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13_ncr:1_{3ED6E134-AA03-4F13-87B3-12DD800CB6DA}" xr6:coauthVersionLast="47" xr6:coauthVersionMax="47" xr10:uidLastSave="{00000000-0000-0000-0000-000000000000}"/>
  <bookViews>
    <workbookView xWindow="-120" yWindow="-120" windowWidth="57840" windowHeight="23640" firstSheet="9" activeTab="15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state="hidden" r:id="rId18"/>
    <sheet name="Calculations&gt;" sheetId="61" r:id="rId19"/>
    <sheet name="Growth rates" sheetId="47" r:id="rId20"/>
    <sheet name="EIA 860 Plant List" sheetId="84" r:id="rId21"/>
    <sheet name="EIA 923 Cogen" sheetId="85" r:id="rId22"/>
    <sheet name="CARB heat data summary" sheetId="68" r:id="rId23"/>
    <sheet name="CARB_In-State Fuel Heat Content" sheetId="31" state="hidden" r:id="rId24"/>
    <sheet name="Electricity by industry" sheetId="83" r:id="rId25"/>
    <sheet name="calcs" sheetId="42" r:id="rId26"/>
    <sheet name="summary graph" sheetId="67" r:id="rId27"/>
    <sheet name="RMI data &gt;" sheetId="80" state="hidden" r:id="rId28"/>
    <sheet name="btu_permwh" sheetId="63" state="hidden" r:id="rId29"/>
    <sheet name="BIFUbC-electricity RMI" sheetId="70" state="hidden" r:id="rId30"/>
    <sheet name="BIFUbC-coal RMI" sheetId="71" state="hidden" r:id="rId31"/>
    <sheet name="BIFUbC-natural-gas RMI" sheetId="72" state="hidden" r:id="rId32"/>
    <sheet name="BIFUbC-biomass RMI" sheetId="73" state="hidden" r:id="rId33"/>
    <sheet name="BIFUbC-petroleum-diesel RMI" sheetId="74" state="hidden" r:id="rId34"/>
    <sheet name="BIFUbC-heat RMI" sheetId="75" state="hidden" r:id="rId35"/>
    <sheet name="BIFUbC-crude-oil RMI" sheetId="76" state="hidden" r:id="rId36"/>
    <sheet name="BIFUbC-heavy-or-residual-oi RMI" sheetId="77" state="hidden" r:id="rId37"/>
    <sheet name="BIFUbC-LPG-propane-or-butan RMI" sheetId="78" state="hidden" r:id="rId38"/>
    <sheet name="BIFUbC-hydrogen RMI" sheetId="79" state="hidden" r:id="rId39"/>
    <sheet name="BIFUbC-electricity" sheetId="2" r:id="rId40"/>
    <sheet name="BIFUbC-coal" sheetId="3" r:id="rId41"/>
    <sheet name="BIFUbC-natural-gas" sheetId="4" r:id="rId42"/>
    <sheet name="BIFUbC-biomass" sheetId="5" r:id="rId43"/>
    <sheet name="BIFUbC-petroleum-diesel" sheetId="6" r:id="rId44"/>
    <sheet name="BIFUbC-heat" sheetId="7" r:id="rId45"/>
    <sheet name="BIFUbC-crude-oil" sheetId="8" r:id="rId46"/>
    <sheet name="BIFUbC-heavy-or-residual-oil" sheetId="9" r:id="rId47"/>
    <sheet name="BIFUbC-LPG-propane-or-butane" sheetId="10" r:id="rId48"/>
    <sheet name="BIFUbC-hydrogen" sheetId="11" r:id="rId49"/>
  </sheets>
  <externalReferences>
    <externalReference r:id="rId50"/>
    <externalReference r:id="rId51"/>
  </externalReferences>
  <definedNames>
    <definedName name="__FDS_HYPERLINK_TOGGLE_STATE__" hidden="1">"ON"</definedName>
    <definedName name="_xlnm._FilterDatabase" localSheetId="22" hidden="1">'CARB heat data summary'!$A$2:$M$141</definedName>
    <definedName name="_xlnm._FilterDatabase" localSheetId="23" hidden="1">'CARB_In-State Fuel Heat Content'!$A$2:$AC$246</definedName>
    <definedName name="_xlnm._FilterDatabase" localSheetId="17" hidden="1">'CPUC_Public Facility Data'!$A$18:$AA$203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13" r:id="rId52"/>
    <pivotCache cacheId="14" r:id="rId53"/>
    <pivotCache cacheId="16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8" i="62" l="1" a="1"/>
  <c r="C58" i="62" s="1"/>
  <c r="C57" i="62" a="1"/>
  <c r="C57" i="62" s="1"/>
  <c r="C56" i="62" a="1"/>
  <c r="C56" i="62" s="1"/>
  <c r="C55" i="62" a="1"/>
  <c r="C55" i="62" s="1"/>
  <c r="D178" i="68" l="1"/>
  <c r="D179" i="68"/>
  <c r="D180" i="68"/>
  <c r="D181" i="68"/>
  <c r="D182" i="68"/>
  <c r="D183" i="68"/>
  <c r="D184" i="68"/>
  <c r="D185" i="68"/>
  <c r="D186" i="68"/>
  <c r="D191" i="68"/>
  <c r="D177" i="68"/>
  <c r="B195" i="68"/>
  <c r="C179" i="68" s="1"/>
  <c r="C177" i="68" l="1"/>
  <c r="C184" i="68"/>
  <c r="C185" i="68"/>
  <c r="C191" i="68"/>
  <c r="C183" i="68"/>
  <c r="C190" i="68"/>
  <c r="C182" i="68"/>
  <c r="C178" i="68"/>
  <c r="C181" i="68"/>
  <c r="C188" i="68"/>
  <c r="C180" i="68"/>
  <c r="C186" i="68"/>
  <c r="C189" i="68"/>
  <c r="C187" i="68"/>
  <c r="B131" i="68" l="1"/>
  <c r="B137" i="68"/>
  <c r="B140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81" i="68"/>
  <c r="N98" i="68"/>
  <c r="N69" i="62" l="1"/>
  <c r="M69" i="62"/>
  <c r="L69" i="62"/>
  <c r="K69" i="62"/>
  <c r="J69" i="62"/>
  <c r="I69" i="62"/>
  <c r="H69" i="62"/>
  <c r="G69" i="62"/>
  <c r="F69" i="62"/>
  <c r="E69" i="62"/>
  <c r="D69" i="62"/>
  <c r="G26" i="47" s="1"/>
  <c r="C69" i="62"/>
  <c r="B110" i="83" s="1"/>
  <c r="B82" i="83"/>
  <c r="C54" i="62" a="1"/>
  <c r="C54" i="62" s="1"/>
  <c r="C53" i="62" a="1"/>
  <c r="C53" i="62" s="1"/>
  <c r="L26" i="47" l="1"/>
  <c r="AH69" i="62"/>
  <c r="AK26" i="47" s="1"/>
  <c r="K26" i="47"/>
  <c r="R69" i="62"/>
  <c r="U26" i="47" s="1"/>
  <c r="M26" i="47"/>
  <c r="N26" i="47"/>
  <c r="O26" i="47"/>
  <c r="H26" i="47"/>
  <c r="P26" i="47"/>
  <c r="Q26" i="47"/>
  <c r="I26" i="47"/>
  <c r="AG69" i="62"/>
  <c r="AJ26" i="47" s="1"/>
  <c r="J26" i="47"/>
  <c r="S69" i="62"/>
  <c r="V26" i="47" s="1"/>
  <c r="T69" i="62"/>
  <c r="W26" i="47" s="1"/>
  <c r="AB69" i="62"/>
  <c r="AE26" i="47" s="1"/>
  <c r="U69" i="62"/>
  <c r="X26" i="47" s="1"/>
  <c r="AC69" i="62"/>
  <c r="AF26" i="47" s="1"/>
  <c r="V69" i="62"/>
  <c r="Y26" i="47" s="1"/>
  <c r="AD69" i="62"/>
  <c r="AG26" i="47" s="1"/>
  <c r="O69" i="62"/>
  <c r="R26" i="47" s="1"/>
  <c r="W69" i="62"/>
  <c r="Z26" i="47" s="1"/>
  <c r="AE69" i="62"/>
  <c r="AH26" i="47" s="1"/>
  <c r="X69" i="62"/>
  <c r="AA26" i="47" s="1"/>
  <c r="AA69" i="62"/>
  <c r="AD26" i="47" s="1"/>
  <c r="P69" i="62"/>
  <c r="S26" i="47" s="1"/>
  <c r="AF69" i="62"/>
  <c r="AI26" i="47" s="1"/>
  <c r="Q69" i="62"/>
  <c r="T26" i="47" s="1"/>
  <c r="Y69" i="62"/>
  <c r="AB26" i="47" s="1"/>
  <c r="Z69" i="62"/>
  <c r="AC26" i="47" s="1"/>
  <c r="B88" i="83"/>
  <c r="E5" i="42" s="1"/>
  <c r="M120" i="68"/>
  <c r="N120" i="68"/>
  <c r="M121" i="68"/>
  <c r="N121" i="68"/>
  <c r="M122" i="68"/>
  <c r="N122" i="68"/>
  <c r="M123" i="68"/>
  <c r="N123" i="68"/>
  <c r="M124" i="68"/>
  <c r="N124" i="68"/>
  <c r="M125" i="68"/>
  <c r="N125" i="68"/>
  <c r="M126" i="68"/>
  <c r="N126" i="68"/>
  <c r="M127" i="68"/>
  <c r="N127" i="68"/>
  <c r="M128" i="68"/>
  <c r="N128" i="68"/>
  <c r="M129" i="68"/>
  <c r="N129" i="68"/>
  <c r="L120" i="68"/>
  <c r="R119" i="68" s="1"/>
  <c r="L121" i="68"/>
  <c r="R120" i="68" s="1"/>
  <c r="L122" i="68"/>
  <c r="R121" i="68" s="1"/>
  <c r="L123" i="68"/>
  <c r="R122" i="68" s="1"/>
  <c r="L124" i="68"/>
  <c r="R123" i="68" s="1"/>
  <c r="L125" i="68"/>
  <c r="R124" i="68" s="1"/>
  <c r="L126" i="68"/>
  <c r="R125" i="68" s="1"/>
  <c r="L127" i="68"/>
  <c r="R126" i="68" s="1"/>
  <c r="L128" i="68"/>
  <c r="R127" i="68" s="1"/>
  <c r="L129" i="68"/>
  <c r="R128" i="68" s="1"/>
  <c r="N99" i="68"/>
  <c r="N100" i="68"/>
  <c r="N101" i="68"/>
  <c r="N102" i="68"/>
  <c r="N103" i="68"/>
  <c r="N104" i="68"/>
  <c r="N105" i="68"/>
  <c r="N106" i="68"/>
  <c r="N107" i="68"/>
  <c r="N108" i="68"/>
  <c r="N109" i="68"/>
  <c r="N110" i="68"/>
  <c r="N111" i="68"/>
  <c r="N112" i="68"/>
  <c r="N113" i="68"/>
  <c r="N114" i="68"/>
  <c r="Q121" i="68" l="1"/>
  <c r="T121" i="68"/>
  <c r="W121" i="68"/>
  <c r="Q128" i="68"/>
  <c r="W125" i="68"/>
  <c r="Q125" i="68"/>
  <c r="D123" i="68"/>
  <c r="W128" i="68"/>
  <c r="Q120" i="68"/>
  <c r="W124" i="68"/>
  <c r="Q124" i="68"/>
  <c r="W127" i="68"/>
  <c r="W126" i="68"/>
  <c r="W119" i="68"/>
  <c r="W120" i="68"/>
  <c r="Q119" i="68"/>
  <c r="W122" i="68"/>
  <c r="W123" i="68" s="1"/>
  <c r="Q122" i="68"/>
  <c r="Q127" i="68"/>
  <c r="Q126" i="68"/>
  <c r="Q123" i="68"/>
  <c r="T123" i="68" l="1"/>
  <c r="T126" i="68"/>
  <c r="T127" i="68"/>
  <c r="T122" i="68"/>
  <c r="T130" i="68"/>
  <c r="T119" i="68"/>
  <c r="T124" i="68"/>
  <c r="T120" i="68"/>
  <c r="T125" i="68"/>
  <c r="T128" i="68"/>
  <c r="B123" i="68"/>
  <c r="E62" i="42" s="1"/>
  <c r="L23" i="84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C123" i="68"/>
  <c r="E114" i="42" s="1"/>
  <c r="E123" i="68"/>
  <c r="E36" i="42" s="1"/>
  <c r="F123" i="68"/>
  <c r="E166" i="42" s="1"/>
  <c r="G123" i="68"/>
  <c r="E218" i="42" s="1"/>
  <c r="H123" i="68"/>
  <c r="E192" i="42" s="1"/>
  <c r="E70" i="42"/>
  <c r="C131" i="68"/>
  <c r="E122" i="42" s="1"/>
  <c r="D131" i="68"/>
  <c r="E96" i="42" s="1"/>
  <c r="E131" i="68"/>
  <c r="E44" i="42" s="1"/>
  <c r="F131" i="68"/>
  <c r="E174" i="42" s="1"/>
  <c r="G131" i="68"/>
  <c r="H131" i="68"/>
  <c r="E200" i="42" s="1"/>
  <c r="C137" i="68"/>
  <c r="E128" i="42" s="1"/>
  <c r="D137" i="68"/>
  <c r="E102" i="42" s="1"/>
  <c r="E137" i="68"/>
  <c r="E50" i="42" s="1"/>
  <c r="F137" i="68"/>
  <c r="E180" i="42" s="1"/>
  <c r="G137" i="68"/>
  <c r="E232" i="42" s="1"/>
  <c r="H137" i="68"/>
  <c r="E206" i="42" s="1"/>
  <c r="E79" i="42"/>
  <c r="C140" i="68"/>
  <c r="E131" i="42" s="1"/>
  <c r="D140" i="68"/>
  <c r="E105" i="42" s="1"/>
  <c r="E140" i="68"/>
  <c r="E53" i="42" s="1"/>
  <c r="F140" i="68"/>
  <c r="E183" i="42" s="1"/>
  <c r="G140" i="68"/>
  <c r="E235" i="42" s="1"/>
  <c r="H140" i="68"/>
  <c r="E209" i="42" s="1"/>
  <c r="E88" i="42"/>
  <c r="E226" i="42"/>
  <c r="E76" i="42"/>
  <c r="M4" i="68"/>
  <c r="M9" i="68"/>
  <c r="M10" i="68"/>
  <c r="B126" i="68" s="1"/>
  <c r="M13" i="68"/>
  <c r="B141" i="68" s="1"/>
  <c r="M14" i="68"/>
  <c r="B134" i="68" s="1"/>
  <c r="M15" i="68"/>
  <c r="M16" i="68"/>
  <c r="M17" i="68"/>
  <c r="M18" i="68"/>
  <c r="B133" i="68" s="1"/>
  <c r="M19" i="68"/>
  <c r="B132" i="68" s="1"/>
  <c r="M20" i="68"/>
  <c r="B135" i="68" s="1"/>
  <c r="M21" i="68"/>
  <c r="M27" i="68"/>
  <c r="M29" i="68"/>
  <c r="M30" i="68"/>
  <c r="M31" i="68"/>
  <c r="M32" i="68"/>
  <c r="B130" i="68" s="1"/>
  <c r="M33" i="68"/>
  <c r="M34" i="68"/>
  <c r="M36" i="68"/>
  <c r="M40" i="68"/>
  <c r="M42" i="68"/>
  <c r="M44" i="68"/>
  <c r="M45" i="68"/>
  <c r="M46" i="68"/>
  <c r="H128" i="68" s="1"/>
  <c r="M47" i="68"/>
  <c r="M48" i="68"/>
  <c r="M49" i="68"/>
  <c r="M50" i="68"/>
  <c r="M51" i="68"/>
  <c r="B136" i="68" s="1"/>
  <c r="M52" i="68"/>
  <c r="M53" i="68"/>
  <c r="M54" i="68"/>
  <c r="B118" i="68" s="1"/>
  <c r="M55" i="68"/>
  <c r="M56" i="68"/>
  <c r="M59" i="68"/>
  <c r="B119" i="68" s="1"/>
  <c r="M60" i="68"/>
  <c r="M68" i="68"/>
  <c r="B125" i="68" s="1"/>
  <c r="M72" i="68"/>
  <c r="M76" i="68"/>
  <c r="M77" i="68"/>
  <c r="F139" i="68" s="1"/>
  <c r="M3" i="68"/>
  <c r="B120" i="68" l="1"/>
  <c r="B129" i="68"/>
  <c r="E68" i="42" s="1"/>
  <c r="B121" i="68"/>
  <c r="E60" i="42" s="1"/>
  <c r="B138" i="68"/>
  <c r="E77" i="42" s="1"/>
  <c r="B122" i="68"/>
  <c r="E61" i="42" s="1"/>
  <c r="B124" i="68"/>
  <c r="E63" i="42" s="1"/>
  <c r="B139" i="68"/>
  <c r="E78" i="42" s="1"/>
  <c r="B117" i="68"/>
  <c r="E56" i="42" s="1"/>
  <c r="C145" i="68"/>
  <c r="D145" i="68"/>
  <c r="E145" i="68"/>
  <c r="F145" i="68"/>
  <c r="G145" i="68"/>
  <c r="B145" i="68"/>
  <c r="H145" i="68"/>
  <c r="B128" i="68"/>
  <c r="E67" i="42" s="1"/>
  <c r="B127" i="68"/>
  <c r="E66" i="42" s="1"/>
  <c r="G125" i="68"/>
  <c r="G136" i="68"/>
  <c r="C126" i="68"/>
  <c r="E65" i="42"/>
  <c r="F117" i="68"/>
  <c r="D117" i="68"/>
  <c r="C117" i="68"/>
  <c r="G133" i="68"/>
  <c r="C119" i="68"/>
  <c r="C129" i="68"/>
  <c r="D141" i="68"/>
  <c r="E106" i="42" s="1"/>
  <c r="C120" i="68"/>
  <c r="E111" i="42" s="1"/>
  <c r="H121" i="68"/>
  <c r="E190" i="42" s="1"/>
  <c r="G119" i="68"/>
  <c r="E214" i="42" s="1"/>
  <c r="D138" i="68"/>
  <c r="E103" i="42" s="1"/>
  <c r="C138" i="68"/>
  <c r="E129" i="42" s="1"/>
  <c r="C136" i="68"/>
  <c r="E122" i="68"/>
  <c r="E35" i="42" s="1"/>
  <c r="C124" i="68"/>
  <c r="E115" i="42" s="1"/>
  <c r="G138" i="68"/>
  <c r="E233" i="42" s="1"/>
  <c r="F135" i="68"/>
  <c r="E178" i="42" s="1"/>
  <c r="G124" i="68"/>
  <c r="E219" i="42" s="1"/>
  <c r="H117" i="68"/>
  <c r="E186" i="42" s="1"/>
  <c r="G134" i="68"/>
  <c r="E229" i="42" s="1"/>
  <c r="D134" i="68"/>
  <c r="E99" i="42" s="1"/>
  <c r="H132" i="68"/>
  <c r="E201" i="42" s="1"/>
  <c r="D126" i="68"/>
  <c r="E91" i="42" s="1"/>
  <c r="C132" i="68"/>
  <c r="E123" i="42" s="1"/>
  <c r="F129" i="68"/>
  <c r="E172" i="42" s="1"/>
  <c r="F127" i="68"/>
  <c r="E170" i="42" s="1"/>
  <c r="G126" i="68"/>
  <c r="E221" i="42" s="1"/>
  <c r="E118" i="68"/>
  <c r="E31" i="42" s="1"/>
  <c r="E117" i="68"/>
  <c r="C141" i="68"/>
  <c r="E132" i="42" s="1"/>
  <c r="H139" i="68"/>
  <c r="E208" i="42" s="1"/>
  <c r="F138" i="68"/>
  <c r="E181" i="42" s="1"/>
  <c r="H135" i="68"/>
  <c r="E204" i="42" s="1"/>
  <c r="F134" i="68"/>
  <c r="E177" i="42" s="1"/>
  <c r="D133" i="68"/>
  <c r="E98" i="42" s="1"/>
  <c r="G130" i="68"/>
  <c r="E225" i="42" s="1"/>
  <c r="D129" i="68"/>
  <c r="E94" i="42" s="1"/>
  <c r="H127" i="68"/>
  <c r="E196" i="42" s="1"/>
  <c r="F126" i="68"/>
  <c r="E169" i="42" s="1"/>
  <c r="C125" i="68"/>
  <c r="E116" i="42" s="1"/>
  <c r="D122" i="68"/>
  <c r="E87" i="42" s="1"/>
  <c r="H120" i="68"/>
  <c r="E189" i="42" s="1"/>
  <c r="F119" i="68"/>
  <c r="E162" i="42" s="1"/>
  <c r="D118" i="68"/>
  <c r="E83" i="42" s="1"/>
  <c r="C128" i="68"/>
  <c r="E119" i="42" s="1"/>
  <c r="D125" i="68"/>
  <c r="C121" i="68"/>
  <c r="E112" i="42" s="1"/>
  <c r="G139" i="68"/>
  <c r="E234" i="42" s="1"/>
  <c r="E138" i="68"/>
  <c r="E51" i="42" s="1"/>
  <c r="G135" i="68"/>
  <c r="E230" i="42" s="1"/>
  <c r="E134" i="68"/>
  <c r="E47" i="42" s="1"/>
  <c r="C133" i="68"/>
  <c r="E124" i="42" s="1"/>
  <c r="F130" i="68"/>
  <c r="G127" i="68"/>
  <c r="E126" i="68"/>
  <c r="E39" i="42" s="1"/>
  <c r="H124" i="68"/>
  <c r="E193" i="42" s="1"/>
  <c r="C122" i="68"/>
  <c r="E113" i="42" s="1"/>
  <c r="G120" i="68"/>
  <c r="E215" i="42" s="1"/>
  <c r="E119" i="68"/>
  <c r="E32" i="42" s="1"/>
  <c r="C118" i="68"/>
  <c r="E109" i="42" s="1"/>
  <c r="F120" i="68"/>
  <c r="E163" i="42" s="1"/>
  <c r="D119" i="68"/>
  <c r="E84" i="42" s="1"/>
  <c r="E133" i="68"/>
  <c r="E46" i="42" s="1"/>
  <c r="E130" i="68"/>
  <c r="E43" i="42" s="1"/>
  <c r="H141" i="68"/>
  <c r="E210" i="42" s="1"/>
  <c r="E139" i="68"/>
  <c r="E52" i="42" s="1"/>
  <c r="E135" i="68"/>
  <c r="E48" i="42" s="1"/>
  <c r="C134" i="68"/>
  <c r="E125" i="42" s="1"/>
  <c r="G132" i="68"/>
  <c r="D130" i="68"/>
  <c r="E95" i="42" s="1"/>
  <c r="G128" i="68"/>
  <c r="E223" i="42" s="1"/>
  <c r="E127" i="68"/>
  <c r="E40" i="42" s="1"/>
  <c r="F124" i="68"/>
  <c r="E167" i="42" s="1"/>
  <c r="G121" i="68"/>
  <c r="E216" i="42" s="1"/>
  <c r="E120" i="68"/>
  <c r="E33" i="42" s="1"/>
  <c r="H136" i="68"/>
  <c r="E205" i="42" s="1"/>
  <c r="G141" i="68"/>
  <c r="E236" i="42" s="1"/>
  <c r="D139" i="68"/>
  <c r="E104" i="42" s="1"/>
  <c r="F136" i="68"/>
  <c r="E179" i="42" s="1"/>
  <c r="D135" i="68"/>
  <c r="E100" i="42" s="1"/>
  <c r="H133" i="68"/>
  <c r="E202" i="42" s="1"/>
  <c r="F132" i="68"/>
  <c r="E175" i="42" s="1"/>
  <c r="C130" i="68"/>
  <c r="E121" i="42" s="1"/>
  <c r="F128" i="68"/>
  <c r="E171" i="42" s="1"/>
  <c r="D127" i="68"/>
  <c r="E92" i="42" s="1"/>
  <c r="H125" i="68"/>
  <c r="E194" i="42" s="1"/>
  <c r="E124" i="68"/>
  <c r="E37" i="42" s="1"/>
  <c r="H122" i="68"/>
  <c r="E191" i="42" s="1"/>
  <c r="F121" i="68"/>
  <c r="E164" i="42" s="1"/>
  <c r="D120" i="68"/>
  <c r="E85" i="42" s="1"/>
  <c r="H118" i="68"/>
  <c r="E187" i="42" s="1"/>
  <c r="E58" i="42"/>
  <c r="E129" i="68"/>
  <c r="E42" i="42" s="1"/>
  <c r="E117" i="42"/>
  <c r="F141" i="68"/>
  <c r="E184" i="42" s="1"/>
  <c r="C139" i="68"/>
  <c r="E130" i="42" s="1"/>
  <c r="E136" i="68"/>
  <c r="E49" i="42" s="1"/>
  <c r="C135" i="68"/>
  <c r="E126" i="42" s="1"/>
  <c r="E132" i="68"/>
  <c r="E45" i="42" s="1"/>
  <c r="H129" i="68"/>
  <c r="E198" i="42" s="1"/>
  <c r="E128" i="68"/>
  <c r="E41" i="42" s="1"/>
  <c r="C127" i="68"/>
  <c r="E118" i="42" s="1"/>
  <c r="G122" i="68"/>
  <c r="E217" i="42" s="1"/>
  <c r="E121" i="68"/>
  <c r="E34" i="42" s="1"/>
  <c r="G118" i="68"/>
  <c r="E213" i="42" s="1"/>
  <c r="E72" i="42"/>
  <c r="H130" i="68"/>
  <c r="E199" i="42" s="1"/>
  <c r="F125" i="68"/>
  <c r="E168" i="42" s="1"/>
  <c r="E64" i="42"/>
  <c r="E59" i="42"/>
  <c r="G117" i="68"/>
  <c r="E141" i="68"/>
  <c r="E54" i="42" s="1"/>
  <c r="H138" i="68"/>
  <c r="E207" i="42" s="1"/>
  <c r="D136" i="68"/>
  <c r="E101" i="42" s="1"/>
  <c r="H134" i="68"/>
  <c r="E203" i="42" s="1"/>
  <c r="F133" i="68"/>
  <c r="E176" i="42" s="1"/>
  <c r="D132" i="68"/>
  <c r="E97" i="42" s="1"/>
  <c r="G129" i="68"/>
  <c r="E224" i="42" s="1"/>
  <c r="D128" i="68"/>
  <c r="E93" i="42" s="1"/>
  <c r="H126" i="68"/>
  <c r="E195" i="42" s="1"/>
  <c r="E125" i="68"/>
  <c r="E38" i="42" s="1"/>
  <c r="F122" i="68"/>
  <c r="E165" i="42" s="1"/>
  <c r="D121" i="68"/>
  <c r="E86" i="42" s="1"/>
  <c r="H119" i="68"/>
  <c r="E188" i="42" s="1"/>
  <c r="F118" i="68"/>
  <c r="E161" i="42" s="1"/>
  <c r="E80" i="42"/>
  <c r="E71" i="42"/>
  <c r="E108" i="42"/>
  <c r="E73" i="42"/>
  <c r="E173" i="42"/>
  <c r="E110" i="42"/>
  <c r="E57" i="42"/>
  <c r="E182" i="42"/>
  <c r="E127" i="42"/>
  <c r="E74" i="42"/>
  <c r="E227" i="42"/>
  <c r="E75" i="42"/>
  <c r="E228" i="42"/>
  <c r="E120" i="42"/>
  <c r="E220" i="42"/>
  <c r="E69" i="42"/>
  <c r="E197" i="42"/>
  <c r="E222" i="42"/>
  <c r="E160" i="42"/>
  <c r="E231" i="42"/>
  <c r="E90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F5" i="42"/>
  <c r="B3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D124" i="68"/>
  <c r="E89" i="42" l="1"/>
  <c r="H144" i="68"/>
  <c r="E212" i="42"/>
  <c r="G144" i="68"/>
  <c r="C144" i="68"/>
  <c r="B144" i="68"/>
  <c r="D144" i="68"/>
  <c r="E30" i="42"/>
  <c r="E144" i="68"/>
  <c r="F144" i="68"/>
  <c r="E82" i="42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T10" i="81" l="1"/>
  <c r="K7" i="69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F69" i="42"/>
  <c r="F72" i="42"/>
  <c r="F76" i="42"/>
  <c r="F43" i="42"/>
  <c r="F46" i="42"/>
  <c r="F50" i="42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W10" i="81" l="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AJ178" i="42"/>
  <c r="W178" i="42"/>
  <c r="J178" i="42"/>
  <c r="Z178" i="42"/>
  <c r="K178" i="42"/>
  <c r="AE178" i="42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D2" i="64"/>
  <c r="D3" i="64"/>
  <c r="D5" i="64"/>
  <c r="D4" i="64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67" i="62"/>
  <c r="C68" i="62"/>
  <c r="B87" i="83" l="1"/>
  <c r="E4" i="42" s="1"/>
  <c r="D70" i="62"/>
  <c r="B90" i="83"/>
  <c r="E7" i="42" s="1"/>
  <c r="AE68" i="62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E70" i="62" s="1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K4" i="42" l="1"/>
  <c r="M4" i="42"/>
  <c r="X4" i="42"/>
  <c r="I4" i="42"/>
  <c r="P4" i="42"/>
  <c r="S4" i="42"/>
  <c r="U4" i="42"/>
  <c r="AF4" i="42"/>
  <c r="O4" i="42"/>
  <c r="AG4" i="42"/>
  <c r="AA4" i="42"/>
  <c r="AC4" i="42"/>
  <c r="Q4" i="42"/>
  <c r="AI4" i="42"/>
  <c r="N4" i="42"/>
  <c r="W4" i="42"/>
  <c r="J4" i="42"/>
  <c r="L4" i="42"/>
  <c r="V4" i="42"/>
  <c r="G4" i="42"/>
  <c r="AJ4" i="42"/>
  <c r="R4" i="42"/>
  <c r="T4" i="42"/>
  <c r="AD4" i="42"/>
  <c r="Y4" i="42"/>
  <c r="Z4" i="42"/>
  <c r="AB4" i="42"/>
  <c r="H4" i="42"/>
  <c r="AE4" i="42"/>
  <c r="AH4" i="42"/>
  <c r="H7" i="42"/>
  <c r="J7" i="42"/>
  <c r="G7" i="42"/>
  <c r="N7" i="42"/>
  <c r="AC7" i="42"/>
  <c r="P7" i="42"/>
  <c r="R7" i="42"/>
  <c r="W7" i="42"/>
  <c r="AD7" i="42"/>
  <c r="AJ7" i="42"/>
  <c r="X7" i="42"/>
  <c r="Z7" i="42"/>
  <c r="K7" i="42"/>
  <c r="S7" i="42"/>
  <c r="AF7" i="42"/>
  <c r="AH7" i="42"/>
  <c r="AA7" i="42"/>
  <c r="O7" i="42"/>
  <c r="I7" i="42"/>
  <c r="L7" i="42"/>
  <c r="F7" i="42"/>
  <c r="B5" i="2" s="1"/>
  <c r="AE7" i="42"/>
  <c r="Q7" i="42"/>
  <c r="T7" i="42"/>
  <c r="AI7" i="42"/>
  <c r="U7" i="42"/>
  <c r="AG7" i="42"/>
  <c r="Y7" i="42"/>
  <c r="AB7" i="42"/>
  <c r="M7" i="42"/>
  <c r="V7" i="42"/>
  <c r="C60" i="62"/>
  <c r="C66" i="62"/>
  <c r="N70" i="62"/>
  <c r="L70" i="62"/>
  <c r="J70" i="62"/>
  <c r="I70" i="62"/>
  <c r="F70" i="62"/>
  <c r="K70" i="62"/>
  <c r="M70" i="62"/>
  <c r="H70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70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B92" i="83" l="1"/>
  <c r="B93" i="83"/>
  <c r="B94" i="83"/>
  <c r="B95" i="83"/>
  <c r="B89" i="83"/>
  <c r="B91" i="83"/>
  <c r="C70" i="62"/>
  <c r="B111" i="83"/>
  <c r="E28" i="42" s="1"/>
  <c r="B103" i="83"/>
  <c r="B101" i="83"/>
  <c r="E10" i="42"/>
  <c r="E27" i="42"/>
  <c r="B102" i="83"/>
  <c r="E19" i="42" s="1"/>
  <c r="E11" i="42"/>
  <c r="B109" i="83"/>
  <c r="E26" i="42" s="1"/>
  <c r="B108" i="83"/>
  <c r="E25" i="42" s="1"/>
  <c r="B100" i="83"/>
  <c r="B96" i="83"/>
  <c r="E13" i="42" s="1"/>
  <c r="B107" i="83"/>
  <c r="E24" i="42" s="1"/>
  <c r="B99" i="83"/>
  <c r="E8" i="42"/>
  <c r="B106" i="83"/>
  <c r="B98" i="83"/>
  <c r="B105" i="83"/>
  <c r="E22" i="42" s="1"/>
  <c r="B97" i="83"/>
  <c r="B104" i="83"/>
  <c r="E21" i="42" s="1"/>
  <c r="E18" i="42"/>
  <c r="E17" i="42"/>
  <c r="E9" i="42"/>
  <c r="E6" i="42"/>
  <c r="E14" i="42"/>
  <c r="E16" i="42"/>
  <c r="E23" i="42"/>
  <c r="E20" i="42"/>
  <c r="E12" i="42"/>
  <c r="E15" i="42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AJ72" i="42"/>
  <c r="AJ76" i="42"/>
  <c r="L121" i="42"/>
  <c r="H15" i="6" s="1"/>
  <c r="J20" i="42" l="1"/>
  <c r="R20" i="42"/>
  <c r="Z20" i="42"/>
  <c r="AH20" i="42"/>
  <c r="K20" i="42"/>
  <c r="S20" i="42"/>
  <c r="AA20" i="42"/>
  <c r="AI20" i="42"/>
  <c r="L20" i="42"/>
  <c r="T20" i="42"/>
  <c r="AB20" i="42"/>
  <c r="AJ20" i="42"/>
  <c r="N20" i="42"/>
  <c r="V20" i="42"/>
  <c r="AD20" i="42"/>
  <c r="Q20" i="42"/>
  <c r="AG20" i="42"/>
  <c r="U20" i="42"/>
  <c r="M20" i="42"/>
  <c r="G20" i="42"/>
  <c r="W20" i="42"/>
  <c r="H20" i="42"/>
  <c r="X20" i="42"/>
  <c r="AC20" i="42"/>
  <c r="P20" i="42"/>
  <c r="I20" i="42"/>
  <c r="Y20" i="42"/>
  <c r="F20" i="42"/>
  <c r="O20" i="42"/>
  <c r="AE20" i="42"/>
  <c r="AF20" i="42"/>
  <c r="N22" i="42"/>
  <c r="V22" i="42"/>
  <c r="AD22" i="42"/>
  <c r="G22" i="42"/>
  <c r="O22" i="42"/>
  <c r="W22" i="42"/>
  <c r="AE22" i="42"/>
  <c r="H22" i="42"/>
  <c r="P22" i="42"/>
  <c r="X22" i="42"/>
  <c r="AF22" i="42"/>
  <c r="J22" i="42"/>
  <c r="R22" i="42"/>
  <c r="Z22" i="42"/>
  <c r="AH22" i="42"/>
  <c r="U22" i="42"/>
  <c r="AJ22" i="42"/>
  <c r="I22" i="42"/>
  <c r="Y22" i="42"/>
  <c r="F22" i="42"/>
  <c r="B20" i="2" s="1"/>
  <c r="AG22" i="42"/>
  <c r="K22" i="42"/>
  <c r="AA22" i="42"/>
  <c r="L22" i="42"/>
  <c r="AB22" i="42"/>
  <c r="M22" i="42"/>
  <c r="AC22" i="42"/>
  <c r="Q22" i="42"/>
  <c r="S22" i="42"/>
  <c r="AI22" i="42"/>
  <c r="T22" i="42"/>
  <c r="M28" i="42"/>
  <c r="U28" i="42"/>
  <c r="AC28" i="42"/>
  <c r="R28" i="42"/>
  <c r="N28" i="42"/>
  <c r="V28" i="42"/>
  <c r="AD28" i="42"/>
  <c r="O28" i="42"/>
  <c r="J28" i="42"/>
  <c r="AH28" i="42"/>
  <c r="AJ28" i="42"/>
  <c r="G28" i="42"/>
  <c r="W28" i="42"/>
  <c r="AE28" i="42"/>
  <c r="T28" i="42"/>
  <c r="H28" i="42"/>
  <c r="P28" i="42"/>
  <c r="X28" i="42"/>
  <c r="AF28" i="42"/>
  <c r="L28" i="42"/>
  <c r="F28" i="42"/>
  <c r="B26" i="2" s="1"/>
  <c r="I28" i="42"/>
  <c r="Q28" i="42"/>
  <c r="Y28" i="42"/>
  <c r="AG28" i="42"/>
  <c r="Z28" i="42"/>
  <c r="K28" i="42"/>
  <c r="S28" i="42"/>
  <c r="AA28" i="42"/>
  <c r="AI28" i="42"/>
  <c r="AB28" i="42"/>
  <c r="N6" i="42"/>
  <c r="V6" i="42"/>
  <c r="AD6" i="42"/>
  <c r="G6" i="42"/>
  <c r="O6" i="42"/>
  <c r="W6" i="42"/>
  <c r="AE6" i="42"/>
  <c r="H6" i="42"/>
  <c r="P6" i="42"/>
  <c r="X6" i="42"/>
  <c r="AF6" i="42"/>
  <c r="I6" i="42"/>
  <c r="Q6" i="42"/>
  <c r="J6" i="42"/>
  <c r="R6" i="42"/>
  <c r="Z6" i="42"/>
  <c r="AH6" i="42"/>
  <c r="U6" i="42"/>
  <c r="Y6" i="42"/>
  <c r="F6" i="42"/>
  <c r="B4" i="2" s="1"/>
  <c r="AA6" i="42"/>
  <c r="AG6" i="42"/>
  <c r="K6" i="42"/>
  <c r="AB6" i="42"/>
  <c r="L6" i="42"/>
  <c r="AC6" i="42"/>
  <c r="M6" i="42"/>
  <c r="S6" i="42"/>
  <c r="AI6" i="42"/>
  <c r="T6" i="42"/>
  <c r="AJ6" i="42"/>
  <c r="J24" i="42"/>
  <c r="R24" i="42"/>
  <c r="Z24" i="42"/>
  <c r="AH24" i="42"/>
  <c r="K24" i="42"/>
  <c r="S24" i="42"/>
  <c r="AA24" i="42"/>
  <c r="AI24" i="42"/>
  <c r="L24" i="42"/>
  <c r="T24" i="42"/>
  <c r="AB24" i="42"/>
  <c r="AJ24" i="42"/>
  <c r="Q24" i="42"/>
  <c r="AE24" i="42"/>
  <c r="G24" i="42"/>
  <c r="U24" i="42"/>
  <c r="AF24" i="42"/>
  <c r="H24" i="42"/>
  <c r="V24" i="42"/>
  <c r="AG24" i="42"/>
  <c r="Y24" i="42"/>
  <c r="I24" i="42"/>
  <c r="W24" i="42"/>
  <c r="F24" i="42"/>
  <c r="N24" i="42"/>
  <c r="M24" i="42"/>
  <c r="X24" i="42"/>
  <c r="AD24" i="42"/>
  <c r="O24" i="42"/>
  <c r="AC24" i="42"/>
  <c r="P24" i="42"/>
  <c r="J8" i="42"/>
  <c r="R8" i="42"/>
  <c r="Z8" i="42"/>
  <c r="AH8" i="42"/>
  <c r="K8" i="42"/>
  <c r="S8" i="42"/>
  <c r="AA8" i="42"/>
  <c r="AI8" i="42"/>
  <c r="L8" i="42"/>
  <c r="T8" i="42"/>
  <c r="AB8" i="42"/>
  <c r="AJ8" i="42"/>
  <c r="N8" i="42"/>
  <c r="V8" i="42"/>
  <c r="AD8" i="42"/>
  <c r="I8" i="42"/>
  <c r="Y8" i="42"/>
  <c r="M8" i="42"/>
  <c r="AC8" i="42"/>
  <c r="O8" i="42"/>
  <c r="AE8" i="42"/>
  <c r="P8" i="42"/>
  <c r="AF8" i="42"/>
  <c r="F8" i="42"/>
  <c r="B6" i="2" s="1"/>
  <c r="Q8" i="42"/>
  <c r="AG8" i="42"/>
  <c r="U8" i="42"/>
  <c r="G8" i="42"/>
  <c r="W8" i="42"/>
  <c r="H8" i="42"/>
  <c r="X8" i="42"/>
  <c r="L9" i="42"/>
  <c r="T9" i="42"/>
  <c r="AB9" i="42"/>
  <c r="AJ9" i="42"/>
  <c r="M9" i="42"/>
  <c r="U9" i="42"/>
  <c r="AC9" i="42"/>
  <c r="N9" i="42"/>
  <c r="V9" i="42"/>
  <c r="AD9" i="42"/>
  <c r="H9" i="42"/>
  <c r="P9" i="42"/>
  <c r="X9" i="42"/>
  <c r="AF9" i="42"/>
  <c r="K9" i="42"/>
  <c r="AA9" i="42"/>
  <c r="W9" i="42"/>
  <c r="O9" i="42"/>
  <c r="AE9" i="42"/>
  <c r="Q9" i="42"/>
  <c r="AG9" i="42"/>
  <c r="G9" i="42"/>
  <c r="R9" i="42"/>
  <c r="AH9" i="42"/>
  <c r="S9" i="42"/>
  <c r="AI9" i="42"/>
  <c r="F9" i="42"/>
  <c r="B7" i="2" s="1"/>
  <c r="I9" i="42"/>
  <c r="Y9" i="42"/>
  <c r="J9" i="42"/>
  <c r="Z9" i="42"/>
  <c r="H11" i="42"/>
  <c r="P11" i="42"/>
  <c r="X11" i="42"/>
  <c r="AF11" i="42"/>
  <c r="I11" i="42"/>
  <c r="Q11" i="42"/>
  <c r="Y11" i="42"/>
  <c r="AG11" i="42"/>
  <c r="J11" i="42"/>
  <c r="R11" i="42"/>
  <c r="Z11" i="42"/>
  <c r="AH11" i="42"/>
  <c r="L11" i="42"/>
  <c r="T11" i="42"/>
  <c r="AB11" i="42"/>
  <c r="AJ11" i="42"/>
  <c r="O11" i="42"/>
  <c r="AE11" i="42"/>
  <c r="S11" i="42"/>
  <c r="AI11" i="42"/>
  <c r="U11" i="42"/>
  <c r="AA11" i="42"/>
  <c r="V11" i="42"/>
  <c r="K11" i="42"/>
  <c r="G11" i="42"/>
  <c r="W11" i="42"/>
  <c r="M11" i="42"/>
  <c r="AC11" i="42"/>
  <c r="F11" i="42"/>
  <c r="B9" i="2" s="1"/>
  <c r="N11" i="42"/>
  <c r="AD11" i="42"/>
  <c r="L13" i="42"/>
  <c r="T13" i="42"/>
  <c r="AB13" i="42"/>
  <c r="AJ13" i="42"/>
  <c r="M13" i="42"/>
  <c r="U13" i="42"/>
  <c r="AC13" i="42"/>
  <c r="N13" i="42"/>
  <c r="V13" i="42"/>
  <c r="AD13" i="42"/>
  <c r="H13" i="42"/>
  <c r="P13" i="42"/>
  <c r="X13" i="42"/>
  <c r="AF13" i="42"/>
  <c r="S13" i="42"/>
  <c r="AI13" i="42"/>
  <c r="F13" i="42"/>
  <c r="B11" i="2" s="1"/>
  <c r="G13" i="42"/>
  <c r="W13" i="42"/>
  <c r="O13" i="42"/>
  <c r="I13" i="42"/>
  <c r="Y13" i="42"/>
  <c r="J13" i="42"/>
  <c r="Z13" i="42"/>
  <c r="K13" i="42"/>
  <c r="AA13" i="42"/>
  <c r="AE13" i="42"/>
  <c r="Q13" i="42"/>
  <c r="AG13" i="42"/>
  <c r="R13" i="42"/>
  <c r="AH13" i="42"/>
  <c r="L17" i="42"/>
  <c r="T17" i="42"/>
  <c r="AB17" i="42"/>
  <c r="AJ17" i="42"/>
  <c r="M17" i="42"/>
  <c r="U17" i="42"/>
  <c r="AC17" i="42"/>
  <c r="N17" i="42"/>
  <c r="V17" i="42"/>
  <c r="AD17" i="42"/>
  <c r="H17" i="42"/>
  <c r="P17" i="42"/>
  <c r="X17" i="42"/>
  <c r="AF17" i="42"/>
  <c r="K17" i="42"/>
  <c r="AA17" i="42"/>
  <c r="O17" i="42"/>
  <c r="AE17" i="42"/>
  <c r="G17" i="42"/>
  <c r="Q17" i="42"/>
  <c r="AG17" i="42"/>
  <c r="W17" i="42"/>
  <c r="R17" i="42"/>
  <c r="AH17" i="42"/>
  <c r="S17" i="42"/>
  <c r="AI17" i="42"/>
  <c r="F17" i="42"/>
  <c r="I17" i="42"/>
  <c r="Y17" i="42"/>
  <c r="J17" i="42"/>
  <c r="Z17" i="42"/>
  <c r="H19" i="42"/>
  <c r="P19" i="42"/>
  <c r="X19" i="42"/>
  <c r="AF19" i="42"/>
  <c r="I19" i="42"/>
  <c r="Q19" i="42"/>
  <c r="Y19" i="42"/>
  <c r="AG19" i="42"/>
  <c r="J19" i="42"/>
  <c r="R19" i="42"/>
  <c r="Z19" i="42"/>
  <c r="AH19" i="42"/>
  <c r="L19" i="42"/>
  <c r="T19" i="42"/>
  <c r="AB19" i="42"/>
  <c r="AJ19" i="42"/>
  <c r="O19" i="42"/>
  <c r="AE19" i="42"/>
  <c r="AD19" i="42"/>
  <c r="S19" i="42"/>
  <c r="AI19" i="42"/>
  <c r="K19" i="42"/>
  <c r="N19" i="42"/>
  <c r="U19" i="42"/>
  <c r="V19" i="42"/>
  <c r="G19" i="42"/>
  <c r="W19" i="42"/>
  <c r="AA19" i="42"/>
  <c r="M19" i="42"/>
  <c r="AC19" i="42"/>
  <c r="F19" i="42"/>
  <c r="B17" i="2" s="1"/>
  <c r="L21" i="42"/>
  <c r="T21" i="42"/>
  <c r="P18" i="2" s="1"/>
  <c r="AB21" i="42"/>
  <c r="X18" i="2" s="1"/>
  <c r="AJ21" i="42"/>
  <c r="AF18" i="2" s="1"/>
  <c r="M21" i="42"/>
  <c r="U21" i="42"/>
  <c r="AC21" i="42"/>
  <c r="Y19" i="2" s="1"/>
  <c r="N21" i="42"/>
  <c r="V21" i="42"/>
  <c r="R18" i="2" s="1"/>
  <c r="AD21" i="42"/>
  <c r="Z19" i="2" s="1"/>
  <c r="H21" i="42"/>
  <c r="P21" i="42"/>
  <c r="X21" i="42"/>
  <c r="AF21" i="42"/>
  <c r="S21" i="42"/>
  <c r="O18" i="2" s="1"/>
  <c r="AI21" i="42"/>
  <c r="AE19" i="2" s="1"/>
  <c r="F21" i="42"/>
  <c r="AE21" i="42"/>
  <c r="AA19" i="2" s="1"/>
  <c r="G21" i="42"/>
  <c r="W21" i="42"/>
  <c r="S19" i="2" s="1"/>
  <c r="I21" i="42"/>
  <c r="Y21" i="42"/>
  <c r="O21" i="42"/>
  <c r="R21" i="42"/>
  <c r="N19" i="2" s="1"/>
  <c r="J21" i="42"/>
  <c r="Z21" i="42"/>
  <c r="V18" i="2" s="1"/>
  <c r="K21" i="42"/>
  <c r="AA21" i="42"/>
  <c r="W19" i="2" s="1"/>
  <c r="Q21" i="42"/>
  <c r="AG21" i="42"/>
  <c r="AH21" i="42"/>
  <c r="AD19" i="2" s="1"/>
  <c r="L25" i="42"/>
  <c r="T25" i="42"/>
  <c r="AB25" i="42"/>
  <c r="AJ25" i="42"/>
  <c r="M25" i="42"/>
  <c r="U25" i="42"/>
  <c r="AC25" i="42"/>
  <c r="N25" i="42"/>
  <c r="V25" i="42"/>
  <c r="AD25" i="42"/>
  <c r="O25" i="42"/>
  <c r="Z25" i="42"/>
  <c r="AH25" i="42"/>
  <c r="P25" i="42"/>
  <c r="AA25" i="42"/>
  <c r="W25" i="42"/>
  <c r="Q25" i="42"/>
  <c r="AE25" i="42"/>
  <c r="Y25" i="42"/>
  <c r="G25" i="42"/>
  <c r="R25" i="42"/>
  <c r="AF25" i="42"/>
  <c r="K25" i="42"/>
  <c r="H25" i="42"/>
  <c r="S25" i="42"/>
  <c r="AG25" i="42"/>
  <c r="F25" i="42"/>
  <c r="B23" i="2" s="1"/>
  <c r="I25" i="42"/>
  <c r="J25" i="42"/>
  <c r="X25" i="42"/>
  <c r="AI25" i="42"/>
  <c r="H27" i="42"/>
  <c r="P27" i="42"/>
  <c r="I27" i="42"/>
  <c r="Q27" i="42"/>
  <c r="J27" i="42"/>
  <c r="R27" i="42"/>
  <c r="S27" i="42"/>
  <c r="AA27" i="42"/>
  <c r="AI27" i="42"/>
  <c r="AH27" i="42"/>
  <c r="T27" i="42"/>
  <c r="AB27" i="42"/>
  <c r="AJ27" i="42"/>
  <c r="G27" i="42"/>
  <c r="U27" i="42"/>
  <c r="AC27" i="42"/>
  <c r="X27" i="42"/>
  <c r="O27" i="42"/>
  <c r="K27" i="42"/>
  <c r="V27" i="42"/>
  <c r="AD27" i="42"/>
  <c r="M27" i="42"/>
  <c r="L27" i="42"/>
  <c r="W27" i="42"/>
  <c r="AE27" i="42"/>
  <c r="AF27" i="42"/>
  <c r="Z27" i="42"/>
  <c r="N27" i="42"/>
  <c r="Y27" i="42"/>
  <c r="AG27" i="42"/>
  <c r="F27" i="42"/>
  <c r="B25" i="2" s="1"/>
  <c r="H23" i="42"/>
  <c r="P23" i="42"/>
  <c r="X23" i="42"/>
  <c r="T22" i="2" s="1"/>
  <c r="AF23" i="42"/>
  <c r="AB22" i="2" s="1"/>
  <c r="I23" i="42"/>
  <c r="Q23" i="42"/>
  <c r="M21" i="2" s="1"/>
  <c r="Y23" i="42"/>
  <c r="U21" i="2" s="1"/>
  <c r="AG23" i="42"/>
  <c r="J23" i="42"/>
  <c r="R23" i="42"/>
  <c r="N21" i="2" s="1"/>
  <c r="Z23" i="42"/>
  <c r="V21" i="2" s="1"/>
  <c r="AH23" i="42"/>
  <c r="AD21" i="2" s="1"/>
  <c r="L23" i="42"/>
  <c r="G23" i="42"/>
  <c r="V23" i="42"/>
  <c r="R22" i="2" s="1"/>
  <c r="AJ23" i="42"/>
  <c r="K23" i="42"/>
  <c r="W23" i="42"/>
  <c r="S22" i="2" s="1"/>
  <c r="F23" i="42"/>
  <c r="AD23" i="42"/>
  <c r="Z22" i="2" s="1"/>
  <c r="AI23" i="42"/>
  <c r="AE22" i="2" s="1"/>
  <c r="M23" i="42"/>
  <c r="AA23" i="42"/>
  <c r="W21" i="2" s="1"/>
  <c r="U23" i="42"/>
  <c r="N23" i="42"/>
  <c r="AB23" i="42"/>
  <c r="X22" i="2" s="1"/>
  <c r="O23" i="42"/>
  <c r="AC23" i="42"/>
  <c r="Y22" i="2" s="1"/>
  <c r="S23" i="42"/>
  <c r="O21" i="2" s="1"/>
  <c r="T23" i="42"/>
  <c r="P22" i="2" s="1"/>
  <c r="AE23" i="42"/>
  <c r="AA21" i="2" s="1"/>
  <c r="N10" i="42"/>
  <c r="V10" i="42"/>
  <c r="AD10" i="42"/>
  <c r="G10" i="42"/>
  <c r="O10" i="42"/>
  <c r="W10" i="42"/>
  <c r="AE10" i="42"/>
  <c r="H10" i="42"/>
  <c r="P10" i="42"/>
  <c r="X10" i="42"/>
  <c r="AF10" i="42"/>
  <c r="J10" i="42"/>
  <c r="R10" i="42"/>
  <c r="Z10" i="42"/>
  <c r="AH10" i="42"/>
  <c r="M10" i="42"/>
  <c r="AC10" i="42"/>
  <c r="Q10" i="42"/>
  <c r="AG10" i="42"/>
  <c r="I10" i="42"/>
  <c r="S10" i="42"/>
  <c r="AI10" i="42"/>
  <c r="T10" i="42"/>
  <c r="AJ10" i="42"/>
  <c r="F10" i="42"/>
  <c r="B8" i="2" s="1"/>
  <c r="U10" i="42"/>
  <c r="Y10" i="42"/>
  <c r="K10" i="42"/>
  <c r="AA10" i="42"/>
  <c r="L10" i="42"/>
  <c r="AB10" i="42"/>
  <c r="H15" i="42"/>
  <c r="P15" i="42"/>
  <c r="X15" i="42"/>
  <c r="AF15" i="42"/>
  <c r="I15" i="42"/>
  <c r="Q15" i="42"/>
  <c r="Y15" i="42"/>
  <c r="AG15" i="42"/>
  <c r="J15" i="42"/>
  <c r="R15" i="42"/>
  <c r="Z15" i="42"/>
  <c r="AH15" i="42"/>
  <c r="L15" i="42"/>
  <c r="T15" i="42"/>
  <c r="AB15" i="42"/>
  <c r="AJ15" i="42"/>
  <c r="G15" i="42"/>
  <c r="W15" i="42"/>
  <c r="K15" i="42"/>
  <c r="AA15" i="42"/>
  <c r="S15" i="42"/>
  <c r="M15" i="42"/>
  <c r="AC15" i="42"/>
  <c r="F15" i="42"/>
  <c r="B13" i="2" s="1"/>
  <c r="N15" i="42"/>
  <c r="AD15" i="42"/>
  <c r="O15" i="42"/>
  <c r="AE15" i="42"/>
  <c r="AI15" i="42"/>
  <c r="U15" i="42"/>
  <c r="V15" i="42"/>
  <c r="J16" i="42"/>
  <c r="R16" i="42"/>
  <c r="Z16" i="42"/>
  <c r="AH16" i="42"/>
  <c r="K16" i="42"/>
  <c r="S16" i="42"/>
  <c r="AA16" i="42"/>
  <c r="AI16" i="42"/>
  <c r="L16" i="42"/>
  <c r="T16" i="42"/>
  <c r="AB16" i="42"/>
  <c r="AJ16" i="42"/>
  <c r="N16" i="42"/>
  <c r="V16" i="42"/>
  <c r="AD16" i="42"/>
  <c r="I16" i="42"/>
  <c r="Y16" i="42"/>
  <c r="U16" i="42"/>
  <c r="M16" i="42"/>
  <c r="AC16" i="42"/>
  <c r="O16" i="42"/>
  <c r="AE16" i="42"/>
  <c r="P16" i="42"/>
  <c r="AF16" i="42"/>
  <c r="F16" i="42"/>
  <c r="B14" i="2" s="1"/>
  <c r="Q16" i="42"/>
  <c r="AG16" i="42"/>
  <c r="G16" i="42"/>
  <c r="W16" i="42"/>
  <c r="H16" i="42"/>
  <c r="X16" i="42"/>
  <c r="N18" i="42"/>
  <c r="V18" i="42"/>
  <c r="R16" i="2" s="1"/>
  <c r="AD18" i="42"/>
  <c r="Z15" i="2" s="1"/>
  <c r="G18" i="42"/>
  <c r="O18" i="42"/>
  <c r="W18" i="42"/>
  <c r="S16" i="2" s="1"/>
  <c r="AE18" i="42"/>
  <c r="AA16" i="2" s="1"/>
  <c r="H18" i="42"/>
  <c r="P18" i="42"/>
  <c r="X18" i="42"/>
  <c r="T16" i="2" s="1"/>
  <c r="AF18" i="42"/>
  <c r="AB16" i="2" s="1"/>
  <c r="J18" i="42"/>
  <c r="R18" i="42"/>
  <c r="Z18" i="42"/>
  <c r="V15" i="2" s="1"/>
  <c r="AH18" i="42"/>
  <c r="AD15" i="2" s="1"/>
  <c r="M18" i="42"/>
  <c r="AC18" i="42"/>
  <c r="Y15" i="2" s="1"/>
  <c r="Q18" i="42"/>
  <c r="M15" i="2" s="1"/>
  <c r="AG18" i="42"/>
  <c r="S18" i="42"/>
  <c r="AI18" i="42"/>
  <c r="F18" i="42"/>
  <c r="T18" i="42"/>
  <c r="P16" i="2" s="1"/>
  <c r="AJ18" i="42"/>
  <c r="AF15" i="2" s="1"/>
  <c r="I18" i="42"/>
  <c r="U18" i="42"/>
  <c r="Q15" i="2" s="1"/>
  <c r="Y18" i="42"/>
  <c r="U16" i="2" s="1"/>
  <c r="L18" i="42"/>
  <c r="K18" i="42"/>
  <c r="AA18" i="42"/>
  <c r="W16" i="2" s="1"/>
  <c r="AB18" i="42"/>
  <c r="X15" i="2" s="1"/>
  <c r="J12" i="42"/>
  <c r="R12" i="42"/>
  <c r="Z12" i="42"/>
  <c r="AH12" i="42"/>
  <c r="K12" i="42"/>
  <c r="S12" i="42"/>
  <c r="AA12" i="42"/>
  <c r="AI12" i="42"/>
  <c r="L12" i="42"/>
  <c r="T12" i="42"/>
  <c r="AB12" i="42"/>
  <c r="AJ12" i="42"/>
  <c r="N12" i="42"/>
  <c r="V12" i="42"/>
  <c r="AD12" i="42"/>
  <c r="Q12" i="42"/>
  <c r="AG12" i="42"/>
  <c r="F12" i="42"/>
  <c r="B10" i="2" s="1"/>
  <c r="U12" i="42"/>
  <c r="M12" i="42"/>
  <c r="G12" i="42"/>
  <c r="W12" i="42"/>
  <c r="H12" i="42"/>
  <c r="X12" i="42"/>
  <c r="I12" i="42"/>
  <c r="Y12" i="42"/>
  <c r="AC12" i="42"/>
  <c r="O12" i="42"/>
  <c r="AE12" i="42"/>
  <c r="P12" i="42"/>
  <c r="AF12" i="42"/>
  <c r="N14" i="42"/>
  <c r="V14" i="42"/>
  <c r="AD14" i="42"/>
  <c r="G14" i="42"/>
  <c r="O14" i="42"/>
  <c r="W14" i="42"/>
  <c r="AE14" i="42"/>
  <c r="H14" i="42"/>
  <c r="P14" i="42"/>
  <c r="X14" i="42"/>
  <c r="AF14" i="42"/>
  <c r="J14" i="42"/>
  <c r="R14" i="42"/>
  <c r="Z14" i="42"/>
  <c r="AH14" i="42"/>
  <c r="U14" i="42"/>
  <c r="I14" i="42"/>
  <c r="Y14" i="42"/>
  <c r="F14" i="42"/>
  <c r="B12" i="2" s="1"/>
  <c r="K14" i="42"/>
  <c r="AA14" i="42"/>
  <c r="AG14" i="42"/>
  <c r="L14" i="42"/>
  <c r="AB14" i="42"/>
  <c r="Q14" i="42"/>
  <c r="M14" i="42"/>
  <c r="AC14" i="42"/>
  <c r="S14" i="42"/>
  <c r="AI14" i="42"/>
  <c r="T14" i="42"/>
  <c r="AJ14" i="42"/>
  <c r="N26" i="42"/>
  <c r="V26" i="42"/>
  <c r="AD26" i="42"/>
  <c r="G26" i="42"/>
  <c r="O26" i="42"/>
  <c r="W26" i="42"/>
  <c r="AE26" i="42"/>
  <c r="H26" i="42"/>
  <c r="P26" i="42"/>
  <c r="X26" i="42"/>
  <c r="AF26" i="42"/>
  <c r="J26" i="42"/>
  <c r="U26" i="42"/>
  <c r="AI26" i="42"/>
  <c r="I26" i="42"/>
  <c r="K26" i="42"/>
  <c r="Y26" i="42"/>
  <c r="AJ26" i="42"/>
  <c r="AC26" i="42"/>
  <c r="F26" i="42"/>
  <c r="B24" i="2" s="1"/>
  <c r="AH26" i="42"/>
  <c r="L26" i="42"/>
  <c r="Z26" i="42"/>
  <c r="M26" i="42"/>
  <c r="AA26" i="42"/>
  <c r="Q26" i="42"/>
  <c r="AB26" i="42"/>
  <c r="R26" i="42"/>
  <c r="S26" i="42"/>
  <c r="AG26" i="42"/>
  <c r="T26" i="42"/>
  <c r="F194" i="42"/>
  <c r="G194" i="42"/>
  <c r="F190" i="42"/>
  <c r="G190" i="42"/>
  <c r="F207" i="42"/>
  <c r="G207" i="42"/>
  <c r="F195" i="42"/>
  <c r="G195" i="42"/>
  <c r="G105" i="42"/>
  <c r="F105" i="42"/>
  <c r="B25" i="5" s="1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T18" i="2"/>
  <c r="T19" i="2"/>
  <c r="O15" i="2"/>
  <c r="O16" i="2"/>
  <c r="AB19" i="2"/>
  <c r="AB18" i="2"/>
  <c r="V16" i="2"/>
  <c r="AC19" i="2"/>
  <c r="AC18" i="2"/>
  <c r="M18" i="2"/>
  <c r="M19" i="2"/>
  <c r="W22" i="2"/>
  <c r="R21" i="2"/>
  <c r="U18" i="2"/>
  <c r="U19" i="2"/>
  <c r="Q19" i="2"/>
  <c r="Q18" i="2"/>
  <c r="Q22" i="2"/>
  <c r="Q21" i="2"/>
  <c r="AE15" i="2"/>
  <c r="AE16" i="2"/>
  <c r="N16" i="2"/>
  <c r="N15" i="2"/>
  <c r="AC21" i="2"/>
  <c r="AC22" i="2"/>
  <c r="AD18" i="2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21" i="2" l="1"/>
  <c r="N22" i="2"/>
  <c r="Y18" i="2"/>
  <c r="T21" i="2"/>
  <c r="AE18" i="2"/>
  <c r="X16" i="2"/>
  <c r="N18" i="2"/>
  <c r="P15" i="2"/>
  <c r="V22" i="2"/>
  <c r="AD16" i="2"/>
  <c r="AA15" i="2"/>
  <c r="R19" i="2"/>
  <c r="Z21" i="2"/>
  <c r="AD22" i="2"/>
  <c r="AD3" i="67"/>
  <c r="Y21" i="2"/>
  <c r="AB21" i="2"/>
  <c r="AF16" i="2"/>
  <c r="O22" i="2"/>
  <c r="AE3" i="67"/>
  <c r="AC15" i="2"/>
  <c r="Z3" i="67"/>
  <c r="U3" i="67"/>
  <c r="X3" i="67"/>
  <c r="Y3" i="67"/>
  <c r="W18" i="2"/>
  <c r="AA22" i="2"/>
  <c r="U22" i="2"/>
  <c r="AE21" i="2"/>
  <c r="S3" i="67"/>
  <c r="AF3" i="67"/>
  <c r="V3" i="67"/>
  <c r="X19" i="2"/>
  <c r="AC16" i="2"/>
  <c r="AF19" i="2"/>
  <c r="U15" i="2"/>
  <c r="S18" i="2"/>
  <c r="Z16" i="2"/>
  <c r="Q3" i="67"/>
  <c r="AG3" i="67"/>
  <c r="R3" i="67"/>
  <c r="P3" i="67"/>
  <c r="AC3" i="67"/>
  <c r="W3" i="67"/>
  <c r="AA3" i="67"/>
  <c r="AB15" i="2"/>
  <c r="T15" i="2"/>
  <c r="AH3" i="67"/>
  <c r="AB3" i="67"/>
  <c r="T3" i="67"/>
  <c r="I22" i="2"/>
  <c r="I21" i="2"/>
  <c r="D19" i="2"/>
  <c r="D18" i="2"/>
  <c r="O3" i="67"/>
  <c r="J15" i="2"/>
  <c r="J16" i="2"/>
  <c r="Z18" i="2"/>
  <c r="W15" i="2"/>
  <c r="P21" i="2"/>
  <c r="AA18" i="2"/>
  <c r="O19" i="2"/>
  <c r="Q16" i="2"/>
  <c r="I15" i="2"/>
  <c r="I16" i="2"/>
  <c r="D16" i="2"/>
  <c r="D15" i="2"/>
  <c r="F18" i="2"/>
  <c r="F19" i="2"/>
  <c r="B18" i="2"/>
  <c r="B19" i="2"/>
  <c r="H18" i="2"/>
  <c r="H19" i="2"/>
  <c r="J3" i="67"/>
  <c r="N3" i="67"/>
  <c r="L3" i="67"/>
  <c r="C19" i="2"/>
  <c r="C18" i="2"/>
  <c r="E16" i="2"/>
  <c r="E15" i="2"/>
  <c r="L16" i="2"/>
  <c r="L15" i="2"/>
  <c r="H22" i="2"/>
  <c r="H21" i="2"/>
  <c r="E21" i="2"/>
  <c r="E22" i="2"/>
  <c r="K21" i="2"/>
  <c r="K22" i="2"/>
  <c r="B21" i="2"/>
  <c r="B22" i="2"/>
  <c r="J19" i="2"/>
  <c r="J18" i="2"/>
  <c r="F3" i="67"/>
  <c r="C21" i="2"/>
  <c r="C22" i="2"/>
  <c r="B15" i="2"/>
  <c r="B16" i="2"/>
  <c r="M16" i="2"/>
  <c r="R15" i="2"/>
  <c r="G15" i="2"/>
  <c r="G16" i="2"/>
  <c r="K16" i="2"/>
  <c r="K15" i="2"/>
  <c r="J21" i="2"/>
  <c r="J22" i="2"/>
  <c r="G22" i="2"/>
  <c r="G21" i="2"/>
  <c r="F21" i="2"/>
  <c r="F22" i="2"/>
  <c r="D22" i="2"/>
  <c r="D21" i="2"/>
  <c r="H3" i="67"/>
  <c r="G18" i="2"/>
  <c r="G19" i="2"/>
  <c r="K19" i="2"/>
  <c r="K18" i="2"/>
  <c r="I3" i="67"/>
  <c r="Y16" i="2"/>
  <c r="X21" i="2"/>
  <c r="V19" i="2"/>
  <c r="P19" i="2"/>
  <c r="S15" i="2"/>
  <c r="M22" i="2"/>
  <c r="H16" i="2"/>
  <c r="H15" i="2"/>
  <c r="F15" i="2"/>
  <c r="F16" i="2"/>
  <c r="C16" i="2"/>
  <c r="C15" i="2"/>
  <c r="E19" i="2"/>
  <c r="E18" i="2"/>
  <c r="I19" i="2"/>
  <c r="I18" i="2"/>
  <c r="M3" i="67"/>
  <c r="K3" i="67"/>
  <c r="L22" i="2"/>
  <c r="L21" i="2"/>
  <c r="L18" i="2"/>
  <c r="L19" i="2"/>
  <c r="G3" i="67"/>
  <c r="E3" i="67"/>
  <c r="I183" i="42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O15" i="40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AE4" i="2" l="1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8" i="9" l="1"/>
  <c r="B26" i="3"/>
  <c r="G32" i="42"/>
  <c r="C4" i="3" s="1"/>
  <c r="N188" i="42"/>
  <c r="J4" i="9" s="1"/>
  <c r="G45" i="42"/>
  <c r="C17" i="3" s="1"/>
  <c r="G42" i="42"/>
  <c r="C14" i="3" s="1"/>
  <c r="B21" i="3"/>
  <c r="G52" i="42"/>
  <c r="C24" i="3" s="1"/>
  <c r="J208" i="42"/>
  <c r="F24" i="9" s="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M203" i="42"/>
  <c r="I19" i="9" s="1"/>
  <c r="U189" i="42"/>
  <c r="Q5" i="9" s="1"/>
  <c r="H194" i="42"/>
  <c r="D10" i="9" s="1"/>
  <c r="AJ195" i="42"/>
  <c r="AF11" i="9" s="1"/>
  <c r="U207" i="42"/>
  <c r="Q23" i="9" s="1"/>
  <c r="AB204" i="42"/>
  <c r="X20" i="9" s="1"/>
  <c r="U41" i="42"/>
  <c r="Q13" i="3" s="1"/>
  <c r="Q197" i="42"/>
  <c r="M13" i="9" s="1"/>
  <c r="O52" i="42"/>
  <c r="K24" i="3" s="1"/>
  <c r="AG188" i="42"/>
  <c r="AC4" i="9" s="1"/>
  <c r="Z208" i="42" l="1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S49" i="42"/>
  <c r="O21" i="3" s="1"/>
  <c r="X49" i="42"/>
  <c r="T21" i="3" s="1"/>
  <c r="AH49" i="42"/>
  <c r="AD21" i="3" s="1"/>
  <c r="P49" i="42"/>
  <c r="L21" i="3" s="1"/>
  <c r="H49" i="42"/>
  <c r="D21" i="3" s="1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AD54" i="42"/>
  <c r="Z26" i="3" s="1"/>
  <c r="J54" i="42"/>
  <c r="F26" i="3" s="1"/>
  <c r="H54" i="42"/>
  <c r="D26" i="3" s="1"/>
  <c r="T49" i="42"/>
  <c r="P21" i="3" s="1"/>
  <c r="AF49" i="42"/>
  <c r="AB21" i="3" s="1"/>
  <c r="AC49" i="42"/>
  <c r="Y21" i="3" s="1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U78" i="42"/>
  <c r="Q24" i="4" s="1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B2" i="4" s="1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G38" i="42"/>
  <c r="C10" i="3" s="1"/>
  <c r="C11" i="67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C19" i="4"/>
  <c r="D18" i="4"/>
  <c r="E58" i="67" s="1"/>
  <c r="D19" i="4"/>
  <c r="V19" i="4"/>
  <c r="X19" i="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T122" i="42"/>
  <c r="P16" i="6" s="1"/>
  <c r="AG122" i="42"/>
  <c r="AC16" i="6" s="1"/>
  <c r="J129" i="42"/>
  <c r="F23" i="6" s="1"/>
  <c r="G63" i="67" s="1"/>
  <c r="AC111" i="42"/>
  <c r="Y5" i="6" s="1"/>
  <c r="T111" i="42"/>
  <c r="P5" i="6" s="1"/>
  <c r="J111" i="42"/>
  <c r="F5" i="6" s="1"/>
  <c r="G45" i="67" s="1"/>
  <c r="S111" i="42"/>
  <c r="O5" i="6" s="1"/>
  <c r="P45" i="67" s="1"/>
  <c r="M129" i="42"/>
  <c r="I23" i="6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P220" i="42"/>
  <c r="L10" i="10" s="1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G56" i="42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K56" i="42"/>
  <c r="G2" i="4" s="1"/>
  <c r="AG56" i="42"/>
  <c r="AC2" i="4" s="1"/>
  <c r="M56" i="42"/>
  <c r="I2" i="4" s="1"/>
  <c r="O56" i="42"/>
  <c r="K2" i="4" s="1"/>
  <c r="AD56" i="42"/>
  <c r="Z2" i="4" s="1"/>
  <c r="AH56" i="42"/>
  <c r="AD2" i="4" s="1"/>
  <c r="R56" i="42"/>
  <c r="N2" i="4" s="1"/>
  <c r="Y56" i="42"/>
  <c r="U2" i="4" s="1"/>
  <c r="AB56" i="42"/>
  <c r="X2" i="4" s="1"/>
  <c r="V56" i="42"/>
  <c r="R2" i="4" s="1"/>
  <c r="Z56" i="42"/>
  <c r="V2" i="4" s="1"/>
  <c r="L56" i="42"/>
  <c r="H2" i="4" s="1"/>
  <c r="H56" i="42"/>
  <c r="D2" i="4" s="1"/>
  <c r="N56" i="42"/>
  <c r="J2" i="4" s="1"/>
  <c r="U56" i="42"/>
  <c r="Q2" i="4" s="1"/>
  <c r="AF56" i="42"/>
  <c r="AB2" i="4" s="1"/>
  <c r="X56" i="42"/>
  <c r="T2" i="4" s="1"/>
  <c r="I56" i="42"/>
  <c r="E2" i="4" s="1"/>
  <c r="Q56" i="42"/>
  <c r="M2" i="4" s="1"/>
  <c r="J56" i="42"/>
  <c r="F2" i="4" s="1"/>
  <c r="AE56" i="42"/>
  <c r="AA2" i="4" s="1"/>
  <c r="AI56" i="42"/>
  <c r="AE2" i="4" s="1"/>
  <c r="AJ56" i="42"/>
  <c r="AF2" i="4" s="1"/>
  <c r="AC56" i="42"/>
  <c r="Y2" i="4" s="1"/>
  <c r="W56" i="42"/>
  <c r="S2" i="4" s="1"/>
  <c r="AA56" i="42"/>
  <c r="W2" i="4" s="1"/>
  <c r="T56" i="42"/>
  <c r="P2" i="4" s="1"/>
  <c r="P56" i="42"/>
  <c r="L2" i="4" s="1"/>
  <c r="S56" i="42"/>
  <c r="O2" i="4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F45" i="67" l="1"/>
  <c r="R18" i="4"/>
  <c r="S58" i="67" s="1"/>
  <c r="I45" i="67"/>
  <c r="Z45" i="67"/>
  <c r="J63" i="67"/>
  <c r="AD63" i="67"/>
  <c r="H51" i="67"/>
  <c r="X65" i="67"/>
  <c r="V65" i="67"/>
  <c r="S65" i="67"/>
  <c r="Q18" i="4"/>
  <c r="R58" i="67" s="1"/>
  <c r="C2" i="4"/>
  <c r="D42" i="67" s="1"/>
  <c r="AG45" i="67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AB90" i="42"/>
  <c r="X10" i="5" s="1"/>
  <c r="AF90" i="42"/>
  <c r="AB10" i="5" s="1"/>
  <c r="X90" i="42"/>
  <c r="T10" i="5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U42" i="67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T42" i="67"/>
  <c r="S42" i="67"/>
  <c r="AD42" i="67"/>
  <c r="E6" i="3"/>
  <c r="F46" i="67" s="1"/>
  <c r="G4" i="67"/>
  <c r="Z42" i="67"/>
  <c r="Y42" i="67"/>
  <c r="H42" i="67"/>
  <c r="K6" i="3"/>
  <c r="L46" i="67" s="1"/>
  <c r="M4" i="67"/>
  <c r="AC42" i="67"/>
  <c r="S6" i="3"/>
  <c r="T46" i="67" s="1"/>
  <c r="U4" i="67"/>
  <c r="U6" i="3"/>
  <c r="V46" i="67" s="1"/>
  <c r="W4" i="67"/>
  <c r="W6" i="3"/>
  <c r="X46" i="67" s="1"/>
  <c r="Y4" i="67"/>
  <c r="AF42" i="67"/>
  <c r="R42" i="67"/>
  <c r="O42" i="67"/>
  <c r="AA6" i="3"/>
  <c r="AB46" i="67" s="1"/>
  <c r="AC4" i="67"/>
  <c r="AC6" i="3"/>
  <c r="AD46" i="67" s="1"/>
  <c r="AE4" i="67"/>
  <c r="AE6" i="3"/>
  <c r="AF46" i="67" s="1"/>
  <c r="AG4" i="67"/>
  <c r="P42" i="67"/>
  <c r="AB42" i="67"/>
  <c r="K42" i="67"/>
  <c r="AE42" i="67"/>
  <c r="D6" i="3"/>
  <c r="E46" i="67" s="1"/>
  <c r="F4" i="67"/>
  <c r="F6" i="3"/>
  <c r="G46" i="67" s="1"/>
  <c r="H4" i="67"/>
  <c r="H6" i="3"/>
  <c r="I46" i="67" s="1"/>
  <c r="J4" i="67"/>
  <c r="M42" i="67"/>
  <c r="G42" i="67"/>
  <c r="E42" i="67"/>
  <c r="AA42" i="67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Q42" i="67"/>
  <c r="N42" i="67"/>
  <c r="I42" i="67"/>
  <c r="L42" i="67"/>
  <c r="P6" i="67"/>
  <c r="AB6" i="3"/>
  <c r="AC46" i="67" s="1"/>
  <c r="AD4" i="67"/>
  <c r="M6" i="3"/>
  <c r="N46" i="67" s="1"/>
  <c r="O4" i="67"/>
  <c r="Q6" i="3"/>
  <c r="R46" i="67" s="1"/>
  <c r="S4" i="67"/>
  <c r="AG42" i="67"/>
  <c r="V42" i="67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X42" i="67"/>
  <c r="F42" i="67"/>
  <c r="W42" i="67"/>
  <c r="J42" i="67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D6" i="67"/>
  <c r="C5" i="67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<sst xmlns="http://schemas.openxmlformats.org/spreadsheetml/2006/main" count="20312" uniqueCount="2049">
  <si>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</si>
  <si>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</si>
  <si>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</si>
  <si>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</si>
  <si>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</si>
  <si>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</si>
  <si>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</si>
  <si>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</si>
  <si>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</si>
  <si>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</si>
  <si>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</si>
  <si>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</si>
  <si>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</si>
  <si>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</si>
  <si>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</si>
  <si>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</si>
  <si>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</si>
  <si>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</si>
  <si>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</si>
  <si>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</si>
  <si>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</si>
  <si>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</si>
  <si>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</si>
  <si>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</si>
  <si>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</si>
  <si>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</si>
  <si>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</si>
  <si>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</si>
  <si>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</si>
  <si>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</si>
  <si>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</si>
  <si>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</si>
  <si>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</si>
  <si>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</si>
  <si>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</si>
  <si>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</si>
  <si>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</si>
  <si>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</si>
  <si>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</si>
  <si>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</si>
  <si>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</si>
  <si>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</si>
  <si>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</si>
  <si>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</si>
  <si>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</si>
  <si>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</si>
  <si>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</si>
  <si>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</si>
  <si>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</si>
  <si>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</si>
  <si>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</si>
  <si>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</si>
  <si>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</si>
  <si>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</si>
  <si>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</si>
  <si>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</si>
  <si>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</si>
  <si>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</si>
  <si>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</si>
  <si>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</si>
  <si>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</si>
  <si>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</si>
  <si>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</si>
  <si>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</si>
  <si>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</si>
  <si>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</si>
  <si>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</si>
  <si>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</si>
  <si>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</si>
  <si>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</si>
  <si>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</si>
  <si>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</si>
  <si>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</si>
  <si>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</si>
  <si>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</si>
  <si>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</si>
  <si>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</si>
  <si>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</si>
  <si>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</si>
  <si>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</si>
  <si>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</si>
  <si>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</si>
  <si>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</si>
  <si>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</si>
  <si>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</si>
  <si>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</si>
  <si>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</si>
  <si>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</si>
  <si>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</si>
  <si>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</si>
  <si>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</si>
  <si>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</si>
  <si>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</si>
  <si>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</si>
  <si>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</si>
  <si>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</si>
  <si>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</si>
  <si>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</si>
  <si>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</si>
  <si>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</si>
  <si>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</si>
  <si>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</si>
  <si>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</si>
  <si>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</si>
  <si>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</si>
  <si>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</si>
  <si>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</si>
  <si>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</si>
  <si>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</si>
  <si>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</si>
  <si>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</si>
  <si>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</si>
  <si>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</si>
  <si>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</si>
  <si>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</si>
  <si>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</si>
  <si>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</si>
  <si>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</si>
  <si>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</si>
  <si>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</si>
  <si>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</si>
  <si>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</si>
  <si>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</si>
  <si>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</si>
  <si>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</si>
  <si>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</si>
  <si>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</si>
  <si>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</si>
  <si>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</si>
  <si>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</si>
  <si>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</si>
  <si>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</si>
  <si>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</si>
  <si>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</si>
  <si>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</si>
  <si>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</si>
  <si>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</si>
  <si>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</si>
  <si>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</si>
  <si>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</si>
  <si>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</si>
  <si>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</si>
  <si>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</si>
  <si>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</si>
  <si>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</si>
  <si>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</si>
  <si>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</si>
  <si>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</si>
  <si>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</si>
  <si>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</si>
  <si>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</si>
  <si>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</si>
  <si>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</si>
  <si>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</si>
  <si>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</si>
  <si>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</si>
  <si>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</si>
  <si>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</si>
  <si>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</si>
  <si>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</si>
  <si>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</si>
  <si>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</si>
  <si>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</si>
  <si>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</si>
  <si>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</si>
  <si>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</si>
  <si>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</si>
  <si>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</si>
  <si>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</si>
  <si>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</si>
  <si>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</si>
  <si>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</si>
  <si>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</si>
  <si>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</si>
  <si>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</si>
  <si>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</si>
  <si>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</si>
  <si>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</si>
  <si>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</si>
  <si>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</si>
  <si>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</si>
  <si>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</si>
  <si>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</si>
  <si>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</si>
  <si>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</si>
  <si>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</si>
  <si>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</si>
  <si>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</si>
  <si>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</si>
  <si>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</si>
  <si>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</si>
  <si>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</si>
  <si>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</si>
  <si>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</si>
  <si>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</si>
  <si>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</si>
  <si>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</si>
  <si>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</si>
  <si>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</si>
  <si>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</si>
  <si>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</si>
  <si>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</si>
  <si>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</si>
  <si>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</si>
  <si>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</si>
  <si>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</si>
  <si>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</si>
  <si>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</si>
  <si>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</si>
  <si>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</si>
  <si>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</si>
  <si>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</si>
  <si>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</si>
  <si>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</si>
  <si>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</si>
  <si>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</si>
  <si>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</si>
  <si>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</si>
  <si>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</si>
  <si>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</si>
  <si>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</si>
  <si>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</si>
  <si>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</si>
  <si>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</si>
  <si>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</si>
  <si>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</si>
  <si>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</si>
  <si>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</si>
  <si>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</si>
  <si>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</si>
  <si>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</si>
  <si>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</si>
  <si>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</si>
  <si>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</si>
  <si>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</si>
  <si>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</si>
  <si>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</si>
  <si>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</si>
  <si>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</si>
  <si>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</si>
  <si>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</si>
  <si>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</si>
  <si>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</si>
  <si>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</si>
  <si>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</si>
  <si>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</si>
  <si>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</si>
  <si>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</si>
  <si>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</si>
  <si>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</si>
  <si>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</si>
  <si>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</si>
  <si>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</si>
  <si>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</si>
  <si>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</si>
  <si>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</si>
  <si>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</si>
  <si>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</si>
  <si>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</si>
  <si>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</si>
  <si>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</si>
  <si>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</si>
  <si>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</si>
  <si>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</si>
  <si>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</si>
  <si>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</si>
  <si>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</si>
  <si>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</si>
  <si>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</si>
  <si>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</si>
  <si>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</si>
  <si>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</si>
  <si>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</si>
  <si>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</si>
  <si>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</si>
  <si>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</si>
  <si>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</si>
  <si>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</si>
  <si>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</si>
  <si>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</si>
  <si>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</si>
  <si>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</si>
  <si>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</si>
  <si>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</si>
  <si>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</si>
  <si>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</si>
  <si>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</si>
  <si>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</si>
  <si>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</si>
  <si>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</si>
  <si>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</si>
  <si>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</si>
  <si>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</si>
  <si>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</si>
  <si>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</si>
  <si>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</si>
  <si>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</si>
  <si>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</si>
  <si>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</si>
  <si>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</si>
  <si>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</si>
  <si>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</si>
  <si>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</si>
  <si>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</si>
  <si>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</si>
  <si>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</si>
  <si>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</si>
  <si>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</si>
  <si>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</si>
  <si>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</si>
  <si>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</si>
  <si>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</si>
  <si>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</si>
  <si>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</si>
  <si>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</si>
  <si>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</si>
  <si>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</si>
  <si>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</si>
  <si>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</si>
  <si>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</si>
  <si>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</si>
  <si>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</si>
  <si>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</si>
  <si>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</si>
  <si>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</si>
  <si>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</si>
  <si>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</si>
  <si>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</si>
  <si>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</si>
  <si>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</si>
  <si>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</si>
  <si>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</si>
  <si>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</si>
  <si>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</si>
  <si>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</si>
  <si>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</si>
  <si>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</si>
  <si>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</si>
  <si>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</si>
  <si>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</si>
  <si>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</si>
  <si>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</si>
  <si>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</si>
  <si>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</si>
  <si>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</si>
  <si>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</si>
  <si>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</si>
  <si>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</si>
  <si>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</si>
  <si>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</si>
  <si>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</si>
  <si>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</si>
  <si>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</si>
  <si>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</si>
  <si>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</si>
  <si>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</si>
  <si>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</si>
  <si>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</si>
  <si>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</si>
  <si>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</si>
  <si>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</si>
  <si>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</si>
  <si>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</si>
  <si>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</si>
  <si>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</si>
  <si>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</si>
  <si>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</si>
  <si>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</si>
  <si>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</si>
  <si>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</si>
  <si>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</si>
  <si>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</si>
  <si>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</si>
  <si>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</si>
  <si>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</si>
  <si>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</si>
  <si>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</si>
  <si>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</si>
  <si>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</si>
  <si>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</si>
  <si>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</si>
  <si>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</si>
  <si>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</si>
  <si>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</si>
  <si>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</si>
  <si>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</si>
  <si>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</si>
  <si>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</si>
  <si>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</si>
  <si>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</si>
  <si>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</si>
  <si>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</si>
  <si>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</si>
  <si>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</si>
  <si>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</si>
  <si>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</si>
  <si>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</si>
  <si>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</si>
  <si>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</si>
  <si>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</si>
  <si>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</si>
  <si>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</si>
  <si>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</si>
  <si>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</si>
  <si>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</si>
  <si>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</si>
  <si>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</si>
  <si>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</si>
  <si>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</si>
  <si>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</si>
  <si>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</si>
  <si>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</si>
  <si>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</si>
  <si>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</si>
  <si>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</si>
  <si>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</si>
  <si>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</si>
  <si>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</si>
  <si>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</si>
  <si>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</si>
  <si>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</si>
  <si>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</si>
  <si>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</si>
  <si>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</si>
  <si>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</si>
  <si>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</si>
  <si>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</si>
  <si>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</si>
  <si>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</si>
  <si>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</si>
  <si>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</si>
  <si>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</si>
  <si>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</si>
  <si>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</si>
  <si>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</si>
  <si>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</si>
  <si>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</si>
  <si>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</si>
  <si>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</si>
  <si>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</si>
  <si>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</si>
  <si>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</si>
  <si>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</si>
  <si>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</si>
  <si>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</si>
  <si>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</si>
  <si>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</si>
  <si>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</si>
  <si>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</si>
  <si>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</si>
  <si>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</si>
  <si>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</si>
  <si>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</si>
  <si>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</si>
  <si>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</si>
  <si>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</si>
  <si>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</si>
  <si>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</si>
  <si>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</si>
  <si>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</si>
  <si>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</si>
  <si>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</si>
  <si>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</si>
  <si>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</si>
  <si>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</si>
  <si>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</si>
  <si>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</si>
  <si>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</si>
  <si>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</si>
  <si>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</si>
  <si>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</si>
  <si>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</si>
  <si>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</si>
  <si>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</si>
  <si>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</si>
  <si>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</si>
  <si>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</si>
  <si>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</si>
  <si>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</si>
  <si>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</si>
  <si>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</si>
  <si>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</si>
  <si>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</si>
  <si>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</si>
  <si>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</si>
  <si>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</si>
  <si>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</si>
  <si>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</si>
  <si>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</si>
  <si>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</si>
  <si>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</si>
  <si>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</si>
  <si>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</si>
  <si>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</si>
  <si>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</si>
  <si>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</si>
  <si>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</si>
  <si>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</si>
  <si>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</si>
  <si>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</si>
  <si>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</si>
  <si>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</si>
  <si>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</si>
  <si>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</si>
  <si>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</si>
  <si>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</si>
  <si>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</si>
  <si>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</si>
  <si>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</si>
  <si>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</si>
  <si>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</si>
  <si>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</si>
  <si>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</si>
  <si>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</si>
  <si>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</si>
  <si>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</si>
  <si>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</si>
  <si>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</si>
  <si>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</si>
  <si>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</si>
  <si>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</si>
  <si>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</si>
  <si>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</si>
  <si>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</si>
  <si>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</si>
  <si>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</si>
  <si>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</si>
  <si>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</si>
  <si>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</si>
  <si>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</si>
  <si>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</si>
  <si>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</si>
  <si>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</si>
  <si>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</si>
  <si>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</si>
  <si>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</si>
  <si>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</si>
  <si>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</si>
  <si>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</si>
  <si>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</si>
  <si>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</si>
  <si>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</si>
  <si>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</si>
  <si>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</si>
  <si>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</si>
  <si>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</si>
  <si>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</si>
  <si>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</si>
  <si>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</si>
  <si>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</si>
  <si>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</si>
  <si>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</si>
  <si>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</si>
  <si>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</si>
  <si>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</si>
  <si>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</si>
  <si>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</si>
  <si>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</si>
  <si>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</si>
  <si>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</si>
  <si>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</si>
  <si>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</si>
  <si>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</si>
  <si>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</si>
  <si>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</si>
  <si>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</si>
  <si>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</si>
  <si>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</si>
  <si>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</si>
  <si>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</si>
  <si>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</si>
  <si>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</si>
  <si>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</si>
  <si>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</si>
  <si>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</si>
  <si>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</si>
  <si>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</si>
  <si>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</si>
  <si>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</si>
  <si>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</si>
  <si>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</si>
  <si>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</si>
  <si>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</si>
  <si>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</si>
  <si>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</si>
  <si>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</si>
  <si>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</si>
  <si>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</si>
  <si>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</si>
  <si>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</si>
  <si>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</si>
  <si>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</si>
  <si>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</si>
  <si>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</si>
  <si>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</si>
  <si>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</si>
  <si>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</si>
  <si>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</si>
  <si>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</si>
  <si>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</si>
  <si>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</si>
  <si>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</si>
  <si>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</si>
  <si>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</si>
  <si>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</si>
  <si>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</si>
  <si>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</si>
  <si>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</si>
  <si>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</si>
  <si>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</si>
  <si>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</si>
  <si>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</si>
  <si>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</si>
  <si>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</si>
  <si>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</si>
  <si>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</si>
  <si>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</si>
  <si>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</si>
  <si>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</si>
  <si>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</si>
  <si>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</si>
  <si>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</si>
  <si>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</si>
  <si>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</si>
  <si>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</si>
  <si>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</si>
  <si>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</si>
  <si>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</si>
  <si>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</si>
  <si>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</si>
  <si>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</si>
  <si>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</si>
  <si>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</si>
  <si>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</si>
  <si>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</si>
  <si>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</si>
  <si>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</si>
  <si>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</si>
  <si>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</si>
  <si>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</si>
  <si>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</si>
  <si>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</si>
  <si>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</si>
  <si>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</si>
  <si>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</si>
  <si>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</si>
  <si>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</si>
  <si>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</si>
  <si>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</si>
  <si>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</si>
  <si>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</si>
  <si>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</si>
  <si>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</si>
  <si>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</si>
  <si>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</si>
  <si>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</si>
  <si>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</si>
  <si>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</si>
  <si>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</si>
  <si>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</si>
  <si>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</si>
  <si>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</si>
  <si>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</si>
  <si>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</si>
  <si>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</si>
  <si>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</si>
  <si>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</si>
  <si>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</si>
  <si>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</si>
  <si>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</si>
  <si>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</si>
  <si>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</si>
  <si>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</si>
  <si>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</si>
  <si>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</si>
  <si>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</si>
  <si>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</si>
  <si>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</si>
  <si>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</si>
  <si>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</si>
  <si>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</si>
  <si>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</si>
  <si>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</si>
  <si>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</si>
  <si>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</si>
  <si>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</si>
  <si>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</si>
  <si>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</si>
  <si>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</si>
  <si>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</si>
  <si>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</si>
  <si>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</si>
  <si>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</si>
  <si>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</si>
  <si>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</si>
  <si>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</si>
  <si>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</si>
  <si>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</si>
  <si>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</si>
  <si>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</si>
  <si>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</si>
  <si>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</si>
  <si>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</si>
  <si>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</si>
  <si>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</si>
  <si>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</si>
  <si>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</si>
  <si>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</si>
  <si>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</si>
  <si>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</si>
  <si>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</si>
  <si>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</si>
  <si>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</si>
  <si>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</si>
  <si>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</si>
  <si>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</si>
  <si>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</si>
  <si>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</si>
  <si>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</si>
  <si>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</si>
  <si>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</si>
  <si>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</si>
  <si>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</si>
  <si>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</si>
  <si>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</si>
  <si>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</si>
  <si>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</si>
  <si>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</si>
  <si>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</si>
  <si>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</si>
  <si>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</si>
  <si>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</si>
  <si>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</si>
  <si>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</si>
  <si>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</si>
  <si>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</si>
  <si>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</si>
  <si>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</si>
  <si>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</si>
  <si>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</si>
  <si>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</si>
  <si>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</si>
  <si>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</si>
  <si>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</si>
  <si>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</si>
  <si>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</si>
  <si>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</si>
  <si>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</si>
  <si>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</si>
  <si>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</si>
  <si>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</si>
  <si>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</si>
  <si>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</si>
  <si>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</si>
  <si>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</si>
  <si>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</si>
  <si>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</si>
  <si>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</si>
  <si>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</si>
  <si>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</si>
  <si>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</si>
  <si>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</si>
  <si>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</si>
  <si>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</si>
  <si>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</si>
  <si>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</si>
  <si>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</si>
  <si>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</si>
  <si>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</si>
  <si>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</si>
  <si>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</si>
  <si>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</si>
  <si>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</si>
  <si>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</si>
  <si>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</si>
  <si>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</si>
  <si>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</si>
  <si>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</si>
  <si>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</si>
  <si>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</si>
  <si>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</si>
  <si>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</si>
  <si>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</si>
  <si>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</si>
  <si>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</si>
  <si>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</si>
  <si>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</si>
  <si>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</si>
  <si>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</si>
  <si>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</si>
  <si>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</si>
  <si>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</si>
  <si>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</si>
  <si>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</si>
  <si>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</si>
  <si>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</si>
  <si>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</si>
  <si>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</si>
  <si>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</si>
  <si>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</si>
  <si>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</si>
  <si>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</si>
  <si>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</si>
  <si>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</si>
  <si>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</si>
  <si>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</si>
  <si>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</si>
  <si>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</si>
  <si>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</si>
  <si>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</si>
  <si>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</si>
  <si>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</si>
  <si>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</si>
  <si>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</si>
  <si>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</si>
  <si>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</si>
  <si>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</si>
  <si>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</si>
  <si>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</si>
  <si>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</si>
  <si>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</si>
  <si>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</si>
  <si>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</si>
  <si>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</si>
  <si>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</si>
  <si>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</si>
  <si>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</si>
  <si>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</si>
  <si>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</si>
  <si>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</si>
  <si>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</si>
  <si>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</si>
  <si>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</si>
  <si>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</si>
  <si>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</si>
  <si>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</si>
  <si>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</si>
  <si>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</si>
  <si>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</si>
  <si>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</si>
  <si>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</si>
  <si>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</si>
  <si>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</si>
  <si>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</si>
  <si>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</si>
  <si>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</si>
  <si>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</si>
  <si>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</si>
  <si>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</si>
  <si>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</si>
  <si>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</si>
  <si>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</si>
  <si>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</si>
  <si>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</si>
  <si>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</si>
  <si>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</si>
  <si>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</si>
  <si>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</si>
  <si>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</si>
  <si>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</si>
  <si>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</si>
  <si>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</si>
  <si>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</si>
  <si>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</si>
  <si>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</si>
  <si>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</si>
  <si>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</si>
  <si>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</si>
  <si>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</si>
  <si>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</si>
  <si>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</si>
  <si>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</si>
  <si>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</si>
  <si>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</si>
  <si>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</si>
  <si>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</si>
  <si>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</si>
  <si>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</si>
  <si>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</si>
  <si>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</si>
  <si>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</si>
  <si>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</si>
  <si>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</si>
  <si>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</si>
  <si>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</si>
  <si>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</si>
  <si>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</si>
  <si>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</si>
  <si>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</si>
  <si>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</si>
  <si>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</si>
  <si>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</si>
  <si>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</si>
  <si>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</si>
  <si>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</si>
  <si>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</si>
  <si>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</si>
  <si>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</si>
  <si>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</si>
  <si>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</si>
  <si>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</si>
  <si>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</si>
  <si>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</si>
  <si>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</si>
  <si>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</si>
  <si>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</si>
  <si>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</si>
  <si>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</si>
  <si>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</si>
  <si>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</si>
  <si>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</si>
  <si>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</si>
  <si>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</si>
  <si>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</si>
  <si>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</si>
  <si>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</si>
  <si>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</si>
  <si>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</si>
  <si>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</si>
  <si>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</si>
  <si>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</si>
  <si>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</si>
  <si>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</si>
  <si>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</si>
  <si>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</si>
  <si>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</si>
  <si>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</si>
  <si>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</si>
  <si>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</si>
  <si>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</si>
  <si>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</si>
  <si>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</si>
  <si>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</si>
  <si>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</si>
  <si>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</si>
  <si>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</si>
  <si>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</si>
  <si>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</si>
  <si>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</si>
  <si>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</si>
  <si>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</si>
  <si>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</si>
  <si>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</si>
  <si>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</si>
  <si>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</si>
  <si>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</si>
  <si>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</si>
  <si>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</si>
  <si>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</si>
  <si>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</si>
  <si>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</si>
  <si>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</si>
  <si>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</si>
  <si>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</si>
  <si>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</si>
  <si>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</si>
  <si>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</si>
  <si>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</si>
  <si>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</si>
  <si>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</si>
  <si>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</si>
  <si>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</si>
  <si>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</si>
  <si>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</si>
  <si>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</si>
  <si>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</si>
  <si>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</si>
  <si>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</si>
  <si>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</si>
  <si>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</si>
  <si>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</si>
  <si>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</si>
  <si>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</si>
  <si>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</si>
  <si>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</si>
  <si>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</si>
  <si>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</si>
  <si>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</si>
  <si>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</si>
  <si>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</si>
  <si>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</si>
  <si>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</si>
  <si>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</si>
  <si>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</si>
  <si>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</si>
  <si>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</si>
  <si>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</si>
  <si>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</si>
  <si>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</si>
  <si>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</si>
  <si>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</si>
  <si>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</si>
  <si>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</si>
  <si>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</si>
  <si>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</si>
  <si>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</si>
  <si>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</si>
  <si>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</si>
  <si>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</si>
  <si>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</si>
  <si>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</si>
  <si>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</si>
  <si>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</si>
  <si>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</si>
  <si>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</si>
  <si>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</si>
  <si>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</si>
  <si>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</si>
  <si>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</si>
  <si>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</si>
  <si>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</si>
  <si>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</si>
  <si>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</si>
  <si>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</si>
  <si>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</si>
  <si>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</si>
  <si>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</si>
  <si>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</si>
  <si>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</si>
  <si>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</si>
  <si>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</si>
  <si>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</si>
  <si>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</si>
  <si>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</si>
  <si>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</si>
  <si>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</si>
  <si>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</si>
  <si>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</si>
  <si>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</si>
  <si>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</si>
  <si>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</si>
  <si>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</si>
  <si>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</si>
  <si>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</si>
  <si>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</si>
  <si>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</si>
  <si>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</si>
  <si>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</si>
  <si>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</si>
  <si>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</si>
  <si>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</si>
  <si>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</si>
  <si>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</si>
  <si>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</si>
  <si>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</si>
  <si>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</si>
  <si>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</si>
  <si>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</si>
  <si>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</si>
  <si>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</si>
  <si>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</si>
  <si>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</si>
  <si>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</si>
  <si>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</si>
  <si>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</si>
  <si>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</si>
  <si>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</si>
  <si>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</si>
  <si>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</si>
  <si>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</si>
  <si>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</si>
  <si>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</si>
  <si>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</si>
  <si>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</si>
  <si>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</si>
  <si>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</si>
  <si>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</si>
  <si>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</si>
  <si>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</si>
  <si>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</si>
  <si>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</si>
  <si>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</si>
  <si>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</si>
  <si>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</si>
  <si>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</si>
  <si>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</si>
  <si>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</si>
  <si>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</si>
  <si>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</si>
  <si>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</si>
  <si>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</si>
  <si>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</si>
  <si>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</si>
  <si>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</si>
  <si>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</si>
  <si>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</si>
  <si>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</si>
  <si>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</si>
  <si>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</si>
  <si>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</si>
  <si>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</si>
  <si>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</si>
  <si>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</si>
  <si>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</si>
  <si>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</si>
  <si>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</si>
  <si>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</si>
  <si>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</si>
  <si>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</si>
  <si>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</si>
  <si>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</si>
  <si>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</si>
  <si>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</si>
  <si>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</si>
  <si>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</si>
  <si>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</si>
  <si>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</si>
  <si>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</si>
  <si>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</si>
  <si>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</si>
  <si>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</si>
  <si>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</si>
  <si>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</si>
  <si>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</si>
  <si>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</si>
  <si>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</si>
  <si>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</si>
  <si>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</si>
  <si>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</si>
  <si>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</si>
  <si>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</si>
  <si>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</si>
  <si>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</si>
  <si>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</si>
  <si>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</si>
  <si>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</si>
  <si>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</si>
  <si>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</si>
  <si>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</si>
  <si>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</si>
  <si>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</si>
  <si>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</si>
  <si>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</si>
  <si>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</si>
  <si>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</si>
  <si>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</si>
  <si>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</si>
  <si>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</si>
  <si>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</si>
  <si>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</si>
  <si>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</si>
  <si>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</si>
  <si>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</si>
  <si>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</si>
  <si>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paper products</t>
  </si>
  <si>
    <t>metal and mining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</si>
  <si>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</si>
  <si>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</si>
  <si>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</si>
  <si>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</si>
  <si>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</si>
  <si>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</si>
  <si>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</si>
  <si>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</si>
  <si>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</si>
  <si>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</si>
  <si>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</si>
  <si>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</si>
  <si>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</si>
  <si>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</si>
  <si>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</si>
  <si>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</si>
  <si>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</si>
  <si>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</si>
  <si>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</si>
  <si>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</si>
  <si>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</si>
  <si>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</si>
  <si>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</si>
  <si>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</si>
  <si>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</si>
  <si>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</si>
  <si>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</si>
  <si>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</si>
  <si>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</si>
  <si>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</si>
  <si>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</si>
  <si>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</si>
  <si>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</si>
  <si>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</si>
  <si>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</si>
  <si>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</si>
  <si>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</si>
  <si>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</si>
  <si>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</si>
  <si>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</si>
  <si>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</si>
  <si>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</si>
  <si>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</si>
  <si>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</si>
  <si>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</si>
  <si>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</si>
  <si>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</si>
  <si>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</si>
  <si>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</si>
  <si>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</si>
  <si>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</si>
  <si>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</si>
  <si>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</si>
  <si>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</si>
  <si>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</si>
  <si>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</si>
  <si>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</si>
  <si>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</si>
  <si>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</si>
  <si>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</si>
  <si>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</si>
  <si>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</si>
  <si>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</si>
  <si>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</si>
  <si>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</si>
  <si>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</si>
  <si>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</si>
  <si>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</si>
  <si>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</si>
  <si>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</si>
  <si>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</si>
  <si>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</si>
  <si>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</si>
  <si>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</si>
  <si>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</si>
  <si>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</si>
  <si>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</si>
  <si>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</si>
  <si>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</si>
  <si>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</si>
  <si>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</si>
  <si>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</si>
  <si>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</si>
  <si>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</si>
  <si>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</si>
  <si>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</si>
  <si>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</si>
  <si>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</si>
  <si>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</si>
  <si>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</si>
  <si>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</si>
  <si>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</si>
  <si>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</si>
  <si>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</si>
  <si>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</si>
  <si>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</si>
  <si>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</si>
  <si>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</si>
  <si>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</si>
  <si>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</si>
  <si>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</si>
  <si>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</si>
  <si>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</si>
  <si>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</si>
  <si>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</si>
  <si>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</si>
  <si>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</si>
  <si>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</si>
  <si>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</si>
  <si>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</si>
  <si>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</si>
  <si>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</si>
  <si>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</si>
  <si>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</si>
  <si>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</si>
  <si>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</si>
  <si>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</si>
  <si>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</si>
  <si>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</si>
  <si>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</si>
  <si>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</si>
  <si>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</si>
  <si>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</si>
  <si>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</si>
  <si>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</si>
  <si>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</si>
  <si>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</si>
  <si>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</si>
  <si>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</si>
  <si>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</si>
  <si>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</si>
  <si>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</si>
  <si>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</si>
  <si>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</si>
  <si>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</si>
  <si>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</si>
  <si>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</si>
  <si>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</si>
  <si>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</si>
  <si>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</si>
  <si>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</si>
  <si>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</si>
  <si>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</si>
  <si>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</si>
  <si>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</si>
  <si>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</si>
  <si>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</si>
  <si>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</si>
  <si>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</si>
  <si>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</si>
  <si>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</si>
  <si>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</si>
  <si>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</si>
  <si>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</si>
  <si>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</si>
  <si>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</si>
  <si>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</si>
  <si>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</si>
  <si>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</si>
  <si>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</si>
  <si>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</si>
  <si>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</si>
  <si>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</si>
  <si>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</si>
  <si>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</si>
  <si>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</si>
  <si>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</si>
  <si>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</si>
  <si>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</si>
  <si>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</si>
  <si>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</si>
  <si>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</si>
  <si>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</si>
  <si>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</si>
  <si>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</si>
  <si>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</si>
  <si>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</si>
  <si>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</si>
  <si>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</si>
  <si>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</si>
  <si>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</si>
  <si>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</si>
  <si>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</si>
  <si>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</si>
  <si>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</si>
  <si>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</si>
  <si>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</si>
  <si>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</si>
  <si>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</si>
  <si>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</si>
  <si>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</si>
  <si>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</si>
  <si>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</si>
  <si>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</si>
  <si>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</si>
  <si>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</si>
  <si>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</si>
  <si>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</si>
  <si>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</si>
  <si>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</si>
  <si>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</si>
  <si>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</si>
  <si>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</si>
  <si>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</si>
  <si>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</si>
  <si>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</si>
  <si>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</si>
  <si>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</si>
  <si>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</si>
  <si>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</si>
  <si>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</si>
  <si>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</si>
  <si>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</si>
  <si>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</si>
  <si>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</si>
  <si>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</si>
  <si>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</si>
  <si>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</si>
  <si>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</si>
  <si>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</si>
  <si>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</si>
  <si>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</si>
  <si>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</si>
  <si>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</si>
  <si>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</si>
  <si>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</si>
  <si>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</si>
  <si>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</si>
  <si>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</si>
  <si>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</si>
  <si>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</si>
  <si>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</si>
  <si>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</si>
  <si>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</si>
  <si>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</si>
  <si>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</si>
  <si>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</si>
  <si>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</si>
  <si>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</si>
  <si>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</si>
  <si>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</si>
  <si>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</si>
  <si>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</si>
  <si>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</si>
  <si>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</si>
  <si>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</si>
  <si>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</si>
  <si>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</si>
  <si>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</si>
  <si>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</si>
  <si>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</si>
  <si>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</si>
  <si>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</si>
  <si>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</si>
  <si>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</si>
  <si>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</si>
  <si>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</si>
  <si>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</si>
  <si>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</si>
  <si>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</si>
  <si>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</si>
  <si>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</si>
  <si>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</si>
  <si>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</si>
  <si>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</si>
  <si>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</si>
  <si>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</si>
  <si>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</si>
  <si>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</si>
  <si>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</si>
  <si>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</si>
  <si>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</si>
  <si>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</si>
  <si>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</si>
  <si>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</si>
  <si>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</si>
  <si>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</si>
  <si>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</si>
  <si>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</si>
  <si>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</si>
  <si>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</si>
  <si>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</si>
  <si>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</si>
  <si>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</si>
  <si>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</si>
  <si>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</si>
  <si>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</si>
  <si>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</si>
  <si>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</si>
  <si>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</si>
  <si>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</si>
  <si>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</si>
  <si>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</si>
  <si>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Y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</si>
  <si>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</si>
  <si>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</si>
  <si>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</si>
  <si>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</si>
  <si>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</si>
  <si>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</si>
  <si>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</si>
  <si>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</si>
  <si>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</si>
  <si>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</si>
  <si>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</si>
  <si>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</si>
  <si>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</si>
  <si>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</si>
  <si>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</si>
  <si>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</si>
  <si>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</si>
  <si>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</si>
  <si>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</si>
  <si>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</si>
  <si>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</si>
  <si>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</si>
  <si>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</si>
  <si>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</si>
  <si>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</si>
  <si>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</si>
  <si>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</si>
  <si>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</si>
  <si>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</si>
  <si>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</si>
  <si>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</si>
  <si>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</si>
  <si>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</si>
  <si>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</si>
  <si>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</si>
  <si>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</si>
  <si>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</si>
  <si>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</si>
  <si>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</si>
  <si>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</si>
  <si>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</si>
  <si>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</si>
  <si>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</si>
  <si>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</si>
  <si>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</si>
  <si>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</si>
  <si>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</si>
  <si>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</si>
  <si>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</si>
  <si>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</si>
  <si>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</si>
  <si>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</si>
  <si>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</si>
  <si>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</si>
  <si>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</si>
  <si>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</si>
  <si>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</si>
  <si>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</si>
  <si>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</si>
  <si>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</si>
  <si>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</si>
  <si>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</si>
  <si>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</si>
  <si>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</si>
  <si>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</si>
  <si>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</si>
  <si>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</si>
  <si>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</si>
  <si>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</si>
  <si>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</si>
  <si>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</si>
  <si>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</si>
  <si>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</si>
  <si>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</si>
  <si>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</si>
  <si>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</si>
  <si>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</si>
  <si>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</si>
  <si>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</si>
  <si>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</si>
  <si>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</si>
  <si>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</si>
  <si>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</si>
  <si>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</si>
  <si>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</si>
  <si>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</si>
  <si>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</si>
  <si>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</si>
  <si>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</si>
  <si>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</si>
  <si>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</si>
  <si>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</si>
  <si>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</si>
  <si>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</si>
  <si>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</si>
  <si>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</si>
  <si>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</si>
  <si>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</si>
  <si>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</si>
  <si>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</si>
  <si>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</si>
  <si>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</si>
  <si>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</si>
  <si>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</si>
  <si>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</si>
  <si>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</si>
  <si>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</si>
  <si>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</si>
  <si>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</si>
  <si>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</si>
  <si>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</si>
  <si>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</si>
  <si>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</si>
  <si>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</si>
  <si>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</si>
  <si>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</si>
  <si>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crude oil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</si>
  <si>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</si>
  <si>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</si>
  <si>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</si>
  <si>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</si>
  <si>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</si>
  <si>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</si>
  <si>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</si>
  <si>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</si>
  <si>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</si>
  <si>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</si>
  <si>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</si>
  <si>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</si>
  <si>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</si>
  <si>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</si>
  <si>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</si>
  <si>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</si>
  <si>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</si>
  <si>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</si>
  <si>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</si>
  <si>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</si>
  <si>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</si>
  <si>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</si>
  <si>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</si>
  <si>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</si>
  <si>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</si>
  <si>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</si>
  <si>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</si>
  <si>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</si>
  <si>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</si>
  <si>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</si>
  <si>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</si>
  <si>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</si>
  <si>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</si>
  <si>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</si>
  <si>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</si>
  <si>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</si>
  <si>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</si>
  <si>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</si>
  <si>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</si>
  <si>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</si>
  <si>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</si>
  <si>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</si>
  <si>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</si>
  <si>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</si>
  <si>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</si>
  <si>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</si>
  <si>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</si>
  <si>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</si>
  <si>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</si>
  <si>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</si>
  <si>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</si>
  <si>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</si>
  <si>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</si>
  <si>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</si>
  <si>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</si>
  <si>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</si>
  <si>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</si>
  <si>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</si>
  <si>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</si>
  <si>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</si>
  <si>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</si>
  <si>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</si>
  <si>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</si>
  <si>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</si>
  <si>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</si>
  <si>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</si>
  <si>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</si>
  <si>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</si>
  <si>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</si>
  <si>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</si>
  <si>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</si>
  <si>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</si>
  <si>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</si>
  <si>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</si>
  <si>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</si>
  <si>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</si>
  <si>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</si>
  <si>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</si>
  <si>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</si>
  <si>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</si>
  <si>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</si>
  <si>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</si>
  <si>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</si>
  <si>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</si>
  <si>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</si>
  <si>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</si>
  <si>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</si>
  <si>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</si>
  <si>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</si>
  <si>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</si>
  <si>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</si>
  <si>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</si>
  <si>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</si>
  <si>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</si>
  <si>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</si>
  <si>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</si>
  <si>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</si>
  <si>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</si>
  <si>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</si>
  <si>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</si>
  <si>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</si>
  <si>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</si>
  <si>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</si>
  <si>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</si>
  <si>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</si>
  <si>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</si>
  <si>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</si>
  <si>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</si>
  <si>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</si>
  <si>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</si>
  <si>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</si>
  <si>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</si>
  <si>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</si>
  <si>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</si>
  <si>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</si>
  <si>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</si>
  <si>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</si>
  <si>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</si>
  <si>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</si>
  <si>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</si>
  <si>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</si>
  <si>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</si>
  <si>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</si>
  <si>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</si>
  <si>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</si>
  <si>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</si>
  <si>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</si>
  <si>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</si>
  <si>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</si>
  <si>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</si>
  <si>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</si>
  <si>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</si>
  <si>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</si>
  <si>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</si>
  <si>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</si>
  <si>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</si>
  <si>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</si>
  <si>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</si>
  <si>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</si>
  <si>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</si>
  <si>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</si>
  <si>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</si>
  <si>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</si>
  <si>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</si>
  <si>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</si>
  <si>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</si>
  <si>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</si>
  <si>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</si>
  <si>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</si>
  <si>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</si>
  <si>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</si>
  <si>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</si>
  <si>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</si>
  <si>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</si>
  <si>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</si>
  <si>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</si>
  <si>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</si>
  <si>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</si>
  <si>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</si>
  <si>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</si>
  <si>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</si>
  <si>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</si>
  <si>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</si>
  <si>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</si>
  <si>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</si>
  <si>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</si>
  <si>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</si>
  <si>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</si>
  <si>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</si>
  <si>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</si>
  <si>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</si>
  <si>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</si>
  <si>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</si>
  <si>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</si>
  <si>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</si>
  <si>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</si>
  <si>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</si>
  <si>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</si>
  <si>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</si>
  <si>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</si>
  <si>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</si>
  <si>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</si>
  <si>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</si>
  <si>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</si>
  <si>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</si>
  <si>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</si>
  <si>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</si>
  <si>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</si>
  <si>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</si>
  <si>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</si>
  <si>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</si>
  <si>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</si>
  <si>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</si>
  <si>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</si>
  <si>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</si>
  <si>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</si>
  <si>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</si>
  <si>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</si>
  <si>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</si>
  <si>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</si>
  <si>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</si>
  <si>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</si>
  <si>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</si>
  <si>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</si>
  <si>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</si>
  <si>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</si>
  <si>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</si>
  <si>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</si>
  <si>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</si>
  <si>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</si>
  <si>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</si>
  <si>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</si>
  <si>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</si>
  <si>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</si>
  <si>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</si>
  <si>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</si>
  <si>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</si>
  <si>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</si>
  <si>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</si>
  <si>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</si>
  <si>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</si>
  <si>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</si>
  <si>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</si>
  <si>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</si>
  <si>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</si>
  <si>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</si>
  <si>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</si>
  <si>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</si>
  <si>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</si>
  <si>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</si>
  <si>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</si>
  <si>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</si>
  <si>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</si>
  <si>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</si>
  <si>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</si>
  <si>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</si>
  <si>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</si>
  <si>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</si>
  <si>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</si>
  <si>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</si>
  <si>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</si>
  <si>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</si>
  <si>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</si>
  <si>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</si>
  <si>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</si>
  <si>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</si>
  <si>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</si>
  <si>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</si>
  <si>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</si>
  <si>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</si>
  <si>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</si>
  <si>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</si>
  <si>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</si>
  <si>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</si>
  <si>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</si>
  <si>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</si>
  <si>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</si>
  <si>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</si>
  <si>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</si>
  <si>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</si>
  <si>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</si>
  <si>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</si>
  <si>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</si>
  <si>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</si>
  <si>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</si>
  <si>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</si>
  <si>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</si>
  <si>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</si>
  <si>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</si>
  <si>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</si>
  <si>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</si>
  <si>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</si>
  <si>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</si>
  <si>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</si>
  <si>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</si>
  <si>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</si>
  <si>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</si>
  <si>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</si>
  <si>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</si>
  <si>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</si>
  <si>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</si>
  <si>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</si>
  <si>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</si>
  <si>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</si>
  <si>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</si>
  <si>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</si>
  <si>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</si>
  <si>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</si>
  <si>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</si>
  <si>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</si>
  <si>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</si>
  <si>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</si>
  <si>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</si>
  <si>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</si>
  <si>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</si>
  <si>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</si>
  <si>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</si>
  <si>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</si>
  <si>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</si>
  <si>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</si>
  <si>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</si>
  <si>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</si>
  <si>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</si>
  <si>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</si>
  <si>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</si>
  <si>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</si>
  <si>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</si>
  <si>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</si>
  <si>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</si>
  <si>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</si>
  <si>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Form 1.1 - STATE Planning Area</t>
  </si>
  <si>
    <t>California Energy Demand Forecast, 2021 - 2035 Baseline Forecast - Mid Demand Case</t>
  </si>
  <si>
    <t>Electricity Consumption by Sector (GWh)</t>
  </si>
  <si>
    <t>Residential_LDEV</t>
  </si>
  <si>
    <t>Commercial_LDEV</t>
  </si>
  <si>
    <t>Total_Consumption</t>
  </si>
  <si>
    <t>water and waste</t>
  </si>
  <si>
    <t>(blank)</t>
  </si>
  <si>
    <t>Sum of Nameplate Capacity (MW)</t>
  </si>
  <si>
    <t>Natural gas amounts electricity</t>
  </si>
  <si>
    <t>Natural gas amounts heat</t>
  </si>
  <si>
    <t>Totals</t>
  </si>
  <si>
    <t>CARB TOTALS</t>
  </si>
  <si>
    <t>natural gas</t>
  </si>
  <si>
    <t>Total Quantity Consumed In Physical Units (Consumed For Electric Generation And Useful Thermal Output)</t>
  </si>
  <si>
    <t>Quantity Consumed In Physical Units For Electric Generation</t>
  </si>
  <si>
    <t>Heat Content Of Fuels (MMBtu Per Unit)</t>
  </si>
  <si>
    <t>Total Fuel Consumed (MMBtu)</t>
  </si>
  <si>
    <t>Quantity Consumed For Electricity (MMBtu)</t>
  </si>
  <si>
    <t>Electricity Net Generation (MWh)</t>
  </si>
  <si>
    <t>Year-To-Date</t>
  </si>
  <si>
    <t>Plant Id</t>
  </si>
  <si>
    <t>Combined Heat And
Power Plant</t>
  </si>
  <si>
    <t>Nuclear Unit Id</t>
  </si>
  <si>
    <t>Operator Name</t>
  </si>
  <si>
    <t>Operator Id</t>
  </si>
  <si>
    <t>Plant State</t>
  </si>
  <si>
    <t>Census Region</t>
  </si>
  <si>
    <t>NERC Region</t>
  </si>
  <si>
    <t>Reserved</t>
  </si>
  <si>
    <t>NAICS Code</t>
  </si>
  <si>
    <t>EIA Sector Number</t>
  </si>
  <si>
    <t>Reported
Prime Mover</t>
  </si>
  <si>
    <t>Reported
Fuel Type Code</t>
  </si>
  <si>
    <t>AER
Fuel Type Code</t>
  </si>
  <si>
    <t>Physical
Unit Label</t>
  </si>
  <si>
    <t>Quantity
January</t>
  </si>
  <si>
    <t>Quantity
February</t>
  </si>
  <si>
    <t>Quantity
March</t>
  </si>
  <si>
    <t>Quantity
April</t>
  </si>
  <si>
    <t>Quantity
May</t>
  </si>
  <si>
    <t>Quantity
June</t>
  </si>
  <si>
    <t>Quantity
July</t>
  </si>
  <si>
    <t>Quantity
August</t>
  </si>
  <si>
    <t>Quantity
September</t>
  </si>
  <si>
    <t>Quantity
October</t>
  </si>
  <si>
    <t>Quantity
November</t>
  </si>
  <si>
    <t>Quantity
December</t>
  </si>
  <si>
    <t>Elec_Quantity
January</t>
  </si>
  <si>
    <t>Elec_Quantity
February</t>
  </si>
  <si>
    <t>Elec_Quantity
March</t>
  </si>
  <si>
    <t>Elec_Quantity
April</t>
  </si>
  <si>
    <t>Elec_Quantity
May</t>
  </si>
  <si>
    <t>Elec_Quantity
June</t>
  </si>
  <si>
    <t>Elec_Quantity
July</t>
  </si>
  <si>
    <t>Elec_Quantity
August</t>
  </si>
  <si>
    <t>Elec_Quantity
September</t>
  </si>
  <si>
    <t>Elec_Quantity
October</t>
  </si>
  <si>
    <t>Elec_Quantity
November</t>
  </si>
  <si>
    <t>Elec_Quantity
December</t>
  </si>
  <si>
    <t>MMBtuPer_Unit
January</t>
  </si>
  <si>
    <t>MMBtuPer_Unit
February</t>
  </si>
  <si>
    <t>MMBtuPer_Unit
March</t>
  </si>
  <si>
    <t>MMBtuPer_Unit
April</t>
  </si>
  <si>
    <t>MMBtuPer_Unit
May</t>
  </si>
  <si>
    <t>MMBtuPer_Unit
June</t>
  </si>
  <si>
    <t>MMBtuPer_Unit
July</t>
  </si>
  <si>
    <t>MMBtuPer_Unit
August</t>
  </si>
  <si>
    <t>MMBtuPer_Unit
September</t>
  </si>
  <si>
    <t>MMBtuPer_Unit
October</t>
  </si>
  <si>
    <t>MMBtuPer_Unit
November</t>
  </si>
  <si>
    <t>MMBtuPer_Unit
December</t>
  </si>
  <si>
    <t>Tot_MMBtu
January</t>
  </si>
  <si>
    <t>Tot_MMBtu
February</t>
  </si>
  <si>
    <t>Tot_MMBtu
March</t>
  </si>
  <si>
    <t>Tot_MMBtu
April</t>
  </si>
  <si>
    <t>Tot_MMBtu
May</t>
  </si>
  <si>
    <t>Tot_MMBtu
June</t>
  </si>
  <si>
    <t>Tot_MMBtu
July</t>
  </si>
  <si>
    <t>Tot_MMBtu
August</t>
  </si>
  <si>
    <t>Tot_MMBtu
September</t>
  </si>
  <si>
    <t>Tot_MMBtu
October</t>
  </si>
  <si>
    <t>Tot_MMBtu
November</t>
  </si>
  <si>
    <t>Tot_MMBtu
December</t>
  </si>
  <si>
    <t>Elec_MMBtu
January</t>
  </si>
  <si>
    <t>Elec_MMBtu
February</t>
  </si>
  <si>
    <t>Elec_MMBtu
March</t>
  </si>
  <si>
    <t>Elec_MMBtu
April</t>
  </si>
  <si>
    <t>Elec_MMBtu
May</t>
  </si>
  <si>
    <t>Elec_MMBtu
June</t>
  </si>
  <si>
    <t>Elec_MMBtu
July</t>
  </si>
  <si>
    <t>Elec_MMBtu
August</t>
  </si>
  <si>
    <t>Elec_MMBtu
September</t>
  </si>
  <si>
    <t>Elec_MMBtu
October</t>
  </si>
  <si>
    <t>Elec_MMBtu
November</t>
  </si>
  <si>
    <t>Elec_MMBtu
December</t>
  </si>
  <si>
    <t>Netgen
January</t>
  </si>
  <si>
    <t>Netgen
February</t>
  </si>
  <si>
    <t>Netgen
March</t>
  </si>
  <si>
    <t>Netgen
April</t>
  </si>
  <si>
    <t>Netgen
May</t>
  </si>
  <si>
    <t>Netgen
June</t>
  </si>
  <si>
    <t>Netgen
July</t>
  </si>
  <si>
    <t>Netgen
August</t>
  </si>
  <si>
    <t>Netgen
September</t>
  </si>
  <si>
    <t>Netgen
October</t>
  </si>
  <si>
    <t>Netgen
November</t>
  </si>
  <si>
    <t>Netgen
December</t>
  </si>
  <si>
    <t>Total Fuel Consumption
Quantity</t>
  </si>
  <si>
    <t>Electric Fuel Consumption
Quantity</t>
  </si>
  <si>
    <t>Total Fuel Consumption
MMBtu</t>
  </si>
  <si>
    <t>Elec Fuel Consumption
MMBtu</t>
  </si>
  <si>
    <t>Net Generation
(Megawatthours)</t>
  </si>
  <si>
    <t>YEAR</t>
  </si>
  <si>
    <t>.</t>
  </si>
  <si>
    <t>CA</t>
  </si>
  <si>
    <t>PACC</t>
  </si>
  <si>
    <t>WECC</t>
  </si>
  <si>
    <t>NAICS-22 Cogen</t>
  </si>
  <si>
    <t>NG</t>
  </si>
  <si>
    <t>mcf</t>
  </si>
  <si>
    <t>CT</t>
  </si>
  <si>
    <t>Industrial NAICS Cogen</t>
  </si>
  <si>
    <t>GT</t>
  </si>
  <si>
    <t>ST</t>
  </si>
  <si>
    <t>WDS</t>
  </si>
  <si>
    <t>WWW</t>
  </si>
  <si>
    <t>short tons</t>
  </si>
  <si>
    <t>Wellhead Energy, LLC</t>
  </si>
  <si>
    <t>Carson Cogeneration</t>
  </si>
  <si>
    <t>Carson Cogeneration Co</t>
  </si>
  <si>
    <t>OG</t>
  </si>
  <si>
    <t>OOG</t>
  </si>
  <si>
    <t>New-Indy Ontario Mill</t>
  </si>
  <si>
    <t>PC</t>
  </si>
  <si>
    <t>WH</t>
  </si>
  <si>
    <t>OTH</t>
  </si>
  <si>
    <t>Burney Power Operations</t>
  </si>
  <si>
    <t>DFO</t>
  </si>
  <si>
    <t>barrels</t>
  </si>
  <si>
    <t>BIT</t>
  </si>
  <si>
    <t>COL</t>
  </si>
  <si>
    <t>RC</t>
  </si>
  <si>
    <t>Kyocera International Project</t>
  </si>
  <si>
    <t>IC</t>
  </si>
  <si>
    <t>E F Oxnard Energy Facility</t>
  </si>
  <si>
    <t>EF Oxnard, LLC</t>
  </si>
  <si>
    <t>WO</t>
  </si>
  <si>
    <t>WOO</t>
  </si>
  <si>
    <t>MSB</t>
  </si>
  <si>
    <t>MLG</t>
  </si>
  <si>
    <t>MSN</t>
  </si>
  <si>
    <t>RFO</t>
  </si>
  <si>
    <t>CS</t>
  </si>
  <si>
    <t>LFG</t>
  </si>
  <si>
    <t>OBG</t>
  </si>
  <si>
    <t>ORW</t>
  </si>
  <si>
    <t>Mcf</t>
  </si>
  <si>
    <t>RPI Fuel Cell LLC</t>
  </si>
  <si>
    <t>RP1 Fuel Cell LLC</t>
  </si>
  <si>
    <t>FC</t>
  </si>
  <si>
    <t>UTS SJ1 LLC</t>
  </si>
  <si>
    <t>PV</t>
  </si>
  <si>
    <t>SUN</t>
  </si>
  <si>
    <t>PUR</t>
  </si>
  <si>
    <t>BA</t>
  </si>
  <si>
    <t>MWH</t>
  </si>
  <si>
    <t>megawatthours</t>
  </si>
  <si>
    <t>NPCC</t>
  </si>
  <si>
    <t>State-Fuel Level Increment</t>
  </si>
  <si>
    <t>Sum of Total Fuel Consumption</t>
  </si>
  <si>
    <t>landfill gas</t>
  </si>
  <si>
    <t>wood waste solids</t>
  </si>
  <si>
    <t>Sum of Net Generation</t>
  </si>
  <si>
    <t>Scaled 2019 Calculated Industry Electricity Demand Removing On-Site Electricity Generation</t>
  </si>
  <si>
    <t>Sum of Net Generation
(Megawatthours)</t>
  </si>
  <si>
    <t>(All)</t>
  </si>
  <si>
    <t>btu per kwh</t>
  </si>
  <si>
    <t>Form 1.1b - STATE Planning Area</t>
  </si>
  <si>
    <t>Electricity Sales by Sector (GWh) - Sales exclude self-generation.</t>
  </si>
  <si>
    <t>Note: Last historic year is 2020.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</si>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</sst>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8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b/>
      <sz val="14"/>
      <name val="Calibri"/>
      <family val="2"/>
    </font>
    <font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  <font>
      <sz val="11"/>
      <color rgb="FF006100"/>
      <name val="Calibri"/>
      <family val="2"/>
      <scheme val="minor"/>
    </font>
    <font>
      <b/>
      <i/>
      <sz val="12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8">
    <xf numFmtId="0" fontId="0" fillId="0" borderId="1"/>
    <xf numFmtId="9" fontId="14" fillId="0" borderId="1"/>
    <xf numFmtId="0" fontId="17" fillId="0" borderId="5">
      <alignment wrapText="1"/>
    </xf>
    <xf numFmtId="0" fontId="18" fillId="0" borderId="7">
      <alignment wrapText="1"/>
    </xf>
    <xf numFmtId="0" fontId="17" fillId="0" borderId="1"/>
    <xf numFmtId="43" fontId="21" fillId="0" borderId="0" applyFont="0" applyFill="0" applyBorder="0" applyAlignment="0" applyProtection="0"/>
    <xf numFmtId="0" fontId="8" fillId="0" borderId="1"/>
    <xf numFmtId="0" fontId="22" fillId="0" borderId="1"/>
    <xf numFmtId="0" fontId="25" fillId="0" borderId="1"/>
    <xf numFmtId="0" fontId="25" fillId="0" borderId="1"/>
    <xf numFmtId="0" fontId="7" fillId="0" borderId="1"/>
    <xf numFmtId="43" fontId="7" fillId="0" borderId="1" applyFont="0" applyFill="0" applyBorder="0" applyAlignment="0" applyProtection="0"/>
    <xf numFmtId="9" fontId="7" fillId="0" borderId="1" applyFont="0" applyFill="0" applyBorder="0" applyAlignment="0" applyProtection="0"/>
    <xf numFmtId="0" fontId="28" fillId="14" borderId="1" applyNumberFormat="0" applyBorder="0" applyAlignment="0" applyProtection="0"/>
    <xf numFmtId="0" fontId="44" fillId="0" borderId="1"/>
    <xf numFmtId="0" fontId="44" fillId="0" borderId="1"/>
    <xf numFmtId="0" fontId="19" fillId="0" borderId="22">
      <alignment wrapText="1"/>
    </xf>
    <xf numFmtId="0" fontId="45" fillId="0" borderId="1">
      <alignment horizontal="left"/>
    </xf>
    <xf numFmtId="0" fontId="19" fillId="0" borderId="4">
      <alignment wrapText="1"/>
    </xf>
    <xf numFmtId="0" fontId="44" fillId="0" borderId="6">
      <alignment wrapText="1"/>
    </xf>
    <xf numFmtId="0" fontId="44" fillId="0" borderId="23">
      <alignment wrapText="1"/>
    </xf>
    <xf numFmtId="0" fontId="5" fillId="0" borderId="1"/>
    <xf numFmtId="0" fontId="53" fillId="0" borderId="1" applyNumberFormat="0" applyFill="0" applyBorder="0" applyAlignment="0" applyProtection="0">
      <alignment vertical="top"/>
      <protection locked="0"/>
    </xf>
    <xf numFmtId="9" fontId="5" fillId="0" borderId="1" applyFont="0" applyFill="0" applyBorder="0" applyAlignment="0" applyProtection="0"/>
    <xf numFmtId="0" fontId="4" fillId="0" borderId="1"/>
    <xf numFmtId="9" fontId="4" fillId="0" borderId="1" applyFont="0" applyFill="0" applyBorder="0" applyAlignment="0" applyProtection="0"/>
    <xf numFmtId="0" fontId="40" fillId="0" borderId="1"/>
    <xf numFmtId="0" fontId="3" fillId="0" borderId="1"/>
    <xf numFmtId="9" fontId="3" fillId="0" borderId="1" applyFont="0" applyFill="0" applyBorder="0" applyAlignment="0" applyProtection="0"/>
    <xf numFmtId="0" fontId="65" fillId="0" borderId="1" applyNumberFormat="0" applyFill="0" applyBorder="0" applyAlignment="0" applyProtection="0"/>
    <xf numFmtId="0" fontId="44" fillId="0" borderId="23" applyNumberFormat="0" applyProtection="0">
      <alignment wrapText="1"/>
    </xf>
    <xf numFmtId="0" fontId="44" fillId="0" borderId="6" applyNumberFormat="0" applyFont="0" applyProtection="0">
      <alignment wrapText="1"/>
    </xf>
    <xf numFmtId="0" fontId="19" fillId="0" borderId="4" applyNumberFormat="0" applyProtection="0">
      <alignment wrapText="1"/>
    </xf>
    <xf numFmtId="0" fontId="19" fillId="0" borderId="22" applyNumberFormat="0" applyProtection="0">
      <alignment wrapText="1"/>
    </xf>
    <xf numFmtId="0" fontId="44" fillId="0" borderId="1" applyNumberFormat="0" applyFill="0" applyBorder="0" applyAlignment="0" applyProtection="0"/>
    <xf numFmtId="0" fontId="45" fillId="0" borderId="1" applyNumberFormat="0" applyProtection="0">
      <alignment horizontal="left"/>
    </xf>
    <xf numFmtId="0" fontId="10" fillId="0" borderId="1"/>
    <xf numFmtId="9" fontId="10" fillId="0" borderId="1"/>
  </cellStyleXfs>
  <cellXfs count="485">
    <xf numFmtId="0" fontId="0" fillId="0" borderId="0" xfId="0" applyBorder="1"/>
    <xf numFmtId="0" fontId="10" fillId="0" borderId="0" xfId="0" applyFont="1" applyBorder="1"/>
    <xf numFmtId="0" fontId="9" fillId="0" borderId="0" xfId="0" applyFont="1" applyBorder="1"/>
    <xf numFmtId="0" fontId="0" fillId="0" borderId="0" xfId="0" applyBorder="1"/>
    <xf numFmtId="0" fontId="0" fillId="0" borderId="1" xfId="0"/>
    <xf numFmtId="0" fontId="15" fillId="0" borderId="1" xfId="0" applyFont="1"/>
    <xf numFmtId="0" fontId="16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19" fillId="0" borderId="4" xfId="3" applyFont="1" applyBorder="1" applyAlignment="1">
      <alignment wrapText="1"/>
    </xf>
    <xf numFmtId="11" fontId="18" fillId="0" borderId="7" xfId="3" applyNumberFormat="1" applyAlignment="1">
      <alignment horizontal="right" wrapText="1"/>
    </xf>
    <xf numFmtId="0" fontId="20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6" fillId="0" borderId="1" xfId="4" applyFont="1"/>
    <xf numFmtId="0" fontId="16" fillId="0" borderId="1" xfId="2" applyFont="1" applyBorder="1" applyAlignment="1">
      <alignment wrapText="1"/>
    </xf>
    <xf numFmtId="0" fontId="13" fillId="0" borderId="1" xfId="2" applyFont="1" applyBorder="1" applyAlignment="1">
      <alignment wrapText="1"/>
    </xf>
    <xf numFmtId="11" fontId="17" fillId="0" borderId="1" xfId="0" applyNumberFormat="1" applyFont="1" applyAlignment="1" applyProtection="1">
      <alignment horizontal="right"/>
      <protection locked="0"/>
    </xf>
    <xf numFmtId="0" fontId="17" fillId="0" borderId="1" xfId="0" applyFont="1" applyAlignment="1" applyProtection="1">
      <alignment horizontal="right"/>
      <protection locked="0"/>
    </xf>
    <xf numFmtId="0" fontId="17" fillId="0" borderId="1" xfId="0" applyFont="1"/>
    <xf numFmtId="11" fontId="17" fillId="0" borderId="1" xfId="0" applyNumberFormat="1" applyFont="1"/>
    <xf numFmtId="1" fontId="17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18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18" fillId="0" borderId="7" xfId="3" applyNumberFormat="1" applyAlignment="1">
      <alignment horizontal="right" wrapText="1"/>
    </xf>
    <xf numFmtId="164" fontId="0" fillId="0" borderId="1" xfId="0" applyNumberFormat="1"/>
    <xf numFmtId="0" fontId="8" fillId="0" borderId="1" xfId="6"/>
    <xf numFmtId="0" fontId="0" fillId="0" borderId="1" xfId="0" applyBorder="1"/>
    <xf numFmtId="167" fontId="8" fillId="0" borderId="1" xfId="5" applyNumberFormat="1" applyFont="1" applyBorder="1"/>
    <xf numFmtId="167" fontId="16" fillId="0" borderId="1" xfId="5" applyNumberFormat="1" applyFont="1" applyBorder="1" applyAlignment="1">
      <alignment horizontal="right"/>
    </xf>
    <xf numFmtId="167" fontId="16" fillId="0" borderId="1" xfId="5" applyNumberFormat="1" applyFont="1" applyBorder="1"/>
    <xf numFmtId="167" fontId="16" fillId="9" borderId="1" xfId="5" applyNumberFormat="1" applyFont="1" applyFill="1" applyBorder="1"/>
    <xf numFmtId="167" fontId="8" fillId="0" borderId="1" xfId="5" applyNumberFormat="1" applyFont="1" applyBorder="1" applyAlignment="1">
      <alignment horizontal="left" indent="1"/>
    </xf>
    <xf numFmtId="167" fontId="16" fillId="0" borderId="1" xfId="5" applyNumberFormat="1" applyFont="1" applyBorder="1" applyAlignment="1">
      <alignment horizontal="left" indent="1"/>
    </xf>
    <xf numFmtId="0" fontId="27" fillId="12" borderId="9" xfId="8" applyFont="1" applyFill="1" applyBorder="1"/>
    <xf numFmtId="0" fontId="27" fillId="12" borderId="9" xfId="8" applyFont="1" applyFill="1" applyBorder="1" applyAlignment="1">
      <alignment horizontal="center" vertical="center"/>
    </xf>
    <xf numFmtId="11" fontId="27" fillId="12" borderId="9" xfId="8" applyNumberFormat="1" applyFont="1" applyFill="1" applyBorder="1" applyAlignment="1">
      <alignment horizontal="right"/>
    </xf>
    <xf numFmtId="11" fontId="27" fillId="12" borderId="9" xfId="8" applyNumberFormat="1" applyFont="1" applyFill="1" applyBorder="1"/>
    <xf numFmtId="0" fontId="27" fillId="0" borderId="9" xfId="8" applyFont="1" applyBorder="1"/>
    <xf numFmtId="0" fontId="27" fillId="0" borderId="9" xfId="8" applyFont="1" applyBorder="1" applyAlignment="1">
      <alignment horizontal="center" vertical="center"/>
    </xf>
    <xf numFmtId="11" fontId="27" fillId="0" borderId="9" xfId="8" applyNumberFormat="1" applyFont="1" applyBorder="1" applyAlignment="1">
      <alignment horizontal="right"/>
    </xf>
    <xf numFmtId="11" fontId="27" fillId="0" borderId="9" xfId="8" applyNumberFormat="1" applyFont="1" applyBorder="1"/>
    <xf numFmtId="9" fontId="14" fillId="0" borderId="1" xfId="1"/>
    <xf numFmtId="0" fontId="10" fillId="0" borderId="1" xfId="0" applyFont="1" applyBorder="1"/>
    <xf numFmtId="0" fontId="9" fillId="0" borderId="1" xfId="0" applyFont="1" applyBorder="1"/>
    <xf numFmtId="0" fontId="7" fillId="16" borderId="1" xfId="10" applyFill="1"/>
    <xf numFmtId="0" fontId="32" fillId="16" borderId="1" xfId="10" applyFont="1" applyFill="1"/>
    <xf numFmtId="0" fontId="32" fillId="16" borderId="1" xfId="10" applyFont="1" applyFill="1" applyAlignment="1">
      <alignment wrapText="1"/>
    </xf>
    <xf numFmtId="0" fontId="32" fillId="9" borderId="1" xfId="10" applyFont="1" applyFill="1" applyAlignment="1">
      <alignment wrapText="1"/>
    </xf>
    <xf numFmtId="14" fontId="7" fillId="16" borderId="1" xfId="11" applyNumberFormat="1" applyFont="1" applyFill="1" applyBorder="1"/>
    <xf numFmtId="14" fontId="7" fillId="16" borderId="1" xfId="10" applyNumberFormat="1" applyFill="1"/>
    <xf numFmtId="167" fontId="7" fillId="16" borderId="1" xfId="11" applyNumberFormat="1" applyFont="1" applyFill="1" applyBorder="1"/>
    <xf numFmtId="0" fontId="7" fillId="9" borderId="1" xfId="10" applyFill="1"/>
    <xf numFmtId="14" fontId="7" fillId="16" borderId="1" xfId="11" applyNumberFormat="1" applyFont="1" applyFill="1" applyBorder="1" applyAlignment="1">
      <alignment wrapText="1"/>
    </xf>
    <xf numFmtId="167" fontId="0" fillId="16" borderId="1" xfId="11" applyNumberFormat="1" applyFont="1" applyFill="1"/>
    <xf numFmtId="0" fontId="29" fillId="16" borderId="1" xfId="10" applyFont="1" applyFill="1"/>
    <xf numFmtId="0" fontId="29" fillId="9" borderId="1" xfId="10" applyFont="1" applyFill="1"/>
    <xf numFmtId="14" fontId="29" fillId="16" borderId="1" xfId="11" applyNumberFormat="1" applyFont="1" applyFill="1" applyBorder="1"/>
    <xf numFmtId="14" fontId="29" fillId="16" borderId="1" xfId="10" applyNumberFormat="1" applyFont="1" applyFill="1"/>
    <xf numFmtId="167" fontId="29" fillId="16" borderId="1" xfId="11" applyNumberFormat="1" applyFont="1" applyFill="1" applyBorder="1"/>
    <xf numFmtId="0" fontId="34" fillId="17" borderId="11" xfId="10" applyFont="1" applyFill="1" applyBorder="1" applyAlignment="1">
      <alignment horizontal="left"/>
    </xf>
    <xf numFmtId="0" fontId="34" fillId="17" borderId="12" xfId="10" applyFont="1" applyFill="1" applyBorder="1" applyAlignment="1">
      <alignment horizontal="left"/>
    </xf>
    <xf numFmtId="0" fontId="33" fillId="17" borderId="12" xfId="10" applyFont="1" applyFill="1" applyBorder="1" applyAlignment="1">
      <alignment horizontal="left"/>
    </xf>
    <xf numFmtId="0" fontId="33" fillId="9" borderId="12" xfId="10" applyFont="1" applyFill="1" applyBorder="1" applyAlignment="1">
      <alignment horizontal="left"/>
    </xf>
    <xf numFmtId="9" fontId="33" fillId="15" borderId="12" xfId="12" applyFont="1" applyFill="1" applyBorder="1" applyAlignment="1">
      <alignment horizontal="center"/>
    </xf>
    <xf numFmtId="0" fontId="33" fillId="17" borderId="14" xfId="10" applyFont="1" applyFill="1" applyBorder="1" applyAlignment="1">
      <alignment horizontal="left"/>
    </xf>
    <xf numFmtId="14" fontId="33" fillId="17" borderId="14" xfId="11" applyNumberFormat="1" applyFont="1" applyFill="1" applyBorder="1" applyAlignment="1">
      <alignment horizontal="left"/>
    </xf>
    <xf numFmtId="14" fontId="33" fillId="17" borderId="14" xfId="10" applyNumberFormat="1" applyFont="1" applyFill="1" applyBorder="1" applyAlignment="1">
      <alignment horizontal="left"/>
    </xf>
    <xf numFmtId="169" fontId="33" fillId="17" borderId="12" xfId="10" applyNumberFormat="1" applyFont="1" applyFill="1" applyBorder="1" applyAlignment="1">
      <alignment horizontal="left"/>
    </xf>
    <xf numFmtId="9" fontId="33" fillId="17" borderId="13" xfId="12" applyFont="1" applyFill="1" applyBorder="1" applyAlignment="1">
      <alignment horizontal="left"/>
    </xf>
    <xf numFmtId="0" fontId="33" fillId="0" borderId="1" xfId="10" applyFont="1" applyAlignment="1">
      <alignment wrapText="1"/>
    </xf>
    <xf numFmtId="167" fontId="33" fillId="0" borderId="15" xfId="11" applyNumberFormat="1" applyFont="1" applyBorder="1" applyAlignment="1">
      <alignment wrapText="1"/>
    </xf>
    <xf numFmtId="167" fontId="33" fillId="0" borderId="13" xfId="11" applyNumberFormat="1" applyFont="1" applyBorder="1" applyAlignment="1">
      <alignment wrapText="1"/>
    </xf>
    <xf numFmtId="0" fontId="33" fillId="16" borderId="1" xfId="10" applyFont="1" applyFill="1" applyAlignment="1">
      <alignment wrapText="1"/>
    </xf>
    <xf numFmtId="0" fontId="33" fillId="0" borderId="11" xfId="10" applyFont="1" applyBorder="1" applyAlignment="1">
      <alignment horizontal="left"/>
    </xf>
    <xf numFmtId="0" fontId="33" fillId="0" borderId="12" xfId="10" applyFont="1" applyBorder="1" applyAlignment="1">
      <alignment horizontal="left"/>
    </xf>
    <xf numFmtId="0" fontId="33" fillId="0" borderId="13" xfId="10" applyFont="1" applyBorder="1" applyAlignment="1">
      <alignment horizontal="left"/>
    </xf>
    <xf numFmtId="0" fontId="33" fillId="0" borderId="11" xfId="10" applyFont="1" applyBorder="1"/>
    <xf numFmtId="0" fontId="33" fillId="9" borderId="12" xfId="10" applyFont="1" applyFill="1" applyBorder="1"/>
    <xf numFmtId="0" fontId="33" fillId="0" borderId="12" xfId="10" applyFont="1" applyBorder="1"/>
    <xf numFmtId="0" fontId="33" fillId="0" borderId="13" xfId="10" applyFont="1" applyBorder="1"/>
    <xf numFmtId="0" fontId="33" fillId="0" borderId="16" xfId="10" applyFont="1" applyBorder="1" applyAlignment="1">
      <alignment horizontal="left"/>
    </xf>
    <xf numFmtId="14" fontId="33" fillId="0" borderId="14" xfId="11" applyNumberFormat="1" applyFont="1" applyFill="1" applyBorder="1" applyAlignment="1">
      <alignment horizontal="left"/>
    </xf>
    <xf numFmtId="14" fontId="33" fillId="0" borderId="14" xfId="10" applyNumberFormat="1" applyFont="1" applyBorder="1" applyAlignment="1">
      <alignment horizontal="left"/>
    </xf>
    <xf numFmtId="169" fontId="33" fillId="0" borderId="12" xfId="10" applyNumberFormat="1" applyFont="1" applyBorder="1" applyAlignment="1">
      <alignment horizontal="left"/>
    </xf>
    <xf numFmtId="9" fontId="33" fillId="0" borderId="13" xfId="12" applyFont="1" applyFill="1" applyBorder="1" applyAlignment="1">
      <alignment horizontal="left"/>
    </xf>
    <xf numFmtId="0" fontId="33" fillId="0" borderId="1" xfId="10" applyFont="1"/>
    <xf numFmtId="167" fontId="33" fillId="18" borderId="15" xfId="11" applyNumberFormat="1" applyFont="1" applyFill="1" applyBorder="1" applyAlignment="1">
      <alignment horizontal="left" wrapText="1"/>
    </xf>
    <xf numFmtId="167" fontId="33" fillId="19" borderId="13" xfId="11" applyNumberFormat="1" applyFont="1" applyFill="1" applyBorder="1" applyAlignment="1">
      <alignment horizontal="left" wrapText="1"/>
    </xf>
    <xf numFmtId="0" fontId="33" fillId="16" borderId="1" xfId="10" applyFont="1" applyFill="1"/>
    <xf numFmtId="0" fontId="35" fillId="0" borderId="17" xfId="10" applyFont="1" applyBorder="1" applyAlignment="1">
      <alignment vertical="center" wrapText="1"/>
    </xf>
    <xf numFmtId="0" fontId="35" fillId="0" borderId="18" xfId="10" applyFont="1" applyBorder="1" applyAlignment="1">
      <alignment vertical="center" wrapText="1"/>
    </xf>
    <xf numFmtId="0" fontId="35" fillId="0" borderId="19" xfId="10" applyFont="1" applyBorder="1" applyAlignment="1">
      <alignment vertical="center" wrapText="1"/>
    </xf>
    <xf numFmtId="0" fontId="35" fillId="9" borderId="18" xfId="10" applyFont="1" applyFill="1" applyBorder="1" applyAlignment="1">
      <alignment vertical="center" wrapText="1"/>
    </xf>
    <xf numFmtId="0" fontId="35" fillId="0" borderId="11" xfId="10" applyFont="1" applyBorder="1" applyAlignment="1">
      <alignment vertical="center" wrapText="1"/>
    </xf>
    <xf numFmtId="14" fontId="35" fillId="0" borderId="12" xfId="11" applyNumberFormat="1" applyFont="1" applyFill="1" applyBorder="1" applyAlignment="1">
      <alignment vertical="center" wrapText="1"/>
    </xf>
    <xf numFmtId="14" fontId="7" fillId="0" borderId="12" xfId="10" applyNumberFormat="1" applyBorder="1" applyAlignment="1">
      <alignment vertical="center" wrapText="1"/>
    </xf>
    <xf numFmtId="169" fontId="7" fillId="0" borderId="18" xfId="10" applyNumberFormat="1" applyBorder="1" applyAlignment="1">
      <alignment vertical="center" wrapText="1"/>
    </xf>
    <xf numFmtId="9" fontId="7" fillId="0" borderId="19" xfId="12" applyFont="1" applyFill="1" applyBorder="1" applyAlignment="1">
      <alignment vertical="center" wrapText="1"/>
    </xf>
    <xf numFmtId="0" fontId="7" fillId="0" borderId="1" xfId="10"/>
    <xf numFmtId="167" fontId="33" fillId="0" borderId="15" xfId="11" applyNumberFormat="1" applyFont="1" applyFill="1" applyBorder="1" applyAlignment="1">
      <alignment wrapText="1"/>
    </xf>
    <xf numFmtId="167" fontId="33" fillId="0" borderId="15" xfId="11" applyNumberFormat="1" applyFont="1" applyFill="1" applyBorder="1" applyAlignment="1"/>
    <xf numFmtId="0" fontId="7" fillId="16" borderId="1" xfId="10" applyFill="1" applyAlignment="1">
      <alignment horizontal="center"/>
    </xf>
    <xf numFmtId="0" fontId="35" fillId="0" borderId="1" xfId="10" applyFont="1" applyAlignment="1">
      <alignment horizontal="center"/>
    </xf>
    <xf numFmtId="0" fontId="7" fillId="9" borderId="1" xfId="10" applyFill="1" applyAlignment="1">
      <alignment horizontal="center"/>
    </xf>
    <xf numFmtId="14" fontId="35" fillId="0" borderId="1" xfId="10" applyNumberFormat="1" applyFont="1" applyAlignment="1">
      <alignment horizontal="center"/>
    </xf>
    <xf numFmtId="170" fontId="35" fillId="0" borderId="1" xfId="11" applyNumberFormat="1" applyFont="1" applyFill="1" applyAlignment="1">
      <alignment horizontal="center"/>
    </xf>
    <xf numFmtId="37" fontId="35" fillId="0" borderId="1" xfId="11" applyNumberFormat="1" applyFont="1" applyFill="1" applyAlignment="1">
      <alignment horizontal="center"/>
    </xf>
    <xf numFmtId="9" fontId="0" fillId="20" borderId="1" xfId="12" applyFont="1" applyFill="1" applyAlignment="1">
      <alignment horizontal="left"/>
    </xf>
    <xf numFmtId="0" fontId="7" fillId="16" borderId="1" xfId="10" applyFill="1" applyAlignment="1">
      <alignment horizontal="left"/>
    </xf>
    <xf numFmtId="0" fontId="7" fillId="0" borderId="1" xfId="10" applyAlignment="1">
      <alignment horizontal="center"/>
    </xf>
    <xf numFmtId="14" fontId="7" fillId="0" borderId="1" xfId="10" applyNumberFormat="1" applyAlignment="1">
      <alignment horizontal="center"/>
    </xf>
    <xf numFmtId="167" fontId="7" fillId="0" borderId="1" xfId="11" applyNumberFormat="1" applyAlignment="1">
      <alignment horizontal="center"/>
    </xf>
    <xf numFmtId="167" fontId="7" fillId="0" borderId="1" xfId="11" applyNumberFormat="1" applyFont="1" applyAlignment="1">
      <alignment horizontal="right"/>
    </xf>
    <xf numFmtId="169" fontId="7" fillId="0" borderId="1" xfId="10" applyNumberFormat="1" applyAlignment="1">
      <alignment horizontal="center"/>
    </xf>
    <xf numFmtId="9" fontId="7" fillId="0" borderId="1" xfId="12" applyFont="1" applyAlignment="1">
      <alignment horizontal="center"/>
    </xf>
    <xf numFmtId="1" fontId="7" fillId="0" borderId="1" xfId="11" applyNumberFormat="1" applyFont="1" applyAlignment="1">
      <alignment horizontal="right"/>
    </xf>
    <xf numFmtId="0" fontId="7" fillId="0" borderId="1" xfId="10" applyAlignment="1">
      <alignment horizontal="right"/>
    </xf>
    <xf numFmtId="0" fontId="35" fillId="4" borderId="1" xfId="10" applyFont="1" applyFill="1" applyAlignment="1">
      <alignment horizontal="center"/>
    </xf>
    <xf numFmtId="14" fontId="35" fillId="4" borderId="1" xfId="10" applyNumberFormat="1" applyFont="1" applyFill="1" applyAlignment="1">
      <alignment horizontal="center"/>
    </xf>
    <xf numFmtId="170" fontId="35" fillId="4" borderId="1" xfId="11" applyNumberFormat="1" applyFont="1" applyFill="1" applyAlignment="1">
      <alignment horizontal="center"/>
    </xf>
    <xf numFmtId="37" fontId="35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7" fillId="4" borderId="1" xfId="10" applyFill="1" applyAlignment="1">
      <alignment horizontal="center"/>
    </xf>
    <xf numFmtId="14" fontId="7" fillId="4" borderId="1" xfId="10" applyNumberFormat="1" applyFill="1" applyAlignment="1">
      <alignment horizontal="center"/>
    </xf>
    <xf numFmtId="167" fontId="7" fillId="4" borderId="1" xfId="11" applyNumberFormat="1" applyFont="1" applyFill="1" applyAlignment="1">
      <alignment horizontal="right"/>
    </xf>
    <xf numFmtId="167" fontId="7" fillId="4" borderId="1" xfId="11" applyNumberFormat="1" applyFill="1" applyAlignment="1">
      <alignment horizontal="center"/>
    </xf>
    <xf numFmtId="171" fontId="35" fillId="0" borderId="1" xfId="11" applyNumberFormat="1" applyFont="1" applyFill="1" applyAlignment="1">
      <alignment horizontal="center"/>
    </xf>
    <xf numFmtId="0" fontId="7" fillId="0" borderId="1" xfId="13" applyFont="1" applyFill="1" applyAlignment="1">
      <alignment horizontal="center"/>
    </xf>
    <xf numFmtId="167" fontId="7" fillId="0" borderId="1" xfId="11" applyNumberFormat="1" applyFont="1" applyAlignment="1">
      <alignment horizontal="center"/>
    </xf>
    <xf numFmtId="0" fontId="36" fillId="0" borderId="1" xfId="10" applyFont="1" applyAlignment="1">
      <alignment horizontal="center"/>
    </xf>
    <xf numFmtId="0" fontId="37" fillId="4" borderId="1" xfId="10" applyFont="1" applyFill="1" applyAlignment="1">
      <alignment horizontal="center"/>
    </xf>
    <xf numFmtId="14" fontId="37" fillId="4" borderId="1" xfId="10" applyNumberFormat="1" applyFont="1" applyFill="1" applyAlignment="1">
      <alignment horizontal="center"/>
    </xf>
    <xf numFmtId="170" fontId="37" fillId="4" borderId="1" xfId="11" applyNumberFormat="1" applyFont="1" applyFill="1" applyAlignment="1">
      <alignment horizontal="center"/>
    </xf>
    <xf numFmtId="37" fontId="37" fillId="4" borderId="1" xfId="11" applyNumberFormat="1" applyFont="1" applyFill="1" applyAlignment="1">
      <alignment horizontal="center"/>
    </xf>
    <xf numFmtId="9" fontId="16" fillId="4" borderId="1" xfId="12" applyFont="1" applyFill="1" applyAlignment="1">
      <alignment horizontal="left"/>
    </xf>
    <xf numFmtId="14" fontId="7" fillId="0" borderId="1" xfId="11" applyNumberFormat="1" applyFont="1"/>
    <xf numFmtId="14" fontId="7" fillId="0" borderId="1" xfId="10" applyNumberFormat="1"/>
    <xf numFmtId="167" fontId="7" fillId="0" borderId="1" xfId="11" applyNumberFormat="1" applyFont="1"/>
    <xf numFmtId="0" fontId="20" fillId="16" borderId="1" xfId="10" applyFont="1" applyFill="1"/>
    <xf numFmtId="167" fontId="0" fillId="0" borderId="0" xfId="0" applyNumberFormat="1" applyBorder="1"/>
    <xf numFmtId="0" fontId="9" fillId="0" borderId="1" xfId="0" applyFont="1"/>
    <xf numFmtId="0" fontId="38" fillId="0" borderId="0" xfId="0" applyFont="1" applyBorder="1"/>
    <xf numFmtId="9" fontId="0" fillId="0" borderId="0" xfId="0" applyNumberFormat="1" applyBorder="1"/>
    <xf numFmtId="0" fontId="40" fillId="0" borderId="21" xfId="8" applyFont="1" applyFill="1" applyBorder="1"/>
    <xf numFmtId="0" fontId="40" fillId="0" borderId="9" xfId="8" applyFont="1" applyFill="1" applyBorder="1"/>
    <xf numFmtId="0" fontId="46" fillId="0" borderId="1" xfId="15" applyFont="1"/>
    <xf numFmtId="0" fontId="47" fillId="0" borderId="22" xfId="16" applyFont="1">
      <alignment wrapText="1"/>
    </xf>
    <xf numFmtId="0" fontId="48" fillId="0" borderId="1" xfId="14" applyFont="1"/>
    <xf numFmtId="0" fontId="49" fillId="0" borderId="1" xfId="14" applyFont="1"/>
    <xf numFmtId="0" fontId="50" fillId="0" borderId="1" xfId="17" applyFont="1">
      <alignment horizontal="left"/>
    </xf>
    <xf numFmtId="0" fontId="47" fillId="0" borderId="1" xfId="14" applyFont="1" applyAlignment="1">
      <alignment horizontal="right"/>
    </xf>
    <xf numFmtId="0" fontId="46" fillId="0" borderId="1" xfId="14" applyFont="1" applyAlignment="1">
      <alignment horizontal="left"/>
    </xf>
    <xf numFmtId="0" fontId="47" fillId="0" borderId="22" xfId="16" applyFont="1" applyAlignment="1">
      <alignment horizontal="right" wrapText="1"/>
    </xf>
    <xf numFmtId="0" fontId="47" fillId="0" borderId="4" xfId="18" applyFont="1">
      <alignment wrapText="1"/>
    </xf>
    <xf numFmtId="0" fontId="6" fillId="0" borderId="6" xfId="19" applyFont="1">
      <alignment wrapText="1"/>
    </xf>
    <xf numFmtId="172" fontId="6" fillId="0" borderId="6" xfId="19" applyNumberFormat="1" applyFont="1" applyAlignment="1">
      <alignment horizontal="right" wrapText="1"/>
    </xf>
    <xf numFmtId="173" fontId="6" fillId="0" borderId="6" xfId="19" applyNumberFormat="1" applyFont="1" applyAlignment="1">
      <alignment horizontal="right" wrapText="1"/>
    </xf>
    <xf numFmtId="172" fontId="47" fillId="0" borderId="4" xfId="18" applyNumberFormat="1" applyFont="1" applyAlignment="1">
      <alignment horizontal="right" wrapText="1"/>
    </xf>
    <xf numFmtId="173" fontId="47" fillId="0" borderId="4" xfId="18" applyNumberFormat="1" applyFont="1" applyAlignment="1">
      <alignment horizontal="right" wrapText="1"/>
    </xf>
    <xf numFmtId="4" fontId="6" fillId="0" borderId="6" xfId="19" applyNumberFormat="1" applyFont="1" applyAlignment="1">
      <alignment horizontal="right" wrapText="1"/>
    </xf>
    <xf numFmtId="0" fontId="46" fillId="0" borderId="23" xfId="14" applyFont="1" applyBorder="1"/>
    <xf numFmtId="0" fontId="51" fillId="0" borderId="1" xfId="14" applyFont="1"/>
    <xf numFmtId="0" fontId="47" fillId="0" borderId="4" xfId="18" applyFont="1" applyAlignment="1"/>
    <xf numFmtId="0" fontId="6" fillId="0" borderId="6" xfId="19" applyFont="1" applyAlignment="1"/>
    <xf numFmtId="9" fontId="14" fillId="22" borderId="1" xfId="1" applyFill="1"/>
    <xf numFmtId="0" fontId="9" fillId="21" borderId="1" xfId="0" applyFont="1" applyFill="1" applyBorder="1"/>
    <xf numFmtId="0" fontId="6" fillId="0" borderId="6" xfId="19" applyFont="1" applyFill="1" applyAlignment="1"/>
    <xf numFmtId="9" fontId="14" fillId="0" borderId="1" xfId="1" applyFill="1"/>
    <xf numFmtId="0" fontId="0" fillId="23" borderId="1" xfId="0" applyFill="1" applyBorder="1"/>
    <xf numFmtId="0" fontId="0" fillId="4" borderId="1" xfId="0" applyFill="1" applyBorder="1"/>
    <xf numFmtId="0" fontId="9" fillId="0" borderId="20" xfId="0" applyNumberFormat="1" applyFont="1" applyBorder="1"/>
    <xf numFmtId="0" fontId="9" fillId="13" borderId="20" xfId="0" applyNumberFormat="1" applyFont="1" applyFill="1" applyBorder="1"/>
    <xf numFmtId="0" fontId="0" fillId="0" borderId="20" xfId="0" applyNumberFormat="1" applyBorder="1"/>
    <xf numFmtId="0" fontId="14" fillId="4" borderId="20" xfId="1" applyNumberFormat="1" applyFill="1" applyBorder="1"/>
    <xf numFmtId="0" fontId="5" fillId="0" borderId="1" xfId="21"/>
    <xf numFmtId="0" fontId="16" fillId="0" borderId="1" xfId="21" applyFont="1"/>
    <xf numFmtId="0" fontId="16" fillId="9" borderId="1" xfId="21" applyFont="1" applyFill="1"/>
    <xf numFmtId="0" fontId="5" fillId="9" borderId="1" xfId="21" applyFill="1"/>
    <xf numFmtId="0" fontId="16" fillId="0" borderId="1" xfId="21" applyFont="1" applyAlignment="1">
      <alignment horizontal="right"/>
    </xf>
    <xf numFmtId="0" fontId="5" fillId="4" borderId="1" xfId="21" applyFill="1"/>
    <xf numFmtId="11" fontId="5" fillId="0" borderId="1" xfId="21" applyNumberFormat="1"/>
    <xf numFmtId="0" fontId="5" fillId="0" borderId="1" xfId="21" applyAlignment="1">
      <alignment horizontal="left" indent="1"/>
    </xf>
    <xf numFmtId="0" fontId="16" fillId="0" borderId="1" xfId="21" applyFont="1" applyAlignment="1">
      <alignment horizontal="left" indent="1"/>
    </xf>
    <xf numFmtId="0" fontId="15" fillId="0" borderId="1" xfId="21" applyFont="1"/>
    <xf numFmtId="0" fontId="52" fillId="0" borderId="1" xfId="21" applyFont="1"/>
    <xf numFmtId="0" fontId="10" fillId="15" borderId="1" xfId="0" applyFont="1" applyFill="1"/>
    <xf numFmtId="167" fontId="8" fillId="15" borderId="1" xfId="5" applyNumberFormat="1" applyFont="1" applyFill="1" applyBorder="1"/>
    <xf numFmtId="0" fontId="5" fillId="15" borderId="1" xfId="21" applyFill="1"/>
    <xf numFmtId="0" fontId="7" fillId="15" borderId="1" xfId="10" applyFill="1" applyAlignment="1">
      <alignment horizontal="center"/>
    </xf>
    <xf numFmtId="9" fontId="7" fillId="16" borderId="1" xfId="10" applyNumberFormat="1" applyFill="1" applyAlignment="1">
      <alignment horizontal="left"/>
    </xf>
    <xf numFmtId="0" fontId="42" fillId="0" borderId="9" xfId="8" applyFont="1" applyFill="1" applyBorder="1"/>
    <xf numFmtId="11" fontId="0" fillId="0" borderId="0" xfId="0" applyNumberFormat="1" applyBorder="1"/>
    <xf numFmtId="9" fontId="14" fillId="0" borderId="1" xfId="1" applyBorder="1"/>
    <xf numFmtId="0" fontId="10" fillId="0" borderId="1" xfId="0" applyFont="1" applyFill="1" applyBorder="1"/>
    <xf numFmtId="0" fontId="9" fillId="24" borderId="1" xfId="0" applyFont="1" applyFill="1" applyBorder="1"/>
    <xf numFmtId="0" fontId="9" fillId="25" borderId="1" xfId="0" applyFont="1" applyFill="1" applyBorder="1"/>
    <xf numFmtId="0" fontId="9" fillId="0" borderId="1" xfId="0" applyFont="1" applyFill="1" applyBorder="1"/>
    <xf numFmtId="0" fontId="10" fillId="0" borderId="1" xfId="0" applyFont="1"/>
    <xf numFmtId="0" fontId="55" fillId="0" borderId="1" xfId="0" applyFont="1" applyBorder="1"/>
    <xf numFmtId="0" fontId="9" fillId="4" borderId="1" xfId="0" applyFont="1" applyFill="1" applyBorder="1"/>
    <xf numFmtId="11" fontId="15" fillId="0" borderId="1" xfId="0" applyNumberFormat="1" applyFont="1"/>
    <xf numFmtId="0" fontId="16" fillId="0" borderId="1" xfId="0" applyNumberFormat="1" applyFont="1"/>
    <xf numFmtId="0" fontId="40" fillId="0" borderId="1" xfId="26"/>
    <xf numFmtId="0" fontId="58" fillId="0" borderId="1" xfId="26" applyFont="1" applyAlignment="1">
      <alignment horizontal="left" vertical="top"/>
    </xf>
    <xf numFmtId="0" fontId="41" fillId="0" borderId="1" xfId="26" applyFont="1" applyAlignment="1">
      <alignment horizontal="left"/>
    </xf>
    <xf numFmtId="0" fontId="59" fillId="0" borderId="1" xfId="27" applyFont="1" applyAlignment="1">
      <alignment horizontal="left" vertical="center" wrapText="1" indent="1"/>
    </xf>
    <xf numFmtId="0" fontId="41" fillId="0" borderId="1" xfId="26" applyFont="1"/>
    <xf numFmtId="0" fontId="60" fillId="0" borderId="1" xfId="26" applyFont="1" applyAlignment="1">
      <alignment horizontal="center" wrapText="1"/>
    </xf>
    <xf numFmtId="0" fontId="60" fillId="0" borderId="1" xfId="26" applyFont="1" applyAlignment="1">
      <alignment horizontal="center"/>
    </xf>
    <xf numFmtId="3" fontId="12" fillId="0" borderId="1" xfId="26" applyNumberFormat="1" applyFont="1" applyAlignment="1">
      <alignment horizontal="center"/>
    </xf>
    <xf numFmtId="0" fontId="41" fillId="0" borderId="1" xfId="26" applyFont="1" applyAlignment="1">
      <alignment horizontal="center"/>
    </xf>
    <xf numFmtId="0" fontId="40" fillId="0" borderId="1" xfId="26" applyFont="1"/>
    <xf numFmtId="0" fontId="58" fillId="25" borderId="1" xfId="26" applyFont="1" applyFill="1" applyAlignment="1">
      <alignment horizontal="left" vertical="top"/>
    </xf>
    <xf numFmtId="0" fontId="46" fillId="0" borderId="1" xfId="14" applyFont="1"/>
    <xf numFmtId="11" fontId="0" fillId="4" borderId="20" xfId="5" applyNumberFormat="1" applyFont="1" applyFill="1" applyBorder="1"/>
    <xf numFmtId="9" fontId="0" fillId="0" borderId="1" xfId="0" applyNumberFormat="1" applyBorder="1"/>
    <xf numFmtId="0" fontId="22" fillId="5" borderId="8" xfId="0" applyFont="1" applyFill="1" applyBorder="1" applyAlignment="1">
      <alignment horizontal="center" vertical="top" wrapText="1"/>
    </xf>
    <xf numFmtId="0" fontId="22" fillId="6" borderId="8" xfId="0" applyFont="1" applyFill="1" applyBorder="1" applyAlignment="1">
      <alignment horizontal="center" vertical="top" wrapText="1"/>
    </xf>
    <xf numFmtId="0" fontId="22" fillId="7" borderId="8" xfId="0" applyFont="1" applyFill="1" applyBorder="1" applyAlignment="1">
      <alignment horizontal="center" vertical="center" wrapText="1"/>
    </xf>
    <xf numFmtId="0" fontId="22" fillId="10" borderId="8" xfId="0" applyFont="1" applyFill="1" applyBorder="1" applyAlignment="1">
      <alignment horizontal="center" vertical="top" wrapText="1"/>
    </xf>
    <xf numFmtId="0" fontId="22" fillId="8" borderId="8" xfId="0" applyFont="1" applyFill="1" applyBorder="1" applyAlignment="1">
      <alignment horizontal="center" vertical="center"/>
    </xf>
    <xf numFmtId="11" fontId="8" fillId="0" borderId="1" xfId="6" applyNumberFormat="1"/>
    <xf numFmtId="167" fontId="12" fillId="0" borderId="1" xfId="5" applyNumberFormat="1" applyFont="1" applyBorder="1" applyAlignment="1">
      <alignment horizontal="center"/>
    </xf>
    <xf numFmtId="0" fontId="60" fillId="4" borderId="1" xfId="26" applyFont="1" applyFill="1" applyAlignment="1">
      <alignment horizontal="center" wrapText="1"/>
    </xf>
    <xf numFmtId="0" fontId="41" fillId="4" borderId="1" xfId="26" applyFont="1" applyFill="1" applyAlignment="1">
      <alignment horizontal="center"/>
    </xf>
    <xf numFmtId="0" fontId="63" fillId="30" borderId="1" xfId="26" applyFont="1" applyFill="1"/>
    <xf numFmtId="3" fontId="62" fillId="30" borderId="1" xfId="26" applyNumberFormat="1" applyFont="1" applyFill="1" applyAlignment="1">
      <alignment horizontal="center"/>
    </xf>
    <xf numFmtId="0" fontId="63" fillId="0" borderId="1" xfId="26" applyFont="1" applyFill="1"/>
    <xf numFmtId="0" fontId="40" fillId="0" borderId="1" xfId="26" applyFill="1"/>
    <xf numFmtId="0" fontId="41" fillId="4" borderId="1" xfId="26" applyFont="1" applyFill="1"/>
    <xf numFmtId="11" fontId="40" fillId="0" borderId="1" xfId="26" applyNumberFormat="1"/>
    <xf numFmtId="167" fontId="42" fillId="0" borderId="1" xfId="5" applyNumberFormat="1" applyFont="1" applyBorder="1"/>
    <xf numFmtId="0" fontId="40" fillId="9" borderId="1" xfId="26" applyFill="1"/>
    <xf numFmtId="11" fontId="0" fillId="9" borderId="1" xfId="0" applyNumberFormat="1" applyFill="1"/>
    <xf numFmtId="0" fontId="41" fillId="31" borderId="1" xfId="26" applyFont="1" applyFill="1"/>
    <xf numFmtId="0" fontId="39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0" fillId="0" borderId="1" xfId="5" applyNumberFormat="1" applyFont="1" applyFill="1" applyBorder="1"/>
    <xf numFmtId="0" fontId="10" fillId="0" borderId="1" xfId="0" applyFont="1" applyAlignment="1">
      <alignment horizontal="left" vertical="top" wrapText="1"/>
    </xf>
    <xf numFmtId="0" fontId="9" fillId="33" borderId="1" xfId="0" applyFont="1" applyFill="1"/>
    <xf numFmtId="173" fontId="14" fillId="0" borderId="1" xfId="1" applyNumberFormat="1"/>
    <xf numFmtId="0" fontId="0" fillId="0" borderId="0" xfId="0" applyFill="1" applyBorder="1"/>
    <xf numFmtId="0" fontId="9" fillId="22" borderId="0" xfId="0" applyFont="1" applyFill="1" applyBorder="1"/>
    <xf numFmtId="0" fontId="0" fillId="22" borderId="0" xfId="0" applyFill="1" applyBorder="1"/>
    <xf numFmtId="0" fontId="44" fillId="0" borderId="1" xfId="14"/>
    <xf numFmtId="0" fontId="66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4" fillId="0" borderId="1" xfId="14" applyFont="1"/>
    <xf numFmtId="0" fontId="19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19" fillId="0" borderId="4" xfId="32" applyNumberFormat="1" applyAlignment="1">
      <alignment horizontal="right" wrapText="1"/>
    </xf>
    <xf numFmtId="172" fontId="19" fillId="0" borderId="4" xfId="32" applyNumberFormat="1" applyAlignment="1">
      <alignment horizontal="right" wrapText="1"/>
    </xf>
    <xf numFmtId="0" fontId="19" fillId="0" borderId="22" xfId="33">
      <alignment wrapText="1"/>
    </xf>
    <xf numFmtId="0" fontId="44" fillId="0" borderId="1" xfId="14" applyAlignment="1">
      <alignment horizontal="left"/>
    </xf>
    <xf numFmtId="0" fontId="44" fillId="0" borderId="1" xfId="34"/>
    <xf numFmtId="0" fontId="45" fillId="0" borderId="1" xfId="35">
      <alignment horizontal="left"/>
    </xf>
    <xf numFmtId="0" fontId="22" fillId="0" borderId="1" xfId="14" applyFont="1"/>
    <xf numFmtId="0" fontId="46" fillId="0" borderId="1" xfId="14" applyFont="1" applyAlignment="1"/>
    <xf numFmtId="0" fontId="51" fillId="0" borderId="23" xfId="20" applyFont="1" applyAlignment="1">
      <alignment wrapText="1"/>
    </xf>
    <xf numFmtId="0" fontId="47" fillId="32" borderId="22" xfId="16" applyFont="1" applyFill="1">
      <alignment wrapText="1"/>
    </xf>
    <xf numFmtId="0" fontId="46" fillId="32" borderId="1" xfId="14" applyFont="1" applyFill="1"/>
    <xf numFmtId="0" fontId="48" fillId="32" borderId="1" xfId="14" applyFont="1" applyFill="1"/>
    <xf numFmtId="0" fontId="46" fillId="32" borderId="1" xfId="14" applyFont="1" applyFill="1" applyAlignment="1">
      <alignment horizontal="left"/>
    </xf>
    <xf numFmtId="172" fontId="6" fillId="32" borderId="6" xfId="19" applyNumberFormat="1" applyFont="1" applyFill="1" applyAlignment="1">
      <alignment horizontal="right" wrapText="1"/>
    </xf>
    <xf numFmtId="172" fontId="47" fillId="32" borderId="4" xfId="18" applyNumberFormat="1" applyFont="1" applyFill="1" applyAlignment="1">
      <alignment horizontal="right" wrapText="1"/>
    </xf>
    <xf numFmtId="4" fontId="6" fillId="32" borderId="6" xfId="19" applyNumberFormat="1" applyFont="1" applyFill="1" applyAlignment="1">
      <alignment horizontal="right" wrapText="1"/>
    </xf>
    <xf numFmtId="0" fontId="51" fillId="32" borderId="23" xfId="20" applyFont="1" applyFill="1" applyAlignment="1">
      <alignment wrapText="1"/>
    </xf>
    <xf numFmtId="0" fontId="46" fillId="32" borderId="1" xfId="14" applyFont="1" applyFill="1" applyAlignment="1"/>
    <xf numFmtId="0" fontId="44" fillId="0" borderId="23" xfId="30" applyAlignment="1">
      <alignment wrapText="1"/>
    </xf>
    <xf numFmtId="0" fontId="19" fillId="32" borderId="22" xfId="33" applyFill="1">
      <alignment wrapText="1"/>
    </xf>
    <xf numFmtId="0" fontId="44" fillId="32" borderId="1" xfId="14" applyFill="1"/>
    <xf numFmtId="0" fontId="22" fillId="32" borderId="1" xfId="14" applyFont="1" applyFill="1"/>
    <xf numFmtId="0" fontId="44" fillId="32" borderId="1" xfId="14" applyFill="1" applyAlignment="1">
      <alignment horizontal="left"/>
    </xf>
    <xf numFmtId="172" fontId="0" fillId="32" borderId="6" xfId="31" applyNumberFormat="1" applyFont="1" applyFill="1" applyAlignment="1">
      <alignment horizontal="right" wrapText="1"/>
    </xf>
    <xf numFmtId="172" fontId="19" fillId="32" borderId="4" xfId="32" applyNumberFormat="1" applyFill="1" applyAlignment="1">
      <alignment horizontal="right" wrapText="1"/>
    </xf>
    <xf numFmtId="4" fontId="0" fillId="32" borderId="6" xfId="31" applyNumberFormat="1" applyFont="1" applyFill="1" applyAlignment="1">
      <alignment horizontal="right" wrapText="1"/>
    </xf>
    <xf numFmtId="0" fontId="44" fillId="32" borderId="23" xfId="30" applyFill="1" applyAlignment="1">
      <alignment wrapText="1"/>
    </xf>
    <xf numFmtId="174" fontId="10" fillId="0" borderId="1" xfId="0" applyNumberFormat="1" applyFont="1" applyBorder="1"/>
    <xf numFmtId="174" fontId="0" fillId="0" borderId="0" xfId="0" applyNumberFormat="1" applyBorder="1"/>
    <xf numFmtId="0" fontId="6" fillId="32" borderId="6" xfId="19" applyFont="1" applyFill="1" applyAlignment="1"/>
    <xf numFmtId="9" fontId="14" fillId="32" borderId="1" xfId="1" applyFill="1"/>
    <xf numFmtId="174" fontId="9" fillId="0" borderId="1" xfId="0" applyNumberFormat="1" applyFont="1" applyBorder="1"/>
    <xf numFmtId="174" fontId="9" fillId="25" borderId="0" xfId="0" applyNumberFormat="1" applyFont="1" applyFill="1" applyBorder="1"/>
    <xf numFmtId="0" fontId="9" fillId="29" borderId="1" xfId="0" applyFont="1" applyFill="1"/>
    <xf numFmtId="9" fontId="0" fillId="0" borderId="1" xfId="0" applyNumberFormat="1" applyFill="1"/>
    <xf numFmtId="9" fontId="9" fillId="0" borderId="1" xfId="0" applyNumberFormat="1" applyFont="1" applyBorder="1"/>
    <xf numFmtId="11" fontId="9" fillId="0" borderId="1" xfId="0" applyNumberFormat="1" applyFont="1" applyBorder="1"/>
    <xf numFmtId="11" fontId="0" fillId="0" borderId="20" xfId="0" applyNumberFormat="1" applyBorder="1"/>
    <xf numFmtId="167" fontId="9" fillId="0" borderId="1" xfId="5" applyNumberFormat="1" applyFont="1" applyBorder="1"/>
    <xf numFmtId="3" fontId="62" fillId="0" borderId="1" xfId="26" applyNumberFormat="1" applyFont="1" applyFill="1" applyAlignment="1">
      <alignment horizontal="center"/>
    </xf>
    <xf numFmtId="0" fontId="63" fillId="31" borderId="1" xfId="26" applyFont="1" applyFill="1"/>
    <xf numFmtId="3" fontId="62" fillId="31" borderId="1" xfId="26" applyNumberFormat="1" applyFont="1" applyFill="1" applyAlignment="1">
      <alignment horizontal="center"/>
    </xf>
    <xf numFmtId="0" fontId="40" fillId="31" borderId="1" xfId="26" applyFill="1"/>
    <xf numFmtId="167" fontId="16" fillId="0" borderId="1" xfId="5" applyNumberFormat="1" applyFont="1" applyFill="1" applyBorder="1"/>
    <xf numFmtId="167" fontId="8" fillId="0" borderId="1" xfId="5" applyNumberFormat="1" applyFont="1" applyFill="1" applyBorder="1"/>
    <xf numFmtId="167" fontId="37" fillId="0" borderId="1" xfId="5" applyNumberFormat="1" applyFont="1" applyFill="1" applyBorder="1"/>
    <xf numFmtId="0" fontId="33" fillId="21" borderId="1" xfId="6" applyFont="1" applyFill="1"/>
    <xf numFmtId="167" fontId="43" fillId="21" borderId="1" xfId="5" applyNumberFormat="1" applyFont="1" applyFill="1" applyBorder="1"/>
    <xf numFmtId="0" fontId="9" fillId="34" borderId="1" xfId="0" applyFont="1" applyFill="1"/>
    <xf numFmtId="167" fontId="16" fillId="34" borderId="1" xfId="5" applyNumberFormat="1" applyFont="1" applyFill="1" applyBorder="1"/>
    <xf numFmtId="0" fontId="64" fillId="34" borderId="1" xfId="0" applyFont="1" applyFill="1"/>
    <xf numFmtId="167" fontId="37" fillId="34" borderId="1" xfId="5" applyNumberFormat="1" applyFont="1" applyFill="1" applyBorder="1"/>
    <xf numFmtId="0" fontId="11" fillId="34" borderId="1" xfId="0" applyFont="1" applyFill="1"/>
    <xf numFmtId="0" fontId="8" fillId="22" borderId="1" xfId="6" applyFill="1"/>
    <xf numFmtId="167" fontId="8" fillId="22" borderId="1" xfId="5" applyNumberFormat="1" applyFont="1" applyFill="1" applyBorder="1"/>
    <xf numFmtId="167" fontId="16" fillId="22" borderId="1" xfId="5" applyNumberFormat="1" applyFont="1" applyFill="1" applyBorder="1"/>
    <xf numFmtId="167" fontId="37" fillId="25" borderId="1" xfId="5" applyNumberFormat="1" applyFont="1" applyFill="1" applyBorder="1"/>
    <xf numFmtId="0" fontId="61" fillId="26" borderId="1" xfId="0" applyFont="1" applyFill="1"/>
    <xf numFmtId="0" fontId="67" fillId="0" borderId="1" xfId="0" applyFont="1"/>
    <xf numFmtId="0" fontId="9" fillId="15" borderId="1" xfId="0" applyFont="1" applyFill="1" applyBorder="1"/>
    <xf numFmtId="167" fontId="14" fillId="0" borderId="1" xfId="5" applyNumberFormat="1" applyFont="1" applyBorder="1"/>
    <xf numFmtId="167" fontId="35" fillId="34" borderId="1" xfId="5" applyNumberFormat="1" applyFont="1" applyFill="1" applyBorder="1"/>
    <xf numFmtId="167" fontId="35" fillId="25" borderId="1" xfId="5" applyNumberFormat="1" applyFont="1" applyFill="1" applyBorder="1"/>
    <xf numFmtId="167" fontId="0" fillId="0" borderId="1" xfId="5" applyNumberFormat="1" applyFont="1" applyBorder="1"/>
    <xf numFmtId="0" fontId="9" fillId="27" borderId="1" xfId="0" applyFont="1" applyFill="1" applyBorder="1"/>
    <xf numFmtId="0" fontId="9" fillId="35" borderId="1" xfId="0" applyFont="1" applyFill="1" applyBorder="1"/>
    <xf numFmtId="0" fontId="9" fillId="20" borderId="1" xfId="0" applyFont="1" applyFill="1" applyBorder="1"/>
    <xf numFmtId="0" fontId="61" fillId="26" borderId="1" xfId="0" applyFont="1" applyFill="1" applyAlignment="1">
      <alignment wrapText="1"/>
    </xf>
    <xf numFmtId="0" fontId="23" fillId="0" borderId="1" xfId="0" applyFont="1"/>
    <xf numFmtId="0" fontId="24" fillId="0" borderId="1" xfId="0" applyFont="1"/>
    <xf numFmtId="0" fontId="26" fillId="0" borderId="1" xfId="0" applyFont="1" applyAlignment="1">
      <alignment horizontal="right"/>
    </xf>
    <xf numFmtId="168" fontId="26" fillId="0" borderId="1" xfId="0" applyNumberFormat="1" applyFont="1"/>
    <xf numFmtId="0" fontId="22" fillId="11" borderId="8" xfId="0" applyFont="1" applyFill="1" applyBorder="1" applyAlignment="1">
      <alignment horizontal="center" vertical="center"/>
    </xf>
    <xf numFmtId="0" fontId="22" fillId="0" borderId="1" xfId="0" applyFont="1"/>
    <xf numFmtId="0" fontId="16" fillId="27" borderId="0" xfId="0" applyFont="1" applyFill="1" applyBorder="1"/>
    <xf numFmtId="11" fontId="9" fillId="4" borderId="20" xfId="5" applyNumberFormat="1" applyFont="1" applyFill="1" applyBorder="1"/>
    <xf numFmtId="0" fontId="16" fillId="0" borderId="0" xfId="0" applyFont="1" applyBorder="1"/>
    <xf numFmtId="0" fontId="2" fillId="0" borderId="0" xfId="0" applyFont="1" applyBorder="1"/>
    <xf numFmtId="14" fontId="2" fillId="0" borderId="0" xfId="0" applyNumberFormat="1" applyFont="1" applyBorder="1"/>
    <xf numFmtId="0" fontId="16" fillId="2" borderId="1" xfId="0" applyFont="1" applyFill="1"/>
    <xf numFmtId="0" fontId="16" fillId="4" borderId="1" xfId="0" applyFont="1" applyFill="1"/>
    <xf numFmtId="0" fontId="2" fillId="0" borderId="1" xfId="0" applyFont="1"/>
    <xf numFmtId="0" fontId="2" fillId="0" borderId="0" xfId="0" applyFont="1" applyBorder="1" applyAlignment="1">
      <alignment horizontal="left"/>
    </xf>
    <xf numFmtId="2" fontId="2" fillId="0" borderId="0" xfId="0" applyNumberFormat="1" applyFont="1" applyFill="1" applyBorder="1"/>
    <xf numFmtId="14" fontId="2" fillId="0" borderId="1" xfId="0" applyNumberFormat="1" applyFont="1" applyAlignment="1">
      <alignment horizontal="left"/>
    </xf>
    <xf numFmtId="0" fontId="68" fillId="0" borderId="1" xfId="29" applyFont="1"/>
    <xf numFmtId="2" fontId="16" fillId="0" borderId="1" xfId="0" applyNumberFormat="1" applyFont="1" applyFill="1"/>
    <xf numFmtId="2" fontId="2" fillId="0" borderId="0" xfId="0" applyNumberFormat="1" applyFont="1" applyFill="1" applyBorder="1" applyAlignment="1">
      <alignment horizontal="left"/>
    </xf>
    <xf numFmtId="2" fontId="53" fillId="0" borderId="0" xfId="0" applyNumberFormat="1" applyFont="1" applyFill="1" applyBorder="1"/>
    <xf numFmtId="17" fontId="2" fillId="0" borderId="0" xfId="0" applyNumberFormat="1" applyFont="1" applyBorder="1"/>
    <xf numFmtId="2" fontId="2" fillId="0" borderId="0" xfId="0" applyNumberFormat="1" applyFont="1" applyFill="1" applyBorder="1" applyAlignment="1">
      <alignment wrapText="1"/>
    </xf>
    <xf numFmtId="0" fontId="2" fillId="0" borderId="1" xfId="0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0" fontId="16" fillId="3" borderId="1" xfId="0" applyFont="1" applyFill="1"/>
    <xf numFmtId="0" fontId="2" fillId="3" borderId="1" xfId="0" applyFont="1" applyFill="1"/>
    <xf numFmtId="0" fontId="2" fillId="0" borderId="2" xfId="0" applyFont="1" applyBorder="1" applyAlignment="1">
      <alignment wrapText="1"/>
    </xf>
    <xf numFmtId="0" fontId="2" fillId="0" borderId="2" xfId="0" applyFont="1" applyBorder="1"/>
    <xf numFmtId="0" fontId="69" fillId="0" borderId="3" xfId="0" applyFont="1" applyBorder="1" applyAlignment="1">
      <alignment wrapText="1"/>
    </xf>
    <xf numFmtId="0" fontId="37" fillId="0" borderId="0" xfId="0" applyFont="1" applyBorder="1"/>
    <xf numFmtId="0" fontId="70" fillId="0" borderId="0" xfId="0" applyFont="1" applyBorder="1"/>
    <xf numFmtId="0" fontId="35" fillId="0" borderId="0" xfId="0" applyFont="1" applyBorder="1"/>
    <xf numFmtId="0" fontId="71" fillId="0" borderId="0" xfId="0" applyFont="1" applyBorder="1"/>
    <xf numFmtId="0" fontId="72" fillId="0" borderId="0" xfId="0" applyFont="1" applyBorder="1"/>
    <xf numFmtId="0" fontId="2" fillId="28" borderId="10" xfId="0" applyFont="1" applyFill="1" applyBorder="1"/>
    <xf numFmtId="0" fontId="2" fillId="0" borderId="1" xfId="0" applyFont="1" applyFill="1"/>
    <xf numFmtId="11" fontId="14" fillId="0" borderId="1" xfId="1" applyNumberFormat="1"/>
    <xf numFmtId="0" fontId="0" fillId="30" borderId="1" xfId="0" applyFill="1"/>
    <xf numFmtId="0" fontId="74" fillId="0" borderId="1" xfId="0" applyFont="1" applyBorder="1"/>
    <xf numFmtId="0" fontId="75" fillId="0" borderId="1" xfId="0" applyFont="1" applyBorder="1"/>
    <xf numFmtId="11" fontId="75" fillId="4" borderId="20" xfId="5" applyNumberFormat="1" applyFont="1" applyFill="1" applyBorder="1"/>
    <xf numFmtId="0" fontId="74" fillId="23" borderId="1" xfId="0" applyFont="1" applyFill="1" applyBorder="1"/>
    <xf numFmtId="167" fontId="0" fillId="0" borderId="0" xfId="5" applyNumberFormat="1" applyFont="1"/>
    <xf numFmtId="0" fontId="76" fillId="37" borderId="26" xfId="0" applyFont="1" applyFill="1" applyBorder="1" applyAlignment="1">
      <alignment horizontal="left" wrapText="1"/>
    </xf>
    <xf numFmtId="0" fontId="76" fillId="37" borderId="26" xfId="0" applyFont="1" applyFill="1" applyBorder="1" applyAlignment="1">
      <alignment horizontal="center" wrapText="1"/>
    </xf>
    <xf numFmtId="0" fontId="76" fillId="29" borderId="1" xfId="0" applyFont="1" applyFill="1" applyAlignment="1">
      <alignment horizontal="center" wrapText="1"/>
    </xf>
    <xf numFmtId="0" fontId="77" fillId="38" borderId="27" xfId="0" applyFont="1" applyFill="1" applyBorder="1" applyAlignment="1">
      <alignment horizontal="left" vertical="top" wrapText="1"/>
    </xf>
    <xf numFmtId="3" fontId="78" fillId="38" borderId="27" xfId="0" applyNumberFormat="1" applyFont="1" applyFill="1" applyBorder="1" applyAlignment="1">
      <alignment horizontal="right" vertical="top" wrapText="1"/>
    </xf>
    <xf numFmtId="10" fontId="78" fillId="38" borderId="27" xfId="0" applyNumberFormat="1" applyFont="1" applyFill="1" applyBorder="1" applyAlignment="1">
      <alignment horizontal="right" vertical="top" wrapText="1"/>
    </xf>
    <xf numFmtId="3" fontId="78" fillId="39" borderId="27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9" fillId="32" borderId="1" xfId="0" applyFont="1" applyFill="1"/>
    <xf numFmtId="0" fontId="9" fillId="32" borderId="0" xfId="0" applyFont="1" applyFill="1" applyBorder="1"/>
    <xf numFmtId="11" fontId="9" fillId="32" borderId="0" xfId="0" applyNumberFormat="1" applyFont="1" applyFill="1" applyBorder="1"/>
    <xf numFmtId="9" fontId="9" fillId="32" borderId="1" xfId="1" applyFont="1" applyFill="1"/>
    <xf numFmtId="0" fontId="9" fillId="36" borderId="0" xfId="0" applyFont="1" applyFill="1" applyBorder="1"/>
    <xf numFmtId="11" fontId="9" fillId="36" borderId="0" xfId="0" applyNumberFormat="1" applyFont="1" applyFill="1" applyBorder="1"/>
    <xf numFmtId="0" fontId="1" fillId="0" borderId="0" xfId="0" applyFont="1" applyBorder="1"/>
    <xf numFmtId="0" fontId="11" fillId="0" borderId="1" xfId="0" applyFont="1"/>
    <xf numFmtId="0" fontId="79" fillId="0" borderId="1" xfId="0" applyFont="1"/>
    <xf numFmtId="0" fontId="80" fillId="0" borderId="1" xfId="0" applyFont="1"/>
    <xf numFmtId="0" fontId="81" fillId="0" borderId="1" xfId="0" applyFont="1"/>
    <xf numFmtId="0" fontId="82" fillId="0" borderId="1" xfId="0" applyFont="1"/>
    <xf numFmtId="0" fontId="15" fillId="0" borderId="1" xfId="36" applyFont="1"/>
    <xf numFmtId="0" fontId="16" fillId="0" borderId="1" xfId="36" applyFont="1"/>
    <xf numFmtId="0" fontId="10" fillId="0" borderId="1" xfId="36"/>
    <xf numFmtId="165" fontId="10" fillId="0" borderId="1" xfId="36" applyNumberFormat="1"/>
    <xf numFmtId="11" fontId="10" fillId="0" borderId="1" xfId="36" applyNumberFormat="1"/>
    <xf numFmtId="0" fontId="0" fillId="0" borderId="6" xfId="2" applyFont="1" applyBorder="1">
      <alignment wrapText="1"/>
    </xf>
    <xf numFmtId="0" fontId="19" fillId="0" borderId="4" xfId="3" applyFont="1" applyBorder="1">
      <alignment wrapText="1"/>
    </xf>
    <xf numFmtId="0" fontId="20" fillId="0" borderId="6" xfId="2" applyFont="1" applyBorder="1">
      <alignment wrapText="1"/>
    </xf>
    <xf numFmtId="9" fontId="0" fillId="0" borderId="5" xfId="37" applyFont="1" applyBorder="1" applyAlignment="1">
      <alignment horizontal="right" wrapText="1"/>
    </xf>
    <xf numFmtId="0" fontId="16" fillId="0" borderId="1" xfId="2" applyFont="1" applyBorder="1">
      <alignment wrapText="1"/>
    </xf>
    <xf numFmtId="0" fontId="13" fillId="0" borderId="1" xfId="2" applyFont="1" applyBorder="1">
      <alignment wrapText="1"/>
    </xf>
    <xf numFmtId="11" fontId="17" fillId="0" borderId="1" xfId="36" applyNumberFormat="1" applyFont="1" applyAlignment="1" applyProtection="1">
      <alignment horizontal="right"/>
      <protection locked="0"/>
    </xf>
    <xf numFmtId="0" fontId="17" fillId="0" borderId="1" xfId="36" applyFont="1" applyAlignment="1" applyProtection="1">
      <alignment horizontal="right"/>
      <protection locked="0"/>
    </xf>
    <xf numFmtId="0" fontId="17" fillId="0" borderId="1" xfId="36" applyFont="1"/>
    <xf numFmtId="11" fontId="17" fillId="0" borderId="1" xfId="36" applyNumberFormat="1" applyFont="1"/>
    <xf numFmtId="1" fontId="17" fillId="0" borderId="1" xfId="36" applyNumberFormat="1" applyFont="1"/>
    <xf numFmtId="164" fontId="10" fillId="0" borderId="1" xfId="36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3" fillId="0" borderId="1" xfId="0" applyFont="1"/>
    <xf numFmtId="0" fontId="60" fillId="0" borderId="28" xfId="0" applyFont="1" applyBorder="1" applyAlignment="1">
      <alignment horizontal="center" vertical="top"/>
    </xf>
    <xf numFmtId="10" fontId="14" fillId="22" borderId="1" xfId="1" applyNumberFormat="1" applyFill="1"/>
    <xf numFmtId="10" fontId="14" fillId="0" borderId="1" xfId="1" applyNumberFormat="1"/>
    <xf numFmtId="10" fontId="84" fillId="0" borderId="1" xfId="1" applyNumberFormat="1" applyFont="1"/>
    <xf numFmtId="9" fontId="84" fillId="0" borderId="0" xfId="0" applyNumberFormat="1" applyFont="1" applyBorder="1"/>
    <xf numFmtId="10" fontId="14" fillId="0" borderId="1" xfId="1" applyNumberFormat="1" applyFill="1"/>
    <xf numFmtId="0" fontId="0" fillId="19" borderId="0" xfId="0" applyFill="1" applyBorder="1"/>
    <xf numFmtId="0" fontId="27" fillId="12" borderId="29" xfId="8" applyFont="1" applyFill="1" applyBorder="1"/>
    <xf numFmtId="0" fontId="27" fillId="12" borderId="29" xfId="8" applyFont="1" applyFill="1" applyBorder="1" applyAlignment="1">
      <alignment horizontal="center" vertical="center"/>
    </xf>
    <xf numFmtId="0" fontId="27" fillId="0" borderId="29" xfId="8" applyFont="1" applyBorder="1"/>
    <xf numFmtId="0" fontId="27" fillId="0" borderId="29" xfId="8" applyFont="1" applyBorder="1" applyAlignment="1">
      <alignment horizontal="center" vertical="center"/>
    </xf>
    <xf numFmtId="175" fontId="26" fillId="0" borderId="1" xfId="0" applyNumberFormat="1" applyFont="1"/>
    <xf numFmtId="0" fontId="22" fillId="8" borderId="30" xfId="0" applyFont="1" applyFill="1" applyBorder="1" applyAlignment="1">
      <alignment horizontal="center" vertical="center"/>
    </xf>
    <xf numFmtId="0" fontId="22" fillId="11" borderId="30" xfId="0" applyFont="1" applyFill="1" applyBorder="1" applyAlignment="1">
      <alignment horizontal="center" vertical="center"/>
    </xf>
    <xf numFmtId="11" fontId="27" fillId="12" borderId="29" xfId="8" applyNumberFormat="1" applyFont="1" applyFill="1" applyBorder="1" applyAlignment="1">
      <alignment horizontal="right"/>
    </xf>
    <xf numFmtId="11" fontId="27" fillId="0" borderId="29" xfId="8" applyNumberFormat="1" applyFont="1" applyBorder="1" applyAlignment="1">
      <alignment horizontal="right"/>
    </xf>
    <xf numFmtId="0" fontId="0" fillId="0" borderId="1" xfId="0" applyFont="1" applyFill="1" applyBorder="1"/>
    <xf numFmtId="0" fontId="85" fillId="38" borderId="1" xfId="0" applyFont="1" applyFill="1" applyAlignment="1">
      <alignment horizontal="left"/>
    </xf>
    <xf numFmtId="0" fontId="0" fillId="0" borderId="0" xfId="0" applyBorder="1" applyAlignment="1"/>
    <xf numFmtId="1" fontId="73" fillId="40" borderId="31" xfId="0" applyNumberFormat="1" applyFont="1" applyFill="1" applyBorder="1" applyAlignment="1">
      <alignment horizontal="right"/>
    </xf>
    <xf numFmtId="0" fontId="73" fillId="40" borderId="31" xfId="0" applyFont="1" applyFill="1" applyBorder="1" applyAlignment="1">
      <alignment horizontal="left"/>
    </xf>
    <xf numFmtId="0" fontId="73" fillId="40" borderId="31" xfId="0" applyFont="1" applyFill="1" applyBorder="1" applyAlignment="1">
      <alignment horizontal="center"/>
    </xf>
    <xf numFmtId="0" fontId="73" fillId="40" borderId="31" xfId="0" applyFont="1" applyFill="1" applyBorder="1" applyAlignment="1">
      <alignment horizontal="right"/>
    </xf>
    <xf numFmtId="1" fontId="22" fillId="0" borderId="31" xfId="0" applyNumberFormat="1" applyFont="1" applyBorder="1" applyAlignment="1">
      <alignment horizontal="right"/>
    </xf>
    <xf numFmtId="0" fontId="22" fillId="0" borderId="31" xfId="0" applyFont="1" applyBorder="1" applyAlignment="1">
      <alignment horizontal="left"/>
    </xf>
    <xf numFmtId="0" fontId="22" fillId="0" borderId="31" xfId="0" applyFont="1" applyBorder="1" applyAlignment="1">
      <alignment horizontal="center"/>
    </xf>
    <xf numFmtId="0" fontId="22" fillId="0" borderId="31" xfId="0" applyFont="1" applyBorder="1" applyAlignment="1">
      <alignment horizontal="right"/>
    </xf>
    <xf numFmtId="0" fontId="10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4" fillId="0" borderId="1" xfId="1" applyNumberFormat="1"/>
    <xf numFmtId="9" fontId="10" fillId="0" borderId="0" xfId="0" applyNumberFormat="1" applyFont="1" applyBorder="1"/>
    <xf numFmtId="11" fontId="10" fillId="0" borderId="0" xfId="0" applyNumberFormat="1" applyFont="1" applyBorder="1"/>
    <xf numFmtId="176" fontId="0" fillId="0" borderId="0" xfId="0" applyNumberFormat="1" applyBorder="1"/>
    <xf numFmtId="11" fontId="0" fillId="19" borderId="0" xfId="0" applyNumberFormat="1" applyFill="1" applyBorder="1"/>
    <xf numFmtId="165" fontId="0" fillId="4" borderId="20" xfId="5" applyNumberFormat="1" applyFont="1" applyFill="1" applyBorder="1"/>
    <xf numFmtId="0" fontId="60" fillId="0" borderId="24" xfId="0" applyFont="1" applyBorder="1" applyAlignment="1">
      <alignment horizontal="center" wrapText="1"/>
    </xf>
    <xf numFmtId="0" fontId="60" fillId="0" borderId="25" xfId="0" applyFont="1" applyBorder="1" applyAlignment="1">
      <alignment horizontal="center"/>
    </xf>
    <xf numFmtId="3" fontId="12" fillId="0" borderId="25" xfId="0" applyNumberFormat="1" applyFont="1" applyBorder="1"/>
    <xf numFmtId="3" fontId="60" fillId="0" borderId="25" xfId="0" applyNumberFormat="1" applyFont="1" applyBorder="1"/>
    <xf numFmtId="0" fontId="60" fillId="34" borderId="25" xfId="26" applyFont="1" applyFill="1" applyBorder="1" applyAlignment="1">
      <alignment horizontal="center"/>
    </xf>
    <xf numFmtId="3" fontId="12" fillId="34" borderId="25" xfId="0" applyNumberFormat="1" applyFont="1" applyFill="1" applyBorder="1"/>
    <xf numFmtId="3" fontId="60" fillId="34" borderId="25" xfId="0" applyNumberFormat="1" applyFont="1" applyFill="1" applyBorder="1"/>
    <xf numFmtId="0" fontId="56" fillId="0" borderId="1" xfId="0" applyFont="1" applyAlignment="1">
      <alignment horizontal="left"/>
    </xf>
    <xf numFmtId="0" fontId="0" fillId="0" borderId="1" xfId="0" applyAlignment="1">
      <alignment horizontal="left"/>
    </xf>
    <xf numFmtId="0" fontId="57" fillId="0" borderId="1" xfId="0" applyFont="1" applyAlignment="1">
      <alignment horizontal="left"/>
    </xf>
    <xf numFmtId="2" fontId="0" fillId="0" borderId="0" xfId="0" applyNumberFormat="1" applyBorder="1"/>
    <xf numFmtId="2" fontId="0" fillId="0" borderId="0" xfId="0" applyNumberFormat="1" applyBorder="1" applyAlignment="1">
      <alignment horizontal="center"/>
    </xf>
    <xf numFmtId="10" fontId="0" fillId="0" borderId="0" xfId="0" applyNumberFormat="1" applyBorder="1"/>
    <xf numFmtId="0" fontId="4" fillId="0" borderId="1" xfId="24"/>
    <xf numFmtId="0" fontId="73" fillId="40" borderId="31" xfId="0" applyFont="1" applyFill="1" applyBorder="1" applyAlignment="1">
      <alignment horizontal="center" wrapText="1"/>
    </xf>
    <xf numFmtId="3" fontId="73" fillId="40" borderId="31" xfId="0" applyNumberFormat="1" applyFont="1" applyFill="1" applyBorder="1" applyAlignment="1">
      <alignment horizontal="center" wrapText="1"/>
    </xf>
    <xf numFmtId="4" fontId="73" fillId="40" borderId="31" xfId="0" applyNumberFormat="1" applyFont="1" applyFill="1" applyBorder="1" applyAlignment="1">
      <alignment horizontal="center" wrapText="1"/>
    </xf>
    <xf numFmtId="0" fontId="22" fillId="0" borderId="31" xfId="0" applyFont="1" applyBorder="1" applyAlignment="1">
      <alignment horizontal="right" wrapText="1"/>
    </xf>
    <xf numFmtId="0" fontId="22" fillId="0" borderId="31" xfId="0" applyFont="1" applyBorder="1" applyAlignment="1">
      <alignment horizontal="left" wrapText="1"/>
    </xf>
    <xf numFmtId="3" fontId="22" fillId="0" borderId="31" xfId="0" applyNumberFormat="1" applyFont="1" applyBorder="1" applyAlignment="1">
      <alignment horizontal="right" wrapText="1"/>
    </xf>
    <xf numFmtId="4" fontId="22" fillId="0" borderId="31" xfId="0" applyNumberFormat="1" applyFont="1" applyBorder="1" applyAlignment="1">
      <alignment horizontal="right" wrapText="1"/>
    </xf>
    <xf numFmtId="0" fontId="86" fillId="41" borderId="0" xfId="0" applyFont="1" applyFill="1" applyBorder="1"/>
    <xf numFmtId="10" fontId="86" fillId="41" borderId="0" xfId="0" applyNumberFormat="1" applyFont="1" applyFill="1" applyBorder="1"/>
    <xf numFmtId="0" fontId="60" fillId="0" borderId="28" xfId="0" applyFont="1" applyBorder="1" applyAlignment="1">
      <alignment horizontal="center" vertical="top"/>
    </xf>
    <xf numFmtId="0" fontId="33" fillId="16" borderId="1" xfId="10" applyFont="1" applyFill="1" applyAlignment="1">
      <alignment horizontal="center" wrapText="1"/>
    </xf>
    <xf numFmtId="0" fontId="73" fillId="40" borderId="32" xfId="0" applyFont="1" applyFill="1" applyBorder="1" applyAlignment="1">
      <alignment horizontal="center" wrapText="1"/>
    </xf>
    <xf numFmtId="0" fontId="73" fillId="40" borderId="33" xfId="0" applyFont="1" applyFill="1" applyBorder="1" applyAlignment="1">
      <alignment horizontal="center" wrapText="1"/>
    </xf>
    <xf numFmtId="0" fontId="73" fillId="40" borderId="34" xfId="0" applyFont="1" applyFill="1" applyBorder="1" applyAlignment="1">
      <alignment horizontal="center" wrapText="1"/>
    </xf>
    <xf numFmtId="9" fontId="10" fillId="0" borderId="1" xfId="1" applyFont="1" applyBorder="1"/>
    <xf numFmtId="0" fontId="56" fillId="0" borderId="1" xfId="26" applyFont="1" applyAlignment="1">
      <alignment horizontal="left"/>
    </xf>
    <xf numFmtId="0" fontId="40" fillId="0" borderId="1" xfId="26" applyAlignment="1">
      <alignment horizontal="left"/>
    </xf>
    <xf numFmtId="0" fontId="57" fillId="0" borderId="1" xfId="26" applyFont="1" applyAlignment="1">
      <alignment horizontal="left"/>
    </xf>
    <xf numFmtId="0" fontId="87" fillId="0" borderId="1" xfId="26" applyFont="1" applyAlignment="1">
      <alignment horizontal="left"/>
    </xf>
    <xf numFmtId="0" fontId="41" fillId="0" borderId="1" xfId="26" applyFont="1" applyAlignment="1">
      <alignment horizontal="left"/>
    </xf>
    <xf numFmtId="3" fontId="40" fillId="0" borderId="1" xfId="26" applyNumberFormat="1"/>
    <xf numFmtId="0" fontId="60" fillId="0" borderId="24" xfId="26" applyFont="1" applyBorder="1" applyAlignment="1">
      <alignment horizontal="center" wrapText="1"/>
    </xf>
    <xf numFmtId="0" fontId="60" fillId="0" borderId="25" xfId="26" applyFont="1" applyBorder="1" applyAlignment="1">
      <alignment horizontal="center"/>
    </xf>
  </cellXfs>
  <cellStyles count="38"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6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7" xr:uid="{88B5D7F8-3DD8-44AB-AA47-1E18FA34EE15}"/>
    <cellStyle name="Table title" xfId="17" xr:uid="{DC515EEF-8D0A-4241-9820-83C3C4AF85A6}"/>
    <cellStyle name="Table title 2" xfId="35" xr:uid="{2420A614-0DAD-40DD-B05B-DEDDC7766BE0}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2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1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107320989526831.84</c:v>
                </c:pt>
                <c:pt idx="1">
                  <c:v>104357128695836.45</c:v>
                </c:pt>
                <c:pt idx="2">
                  <c:v>101310068583253.8</c:v>
                </c:pt>
                <c:pt idx="3">
                  <c:v>101261580907974.27</c:v>
                </c:pt>
                <c:pt idx="4">
                  <c:v>101237368798708.91</c:v>
                </c:pt>
                <c:pt idx="5">
                  <c:v>101881150855893.34</c:v>
                </c:pt>
                <c:pt idx="6">
                  <c:v>101902911778763.97</c:v>
                </c:pt>
                <c:pt idx="7">
                  <c:v>102053552935732.83</c:v>
                </c:pt>
                <c:pt idx="8">
                  <c:v>102305654792074.98</c:v>
                </c:pt>
                <c:pt idx="9">
                  <c:v>102234590013437.61</c:v>
                </c:pt>
                <c:pt idx="10">
                  <c:v>102260802756926.94</c:v>
                </c:pt>
                <c:pt idx="11">
                  <c:v>102398681151691.64</c:v>
                </c:pt>
                <c:pt idx="12" formatCode="General">
                  <c:v>102638334628425.75</c:v>
                </c:pt>
                <c:pt idx="13" formatCode="General">
                  <c:v>102772555849097.28</c:v>
                </c:pt>
                <c:pt idx="14" formatCode="General">
                  <c:v>102906777069768.84</c:v>
                </c:pt>
                <c:pt idx="15" formatCode="General">
                  <c:v>103040998290440.41</c:v>
                </c:pt>
                <c:pt idx="16" formatCode="General">
                  <c:v>103175219511111.94</c:v>
                </c:pt>
                <c:pt idx="17" formatCode="General">
                  <c:v>103309440731783.5</c:v>
                </c:pt>
                <c:pt idx="18" formatCode="General">
                  <c:v>103443661952455.03</c:v>
                </c:pt>
                <c:pt idx="19" formatCode="General">
                  <c:v>103577883173126.59</c:v>
                </c:pt>
                <c:pt idx="20" formatCode="General">
                  <c:v>103712104393798.16</c:v>
                </c:pt>
                <c:pt idx="21" formatCode="General">
                  <c:v>103846325614469.69</c:v>
                </c:pt>
                <c:pt idx="22" formatCode="General">
                  <c:v>103980546835141.25</c:v>
                </c:pt>
                <c:pt idx="23" formatCode="General">
                  <c:v>104114768055812.78</c:v>
                </c:pt>
                <c:pt idx="24" formatCode="General">
                  <c:v>104248989276484.34</c:v>
                </c:pt>
                <c:pt idx="25" formatCode="General">
                  <c:v>104383210497155.91</c:v>
                </c:pt>
                <c:pt idx="26" formatCode="General">
                  <c:v>104517431717827.44</c:v>
                </c:pt>
                <c:pt idx="27" formatCode="General">
                  <c:v>104651652938499</c:v>
                </c:pt>
                <c:pt idx="28" formatCode="General">
                  <c:v>104785874159170.53</c:v>
                </c:pt>
                <c:pt idx="29" formatCode="General">
                  <c:v>104920095379842.09</c:v>
                </c:pt>
                <c:pt idx="30" formatCode="General">
                  <c:v>105054316600513.66</c:v>
                </c:pt>
                <c:pt idx="31" formatCode="General">
                  <c:v>105188537821185.19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18509147344456.559</c:v>
                </c:pt>
                <c:pt idx="1">
                  <c:v>16428578878094.654</c:v>
                </c:pt>
                <c:pt idx="2">
                  <c:v>15283445703521.209</c:v>
                </c:pt>
                <c:pt idx="3">
                  <c:v>16951982414517.979</c:v>
                </c:pt>
                <c:pt idx="4">
                  <c:v>17196695502086.35</c:v>
                </c:pt>
                <c:pt idx="5">
                  <c:v>17136074422732.809</c:v>
                </c:pt>
                <c:pt idx="6">
                  <c:v>16911465718976.443</c:v>
                </c:pt>
                <c:pt idx="7">
                  <c:v>16774050972703.291</c:v>
                </c:pt>
                <c:pt idx="8">
                  <c:v>16677170632549.24</c:v>
                </c:pt>
                <c:pt idx="9">
                  <c:v>16476882897900.971</c:v>
                </c:pt>
                <c:pt idx="10">
                  <c:v>16339504851958.338</c:v>
                </c:pt>
                <c:pt idx="11">
                  <c:v>16202487409510.398</c:v>
                </c:pt>
                <c:pt idx="12" formatCode="General">
                  <c:v>16053062981126.313</c:v>
                </c:pt>
                <c:pt idx="13" formatCode="General">
                  <c:v>15906123298920.563</c:v>
                </c:pt>
                <c:pt idx="14" formatCode="General">
                  <c:v>15759183616714.75</c:v>
                </c:pt>
                <c:pt idx="15" formatCode="General">
                  <c:v>15612243934509</c:v>
                </c:pt>
                <c:pt idx="16" formatCode="General">
                  <c:v>15465304252303.25</c:v>
                </c:pt>
                <c:pt idx="17" formatCode="General">
                  <c:v>15318364570097.438</c:v>
                </c:pt>
                <c:pt idx="18" formatCode="General">
                  <c:v>15171424887891.688</c:v>
                </c:pt>
                <c:pt idx="19" formatCode="General">
                  <c:v>15024485205685.938</c:v>
                </c:pt>
                <c:pt idx="20" formatCode="General">
                  <c:v>14877545523480.188</c:v>
                </c:pt>
                <c:pt idx="21" formatCode="General">
                  <c:v>14730605841274.375</c:v>
                </c:pt>
                <c:pt idx="22" formatCode="General">
                  <c:v>14583666159068.625</c:v>
                </c:pt>
                <c:pt idx="23" formatCode="General">
                  <c:v>14436726476862.875</c:v>
                </c:pt>
                <c:pt idx="24" formatCode="General">
                  <c:v>14289786794657.063</c:v>
                </c:pt>
                <c:pt idx="25" formatCode="General">
                  <c:v>14142847112451.313</c:v>
                </c:pt>
                <c:pt idx="26" formatCode="General">
                  <c:v>13995907430245.563</c:v>
                </c:pt>
                <c:pt idx="27" formatCode="General">
                  <c:v>13848967748039.813</c:v>
                </c:pt>
                <c:pt idx="28" formatCode="General">
                  <c:v>13702028065834</c:v>
                </c:pt>
                <c:pt idx="29" formatCode="General">
                  <c:v>13555088383628.25</c:v>
                </c:pt>
                <c:pt idx="30" formatCode="General">
                  <c:v>13408148701422.5</c:v>
                </c:pt>
                <c:pt idx="31" formatCode="General">
                  <c:v>13261209019216.688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63622170709600.859</c:v>
                </c:pt>
                <c:pt idx="1">
                  <c:v>60457551380342.813</c:v>
                </c:pt>
                <c:pt idx="2">
                  <c:v>67057208944550.797</c:v>
                </c:pt>
                <c:pt idx="3">
                  <c:v>67912461355788.867</c:v>
                </c:pt>
                <c:pt idx="4">
                  <c:v>68547804897581.133</c:v>
                </c:pt>
                <c:pt idx="5">
                  <c:v>69222882792660.523</c:v>
                </c:pt>
                <c:pt idx="6">
                  <c:v>69966956771642.516</c:v>
                </c:pt>
                <c:pt idx="7">
                  <c:v>70607752262126.922</c:v>
                </c:pt>
                <c:pt idx="8">
                  <c:v>71146622051367.563</c:v>
                </c:pt>
                <c:pt idx="9">
                  <c:v>71651610042807.188</c:v>
                </c:pt>
                <c:pt idx="10">
                  <c:v>72157779609211.156</c:v>
                </c:pt>
                <c:pt idx="11">
                  <c:v>72643891752102.188</c:v>
                </c:pt>
                <c:pt idx="12" formatCode="General">
                  <c:v>73364944040319.625</c:v>
                </c:pt>
                <c:pt idx="13" formatCode="General">
                  <c:v>73947562155404.625</c:v>
                </c:pt>
                <c:pt idx="14" formatCode="General">
                  <c:v>74530180270489.375</c:v>
                </c:pt>
                <c:pt idx="15" formatCode="General">
                  <c:v>75112798385574.375</c:v>
                </c:pt>
                <c:pt idx="16" formatCode="General">
                  <c:v>75695416500659.375</c:v>
                </c:pt>
                <c:pt idx="17" formatCode="General">
                  <c:v>76278034615744.375</c:v>
                </c:pt>
                <c:pt idx="18" formatCode="General">
                  <c:v>76860652730829.375</c:v>
                </c:pt>
                <c:pt idx="19" formatCode="General">
                  <c:v>77443270845914.125</c:v>
                </c:pt>
                <c:pt idx="20" formatCode="General">
                  <c:v>78025888960999.125</c:v>
                </c:pt>
                <c:pt idx="21" formatCode="General">
                  <c:v>78608507076084.125</c:v>
                </c:pt>
                <c:pt idx="22" formatCode="General">
                  <c:v>79191125191169.125</c:v>
                </c:pt>
                <c:pt idx="23" formatCode="General">
                  <c:v>79773743306253.875</c:v>
                </c:pt>
                <c:pt idx="24" formatCode="General">
                  <c:v>80356361421338.875</c:v>
                </c:pt>
                <c:pt idx="25" formatCode="General">
                  <c:v>80938979536423.875</c:v>
                </c:pt>
                <c:pt idx="26" formatCode="General">
                  <c:v>81521597651508.875</c:v>
                </c:pt>
                <c:pt idx="27" formatCode="General">
                  <c:v>82104215766593.625</c:v>
                </c:pt>
                <c:pt idx="28" formatCode="General">
                  <c:v>82686833881678.625</c:v>
                </c:pt>
                <c:pt idx="29" formatCode="General">
                  <c:v>83269451996763.625</c:v>
                </c:pt>
                <c:pt idx="30" formatCode="General">
                  <c:v>83852070111848.625</c:v>
                </c:pt>
                <c:pt idx="31" formatCode="General">
                  <c:v>84434688226933.625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238944952168779.81</c:v>
                </c:pt>
                <c:pt idx="1">
                  <c:v>221465414037415.97</c:v>
                </c:pt>
                <c:pt idx="2">
                  <c:v>220942686613414.81</c:v>
                </c:pt>
                <c:pt idx="3">
                  <c:v>226284042017805.13</c:v>
                </c:pt>
                <c:pt idx="4">
                  <c:v>229665928870401.66</c:v>
                </c:pt>
                <c:pt idx="5">
                  <c:v>231852812171081.5</c:v>
                </c:pt>
                <c:pt idx="6">
                  <c:v>233980293015021.38</c:v>
                </c:pt>
                <c:pt idx="7">
                  <c:v>234945019079298.69</c:v>
                </c:pt>
                <c:pt idx="8">
                  <c:v>235641936359946.25</c:v>
                </c:pt>
                <c:pt idx="9">
                  <c:v>235612691794906.16</c:v>
                </c:pt>
                <c:pt idx="10">
                  <c:v>235655239063259.03</c:v>
                </c:pt>
                <c:pt idx="11">
                  <c:v>235835165338174.81</c:v>
                </c:pt>
                <c:pt idx="12">
                  <c:v>236224224811330.69</c:v>
                </c:pt>
                <c:pt idx="13">
                  <c:v>236231833678528.25</c:v>
                </c:pt>
                <c:pt idx="14">
                  <c:v>236847882979858.97</c:v>
                </c:pt>
                <c:pt idx="15">
                  <c:v>237409199037094.09</c:v>
                </c:pt>
                <c:pt idx="16">
                  <c:v>238194226255342.53</c:v>
                </c:pt>
                <c:pt idx="17">
                  <c:v>239025884012672.91</c:v>
                </c:pt>
                <c:pt idx="18">
                  <c:v>239658864415471.91</c:v>
                </c:pt>
                <c:pt idx="19">
                  <c:v>240719624617415.69</c:v>
                </c:pt>
                <c:pt idx="20">
                  <c:v>241713348045454.97</c:v>
                </c:pt>
                <c:pt idx="21">
                  <c:v>242370311763858.53</c:v>
                </c:pt>
                <c:pt idx="22">
                  <c:v>243160871958349.56</c:v>
                </c:pt>
                <c:pt idx="23">
                  <c:v>244600829596525.59</c:v>
                </c:pt>
                <c:pt idx="24">
                  <c:v>246175326072797.56</c:v>
                </c:pt>
                <c:pt idx="25">
                  <c:v>247492991943317.88</c:v>
                </c:pt>
                <c:pt idx="26">
                  <c:v>248689961826202.34</c:v>
                </c:pt>
                <c:pt idx="27">
                  <c:v>250209098904188.28</c:v>
                </c:pt>
                <c:pt idx="28">
                  <c:v>251604133112437.72</c:v>
                </c:pt>
                <c:pt idx="29">
                  <c:v>252999167320687.56</c:v>
                </c:pt>
                <c:pt idx="30">
                  <c:v>254394201528937.38</c:v>
                </c:pt>
                <c:pt idx="31">
                  <c:v>255789235737186.91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95635282225568.5</c:v>
                </c:pt>
                <c:pt idx="1">
                  <c:v>94240086453838.969</c:v>
                </c:pt>
                <c:pt idx="2">
                  <c:v>93309839354330.938</c:v>
                </c:pt>
                <c:pt idx="3">
                  <c:v>92403363166000.594</c:v>
                </c:pt>
                <c:pt idx="4">
                  <c:v>91493183007688.125</c:v>
                </c:pt>
                <c:pt idx="5">
                  <c:v>90575824413865.438</c:v>
                </c:pt>
                <c:pt idx="6">
                  <c:v>89659308079597.484</c:v>
                </c:pt>
                <c:pt idx="7">
                  <c:v>88741788372436.953</c:v>
                </c:pt>
                <c:pt idx="8">
                  <c:v>87824853265463.594</c:v>
                </c:pt>
                <c:pt idx="9">
                  <c:v>86906687534576.25</c:v>
                </c:pt>
                <c:pt idx="10">
                  <c:v>85989575733127.219</c:v>
                </c:pt>
                <c:pt idx="11">
                  <c:v>85074143900365.094</c:v>
                </c:pt>
                <c:pt idx="12">
                  <c:v>84161413310730.766</c:v>
                </c:pt>
                <c:pt idx="13">
                  <c:v>83247571327769.922</c:v>
                </c:pt>
                <c:pt idx="14">
                  <c:v>82334881387956.328</c:v>
                </c:pt>
                <c:pt idx="15">
                  <c:v>81419420115501.672</c:v>
                </c:pt>
                <c:pt idx="16">
                  <c:v>80521800621787.781</c:v>
                </c:pt>
                <c:pt idx="17">
                  <c:v>80517134432400.844</c:v>
                </c:pt>
                <c:pt idx="18">
                  <c:v>80512150316192.797</c:v>
                </c:pt>
                <c:pt idx="19">
                  <c:v>80508154886938.375</c:v>
                </c:pt>
                <c:pt idx="20">
                  <c:v>80504526740638.781</c:v>
                </c:pt>
                <c:pt idx="21">
                  <c:v>80501617294166.844</c:v>
                </c:pt>
                <c:pt idx="22">
                  <c:v>80499149475878.125</c:v>
                </c:pt>
                <c:pt idx="23">
                  <c:v>80496635264784.625</c:v>
                </c:pt>
                <c:pt idx="24">
                  <c:v>80494474332246.703</c:v>
                </c:pt>
                <c:pt idx="25">
                  <c:v>80492567942703.828</c:v>
                </c:pt>
                <c:pt idx="26">
                  <c:v>62944062666338.375</c:v>
                </c:pt>
                <c:pt idx="27">
                  <c:v>66451105654042.656</c:v>
                </c:pt>
                <c:pt idx="28">
                  <c:v>62939681559926.539</c:v>
                </c:pt>
                <c:pt idx="29">
                  <c:v>59428257465810.398</c:v>
                </c:pt>
                <c:pt idx="30">
                  <c:v>55916833371694.258</c:v>
                </c:pt>
                <c:pt idx="31">
                  <c:v>52405409277578.133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784451620810955.63</c:v>
                </c:pt>
                <c:pt idx="1">
                  <c:v>699919963985755.5</c:v>
                </c:pt>
                <c:pt idx="2">
                  <c:v>687606861386145.25</c:v>
                </c:pt>
                <c:pt idx="3">
                  <c:v>692964716415756.75</c:v>
                </c:pt>
                <c:pt idx="4">
                  <c:v>712293988985427.75</c:v>
                </c:pt>
                <c:pt idx="5">
                  <c:v>722497551937276.63</c:v>
                </c:pt>
                <c:pt idx="6">
                  <c:v>734691054842686.38</c:v>
                </c:pt>
                <c:pt idx="7">
                  <c:v>736704260082288</c:v>
                </c:pt>
                <c:pt idx="8">
                  <c:v>736962511463797</c:v>
                </c:pt>
                <c:pt idx="9">
                  <c:v>734261679118409.13</c:v>
                </c:pt>
                <c:pt idx="10">
                  <c:v>729029893350436.13</c:v>
                </c:pt>
                <c:pt idx="11">
                  <c:v>723330033398015.38</c:v>
                </c:pt>
                <c:pt idx="12">
                  <c:v>721857051706778.5</c:v>
                </c:pt>
                <c:pt idx="13">
                  <c:v>716845317190922.88</c:v>
                </c:pt>
                <c:pt idx="14">
                  <c:v>718722398302676</c:v>
                </c:pt>
                <c:pt idx="15">
                  <c:v>719007838494157</c:v>
                </c:pt>
                <c:pt idx="16">
                  <c:v>718368948123856.25</c:v>
                </c:pt>
                <c:pt idx="17">
                  <c:v>718606705259467.88</c:v>
                </c:pt>
                <c:pt idx="18">
                  <c:v>718555970558209.63</c:v>
                </c:pt>
                <c:pt idx="19">
                  <c:v>721425149747877.25</c:v>
                </c:pt>
                <c:pt idx="20">
                  <c:v>723967690801433</c:v>
                </c:pt>
                <c:pt idx="21">
                  <c:v>722706250460209.63</c:v>
                </c:pt>
                <c:pt idx="22">
                  <c:v>720822799773303</c:v>
                </c:pt>
                <c:pt idx="23">
                  <c:v>722918838802949.75</c:v>
                </c:pt>
                <c:pt idx="24">
                  <c:v>726825161856704.38</c:v>
                </c:pt>
                <c:pt idx="25">
                  <c:v>730902503277068.25</c:v>
                </c:pt>
                <c:pt idx="26">
                  <c:v>734006343661394.13</c:v>
                </c:pt>
                <c:pt idx="27">
                  <c:v>737400355149375</c:v>
                </c:pt>
                <c:pt idx="28">
                  <c:v>740835430374404.5</c:v>
                </c:pt>
                <c:pt idx="29">
                  <c:v>744270505599434.75</c:v>
                </c:pt>
                <c:pt idx="30">
                  <c:v>747705580824465.38</c:v>
                </c:pt>
                <c:pt idx="31">
                  <c:v>751140656049494.88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12619324690187.32</c:v>
                </c:pt>
                <c:pt idx="1">
                  <c:v>12619324690187.32</c:v>
                </c:pt>
                <c:pt idx="2">
                  <c:v>12579195989093.539</c:v>
                </c:pt>
                <c:pt idx="3">
                  <c:v>12539067287999.758</c:v>
                </c:pt>
                <c:pt idx="4">
                  <c:v>12498938586905.977</c:v>
                </c:pt>
                <c:pt idx="5">
                  <c:v>12458809885812.195</c:v>
                </c:pt>
                <c:pt idx="6">
                  <c:v>12418681184718.414</c:v>
                </c:pt>
                <c:pt idx="7">
                  <c:v>12378552483624.633</c:v>
                </c:pt>
                <c:pt idx="8">
                  <c:v>12338423782530.852</c:v>
                </c:pt>
                <c:pt idx="9">
                  <c:v>12298295081437.07</c:v>
                </c:pt>
                <c:pt idx="10">
                  <c:v>12258166380343.289</c:v>
                </c:pt>
                <c:pt idx="11">
                  <c:v>12218037679249.508</c:v>
                </c:pt>
                <c:pt idx="12">
                  <c:v>12177908978155.727</c:v>
                </c:pt>
                <c:pt idx="13">
                  <c:v>12137780277061.945</c:v>
                </c:pt>
                <c:pt idx="14">
                  <c:v>12097651575968.164</c:v>
                </c:pt>
                <c:pt idx="15">
                  <c:v>12057522874874.383</c:v>
                </c:pt>
                <c:pt idx="16">
                  <c:v>12017394173780.602</c:v>
                </c:pt>
                <c:pt idx="17">
                  <c:v>12017394173780.602</c:v>
                </c:pt>
                <c:pt idx="18">
                  <c:v>12017394173780.602</c:v>
                </c:pt>
                <c:pt idx="19">
                  <c:v>12017394173780.602</c:v>
                </c:pt>
                <c:pt idx="20">
                  <c:v>12017394173780.602</c:v>
                </c:pt>
                <c:pt idx="21">
                  <c:v>12017394173780.602</c:v>
                </c:pt>
                <c:pt idx="22">
                  <c:v>12017394173780.602</c:v>
                </c:pt>
                <c:pt idx="23">
                  <c:v>12017394173780.602</c:v>
                </c:pt>
                <c:pt idx="24">
                  <c:v>12017394173780.602</c:v>
                </c:pt>
                <c:pt idx="25">
                  <c:v>12017394173780.602</c:v>
                </c:pt>
                <c:pt idx="26">
                  <c:v>12017394173780.602</c:v>
                </c:pt>
                <c:pt idx="27">
                  <c:v>12017394173780.602</c:v>
                </c:pt>
                <c:pt idx="28">
                  <c:v>12017394173780.602</c:v>
                </c:pt>
                <c:pt idx="29">
                  <c:v>12017394173780.602</c:v>
                </c:pt>
                <c:pt idx="30">
                  <c:v>12017394173780.602</c:v>
                </c:pt>
                <c:pt idx="31">
                  <c:v>12017394173780.602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75667395410177.375</c:v>
                </c:pt>
                <c:pt idx="1">
                  <c:v>67802911415937</c:v>
                </c:pt>
                <c:pt idx="2">
                  <c:v>64952745514083.906</c:v>
                </c:pt>
                <c:pt idx="3">
                  <c:v>65911582574596.813</c:v>
                </c:pt>
                <c:pt idx="4">
                  <c:v>67145292649117.859</c:v>
                </c:pt>
                <c:pt idx="5">
                  <c:v>67567881036595.195</c:v>
                </c:pt>
                <c:pt idx="6">
                  <c:v>68312601114555.508</c:v>
                </c:pt>
                <c:pt idx="7">
                  <c:v>68617445773916.508</c:v>
                </c:pt>
                <c:pt idx="8">
                  <c:v>68674023491072.75</c:v>
                </c:pt>
                <c:pt idx="9">
                  <c:v>68682031051280.703</c:v>
                </c:pt>
                <c:pt idx="10">
                  <c:v>68720093482987.906</c:v>
                </c:pt>
                <c:pt idx="11">
                  <c:v>68948560981708.094</c:v>
                </c:pt>
                <c:pt idx="12">
                  <c:v>69137249787821.578</c:v>
                </c:pt>
                <c:pt idx="13">
                  <c:v>69242891611353.266</c:v>
                </c:pt>
                <c:pt idx="14">
                  <c:v>69593645658873.945</c:v>
                </c:pt>
                <c:pt idx="15">
                  <c:v>69790806098815.938</c:v>
                </c:pt>
                <c:pt idx="16">
                  <c:v>69735603014808.406</c:v>
                </c:pt>
                <c:pt idx="17">
                  <c:v>69609400578689.5</c:v>
                </c:pt>
                <c:pt idx="18">
                  <c:v>69694543569091.398</c:v>
                </c:pt>
                <c:pt idx="19">
                  <c:v>69824160975824.859</c:v>
                </c:pt>
                <c:pt idx="20">
                  <c:v>70002467067010.352</c:v>
                </c:pt>
                <c:pt idx="21">
                  <c:v>70022995652327.422</c:v>
                </c:pt>
                <c:pt idx="22">
                  <c:v>70241882224158.992</c:v>
                </c:pt>
                <c:pt idx="23">
                  <c:v>70720765856542.047</c:v>
                </c:pt>
                <c:pt idx="24">
                  <c:v>71470038962566.203</c:v>
                </c:pt>
                <c:pt idx="25">
                  <c:v>72037904658957.406</c:v>
                </c:pt>
                <c:pt idx="26">
                  <c:v>72310372158961.313</c:v>
                </c:pt>
                <c:pt idx="27">
                  <c:v>72992428373843.344</c:v>
                </c:pt>
                <c:pt idx="28">
                  <c:v>73537840241045.313</c:v>
                </c:pt>
                <c:pt idx="29">
                  <c:v>74083252108247.266</c:v>
                </c:pt>
                <c:pt idx="30">
                  <c:v>74628663975449.219</c:v>
                </c:pt>
                <c:pt idx="31">
                  <c:v>75174075842651.172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489966024064812.25</c:v>
                </c:pt>
                <c:pt idx="1">
                  <c:v>455469064430386.88</c:v>
                </c:pt>
                <c:pt idx="2">
                  <c:v>483891736440622.63</c:v>
                </c:pt>
                <c:pt idx="3">
                  <c:v>453741633743548.13</c:v>
                </c:pt>
                <c:pt idx="4">
                  <c:v>462483017674477.75</c:v>
                </c:pt>
                <c:pt idx="5">
                  <c:v>458558065731653.44</c:v>
                </c:pt>
                <c:pt idx="6">
                  <c:v>454273284982602.56</c:v>
                </c:pt>
                <c:pt idx="7">
                  <c:v>444383105000412.13</c:v>
                </c:pt>
                <c:pt idx="8">
                  <c:v>441287732578375.06</c:v>
                </c:pt>
                <c:pt idx="9">
                  <c:v>424085211539475.13</c:v>
                </c:pt>
                <c:pt idx="10">
                  <c:v>414469285851077.44</c:v>
                </c:pt>
                <c:pt idx="11">
                  <c:v>404966722912772.38</c:v>
                </c:pt>
                <c:pt idx="12">
                  <c:v>397974936397058.88</c:v>
                </c:pt>
                <c:pt idx="13">
                  <c:v>387388614250805.81</c:v>
                </c:pt>
                <c:pt idx="14">
                  <c:v>384954936813358.94</c:v>
                </c:pt>
                <c:pt idx="15">
                  <c:v>372996152248892</c:v>
                </c:pt>
                <c:pt idx="16">
                  <c:v>365654767393510</c:v>
                </c:pt>
                <c:pt idx="17">
                  <c:v>366445222669687.06</c:v>
                </c:pt>
                <c:pt idx="18">
                  <c:v>356696913066340.75</c:v>
                </c:pt>
                <c:pt idx="19">
                  <c:v>352028438136753.13</c:v>
                </c:pt>
                <c:pt idx="20">
                  <c:v>350849496873794.25</c:v>
                </c:pt>
                <c:pt idx="21">
                  <c:v>349301047460809.25</c:v>
                </c:pt>
                <c:pt idx="22">
                  <c:v>344101016706011.38</c:v>
                </c:pt>
                <c:pt idx="23">
                  <c:v>341525912272552.31</c:v>
                </c:pt>
                <c:pt idx="24">
                  <c:v>339747435650488</c:v>
                </c:pt>
                <c:pt idx="25">
                  <c:v>338509642062048.19</c:v>
                </c:pt>
                <c:pt idx="26">
                  <c:v>335914675471075.75</c:v>
                </c:pt>
                <c:pt idx="27">
                  <c:v>334143050628322.44</c:v>
                </c:pt>
                <c:pt idx="28">
                  <c:v>332204155360284.69</c:v>
                </c:pt>
                <c:pt idx="29">
                  <c:v>330265260092247.38</c:v>
                </c:pt>
                <c:pt idx="30">
                  <c:v>328326364824210.06</c:v>
                </c:pt>
                <c:pt idx="31">
                  <c:v>326387469556172.31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22089694145342.996</c:v>
                </c:pt>
                <c:pt idx="1">
                  <c:v>19285503680855.418</c:v>
                </c:pt>
                <c:pt idx="2">
                  <c:v>19102127823086.227</c:v>
                </c:pt>
                <c:pt idx="3">
                  <c:v>18221445719508.797</c:v>
                </c:pt>
                <c:pt idx="4">
                  <c:v>18928141341253.586</c:v>
                </c:pt>
                <c:pt idx="5">
                  <c:v>19267777452055.32</c:v>
                </c:pt>
                <c:pt idx="6">
                  <c:v>19750969340930.258</c:v>
                </c:pt>
                <c:pt idx="7">
                  <c:v>20044398908549.414</c:v>
                </c:pt>
                <c:pt idx="8">
                  <c:v>20226557376753.285</c:v>
                </c:pt>
                <c:pt idx="9">
                  <c:v>20378217651044.867</c:v>
                </c:pt>
                <c:pt idx="10">
                  <c:v>20557957379544.914</c:v>
                </c:pt>
                <c:pt idx="11">
                  <c:v>20830660838792.539</c:v>
                </c:pt>
                <c:pt idx="12">
                  <c:v>21074871554645.047</c:v>
                </c:pt>
                <c:pt idx="13">
                  <c:v>21283902008426.82</c:v>
                </c:pt>
                <c:pt idx="14">
                  <c:v>21597437788182.359</c:v>
                </c:pt>
                <c:pt idx="15">
                  <c:v>21837571329634.844</c:v>
                </c:pt>
                <c:pt idx="16">
                  <c:v>21966116380979.977</c:v>
                </c:pt>
                <c:pt idx="17">
                  <c:v>22046899886173.902</c:v>
                </c:pt>
                <c:pt idx="18">
                  <c:v>22220743701807.797</c:v>
                </c:pt>
                <c:pt idx="19">
                  <c:v>22413845165248.762</c:v>
                </c:pt>
                <c:pt idx="20">
                  <c:v>22631927750610.105</c:v>
                </c:pt>
                <c:pt idx="21">
                  <c:v>22782745033151.699</c:v>
                </c:pt>
                <c:pt idx="22">
                  <c:v>23028916853208.383</c:v>
                </c:pt>
                <c:pt idx="23">
                  <c:v>23394530080886.875</c:v>
                </c:pt>
                <c:pt idx="24">
                  <c:v>23884596049158.945</c:v>
                </c:pt>
                <c:pt idx="25">
                  <c:v>24285423935238.938</c:v>
                </c:pt>
                <c:pt idx="26">
                  <c:v>24547018112626.539</c:v>
                </c:pt>
                <c:pt idx="27">
                  <c:v>25006225918180.504</c:v>
                </c:pt>
                <c:pt idx="28">
                  <c:v>25398935555499.324</c:v>
                </c:pt>
                <c:pt idx="29">
                  <c:v>25791645192818.141</c:v>
                </c:pt>
                <c:pt idx="30">
                  <c:v>26184354830136.961</c:v>
                </c:pt>
                <c:pt idx="31">
                  <c:v>26577064467455.785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101470827822177.22</c:v>
                </c:pt>
                <c:pt idx="1">
                  <c:v>101483668001075.81</c:v>
                </c:pt>
                <c:pt idx="2">
                  <c:v>101496508179974.41</c:v>
                </c:pt>
                <c:pt idx="3">
                  <c:v>101509348358873.03</c:v>
                </c:pt>
                <c:pt idx="4">
                  <c:v>101522188537771.66</c:v>
                </c:pt>
                <c:pt idx="5">
                  <c:v>101535028716670.2</c:v>
                </c:pt>
                <c:pt idx="6">
                  <c:v>101547868895568.86</c:v>
                </c:pt>
                <c:pt idx="7">
                  <c:v>101560709074467.48</c:v>
                </c:pt>
                <c:pt idx="8">
                  <c:v>101573549253366.09</c:v>
                </c:pt>
                <c:pt idx="9">
                  <c:v>101586389432264.72</c:v>
                </c:pt>
                <c:pt idx="10">
                  <c:v>101599229611163.2</c:v>
                </c:pt>
                <c:pt idx="11">
                  <c:v>101612069790061.83</c:v>
                </c:pt>
                <c:pt idx="12">
                  <c:v>101624909968960.45</c:v>
                </c:pt>
                <c:pt idx="13">
                  <c:v>101637750147859.08</c:v>
                </c:pt>
                <c:pt idx="14">
                  <c:v>101650590326757.72</c:v>
                </c:pt>
                <c:pt idx="15">
                  <c:v>101663430505656.25</c:v>
                </c:pt>
                <c:pt idx="16">
                  <c:v>101676270684554.88</c:v>
                </c:pt>
                <c:pt idx="17">
                  <c:v>101689110863453.5</c:v>
                </c:pt>
                <c:pt idx="18">
                  <c:v>101701951042352.14</c:v>
                </c:pt>
                <c:pt idx="19">
                  <c:v>101714791221249.98</c:v>
                </c:pt>
                <c:pt idx="20">
                  <c:v>101727631400148.94</c:v>
                </c:pt>
                <c:pt idx="21">
                  <c:v>101740471579047.86</c:v>
                </c:pt>
                <c:pt idx="22">
                  <c:v>101753311757946.03</c:v>
                </c:pt>
                <c:pt idx="23">
                  <c:v>101766151936844.97</c:v>
                </c:pt>
                <c:pt idx="24">
                  <c:v>101781485005111.03</c:v>
                </c:pt>
                <c:pt idx="25">
                  <c:v>101821704108952.44</c:v>
                </c:pt>
                <c:pt idx="26">
                  <c:v>101829816369672.97</c:v>
                </c:pt>
                <c:pt idx="27">
                  <c:v>101848880200370.3</c:v>
                </c:pt>
                <c:pt idx="28">
                  <c:v>101867944031067.64</c:v>
                </c:pt>
                <c:pt idx="29">
                  <c:v>101887007861764.97</c:v>
                </c:pt>
                <c:pt idx="30">
                  <c:v>102098263550681.48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253739982160600.94</c:v>
                </c:pt>
                <c:pt idx="1">
                  <c:v>232706090912627.41</c:v>
                </c:pt>
                <c:pt idx="2">
                  <c:v>242368435791319.91</c:v>
                </c:pt>
                <c:pt idx="3">
                  <c:v>253562036911654.5</c:v>
                </c:pt>
                <c:pt idx="4">
                  <c:v>259077326884491.19</c:v>
                </c:pt>
                <c:pt idx="5">
                  <c:v>267795180042472.59</c:v>
                </c:pt>
                <c:pt idx="6">
                  <c:v>270123210001991.91</c:v>
                </c:pt>
                <c:pt idx="7">
                  <c:v>270093297162295.03</c:v>
                </c:pt>
                <c:pt idx="8">
                  <c:v>272645121380423.69</c:v>
                </c:pt>
                <c:pt idx="9">
                  <c:v>270116942933627.25</c:v>
                </c:pt>
                <c:pt idx="10">
                  <c:v>266421844624182.06</c:v>
                </c:pt>
                <c:pt idx="11">
                  <c:v>266093515348784.88</c:v>
                </c:pt>
                <c:pt idx="12">
                  <c:v>264064437717719.03</c:v>
                </c:pt>
                <c:pt idx="13">
                  <c:v>266361838909415.28</c:v>
                </c:pt>
                <c:pt idx="14">
                  <c:v>268864464060166.81</c:v>
                </c:pt>
                <c:pt idx="15">
                  <c:v>268121568911747.06</c:v>
                </c:pt>
                <c:pt idx="16">
                  <c:v>266448044768855.25</c:v>
                </c:pt>
                <c:pt idx="17">
                  <c:v>267579166850363.34</c:v>
                </c:pt>
                <c:pt idx="18">
                  <c:v>269385282902105.91</c:v>
                </c:pt>
                <c:pt idx="19">
                  <c:v>270352199880367.41</c:v>
                </c:pt>
                <c:pt idx="20">
                  <c:v>268070304214823.97</c:v>
                </c:pt>
                <c:pt idx="21">
                  <c:v>265116260326247.94</c:v>
                </c:pt>
                <c:pt idx="22">
                  <c:v>263670308822196.41</c:v>
                </c:pt>
                <c:pt idx="23">
                  <c:v>263764187789386.34</c:v>
                </c:pt>
                <c:pt idx="24">
                  <c:v>265191736856375.56</c:v>
                </c:pt>
                <c:pt idx="25">
                  <c:v>266188997379689.91</c:v>
                </c:pt>
                <c:pt idx="26">
                  <c:v>265886368877098.16</c:v>
                </c:pt>
                <c:pt idx="27">
                  <c:v>266253059091204.59</c:v>
                </c:pt>
                <c:pt idx="28">
                  <c:v>266619749305310.88</c:v>
                </c:pt>
                <c:pt idx="29">
                  <c:v>266986439519417.16</c:v>
                </c:pt>
                <c:pt idx="30">
                  <c:v>267353129733523.53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21630161610619.258</c:v>
                </c:pt>
                <c:pt idx="1">
                  <c:v>21534512727366.82</c:v>
                </c:pt>
                <c:pt idx="2">
                  <c:v>22486563258580.074</c:v>
                </c:pt>
                <c:pt idx="3">
                  <c:v>22963337931770.391</c:v>
                </c:pt>
                <c:pt idx="4">
                  <c:v>23428839977603.68</c:v>
                </c:pt>
                <c:pt idx="5">
                  <c:v>23832924267833.523</c:v>
                </c:pt>
                <c:pt idx="6">
                  <c:v>24053246961614.105</c:v>
                </c:pt>
                <c:pt idx="7">
                  <c:v>24164145424103.516</c:v>
                </c:pt>
                <c:pt idx="8">
                  <c:v>24189741702246.789</c:v>
                </c:pt>
                <c:pt idx="9">
                  <c:v>24212822028227.602</c:v>
                </c:pt>
                <c:pt idx="10">
                  <c:v>24277326242494.555</c:v>
                </c:pt>
                <c:pt idx="11">
                  <c:v>24367300128051.148</c:v>
                </c:pt>
                <c:pt idx="12">
                  <c:v>24394119430336.633</c:v>
                </c:pt>
                <c:pt idx="13">
                  <c:v>24454476049841.277</c:v>
                </c:pt>
                <c:pt idx="14">
                  <c:v>24586483138936.52</c:v>
                </c:pt>
                <c:pt idx="15">
                  <c:v>24770552265259.102</c:v>
                </c:pt>
                <c:pt idx="16">
                  <c:v>24902087058943.984</c:v>
                </c:pt>
                <c:pt idx="17">
                  <c:v>25048031644506.277</c:v>
                </c:pt>
                <c:pt idx="18">
                  <c:v>25250208394876.883</c:v>
                </c:pt>
                <c:pt idx="19">
                  <c:v>25412261471342.859</c:v>
                </c:pt>
                <c:pt idx="20">
                  <c:v>25527411444623.75</c:v>
                </c:pt>
                <c:pt idx="21">
                  <c:v>25718760445722.871</c:v>
                </c:pt>
                <c:pt idx="22">
                  <c:v>26037000865346.164</c:v>
                </c:pt>
                <c:pt idx="23">
                  <c:v>26365282165228.961</c:v>
                </c:pt>
                <c:pt idx="24">
                  <c:v>26606885374655.227</c:v>
                </c:pt>
                <c:pt idx="25">
                  <c:v>26834752001600.883</c:v>
                </c:pt>
                <c:pt idx="26">
                  <c:v>27153096456830.387</c:v>
                </c:pt>
                <c:pt idx="27">
                  <c:v>27433283218936.84</c:v>
                </c:pt>
                <c:pt idx="28">
                  <c:v>27713469981043.383</c:v>
                </c:pt>
                <c:pt idx="29">
                  <c:v>27993656743149.926</c:v>
                </c:pt>
                <c:pt idx="30">
                  <c:v>28273843505256.375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70694861221196.109</c:v>
                </c:pt>
                <c:pt idx="1">
                  <c:v>70535692046588.641</c:v>
                </c:pt>
                <c:pt idx="2">
                  <c:v>72089964228914.344</c:v>
                </c:pt>
                <c:pt idx="3">
                  <c:v>73618462325324.328</c:v>
                </c:pt>
                <c:pt idx="4">
                  <c:v>75110821359771.438</c:v>
                </c:pt>
                <c:pt idx="5">
                  <c:v>76406280416504.813</c:v>
                </c:pt>
                <c:pt idx="6">
                  <c:v>77112615792472.047</c:v>
                </c:pt>
                <c:pt idx="7">
                  <c:v>77468146608896.5</c:v>
                </c:pt>
                <c:pt idx="8">
                  <c:v>77550206048328.094</c:v>
                </c:pt>
                <c:pt idx="9">
                  <c:v>77624199564154.219</c:v>
                </c:pt>
                <c:pt idx="10">
                  <c:v>77830994459650.047</c:v>
                </c:pt>
                <c:pt idx="11">
                  <c:v>78119442904026.547</c:v>
                </c:pt>
                <c:pt idx="12">
                  <c:v>78205423252387.125</c:v>
                </c:pt>
                <c:pt idx="13">
                  <c:v>78398921320145.797</c:v>
                </c:pt>
                <c:pt idx="14">
                  <c:v>78822124555847.359</c:v>
                </c:pt>
                <c:pt idx="15">
                  <c:v>79412234150615.203</c:v>
                </c:pt>
                <c:pt idx="16">
                  <c:v>79833923248347.063</c:v>
                </c:pt>
                <c:pt idx="17">
                  <c:v>80301808884386.844</c:v>
                </c:pt>
                <c:pt idx="18">
                  <c:v>80949969945485.141</c:v>
                </c:pt>
                <c:pt idx="19">
                  <c:v>81469498001030.047</c:v>
                </c:pt>
                <c:pt idx="20">
                  <c:v>81838658790934.766</c:v>
                </c:pt>
                <c:pt idx="21">
                  <c:v>82452107030483.359</c:v>
                </c:pt>
                <c:pt idx="22">
                  <c:v>83472358111229.719</c:v>
                </c:pt>
                <c:pt idx="23">
                  <c:v>84524799379974.625</c:v>
                </c:pt>
                <c:pt idx="24">
                  <c:v>85299358236516.844</c:v>
                </c:pt>
                <c:pt idx="25">
                  <c:v>86029878805470.75</c:v>
                </c:pt>
                <c:pt idx="26">
                  <c:v>87050463415313.781</c:v>
                </c:pt>
                <c:pt idx="27">
                  <c:v>87948717782839.781</c:v>
                </c:pt>
                <c:pt idx="28">
                  <c:v>88846972150366.094</c:v>
                </c:pt>
                <c:pt idx="29">
                  <c:v>89745226517892.375</c:v>
                </c:pt>
                <c:pt idx="30">
                  <c:v>90643480885418.391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3854280033894.5229</c:v>
                </c:pt>
                <c:pt idx="1">
                  <c:v>3845099816209.8208</c:v>
                </c:pt>
                <c:pt idx="2">
                  <c:v>3934936891631.0405</c:v>
                </c:pt>
                <c:pt idx="3">
                  <c:v>4018367971292.1826</c:v>
                </c:pt>
                <c:pt idx="4">
                  <c:v>4099826447281.4043</c:v>
                </c:pt>
                <c:pt idx="5">
                  <c:v>4170537394199.7705</c:v>
                </c:pt>
                <c:pt idx="6">
                  <c:v>4209091791590.3965</c:v>
                </c:pt>
                <c:pt idx="7">
                  <c:v>4228497978576.6729</c:v>
                </c:pt>
                <c:pt idx="8">
                  <c:v>4232977086299.6367</c:v>
                </c:pt>
                <c:pt idx="9">
                  <c:v>4237015926078.2383</c:v>
                </c:pt>
                <c:pt idx="10">
                  <c:v>4248303556360.6396</c:v>
                </c:pt>
                <c:pt idx="11">
                  <c:v>4264048139358.4414</c:v>
                </c:pt>
                <c:pt idx="12">
                  <c:v>4268741264793.2793</c:v>
                </c:pt>
                <c:pt idx="13">
                  <c:v>4279303105035.9121</c:v>
                </c:pt>
                <c:pt idx="14">
                  <c:v>4302403102970.8789</c:v>
                </c:pt>
                <c:pt idx="15">
                  <c:v>4334613467331.499</c:v>
                </c:pt>
                <c:pt idx="16">
                  <c:v>4357630818015.6348</c:v>
                </c:pt>
                <c:pt idx="17">
                  <c:v>4383169746630.8711</c:v>
                </c:pt>
                <c:pt idx="18">
                  <c:v>4418548774742.6846</c:v>
                </c:pt>
                <c:pt idx="19">
                  <c:v>4446906537627.8135</c:v>
                </c:pt>
                <c:pt idx="20">
                  <c:v>4467056698980.7461</c:v>
                </c:pt>
                <c:pt idx="21">
                  <c:v>4500540972897.7207</c:v>
                </c:pt>
                <c:pt idx="22">
                  <c:v>4556230050556.3984</c:v>
                </c:pt>
                <c:pt idx="23">
                  <c:v>4613676187740.0576</c:v>
                </c:pt>
                <c:pt idx="24">
                  <c:v>4655954475043.2598</c:v>
                </c:pt>
                <c:pt idx="25">
                  <c:v>4695828989722.5029</c:v>
                </c:pt>
                <c:pt idx="26">
                  <c:v>4751536272632.9229</c:v>
                </c:pt>
                <c:pt idx="27">
                  <c:v>4800566318446.5557</c:v>
                </c:pt>
                <c:pt idx="28">
                  <c:v>4849596364260.2041</c:v>
                </c:pt>
                <c:pt idx="29">
                  <c:v>4898626410073.8516</c:v>
                </c:pt>
                <c:pt idx="30">
                  <c:v>4947656455887.4844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14158696677495.832</c:v>
                </c:pt>
                <c:pt idx="1">
                  <c:v>14141746867823.656</c:v>
                </c:pt>
                <c:pt idx="2">
                  <c:v>14306728739985.639</c:v>
                </c:pt>
                <c:pt idx="3">
                  <c:v>14482504814851.715</c:v>
                </c:pt>
                <c:pt idx="4">
                  <c:v>14654124926111.367</c:v>
                </c:pt>
                <c:pt idx="5">
                  <c:v>14803101695318.428</c:v>
                </c:pt>
                <c:pt idx="6">
                  <c:v>14884329706146.957</c:v>
                </c:pt>
                <c:pt idx="7">
                  <c:v>14925215469467.045</c:v>
                </c:pt>
                <c:pt idx="8">
                  <c:v>14934652240244.105</c:v>
                </c:pt>
                <c:pt idx="9">
                  <c:v>14943161436171.799</c:v>
                </c:pt>
                <c:pt idx="10">
                  <c:v>14966942685960.707</c:v>
                </c:pt>
                <c:pt idx="11">
                  <c:v>15000114029433.633</c:v>
                </c:pt>
                <c:pt idx="12">
                  <c:v>15010001701643.324</c:v>
                </c:pt>
                <c:pt idx="13">
                  <c:v>15032253826735.711</c:v>
                </c:pt>
                <c:pt idx="14">
                  <c:v>15080921864868.676</c:v>
                </c:pt>
                <c:pt idx="15">
                  <c:v>15148784002579.367</c:v>
                </c:pt>
                <c:pt idx="16">
                  <c:v>15197277916040.703</c:v>
                </c:pt>
                <c:pt idx="17">
                  <c:v>15251084394951.248</c:v>
                </c:pt>
                <c:pt idx="18">
                  <c:v>15325622405478.367</c:v>
                </c:pt>
                <c:pt idx="19">
                  <c:v>15385367721878.156</c:v>
                </c:pt>
                <c:pt idx="20">
                  <c:v>15427820921392.32</c:v>
                </c:pt>
                <c:pt idx="21">
                  <c:v>15498366984835.004</c:v>
                </c:pt>
                <c:pt idx="22">
                  <c:v>15615695053985.158</c:v>
                </c:pt>
                <c:pt idx="23">
                  <c:v>15736724969352.113</c:v>
                </c:pt>
                <c:pt idx="24">
                  <c:v>15825798626607.904</c:v>
                </c:pt>
                <c:pt idx="25">
                  <c:v>15909807915544.047</c:v>
                </c:pt>
                <c:pt idx="26">
                  <c:v>16027174340277.111</c:v>
                </c:pt>
                <c:pt idx="27">
                  <c:v>16130472883681.172</c:v>
                </c:pt>
                <c:pt idx="28">
                  <c:v>16233771427085.27</c:v>
                </c:pt>
                <c:pt idx="29">
                  <c:v>16337069970489.363</c:v>
                </c:pt>
                <c:pt idx="30">
                  <c:v>16440368513893.428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21675323459128.727</c:v>
                </c:pt>
                <c:pt idx="1">
                  <c:v>21632508373443.836</c:v>
                </c:pt>
                <c:pt idx="2">
                  <c:v>22052704732619.832</c:v>
                </c:pt>
                <c:pt idx="3">
                  <c:v>22412188116077.391</c:v>
                </c:pt>
                <c:pt idx="4">
                  <c:v>22763172050108.148</c:v>
                </c:pt>
                <c:pt idx="5">
                  <c:v>23067847604457.242</c:v>
                </c:pt>
                <c:pt idx="6">
                  <c:v>23233968734346.02</c:v>
                </c:pt>
                <c:pt idx="7">
                  <c:v>23317585077154.605</c:v>
                </c:pt>
                <c:pt idx="8">
                  <c:v>23336884417468.328</c:v>
                </c:pt>
                <c:pt idx="9">
                  <c:v>23354286754759.797</c:v>
                </c:pt>
                <c:pt idx="10">
                  <c:v>23402922293717.418</c:v>
                </c:pt>
                <c:pt idx="11">
                  <c:v>23470761712674.551</c:v>
                </c:pt>
                <c:pt idx="12">
                  <c:v>23490983201083.41</c:v>
                </c:pt>
                <c:pt idx="13">
                  <c:v>23536491494651.953</c:v>
                </c:pt>
                <c:pt idx="14">
                  <c:v>23636023532943.336</c:v>
                </c:pt>
                <c:pt idx="15">
                  <c:v>23774809831883.555</c:v>
                </c:pt>
                <c:pt idx="16">
                  <c:v>23873985764111.316</c:v>
                </c:pt>
                <c:pt idx="17">
                  <c:v>23984026536755.926</c:v>
                </c:pt>
                <c:pt idx="18">
                  <c:v>24136465804960.652</c:v>
                </c:pt>
                <c:pt idx="19">
                  <c:v>24258652220270.594</c:v>
                </c:pt>
                <c:pt idx="20">
                  <c:v>24345474160125.48</c:v>
                </c:pt>
                <c:pt idx="21">
                  <c:v>24489749412575.555</c:v>
                </c:pt>
                <c:pt idx="22">
                  <c:v>24729699538352.199</c:v>
                </c:pt>
                <c:pt idx="23">
                  <c:v>24977220388438.555</c:v>
                </c:pt>
                <c:pt idx="24">
                  <c:v>25159386816444.453</c:v>
                </c:pt>
                <c:pt idx="25">
                  <c:v>25331195997253.828</c:v>
                </c:pt>
                <c:pt idx="26">
                  <c:v>25571224564847.59</c:v>
                </c:pt>
                <c:pt idx="27">
                  <c:v>25782482609592.426</c:v>
                </c:pt>
                <c:pt idx="28">
                  <c:v>25993740654337.332</c:v>
                </c:pt>
                <c:pt idx="29">
                  <c:v>26204998699082.234</c:v>
                </c:pt>
                <c:pt idx="30">
                  <c:v>26416256743827.07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204055322996696.19</c:v>
                </c:pt>
                <c:pt idx="1">
                  <c:v>214144887387010.94</c:v>
                </c:pt>
                <c:pt idx="2">
                  <c:v>204113946718453.34</c:v>
                </c:pt>
                <c:pt idx="3">
                  <c:v>206913382521038.34</c:v>
                </c:pt>
                <c:pt idx="4">
                  <c:v>205608604037670.5</c:v>
                </c:pt>
                <c:pt idx="5">
                  <c:v>204105798978966.03</c:v>
                </c:pt>
                <c:pt idx="6">
                  <c:v>200873402196600.56</c:v>
                </c:pt>
                <c:pt idx="7">
                  <c:v>199973497826836.53</c:v>
                </c:pt>
                <c:pt idx="8">
                  <c:v>194270915985741.94</c:v>
                </c:pt>
                <c:pt idx="9">
                  <c:v>191227643436380.19</c:v>
                </c:pt>
                <c:pt idx="10">
                  <c:v>188241988529625.53</c:v>
                </c:pt>
                <c:pt idx="11">
                  <c:v>186026538337074.13</c:v>
                </c:pt>
                <c:pt idx="12">
                  <c:v>182634580495654.72</c:v>
                </c:pt>
                <c:pt idx="13">
                  <c:v>181887022161954.28</c:v>
                </c:pt>
                <c:pt idx="14">
                  <c:v>177925874661553.25</c:v>
                </c:pt>
                <c:pt idx="15">
                  <c:v>175585040300257.38</c:v>
                </c:pt>
                <c:pt idx="16">
                  <c:v>175999989870808.78</c:v>
                </c:pt>
                <c:pt idx="17">
                  <c:v>172801174168676.56</c:v>
                </c:pt>
                <c:pt idx="18">
                  <c:v>171297970538982.5</c:v>
                </c:pt>
                <c:pt idx="19">
                  <c:v>170986979119558.75</c:v>
                </c:pt>
                <c:pt idx="20">
                  <c:v>170614753770160.63</c:v>
                </c:pt>
                <c:pt idx="21">
                  <c:v>169019714129848.22</c:v>
                </c:pt>
                <c:pt idx="22">
                  <c:v>168277605076622.31</c:v>
                </c:pt>
                <c:pt idx="23">
                  <c:v>167771963249507.31</c:v>
                </c:pt>
                <c:pt idx="24">
                  <c:v>167421492038089.25</c:v>
                </c:pt>
                <c:pt idx="25">
                  <c:v>148758067175093.44</c:v>
                </c:pt>
                <c:pt idx="26">
                  <c:v>151835946249419.72</c:v>
                </c:pt>
                <c:pt idx="27">
                  <c:v>147698005554615.34</c:v>
                </c:pt>
                <c:pt idx="28">
                  <c:v>143560064859810.97</c:v>
                </c:pt>
                <c:pt idx="29">
                  <c:v>139422124165006.61</c:v>
                </c:pt>
                <c:pt idx="30">
                  <c:v>135284183470202.23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142652186757301.56</c:v>
                </c:pt>
                <c:pt idx="1">
                  <c:v>142390388686467.34</c:v>
                </c:pt>
                <c:pt idx="2">
                  <c:v>144923994492574</c:v>
                </c:pt>
                <c:pt idx="3">
                  <c:v>147996766855210.03</c:v>
                </c:pt>
                <c:pt idx="4">
                  <c:v>150996888089871.59</c:v>
                </c:pt>
                <c:pt idx="5">
                  <c:v>153601177094749.22</c:v>
                </c:pt>
                <c:pt idx="6">
                  <c:v>155021138184083.88</c:v>
                </c:pt>
                <c:pt idx="7">
                  <c:v>155735869376317.88</c:v>
                </c:pt>
                <c:pt idx="8">
                  <c:v>155900835219697.72</c:v>
                </c:pt>
                <c:pt idx="9">
                  <c:v>156049585964614.44</c:v>
                </c:pt>
                <c:pt idx="10">
                  <c:v>156465310158910.97</c:v>
                </c:pt>
                <c:pt idx="11">
                  <c:v>157045184226145.5</c:v>
                </c:pt>
                <c:pt idx="12">
                  <c:v>157218032356472.06</c:v>
                </c:pt>
                <c:pt idx="13">
                  <c:v>157607025654029.22</c:v>
                </c:pt>
                <c:pt idx="14">
                  <c:v>158457800155807.28</c:v>
                </c:pt>
                <c:pt idx="15">
                  <c:v>159644110075321</c:v>
                </c:pt>
                <c:pt idx="16">
                  <c:v>160491840673205.78</c:v>
                </c:pt>
                <c:pt idx="17">
                  <c:v>161432441158528.06</c:v>
                </c:pt>
                <c:pt idx="18">
                  <c:v>162735453180432.13</c:v>
                </c:pt>
                <c:pt idx="19">
                  <c:v>163779871524453.56</c:v>
                </c:pt>
                <c:pt idx="20">
                  <c:v>164522003343428.31</c:v>
                </c:pt>
                <c:pt idx="21">
                  <c:v>165755231438916.28</c:v>
                </c:pt>
                <c:pt idx="22">
                  <c:v>167806263972898.66</c:v>
                </c:pt>
                <c:pt idx="23">
                  <c:v>169922009129201.09</c:v>
                </c:pt>
                <c:pt idx="24">
                  <c:v>171479121338374.28</c:v>
                </c:pt>
                <c:pt idx="25">
                  <c:v>172947702437618.66</c:v>
                </c:pt>
                <c:pt idx="26">
                  <c:v>174999405472266.19</c:v>
                </c:pt>
                <c:pt idx="27">
                  <c:v>176805185408553.88</c:v>
                </c:pt>
                <c:pt idx="28">
                  <c:v>178610965344842.13</c:v>
                </c:pt>
                <c:pt idx="29">
                  <c:v>180416745281130.38</c:v>
                </c:pt>
                <c:pt idx="30">
                  <c:v>182222525217418.06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5996068975684.7559</c:v>
                </c:pt>
                <c:pt idx="1">
                  <c:v>5969830828380.2275</c:v>
                </c:pt>
                <c:pt idx="2">
                  <c:v>6230940668074.2402</c:v>
                </c:pt>
                <c:pt idx="3">
                  <c:v>6363053106356.9473</c:v>
                </c:pt>
                <c:pt idx="4">
                  <c:v>6492041942716.709</c:v>
                </c:pt>
                <c:pt idx="5">
                  <c:v>6604012153921.0518</c:v>
                </c:pt>
                <c:pt idx="6">
                  <c:v>6665062729635.5645</c:v>
                </c:pt>
                <c:pt idx="7">
                  <c:v>6695792269405.875</c:v>
                </c:pt>
                <c:pt idx="8">
                  <c:v>6702884900173.8701</c:v>
                </c:pt>
                <c:pt idx="9">
                  <c:v>6709280370221.1396</c:v>
                </c:pt>
                <c:pt idx="10">
                  <c:v>6727154241266.54</c:v>
                </c:pt>
                <c:pt idx="11">
                  <c:v>6752085660805.0654</c:v>
                </c:pt>
                <c:pt idx="12">
                  <c:v>6759517186884.8105</c:v>
                </c:pt>
                <c:pt idx="13">
                  <c:v>6776241775286.0869</c:v>
                </c:pt>
                <c:pt idx="14">
                  <c:v>6812820434748.5898</c:v>
                </c:pt>
                <c:pt idx="15">
                  <c:v>6863825285590.0195</c:v>
                </c:pt>
                <c:pt idx="16">
                  <c:v>6900273073800.8389</c:v>
                </c:pt>
                <c:pt idx="17">
                  <c:v>6940713760223.5771</c:v>
                </c:pt>
                <c:pt idx="18">
                  <c:v>6996736164427.2354</c:v>
                </c:pt>
                <c:pt idx="19">
                  <c:v>7041640452064.5703</c:v>
                </c:pt>
                <c:pt idx="20">
                  <c:v>7073548069213.2148</c:v>
                </c:pt>
                <c:pt idx="21">
                  <c:v>7126570145509.7773</c:v>
                </c:pt>
                <c:pt idx="22">
                  <c:v>7214753348520.9873</c:v>
                </c:pt>
                <c:pt idx="23">
                  <c:v>7305718841045.8398</c:v>
                </c:pt>
                <c:pt idx="24">
                  <c:v>7372666166248.0117</c:v>
                </c:pt>
                <c:pt idx="25">
                  <c:v>7435807136987.0977</c:v>
                </c:pt>
                <c:pt idx="26">
                  <c:v>7524019167866.8535</c:v>
                </c:pt>
                <c:pt idx="27">
                  <c:v>7601657847935.0059</c:v>
                </c:pt>
                <c:pt idx="28">
                  <c:v>7679296528003.1816</c:v>
                </c:pt>
                <c:pt idx="29">
                  <c:v>7756935208071.3564</c:v>
                </c:pt>
                <c:pt idx="30">
                  <c:v>7834573888139.5078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21937047437418.586</c:v>
                </c:pt>
                <c:pt idx="1">
                  <c:v>21869640359707.445</c:v>
                </c:pt>
                <c:pt idx="2">
                  <c:v>22534789908598.57</c:v>
                </c:pt>
                <c:pt idx="3">
                  <c:v>23012587114447.039</c:v>
                </c:pt>
                <c:pt idx="4">
                  <c:v>23479087516676.07</c:v>
                </c:pt>
                <c:pt idx="5">
                  <c:v>23884038441411.984</c:v>
                </c:pt>
                <c:pt idx="6">
                  <c:v>24104833658508.906</c:v>
                </c:pt>
                <c:pt idx="7">
                  <c:v>24215969963539.063</c:v>
                </c:pt>
                <c:pt idx="8">
                  <c:v>24241621137698.84</c:v>
                </c:pt>
                <c:pt idx="9">
                  <c:v>24264750963765.137</c:v>
                </c:pt>
                <c:pt idx="10">
                  <c:v>24329393519410.906</c:v>
                </c:pt>
                <c:pt idx="11">
                  <c:v>24419560370830.703</c:v>
                </c:pt>
                <c:pt idx="12">
                  <c:v>24446437192137.215</c:v>
                </c:pt>
                <c:pt idx="13">
                  <c:v>24506923257726.25</c:v>
                </c:pt>
                <c:pt idx="14">
                  <c:v>24639213460768.813</c:v>
                </c:pt>
                <c:pt idx="15">
                  <c:v>24823677357836.578</c:v>
                </c:pt>
                <c:pt idx="16">
                  <c:v>24955494252542.742</c:v>
                </c:pt>
                <c:pt idx="17">
                  <c:v>25101751843626.117</c:v>
                </c:pt>
                <c:pt idx="18">
                  <c:v>25304362199935.961</c:v>
                </c:pt>
                <c:pt idx="19">
                  <c:v>25466762829601.297</c:v>
                </c:pt>
                <c:pt idx="20">
                  <c:v>25582159763584.773</c:v>
                </c:pt>
                <c:pt idx="21">
                  <c:v>25773919148485.156</c:v>
                </c:pt>
                <c:pt idx="22">
                  <c:v>26092842094342.559</c:v>
                </c:pt>
                <c:pt idx="23">
                  <c:v>26421827455009.344</c:v>
                </c:pt>
                <c:pt idx="24">
                  <c:v>26663948827806.789</c:v>
                </c:pt>
                <c:pt idx="25">
                  <c:v>26892304157447.57</c:v>
                </c:pt>
                <c:pt idx="26">
                  <c:v>27211331362035.047</c:v>
                </c:pt>
                <c:pt idx="27">
                  <c:v>27492119037173.898</c:v>
                </c:pt>
                <c:pt idx="28">
                  <c:v>27772906712312.836</c:v>
                </c:pt>
                <c:pt idx="29">
                  <c:v>28053694387451.777</c:v>
                </c:pt>
                <c:pt idx="30">
                  <c:v>28334482062590.625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53834357003615.328</c:v>
                </c:pt>
                <c:pt idx="1">
                  <c:v>52704934467791.148</c:v>
                </c:pt>
                <c:pt idx="2">
                  <c:v>52177509931986.523</c:v>
                </c:pt>
                <c:pt idx="3">
                  <c:v>51328782203245.969</c:v>
                </c:pt>
                <c:pt idx="4">
                  <c:v>50474713126520.117</c:v>
                </c:pt>
                <c:pt idx="5">
                  <c:v>49591542262361.422</c:v>
                </c:pt>
                <c:pt idx="6">
                  <c:v>48621299005770.898</c:v>
                </c:pt>
                <c:pt idx="7">
                  <c:v>47599206887434.313</c:v>
                </c:pt>
                <c:pt idx="8">
                  <c:v>46536695740235.352</c:v>
                </c:pt>
                <c:pt idx="9">
                  <c:v>45472992450726.648</c:v>
                </c:pt>
                <c:pt idx="10">
                  <c:v>44428917185389.461</c:v>
                </c:pt>
                <c:pt idx="11">
                  <c:v>43396910302437.359</c:v>
                </c:pt>
                <c:pt idx="12">
                  <c:v>42334978664995.164</c:v>
                </c:pt>
                <c:pt idx="13">
                  <c:v>41288938130495.273</c:v>
                </c:pt>
                <c:pt idx="14">
                  <c:v>40276847985666.938</c:v>
                </c:pt>
                <c:pt idx="15">
                  <c:v>39289426575894.508</c:v>
                </c:pt>
                <c:pt idx="16">
                  <c:v>39351752161846.484</c:v>
                </c:pt>
                <c:pt idx="17">
                  <c:v>39420905589292.297</c:v>
                </c:pt>
                <c:pt idx="18">
                  <c:v>39516703697760.094</c:v>
                </c:pt>
                <c:pt idx="19">
                  <c:v>39593489867131.055</c:v>
                </c:pt>
                <c:pt idx="20">
                  <c:v>39648051776995.594</c:v>
                </c:pt>
                <c:pt idx="21">
                  <c:v>39738719335599.125</c:v>
                </c:pt>
                <c:pt idx="22">
                  <c:v>39889512293652.039</c:v>
                </c:pt>
                <c:pt idx="23">
                  <c:v>40045062956705.398</c:v>
                </c:pt>
                <c:pt idx="24">
                  <c:v>40159542640548.164</c:v>
                </c:pt>
                <c:pt idx="25">
                  <c:v>40267513472032.578</c:v>
                </c:pt>
                <c:pt idx="26">
                  <c:v>40418355725636.391</c:v>
                </c:pt>
                <c:pt idx="27">
                  <c:v>40551117587612.672</c:v>
                </c:pt>
                <c:pt idx="28">
                  <c:v>40683879449588.992</c:v>
                </c:pt>
                <c:pt idx="29">
                  <c:v>40816641311565.313</c:v>
                </c:pt>
                <c:pt idx="30">
                  <c:v>40949403173541.586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1832253442294.064</c:v>
                </c:pt>
                <c:pt idx="1">
                  <c:v>1630812612473.3354</c:v>
                </c:pt>
                <c:pt idx="2">
                  <c:v>1773951795187.7437</c:v>
                </c:pt>
                <c:pt idx="3">
                  <c:v>1781410923991.626</c:v>
                </c:pt>
                <c:pt idx="4">
                  <c:v>1849671215391.2473</c:v>
                </c:pt>
                <c:pt idx="5">
                  <c:v>1937106414442.9094</c:v>
                </c:pt>
                <c:pt idx="6">
                  <c:v>1941981121246.2463</c:v>
                </c:pt>
                <c:pt idx="7">
                  <c:v>1954573802412.9451</c:v>
                </c:pt>
                <c:pt idx="8">
                  <c:v>1956534524316.7288</c:v>
                </c:pt>
                <c:pt idx="9">
                  <c:v>1971147677481.1057</c:v>
                </c:pt>
                <c:pt idx="10">
                  <c:v>1992294196482.9739</c:v>
                </c:pt>
                <c:pt idx="11">
                  <c:v>2003292987304.4065</c:v>
                </c:pt>
                <c:pt idx="12">
                  <c:v>1995160117494.0679</c:v>
                </c:pt>
                <c:pt idx="13">
                  <c:v>1988876775421.3306</c:v>
                </c:pt>
                <c:pt idx="14">
                  <c:v>1990379994236.3535</c:v>
                </c:pt>
                <c:pt idx="15">
                  <c:v>1998800150267.1753</c:v>
                </c:pt>
                <c:pt idx="16">
                  <c:v>1997058790949.7031</c:v>
                </c:pt>
                <c:pt idx="17">
                  <c:v>2004671549850.571</c:v>
                </c:pt>
                <c:pt idx="18">
                  <c:v>2026151942777.7104</c:v>
                </c:pt>
                <c:pt idx="19">
                  <c:v>2036848756667.553</c:v>
                </c:pt>
                <c:pt idx="20">
                  <c:v>2022808450285.3589</c:v>
                </c:pt>
                <c:pt idx="21">
                  <c:v>2036737557245.2729</c:v>
                </c:pt>
                <c:pt idx="22">
                  <c:v>2081259322209.3323</c:v>
                </c:pt>
                <c:pt idx="23">
                  <c:v>2122378987392.3127</c:v>
                </c:pt>
                <c:pt idx="24">
                  <c:v>2127180612403.0244</c:v>
                </c:pt>
                <c:pt idx="25">
                  <c:v>2143736803446.3545</c:v>
                </c:pt>
                <c:pt idx="26">
                  <c:v>2169223738289.4607</c:v>
                </c:pt>
                <c:pt idx="27">
                  <c:v>2188838620003.1069</c:v>
                </c:pt>
                <c:pt idx="28">
                  <c:v>2222247705746.6416</c:v>
                </c:pt>
                <c:pt idx="29">
                  <c:v>2251663767587.5034</c:v>
                </c:pt>
                <c:pt idx="30">
                  <c:v>2300855843349.5952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3381838727796.7441</c:v>
                </c:pt>
                <c:pt idx="1">
                  <c:v>3555171809986.3413</c:v>
                </c:pt>
                <c:pt idx="2">
                  <c:v>3692794474530.3501</c:v>
                </c:pt>
                <c:pt idx="3">
                  <c:v>3801244839595.6431</c:v>
                </c:pt>
                <c:pt idx="4">
                  <c:v>3846153534641.0405</c:v>
                </c:pt>
                <c:pt idx="5">
                  <c:v>3856955948018.7827</c:v>
                </c:pt>
                <c:pt idx="6">
                  <c:v>3905644262407.6533</c:v>
                </c:pt>
                <c:pt idx="7">
                  <c:v>3920012293251.9424</c:v>
                </c:pt>
                <c:pt idx="8">
                  <c:v>3924274325641.437</c:v>
                </c:pt>
                <c:pt idx="9">
                  <c:v>3915272269402.3042</c:v>
                </c:pt>
                <c:pt idx="10">
                  <c:v>3909807478580.5024</c:v>
                </c:pt>
                <c:pt idx="11">
                  <c:v>3920682390626.9756</c:v>
                </c:pt>
                <c:pt idx="12">
                  <c:v>3935335346189.8433</c:v>
                </c:pt>
                <c:pt idx="13">
                  <c:v>3956292087693.8574</c:v>
                </c:pt>
                <c:pt idx="14">
                  <c:v>3986881334658.9229</c:v>
                </c:pt>
                <c:pt idx="15">
                  <c:v>4023210533970.7974</c:v>
                </c:pt>
                <c:pt idx="16">
                  <c:v>4056929538535.6201</c:v>
                </c:pt>
                <c:pt idx="17">
                  <c:v>4084797613656.9893</c:v>
                </c:pt>
                <c:pt idx="18">
                  <c:v>4112468751054.9888</c:v>
                </c:pt>
                <c:pt idx="19">
                  <c:v>4141168933543.8022</c:v>
                </c:pt>
                <c:pt idx="20">
                  <c:v>4183203543886.6631</c:v>
                </c:pt>
                <c:pt idx="21">
                  <c:v>4215793614888.4487</c:v>
                </c:pt>
                <c:pt idx="22">
                  <c:v>4248639814376.9092</c:v>
                </c:pt>
                <c:pt idx="23">
                  <c:v>4287329168958.9976</c:v>
                </c:pt>
                <c:pt idx="24">
                  <c:v>4341264107143.5972</c:v>
                </c:pt>
                <c:pt idx="25">
                  <c:v>4380104955591.0889</c:v>
                </c:pt>
                <c:pt idx="26">
                  <c:v>4432011277471.9639</c:v>
                </c:pt>
                <c:pt idx="27">
                  <c:v>4480513071435.0859</c:v>
                </c:pt>
                <c:pt idx="28">
                  <c:v>4515220661368.3408</c:v>
                </c:pt>
                <c:pt idx="29">
                  <c:v>4553921275204.2705</c:v>
                </c:pt>
                <c:pt idx="30">
                  <c:v>4572845875118.9463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8899438973766.1816</c:v>
                </c:pt>
                <c:pt idx="1">
                  <c:v>8866690401934.291</c:v>
                </c:pt>
                <c:pt idx="2">
                  <c:v>9336687451095.2578</c:v>
                </c:pt>
                <c:pt idx="3">
                  <c:v>9539282194825.998</c:v>
                </c:pt>
                <c:pt idx="4">
                  <c:v>9737978918244.957</c:v>
                </c:pt>
                <c:pt idx="5">
                  <c:v>9904278841043.5801</c:v>
                </c:pt>
                <c:pt idx="6">
                  <c:v>9994755920727.6289</c:v>
                </c:pt>
                <c:pt idx="7">
                  <c:v>10042086028576.434</c:v>
                </c:pt>
                <c:pt idx="8">
                  <c:v>10055532076075.176</c:v>
                </c:pt>
                <c:pt idx="9">
                  <c:v>10067757108760.014</c:v>
                </c:pt>
                <c:pt idx="10">
                  <c:v>10095508319882.393</c:v>
                </c:pt>
                <c:pt idx="11">
                  <c:v>10132088692520.037</c:v>
                </c:pt>
                <c:pt idx="12">
                  <c:v>10145155719784.477</c:v>
                </c:pt>
                <c:pt idx="13">
                  <c:v>10173871525552.799</c:v>
                </c:pt>
                <c:pt idx="14">
                  <c:v>10231310235355.895</c:v>
                </c:pt>
                <c:pt idx="15">
                  <c:v>10309374318245.518</c:v>
                </c:pt>
                <c:pt idx="16">
                  <c:v>10365921125782.361</c:v>
                </c:pt>
                <c:pt idx="17">
                  <c:v>10428200940571.93</c:v>
                </c:pt>
                <c:pt idx="18">
                  <c:v>10512621387332.373</c:v>
                </c:pt>
                <c:pt idx="19">
                  <c:v>10580701942779.76</c:v>
                </c:pt>
                <c:pt idx="20">
                  <c:v>10629625153084.373</c:v>
                </c:pt>
                <c:pt idx="21">
                  <c:v>10710083078544.934</c:v>
                </c:pt>
                <c:pt idx="22">
                  <c:v>10842004630695.559</c:v>
                </c:pt>
                <c:pt idx="23">
                  <c:v>10977895585924.1</c:v>
                </c:pt>
                <c:pt idx="24">
                  <c:v>11078533262269.271</c:v>
                </c:pt>
                <c:pt idx="25">
                  <c:v>11174734919984.408</c:v>
                </c:pt>
                <c:pt idx="26">
                  <c:v>11308509578290.268</c:v>
                </c:pt>
                <c:pt idx="27">
                  <c:v>11427394946124.43</c:v>
                </c:pt>
                <c:pt idx="28">
                  <c:v>11545306966400.602</c:v>
                </c:pt>
                <c:pt idx="29">
                  <c:v>11662495350162.1</c:v>
                </c:pt>
                <c:pt idx="30">
                  <c:v>11778315656713.709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489987158472.06879</c:v>
                </c:pt>
                <c:pt idx="1">
                  <c:v>473605480497.56677</c:v>
                </c:pt>
                <c:pt idx="2">
                  <c:v>494120711184.63403</c:v>
                </c:pt>
                <c:pt idx="3">
                  <c:v>499965127092.00696</c:v>
                </c:pt>
                <c:pt idx="4">
                  <c:v>504779329691.93701</c:v>
                </c:pt>
                <c:pt idx="5">
                  <c:v>515139356791.38312</c:v>
                </c:pt>
                <c:pt idx="6">
                  <c:v>520984249987.16937</c:v>
                </c:pt>
                <c:pt idx="7">
                  <c:v>522137385117.22162</c:v>
                </c:pt>
                <c:pt idx="8">
                  <c:v>519881669249.03278</c:v>
                </c:pt>
                <c:pt idx="9">
                  <c:v>517747029410.40942</c:v>
                </c:pt>
                <c:pt idx="10">
                  <c:v>518196150585.36139</c:v>
                </c:pt>
                <c:pt idx="11">
                  <c:v>520951091145.6698</c:v>
                </c:pt>
                <c:pt idx="12">
                  <c:v>519609084409.39618</c:v>
                </c:pt>
                <c:pt idx="13">
                  <c:v>517280341032.54486</c:v>
                </c:pt>
                <c:pt idx="14">
                  <c:v>517553267909.24048</c:v>
                </c:pt>
                <c:pt idx="15">
                  <c:v>519961609759.10114</c:v>
                </c:pt>
                <c:pt idx="16">
                  <c:v>520919958012.91919</c:v>
                </c:pt>
                <c:pt idx="17">
                  <c:v>522445056694.90411</c:v>
                </c:pt>
                <c:pt idx="18">
                  <c:v>526413432401.9491</c:v>
                </c:pt>
                <c:pt idx="19">
                  <c:v>529180195351.97888</c:v>
                </c:pt>
                <c:pt idx="20">
                  <c:v>530598928553.74524</c:v>
                </c:pt>
                <c:pt idx="21">
                  <c:v>533796086363.039</c:v>
                </c:pt>
                <c:pt idx="22">
                  <c:v>541004755172.53662</c:v>
                </c:pt>
                <c:pt idx="23">
                  <c:v>548633752072.75134</c:v>
                </c:pt>
                <c:pt idx="24">
                  <c:v>553621589771.14917</c:v>
                </c:pt>
                <c:pt idx="25">
                  <c:v>557040006067.7146</c:v>
                </c:pt>
                <c:pt idx="26">
                  <c:v>562441051621.03149</c:v>
                </c:pt>
                <c:pt idx="27">
                  <c:v>566049382632.90881</c:v>
                </c:pt>
                <c:pt idx="28">
                  <c:v>570631061202.81348</c:v>
                </c:pt>
                <c:pt idx="29">
                  <c:v>575936376287.39026</c:v>
                </c:pt>
                <c:pt idx="30">
                  <c:v>582609768581.81885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3347946070198.124</c:v>
                </c:pt>
                <c:pt idx="1">
                  <c:v>3335676426386.9971</c:v>
                </c:pt>
                <c:pt idx="2">
                  <c:v>3457307346867.5938</c:v>
                </c:pt>
                <c:pt idx="3">
                  <c:v>3530611415678.2119</c:v>
                </c:pt>
                <c:pt idx="4">
                  <c:v>3602182318912.0464</c:v>
                </c:pt>
                <c:pt idx="5">
                  <c:v>3664310247012.9463</c:v>
                </c:pt>
                <c:pt idx="6">
                  <c:v>3698184843994.7075</c:v>
                </c:pt>
                <c:pt idx="7">
                  <c:v>3715235473951.4512</c:v>
                </c:pt>
                <c:pt idx="8">
                  <c:v>3719170899719.2563</c:v>
                </c:pt>
                <c:pt idx="9">
                  <c:v>3722719498038.3496</c:v>
                </c:pt>
                <c:pt idx="10">
                  <c:v>3732637015950.0273</c:v>
                </c:pt>
                <c:pt idx="11">
                  <c:v>3746470493835.6416</c:v>
                </c:pt>
                <c:pt idx="12">
                  <c:v>3750593959469.9058</c:v>
                </c:pt>
                <c:pt idx="13">
                  <c:v>3759873785010.4268</c:v>
                </c:pt>
                <c:pt idx="14">
                  <c:v>3780169864661.1685</c:v>
                </c:pt>
                <c:pt idx="15">
                  <c:v>3808470478474.3408</c:v>
                </c:pt>
                <c:pt idx="16">
                  <c:v>3828693942742.5835</c:v>
                </c:pt>
                <c:pt idx="17">
                  <c:v>3851132911387.8936</c:v>
                </c:pt>
                <c:pt idx="18">
                  <c:v>3882217570985.9053</c:v>
                </c:pt>
                <c:pt idx="19">
                  <c:v>3907133218851.0605</c:v>
                </c:pt>
                <c:pt idx="20">
                  <c:v>3924837518260.3408</c:v>
                </c:pt>
                <c:pt idx="21">
                  <c:v>3954257412252.5156</c:v>
                </c:pt>
                <c:pt idx="22">
                  <c:v>4003186851944.1958</c:v>
                </c:pt>
                <c:pt idx="23">
                  <c:v>4053660076192.502</c:v>
                </c:pt>
                <c:pt idx="24">
                  <c:v>4090806550794.7285</c:v>
                </c:pt>
                <c:pt idx="25">
                  <c:v>4125841026912.1304</c:v>
                </c:pt>
                <c:pt idx="26">
                  <c:v>4174786462070.1499</c:v>
                </c:pt>
                <c:pt idx="27">
                  <c:v>4217865154887.1172</c:v>
                </c:pt>
                <c:pt idx="28">
                  <c:v>4260943847704.0986</c:v>
                </c:pt>
                <c:pt idx="29">
                  <c:v>4304022540521.0801</c:v>
                </c:pt>
                <c:pt idx="30">
                  <c:v>4347101233338.0474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410684564671.06793</c:v>
                </c:pt>
                <c:pt idx="1">
                  <c:v>409141546934.58813</c:v>
                </c:pt>
                <c:pt idx="2">
                  <c:v>424446683792.31409</c:v>
                </c:pt>
                <c:pt idx="3">
                  <c:v>433446077191.15094</c:v>
                </c:pt>
                <c:pt idx="4">
                  <c:v>442232693330.77338</c:v>
                </c:pt>
                <c:pt idx="5">
                  <c:v>449860014366.37817</c:v>
                </c:pt>
                <c:pt idx="6">
                  <c:v>454018730647.91913</c:v>
                </c:pt>
                <c:pt idx="7">
                  <c:v>456112002265.28552</c:v>
                </c:pt>
                <c:pt idx="8">
                  <c:v>456595146587.98193</c:v>
                </c:pt>
                <c:pt idx="9">
                  <c:v>457030800881.20355</c:v>
                </c:pt>
                <c:pt idx="10">
                  <c:v>458248354649.70984</c:v>
                </c:pt>
                <c:pt idx="11">
                  <c:v>459946662964.46899</c:v>
                </c:pt>
                <c:pt idx="12">
                  <c:v>460452892564.15454</c:v>
                </c:pt>
                <c:pt idx="13">
                  <c:v>461592158120.17017</c:v>
                </c:pt>
                <c:pt idx="14">
                  <c:v>464083867082.50665</c:v>
                </c:pt>
                <c:pt idx="15">
                  <c:v>467558276638.01569</c:v>
                </c:pt>
                <c:pt idx="16">
                  <c:v>470041070755.58948</c:v>
                </c:pt>
                <c:pt idx="17">
                  <c:v>472795857898.78357</c:v>
                </c:pt>
                <c:pt idx="18">
                  <c:v>476612059167.42194</c:v>
                </c:pt>
                <c:pt idx="19">
                  <c:v>479670903247.47852</c:v>
                </c:pt>
                <c:pt idx="20">
                  <c:v>481844424551.54895</c:v>
                </c:pt>
                <c:pt idx="21">
                  <c:v>485456245888.12</c:v>
                </c:pt>
                <c:pt idx="22">
                  <c:v>491463214992.49133</c:v>
                </c:pt>
                <c:pt idx="23">
                  <c:v>497659711428.34009</c:v>
                </c:pt>
                <c:pt idx="24">
                  <c:v>502220109558.34009</c:v>
                </c:pt>
                <c:pt idx="25">
                  <c:v>506521221873.36328</c:v>
                </c:pt>
                <c:pt idx="26">
                  <c:v>512530154709.03265</c:v>
                </c:pt>
                <c:pt idx="27">
                  <c:v>517818839362.66504</c:v>
                </c:pt>
                <c:pt idx="28">
                  <c:v>523107524016.29938</c:v>
                </c:pt>
                <c:pt idx="29">
                  <c:v>528396208669.93347</c:v>
                </c:pt>
                <c:pt idx="30">
                  <c:v>533684893323.5661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5747337236255.2051</c:v>
                </c:pt>
                <c:pt idx="1">
                  <c:v>5728862928729.2656</c:v>
                </c:pt>
                <c:pt idx="2">
                  <c:v>5911390290342.3926</c:v>
                </c:pt>
                <c:pt idx="3">
                  <c:v>6036727414622.7344</c:v>
                </c:pt>
                <c:pt idx="4">
                  <c:v>6159101129193.0781</c:v>
                </c:pt>
                <c:pt idx="5">
                  <c:v>6265329009473.2324</c:v>
                </c:pt>
                <c:pt idx="6">
                  <c:v>6323248639866.7148</c:v>
                </c:pt>
                <c:pt idx="7">
                  <c:v>6352402232029.0762</c:v>
                </c:pt>
                <c:pt idx="8">
                  <c:v>6359131121114.7539</c:v>
                </c:pt>
                <c:pt idx="9">
                  <c:v>6365198602985.2383</c:v>
                </c:pt>
                <c:pt idx="10">
                  <c:v>6382155822348.5986</c:v>
                </c:pt>
                <c:pt idx="11">
                  <c:v>6405808647698.0078</c:v>
                </c:pt>
                <c:pt idx="12">
                  <c:v>6412859052035.0801</c:v>
                </c:pt>
                <c:pt idx="13">
                  <c:v>6428725929084.9355</c:v>
                </c:pt>
                <c:pt idx="14">
                  <c:v>6463428672041.2754</c:v>
                </c:pt>
                <c:pt idx="15">
                  <c:v>6511817767056.9355</c:v>
                </c:pt>
                <c:pt idx="16">
                  <c:v>6546396350422.0186</c:v>
                </c:pt>
                <c:pt idx="17">
                  <c:v>6584763058402.251</c:v>
                </c:pt>
                <c:pt idx="18">
                  <c:v>6637912384305.4766</c:v>
                </c:pt>
                <c:pt idx="19">
                  <c:v>6680513780157.9785</c:v>
                </c:pt>
                <c:pt idx="20">
                  <c:v>6710785032645.8887</c:v>
                </c:pt>
                <c:pt idx="21">
                  <c:v>6761087900814.6152</c:v>
                </c:pt>
                <c:pt idx="22">
                  <c:v>6844748676582.0195</c:v>
                </c:pt>
                <c:pt idx="23">
                  <c:v>6931049053669.998</c:v>
                </c:pt>
                <c:pt idx="24">
                  <c:v>6994563021984.9658</c:v>
                </c:pt>
                <c:pt idx="25">
                  <c:v>7054465842639.6816</c:v>
                </c:pt>
                <c:pt idx="26">
                  <c:v>7138153967854.1904</c:v>
                </c:pt>
                <c:pt idx="27">
                  <c:v>7211810990759.4844</c:v>
                </c:pt>
                <c:pt idx="28">
                  <c:v>7285468013664.8008</c:v>
                </c:pt>
                <c:pt idx="29">
                  <c:v>7359125036570.1172</c:v>
                </c:pt>
                <c:pt idx="30">
                  <c:v>7432782059475.4082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59158567019938.547</c:v>
                </c:pt>
                <c:pt idx="1">
                  <c:v>58291215619563.016</c:v>
                </c:pt>
                <c:pt idx="2">
                  <c:v>58216736839132.063</c:v>
                </c:pt>
                <c:pt idx="3">
                  <c:v>59920811783937.242</c:v>
                </c:pt>
                <c:pt idx="4">
                  <c:v>61044536297971.734</c:v>
                </c:pt>
                <c:pt idx="5">
                  <c:v>62305691296807.844</c:v>
                </c:pt>
                <c:pt idx="6">
                  <c:v>63030821670574.172</c:v>
                </c:pt>
                <c:pt idx="7">
                  <c:v>63439311412014.953</c:v>
                </c:pt>
                <c:pt idx="8">
                  <c:v>63687532379206.359</c:v>
                </c:pt>
                <c:pt idx="9">
                  <c:v>63975240245419.172</c:v>
                </c:pt>
                <c:pt idx="10">
                  <c:v>64461877661030.469</c:v>
                </c:pt>
                <c:pt idx="11">
                  <c:v>64941637200031.461</c:v>
                </c:pt>
                <c:pt idx="12">
                  <c:v>65282432744921.172</c:v>
                </c:pt>
                <c:pt idx="13">
                  <c:v>65827657642045.422</c:v>
                </c:pt>
                <c:pt idx="14">
                  <c:v>66355511409789.195</c:v>
                </c:pt>
                <c:pt idx="15">
                  <c:v>66800269154123.734</c:v>
                </c:pt>
                <c:pt idx="16">
                  <c:v>67094847530850.016</c:v>
                </c:pt>
                <c:pt idx="17">
                  <c:v>67551703900587.391</c:v>
                </c:pt>
                <c:pt idx="18">
                  <c:v>68113647365973.938</c:v>
                </c:pt>
                <c:pt idx="19">
                  <c:v>68659785161929.68</c:v>
                </c:pt>
                <c:pt idx="20">
                  <c:v>69041232409398.234</c:v>
                </c:pt>
                <c:pt idx="21">
                  <c:v>69671136459764.188</c:v>
                </c:pt>
                <c:pt idx="22">
                  <c:v>70652884610760.719</c:v>
                </c:pt>
                <c:pt idx="23">
                  <c:v>71838089942181.656</c:v>
                </c:pt>
                <c:pt idx="24">
                  <c:v>72771229235959.625</c:v>
                </c:pt>
                <c:pt idx="25">
                  <c:v>73788123230384.313</c:v>
                </c:pt>
                <c:pt idx="26">
                  <c:v>74849988145742</c:v>
                </c:pt>
                <c:pt idx="27">
                  <c:v>75885219962385.828</c:v>
                </c:pt>
                <c:pt idx="28">
                  <c:v>76920451779029.75</c:v>
                </c:pt>
                <c:pt idx="29">
                  <c:v>77955683595673.672</c:v>
                </c:pt>
                <c:pt idx="30">
                  <c:v>78990915412317.516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47059020158471.789</c:v>
                </c:pt>
                <c:pt idx="1">
                  <c:v>46030424410577.453</c:v>
                </c:pt>
                <c:pt idx="2">
                  <c:v>47161032834611.484</c:v>
                </c:pt>
                <c:pt idx="3">
                  <c:v>47190514798260.469</c:v>
                </c:pt>
                <c:pt idx="4">
                  <c:v>46764304675304.672</c:v>
                </c:pt>
                <c:pt idx="5">
                  <c:v>46389775534995.703</c:v>
                </c:pt>
                <c:pt idx="6">
                  <c:v>46038313906287.867</c:v>
                </c:pt>
                <c:pt idx="7">
                  <c:v>45702185242955.211</c:v>
                </c:pt>
                <c:pt idx="8">
                  <c:v>45359981575563.078</c:v>
                </c:pt>
                <c:pt idx="9">
                  <c:v>45050387022423.617</c:v>
                </c:pt>
                <c:pt idx="10">
                  <c:v>44765764455298.578</c:v>
                </c:pt>
                <c:pt idx="11">
                  <c:v>44355777443880.625</c:v>
                </c:pt>
                <c:pt idx="12">
                  <c:v>44010916119990.5</c:v>
                </c:pt>
                <c:pt idx="13">
                  <c:v>43666054796100.375</c:v>
                </c:pt>
                <c:pt idx="14">
                  <c:v>43321193472210.25</c:v>
                </c:pt>
                <c:pt idx="15">
                  <c:v>42976332148320.125</c:v>
                </c:pt>
                <c:pt idx="16">
                  <c:v>42631470824430</c:v>
                </c:pt>
                <c:pt idx="17">
                  <c:v>42286609500539.875</c:v>
                </c:pt>
                <c:pt idx="18">
                  <c:v>41941748176649.875</c:v>
                </c:pt>
                <c:pt idx="19">
                  <c:v>41596886852759.75</c:v>
                </c:pt>
                <c:pt idx="20">
                  <c:v>41252025528869.625</c:v>
                </c:pt>
                <c:pt idx="21">
                  <c:v>40907164204979.5</c:v>
                </c:pt>
                <c:pt idx="22">
                  <c:v>40562302881089.375</c:v>
                </c:pt>
                <c:pt idx="23">
                  <c:v>40217441557199.25</c:v>
                </c:pt>
                <c:pt idx="24">
                  <c:v>39872580233309.125</c:v>
                </c:pt>
                <c:pt idx="25">
                  <c:v>39527718909419.125</c:v>
                </c:pt>
                <c:pt idx="26">
                  <c:v>39182857585529</c:v>
                </c:pt>
                <c:pt idx="27">
                  <c:v>38837996261638.875</c:v>
                </c:pt>
                <c:pt idx="28">
                  <c:v>38493134937748.75</c:v>
                </c:pt>
                <c:pt idx="29">
                  <c:v>38148273613858.625</c:v>
                </c:pt>
                <c:pt idx="30">
                  <c:v>37803412289968.5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33888516568203.965</c:v>
                </c:pt>
                <c:pt idx="1">
                  <c:v>32061177654011.918</c:v>
                </c:pt>
                <c:pt idx="2">
                  <c:v>33179879523255.766</c:v>
                </c:pt>
                <c:pt idx="3">
                  <c:v>34391736194682.43</c:v>
                </c:pt>
                <c:pt idx="4">
                  <c:v>35020560656278.648</c:v>
                </c:pt>
                <c:pt idx="5">
                  <c:v>35865459197104.297</c:v>
                </c:pt>
                <c:pt idx="6">
                  <c:v>36374590700167.031</c:v>
                </c:pt>
                <c:pt idx="7">
                  <c:v>36685202272021.313</c:v>
                </c:pt>
                <c:pt idx="8">
                  <c:v>36932919858785.531</c:v>
                </c:pt>
                <c:pt idx="9">
                  <c:v>37223668537346.188</c:v>
                </c:pt>
                <c:pt idx="10">
                  <c:v>37669882840076.875</c:v>
                </c:pt>
                <c:pt idx="11">
                  <c:v>38075478989453.008</c:v>
                </c:pt>
                <c:pt idx="12">
                  <c:v>38413582400653.125</c:v>
                </c:pt>
                <c:pt idx="13">
                  <c:v>38922915385881.016</c:v>
                </c:pt>
                <c:pt idx="14">
                  <c:v>39330835187586.539</c:v>
                </c:pt>
                <c:pt idx="15">
                  <c:v>39571046000543.602</c:v>
                </c:pt>
                <c:pt idx="16">
                  <c:v>39724244877538.563</c:v>
                </c:pt>
                <c:pt idx="17">
                  <c:v>40029345436743.156</c:v>
                </c:pt>
                <c:pt idx="18">
                  <c:v>40375134786182.219</c:v>
                </c:pt>
                <c:pt idx="19">
                  <c:v>40752370877233.859</c:v>
                </c:pt>
                <c:pt idx="20">
                  <c:v>41013876051369.227</c:v>
                </c:pt>
                <c:pt idx="21">
                  <c:v>41441842359178.094</c:v>
                </c:pt>
                <c:pt idx="22">
                  <c:v>42083392371305.273</c:v>
                </c:pt>
                <c:pt idx="23">
                  <c:v>42924264630551.359</c:v>
                </c:pt>
                <c:pt idx="24">
                  <c:v>43606803809416.258</c:v>
                </c:pt>
                <c:pt idx="25">
                  <c:v>44065946555466.086</c:v>
                </c:pt>
                <c:pt idx="26">
                  <c:v>44855935894389.594</c:v>
                </c:pt>
                <c:pt idx="27">
                  <c:v>45533097877458.258</c:v>
                </c:pt>
                <c:pt idx="28">
                  <c:v>46210259860526.938</c:v>
                </c:pt>
                <c:pt idx="29">
                  <c:v>46887421843595.617</c:v>
                </c:pt>
                <c:pt idx="30">
                  <c:v>47564583826664.273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76</xdr:row>
      <xdr:rowOff>42861</xdr:rowOff>
    </xdr:from>
    <xdr:to>
      <xdr:col>4</xdr:col>
      <xdr:colOff>1152525</xdr:colOff>
      <xdr:row>97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860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8.596720138892" createdVersion="7" refreshedVersion="7" minRefreshableVersion="3" recordCount="185" xr:uid="{196977AF-E3A8-4B76-8D8A-968356BCC6A9}">
  <cacheSource type="worksheet">
    <worksheetSource ref="B18:P203" sheet="CPUC_Public Facility Data"/>
  </cacheSource>
  <cacheFields count="15">
    <cacheField name="CAISO ID #" numFmtId="0">
      <sharedItems containsMixedTypes="1" containsNumber="1" containsInteger="1" minValue="0" maxValue="0"/>
    </cacheField>
    <cacheField name="IOU Facility ID #" numFmtId="0">
      <sharedItems containsMixedTypes="1" containsNumber="1" containsInteger="1" minValue="374" maxValue="6313164777"/>
    </cacheField>
    <cacheField name="EIA ID #" numFmtId="0">
      <sharedItems containsMixedTypes="1" containsNumber="1" containsInteger="1" minValue="10002" maxValue="59658"/>
    </cacheField>
    <cacheField name="CARB ID #" numFmtId="0">
      <sharedItems containsMixedTypes="1" containsNumber="1" containsInteger="1" minValue="40074" maxValue="800012"/>
    </cacheField>
    <cacheField name="QF ID#" numFmtId="0">
      <sharedItems containsBlank="1" containsMixedTypes="1" containsNumber="1" containsInteger="1" minValue="0" maxValue="56001"/>
    </cacheField>
    <cacheField name="CEC ID #" numFmtId="0">
      <sharedItems/>
    </cacheField>
    <cacheField name="IOU" numFmtId="0">
      <sharedItems/>
    </cacheField>
    <cacheField name="Facility Name " numFmtId="0">
      <sharedItems/>
    </cacheField>
    <cacheField name="Assigned owner/sector" numFmtId="0">
      <sharedItems containsBlank="1" containsMixedTypes="1" containsNumber="1" containsInteger="1" minValue="0" maxValue="0" count="15">
        <s v="retired"/>
        <s v="oil and gas"/>
        <s v="chemical"/>
        <n v="0"/>
        <s v="education"/>
        <s v="lumber/forestry"/>
        <s v="food processing/ag"/>
        <s v="other manufacturing"/>
        <s v="electric equipment"/>
        <s v="government"/>
        <s v="hospital"/>
        <s v="chemicals and steel"/>
        <s v="paper products"/>
        <s v="metal and mining"/>
        <m/>
      </sharedItems>
    </cacheField>
    <cacheField name="Technology Type" numFmtId="0">
      <sharedItems/>
    </cacheField>
    <cacheField name="Primary Fuel Type" numFmtId="0">
      <sharedItems/>
    </cacheField>
    <cacheField name="Topping or Bottoming Cycle" numFmtId="0">
      <sharedItems/>
    </cacheField>
    <cacheField name="Thermal Load Status" numFmtId="0">
      <sharedItems/>
    </cacheField>
    <cacheField name="Nameplate Capacity (MW)" numFmtId="0">
      <sharedItems containsSemiMixedTypes="0" containsString="0" containsNumber="1" minValue="5.0000000000000001E-3" maxValue="620.29999999999995"/>
    </cacheField>
    <cacheField name="Contract Capacity (MW)" numFmtId="0">
      <sharedItems containsMixedTypes="1" containsNumber="1" minValue="0" maxValue="3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708.407195717591" createdVersion="8" refreshedVersion="8" minRefreshableVersion="3" recordCount="182" xr:uid="{D6E4FF61-0144-4AEF-9DC0-597F743EE9B7}">
  <cacheSource type="worksheet">
    <worksheetSource ref="A2:CS184" sheet="EIA 923 Cogen"/>
  </cacheSource>
  <cacheFields count="97">
    <cacheField name="Plant Id" numFmtId="0">
      <sharedItems containsSemiMixedTypes="0" containsString="0" containsNumber="1" containsInteger="1" minValue="10034" maxValue="99999"/>
    </cacheField>
    <cacheField name="Combined Heat And_x000a_Power Plant" numFmtId="0">
      <sharedItems/>
    </cacheField>
    <cacheField name="Nuclear Unit Id" numFmtId="0">
      <sharedItems/>
    </cacheField>
    <cacheField name="Plant Name" numFmtId="0">
      <sharedItems/>
    </cacheField>
    <cacheField name="Operator Name" numFmtId="0">
      <sharedItems/>
    </cacheField>
    <cacheField name="Operator Id" numFmtId="0">
      <sharedItems containsSemiMixedTypes="0" containsString="0" containsNumber="1" containsInteger="1" minValue="164" maxValue="99999"/>
    </cacheField>
    <cacheField name="Plant State" numFmtId="0">
      <sharedItems/>
    </cacheField>
    <cacheField name="Census Region" numFmtId="0">
      <sharedItems/>
    </cacheField>
    <cacheField name="NERC Region" numFmtId="0">
      <sharedItems/>
    </cacheField>
    <cacheField name="Reserved" numFmtId="0">
      <sharedItems/>
    </cacheField>
    <cacheField name="NAICS Code" numFmtId="0">
      <sharedItems containsSemiMixedTypes="0" containsString="0" containsNumber="1" containsInteger="1" minValue="22" maxValue="325188" count="16">
        <n v="22"/>
        <n v="311"/>
        <n v="321"/>
        <n v="32411"/>
        <n v="32213"/>
        <n v="324"/>
        <n v="325188"/>
        <n v="334"/>
        <n v="2123"/>
        <n v="325"/>
        <n v="211"/>
        <n v="339"/>
        <n v="322122"/>
        <n v="322"/>
        <n v="312"/>
        <n v="99999"/>
      </sharedItems>
    </cacheField>
    <cacheField name="EIA Sector Number" numFmtId="0">
      <sharedItems containsSemiMixedTypes="0" containsString="0" containsNumber="1" containsInteger="1" minValue="3" maxValue="7" count="2">
        <n v="3"/>
        <n v="7"/>
      </sharedItems>
    </cacheField>
    <cacheField name="Sector Name" numFmtId="0">
      <sharedItems count="2">
        <s v="NAICS-22 Cogen"/>
        <s v="Industrial NAICS Cogen"/>
      </sharedItems>
    </cacheField>
    <cacheField name="Reported_x000a_Prime Mover" numFmtId="0">
      <sharedItems/>
    </cacheField>
    <cacheField name="Reported_x000a_Fuel Type Code" numFmtId="0">
      <sharedItems count="17">
        <s v="NG"/>
        <s v="WDS"/>
        <s v="OG"/>
        <s v="PC"/>
        <s v="WH"/>
        <s v="DFO"/>
        <s v="BIT"/>
        <s v="RC"/>
        <s v="WO"/>
        <s v="MSB"/>
        <s v="MSN"/>
        <s v="RFO"/>
        <s v="LFG"/>
        <s v="OBG"/>
        <s v="SUN"/>
        <s v="PUR"/>
        <s v="MWH"/>
      </sharedItems>
    </cacheField>
    <cacheField name="AER_x000a_Fuel Type Code" numFmtId="0">
      <sharedItems/>
    </cacheField>
    <cacheField name="Reserved2" numFmtId="0">
      <sharedItems/>
    </cacheField>
    <cacheField name="Reserved3" numFmtId="0">
      <sharedItems/>
    </cacheField>
    <cacheField name="Physical_x000a_Unit Label" numFmtId="0">
      <sharedItems count="5">
        <s v="mcf"/>
        <s v="short tons"/>
        <s v=""/>
        <s v="barrels"/>
        <s v="megawatthours"/>
      </sharedItems>
    </cacheField>
    <cacheField name="Quantity_x000a_January" numFmtId="3">
      <sharedItems containsMixedTypes="1" containsNumber="1" containsInteger="1" minValue="0" maxValue="2460327"/>
    </cacheField>
    <cacheField name="Quantity_x000a_February" numFmtId="3">
      <sharedItems containsMixedTypes="1" containsNumber="1" containsInteger="1" minValue="0" maxValue="2251722"/>
    </cacheField>
    <cacheField name="Quantity_x000a_March" numFmtId="3">
      <sharedItems containsMixedTypes="1" containsNumber="1" containsInteger="1" minValue="0" maxValue="2470398"/>
    </cacheField>
    <cacheField name="Quantity_x000a_April" numFmtId="3">
      <sharedItems containsMixedTypes="1" containsNumber="1" containsInteger="1" minValue="0" maxValue="2157620"/>
    </cacheField>
    <cacheField name="Quantity_x000a_May" numFmtId="3">
      <sharedItems containsMixedTypes="1" containsNumber="1" containsInteger="1" minValue="0" maxValue="2176902"/>
    </cacheField>
    <cacheField name="Quantity_x000a_June" numFmtId="3">
      <sharedItems containsMixedTypes="1" containsNumber="1" containsInteger="1" minValue="0" maxValue="2125072"/>
    </cacheField>
    <cacheField name="Quantity_x000a_July" numFmtId="3">
      <sharedItems containsMixedTypes="1" containsNumber="1" containsInteger="1" minValue="0" maxValue="2417895"/>
    </cacheField>
    <cacheField name="Quantity_x000a_August" numFmtId="3">
      <sharedItems containsMixedTypes="1" containsNumber="1" containsInteger="1" minValue="0" maxValue="2528004"/>
    </cacheField>
    <cacheField name="Quantity_x000a_September" numFmtId="3">
      <sharedItems containsMixedTypes="1" containsNumber="1" containsInteger="1" minValue="0" maxValue="2377497"/>
    </cacheField>
    <cacheField name="Quantity_x000a_October" numFmtId="3">
      <sharedItems containsMixedTypes="1" containsNumber="1" containsInteger="1" minValue="0" maxValue="2472470"/>
    </cacheField>
    <cacheField name="Quantity_x000a_November" numFmtId="3">
      <sharedItems containsMixedTypes="1" containsNumber="1" containsInteger="1" minValue="0" maxValue="2476788"/>
    </cacheField>
    <cacheField name="Quantity_x000a_December" numFmtId="3">
      <sharedItems containsMixedTypes="1" containsNumber="1" containsInteger="1" minValue="0" maxValue="2571752"/>
    </cacheField>
    <cacheField name="Elec_Quantity_x000a_January" numFmtId="3">
      <sharedItems containsMixedTypes="1" containsNumber="1" containsInteger="1" minValue="0" maxValue="2217266"/>
    </cacheField>
    <cacheField name="Elec_Quantity_x000a_February" numFmtId="3">
      <sharedItems containsMixedTypes="1" containsNumber="1" containsInteger="1" minValue="0" maxValue="2023145"/>
    </cacheField>
    <cacheField name="Elec_Quantity_x000a_March" numFmtId="3">
      <sharedItems containsMixedTypes="1" containsNumber="1" containsInteger="1" minValue="0" maxValue="2216852"/>
    </cacheField>
    <cacheField name="Elec_Quantity_x000a_April" numFmtId="3">
      <sharedItems containsMixedTypes="1" containsNumber="1" containsInteger="1" minValue="0" maxValue="1614298"/>
    </cacheField>
    <cacheField name="Elec_Quantity_x000a_May" numFmtId="3">
      <sharedItems containsMixedTypes="1" containsNumber="1" containsInteger="1" minValue="0" maxValue="1928705"/>
    </cacheField>
    <cacheField name="Elec_Quantity_x000a_June" numFmtId="3">
      <sharedItems containsMixedTypes="1" containsNumber="1" containsInteger="1" minValue="0" maxValue="1835113"/>
    </cacheField>
    <cacheField name="Elec_Quantity_x000a_July" numFmtId="3">
      <sharedItems containsMixedTypes="1" containsNumber="1" containsInteger="1" minValue="0" maxValue="2136773"/>
    </cacheField>
    <cacheField name="Elec_Quantity_x000a_August" numFmtId="3">
      <sharedItems containsMixedTypes="1" containsNumber="1" containsInteger="1" minValue="0" maxValue="2125835"/>
    </cacheField>
    <cacheField name="Elec_Quantity_x000a_September" numFmtId="3">
      <sharedItems containsMixedTypes="1" containsNumber="1" containsInteger="1" minValue="0" maxValue="2037484"/>
    </cacheField>
    <cacheField name="Elec_Quantity_x000a_October" numFmtId="3">
      <sharedItems containsMixedTypes="1" containsNumber="1" containsInteger="1" minValue="0" maxValue="2201421"/>
    </cacheField>
    <cacheField name="Elec_Quantity_x000a_November" numFmtId="3">
      <sharedItems containsMixedTypes="1" containsNumber="1" containsInteger="1" minValue="0" maxValue="1793022"/>
    </cacheField>
    <cacheField name="Elec_Quantity_x000a_December" numFmtId="3">
      <sharedItems containsMixedTypes="1" containsNumber="1" containsInteger="1" minValue="0" maxValue="2299609"/>
    </cacheField>
    <cacheField name="MMBtuPer_Unit_x000a_January" numFmtId="4">
      <sharedItems containsMixedTypes="1" containsNumber="1" minValue="0" maxValue="23.062000000000001"/>
    </cacheField>
    <cacheField name="MMBtuPer_Unit_x000a_February" numFmtId="4">
      <sharedItems containsMixedTypes="1" containsNumber="1" minValue="0" maxValue="23"/>
    </cacheField>
    <cacheField name="MMBtuPer_Unit_x000a_March" numFmtId="4">
      <sharedItems containsMixedTypes="1" containsNumber="1" minValue="0" maxValue="22.93"/>
    </cacheField>
    <cacheField name="MMBtuPer_Unit_x000a_April" numFmtId="4">
      <sharedItems containsMixedTypes="1" containsNumber="1" minValue="0" maxValue="22.802"/>
    </cacheField>
    <cacheField name="MMBtuPer_Unit_x000a_May" numFmtId="4">
      <sharedItems containsMixedTypes="1" containsNumber="1" minValue="0" maxValue="22.835999999999999"/>
    </cacheField>
    <cacheField name="MMBtuPer_Unit_x000a_June" numFmtId="4">
      <sharedItems containsMixedTypes="1" containsNumber="1" minValue="0" maxValue="22.797999999999998"/>
    </cacheField>
    <cacheField name="MMBtuPer_Unit_x000a_July" numFmtId="4">
      <sharedItems containsMixedTypes="1" containsNumber="1" minValue="0" maxValue="22.84"/>
    </cacheField>
    <cacheField name="MMBtuPer_Unit_x000a_August" numFmtId="4">
      <sharedItems containsMixedTypes="1" containsNumber="1" minValue="0" maxValue="18"/>
    </cacheField>
    <cacheField name="MMBtuPer_Unit_x000a_September" numFmtId="4">
      <sharedItems containsMixedTypes="1" containsNumber="1" minValue="0" maxValue="22.9"/>
    </cacheField>
    <cacheField name="MMBtuPer_Unit_x000a_October" numFmtId="4">
      <sharedItems containsMixedTypes="1" containsNumber="1" minValue="0" maxValue="23.012"/>
    </cacheField>
    <cacheField name="MMBtuPer_Unit_x000a_November" numFmtId="4">
      <sharedItems containsMixedTypes="1" containsNumber="1" minValue="0" maxValue="23.181999999999999"/>
    </cacheField>
    <cacheField name="MMBtuPer_Unit_x000a_December" numFmtId="4">
      <sharedItems containsMixedTypes="1" containsNumber="1" minValue="0" maxValue="23.186"/>
    </cacheField>
    <cacheField name="Tot_MMBtu_x000a_January" numFmtId="3">
      <sharedItems containsMixedTypes="1" containsNumber="1" containsInteger="1" minValue="0" maxValue="2411120"/>
    </cacheField>
    <cacheField name="Tot_MMBtu_x000a_February" numFmtId="3">
      <sharedItems containsMixedTypes="1" containsNumber="1" containsInteger="1" minValue="0" maxValue="2311533"/>
    </cacheField>
    <cacheField name="Tot_MMBtu_x000a_March" numFmtId="3">
      <sharedItems containsMixedTypes="1" containsNumber="1" containsInteger="1" minValue="0" maxValue="2420990"/>
    </cacheField>
    <cacheField name="Tot_MMBtu_x000a_April" numFmtId="3">
      <sharedItems containsMixedTypes="1" containsNumber="1" containsInteger="1" minValue="0" maxValue="2218033"/>
    </cacheField>
    <cacheField name="Tot_MMBtu_x000a_May" numFmtId="3">
      <sharedItems containsMixedTypes="1" containsNumber="1" containsInteger="1" minValue="0" maxValue="2237855"/>
    </cacheField>
    <cacheField name="Tot_MMBtu_x000a_June" numFmtId="3">
      <sharedItems containsMixedTypes="1" containsNumber="1" containsInteger="1" minValue="0" maxValue="2188824"/>
    </cacheField>
    <cacheField name="Tot_MMBtu_x000a_July" numFmtId="3">
      <sharedItems containsMixedTypes="1" containsNumber="1" containsInteger="1" minValue="0" maxValue="2393716"/>
    </cacheField>
    <cacheField name="Tot_MMBtu_x000a_August" numFmtId="3">
      <sharedItems containsMixedTypes="1" containsNumber="1" containsInteger="1" minValue="0" maxValue="2619012"/>
    </cacheField>
    <cacheField name="Tot_MMBtu_x000a_September" numFmtId="3">
      <sharedItems containsMixedTypes="1" containsNumber="1" containsInteger="1" minValue="0" maxValue="2467842"/>
    </cacheField>
    <cacheField name="Tot_MMBtu_x000a_October" numFmtId="3">
      <sharedItems containsMixedTypes="1" containsNumber="1" containsInteger="1" minValue="0" maxValue="2423021"/>
    </cacheField>
    <cacheField name="Tot_MMBtu_x000a_November" numFmtId="3">
      <sharedItems containsMixedTypes="1" containsNumber="1" containsInteger="1" minValue="0" maxValue="2563476"/>
    </cacheField>
    <cacheField name="Tot_MMBtu_x000a_December" numFmtId="3">
      <sharedItems containsMixedTypes="1" containsNumber="1" containsInteger="1" minValue="0" maxValue="2666907"/>
    </cacheField>
    <cacheField name="Elec_MMBtu_x000a_January" numFmtId="3">
      <sharedItems containsMixedTypes="1" containsNumber="1" containsInteger="1" minValue="0" maxValue="2172921"/>
    </cacheField>
    <cacheField name="Elec_MMBtu_x000a_February" numFmtId="3">
      <sharedItems containsMixedTypes="1" containsNumber="1" containsInteger="1" minValue="0" maxValue="1982682"/>
    </cacheField>
    <cacheField name="Elec_MMBtu_x000a_March" numFmtId="3">
      <sharedItems containsMixedTypes="1" containsNumber="1" containsInteger="1" minValue="0" maxValue="2172515"/>
    </cacheField>
    <cacheField name="Elec_MMBtu_x000a_April" numFmtId="3">
      <sharedItems containsMixedTypes="1" containsNumber="1" containsInteger="1" minValue="0" maxValue="1598155"/>
    </cacheField>
    <cacheField name="Elec_MMBtu_x000a_May" numFmtId="3">
      <sharedItems containsMixedTypes="1" containsNumber="1" containsInteger="1" minValue="0" maxValue="1890131"/>
    </cacheField>
    <cacheField name="Elec_MMBtu_x000a_June" numFmtId="3">
      <sharedItems containsMixedTypes="1" containsNumber="1" containsInteger="1" minValue="0" maxValue="1798411"/>
    </cacheField>
    <cacheField name="Elec_MMBtu_x000a_July" numFmtId="3">
      <sharedItems containsMixedTypes="1" containsNumber="1" containsInteger="1" minValue="0" maxValue="2115405"/>
    </cacheField>
    <cacheField name="Elec_MMBtu_x000a_August" numFmtId="3">
      <sharedItems containsMixedTypes="1" containsNumber="1" containsInteger="1" minValue="0" maxValue="2104577"/>
    </cacheField>
    <cacheField name="Elec_MMBtu_x000a_September" numFmtId="3">
      <sharedItems containsMixedTypes="1" containsNumber="1" containsInteger="1" minValue="0" maxValue="1996734"/>
    </cacheField>
    <cacheField name="Elec_MMBtu_x000a_October" numFmtId="3">
      <sharedItems containsMixedTypes="1" containsNumber="1" containsInteger="1" minValue="0" maxValue="2157393"/>
    </cacheField>
    <cacheField name="Elec_MMBtu_x000a_November" numFmtId="3">
      <sharedItems containsMixedTypes="1" containsNumber="1" containsInteger="1" minValue="0" maxValue="1757162"/>
    </cacheField>
    <cacheField name="Elec_MMBtu_x000a_December" numFmtId="3">
      <sharedItems containsMixedTypes="1" containsNumber="1" containsInteger="1" minValue="0" maxValue="2253617"/>
    </cacheField>
    <cacheField name="Netgen_x000a_January" numFmtId="3">
      <sharedItems containsMixedTypes="1" containsNumber="1" minValue="-3.097" maxValue="222284"/>
    </cacheField>
    <cacheField name="Netgen_x000a_February" numFmtId="3">
      <sharedItems containsMixedTypes="1" containsNumber="1" minValue="-2.492" maxValue="204048"/>
    </cacheField>
    <cacheField name="Netgen_x000a_March" numFmtId="3">
      <sharedItems containsMixedTypes="1" containsNumber="1" minValue="-2.827" maxValue="221598"/>
    </cacheField>
    <cacheField name="Netgen_x000a_April" numFmtId="3">
      <sharedItems containsMixedTypes="1" containsNumber="1" minValue="-2.6339999999999999" maxValue="200178.62"/>
    </cacheField>
    <cacheField name="Netgen_x000a_May" numFmtId="3">
      <sharedItems containsMixedTypes="1" containsNumber="1" minValue="-2.419" maxValue="189312"/>
    </cacheField>
    <cacheField name="Netgen_x000a_June" numFmtId="3">
      <sharedItems containsMixedTypes="1" containsNumber="1" minValue="-2.8540000000000001" maxValue="197783.73"/>
    </cacheField>
    <cacheField name="Netgen_x000a_July" numFmtId="3">
      <sharedItems containsMixedTypes="1" containsNumber="1" minValue="-2.9430000000000001" maxValue="204366"/>
    </cacheField>
    <cacheField name="Netgen_x000a_August" numFmtId="3">
      <sharedItems containsMixedTypes="1" containsNumber="1" minValue="-3.2130000000000001" maxValue="227018.78"/>
    </cacheField>
    <cacheField name="Netgen_x000a_September" numFmtId="3">
      <sharedItems containsMixedTypes="1" containsNumber="1" minValue="-2.8879999999999999" maxValue="214025.53"/>
    </cacheField>
    <cacheField name="Netgen_x000a_October" numFmtId="3">
      <sharedItems containsMixedTypes="1" containsNumber="1" minValue="-3.1360000000000001" maxValue="221010"/>
    </cacheField>
    <cacheField name="Netgen_x000a_November" numFmtId="3">
      <sharedItems containsMixedTypes="1" containsNumber="1" minValue="-2.669" maxValue="223977.15"/>
    </cacheField>
    <cacheField name="Netgen_x000a_December" numFmtId="3">
      <sharedItems containsMixedTypes="1" containsNumber="1" minValue="-2.8279999999999998" maxValue="233839.47"/>
    </cacheField>
    <cacheField name="Total Fuel Consumption_x000a_Quantity" numFmtId="3">
      <sharedItems containsSemiMixedTypes="0" containsString="0" containsNumber="1" containsInteger="1" minValue="0" maxValue="27371045"/>
    </cacheField>
    <cacheField name="Electric Fuel Consumption_x000a_Quantity" numFmtId="3">
      <sharedItems containsSemiMixedTypes="0" containsString="0" containsNumber="1" containsInteger="1" minValue="0" maxValue="24429523"/>
    </cacheField>
    <cacheField name="Total Fuel Consumption_x000a_MMBtu" numFmtId="3">
      <sharedItems containsSemiMixedTypes="0" containsString="0" containsNumber="1" containsInteger="1" minValue="0" maxValue="28101371"/>
    </cacheField>
    <cacheField name="Elec Fuel Consumption_x000a_MMBtu" numFmtId="3">
      <sharedItems containsSemiMixedTypes="0" containsString="0" containsNumber="1" containsInteger="1" minValue="0" maxValue="23999703"/>
    </cacheField>
    <cacheField name="Net Generation_x000a_(Megawatthours)" numFmtId="3">
      <sharedItems containsSemiMixedTypes="0" containsString="0" containsNumber="1" minValue="-34" maxValue="2460768.7000000002" count="148">
        <n v="25657"/>
        <n v="63881"/>
        <n v="24030"/>
        <n v="98827"/>
        <n v="812"/>
        <n v="5693"/>
        <n v="1322"/>
        <n v="5250"/>
        <n v="19479"/>
        <n v="95096.634999999995"/>
        <n v="6706.3649999999998"/>
        <n v="1158851"/>
        <n v="0"/>
        <n v="49372"/>
        <n v="112075"/>
        <n v="105700"/>
        <n v="586079"/>
        <n v="221904"/>
        <n v="1419"/>
        <n v="7392"/>
        <n v="846"/>
        <n v="2620"/>
        <n v="190078"/>
        <n v="631135"/>
        <n v="191101"/>
        <n v="32865"/>
        <n v="14125"/>
        <n v="11899.708000000001"/>
        <n v="207144.29"/>
        <n v="12735"/>
        <n v="3954.663"/>
        <n v="9351.1270000000004"/>
        <n v="236501.21"/>
        <n v="12087"/>
        <n v="155051"/>
        <n v="9995"/>
        <n v="380.86900000000003"/>
        <n v="122446.13"/>
        <n v="67193"/>
        <n v="296532"/>
        <n v="104876.92"/>
        <n v="283937.08"/>
        <n v="573204"/>
        <n v="292321"/>
        <n v="32476"/>
        <n v="163347.43"/>
        <n v="36236.773999999998"/>
        <n v="773.798"/>
        <n v="2460768.7000000002"/>
        <n v="367704.46"/>
        <n v="8012.8689999999997"/>
        <n v="85439"/>
        <n v="536189"/>
        <n v="16792"/>
        <n v="119649.41"/>
        <n v="220852.57"/>
        <n v="5804.29"/>
        <n v="17546.52"/>
        <n v="15387"/>
        <n v="78487"/>
        <n v="111515"/>
        <n v="69540"/>
        <n v="49604"/>
        <n v="108945"/>
        <n v="436511"/>
        <n v="75598.441999999995"/>
        <n v="92398.945999999996"/>
        <n v="17652.612000000001"/>
        <n v="862"/>
        <n v="1498"/>
        <n v="559"/>
        <n v="1853"/>
        <n v="297702"/>
        <n v="13113"/>
        <n v="12074"/>
        <n v="74921"/>
        <n v="43631"/>
        <n v="44826"/>
        <n v="43041"/>
        <n v="79317"/>
        <n v="69003"/>
        <n v="266165"/>
        <n v="72204"/>
        <n v="258489"/>
        <n v="88713.237999999998"/>
        <n v="22734.761999999999"/>
        <n v="825053"/>
        <n v="90100"/>
        <n v="806368"/>
        <n v="3722"/>
        <n v="8850.0529999999999"/>
        <n v="366701.95"/>
        <n v="162032"/>
        <n v="36284"/>
        <n v="47785"/>
        <n v="149747.21"/>
        <n v="240208.79"/>
        <n v="138"/>
        <n v="2246.9920000000002"/>
        <n v="289509.01"/>
        <n v="6996"/>
        <n v="14749"/>
        <n v="129969.41"/>
        <n v="35696.593000000001"/>
        <n v="661869"/>
        <n v="1529666"/>
        <n v="43105.481"/>
        <n v="5450.5190000000002"/>
        <n v="47904"/>
        <n v="926052"/>
        <n v="1781097"/>
        <n v="1407129"/>
        <n v="2438537"/>
        <n v="195629"/>
        <n v="276082.76"/>
        <n v="63166.243999999999"/>
        <n v="46671"/>
        <n v="14415"/>
        <n v="1421"/>
        <n v="183955"/>
        <n v="21898.720000000001"/>
        <n v="3410"/>
        <n v="57428"/>
        <n v="36684.14"/>
        <n v="50579"/>
        <n v="255.79599999999999"/>
        <n v="7329.2039999999997"/>
        <n v="2296"/>
        <n v="-34"/>
        <n v="7356"/>
        <n v="2586"/>
        <n v="9600"/>
        <n v="3078"/>
        <n v="82330"/>
        <n v="283.072"/>
        <n v="160572.93"/>
        <n v="7451"/>
        <n v="3884"/>
        <n v="435.42599999999999"/>
        <n v="5856.5739999999996"/>
        <n v="9607"/>
        <n v="25683"/>
        <n v="637.60799999999995"/>
        <n v="959.39200000000005"/>
        <n v="253352"/>
        <n v="17721"/>
        <n v="21947.379000000001"/>
        <n v="1039.5350000000001"/>
      </sharedItems>
    </cacheField>
    <cacheField name="YEAR" numFmtId="0">
      <sharedItems containsSemiMixedTypes="0" containsString="0" containsNumber="1" containsInteger="1" minValue="2019" maxValue="2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s v="MCGEN_1_UNIT"/>
    <n v="2871"/>
    <n v="10002"/>
    <n v="100001"/>
    <n v="2071"/>
    <s v="C0001"/>
    <s v="SCE"/>
    <s v="ACE Cogeneration"/>
    <x v="0"/>
    <s v="Steam Turbine"/>
    <s v="Coal"/>
    <s v="NA"/>
    <s v="Ongoing"/>
    <n v="108"/>
    <n v="108"/>
  </r>
  <r>
    <s v="FELLOW_7_QFUNTS"/>
    <s v="25C258"/>
    <n v="52078"/>
    <n v="101551"/>
    <n v="0"/>
    <s v="G0556"/>
    <s v="PG&amp;E"/>
    <s v="Aera Energy (N. Midway Sunset)"/>
    <x v="1"/>
    <s v="Gas Turbine"/>
    <s v="Natural Gas"/>
    <s v="Topping"/>
    <s v="DIscontinued"/>
    <n v="4.25"/>
    <n v="4.25"/>
  </r>
  <r>
    <s v="KERNG_1_UNITS"/>
    <s v="25C049EO1"/>
    <n v="50752"/>
    <n v="101548"/>
    <n v="0"/>
    <s v="G0516"/>
    <s v="PG&amp;E"/>
    <s v="Aera Energy LLC (South Belridge)"/>
    <x v="1"/>
    <s v="Gas Turbine"/>
    <s v="Natural Gas"/>
    <s v="Topping"/>
    <s v="Ongoing"/>
    <n v="60"/>
    <n v="20"/>
  </r>
  <r>
    <s v="KERNRG_1_UNITS"/>
    <s v="25C049QAA2"/>
    <n v="50752"/>
    <n v="101548"/>
    <n v="0"/>
    <s v="G0557"/>
    <s v="PG&amp;E"/>
    <s v="Aera Energy LLC (South Belridge) "/>
    <x v="1"/>
    <s v="Gas Turbine"/>
    <s v="Natural Gas"/>
    <s v="Topping"/>
    <s v="Ongoing"/>
    <n v="60"/>
    <n v="20"/>
  </r>
  <r>
    <s v="STOKCG_1_UNIT 1"/>
    <s v="16C036EO2"/>
    <n v="10640"/>
    <n v="100014"/>
    <n v="0"/>
    <s v="C0021"/>
    <s v="PG&amp;E"/>
    <s v="Air Products Manufacturing (Stockton Cogen)"/>
    <x v="2"/>
    <s v="Steam Turbine"/>
    <s v="Coal"/>
    <s v="Topping"/>
    <s v="Ongoing"/>
    <n v="49.9"/>
    <n v="49.9"/>
  </r>
  <r>
    <s v="KALINA_2_UNIT 1"/>
    <s v="16C047"/>
    <s v="na"/>
    <n v="800012"/>
    <n v="0"/>
    <s v="na"/>
    <s v="PG&amp;E"/>
    <s v="Altamont Cogen"/>
    <x v="3"/>
    <s v="Gas Turbine"/>
    <s v="Natural Gas"/>
    <s v="Topping"/>
    <s v="DIscontinued"/>
    <n v="6.5"/>
    <n v="6.5"/>
  </r>
  <r>
    <s v="BDGRCK_1_UNITS"/>
    <s v="25C250QTR"/>
    <n v="10650"/>
    <n v="100897"/>
    <n v="0"/>
    <s v="G0040"/>
    <s v="PG&amp;E"/>
    <s v="Badger Creek Limited"/>
    <x v="1"/>
    <s v="Gas Turbine"/>
    <s v="Natural Gas"/>
    <s v="Topping"/>
    <s v="DIscontinued"/>
    <n v="48.094000000000001"/>
    <n v="48"/>
  </r>
  <r>
    <s v="BDGRCK_1_UNITS"/>
    <s v="33B121"/>
    <n v="10650"/>
    <n v="100897"/>
    <n v="0"/>
    <s v="G0040"/>
    <s v="PG&amp;E"/>
    <s v="Badger Creek Limited (ArcLight)"/>
    <x v="1"/>
    <s v="Gas Turbine"/>
    <s v="Natural Gas"/>
    <s v="Topping"/>
    <s v="DIscontinued"/>
    <n v="48.09"/>
    <n v="42"/>
  </r>
  <r>
    <s v="BEARMT_1_UNIT"/>
    <s v="25C251"/>
    <n v="10649"/>
    <n v="100890"/>
    <n v="0"/>
    <s v="G0428"/>
    <s v="PG&amp;E"/>
    <s v="Bear Mountain Limited"/>
    <x v="1"/>
    <s v="Gas Turbine"/>
    <s v="Natural Gas"/>
    <s v="Topping"/>
    <s v="DIscontinued"/>
    <n v="48.094000000000001"/>
    <n v="48"/>
  </r>
  <r>
    <s v="BEARMT_1_UNIT"/>
    <s v="33B112"/>
    <n v="10649"/>
    <n v="100890"/>
    <n v="0"/>
    <s v="G0428"/>
    <s v="PG&amp;E"/>
    <s v="Bear Mountain Limited (ArcLight)"/>
    <x v="1"/>
    <s v="Gas Turbine"/>
    <s v="Natural Gas"/>
    <s v="Topping"/>
    <s v="DIscontinued"/>
    <n v="48.09"/>
    <n v="42"/>
  </r>
  <r>
    <s v="na"/>
    <n v="622110"/>
    <s v="na"/>
    <s v="na"/>
    <n v="0"/>
    <s v="na"/>
    <s v="PG&amp;E"/>
    <s v="Behind the Meter #28"/>
    <x v="3"/>
    <s v="Engine"/>
    <s v="Biogas"/>
    <s v="Topping"/>
    <s v="Ongoing"/>
    <n v="2.8519999999999999"/>
    <n v="2.8519999999999999"/>
  </r>
  <r>
    <s v="na"/>
    <n v="562000"/>
    <s v="na"/>
    <s v="na"/>
    <n v="0"/>
    <s v="na"/>
    <s v="PG&amp;E"/>
    <s v="Behind the Meter #29"/>
    <x v="3"/>
    <s v="Engine"/>
    <s v="Biogas"/>
    <s v="Topping"/>
    <s v="Ongoing"/>
    <n v="0.22"/>
    <n v="0.22"/>
  </r>
  <r>
    <s v="na"/>
    <n v="221330"/>
    <s v="na"/>
    <s v="na"/>
    <n v="0"/>
    <s v="na"/>
    <s v="PG&amp;E"/>
    <s v="Behind the Meter #30"/>
    <x v="3"/>
    <s v="Engine"/>
    <s v="Natural Gas"/>
    <s v="Topping"/>
    <s v="Ongoing"/>
    <n v="0.25"/>
    <n v="0.25"/>
  </r>
  <r>
    <s v="na"/>
    <n v="2400"/>
    <s v="na"/>
    <s v="na"/>
    <n v="0"/>
    <s v="na"/>
    <s v="PG&amp;E"/>
    <s v="Behind the Meter #31"/>
    <x v="3"/>
    <s v="Engine"/>
    <s v="Natural Gas"/>
    <s v="Topping"/>
    <s v="Ongoing"/>
    <n v="0.1"/>
    <n v="0.1"/>
  </r>
  <r>
    <s v="na"/>
    <n v="2832"/>
    <s v="na"/>
    <s v="na"/>
    <m/>
    <s v="na"/>
    <s v="PG&amp;E"/>
    <s v="Behind the Meter #32"/>
    <x v="3"/>
    <s v="Engine"/>
    <s v="Biogas"/>
    <s v="Topping"/>
    <s v="Ongoing"/>
    <n v="0.8"/>
    <n v="0.8"/>
  </r>
  <r>
    <s v="na"/>
    <n v="2923"/>
    <s v="na"/>
    <s v="na"/>
    <m/>
    <s v="na"/>
    <s v="PG&amp;E"/>
    <s v="Behind the Meter #33"/>
    <x v="3"/>
    <s v="Engine"/>
    <s v="Natural Gas"/>
    <s v="Topping"/>
    <s v="Ongoing"/>
    <n v="2.3620000000000001"/>
    <n v="2.3620000000000001"/>
  </r>
  <r>
    <s v="na"/>
    <n v="2943"/>
    <s v="na"/>
    <s v="na"/>
    <m/>
    <s v="na"/>
    <s v="PG&amp;E"/>
    <s v="Behind the Meter #34"/>
    <x v="3"/>
    <s v="Other"/>
    <s v="Natural Gas"/>
    <s v="Topping"/>
    <s v="Ongoing"/>
    <n v="1.4"/>
    <n v="1.4"/>
  </r>
  <r>
    <s v="na"/>
    <s v="2014-2833"/>
    <s v="na"/>
    <s v="na"/>
    <m/>
    <s v="na"/>
    <s v="PG&amp;E"/>
    <s v="Behind the Meter #35"/>
    <x v="3"/>
    <s v="Gas Turbine"/>
    <s v="Natural Gas"/>
    <s v="Topping"/>
    <s v="Ongoing"/>
    <n v="3.7"/>
    <n v="3.7"/>
  </r>
  <r>
    <n v="0"/>
    <s v="2016-3004"/>
    <s v="na"/>
    <s v="na"/>
    <n v="0"/>
    <s v="na"/>
    <s v="PG&amp;E"/>
    <s v="Behind the Meter #36"/>
    <x v="3"/>
    <s v="Engine"/>
    <s v="Biogas"/>
    <s v="Topping"/>
    <s v="Ongoing"/>
    <n v="5"/>
    <n v="5"/>
  </r>
  <r>
    <s v="na"/>
    <n v="6313164777"/>
    <s v="na"/>
    <s v="na"/>
    <n v="0"/>
    <s v="na"/>
    <s v="PG&amp;E"/>
    <s v="Behind the Meter Facility #1"/>
    <x v="3"/>
    <s v="Other"/>
    <s v="Natural Gas"/>
    <s v="Topping"/>
    <s v="Ongoing"/>
    <n v="5.0000000000000001E-3"/>
    <s v="na"/>
  </r>
  <r>
    <s v="na"/>
    <n v="16212"/>
    <s v="na"/>
    <s v="na"/>
    <n v="0"/>
    <s v="na"/>
    <s v="PG&amp;E"/>
    <s v="Behind the Meter Facility #10"/>
    <x v="3"/>
    <s v="Engine"/>
    <s v="Natural Gas"/>
    <s v="Topping"/>
    <s v="Ongoing"/>
    <n v="0.18"/>
    <s v="na"/>
  </r>
  <r>
    <s v="na"/>
    <n v="91071"/>
    <s v="na"/>
    <s v="na"/>
    <n v="0"/>
    <s v="na"/>
    <s v="PG&amp;E"/>
    <s v="Behind the Meter Facility #11"/>
    <x v="3"/>
    <s v="Microturbine"/>
    <s v="Natural Gas Mixed"/>
    <s v="Topping"/>
    <s v="Ongoing"/>
    <n v="0.58499999999999996"/>
    <s v="na"/>
  </r>
  <r>
    <s v="na"/>
    <n v="86497"/>
    <s v="na"/>
    <s v="na"/>
    <n v="0"/>
    <s v="na"/>
    <s v="PG&amp;E"/>
    <s v="Behind the Meter Facility #12"/>
    <x v="3"/>
    <s v="Engine"/>
    <s v="Natural Gas Mixed"/>
    <s v="Topping"/>
    <s v="Ongoing"/>
    <n v="7.4999999999999997E-2"/>
    <s v="na"/>
  </r>
  <r>
    <s v="na"/>
    <n v="86494"/>
    <s v="na"/>
    <s v="na"/>
    <n v="0"/>
    <s v="na"/>
    <s v="PG&amp;E"/>
    <s v="Behind the Meter Facility #13"/>
    <x v="3"/>
    <s v="Engine"/>
    <s v="Natural Gas Mixed"/>
    <s v="Topping"/>
    <s v="Ongoing"/>
    <n v="0.06"/>
    <s v="na"/>
  </r>
  <r>
    <s v="na"/>
    <n v="86492"/>
    <s v="na"/>
    <s v="na"/>
    <n v="0"/>
    <s v="na"/>
    <s v="PG&amp;E"/>
    <s v="Behind the Meter Facility #14"/>
    <x v="3"/>
    <s v="Engine"/>
    <s v="Natural Gas Mixed"/>
    <s v="Topping"/>
    <s v="Ongoing"/>
    <n v="0.06"/>
    <s v="na"/>
  </r>
  <r>
    <s v="na"/>
    <n v="86491"/>
    <s v="na"/>
    <s v="na"/>
    <n v="0"/>
    <s v="na"/>
    <s v="PG&amp;E"/>
    <s v="Behind the Meter Facility #15"/>
    <x v="3"/>
    <s v="Engine"/>
    <s v="Natural Gas Mixed"/>
    <s v="Topping"/>
    <s v="Ongoing"/>
    <n v="0.06"/>
    <s v="na"/>
  </r>
  <r>
    <s v="na"/>
    <n v="82885"/>
    <s v="na"/>
    <s v="na"/>
    <n v="0"/>
    <s v="na"/>
    <s v="PG&amp;E"/>
    <s v="Behind the Meter Facility #16"/>
    <x v="3"/>
    <s v="Engine"/>
    <s v="Biogas"/>
    <s v="Topping"/>
    <s v="Ongoing"/>
    <n v="1.1000000000000001"/>
    <s v="na"/>
  </r>
  <r>
    <s v="na"/>
    <n v="16523"/>
    <s v="na"/>
    <s v="na"/>
    <n v="0"/>
    <s v="na"/>
    <s v="PG&amp;E"/>
    <s v="Behind the Meter Facility #18"/>
    <x v="3"/>
    <s v="Engine"/>
    <s v="Natural Gas Mixed"/>
    <s v="Topping"/>
    <s v="Ongoing"/>
    <n v="0.69899999999999995"/>
    <s v="na"/>
  </r>
  <r>
    <s v="na"/>
    <n v="107240"/>
    <s v="na"/>
    <s v="na"/>
    <n v="0"/>
    <s v="na"/>
    <s v="PG&amp;E"/>
    <s v="Behind the Meter Facility #19"/>
    <x v="3"/>
    <s v="Engine"/>
    <s v="Biogas"/>
    <s v="Topping"/>
    <s v="Ongoing"/>
    <n v="1.33"/>
    <s v="na"/>
  </r>
  <r>
    <s v="na"/>
    <n v="2528060805"/>
    <s v="na"/>
    <s v="na"/>
    <n v="0"/>
    <s v="na"/>
    <s v="PG&amp;E"/>
    <s v="Behind the Meter Facility #2"/>
    <x v="3"/>
    <s v="Other"/>
    <s v="Natural Gas"/>
    <s v="Topping"/>
    <s v="Ongoing"/>
    <n v="2.5000000000000001E-2"/>
    <s v="na"/>
  </r>
  <r>
    <s v="na"/>
    <n v="95282"/>
    <s v="na"/>
    <s v="na"/>
    <n v="0"/>
    <s v="na"/>
    <s v="PG&amp;E"/>
    <s v="Behind the Meter Facility #20"/>
    <x v="3"/>
    <s v="Microturbine"/>
    <s v="Natural Gas Mixed"/>
    <s v="Topping"/>
    <s v="Ongoing"/>
    <n v="3.8"/>
    <s v="na"/>
  </r>
  <r>
    <s v="na"/>
    <n v="221300"/>
    <s v="na"/>
    <s v="na"/>
    <n v="0"/>
    <s v="na"/>
    <s v="PG&amp;E"/>
    <s v="Behind the Meter Facility #21"/>
    <x v="3"/>
    <s v="Engine"/>
    <s v="Biogas"/>
    <s v="Topping"/>
    <s v="Ongoing"/>
    <n v="1.1319999999999999"/>
    <s v="na"/>
  </r>
  <r>
    <s v="na"/>
    <n v="221320"/>
    <s v="na"/>
    <s v="na"/>
    <n v="0"/>
    <s v="na"/>
    <s v="PG&amp;E"/>
    <s v="Behind the Meter Facility #22"/>
    <x v="3"/>
    <s v="Engine"/>
    <s v="Biogas"/>
    <s v="Topping"/>
    <s v="Ongoing"/>
    <n v="1.704"/>
    <s v="na"/>
  </r>
  <r>
    <s v="na"/>
    <n v="111150"/>
    <s v="na"/>
    <s v="na"/>
    <n v="0"/>
    <s v="na"/>
    <s v="PG&amp;E"/>
    <s v="Behind the Meter Facility #23"/>
    <x v="3"/>
    <s v="Engine"/>
    <s v="Biogas"/>
    <s v="Topping"/>
    <s v="Ongoing"/>
    <n v="1"/>
    <s v="na"/>
  </r>
  <r>
    <s v="na"/>
    <n v="221300"/>
    <s v="na"/>
    <s v="na"/>
    <n v="0"/>
    <s v="na"/>
    <s v="PG&amp;E"/>
    <s v="Behind the Meter Facility #24"/>
    <x v="3"/>
    <s v="Engine"/>
    <s v="Biogas"/>
    <s v="Topping"/>
    <s v="Ongoing"/>
    <n v="0.19"/>
    <s v="na"/>
  </r>
  <r>
    <s v="na"/>
    <n v="551114"/>
    <s v="na"/>
    <s v="na"/>
    <n v="0"/>
    <s v="na"/>
    <s v="PG&amp;E"/>
    <s v="Behind the Meter Facility #25"/>
    <x v="3"/>
    <s v="Engine"/>
    <s v="Biogas"/>
    <s v="Topping"/>
    <s v="Ongoing"/>
    <n v="0.97699999999999998"/>
    <s v="na"/>
  </r>
  <r>
    <s v="na"/>
    <n v="115114"/>
    <s v="na"/>
    <s v="na"/>
    <n v="0"/>
    <s v="na"/>
    <s v="PG&amp;E"/>
    <s v="Behind the Meter Facility #26"/>
    <x v="3"/>
    <s v="Engine"/>
    <s v="Biomass"/>
    <s v="Topping"/>
    <s v="Ongoing"/>
    <n v="9.9000000000000005E-2"/>
    <s v="na"/>
  </r>
  <r>
    <s v="na"/>
    <n v="331423"/>
    <s v="na"/>
    <s v="na"/>
    <n v="0"/>
    <s v="na"/>
    <s v="PG&amp;E"/>
    <s v="Behind the Meter Facility #27"/>
    <x v="3"/>
    <s v="Engine"/>
    <s v="Biomass"/>
    <s v="Topping"/>
    <s v="Ongoing"/>
    <n v="0.12"/>
    <s v="na"/>
  </r>
  <r>
    <s v="na"/>
    <n v="69882"/>
    <s v="na"/>
    <s v="na"/>
    <n v="0"/>
    <s v="na"/>
    <s v="PG&amp;E"/>
    <s v="Behind the Meter Facility #3 "/>
    <x v="3"/>
    <s v="Engine"/>
    <s v="Biogas"/>
    <s v="Topping"/>
    <s v="Ongoing"/>
    <n v="0.8"/>
    <s v="na"/>
  </r>
  <r>
    <s v="na"/>
    <n v="75690"/>
    <s v="na"/>
    <s v="na"/>
    <n v="0"/>
    <s v="na"/>
    <s v="PG&amp;E"/>
    <s v="Behind the Meter Facility #4 "/>
    <x v="3"/>
    <s v="Other"/>
    <s v="Natural Gas"/>
    <s v="Topping"/>
    <s v="Ongoing"/>
    <n v="0.02"/>
    <s v="na"/>
  </r>
  <r>
    <s v="na"/>
    <n v="79361"/>
    <s v="na"/>
    <s v="na"/>
    <n v="0"/>
    <s v="na"/>
    <s v="PG&amp;E"/>
    <s v="Behind the Meter Facility #5 "/>
    <x v="3"/>
    <s v="Other"/>
    <s v="Natural Gas"/>
    <s v="Topping"/>
    <s v="Ongoing"/>
    <n v="0.03"/>
    <s v="na"/>
  </r>
  <r>
    <s v="na"/>
    <n v="68578"/>
    <s v="na"/>
    <s v="na"/>
    <n v="0"/>
    <s v="na"/>
    <s v="PG&amp;E"/>
    <s v="Behind the Meter Facility #6 "/>
    <x v="3"/>
    <s v="Other"/>
    <s v="Biogas"/>
    <s v="Topping"/>
    <s v="Ongoing"/>
    <n v="1.325"/>
    <s v="na"/>
  </r>
  <r>
    <s v="na"/>
    <n v="84113"/>
    <s v="na"/>
    <s v="na"/>
    <n v="0"/>
    <s v="na"/>
    <s v="PG&amp;E"/>
    <s v="Behind the Meter Facility #7"/>
    <x v="3"/>
    <s v="Microturbine"/>
    <s v="Natural Gas"/>
    <s v="Topping"/>
    <s v="Ongoing"/>
    <n v="6.5000000000000002E-2"/>
    <s v="na"/>
  </r>
  <r>
    <s v="na"/>
    <n v="84085"/>
    <s v="na"/>
    <s v="na"/>
    <n v="0"/>
    <s v="na"/>
    <s v="PG&amp;E"/>
    <s v="Behind the Meter Facility #8"/>
    <x v="3"/>
    <s v="Engine"/>
    <s v="Natural Gas"/>
    <s v="Topping"/>
    <s v="Ongoing"/>
    <n v="0.375"/>
    <s v="na"/>
  </r>
  <r>
    <s v="na"/>
    <n v="81968"/>
    <s v="na"/>
    <s v="na"/>
    <n v="0"/>
    <s v="na"/>
    <s v="PG&amp;E"/>
    <s v="Behind the Meter Facility #9"/>
    <x v="3"/>
    <s v="Engine"/>
    <s v="Natural Gas"/>
    <s v="Topping"/>
    <s v="Ongoing"/>
    <n v="0.15"/>
    <s v="na"/>
  </r>
  <r>
    <s v="na"/>
    <n v="88623"/>
    <s v="na"/>
    <s v="na"/>
    <s v="na"/>
    <s v="na"/>
    <s v="PG&amp;E"/>
    <s v="Behind the Meter Faciltiy #17 "/>
    <x v="3"/>
    <s v="Engine"/>
    <s v="Natural Gas"/>
    <s v="Topping"/>
    <s v="Ongoing"/>
    <n v="0.318"/>
    <s v="na"/>
  </r>
  <r>
    <s v="GRZZLY_1_BERKLY"/>
    <s v="01C084QAA"/>
    <n v="50849"/>
    <n v="101240"/>
    <m/>
    <s v="G0405"/>
    <s v="PG&amp;E"/>
    <s v="Berkeley Cogeneration"/>
    <x v="4"/>
    <s v="Gas Turbine"/>
    <s v="Natural Gas"/>
    <s v="Topping"/>
    <s v="Ongoing"/>
    <n v="26.35"/>
    <n v="9.9"/>
  </r>
  <r>
    <s v="UNVRSY_1_UNIT 1"/>
    <n v="2819"/>
    <n v="50170"/>
    <n v="104094"/>
    <s v="na"/>
    <s v="G0638"/>
    <s v="SCE"/>
    <s v="Berry Petroleum Company"/>
    <x v="1"/>
    <s v="Gas Turbine"/>
    <s v="Natural Gas"/>
    <s v="Topping"/>
    <s v="Ongoing"/>
    <n v="38"/>
    <n v="38"/>
  </r>
  <r>
    <s v="TANHIL_6_SOLART"/>
    <s v="25C151QPA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2"/>
  </r>
  <r>
    <s v="TANHIL_6_SOLART"/>
    <s v="25C151QPA2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5"/>
  </r>
  <r>
    <s v="UNVRSY_1_UNIT 1"/>
    <s v="25C099QTR"/>
    <n v="50170"/>
    <n v="101559"/>
    <n v="0"/>
    <s v="G0638"/>
    <s v="PG&amp;E"/>
    <s v="Berry Petroleum Company (University)"/>
    <x v="1"/>
    <s v="Gas Turbine"/>
    <s v="Natural Gas"/>
    <s v="Topping"/>
    <s v="Ongoing"/>
    <n v="38"/>
    <n v="37.200000000000003"/>
  </r>
  <r>
    <s v="TENGEN_2_PL1X2"/>
    <n v="2814"/>
    <n v="52096"/>
    <s v="100895-001 and 100895-002"/>
    <s v="2206 &amp; 2207"/>
    <s v="G0032"/>
    <s v="SCE"/>
    <s v="Berry Petroleum Newhall Facility"/>
    <x v="1"/>
    <s v="Gas Turbine"/>
    <s v="Natural Gas"/>
    <s v="Topping"/>
    <s v="Ongoing"/>
    <n v="43.4"/>
    <n v="39.200000000000003"/>
  </r>
  <r>
    <s v="BURNYF_2_UNIT 1"/>
    <s v="13C038"/>
    <n v="10652"/>
    <n v="100018"/>
    <m/>
    <s v="E0005"/>
    <s v="PG&amp;E"/>
    <s v="Burney Facility"/>
    <x v="5"/>
    <s v="Steam Turbine"/>
    <s v="Biomass"/>
    <s v="Topping"/>
    <s v="Ongoing"/>
    <n v="31"/>
    <n v="31"/>
  </r>
  <r>
    <s v="VISTA_2_FCELL"/>
    <s v="na"/>
    <n v="57544"/>
    <s v="na"/>
    <s v="na"/>
    <s v="na"/>
    <s v="SCE"/>
    <s v="Cal State San Bernardino Fuel Cell"/>
    <x v="3"/>
    <s v="Other"/>
    <s v="Natural Gas"/>
    <s v="Topping"/>
    <s v="Ongoing"/>
    <n v="1.4"/>
    <n v="0"/>
  </r>
  <r>
    <s v="TBD"/>
    <n v="2818"/>
    <s v="TBD"/>
    <n v="101685"/>
    <s v="na"/>
    <s v="G1020"/>
    <s v="SCE"/>
    <s v="Calgren Renewable Fuels"/>
    <x v="3"/>
    <s v="Gas Turbine"/>
    <s v="Natural Gas"/>
    <s v="Topping"/>
    <s v="Ongoing"/>
    <n v="11.97"/>
    <n v="5"/>
  </r>
  <r>
    <s v="GILROY_1_UNIT"/>
    <s v="na"/>
    <n v="10034"/>
    <n v="100178"/>
    <s v="na"/>
    <s v="G0229"/>
    <s v="SCE"/>
    <s v="Calpine Gilroy Cogen, L.P."/>
    <x v="6"/>
    <s v="Combined Cycle Gas Turbine"/>
    <s v="Natural Gas"/>
    <s v="Topping"/>
    <s v="Ongoing"/>
    <n v="135"/>
    <n v="60"/>
  </r>
  <r>
    <s v="BASICE_2_UNITS"/>
    <s v="18C006"/>
    <n v="10294"/>
    <n v="101300"/>
    <n v="0"/>
    <s v="G0019"/>
    <s v="PG&amp;E"/>
    <s v="Calpine King City Cogen"/>
    <x v="6"/>
    <s v="Gas Turbine"/>
    <s v="Natural Gas"/>
    <s v="Topping"/>
    <s v="Ongoing"/>
    <n v="120"/>
    <n v="120"/>
  </r>
  <r>
    <s v="CARDCG_1_UNITS"/>
    <s v="08C003"/>
    <n v="10168"/>
    <n v="100128"/>
    <n v="0"/>
    <s v="G0080"/>
    <s v="PG&amp;E"/>
    <s v="Cardinal Cogeneration Inc."/>
    <x v="4"/>
    <s v="Gas Turbine"/>
    <s v="Natural Gas"/>
    <s v="Topping"/>
    <s v="Ongoing"/>
    <n v="49.9"/>
    <n v="49.9"/>
  </r>
  <r>
    <s v="LGHTHP_6_ICEGEN"/>
    <n v="11038"/>
    <n v="10169"/>
    <n v="100129"/>
    <n v="2087"/>
    <s v="G0119"/>
    <s v="SCE"/>
    <s v="Carson Cogeneration Company"/>
    <x v="7"/>
    <s v="Gas Turbine"/>
    <s v="Natural Gas"/>
    <s v="NA"/>
    <s v="DIscontinued"/>
    <n v="48"/>
    <n v="48"/>
  </r>
  <r>
    <s v="ICEGEN_6_Unit"/>
    <n v="2087"/>
    <n v="10169"/>
    <n v="100129"/>
    <n v="2087"/>
    <s v="G0084"/>
    <s v="SCE"/>
    <s v="Carson Cogeneration Company"/>
    <x v="7"/>
    <s v="Gas Turbine"/>
    <s v="Natural Gas"/>
    <s v="NA"/>
    <s v="DIscontinued"/>
    <n v="48"/>
    <n v="48"/>
  </r>
  <r>
    <s v="CHALK_1_UNIT"/>
    <s v="25C272QTR"/>
    <n v="50003"/>
    <n v="101520"/>
    <n v="0"/>
    <s v="G0429"/>
    <s v="PG&amp;E"/>
    <s v="Chalk Cliff Limited"/>
    <x v="8"/>
    <s v="Gas Turbine"/>
    <s v="Natural Gas"/>
    <s v="Topping"/>
    <s v="DIscontinued"/>
    <n v="48.094000000000001"/>
    <n v="48"/>
  </r>
  <r>
    <s v="CHALK_1_UNIT"/>
    <s v="33B124"/>
    <n v="50003"/>
    <n v="101520"/>
    <n v="0"/>
    <s v="G0429"/>
    <s v="PG&amp;E"/>
    <s v="Chalk Cliff Limited (ArcLight)"/>
    <x v="8"/>
    <s v="Gas Turbine"/>
    <s v="Natural Gas"/>
    <s v="Topping"/>
    <s v="DIscontinued"/>
    <n v="48.09"/>
    <n v="42"/>
  </r>
  <r>
    <s v="TXMKCT_6_UNIT"/>
    <s v="25C005EO2"/>
    <n v="52078"/>
    <n v="101569"/>
    <n v="0"/>
    <s v="G0601"/>
    <s v="PG&amp;E"/>
    <s v="Chevron McKittrick USA, Inc. (N. Midway)"/>
    <x v="1"/>
    <s v="Gas Turbine"/>
    <s v="Natural Gas"/>
    <s v="Topping"/>
    <s v="Ongoing"/>
    <n v="23.614000000000001"/>
    <n v="23.614000000000001"/>
  </r>
  <r>
    <s v="TXMCKT_6_UNIT"/>
    <s v="25C193QPA"/>
    <n v="52078"/>
    <n v="101569"/>
    <n v="0"/>
    <s v="G0601"/>
    <s v="PG&amp;E"/>
    <s v="Chevron McKittrick USA, Inc. (N. Midway/McKittrick)"/>
    <x v="1"/>
    <s v="Gas Turbine"/>
    <s v="Natural Gas"/>
    <s v="Topping"/>
    <s v="Ongoing"/>
    <n v="10.57"/>
    <n v="9.6509999999999998"/>
  </r>
  <r>
    <s v="STOILS_1_UNITS"/>
    <s v="01C202QAA"/>
    <n v="52105"/>
    <n v="101384"/>
    <n v="0"/>
    <s v="G0104"/>
    <s v="PG&amp;E"/>
    <s v="Chevron Richmond Refinery"/>
    <x v="1"/>
    <s v="Gas Turbine"/>
    <s v="Natural Gas"/>
    <s v="Bottoming"/>
    <s v="Ongoing"/>
    <n v="143.26"/>
    <n v="20"/>
  </r>
  <r>
    <s v="STOILS_1_UNITS"/>
    <s v="01C202QAA"/>
    <n v="52105"/>
    <n v="101384"/>
    <n v="0"/>
    <s v="G0104"/>
    <s v="PG&amp;E"/>
    <s v="Chevron Richmond Refinery "/>
    <x v="1"/>
    <s v="Gas Turbine"/>
    <s v="Natural Gas"/>
    <s v="Bottoming"/>
    <s v="Ongoing"/>
    <n v="143.26"/>
    <n v="20"/>
  </r>
  <r>
    <s v="TXMCKT_6_UNIT"/>
    <s v="24B001FHP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TXMCKT_6_UNIT"/>
    <s v="25C193QPA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MEDOLN_7_CHEVCP"/>
    <s v="01C080"/>
    <n v="52080"/>
    <n v="100133"/>
    <n v="0"/>
    <s v="G0101"/>
    <s v="PG&amp;E"/>
    <s v="Chevron U.S.A. Inc (Concord)"/>
    <x v="1"/>
    <s v="Gas Turbine"/>
    <s v="Natural Gas"/>
    <s v="Topping"/>
    <s v="DIscontinued"/>
    <n v="3"/>
    <n v="3"/>
  </r>
  <r>
    <s v="KRNOIL_7_TEXEXP"/>
    <s v="25C130E01"/>
    <n v="50751"/>
    <n v="100133"/>
    <n v="0"/>
    <s v="G0558"/>
    <s v="PG&amp;E"/>
    <s v="Chevron U.S.A. Inc. (Fee A)"/>
    <x v="1"/>
    <s v="Gas Turbine"/>
    <s v="Natural Gas"/>
    <s v="Topping"/>
    <s v="DIscontinued"/>
    <n v="7.45"/>
    <n v="6.2"/>
  </r>
  <r>
    <s v="KRNOIL_7_TEXEXP"/>
    <s v="25C168E01"/>
    <n v="52095"/>
    <n v="101571"/>
    <n v="0"/>
    <s v="G0597"/>
    <s v="PG&amp;E"/>
    <s v="Chevron U.S.A. Inc. (Fee C)"/>
    <x v="1"/>
    <s v="Gas Turbine"/>
    <s v="Natural Gas"/>
    <s v="Topping"/>
    <s v="DIscontinued"/>
    <n v="7.45"/>
    <n v="6.2"/>
  </r>
  <r>
    <s v="CHEVMN_2_UNITS"/>
    <n v="2155"/>
    <n v="10213"/>
    <n v="100138"/>
    <n v="2155"/>
    <s v="G0105"/>
    <s v="SCE"/>
    <s v="Chevron USA"/>
    <x v="1"/>
    <s v="Gas Turbine"/>
    <s v="Natural Gas"/>
    <s v="Topping"/>
    <s v="Ongoing"/>
    <n v="127.379"/>
    <n v="127.379"/>
  </r>
  <r>
    <s v="SNCLRA_2_UNIT"/>
    <n v="11232"/>
    <n v="50851"/>
    <n v="100235"/>
    <n v="2042"/>
    <s v="G0403"/>
    <s v="SCE"/>
    <s v="CI - Power Cogeneration Plant (CI Cogen)"/>
    <x v="4"/>
    <s v="Combined Cycle Gas Turbine"/>
    <s v="Natural Gas"/>
    <s v="Topping"/>
    <s v="Ongoing"/>
    <n v="30"/>
    <n v="27.5"/>
  </r>
  <r>
    <s v="SUISUN_7_CTYFAI"/>
    <s v="06C061"/>
    <s v="na"/>
    <n v="40074"/>
    <n v="0"/>
    <s v="na"/>
    <s v="PG&amp;E"/>
    <s v="City of Fairfield"/>
    <x v="9"/>
    <s v="Engine"/>
    <s v="Natural Gas"/>
    <s v="Topping"/>
    <s v="Ongoing"/>
    <n v="0.77500000000000002"/>
    <n v="0.77500000000000002"/>
  </r>
  <r>
    <s v="DEVERS_1_QF"/>
    <n v="2812"/>
    <n v="50674"/>
    <s v="na"/>
    <n v="2040"/>
    <s v="G0119"/>
    <s v="SCE"/>
    <s v="City of Palm Springs (Municipal Complex)"/>
    <x v="9"/>
    <s v="Engine"/>
    <s v="Natural Gas"/>
    <s v="NA"/>
    <s v="DIscontinued"/>
    <n v="1.3"/>
    <n v="0.38"/>
  </r>
  <r>
    <s v="DEVERS_1_QF"/>
    <n v="2813"/>
    <s v="na"/>
    <s v="na"/>
    <n v="2041"/>
    <s v="G0120"/>
    <s v="SCE"/>
    <s v="City of Palm Springs (Sunrise Plaza)"/>
    <x v="9"/>
    <s v="Engine"/>
    <s v="Natural Gas"/>
    <s v="NA"/>
    <s v="DIscontinued"/>
    <n v="0.65"/>
    <n v="0.216"/>
  </r>
  <r>
    <s v="na"/>
    <s v="SCE-SGIP-2011-0348"/>
    <s v="na"/>
    <s v="na"/>
    <s v="na"/>
    <s v="na"/>
    <s v="SCE"/>
    <s v="City of Santa Barbara"/>
    <x v="9"/>
    <s v="Engine"/>
    <s v="Biogas"/>
    <s v="Topping"/>
    <s v="Ongoing"/>
    <n v="0.65"/>
    <n v="0"/>
  </r>
  <r>
    <s v="na"/>
    <s v="SCE-SGIP-2012-0433"/>
    <s v="na"/>
    <s v="na"/>
    <s v="na"/>
    <s v="na"/>
    <s v="SCE"/>
    <s v="City of Thousand Oaks - Hill Canyon WWTP"/>
    <x v="9"/>
    <s v="Engine"/>
    <s v="Biogas"/>
    <s v="Topping"/>
    <s v="Ongoing"/>
    <n v="0.627"/>
    <n v="0"/>
  </r>
  <r>
    <s v="COLGA1_6_SHELLW"/>
    <s v="25C124QTR"/>
    <n v="52083"/>
    <n v="101516"/>
    <n v="0"/>
    <s v="G0100"/>
    <s v="PG&amp;E"/>
    <s v="Coalinga Cogen. Co."/>
    <x v="1"/>
    <s v="Gas Turbine"/>
    <s v="Natural Gas"/>
    <s v="Topping"/>
    <s v="Ongoing"/>
    <n v="46"/>
    <n v="40.200000000000003"/>
  </r>
  <r>
    <s v="COLGA1_6_SHELLW"/>
    <s v="25C124QTR"/>
    <n v="50131"/>
    <n v="101516"/>
    <m/>
    <s v="G0131"/>
    <s v="PG&amp;E"/>
    <s v="Coalinga Cogen. Co."/>
    <x v="1"/>
    <s v="Gas Turbine"/>
    <s v="Natural Gas"/>
    <s v="Topping"/>
    <s v="DIscontinued"/>
    <n v="46"/>
    <n v="40.200000000000003"/>
  </r>
  <r>
    <s v="COLPIN_6_COLLNS"/>
    <s v="10C003"/>
    <n v="10661"/>
    <n v="101250"/>
    <m/>
    <s v="60074E"/>
    <s v="PG&amp;E"/>
    <s v="Collins Pine Company"/>
    <x v="5"/>
    <s v="Steam Turbine"/>
    <s v="Biomass"/>
    <s v="Topping"/>
    <s v="Ongoing"/>
    <n v="15"/>
    <n v="12"/>
  </r>
  <r>
    <s v="MIRLOM_6_DELGEN"/>
    <n v="2081"/>
    <n v="10635"/>
    <n v="100150"/>
    <n v="2081"/>
    <s v="G0149"/>
    <s v="SCE"/>
    <s v="Corona Energy Partners"/>
    <x v="1"/>
    <s v="Gas Turbine"/>
    <s v="Natural Gas"/>
    <s v="NA"/>
    <s v="DIscontinued"/>
    <n v="42"/>
    <n v="35"/>
  </r>
  <r>
    <s v="na"/>
    <n v="374"/>
    <s v="na"/>
    <s v="na"/>
    <n v="374"/>
    <s v="na"/>
    <s v="SDG&amp;E"/>
    <s v="Coronado Island Marriott I"/>
    <x v="3"/>
    <s v="Engine"/>
    <s v="Natural Gas"/>
    <s v="Topping"/>
    <s v="Ongoing"/>
    <n v="0.6"/>
    <n v="0.6"/>
  </r>
  <r>
    <s v="na"/>
    <s v="06C157"/>
    <s v="na"/>
    <s v="na"/>
    <n v="0"/>
    <s v="na"/>
    <s v="PG&amp;E"/>
    <s v="Cross Court Athletic Club"/>
    <x v="3"/>
    <s v="Gas Turbine"/>
    <s v="Natural Gas"/>
    <s v="Topping"/>
    <s v="DIscontinued"/>
    <n v="2.5999999999999999E-2"/>
    <n v="2.5999999999999999E-2"/>
  </r>
  <r>
    <s v="CASTVL_2_FCELL"/>
    <s v="na"/>
    <n v="57042"/>
    <s v="na"/>
    <n v="0"/>
    <s v="G1028"/>
    <s v="PG&amp;E"/>
    <s v="CSU East Bay Fuel Cell"/>
    <x v="4"/>
    <s v="Other"/>
    <s v="Natural Gas"/>
    <s v="Topping"/>
    <s v="Ongoing"/>
    <n v="1.4"/>
    <s v="na"/>
  </r>
  <r>
    <s v="DOUBLC_1_UNITS"/>
    <s v="33B105QSA"/>
    <n v="50493"/>
    <n v="100157"/>
    <n v="0"/>
    <s v="G0176"/>
    <s v="PG&amp;E"/>
    <s v="Double C Limited"/>
    <x v="3"/>
    <s v="Gas Turbine"/>
    <s v="Natural Gas"/>
    <s v="Topping"/>
    <s v="Ongoing"/>
    <n v="48.094000000000001"/>
    <n v="47"/>
  </r>
  <r>
    <s v="OAKL_7_EBMUD"/>
    <s v="01P171"/>
    <s v="na"/>
    <n v="100835"/>
    <n v="0"/>
    <s v="60101E"/>
    <s v="PG&amp;E"/>
    <s v="EBMUD (Oakland)"/>
    <x v="9"/>
    <s v="Gas Turbine"/>
    <s v="Biogas"/>
    <s v="Topping"/>
    <s v="Ongoing"/>
    <n v="4"/>
    <n v="4"/>
  </r>
  <r>
    <s v="TEMBLR_7_WELLPT"/>
    <s v="25C308QPA"/>
    <n v="54447"/>
    <n v="401604"/>
    <n v="0"/>
    <s v="G0644"/>
    <s v="PG&amp;E"/>
    <s v="Freeport McMoRan Oil &amp; Gas (Welport)"/>
    <x v="3"/>
    <s v="Gas Turbine"/>
    <s v="Natural Gas"/>
    <s v="Topping"/>
    <s v="Ongoing"/>
    <n v="4"/>
    <n v="0.5"/>
  </r>
  <r>
    <s v="FRITO_1_LAY"/>
    <s v="25C063EO2"/>
    <n v="10110"/>
    <n v="101235"/>
    <n v="0"/>
    <s v="G0216"/>
    <s v="PG&amp;E"/>
    <s v="Frito Lay, Inc."/>
    <x v="6"/>
    <s v="Gas Turbine"/>
    <s v="Natural Gas"/>
    <s v="Topping"/>
    <s v="Ongoing"/>
    <n v="6"/>
    <n v="6"/>
  </r>
  <r>
    <s v="CALPIN_1_AGNEW"/>
    <s v="08C010"/>
    <n v="50748"/>
    <n v="101426"/>
    <n v="0"/>
    <s v="G0221"/>
    <s v="PG&amp;E"/>
    <s v="GATX/Calpine Cogen-Agnews Inc."/>
    <x v="3"/>
    <s v="Gas Turbine"/>
    <s v="Natural Gas"/>
    <s v="Topping"/>
    <s v="DIscontinued"/>
    <n v="36.1"/>
    <n v="28"/>
  </r>
  <r>
    <s v="GOALLINE_6_N001"/>
    <n v="431"/>
    <s v="na"/>
    <s v="na"/>
    <n v="431"/>
    <s v="na"/>
    <s v="SDG&amp;E"/>
    <s v="Goal Line, L.P."/>
    <x v="3"/>
    <s v="Gas Turbine"/>
    <s v="Natural Gas"/>
    <s v="Topping"/>
    <s v="Ongoing"/>
    <n v="49.9"/>
    <n v="49.9"/>
  </r>
  <r>
    <s v="CONTAN_1_UNIT"/>
    <s v="08C023QTR"/>
    <n v="54561"/>
    <n v="100147"/>
    <n v="0"/>
    <s v="G0144"/>
    <s v="PG&amp;E"/>
    <s v="Graphic Packaging International, Inc."/>
    <x v="3"/>
    <s v="Gas Turbine"/>
    <s v="Natural Gas"/>
    <s v="Topping"/>
    <s v="Ongoing"/>
    <n v="30"/>
    <n v="26"/>
  </r>
  <r>
    <s v="GRNLF1_1_UNITS"/>
    <s v="12C020"/>
    <n v="10350"/>
    <n v="101497"/>
    <n v="0"/>
    <s v="G0238"/>
    <s v="PG&amp;E"/>
    <s v="Greenleaf Energy Unit #1, LLC "/>
    <x v="3"/>
    <s v="Combined Cycle Gas Turbine"/>
    <s v="Natural Gas"/>
    <s v="Topping"/>
    <s v="DIscontinued"/>
    <n v="49.5"/>
    <n v="49.2"/>
  </r>
  <r>
    <s v="GRNLF1_1_UNITS"/>
    <s v="12C020"/>
    <n v="10350"/>
    <n v="101497"/>
    <n v="0"/>
    <s v="G0238"/>
    <s v="PG&amp;E"/>
    <s v="Greenleaf Unit #1"/>
    <x v="3"/>
    <s v="Combined Cycle Gas Turbine"/>
    <s v="Natural Gas"/>
    <s v="Topping"/>
    <s v="DIscontinued"/>
    <n v="49.5"/>
    <n v="49.2"/>
  </r>
  <r>
    <s v="na"/>
    <n v="56001"/>
    <s v="na"/>
    <s v="na"/>
    <n v="56001"/>
    <s v="na"/>
    <s v="SDG&amp;E"/>
    <s v="Grossmont Hospital"/>
    <x v="10"/>
    <s v="Gas Turbine"/>
    <s v="Natural Gas"/>
    <s v="Topping"/>
    <s v="Ongoing"/>
    <n v="4.5999999999999996"/>
    <n v="4.5999999999999996"/>
  </r>
  <r>
    <s v="BORDEN_2_QF"/>
    <s v="25C172"/>
    <s v="na"/>
    <s v="na"/>
    <n v="0"/>
    <s v="G0256"/>
    <s v="PG&amp;E"/>
    <s v="Heublein Wines"/>
    <x v="6"/>
    <s v="Gas Turbine"/>
    <s v="Natural Gas"/>
    <s v="Topping"/>
    <s v="DIscontinued"/>
    <n v="0.32500000000000001"/>
    <n v="0.32500000000000001"/>
  </r>
  <r>
    <s v="SIERRA_1_UNITS"/>
    <s v="33B106QSA"/>
    <n v="50495"/>
    <n v="100189"/>
    <n v="0"/>
    <s v="G0258"/>
    <s v="PG&amp;E"/>
    <s v="High Sierra Limited"/>
    <x v="3"/>
    <s v="Gas Turbine"/>
    <s v="Natural Gas"/>
    <s v="Topping"/>
    <s v="Ongoing"/>
    <n v="48.094000000000001"/>
    <n v="47"/>
  </r>
  <r>
    <s v="SNCLRA_2_HOWLNG"/>
    <n v="2837"/>
    <n v="58432"/>
    <n v="104364"/>
    <s v="na"/>
    <s v="G1046"/>
    <s v="SCE"/>
    <s v="Houweling Nurseries Oxnard, Inc"/>
    <x v="6"/>
    <s v="Gas Turbine"/>
    <s v="Natural Gas"/>
    <s v="Topping"/>
    <s v="Ongoing"/>
    <n v="13.04"/>
    <n v="12.71"/>
  </r>
  <r>
    <s v="na"/>
    <s v="SCE-SGIP-2012-0369"/>
    <s v="na"/>
    <s v="na"/>
    <s v="na"/>
    <s v="na"/>
    <s v="SCE"/>
    <s v="Houwelings Nurseries"/>
    <x v="6"/>
    <s v="Engine"/>
    <s v="Natural Gas"/>
    <s v="Topping"/>
    <s v="Ongoing"/>
    <n v="2.5110000000000001"/>
    <n v="0"/>
  </r>
  <r>
    <s v="PACLUM_6_UNIT"/>
    <s v="19C010"/>
    <n v="50049"/>
    <n v="100040"/>
    <m/>
    <s v="60083A"/>
    <s v="PG&amp;E"/>
    <s v="Humboldt Redwood Company"/>
    <x v="5"/>
    <s v="Other"/>
    <s v="Biomass"/>
    <s v="Topping"/>
    <s v="Ongoing"/>
    <n v="28.8"/>
    <n v="22"/>
  </r>
  <r>
    <s v="na"/>
    <n v="466"/>
    <s v="na"/>
    <s v="na"/>
    <n v="466"/>
    <s v="na"/>
    <s v="SDG&amp;E"/>
    <s v="Kelco"/>
    <x v="3"/>
    <s v="Gas Turbine"/>
    <s v="Natural Gas"/>
    <s v="Topping"/>
    <s v="Ongoing"/>
    <n v="26.65"/>
    <n v="26.65"/>
  </r>
  <r>
    <s v="KERNFT_1_UNITS"/>
    <s v="33B107QSA"/>
    <n v="50494"/>
    <n v="100202"/>
    <n v="0"/>
    <s v="G0292"/>
    <s v="PG&amp;E"/>
    <s v="Kern Front Limited"/>
    <x v="3"/>
    <s v="Gas Turbine"/>
    <s v="Natural Gas"/>
    <s v="Topping"/>
    <s v="Ongoing"/>
    <n v="48.094000000000001"/>
    <n v="47"/>
  </r>
  <r>
    <s v="OMAR_2_Unit 1, OMAR_2_Unit 2, OMAR_2_Unit 3, OMAR_2_Unit 4"/>
    <s v="33B118"/>
    <n v="10496"/>
    <n v="101514"/>
    <n v="0"/>
    <s v="G0293"/>
    <s v="PG&amp;E"/>
    <s v="Kern River Cogeneration Company"/>
    <x v="1"/>
    <s v="Gas Turbine"/>
    <s v="Natural Gas"/>
    <s v="Topping"/>
    <s v="Ongoing"/>
    <n v="304"/>
    <n v="304"/>
  </r>
  <r>
    <s v="na"/>
    <n v="388"/>
    <s v="na"/>
    <s v="na"/>
    <n v="388"/>
    <s v="na"/>
    <s v="SDG&amp;E"/>
    <s v="Kyocera International, Inc."/>
    <x v="3"/>
    <s v="Engine"/>
    <s v="Natural Gas"/>
    <s v="Topping"/>
    <s v="Ongoing"/>
    <n v="3.25"/>
    <n v="3.25"/>
  </r>
  <r>
    <s v="HOLGAT_1_MOGEN"/>
    <n v="2808"/>
    <n v="10850"/>
    <n v="100218"/>
    <n v="2078"/>
    <s v="G0366"/>
    <s v="SCE"/>
    <s v="Lake Shore Mojave"/>
    <x v="3"/>
    <s v="Steam Turbine"/>
    <s v="Natural Gas"/>
    <s v="NA"/>
    <s v="DIscontinued"/>
    <n v="56.85"/>
    <n v="47.5"/>
  </r>
  <r>
    <s v="na"/>
    <s v="08C094"/>
    <s v="na"/>
    <s v="na"/>
    <s v="na"/>
    <s v="na"/>
    <s v="PG&amp;E"/>
    <s v="Launderland"/>
    <x v="3"/>
    <s v="Gas Turbine"/>
    <s v="Natural Gas"/>
    <s v="Topping"/>
    <s v="DIscontinued"/>
    <n v="0.55000000000000004"/>
    <n v="2.1000000000000001E-2"/>
  </r>
  <r>
    <s v="LIVOAK_1_UNIT 1"/>
    <s v="25C274QTR"/>
    <n v="54768"/>
    <n v="101044"/>
    <n v="0"/>
    <s v="G0315"/>
    <s v="PG&amp;E"/>
    <s v="Live Oak Limited"/>
    <x v="3"/>
    <s v="Gas Turbine"/>
    <s v="Natural Gas"/>
    <s v="Topping"/>
    <s v="DIscontinued"/>
    <n v="48.094000000000001"/>
    <n v="48"/>
  </r>
  <r>
    <s v="LIVOAK_1_UNIT 1"/>
    <s v="33B122"/>
    <n v="54768"/>
    <n v="101044"/>
    <n v="0"/>
    <s v="G0315"/>
    <s v="PG&amp;E"/>
    <s v="Live Oak Limited (ArcLight)"/>
    <x v="1"/>
    <s v="Gas Turbine"/>
    <s v="Natural Gas"/>
    <s v="Topping"/>
    <s v="DIscontinued"/>
    <n v="48.09"/>
    <n v="42"/>
  </r>
  <r>
    <s v="LMEC_1_PL1X3"/>
    <s v="na"/>
    <n v="55217"/>
    <n v="100338"/>
    <s v="na"/>
    <s v="G0780"/>
    <s v="SCE"/>
    <s v="Los Medanos Energy Center "/>
    <x v="11"/>
    <s v="Combined Cycle Gas Turbine"/>
    <s v="Natural Gas"/>
    <s v="Topping"/>
    <s v="Ongoing"/>
    <n v="561"/>
    <n v="140.25"/>
  </r>
  <r>
    <s v="LMEC_1_PL1X3"/>
    <s v="33B006J03"/>
    <n v="55217"/>
    <n v="100338"/>
    <n v="0"/>
    <s v="GO780"/>
    <s v="PG&amp;E"/>
    <s v="Los Medanos Energy Center (LMEC)"/>
    <x v="11"/>
    <s v="Combined Cycle Gas Turbine"/>
    <s v="Natural Gas"/>
    <s v="Topping"/>
    <s v="Ongoing"/>
    <n v="620.29999999999995"/>
    <n v="140.25"/>
  </r>
  <r>
    <s v="TIDWTR_2_UNITS"/>
    <s v="01C044QTR"/>
    <n v="10342"/>
    <n v="101332"/>
    <n v="0"/>
    <s v="G0613"/>
    <s v="PG&amp;E"/>
    <s v="Martinez Cogen Limited Partnership"/>
    <x v="1"/>
    <s v="Combined Cycle Gas Turbine"/>
    <s v="Natural Gas"/>
    <s v="Topping"/>
    <s v="Ongoing"/>
    <n v="99.9"/>
    <n v="99.9"/>
  </r>
  <r>
    <s v="TIDWTR_2_UNITS"/>
    <s v="33B221"/>
    <n v="10342"/>
    <n v="101332"/>
    <n v="0"/>
    <s v="G0613"/>
    <s v="PG&amp;E"/>
    <s v="Martinez Cogen Limited Partnership (Tesoro Refining &amp; Marketing Company, LLC)"/>
    <x v="1"/>
    <s v="Combined Cycle Gas Turbine"/>
    <s v="Natural Gas"/>
    <s v="Topping"/>
    <s v="Ongoing"/>
    <n v="99.9"/>
    <n v="99.9"/>
  </r>
  <r>
    <s v="MKTRCK_1_UNIT 1"/>
    <s v="25C275QTR"/>
    <n v="52076"/>
    <n v="101569"/>
    <n v="0"/>
    <s v="G0600"/>
    <s v="PG&amp;E"/>
    <s v="McKittrick Limited"/>
    <x v="1"/>
    <s v="Gas Turbine"/>
    <s v="Natural Gas"/>
    <s v="Topping"/>
    <s v="DIscontinued"/>
    <n v="48.094000000000001"/>
    <n v="48"/>
  </r>
  <r>
    <s v="MKTRCK_1_UNIT 1"/>
    <s v="33B123"/>
    <n v="50612"/>
    <n v="100296"/>
    <n v="0"/>
    <s v="G0339"/>
    <s v="PG&amp;E"/>
    <s v="McKittrick Limited (ArcLight)"/>
    <x v="1"/>
    <s v="Gas Turbine"/>
    <s v="Natural Gas"/>
    <s v="Topping"/>
    <s v="DIscontinued"/>
    <n v="48.09"/>
    <n v="42"/>
  </r>
  <r>
    <s v="MIDSET_1_UNIT 1"/>
    <s v="25C123QTR"/>
    <n v="10501"/>
    <n v="101515"/>
    <n v="0"/>
    <s v="G0355"/>
    <s v="PG&amp;E"/>
    <s v="Mid-Set Cogen. Co."/>
    <x v="1"/>
    <s v="Gas Turbine"/>
    <s v="Natural Gas"/>
    <s v="Topping"/>
    <s v="Ongoing"/>
    <n v="46"/>
    <n v="37.5"/>
  </r>
  <r>
    <s v="MIDSET_1_UNIT 1"/>
    <s v="25C123QTR"/>
    <n v="10501"/>
    <n v="101515"/>
    <m/>
    <s v="G0355"/>
    <s v="PG&amp;E"/>
    <s v="Mid-Set Cogen. Co."/>
    <x v="1"/>
    <s v="Gas Turbine"/>
    <s v="Natural Gas"/>
    <s v="Topping"/>
    <s v="DIscontinued"/>
    <n v="46"/>
    <n v="37.5"/>
  </r>
  <r>
    <s v="SUNSET_2_UNITS"/>
    <s v="33B091"/>
    <n v="52169"/>
    <n v="100215"/>
    <n v="0"/>
    <s v="G0358"/>
    <s v="PG&amp;E"/>
    <s v="Midway Sunset Cogen Co."/>
    <x v="1"/>
    <s v="Gas Turbine"/>
    <s v="Natural Gas"/>
    <s v="Topping"/>
    <s v="Ongoing"/>
    <n v="234"/>
    <n v="151"/>
  </r>
  <r>
    <s v="SUNSET_2_UNITS"/>
    <s v="33B126"/>
    <n v="52169"/>
    <n v="100215"/>
    <n v="0"/>
    <s v="G0358"/>
    <s v="PG&amp;E"/>
    <s v="Midway Sunset Cogeneration Company"/>
    <x v="1"/>
    <s v="Gas Turbine"/>
    <s v="Natural Gas"/>
    <s v="Topping"/>
    <s v="Ongoing"/>
    <n v="234"/>
    <n v="248"/>
  </r>
  <r>
    <s v="SUNSET_2_UNITS"/>
    <s v="33B091"/>
    <n v="52169"/>
    <n v="100215"/>
    <n v="0"/>
    <s v="G0358"/>
    <s v="PG&amp;E"/>
    <s v="Midway-Sunset Cogen. Co."/>
    <x v="1"/>
    <s v="Gas Turbine"/>
    <s v="Natural Gas"/>
    <s v="Topping"/>
    <s v="Ongoing"/>
    <n v="230"/>
    <n v="151"/>
  </r>
  <r>
    <s v="MTNPOS_1_UNIT"/>
    <s v="33R082"/>
    <n v="54626"/>
    <n v="101228"/>
    <n v="0"/>
    <s v="C0016"/>
    <s v="PG&amp;E"/>
    <s v="Mt. Poso Cogeneration"/>
    <x v="1"/>
    <s v="Steam Turbine"/>
    <s v="Biomass"/>
    <s v="Topping"/>
    <s v="Ongoing"/>
    <n v="55.9"/>
    <n v="44"/>
  </r>
  <r>
    <s v="NAPA_2_UNIT"/>
    <s v="04C054"/>
    <s v="na"/>
    <n v="401602"/>
    <n v="0"/>
    <s v="G0282"/>
    <s v="PG&amp;E"/>
    <s v="Napa State Hospital"/>
    <x v="10"/>
    <s v="Gas Turbine"/>
    <s v="Natural Gas"/>
    <s v="Topping"/>
    <s v="DIscontinued"/>
    <n v="1.33"/>
    <n v="1.33"/>
  </r>
  <r>
    <s v="ETIWND_2_QF"/>
    <n v="2845"/>
    <n v="10427"/>
    <n v="100195"/>
    <n v="2045"/>
    <s v="G0280"/>
    <s v="SCE"/>
    <s v="New-Indy Ontario LLC"/>
    <x v="12"/>
    <s v="Gas Turbine"/>
    <s v="Natural Gas"/>
    <s v="Topping"/>
    <s v="Ongoing"/>
    <n v="33.6"/>
    <n v="37"/>
  </r>
  <r>
    <s v="SNCLRA_6_WILLMT"/>
    <n v="2855"/>
    <n v="57585"/>
    <n v="101356"/>
    <n v="2055"/>
    <s v="G0667"/>
    <s v="SCE"/>
    <s v="New-Indy Oxnard LLC"/>
    <x v="12"/>
    <s v="Gas Turbine"/>
    <s v="Natural Gas"/>
    <s v="Topping"/>
    <s v="Ongoing"/>
    <n v="29"/>
    <n v="14"/>
  </r>
  <r>
    <s v="na"/>
    <s v="SCE-SGIP-2011-0300"/>
    <s v="na"/>
    <s v="na"/>
    <s v="na"/>
    <s v="na"/>
    <s v="SCE"/>
    <s v="Norco College"/>
    <x v="4"/>
    <s v="Other"/>
    <s v="Natural Gas"/>
    <s v="Topping"/>
    <s v="Ongoing"/>
    <n v="0.4"/>
    <n v="0"/>
  </r>
  <r>
    <s v="na"/>
    <n v="523"/>
    <s v="na"/>
    <s v="na"/>
    <n v="523"/>
    <s v="na"/>
    <s v="SDG&amp;E"/>
    <s v="Northrup Gruman"/>
    <x v="3"/>
    <s v="Gas Turbine"/>
    <s v="Natural Gas"/>
    <s v="Topping"/>
    <s v="Ongoing"/>
    <n v="1.3"/>
    <n v="1.3"/>
  </r>
  <r>
    <s v="NAVY35_1_UNITS"/>
    <s v="25C337EO2"/>
    <n v="55950"/>
    <s v="na"/>
    <n v="0"/>
    <s v="G0775"/>
    <s v="PG&amp;E"/>
    <s v="Occidental Elk Hills"/>
    <x v="1"/>
    <s v="Gas Turbine"/>
    <s v="Natural Gas"/>
    <s v="Topping"/>
    <s v="Ongoing"/>
    <n v="58.914000000000001"/>
    <n v="58.914000000000001"/>
  </r>
  <r>
    <s v="ELKHIL_2_PL1X3"/>
    <n v="2824"/>
    <n v="55400"/>
    <n v="100346"/>
    <s v="na"/>
    <s v="G0799"/>
    <s v="SCE"/>
    <s v="Occidental Energy Ventures Corp (Elk Hills)"/>
    <x v="1"/>
    <s v="Gas Turbine"/>
    <s v="Natural Gas"/>
    <s v="Topping"/>
    <s v="Ongoing"/>
    <n v="586"/>
    <n v="200"/>
  </r>
  <r>
    <s v="IGNACO_1_QF"/>
    <s v="04C101"/>
    <s v="na"/>
    <s v="na"/>
    <n v="0"/>
    <s v="na"/>
    <s v="PG&amp;E"/>
    <s v="Occidental Power Services, Inc."/>
    <x v="1"/>
    <s v="Gas Turbine"/>
    <s v="Natural Gas"/>
    <s v="Topping"/>
    <s v="DIscontinued"/>
    <n v="0.06"/>
    <n v="0.06"/>
  </r>
  <r>
    <s v="OILDAL_1_UNIT 1"/>
    <s v="25C170"/>
    <n v="54371"/>
    <n v="101231"/>
    <n v="0"/>
    <s v="G0409"/>
    <s v="PG&amp;E"/>
    <s v="Oildale Energy LLC"/>
    <x v="1"/>
    <s v="Gas Turbine"/>
    <s v="Natural Gas"/>
    <s v="Topping"/>
    <s v="Ongoing"/>
    <n v="33.799999999999997"/>
    <n v="33.799999999999997"/>
  </r>
  <r>
    <s v="CHINO_6_CIMGEN"/>
    <n v="11226"/>
    <n v="50850"/>
    <n v="100236"/>
    <n v="2043"/>
    <s v="G0404"/>
    <s v="SCE"/>
    <s v="OLS Chino"/>
    <x v="3"/>
    <s v="Gas Turbine"/>
    <s v="Natural Gas"/>
    <s v="Topping"/>
    <s v="Ongoing"/>
    <n v="30"/>
    <n v="26"/>
  </r>
  <r>
    <s v="OROVIL_6_UNIT"/>
    <s v="12C019"/>
    <n v="54477"/>
    <n v="100243"/>
    <n v="0"/>
    <s v="GO424"/>
    <s v="PG&amp;E"/>
    <s v="Oroville Cogen"/>
    <x v="3"/>
    <s v="Engine"/>
    <s v="Natural Gas"/>
    <s v="Topping"/>
    <s v="Ongoing"/>
    <n v="8.4"/>
    <n v="7.5"/>
  </r>
  <r>
    <s v="na"/>
    <s v="SCE-SGIP-2012-0428"/>
    <s v="na"/>
    <s v="na"/>
    <s v="na"/>
    <s v="na"/>
    <s v="SCE"/>
    <s v="OXY USA, Inc."/>
    <x v="3"/>
    <s v="Gas Turbine"/>
    <s v="Natural Gas"/>
    <s v="Topping"/>
    <s v="Ongoing"/>
    <n v="1"/>
    <n v="0"/>
  </r>
  <r>
    <s v="GRZZLY_1_BERKLY"/>
    <s v="01C084"/>
    <n v="50849"/>
    <n v="101240"/>
    <m/>
    <s v="G0405"/>
    <s v="PG&amp;E"/>
    <s v="PE - Berkeley, Inc."/>
    <x v="3"/>
    <s v="Gas Turbine"/>
    <s v="Natural Gas"/>
    <s v="Topping"/>
    <s v="Ongoing"/>
    <n v="26.35"/>
    <n v="26.35"/>
  </r>
  <r>
    <s v="KINGCO_1_KINGBR"/>
    <s v="25C164"/>
    <n v="10405"/>
    <n v="100199"/>
    <n v="0"/>
    <s v="G0286"/>
    <s v="PG&amp;E"/>
    <s v="PE - KES Kingsburg, LLC"/>
    <x v="6"/>
    <s v="Combined Cycle Gas Turbine"/>
    <s v="Natural Gas"/>
    <s v="Topping"/>
    <s v="Ongoing"/>
    <n v="34.5"/>
    <n v="34.5"/>
  </r>
  <r>
    <s v="TEMBLR_7_WELLPT"/>
    <s v="25C308QPA"/>
    <n v="54447"/>
    <n v="401603"/>
    <n v="0"/>
    <s v="G0644"/>
    <s v="PG&amp;E"/>
    <s v="Plains Exploration Wellport"/>
    <x v="3"/>
    <s v="Gas Turbine"/>
    <s v="Natural Gas"/>
    <s v="Topping"/>
    <s v="Ongoing"/>
    <n v="4"/>
    <n v="0.5"/>
  </r>
  <r>
    <s v="SNCLRA_6_PROCGN"/>
    <n v="2872"/>
    <n v="50464"/>
    <s v="CA1325"/>
    <n v="2072"/>
    <s v="G0468"/>
    <s v="SCE"/>
    <s v="Procter and Gamble Paper Products"/>
    <x v="7"/>
    <s v="Gas Turbine"/>
    <s v="Natural Gas"/>
    <s v="Topping"/>
    <s v="Ongoing"/>
    <n v="47.9"/>
    <n v="20.5"/>
  </r>
  <r>
    <s v="na"/>
    <n v="15342"/>
    <s v="na"/>
    <s v="na"/>
    <n v="15342"/>
    <s v="na"/>
    <s v="SDG&amp;E"/>
    <s v="Qualcomm, Inc."/>
    <x v="3"/>
    <s v="Gas Turbine"/>
    <s v="Natural Gas"/>
    <s v="Bottoming"/>
    <s v="Ongoing"/>
    <n v="4.3"/>
    <n v="4.3"/>
  </r>
  <r>
    <s v="na"/>
    <n v="514"/>
    <s v="na"/>
    <s v="na"/>
    <n v="514"/>
    <s v="na"/>
    <s v="SDG&amp;E"/>
    <s v="Rady Children's Hospital #2"/>
    <x v="10"/>
    <s v="Gas Turbine"/>
    <s v="Natural Gas"/>
    <s v="Topping"/>
    <s v="Ongoing"/>
    <n v="3.2469999999999999"/>
    <n v="3.2469999999999999"/>
  </r>
  <r>
    <s v="na"/>
    <s v="SCE-SGIP-2012-0413"/>
    <s v="na"/>
    <s v="na"/>
    <s v="na"/>
    <s v="na"/>
    <s v="SCE"/>
    <s v="Ralphs Grocery Company"/>
    <x v="3"/>
    <s v="Gas Turbine"/>
    <s v="Biogas"/>
    <s v="Topping"/>
    <s v="Ongoing"/>
    <n v="0.75"/>
    <n v="0"/>
  </r>
  <r>
    <s v="CTNWDP_1_QF"/>
    <s v="13C160"/>
    <s v="na"/>
    <s v="na"/>
    <n v="0"/>
    <s v="na"/>
    <s v="PG&amp;E"/>
    <s v="Red Bluff Union High School"/>
    <x v="3"/>
    <s v="Gas Turbine"/>
    <s v="Natural Gas"/>
    <s v="Topping"/>
    <s v="DIscontinued"/>
    <n v="0.06"/>
    <n v="0.06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VESTAL_6_ULTRGN"/>
    <n v="2077"/>
    <n v="10768"/>
    <n v="100892"/>
    <n v="2077"/>
    <s v="C0018"/>
    <s v="SCE"/>
    <s v="Rio Bravo Jasmin"/>
    <x v="1"/>
    <s v="Steam Turbine"/>
    <s v="Coal"/>
    <s v="NA"/>
    <s v="Ongoing"/>
    <n v="41"/>
    <n v="30"/>
  </r>
  <r>
    <s v="ULTOGL_1_POSO"/>
    <s v="25C076"/>
    <n v="10769"/>
    <n v="100893"/>
    <n v="0"/>
    <s v="C0022"/>
    <s v="PG&amp;E"/>
    <s v="Rio Bravo Poso"/>
    <x v="1"/>
    <s v="Other"/>
    <s v="Coal"/>
    <s v="Topping"/>
    <s v="Ongoing"/>
    <n v="37"/>
    <n v="37"/>
  </r>
  <r>
    <s v="SMPRIP_1_SMPSON"/>
    <s v="33B125"/>
    <n v="50299"/>
    <n v="100283"/>
    <n v="0"/>
    <s v="G0564"/>
    <s v="PG&amp;E"/>
    <s v="Ripon Cogeneration "/>
    <x v="1"/>
    <s v="Gas Turbine"/>
    <s v="Natural Gas"/>
    <s v="Topping"/>
    <s v="DIscontinued"/>
    <n v="49.5"/>
    <n v="45.6"/>
  </r>
  <r>
    <s v="SMPRIP_1_SMPSON"/>
    <s v="16C034"/>
    <n v="50299"/>
    <n v="100283"/>
    <n v="0"/>
    <s v="G0564"/>
    <s v="PG&amp;E"/>
    <s v="Ripon Cogeneration "/>
    <x v="1"/>
    <s v="Gas Turbine"/>
    <s v="Natural Gas"/>
    <s v="Topping"/>
    <s v="DIscontinued"/>
    <n v="49.5"/>
    <n v="49.5"/>
  </r>
  <r>
    <s v="BULLRD_7_SAGNES"/>
    <s v="25C178"/>
    <n v="54800"/>
    <n v="400081"/>
    <n v="0"/>
    <s v="G0518"/>
    <s v="PG&amp;E"/>
    <s v="Saint Agnes Medical Center"/>
    <x v="10"/>
    <s v="Gas Turbine"/>
    <s v="Natural Gas"/>
    <s v="Topping"/>
    <s v="Ongoing"/>
    <n v="2.3250000000000002"/>
    <n v="2.3250000000000002"/>
  </r>
  <r>
    <s v="SALIRV_2_UNIT"/>
    <s v="18C053QTR"/>
    <n v="50865"/>
    <n v="101518"/>
    <n v="0"/>
    <s v="G0520"/>
    <s v="PG&amp;E"/>
    <s v="Salinas River Cogen. Co."/>
    <x v="1"/>
    <s v="Gas Turbine"/>
    <s v="Natural Gas"/>
    <s v="Topping"/>
    <s v="Ongoing"/>
    <n v="49.6"/>
    <n v="36.799999999999997"/>
  </r>
  <r>
    <s v="SALIRV_2_UNIT"/>
    <s v="18C053QTR"/>
    <n v="50865"/>
    <n v="101518"/>
    <m/>
    <s v="G0520"/>
    <s v="PG&amp;E"/>
    <s v="Salinas River Cogen. Co."/>
    <x v="1"/>
    <s v="Gas Turbine"/>
    <s v="Natural Gas"/>
    <s v="Topping"/>
    <s v="DIscontinued"/>
    <n v="49.6"/>
    <n v="36.799999999999997"/>
  </r>
  <r>
    <s v="JRWOOD_1_UNIT 1"/>
    <s v="25C045"/>
    <n v="52198"/>
    <s v="na"/>
    <n v="0"/>
    <s v="G0283"/>
    <s v="PG&amp;E"/>
    <s v="San Joaquin Power Company"/>
    <x v="3"/>
    <s v="Gas Turbine"/>
    <s v="Natural Gas"/>
    <s v="Topping"/>
    <s v="DIscontinued"/>
    <n v="10.75"/>
    <n v="10.75"/>
  </r>
  <r>
    <s v="MARKHM_1_CATLST"/>
    <s v="08C030EO1"/>
    <n v="10548"/>
    <n v="100131"/>
    <n v="0"/>
    <s v="G0087"/>
    <s v="PG&amp;E"/>
    <s v="San Jose Cogen"/>
    <x v="3"/>
    <s v="Gas Turbine"/>
    <s v="Natural Gas"/>
    <s v="Topping"/>
    <s v="Ongoing"/>
    <n v="6"/>
    <n v="6"/>
  </r>
  <r>
    <s v="SGREGY_6_SANGER"/>
    <s v="25C016"/>
    <n v="57564"/>
    <n v="101433"/>
    <m/>
    <s v="G0536"/>
    <s v="PG&amp;E"/>
    <s v="Sanger Power, LLC"/>
    <x v="3"/>
    <s v="Gas Turbine"/>
    <s v="Natural Gas"/>
    <s v="Topping"/>
    <s v="Ongoing"/>
    <n v="42"/>
    <n v="42"/>
  </r>
  <r>
    <s v="SARGNT_2_UNIT"/>
    <s v="18C052QTR"/>
    <n v="50864"/>
    <n v="101517"/>
    <n v="0"/>
    <s v="G0547"/>
    <s v="PG&amp;E"/>
    <s v="Sargent Canyon Cogen. Co."/>
    <x v="1"/>
    <s v="Gas Turbine"/>
    <s v="Natural Gas"/>
    <s v="Topping"/>
    <s v="Ongoing"/>
    <n v="49.6"/>
    <n v="35.299999999999997"/>
  </r>
  <r>
    <s v="SARGNT_2_UNIT"/>
    <s v="18C052QTR"/>
    <n v="50864"/>
    <n v="101517"/>
    <m/>
    <s v="G0547"/>
    <s v="PG&amp;E"/>
    <s v="Sargent Canyon Cogen. Co."/>
    <x v="1"/>
    <s v="Gas Turbine"/>
    <s v="Natural Gas"/>
    <s v="Topping"/>
    <s v="DIscontinued"/>
    <n v="49.6"/>
    <n v="35.299999999999997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1.4"/>
    <s v="na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0.2"/>
    <s v="na"/>
  </r>
  <r>
    <s v="na"/>
    <s v="18C057"/>
    <s v="na"/>
    <s v="na"/>
    <n v="0"/>
    <s v="na"/>
    <s v="PG&amp;E"/>
    <s v="Shell Western E &amp; P  "/>
    <x v="1"/>
    <s v="Gas Turbine"/>
    <s v="Natural Gas"/>
    <s v="Topping"/>
    <s v="DIscontinued"/>
    <n v="0.99"/>
    <n v="1.84"/>
  </r>
  <r>
    <s v="SPBURN_2_UNIT 1"/>
    <s v="13C049"/>
    <n v="50110"/>
    <n v="100043"/>
    <n v="0"/>
    <s v="60087A"/>
    <s v="PG&amp;E"/>
    <s v="Sierra Pacific Industries (Burney)"/>
    <x v="5"/>
    <s v="Steam Turbine"/>
    <s v="Biomass"/>
    <s v="Topping"/>
    <s v="Ongoing"/>
    <n v="20"/>
    <n v="20"/>
  </r>
  <r>
    <s v="SPI LI_2_UNIT 1"/>
    <s v="12C008"/>
    <n v="10144"/>
    <n v="101680"/>
    <n v="0"/>
    <s v="60088A"/>
    <s v="PG&amp;E"/>
    <s v="Sierra Pacific Industries (Lincoln)"/>
    <x v="5"/>
    <s v="Steam Turbine"/>
    <s v="Biomass"/>
    <s v="Topping"/>
    <s v="Ongoing"/>
    <n v="18.399999999999999"/>
    <n v="7.5"/>
  </r>
  <r>
    <s v="SPQUIN_6_SRPCQU"/>
    <s v="01C018"/>
    <n v="50112"/>
    <n v="101378"/>
    <n v="0"/>
    <s v="60089A"/>
    <s v="PG&amp;E"/>
    <s v="Sierra Pacific Industries (Quincy)"/>
    <x v="5"/>
    <s v="Steam Turbine"/>
    <s v="Biomass"/>
    <s v="Topping"/>
    <s v="Ongoing"/>
    <n v="25"/>
    <n v="20"/>
  </r>
  <r>
    <s v="SPIFBD_1_PL1X2"/>
    <s v="01C010EO1"/>
    <s v="54517"/>
    <n v="101682"/>
    <n v="0"/>
    <s v="60090E"/>
    <s v="PG&amp;E"/>
    <s v="Sierra Pacific Industries (Sonora)"/>
    <x v="5"/>
    <s v="Steam Turbine"/>
    <s v="Biomass"/>
    <s v="Topping"/>
    <s v="Ongoing"/>
    <n v="7.5"/>
    <n v="2"/>
  </r>
  <r>
    <s v="na"/>
    <s v="SCE-SGIP-2012-0430"/>
    <s v="na"/>
    <s v="na"/>
    <s v="na"/>
    <s v="na"/>
    <s v="SCE"/>
    <s v="South Coast Air Quality Management District"/>
    <x v="9"/>
    <s v="Microturbine"/>
    <s v="Natural Gas"/>
    <s v="Topping"/>
    <s v="Ongoing"/>
    <n v="0.4"/>
    <n v="0"/>
  </r>
  <r>
    <s v="SPIAND_1_ANDSN2"/>
    <s v="33R254"/>
    <n v="59658"/>
    <s v="na"/>
    <n v="0"/>
    <s v="61146C"/>
    <s v="PG&amp;E"/>
    <s v="SPI Anderson II"/>
    <x v="5"/>
    <s v="Steam Turbine"/>
    <s v="Biomass"/>
    <s v="Topping"/>
    <s v="Ongoing"/>
    <n v="30.15"/>
    <n v="17"/>
  </r>
  <r>
    <s v="CUMMNG_6_SUNCT1"/>
    <n v="2835"/>
    <s v="na"/>
    <s v="na"/>
    <s v="na"/>
    <s v="na"/>
    <s v="SCE"/>
    <s v="SunSelect Produce"/>
    <x v="3"/>
    <s v="Engine"/>
    <s v="Natural Gas"/>
    <s v="Topping"/>
    <s v="Ongoing"/>
    <n v="6.08"/>
    <n v="6.08"/>
  </r>
  <r>
    <s v="SYCAMR_2_UNITS"/>
    <s v="2815 &amp; 2816"/>
    <n v="50134"/>
    <n v="100886"/>
    <n v="2058"/>
    <s v="G0590"/>
    <s v="SCE"/>
    <s v="Sycamore Cogeneration Company"/>
    <x v="1"/>
    <s v="Gas Turbine"/>
    <s v="Natural Gas"/>
    <s v="Topping"/>
    <s v="Ongoing"/>
    <n v="340"/>
    <n v="318"/>
  </r>
  <r>
    <s v="CENTER_2_TECNG1"/>
    <n v="2834"/>
    <s v="na"/>
    <s v="na"/>
    <s v="na"/>
    <s v="G0621"/>
    <s v="SCE"/>
    <s v="Techni-Cast"/>
    <x v="3"/>
    <s v="Engine"/>
    <s v="Natural Gas"/>
    <s v="Topping"/>
    <s v="Ongoing"/>
    <n v="1.43"/>
    <n v="1.43"/>
  </r>
  <r>
    <s v="SAUGUS_6_QF"/>
    <n v="2479"/>
    <s v="na"/>
    <s v="na"/>
    <n v="2479"/>
    <s v="na"/>
    <s v="SCE"/>
    <s v="TERMO"/>
    <x v="3"/>
    <s v="Engine"/>
    <s v="Natural Gas"/>
    <s v="NA"/>
    <s v="DIscontinued"/>
    <n v="0.19"/>
    <n v="0.19"/>
  </r>
  <r>
    <s v="HINSON_6_CARBGN"/>
    <n v="2915"/>
    <n v="10601"/>
    <n v="100002"/>
    <n v="2015"/>
    <s v="C0002"/>
    <s v="SCE"/>
    <s v="Tesoro Wilmington Calciner"/>
    <x v="1"/>
    <s v="Steam Turbine"/>
    <s v="Waste Heat"/>
    <s v="Bottoming"/>
    <s v="Ongoing"/>
    <n v="35.799999999999997"/>
    <n v="31"/>
  </r>
  <r>
    <s v="na"/>
    <s v="SCE-SGIP-2010-0035"/>
    <s v="na"/>
    <s v="na"/>
    <s v="na"/>
    <s v="na"/>
    <s v="SCE"/>
    <s v="Toyota Motor Sales, USA"/>
    <x v="3"/>
    <s v="Other"/>
    <s v="Biogas"/>
    <s v="Topping"/>
    <s v="Ongoing"/>
    <n v="1.1100000000000001"/>
    <n v="0"/>
  </r>
  <r>
    <s v="MISSIX_1_QF"/>
    <s v="02C071EO2"/>
    <s v="na"/>
    <n v="101416"/>
    <n v="0"/>
    <s v="na"/>
    <s v="PG&amp;E"/>
    <s v="UCSF"/>
    <x v="10"/>
    <s v="Gas Turbine"/>
    <s v="Natural Gas"/>
    <s v="Topping"/>
    <s v="Ongoing"/>
    <n v="12.6"/>
    <n v="12.6"/>
  </r>
  <r>
    <s v="UNTDQF_7_UNITS"/>
    <s v="02C001"/>
    <n v="50104"/>
    <n v="400085"/>
    <n v="0"/>
    <s v="G0636"/>
    <s v="PG&amp;E"/>
    <s v="United Airlines Cogen."/>
    <x v="3"/>
    <s v="Gas Turbine"/>
    <s v="Natural Gas"/>
    <s v="Topping"/>
    <s v="Ongoing"/>
    <n v="30"/>
    <n v="30"/>
  </r>
  <r>
    <s v="HOLGAT_1_BORAX"/>
    <n v="2826"/>
    <n v="50115"/>
    <n v="100300"/>
    <n v="2019"/>
    <s v="G0625"/>
    <s v="SCE"/>
    <s v="US Borax"/>
    <x v="13"/>
    <s v="Gas Turbine"/>
    <s v="Natural Gas"/>
    <s v="Topping"/>
    <s v="Ongoing"/>
    <n v="45"/>
    <n v="30"/>
  </r>
  <r>
    <s v="na"/>
    <s v="SCE-SGIP-2010-0040"/>
    <s v="na"/>
    <s v="na"/>
    <s v="na"/>
    <s v="na"/>
    <s v="SCE"/>
    <s v="Veterans Administration Hospital"/>
    <x v="10"/>
    <s v="Other"/>
    <s v="Natural Gas"/>
    <s v="Topping"/>
    <s v="Ongoing"/>
    <n v="0.8"/>
    <n v="0"/>
  </r>
  <r>
    <s v="na"/>
    <s v="SCE-SGIP-2012-0450"/>
    <s v="na"/>
    <s v="na"/>
    <s v="na"/>
    <s v="na"/>
    <s v="SCE"/>
    <s v="Victor Valley Wastewater Reclamation Authority"/>
    <x v="3"/>
    <s v="Engine"/>
    <s v="Biogas"/>
    <s v="Topping"/>
    <s v="Ongoing"/>
    <n v="1.55"/>
    <n v="0"/>
  </r>
  <r>
    <s v="TBD"/>
    <n v="2836"/>
    <s v="TBD"/>
    <s v="TBD"/>
    <s v="na"/>
    <s v="TBD"/>
    <s v="SCE"/>
    <s v="Victorville Energy Center"/>
    <x v="3"/>
    <s v="Other"/>
    <s v="Waste Heat"/>
    <s v="Bottoming"/>
    <s v="Ongoing"/>
    <n v="18.899999999999999"/>
    <n v="18.899999999999999"/>
  </r>
  <r>
    <s v="ARCOGN_2_UNITS"/>
    <n v="2829"/>
    <n v="50216"/>
    <n v="101246"/>
    <n v="2053"/>
    <s v="G0035"/>
    <s v="SCE"/>
    <s v="Watson"/>
    <x v="1"/>
    <s v="Combined Cycle Gas Turbine"/>
    <s v="Natural Gas"/>
    <s v="Topping"/>
    <s v="Ongoing"/>
    <n v="405.78"/>
    <n v="279"/>
  </r>
  <r>
    <s v="na"/>
    <n v="2807"/>
    <n v="10685"/>
    <n v="100011"/>
    <n v="2007"/>
    <s v="G0396"/>
    <s v="SCE"/>
    <s v="Westend"/>
    <x v="13"/>
    <s v="Gas Turbine"/>
    <s v="Natural Gas"/>
    <s v="Topping"/>
    <s v="Ongoing"/>
    <n v="15.5"/>
    <n v="4"/>
  </r>
  <r>
    <s v="na"/>
    <n v="2807"/>
    <n v="10685"/>
    <n v="100011"/>
    <n v="2807"/>
    <s v="G0396"/>
    <s v="SCE"/>
    <s v="Westend"/>
    <x v="13"/>
    <s v="Gas Turbine"/>
    <s v="Natural Gas"/>
    <s v="Topping"/>
    <s v="Ongoing"/>
    <n v="15.5"/>
    <n v="4"/>
  </r>
  <r>
    <s v="DEXZEL_1_UNIT"/>
    <s v="25C138QTR"/>
    <n v="54410"/>
    <n v="101231"/>
    <n v="0"/>
    <s v="G0173"/>
    <s v="PG&amp;E"/>
    <s v="Western Power and Steam"/>
    <x v="1"/>
    <s v="Gas Turbine"/>
    <s v="Natural Gas"/>
    <s v="Topping"/>
    <s v="Ongoing"/>
    <n v="29"/>
    <n v="29"/>
  </r>
  <r>
    <s v="DEXZEL_1_UNIT"/>
    <s v="25C138QPA"/>
    <n v="54410"/>
    <n v="101231"/>
    <n v="0"/>
    <s v="G0173"/>
    <s v="PG&amp;E"/>
    <s v="Western Power and Steam"/>
    <x v="1"/>
    <s v="Gas Turbine"/>
    <s v="Natural Gas"/>
    <s v="Topping"/>
    <s v="Ongoing"/>
    <n v="20"/>
    <n v="18.649999999999999"/>
  </r>
  <r>
    <s v="MILBRA_1_QF"/>
    <s v="02C049"/>
    <s v="na"/>
    <s v="na"/>
    <n v="0"/>
    <s v="na"/>
    <s v="PG&amp;E"/>
    <s v="Westmoor High School"/>
    <x v="4"/>
    <s v="Gas Turbine"/>
    <s v="Natural Gas"/>
    <s v="Topping"/>
    <s v="DIscontinued"/>
    <n v="0.06"/>
    <n v="0.06"/>
  </r>
  <r>
    <s v="SMPAND_7_UNIT"/>
    <s v="13C082"/>
    <n v="50298"/>
    <n v="101222"/>
    <n v="0"/>
    <s v="G0563"/>
    <s v="PG&amp;E"/>
    <s v="Wheelabrator Lassen  "/>
    <x v="5"/>
    <s v="Gas Turbine"/>
    <s v="Natural Gas"/>
    <s v="Topping"/>
    <s v="DIscontinued"/>
    <n v="42"/>
    <n v="42"/>
  </r>
  <r>
    <s v="VACADX_1_QF"/>
    <s v="06C153"/>
    <s v="na"/>
    <s v="na"/>
    <s v="na"/>
    <s v="na"/>
    <s v="PG&amp;E"/>
    <s v="Young Radio, Inc."/>
    <x v="3"/>
    <s v="Gas Turbine"/>
    <s v="Natural Gas"/>
    <s v="Topping"/>
    <s v="DIscontinued"/>
    <n v="0.02"/>
    <n v="0.02"/>
  </r>
  <r>
    <s v="YUBACT_1_SUNSWT"/>
    <s v="12C026"/>
    <n v="52186"/>
    <n v="100322"/>
    <n v="0"/>
    <s v="G0686"/>
    <s v="PG&amp;E"/>
    <s v="Yuba City Cogen."/>
    <x v="14"/>
    <s v="Gas Turbine"/>
    <s v="Natural Gas"/>
    <s v="Topping"/>
    <s v="Ongoing"/>
    <n v="49"/>
    <n v="49"/>
  </r>
  <r>
    <s v="NGILAA_5_SDGDYN"/>
    <n v="416"/>
    <s v="na"/>
    <s v="na"/>
    <n v="416"/>
    <s v="na"/>
    <s v="SDG&amp;E"/>
    <s v="Yuma Cogeneration Associates"/>
    <x v="7"/>
    <s v="Gas Turbine"/>
    <s v="Natural Gas"/>
    <s v="Topping"/>
    <s v="Ongoing"/>
    <n v="52.89"/>
    <n v="52.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">
  <r>
    <n v="10034"/>
    <s v="Y"/>
    <s v="."/>
    <s v="Gilroy Power Plant"/>
    <s v="Calpine Gilroy Cogen LP"/>
    <n v="3028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7"/>
    <n v="5864"/>
    <n v="2291"/>
    <n v="121"/>
    <n v="0"/>
    <n v="1150"/>
    <n v="2500"/>
    <n v="3212"/>
    <n v="2266"/>
    <n v="2371"/>
    <n v="2681"/>
    <n v="2224"/>
    <n v="0"/>
    <n v="0"/>
    <n v="0"/>
    <n v="0"/>
    <x v="0"/>
    <n v="2019"/>
  </r>
  <r>
    <n v="10034"/>
    <s v="Y"/>
    <s v="."/>
    <s v="Gilroy Power Plant"/>
    <s v="Calpine Gilroy Cogen LP"/>
    <n v="3028"/>
    <s v="CA"/>
    <s v="PACC"/>
    <s v="WECC"/>
    <s v=""/>
    <x v="0"/>
    <x v="0"/>
    <x v="0"/>
    <s v="CT"/>
    <x v="0"/>
    <s v="NG"/>
    <s v=""/>
    <s v=""/>
    <x v="0"/>
    <n v="31748"/>
    <n v="182313"/>
    <n v="73126"/>
    <n v="4218"/>
    <n v="0"/>
    <n v="35994"/>
    <n v="79926"/>
    <n v="101952"/>
    <n v="70549"/>
    <n v="72697"/>
    <n v="72078"/>
    <n v="56256"/>
    <n v="26111"/>
    <n v="156150"/>
    <n v="61507"/>
    <n v="3313"/>
    <n v="0"/>
    <n v="30017"/>
    <n v="66641"/>
    <n v="84829"/>
    <n v="59123"/>
    <n v="61813"/>
    <n v="71317"/>
    <n v="56256"/>
    <n v="1.038"/>
    <n v="1.0209999999999999"/>
    <n v="1.0229999999999999"/>
    <n v="1.0229999999999999"/>
    <n v="0"/>
    <n v="1.028"/>
    <n v="1.0269999999999999"/>
    <n v="1.0309999999999999"/>
    <n v="1.0309999999999999"/>
    <n v="1.034"/>
    <n v="1.0409999999999999"/>
    <n v="1.042"/>
    <n v="32954"/>
    <n v="186142"/>
    <n v="74808"/>
    <n v="4315"/>
    <n v="0"/>
    <n v="37002"/>
    <n v="82084"/>
    <n v="105113"/>
    <n v="72736"/>
    <n v="75169"/>
    <n v="75033"/>
    <n v="58619"/>
    <n v="27103"/>
    <n v="159429"/>
    <n v="62922"/>
    <n v="3389"/>
    <n v="0"/>
    <n v="30857"/>
    <n v="68440"/>
    <n v="87459"/>
    <n v="60956"/>
    <n v="63915"/>
    <n v="74241"/>
    <n v="58619"/>
    <n v="2428"/>
    <n v="14681"/>
    <n v="5674"/>
    <n v="303"/>
    <n v="0"/>
    <n v="2813"/>
    <n v="6178"/>
    <n v="7950"/>
    <n v="5539"/>
    <n v="5827"/>
    <n v="6753"/>
    <n v="5735"/>
    <n v="780857"/>
    <n v="677077"/>
    <n v="803975"/>
    <n v="697330"/>
    <x v="1"/>
    <n v="2019"/>
  </r>
  <r>
    <n v="10110"/>
    <s v="Y"/>
    <s v="."/>
    <s v="Frito-Lay Cogen Plant"/>
    <s v="Frito-Lay Inc"/>
    <n v="15743"/>
    <s v="CA"/>
    <s v="PACC"/>
    <s v="WECC"/>
    <s v=""/>
    <x v="1"/>
    <x v="1"/>
    <x v="1"/>
    <s v="GT"/>
    <x v="0"/>
    <s v="NG"/>
    <s v=""/>
    <s v=""/>
    <x v="0"/>
    <n v="29071"/>
    <n v="26956"/>
    <n v="23507"/>
    <n v="16495"/>
    <n v="14214"/>
    <n v="19006"/>
    <n v="29962"/>
    <n v="35194"/>
    <n v="30968"/>
    <n v="31718"/>
    <n v="31107"/>
    <n v="32264"/>
    <n v="17461"/>
    <n v="16190"/>
    <n v="14118"/>
    <n v="9907"/>
    <n v="8536"/>
    <n v="11415"/>
    <n v="17994"/>
    <n v="21137"/>
    <n v="18599"/>
    <n v="19049"/>
    <n v="18682"/>
    <n v="19377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29914"/>
    <n v="27738"/>
    <n v="24189"/>
    <n v="16973"/>
    <n v="14626"/>
    <n v="19557"/>
    <n v="30831"/>
    <n v="36215"/>
    <n v="31866"/>
    <n v="32638"/>
    <n v="32009"/>
    <n v="33200"/>
    <n v="17967"/>
    <n v="16659"/>
    <n v="14527"/>
    <n v="10194"/>
    <n v="8784"/>
    <n v="11746"/>
    <n v="18516"/>
    <n v="21750"/>
    <n v="19138"/>
    <n v="19601"/>
    <n v="19224"/>
    <n v="19939"/>
    <n v="2179.9940000000001"/>
    <n v="2021.3150000000001"/>
    <n v="1762.6849999999999"/>
    <n v="1236.8720000000001"/>
    <n v="1065.829"/>
    <n v="1425.2049999999999"/>
    <n v="2246.6999999999998"/>
    <n v="2639.0169999999998"/>
    <n v="2322.14"/>
    <n v="2378.3719999999998"/>
    <n v="2332.5630000000001"/>
    <n v="2419.308"/>
    <n v="320462"/>
    <n v="192465"/>
    <n v="329756"/>
    <n v="198045"/>
    <x v="2"/>
    <n v="2019"/>
  </r>
  <r>
    <n v="10144"/>
    <s v="Y"/>
    <s v="."/>
    <s v="Sierra Pacific Lincoln Facility"/>
    <s v="Sierra Pacific Industries Inc"/>
    <n v="17164"/>
    <s v="CA"/>
    <s v="PACC"/>
    <s v="WECC"/>
    <s v=""/>
    <x v="2"/>
    <x v="1"/>
    <x v="1"/>
    <s v="ST"/>
    <x v="1"/>
    <s v="WWW"/>
    <s v=""/>
    <s v=""/>
    <x v="1"/>
    <n v="12340"/>
    <n v="10986"/>
    <n v="12313"/>
    <n v="9584"/>
    <n v="11939"/>
    <n v="11676"/>
    <n v="11996"/>
    <n v="12403"/>
    <n v="11144"/>
    <n v="9328"/>
    <n v="10735"/>
    <n v="11124"/>
    <n v="2325"/>
    <n v="2015"/>
    <n v="2262"/>
    <n v="1769"/>
    <n v="2450"/>
    <n v="2704"/>
    <n v="2833"/>
    <n v="2831"/>
    <n v="2364"/>
    <n v="1811"/>
    <n v="1975"/>
    <n v="2009"/>
    <n v="18"/>
    <n v="18"/>
    <n v="18"/>
    <n v="18"/>
    <n v="18"/>
    <n v="18"/>
    <n v="18"/>
    <n v="18"/>
    <n v="18"/>
    <n v="18"/>
    <n v="18"/>
    <n v="18"/>
    <n v="222120"/>
    <n v="197748"/>
    <n v="221634"/>
    <n v="172512"/>
    <n v="214902"/>
    <n v="210168"/>
    <n v="215928"/>
    <n v="223254"/>
    <n v="200592"/>
    <n v="167904"/>
    <n v="193230"/>
    <n v="200232"/>
    <n v="41851"/>
    <n v="36275"/>
    <n v="40719"/>
    <n v="31840"/>
    <n v="44105"/>
    <n v="48671"/>
    <n v="50994"/>
    <n v="50955"/>
    <n v="42555"/>
    <n v="32600"/>
    <n v="35545"/>
    <n v="36154"/>
    <n v="8382"/>
    <n v="7223"/>
    <n v="8116"/>
    <n v="6305"/>
    <n v="8920"/>
    <n v="9947"/>
    <n v="10438"/>
    <n v="10406"/>
    <n v="8541"/>
    <n v="6420"/>
    <n v="7019"/>
    <n v="7110"/>
    <n v="135568"/>
    <n v="27348"/>
    <n v="2440224"/>
    <n v="492264"/>
    <x v="3"/>
    <n v="2019"/>
  </r>
  <r>
    <n v="10156"/>
    <s v="Y"/>
    <s v="."/>
    <s v="Fresno Cogen Partners"/>
    <s v="Wellhead Energy, LLC"/>
    <n v="20323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50"/>
    <n v="0"/>
    <n v="17"/>
    <n v="57"/>
    <n v="50"/>
    <n v="103"/>
    <n v="85"/>
    <n v="76"/>
    <n v="56"/>
    <n v="91"/>
    <n v="0"/>
    <n v="0"/>
    <n v="0"/>
    <n v="0"/>
    <x v="4"/>
    <n v="2019"/>
  </r>
  <r>
    <n v="10156"/>
    <s v="Y"/>
    <s v="."/>
    <s v="Fresno Cogen Partners"/>
    <s v="Wellhead Energy, LLC"/>
    <n v="20323"/>
    <s v="CA"/>
    <s v="PACC"/>
    <s v="WECC"/>
    <s v=""/>
    <x v="0"/>
    <x v="0"/>
    <x v="0"/>
    <s v="CT"/>
    <x v="0"/>
    <s v="NG"/>
    <s v=""/>
    <s v=""/>
    <x v="0"/>
    <n v="0"/>
    <n v="18168"/>
    <n v="4155"/>
    <n v="28"/>
    <n v="1755"/>
    <n v="4548"/>
    <n v="4096"/>
    <n v="8137"/>
    <n v="6356"/>
    <n v="5713"/>
    <n v="3574"/>
    <n v="6628"/>
    <n v="0"/>
    <n v="17447"/>
    <n v="3907"/>
    <n v="0"/>
    <n v="1386"/>
    <n v="4540"/>
    <n v="3900"/>
    <n v="7900"/>
    <n v="6356"/>
    <n v="5713"/>
    <n v="3574"/>
    <n v="6628"/>
    <n v="0"/>
    <n v="1.0369999999999999"/>
    <n v="1.026"/>
    <n v="1.022"/>
    <n v="1.026"/>
    <n v="1"/>
    <n v="1.0229999999999999"/>
    <n v="1.0389999999999999"/>
    <n v="1.034"/>
    <n v="1.0289999999999999"/>
    <n v="1.0349999999999999"/>
    <n v="1.044"/>
    <n v="0"/>
    <n v="18840"/>
    <n v="4263"/>
    <n v="29"/>
    <n v="1801"/>
    <n v="4548"/>
    <n v="4190"/>
    <n v="8454"/>
    <n v="6572"/>
    <n v="5879"/>
    <n v="3699"/>
    <n v="6920"/>
    <n v="0"/>
    <n v="18093"/>
    <n v="4009"/>
    <n v="0"/>
    <n v="1422"/>
    <n v="4540"/>
    <n v="3990"/>
    <n v="8208"/>
    <n v="6572"/>
    <n v="5879"/>
    <n v="3699"/>
    <n v="6920"/>
    <n v="0"/>
    <n v="1591"/>
    <n v="352"/>
    <n v="0"/>
    <n v="122"/>
    <n v="398"/>
    <n v="348"/>
    <n v="721"/>
    <n v="597"/>
    <n v="535"/>
    <n v="389"/>
    <n v="640"/>
    <n v="63158"/>
    <n v="61351"/>
    <n v="65195"/>
    <n v="63332"/>
    <x v="5"/>
    <n v="2019"/>
  </r>
  <r>
    <n v="10156"/>
    <s v="Y"/>
    <s v="."/>
    <s v="Fresno Cogen Partners"/>
    <s v="Wellhead Energy, LLC"/>
    <n v="20323"/>
    <s v="CA"/>
    <s v="PACC"/>
    <s v="WECC"/>
    <s v=""/>
    <x v="0"/>
    <x v="0"/>
    <x v="0"/>
    <s v="GT"/>
    <x v="0"/>
    <s v="NG"/>
    <s v=""/>
    <s v=""/>
    <x v="0"/>
    <n v="1820"/>
    <n v="1689"/>
    <n v="1472"/>
    <n v="1033"/>
    <n v="890"/>
    <n v="1191"/>
    <n v="1877"/>
    <n v="2205"/>
    <n v="1940"/>
    <n v="1987"/>
    <n v="1949"/>
    <n v="2021"/>
    <n v="1118"/>
    <n v="1037"/>
    <n v="904"/>
    <n v="635"/>
    <n v="547"/>
    <n v="731"/>
    <n v="1152"/>
    <n v="1354"/>
    <n v="1191"/>
    <n v="1220"/>
    <n v="1197"/>
    <n v="1241"/>
    <n v="1.032"/>
    <n v="1.032"/>
    <n v="1.032"/>
    <n v="1.032"/>
    <n v="1.032"/>
    <n v="1.032"/>
    <n v="1.032"/>
    <n v="1.032"/>
    <n v="1.032"/>
    <n v="1.032"/>
    <n v="1.032"/>
    <n v="1.032"/>
    <n v="1878"/>
    <n v="1743"/>
    <n v="1519"/>
    <n v="1066"/>
    <n v="918"/>
    <n v="1229"/>
    <n v="1937"/>
    <n v="2276"/>
    <n v="2002"/>
    <n v="2051"/>
    <n v="2011"/>
    <n v="2086"/>
    <n v="1154"/>
    <n v="1070"/>
    <n v="933"/>
    <n v="655"/>
    <n v="564"/>
    <n v="754"/>
    <n v="1189"/>
    <n v="1397"/>
    <n v="1229"/>
    <n v="1259"/>
    <n v="1235"/>
    <n v="1281"/>
    <n v="119.932"/>
    <n v="111.202"/>
    <n v="96.972999999999999"/>
    <n v="68.046000000000006"/>
    <n v="58.636000000000003"/>
    <n v="78.406999999999996"/>
    <n v="123.601"/>
    <n v="145.184"/>
    <n v="127.752"/>
    <n v="130.845"/>
    <n v="128.32499999999999"/>
    <n v="133.09700000000001"/>
    <n v="20074"/>
    <n v="12327"/>
    <n v="20716"/>
    <n v="12720"/>
    <x v="6"/>
    <n v="2019"/>
  </r>
  <r>
    <n v="10169"/>
    <s v="Y"/>
    <s v="."/>
    <s v="Carson Cogeneration"/>
    <s v="Carson Cogeneration Co"/>
    <n v="3084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58"/>
    <n v="0"/>
    <n v="0"/>
    <n v="40"/>
    <n v="1444"/>
    <n v="1869"/>
    <n v="909"/>
    <n v="492"/>
    <n v="252"/>
    <n v="121"/>
    <n v="0"/>
    <n v="0"/>
    <n v="0"/>
    <n v="0"/>
    <x v="7"/>
    <n v="2019"/>
  </r>
  <r>
    <n v="10169"/>
    <s v="Y"/>
    <s v="."/>
    <s v="Carson Cogeneration"/>
    <s v="Carson Cogeneration Co"/>
    <n v="3084"/>
    <s v="CA"/>
    <s v="PACC"/>
    <s v="WECC"/>
    <s v=""/>
    <x v="0"/>
    <x v="0"/>
    <x v="0"/>
    <s v="CT"/>
    <x v="0"/>
    <s v="NG"/>
    <s v=""/>
    <s v=""/>
    <x v="0"/>
    <n v="0"/>
    <n v="3689"/>
    <n v="2890"/>
    <n v="0"/>
    <n v="0"/>
    <n v="2829"/>
    <n v="78509"/>
    <n v="94137"/>
    <n v="42319"/>
    <n v="26300"/>
    <n v="13969"/>
    <n v="5919"/>
    <n v="0"/>
    <n v="3096"/>
    <n v="2596"/>
    <n v="0"/>
    <n v="0"/>
    <n v="2249"/>
    <n v="57183"/>
    <n v="73984"/>
    <n v="36003"/>
    <n v="19486"/>
    <n v="9969"/>
    <n v="4798"/>
    <n v="0"/>
    <n v="1.026"/>
    <n v="1.026"/>
    <n v="0"/>
    <n v="0"/>
    <n v="1.026"/>
    <n v="1.026"/>
    <n v="1.026"/>
    <n v="1.026"/>
    <n v="1.026"/>
    <n v="1.026"/>
    <n v="1.026"/>
    <n v="0"/>
    <n v="3785"/>
    <n v="2965"/>
    <n v="0"/>
    <n v="0"/>
    <n v="2903"/>
    <n v="80550"/>
    <n v="96585"/>
    <n v="43419"/>
    <n v="26984"/>
    <n v="14332"/>
    <n v="6073"/>
    <n v="0"/>
    <n v="3176"/>
    <n v="2664"/>
    <n v="0"/>
    <n v="0"/>
    <n v="2307"/>
    <n v="58670"/>
    <n v="75908"/>
    <n v="36939"/>
    <n v="19993"/>
    <n v="10228"/>
    <n v="4923"/>
    <n v="0"/>
    <n v="309"/>
    <n v="256"/>
    <n v="0"/>
    <n v="0"/>
    <n v="227"/>
    <n v="5268"/>
    <n v="6948"/>
    <n v="3400"/>
    <n v="1799"/>
    <n v="871"/>
    <n v="401"/>
    <n v="270561"/>
    <n v="209364"/>
    <n v="277596"/>
    <n v="214808"/>
    <x v="8"/>
    <n v="2019"/>
  </r>
  <r>
    <n v="10213"/>
    <s v="Y"/>
    <s v="."/>
    <s v="El Segundo Cogen"/>
    <s v="Chevron USA Inc-El Segundo"/>
    <n v="3452"/>
    <s v="CA"/>
    <s v="PACC"/>
    <s v="WECC"/>
    <s v=""/>
    <x v="3"/>
    <x v="1"/>
    <x v="1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0.4960000000001"/>
    <n v="2881.9279999999999"/>
    <n v="30593.995999999999"/>
    <n v="6584.5590000000002"/>
    <n v="7958.7780000000002"/>
    <n v="7838.75"/>
    <n v="8476.7080000000005"/>
    <n v="8218.1980000000003"/>
    <n v="7506.5810000000001"/>
    <n v="3028.8209999999999"/>
    <n v="2622.37"/>
    <n v="2675.45"/>
    <n v="0"/>
    <n v="0"/>
    <n v="0"/>
    <n v="0"/>
    <x v="9"/>
    <n v="2019"/>
  </r>
  <r>
    <n v="10213"/>
    <s v="Y"/>
    <s v="."/>
    <s v="El Segundo Cogen"/>
    <s v="Chevron USA Inc-El Segundo"/>
    <n v="3452"/>
    <s v="CA"/>
    <s v="PACC"/>
    <s v="WECC"/>
    <s v=""/>
    <x v="3"/>
    <x v="1"/>
    <x v="1"/>
    <s v="CA"/>
    <x v="2"/>
    <s v="OOG"/>
    <s v=""/>
    <s v=""/>
    <x v="0"/>
    <n v="54814"/>
    <n v="81506"/>
    <n v="78443"/>
    <n v="123348"/>
    <n v="108198"/>
    <n v="144775"/>
    <n v="130013"/>
    <n v="139955"/>
    <n v="136717"/>
    <n v="95968"/>
    <n v="69022"/>
    <n v="70049"/>
    <n v="3533"/>
    <n v="2603"/>
    <n v="21163"/>
    <n v="7146"/>
    <n v="7957"/>
    <n v="10447"/>
    <n v="9262"/>
    <n v="9723"/>
    <n v="9112"/>
    <n v="2911"/>
    <n v="2030"/>
    <n v="2189"/>
    <n v="0.871"/>
    <n v="0.94399999999999995"/>
    <n v="0.86899999999999999"/>
    <n v="0.86499999999999999"/>
    <n v="0.86499999999999999"/>
    <n v="0.88100000000000001"/>
    <n v="0.89800000000000002"/>
    <n v="0.78700000000000003"/>
    <n v="0.81799999999999995"/>
    <n v="0.99299999999999999"/>
    <n v="1.04"/>
    <n v="0.75600000000000001"/>
    <n v="47743"/>
    <n v="76942"/>
    <n v="68167"/>
    <n v="106696"/>
    <n v="93591"/>
    <n v="127547"/>
    <n v="116752"/>
    <n v="110145"/>
    <n v="111835"/>
    <n v="95296"/>
    <n v="71783"/>
    <n v="52957"/>
    <n v="3077"/>
    <n v="2457"/>
    <n v="18391"/>
    <n v="6181"/>
    <n v="6883"/>
    <n v="9204"/>
    <n v="8317"/>
    <n v="7652"/>
    <n v="7454"/>
    <n v="2891"/>
    <n v="2111"/>
    <n v="1655"/>
    <n v="270.50400000000002"/>
    <n v="216.072"/>
    <n v="1617.0039999999999"/>
    <n v="543.44100000000003"/>
    <n v="605.22199999999998"/>
    <n v="809.25"/>
    <n v="731.29200000000003"/>
    <n v="672.80200000000002"/>
    <n v="655.41899999999998"/>
    <n v="254.179"/>
    <n v="185.63"/>
    <n v="145.55000000000001"/>
    <n v="1232808"/>
    <n v="88076"/>
    <n v="1079454"/>
    <n v="76273"/>
    <x v="10"/>
    <n v="2019"/>
  </r>
  <r>
    <n v="10213"/>
    <s v="Y"/>
    <s v="."/>
    <s v="El Segundo Cogen"/>
    <s v="Chevron USA Inc-El Segundo"/>
    <n v="3452"/>
    <s v="CA"/>
    <s v="PACC"/>
    <s v="WECC"/>
    <s v=""/>
    <x v="3"/>
    <x v="1"/>
    <x v="1"/>
    <s v="CT"/>
    <x v="0"/>
    <s v="NG"/>
    <s v=""/>
    <s v=""/>
    <x v="0"/>
    <n v="1142122"/>
    <n v="996342"/>
    <n v="1244914"/>
    <n v="1246647"/>
    <n v="1186829"/>
    <n v="1186815"/>
    <n v="1301267"/>
    <n v="1293657"/>
    <n v="1231589"/>
    <n v="1091885"/>
    <n v="975064"/>
    <n v="936000"/>
    <n v="1126218"/>
    <n v="996342"/>
    <n v="1213116"/>
    <n v="1215955"/>
    <n v="1179611"/>
    <n v="1186815"/>
    <n v="1287468"/>
    <n v="1275751"/>
    <n v="1201916"/>
    <n v="1030520"/>
    <n v="917023"/>
    <n v="936000"/>
    <n v="1.0369999999999999"/>
    <n v="1.03"/>
    <n v="1.036"/>
    <n v="1.0369999999999999"/>
    <n v="1.0369999999999999"/>
    <n v="1.0409999999999999"/>
    <n v="1.04"/>
    <n v="1.04"/>
    <n v="1.04"/>
    <n v="1.04"/>
    <n v="1.04"/>
    <n v="1.04"/>
    <n v="1184381"/>
    <n v="1026232"/>
    <n v="1289731"/>
    <n v="1292773"/>
    <n v="1230742"/>
    <n v="1235474"/>
    <n v="1353318"/>
    <n v="1345403"/>
    <n v="1280853"/>
    <n v="1135560"/>
    <n v="1014067"/>
    <n v="973440"/>
    <n v="1167888"/>
    <n v="1026232"/>
    <n v="1256788"/>
    <n v="1260945"/>
    <n v="1223257"/>
    <n v="1235474"/>
    <n v="1338967"/>
    <n v="1326781"/>
    <n v="1249993"/>
    <n v="1071741"/>
    <n v="953704"/>
    <n v="973440"/>
    <n v="95976"/>
    <n v="88942"/>
    <n v="79909"/>
    <n v="104284"/>
    <n v="99596"/>
    <n v="104760"/>
    <n v="109252"/>
    <n v="108439"/>
    <n v="102399"/>
    <n v="91204"/>
    <n v="81232"/>
    <n v="92858"/>
    <n v="13833131"/>
    <n v="13566735"/>
    <n v="14361974"/>
    <n v="14085210"/>
    <x v="11"/>
    <n v="2019"/>
  </r>
  <r>
    <n v="10213"/>
    <s v="Y"/>
    <s v="."/>
    <s v="El Segundo Cogen"/>
    <s v="Chevron USA Inc-El Segundo"/>
    <n v="3452"/>
    <s v="CA"/>
    <s v="PACC"/>
    <s v="WECC"/>
    <s v=""/>
    <x v="3"/>
    <x v="1"/>
    <x v="1"/>
    <s v="CT"/>
    <x v="2"/>
    <s v="OO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10294"/>
    <s v="Y"/>
    <s v="."/>
    <s v="King City Power Plant"/>
    <s v="Calpine King City Cogen LLC"/>
    <n v="2938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4"/>
    <n v="9430"/>
    <n v="9891"/>
    <n v="9526"/>
    <n v="0"/>
    <n v="402"/>
    <n v="2501"/>
    <n v="2094"/>
    <n v="3371"/>
    <n v="1219"/>
    <n v="574"/>
    <n v="0"/>
    <n v="0"/>
    <n v="0"/>
    <n v="0"/>
    <n v="0"/>
    <x v="13"/>
    <n v="2019"/>
  </r>
  <r>
    <n v="10294"/>
    <s v="Y"/>
    <s v="."/>
    <s v="King City Power Plant"/>
    <s v="Calpine King City Cogen LLC"/>
    <n v="2938"/>
    <s v="CA"/>
    <s v="PACC"/>
    <s v="WECC"/>
    <s v=""/>
    <x v="0"/>
    <x v="0"/>
    <x v="0"/>
    <s v="CT"/>
    <x v="0"/>
    <s v="NG"/>
    <s v=""/>
    <s v=""/>
    <x v="0"/>
    <n v="274288"/>
    <n v="255313"/>
    <n v="261149"/>
    <n v="251622"/>
    <n v="0"/>
    <n v="10921"/>
    <n v="70161"/>
    <n v="64889"/>
    <n v="93568"/>
    <n v="36744"/>
    <n v="18700"/>
    <n v="0"/>
    <n v="256417"/>
    <n v="240485"/>
    <n v="246100"/>
    <n v="237858"/>
    <n v="0"/>
    <n v="9470"/>
    <n v="60422"/>
    <n v="53090"/>
    <n v="81242"/>
    <n v="30820"/>
    <n v="14880"/>
    <n v="0"/>
    <n v="1.034"/>
    <n v="1.0169999999999999"/>
    <n v="1.032"/>
    <n v="1.0229999999999999"/>
    <n v="0"/>
    <n v="1.028"/>
    <n v="1.0269999999999999"/>
    <n v="1.03"/>
    <n v="1.0309999999999999"/>
    <n v="1.034"/>
    <n v="1.0389999999999999"/>
    <n v="0"/>
    <n v="283614"/>
    <n v="259653"/>
    <n v="269506"/>
    <n v="257409"/>
    <n v="0"/>
    <n v="11227"/>
    <n v="72055"/>
    <n v="66836"/>
    <n v="96469"/>
    <n v="37993"/>
    <n v="19429"/>
    <n v="0"/>
    <n v="265135"/>
    <n v="244573"/>
    <n v="253975"/>
    <n v="243329"/>
    <n v="0"/>
    <n v="9735"/>
    <n v="62053"/>
    <n v="54683"/>
    <n v="83761"/>
    <n v="31868"/>
    <n v="15460"/>
    <n v="0"/>
    <n v="23486"/>
    <n v="21823"/>
    <n v="22529"/>
    <n v="21532"/>
    <n v="0"/>
    <n v="830"/>
    <n v="5409"/>
    <n v="4887"/>
    <n v="7330"/>
    <n v="2845"/>
    <n v="1404"/>
    <n v="0"/>
    <n v="1337355"/>
    <n v="1230784"/>
    <n v="1374191"/>
    <n v="1264572"/>
    <x v="14"/>
    <n v="2019"/>
  </r>
  <r>
    <n v="10342"/>
    <s v="Y"/>
    <s v="."/>
    <s v="Foster Wheeler Martinez"/>
    <s v="Foster Wheeler Power Sys Inc"/>
    <n v="6659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3"/>
    <n v="6503"/>
    <n v="8322"/>
    <n v="5071"/>
    <n v="944"/>
    <n v="9749"/>
    <n v="10985"/>
    <n v="11729"/>
    <n v="9434"/>
    <n v="12867"/>
    <n v="12393"/>
    <n v="8440"/>
    <n v="0"/>
    <n v="0"/>
    <n v="0"/>
    <n v="0"/>
    <x v="15"/>
    <n v="2019"/>
  </r>
  <r>
    <n v="10342"/>
    <s v="Y"/>
    <s v="."/>
    <s v="Foster Wheeler Martinez"/>
    <s v="Foster Wheeler Power Sys Inc"/>
    <n v="6659"/>
    <s v="CA"/>
    <s v="PACC"/>
    <s v="WECC"/>
    <s v=""/>
    <x v="0"/>
    <x v="0"/>
    <x v="0"/>
    <s v="CT"/>
    <x v="0"/>
    <s v="NG"/>
    <s v=""/>
    <s v=""/>
    <x v="0"/>
    <n v="623993"/>
    <n v="572288"/>
    <n v="625747"/>
    <n v="451448"/>
    <n v="393661"/>
    <n v="620189"/>
    <n v="647102"/>
    <n v="644674"/>
    <n v="630725"/>
    <n v="642184"/>
    <n v="610767"/>
    <n v="614516"/>
    <n v="355472"/>
    <n v="315087"/>
    <n v="351494"/>
    <n v="247878"/>
    <n v="196859"/>
    <n v="363814"/>
    <n v="381405"/>
    <n v="381903"/>
    <n v="361419"/>
    <n v="390508"/>
    <n v="370053"/>
    <n v="347707"/>
    <n v="1.036"/>
    <n v="1.0349999999999999"/>
    <n v="1.0309999999999999"/>
    <n v="1.0369999999999999"/>
    <n v="1.042"/>
    <n v="1.04"/>
    <n v="1.0409999999999999"/>
    <n v="1.044"/>
    <n v="1.0429999999999999"/>
    <n v="1.054"/>
    <n v="1.0449999999999999"/>
    <n v="1.0449999999999999"/>
    <n v="646457"/>
    <n v="592318"/>
    <n v="645145"/>
    <n v="468152"/>
    <n v="410195"/>
    <n v="644997"/>
    <n v="673633"/>
    <n v="673040"/>
    <n v="657846"/>
    <n v="676862"/>
    <n v="638252"/>
    <n v="642169"/>
    <n v="368269"/>
    <n v="326115"/>
    <n v="362390"/>
    <n v="257049"/>
    <n v="205127"/>
    <n v="378367"/>
    <n v="397043"/>
    <n v="398707"/>
    <n v="376960"/>
    <n v="411595"/>
    <n v="386705"/>
    <n v="363354"/>
    <n v="50955"/>
    <n v="46802"/>
    <n v="50924"/>
    <n v="36789"/>
    <n v="32588"/>
    <n v="52009"/>
    <n v="53942"/>
    <n v="53488"/>
    <n v="52192"/>
    <n v="54505"/>
    <n v="50903"/>
    <n v="50982"/>
    <n v="7077294"/>
    <n v="4063599"/>
    <n v="7369066"/>
    <n v="4231681"/>
    <x v="16"/>
    <n v="2019"/>
  </r>
  <r>
    <n v="10349"/>
    <s v="Y"/>
    <s v="."/>
    <s v="Greenleaf 2 Power Plant"/>
    <s v="Greenleaf Energy LLC"/>
    <n v="59879"/>
    <s v="CA"/>
    <s v="PACC"/>
    <s v="WECC"/>
    <s v=""/>
    <x v="0"/>
    <x v="0"/>
    <x v="0"/>
    <s v="GT"/>
    <x v="0"/>
    <s v="NG"/>
    <s v=""/>
    <s v=""/>
    <x v="0"/>
    <n v="214482"/>
    <n v="181659"/>
    <n v="198188"/>
    <n v="144252"/>
    <n v="189443"/>
    <n v="201592"/>
    <n v="216296"/>
    <n v="216933"/>
    <n v="197547"/>
    <n v="217541"/>
    <n v="143736"/>
    <n v="52300"/>
    <n v="175543"/>
    <n v="146673"/>
    <n v="155374"/>
    <n v="115930"/>
    <n v="149206"/>
    <n v="158155"/>
    <n v="171183"/>
    <n v="170836"/>
    <n v="153398"/>
    <n v="171745"/>
    <n v="117155"/>
    <n v="42292"/>
    <n v="0.98799999999999999"/>
    <n v="0.999"/>
    <n v="0.99399999999999999"/>
    <n v="0.98699999999999999"/>
    <n v="0.98899999999999999"/>
    <n v="0.99099999999999999"/>
    <n v="0.98799999999999999"/>
    <n v="0.998"/>
    <n v="0.99399999999999999"/>
    <n v="0.98599999999999999"/>
    <n v="0.98599999999999999"/>
    <n v="0.99"/>
    <n v="211908"/>
    <n v="181477"/>
    <n v="196999"/>
    <n v="142377"/>
    <n v="187359"/>
    <n v="199778"/>
    <n v="213700"/>
    <n v="216499"/>
    <n v="196362"/>
    <n v="214495"/>
    <n v="141724"/>
    <n v="51777"/>
    <n v="173436"/>
    <n v="146526"/>
    <n v="154442"/>
    <n v="114423"/>
    <n v="147565"/>
    <n v="156732"/>
    <n v="169129"/>
    <n v="170494"/>
    <n v="152478"/>
    <n v="169341"/>
    <n v="115515"/>
    <n v="41869"/>
    <n v="22572"/>
    <n v="19116"/>
    <n v="20088"/>
    <n v="14832"/>
    <n v="19116"/>
    <n v="20232"/>
    <n v="21816"/>
    <n v="21960"/>
    <n v="19728"/>
    <n v="21960"/>
    <n v="15012"/>
    <n v="5472"/>
    <n v="2173969"/>
    <n v="1727490"/>
    <n v="2154455"/>
    <n v="1711950"/>
    <x v="17"/>
    <n v="2019"/>
  </r>
  <r>
    <n v="10350"/>
    <s v="Y"/>
    <s v="."/>
    <s v="Greenleaf 1 Power Plant"/>
    <s v="Greenleaf Energy LLC"/>
    <n v="59879"/>
    <s v="CA"/>
    <s v="PACC"/>
    <s v="WECC"/>
    <s v=""/>
    <x v="0"/>
    <x v="0"/>
    <x v="0"/>
    <s v="CA"/>
    <x v="0"/>
    <s v="NG"/>
    <s v=""/>
    <s v=""/>
    <x v="0"/>
    <n v="0"/>
    <n v="4893"/>
    <n v="1694"/>
    <n v="0"/>
    <n v="0"/>
    <n v="0"/>
    <n v="0"/>
    <n v="0"/>
    <n v="0"/>
    <n v="0"/>
    <n v="0"/>
    <n v="0"/>
    <n v="0"/>
    <n v="4893"/>
    <n v="1694"/>
    <n v="0"/>
    <n v="0"/>
    <n v="0"/>
    <n v="0"/>
    <n v="0"/>
    <n v="0"/>
    <n v="0"/>
    <n v="0"/>
    <n v="0"/>
    <n v="0"/>
    <n v="0.999"/>
    <n v="0.99399999999999999"/>
    <n v="0"/>
    <n v="0"/>
    <n v="0"/>
    <n v="0"/>
    <n v="0"/>
    <n v="0"/>
    <n v="0"/>
    <n v="0"/>
    <n v="0"/>
    <n v="0"/>
    <n v="4888"/>
    <n v="1684"/>
    <n v="0"/>
    <n v="0"/>
    <n v="0"/>
    <n v="0"/>
    <n v="0"/>
    <n v="0"/>
    <n v="0"/>
    <n v="0"/>
    <n v="0"/>
    <n v="0"/>
    <n v="4888"/>
    <n v="1684"/>
    <n v="0"/>
    <n v="0"/>
    <n v="0"/>
    <n v="0"/>
    <n v="0"/>
    <n v="0"/>
    <n v="0"/>
    <n v="0"/>
    <n v="0"/>
    <n v="0"/>
    <n v="1035"/>
    <n v="384"/>
    <n v="0"/>
    <n v="0"/>
    <n v="0"/>
    <n v="0"/>
    <n v="0"/>
    <n v="0"/>
    <n v="0"/>
    <n v="0"/>
    <n v="0"/>
    <n v="6587"/>
    <n v="6587"/>
    <n v="6572"/>
    <n v="6572"/>
    <x v="18"/>
    <n v="2019"/>
  </r>
  <r>
    <n v="10350"/>
    <s v="Y"/>
    <s v="."/>
    <s v="Greenleaf 1 Power Plant"/>
    <s v="Greenleaf Energy LLC"/>
    <n v="59879"/>
    <s v="CA"/>
    <s v="PACC"/>
    <s v="WECC"/>
    <s v=""/>
    <x v="0"/>
    <x v="0"/>
    <x v="0"/>
    <s v="CT"/>
    <x v="0"/>
    <s v="NG"/>
    <s v=""/>
    <s v=""/>
    <x v="0"/>
    <n v="0"/>
    <n v="54081"/>
    <n v="19108"/>
    <n v="0"/>
    <n v="0"/>
    <n v="0"/>
    <n v="0"/>
    <n v="0"/>
    <n v="0"/>
    <n v="0"/>
    <n v="0"/>
    <n v="0"/>
    <n v="0"/>
    <n v="47060"/>
    <n v="16514"/>
    <n v="0"/>
    <n v="0"/>
    <n v="0"/>
    <n v="0"/>
    <n v="0"/>
    <n v="0"/>
    <n v="0"/>
    <n v="0"/>
    <n v="0"/>
    <n v="0"/>
    <n v="0.999"/>
    <n v="0.99399999999999999"/>
    <n v="0"/>
    <n v="0"/>
    <n v="0"/>
    <n v="0"/>
    <n v="0"/>
    <n v="0"/>
    <n v="0"/>
    <n v="0"/>
    <n v="0"/>
    <n v="0"/>
    <n v="54027"/>
    <n v="18993"/>
    <n v="0"/>
    <n v="0"/>
    <n v="0"/>
    <n v="0"/>
    <n v="0"/>
    <n v="0"/>
    <n v="0"/>
    <n v="0"/>
    <n v="0"/>
    <n v="0"/>
    <n v="47013"/>
    <n v="16415"/>
    <n v="0"/>
    <n v="0"/>
    <n v="0"/>
    <n v="0"/>
    <n v="0"/>
    <n v="0"/>
    <n v="0"/>
    <n v="0"/>
    <n v="0"/>
    <n v="0"/>
    <n v="5501"/>
    <n v="1891"/>
    <n v="0"/>
    <n v="0"/>
    <n v="0"/>
    <n v="0"/>
    <n v="0"/>
    <n v="0"/>
    <n v="0"/>
    <n v="0"/>
    <n v="0"/>
    <n v="73189"/>
    <n v="63574"/>
    <n v="73020"/>
    <n v="63428"/>
    <x v="19"/>
    <n v="2019"/>
  </r>
  <r>
    <n v="10405"/>
    <s v="Y"/>
    <s v="."/>
    <s v="Kingsburg Cogen"/>
    <s v="KES Kingsburg LP"/>
    <n v="10337"/>
    <s v="CA"/>
    <s v="PACC"/>
    <s v="WECC"/>
    <s v=""/>
    <x v="0"/>
    <x v="0"/>
    <x v="0"/>
    <s v="CA"/>
    <x v="0"/>
    <s v="NG"/>
    <s v=""/>
    <s v=""/>
    <x v="0"/>
    <n v="0"/>
    <n v="3203"/>
    <n v="1227"/>
    <n v="0"/>
    <n v="128"/>
    <n v="418"/>
    <n v="838"/>
    <n v="1156"/>
    <n v="329"/>
    <n v="930"/>
    <n v="0"/>
    <n v="0"/>
    <n v="0"/>
    <n v="3203"/>
    <n v="1227"/>
    <n v="0"/>
    <n v="128"/>
    <n v="418"/>
    <n v="838"/>
    <n v="565"/>
    <n v="329"/>
    <n v="930"/>
    <n v="0"/>
    <n v="0"/>
    <n v="0"/>
    <n v="1.0289999999999999"/>
    <n v="1.0269999999999999"/>
    <n v="0"/>
    <n v="1.0329999999999999"/>
    <n v="1.0249999999999999"/>
    <n v="1.0249999999999999"/>
    <n v="1.03"/>
    <n v="1.028"/>
    <n v="1.024"/>
    <n v="0"/>
    <n v="0"/>
    <n v="0"/>
    <n v="3296"/>
    <n v="1260"/>
    <n v="0"/>
    <n v="132"/>
    <n v="428"/>
    <n v="859"/>
    <n v="1191"/>
    <n v="338"/>
    <n v="952"/>
    <n v="0"/>
    <n v="0"/>
    <n v="0"/>
    <n v="3296"/>
    <n v="1260"/>
    <n v="0"/>
    <n v="132"/>
    <n v="428"/>
    <n v="859"/>
    <n v="582"/>
    <n v="338"/>
    <n v="952"/>
    <n v="0"/>
    <n v="0"/>
    <n v="0"/>
    <n v="351"/>
    <n v="145"/>
    <n v="0"/>
    <n v="16"/>
    <n v="44"/>
    <n v="88"/>
    <n v="49"/>
    <n v="39"/>
    <n v="114"/>
    <n v="0"/>
    <n v="0"/>
    <n v="8229"/>
    <n v="7638"/>
    <n v="8456"/>
    <n v="7847"/>
    <x v="20"/>
    <n v="2019"/>
  </r>
  <r>
    <n v="10405"/>
    <s v="Y"/>
    <s v="."/>
    <s v="Kingsburg Cogen"/>
    <s v="KES Kingsburg LP"/>
    <n v="10337"/>
    <s v="CA"/>
    <s v="PACC"/>
    <s v="WECC"/>
    <s v=""/>
    <x v="0"/>
    <x v="0"/>
    <x v="0"/>
    <s v="CT"/>
    <x v="0"/>
    <s v="NG"/>
    <s v=""/>
    <s v=""/>
    <x v="0"/>
    <n v="0"/>
    <n v="10312"/>
    <n v="5303"/>
    <n v="0"/>
    <n v="709"/>
    <n v="1377"/>
    <n v="2797"/>
    <n v="3998"/>
    <n v="1245"/>
    <n v="3814"/>
    <n v="0"/>
    <n v="0"/>
    <n v="0"/>
    <n v="9670"/>
    <n v="5046"/>
    <n v="0"/>
    <n v="621"/>
    <n v="1257"/>
    <n v="2559"/>
    <n v="3488"/>
    <n v="1145"/>
    <n v="3568"/>
    <n v="0"/>
    <n v="0"/>
    <n v="0"/>
    <n v="1.0289999999999999"/>
    <n v="1.0269999999999999"/>
    <n v="0"/>
    <n v="1.0329999999999999"/>
    <n v="1.0249999999999999"/>
    <n v="1.0249999999999999"/>
    <n v="1.03"/>
    <n v="1.028"/>
    <n v="1.024"/>
    <n v="0"/>
    <n v="0"/>
    <n v="0"/>
    <n v="10611"/>
    <n v="5446"/>
    <n v="0"/>
    <n v="732"/>
    <n v="1411"/>
    <n v="2867"/>
    <n v="4118"/>
    <n v="1280"/>
    <n v="3906"/>
    <n v="0"/>
    <n v="0"/>
    <n v="0"/>
    <n v="9950"/>
    <n v="5182"/>
    <n v="0"/>
    <n v="641"/>
    <n v="1288"/>
    <n v="2623"/>
    <n v="3593"/>
    <n v="1177"/>
    <n v="3654"/>
    <n v="0"/>
    <n v="0"/>
    <n v="0"/>
    <n v="929"/>
    <n v="477"/>
    <n v="0"/>
    <n v="58"/>
    <n v="121"/>
    <n v="247"/>
    <n v="350"/>
    <n v="108"/>
    <n v="330"/>
    <n v="0"/>
    <n v="0"/>
    <n v="29555"/>
    <n v="27354"/>
    <n v="30371"/>
    <n v="28108"/>
    <x v="21"/>
    <n v="2019"/>
  </r>
  <r>
    <n v="10427"/>
    <s v="Y"/>
    <s v="."/>
    <s v="New-Indy Ontario Mill"/>
    <s v="New-Indy Ontario LLC"/>
    <n v="22091"/>
    <s v="CA"/>
    <s v="PACC"/>
    <s v="WECC"/>
    <s v=""/>
    <x v="4"/>
    <x v="1"/>
    <x v="1"/>
    <s v="GT"/>
    <x v="0"/>
    <s v="NG"/>
    <s v=""/>
    <s v=""/>
    <x v="0"/>
    <n v="289925"/>
    <n v="223721"/>
    <n v="291075"/>
    <n v="269645"/>
    <n v="277447"/>
    <n v="278921"/>
    <n v="278523"/>
    <n v="258844"/>
    <n v="269924"/>
    <n v="269383"/>
    <s v="."/>
    <s v="."/>
    <n v="116808"/>
    <n v="90774"/>
    <n v="116484"/>
    <n v="106931"/>
    <n v="110840"/>
    <n v="110976"/>
    <n v="107885"/>
    <n v="100431"/>
    <n v="105012"/>
    <n v="104409"/>
    <s v="."/>
    <s v="."/>
    <n v="1.034"/>
    <n v="1.0389999999999999"/>
    <n v="1.032"/>
    <n v="1.036"/>
    <n v="1.036"/>
    <n v="1.0389999999999999"/>
    <n v="1.048"/>
    <n v="1.05"/>
    <n v="1.0489999999999999"/>
    <n v="1.0469999999999999"/>
    <s v="."/>
    <s v="."/>
    <n v="299782"/>
    <n v="232446"/>
    <n v="300389"/>
    <n v="279352"/>
    <n v="287435"/>
    <n v="289799"/>
    <n v="291892"/>
    <n v="271786"/>
    <n v="283150"/>
    <n v="282044"/>
    <s v="."/>
    <s v="."/>
    <n v="120779"/>
    <n v="94314"/>
    <n v="120212"/>
    <n v="110780"/>
    <n v="114830"/>
    <n v="115304"/>
    <n v="113064"/>
    <n v="105453"/>
    <n v="110158"/>
    <n v="109316"/>
    <s v="."/>
    <s v="."/>
    <n v="20649"/>
    <n v="16147"/>
    <n v="20544"/>
    <n v="18887"/>
    <n v="19631"/>
    <n v="19708"/>
    <n v="19245"/>
    <n v="17944"/>
    <n v="18759"/>
    <n v="18564"/>
    <s v="."/>
    <s v="."/>
    <n v="2707408"/>
    <n v="1070550"/>
    <n v="2818075"/>
    <n v="1114210"/>
    <x v="22"/>
    <n v="2019"/>
  </r>
  <r>
    <n v="10496"/>
    <s v="Y"/>
    <s v="."/>
    <s v="Kern River Cogeneration"/>
    <s v="Kern River Cogeneration Co"/>
    <n v="10203"/>
    <s v="CA"/>
    <s v="PACC"/>
    <s v="WECC"/>
    <s v=""/>
    <x v="0"/>
    <x v="0"/>
    <x v="0"/>
    <s v="GT"/>
    <x v="0"/>
    <s v="NG"/>
    <s v=""/>
    <s v=""/>
    <x v="0"/>
    <n v="684061"/>
    <n v="640926"/>
    <n v="690770"/>
    <n v="645130"/>
    <n v="646029"/>
    <n v="685195"/>
    <n v="709451"/>
    <n v="766233"/>
    <n v="743311"/>
    <n v="767793"/>
    <n v="397414"/>
    <n v="241981"/>
    <n v="327327"/>
    <n v="310530"/>
    <n v="332833"/>
    <n v="310958"/>
    <n v="310233"/>
    <n v="327921"/>
    <n v="337317"/>
    <n v="364719"/>
    <n v="351943"/>
    <n v="370591"/>
    <n v="196530"/>
    <n v="113806"/>
    <n v="1.03"/>
    <n v="1.03"/>
    <n v="1.03"/>
    <n v="1.03"/>
    <n v="1.03"/>
    <n v="1.03"/>
    <n v="1.03"/>
    <n v="1.03"/>
    <n v="1.03"/>
    <n v="1.03"/>
    <n v="1.03"/>
    <n v="1.03"/>
    <n v="704583"/>
    <n v="660154"/>
    <n v="711493"/>
    <n v="664484"/>
    <n v="665410"/>
    <n v="705751"/>
    <n v="730735"/>
    <n v="789220"/>
    <n v="765610"/>
    <n v="790827"/>
    <n v="409336"/>
    <n v="249240"/>
    <n v="337147"/>
    <n v="319846"/>
    <n v="342818"/>
    <n v="320287"/>
    <n v="319540"/>
    <n v="337759"/>
    <n v="347436"/>
    <n v="375661"/>
    <n v="362501"/>
    <n v="381709"/>
    <n v="202426"/>
    <n v="117220"/>
    <n v="56628"/>
    <n v="53703"/>
    <n v="57567"/>
    <n v="53718"/>
    <n v="53657"/>
    <n v="56588"/>
    <n v="58169"/>
    <n v="62859"/>
    <n v="60725"/>
    <n v="64007"/>
    <n v="33818"/>
    <n v="19696"/>
    <n v="7618294"/>
    <n v="3654708"/>
    <n v="7846843"/>
    <n v="3764350"/>
    <x v="23"/>
    <n v="2019"/>
  </r>
  <r>
    <n v="10501"/>
    <s v="Y"/>
    <s v="."/>
    <s v="Mid-Set Cogeneration"/>
    <s v="Mid Set Cogeneration Co"/>
    <n v="12449"/>
    <s v="CA"/>
    <s v="PACC"/>
    <s v="WECC"/>
    <s v=""/>
    <x v="0"/>
    <x v="0"/>
    <x v="0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10601"/>
    <s v="Y"/>
    <s v="."/>
    <s v="Tesoro Wilmington Calciner"/>
    <s v="Tesoro Refining &amp; Marketing Company LLC"/>
    <n v="2674"/>
    <s v="CA"/>
    <s v="PACC"/>
    <s v="WECC"/>
    <s v=""/>
    <x v="5"/>
    <x v="1"/>
    <x v="1"/>
    <s v="S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10601"/>
    <s v="Y"/>
    <s v="."/>
    <s v="Tesoro Wilmington Calciner"/>
    <s v="Tesoro Refining &amp; Marketing Company LLC"/>
    <n v="2674"/>
    <s v="CA"/>
    <s v="PACC"/>
    <s v="WECC"/>
    <s v=""/>
    <x v="5"/>
    <x v="1"/>
    <x v="1"/>
    <s v="ST"/>
    <x v="3"/>
    <s v="PC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10601"/>
    <s v="Y"/>
    <s v="."/>
    <s v="Tesoro Wilmington Calciner"/>
    <s v="Tesoro Refining &amp; Marketing Company LLC"/>
    <n v="2674"/>
    <s v="CA"/>
    <s v="PACC"/>
    <s v="WECC"/>
    <s v=""/>
    <x v="5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401"/>
    <n v="138856"/>
    <n v="129826"/>
    <n v="138099"/>
    <n v="75372"/>
    <n v="171697"/>
    <n v="119211"/>
    <n v="171911"/>
    <n v="93592"/>
    <n v="159996"/>
    <n v="152204"/>
    <n v="168589"/>
    <n v="182401"/>
    <n v="138856"/>
    <n v="129826"/>
    <n v="138099"/>
    <n v="75372"/>
    <n v="171697"/>
    <n v="119211"/>
    <n v="171911"/>
    <n v="93592"/>
    <n v="159996"/>
    <n v="152204"/>
    <n v="168589"/>
    <n v="20483"/>
    <n v="15593"/>
    <n v="14579"/>
    <n v="15508"/>
    <n v="8464"/>
    <n v="19281"/>
    <n v="13387"/>
    <n v="19305"/>
    <n v="10510"/>
    <n v="17967"/>
    <n v="17092"/>
    <n v="18932"/>
    <n v="0"/>
    <n v="0"/>
    <n v="1701754"/>
    <n v="1701754"/>
    <x v="24"/>
    <n v="2019"/>
  </r>
  <r>
    <n v="10649"/>
    <s v="Y"/>
    <s v="."/>
    <s v="Bear Mountain Limited"/>
    <s v="WCAC Operating Company"/>
    <n v="60662"/>
    <s v="CA"/>
    <s v="PACC"/>
    <s v="WECC"/>
    <s v=""/>
    <x v="0"/>
    <x v="0"/>
    <x v="0"/>
    <s v="GT"/>
    <x v="0"/>
    <s v="NG"/>
    <s v=""/>
    <s v=""/>
    <x v="0"/>
    <n v="2688"/>
    <n v="18616"/>
    <n v="15302"/>
    <n v="15632"/>
    <n v="1078"/>
    <n v="16131"/>
    <n v="26632"/>
    <n v="91134"/>
    <n v="26468"/>
    <n v="35184"/>
    <n v="45308"/>
    <n v="0"/>
    <n v="2222"/>
    <n v="15367"/>
    <n v="12676"/>
    <n v="12593"/>
    <n v="850"/>
    <n v="13518"/>
    <n v="22272"/>
    <n v="77382"/>
    <n v="22443"/>
    <n v="29863"/>
    <n v="38587"/>
    <n v="0"/>
    <n v="1.04"/>
    <n v="1.04"/>
    <n v="1.04"/>
    <n v="1.04"/>
    <n v="1.04"/>
    <n v="1.04"/>
    <n v="1.04"/>
    <n v="1.04"/>
    <n v="1.04"/>
    <n v="1.04"/>
    <n v="1.04"/>
    <n v="0"/>
    <n v="2796"/>
    <n v="19361"/>
    <n v="15914"/>
    <n v="16257"/>
    <n v="1121"/>
    <n v="16776"/>
    <n v="27697"/>
    <n v="94779"/>
    <n v="27527"/>
    <n v="36591"/>
    <n v="47120"/>
    <n v="0"/>
    <n v="2311"/>
    <n v="15982"/>
    <n v="13183"/>
    <n v="13097"/>
    <n v="884"/>
    <n v="14059"/>
    <n v="23163"/>
    <n v="80477"/>
    <n v="23341"/>
    <n v="31057"/>
    <n v="40130"/>
    <n v="0"/>
    <n v="296"/>
    <n v="2060"/>
    <n v="1684"/>
    <n v="1669"/>
    <n v="113"/>
    <n v="1789"/>
    <n v="2949"/>
    <n v="10247"/>
    <n v="2972"/>
    <n v="3963"/>
    <n v="5123"/>
    <n v="0"/>
    <n v="294173"/>
    <n v="247773"/>
    <n v="305939"/>
    <n v="257684"/>
    <x v="25"/>
    <n v="2019"/>
  </r>
  <r>
    <n v="10650"/>
    <s v="Y"/>
    <s v="."/>
    <s v="Badger Creek Limited"/>
    <s v="WCAC Operating Company"/>
    <n v="60662"/>
    <s v="CA"/>
    <s v="PACC"/>
    <s v="WECC"/>
    <s v=""/>
    <x v="0"/>
    <x v="0"/>
    <x v="0"/>
    <s v="GT"/>
    <x v="0"/>
    <s v="NG"/>
    <s v=""/>
    <s v=""/>
    <x v="0"/>
    <n v="0"/>
    <n v="14105"/>
    <n v="2618"/>
    <n v="792"/>
    <n v="966"/>
    <n v="11063"/>
    <n v="18104"/>
    <n v="18927"/>
    <n v="12796"/>
    <n v="14217"/>
    <n v="36247"/>
    <n v="0"/>
    <n v="0"/>
    <n v="10940"/>
    <n v="2047"/>
    <n v="520"/>
    <n v="713"/>
    <n v="8715"/>
    <n v="14279"/>
    <n v="15413"/>
    <n v="10128"/>
    <n v="11318"/>
    <n v="29241"/>
    <n v="0"/>
    <n v="0"/>
    <n v="1.04"/>
    <n v="1.04"/>
    <n v="1.04"/>
    <n v="1.04"/>
    <n v="1.04"/>
    <n v="1.04"/>
    <n v="1.04"/>
    <n v="1.04"/>
    <n v="1.04"/>
    <n v="1.04"/>
    <n v="0"/>
    <n v="0"/>
    <n v="14669"/>
    <n v="2723"/>
    <n v="824"/>
    <n v="1005"/>
    <n v="11506"/>
    <n v="18828"/>
    <n v="19684"/>
    <n v="13308"/>
    <n v="14786"/>
    <n v="37697"/>
    <n v="0"/>
    <n v="0"/>
    <n v="11378"/>
    <n v="2129"/>
    <n v="541"/>
    <n v="742"/>
    <n v="9064"/>
    <n v="14850"/>
    <n v="16029"/>
    <n v="10533"/>
    <n v="11771"/>
    <n v="30411"/>
    <n v="0"/>
    <n v="0"/>
    <n v="1502"/>
    <n v="281"/>
    <n v="71"/>
    <n v="91"/>
    <n v="1192"/>
    <n v="1950"/>
    <n v="2106"/>
    <n v="1384"/>
    <n v="1547"/>
    <n v="4001"/>
    <n v="0"/>
    <n v="129835"/>
    <n v="103314"/>
    <n v="135030"/>
    <n v="107448"/>
    <x v="26"/>
    <n v="2019"/>
  </r>
  <r>
    <n v="10652"/>
    <s v="Y"/>
    <s v="."/>
    <s v="Burney Forest Products"/>
    <s v="Burney Power Operations"/>
    <n v="62970"/>
    <s v="CA"/>
    <s v="PACC"/>
    <s v="WECC"/>
    <s v=""/>
    <x v="0"/>
    <x v="0"/>
    <x v="0"/>
    <s v="ST"/>
    <x v="0"/>
    <s v="NG"/>
    <s v=""/>
    <s v=""/>
    <x v="0"/>
    <n v="45155"/>
    <n v="32142"/>
    <n v="42879"/>
    <n v="13954"/>
    <n v="172"/>
    <n v="2478"/>
    <n v="10313"/>
    <n v="13164"/>
    <n v="11876"/>
    <n v="11959"/>
    <n v="16331"/>
    <n v="31138"/>
    <n v="31288"/>
    <n v="22567"/>
    <n v="31288"/>
    <n v="10890"/>
    <n v="130"/>
    <n v="1126"/>
    <n v="8937"/>
    <n v="12221"/>
    <n v="9996"/>
    <n v="9948"/>
    <n v="13295"/>
    <n v="22625"/>
    <n v="1.0149999999999999"/>
    <n v="1.0149999999999999"/>
    <n v="1.0149999999999999"/>
    <n v="1.0149999999999999"/>
    <n v="1.0149999999999999"/>
    <n v="1.0149999999999999"/>
    <n v="1.0149999999999999"/>
    <n v="1.0149999999999999"/>
    <n v="1.0149999999999999"/>
    <n v="1.0149999999999999"/>
    <n v="1.0149999999999999"/>
    <n v="1.0149999999999999"/>
    <n v="45832"/>
    <n v="32624"/>
    <n v="43522"/>
    <n v="14163"/>
    <n v="175"/>
    <n v="2515"/>
    <n v="10468"/>
    <n v="13361"/>
    <n v="12054"/>
    <n v="12138"/>
    <n v="16576"/>
    <n v="31605"/>
    <n v="31757"/>
    <n v="22905"/>
    <n v="31757"/>
    <n v="11053"/>
    <n v="132"/>
    <n v="1143"/>
    <n v="9071"/>
    <n v="12404"/>
    <n v="10146"/>
    <n v="10097"/>
    <n v="13494"/>
    <n v="22964"/>
    <n v="2166.8580000000002"/>
    <n v="1553.9929999999999"/>
    <n v="2081.1640000000002"/>
    <n v="725.3"/>
    <n v="8.7889999999999997"/>
    <n v="75.738"/>
    <n v="610.71"/>
    <n v="843.52499999999998"/>
    <n v="693.14400000000001"/>
    <n v="681.82"/>
    <n v="914.86300000000006"/>
    <n v="1543.8040000000001"/>
    <n v="231561"/>
    <n v="174311"/>
    <n v="235033"/>
    <n v="176923"/>
    <x v="27"/>
    <n v="2019"/>
  </r>
  <r>
    <n v="10652"/>
    <s v="Y"/>
    <s v="."/>
    <s v="Burney Forest Products"/>
    <s v="Burney Power Operations"/>
    <n v="62970"/>
    <s v="CA"/>
    <s v="PACC"/>
    <s v="WECC"/>
    <s v=""/>
    <x v="0"/>
    <x v="0"/>
    <x v="0"/>
    <s v="ST"/>
    <x v="1"/>
    <s v="WWW"/>
    <s v=""/>
    <s v=""/>
    <x v="1"/>
    <n v="21866"/>
    <n v="18808"/>
    <n v="13851"/>
    <n v="16925"/>
    <n v="20747"/>
    <n v="33961"/>
    <n v="18783"/>
    <n v="15988"/>
    <n v="19992"/>
    <n v="20619"/>
    <n v="18480"/>
    <n v="17976"/>
    <n v="15151"/>
    <n v="13205"/>
    <n v="10107"/>
    <n v="13208"/>
    <n v="15639"/>
    <n v="15438"/>
    <n v="16277"/>
    <n v="14842"/>
    <n v="16827"/>
    <n v="17151"/>
    <n v="15043"/>
    <n v="13061"/>
    <n v="17.5"/>
    <n v="17.5"/>
    <n v="17.5"/>
    <n v="17.5"/>
    <n v="17.5"/>
    <n v="17.5"/>
    <n v="17.5"/>
    <n v="17.5"/>
    <n v="17.5"/>
    <n v="17.5"/>
    <n v="17.5"/>
    <n v="17.5"/>
    <n v="382655"/>
    <n v="329140"/>
    <n v="242393"/>
    <n v="296188"/>
    <n v="363073"/>
    <n v="594318"/>
    <n v="328703"/>
    <n v="279790"/>
    <n v="349860"/>
    <n v="360833"/>
    <n v="323400"/>
    <n v="314580"/>
    <n v="265141"/>
    <n v="231084"/>
    <n v="176867"/>
    <n v="231144"/>
    <n v="273675"/>
    <n v="270165"/>
    <n v="284839"/>
    <n v="259737"/>
    <n v="294477"/>
    <n v="300149"/>
    <n v="263261"/>
    <n v="228569"/>
    <n v="18091.142"/>
    <n v="15678.007"/>
    <n v="11590.835999999999"/>
    <n v="15167.7"/>
    <n v="18278.210999999999"/>
    <n v="17896.261999999999"/>
    <n v="19177.29"/>
    <n v="17663.474999999999"/>
    <n v="20117.856"/>
    <n v="20268.18"/>
    <n v="17849.136999999999"/>
    <n v="15366.196"/>
    <n v="237996"/>
    <n v="175949"/>
    <n v="4164933"/>
    <n v="3079108"/>
    <x v="28"/>
    <n v="2019"/>
  </r>
  <r>
    <n v="10661"/>
    <s v="Y"/>
    <s v="."/>
    <s v="Collins Pine Project"/>
    <s v="Collins Pine Co"/>
    <n v="3953"/>
    <s v="CA"/>
    <s v="PACC"/>
    <s v="WECC"/>
    <s v=""/>
    <x v="2"/>
    <x v="1"/>
    <x v="1"/>
    <s v="ST"/>
    <x v="5"/>
    <s v="D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10661"/>
    <s v="Y"/>
    <s v="."/>
    <s v="Collins Pine Project"/>
    <s v="Collins Pine Co"/>
    <n v="3953"/>
    <s v="CA"/>
    <s v="PACC"/>
    <s v="WECC"/>
    <s v=""/>
    <x v="2"/>
    <x v="1"/>
    <x v="1"/>
    <s v="ST"/>
    <x v="1"/>
    <s v="WWW"/>
    <s v=""/>
    <s v=""/>
    <x v="1"/>
    <n v="5997"/>
    <n v="5813"/>
    <n v="6998"/>
    <n v="4549"/>
    <n v="5706"/>
    <n v="2534"/>
    <n v="3355"/>
    <n v="4100"/>
    <n v="4676"/>
    <n v="6564"/>
    <n v="6178"/>
    <n v="5137"/>
    <n v="489"/>
    <n v="444"/>
    <n v="494"/>
    <n v="499"/>
    <n v="476"/>
    <n v="130"/>
    <n v="358"/>
    <n v="263"/>
    <n v="413"/>
    <n v="458"/>
    <n v="440"/>
    <n v="449"/>
    <n v="17"/>
    <n v="17"/>
    <n v="17"/>
    <n v="17"/>
    <n v="17"/>
    <n v="17"/>
    <n v="17"/>
    <n v="17"/>
    <n v="17"/>
    <n v="17"/>
    <n v="17"/>
    <n v="17"/>
    <n v="101949"/>
    <n v="98821"/>
    <n v="118966"/>
    <n v="77333"/>
    <n v="97002"/>
    <n v="43078"/>
    <n v="57035"/>
    <n v="69700"/>
    <n v="79492"/>
    <n v="111588"/>
    <n v="105026"/>
    <n v="87329"/>
    <n v="8321"/>
    <n v="7551"/>
    <n v="8398"/>
    <n v="8478"/>
    <n v="8092"/>
    <n v="2204"/>
    <n v="6085"/>
    <n v="4468"/>
    <n v="7013"/>
    <n v="7783"/>
    <n v="7474"/>
    <n v="7627"/>
    <n v="1229"/>
    <n v="1113"/>
    <n v="1246"/>
    <n v="1297"/>
    <n v="1188"/>
    <n v="207"/>
    <n v="918"/>
    <n v="577"/>
    <n v="1138"/>
    <n v="1317"/>
    <n v="1254"/>
    <n v="1251"/>
    <n v="61607"/>
    <n v="4913"/>
    <n v="1047319"/>
    <n v="83494"/>
    <x v="29"/>
    <n v="2019"/>
  </r>
  <r>
    <n v="10684"/>
    <s v="Y"/>
    <s v="."/>
    <s v="Argus Cogen Plant"/>
    <s v="Searles Valley Minerals Operations Inc."/>
    <n v="49968"/>
    <s v="CA"/>
    <s v="PACC"/>
    <s v="WECC"/>
    <s v=""/>
    <x v="6"/>
    <x v="1"/>
    <x v="1"/>
    <s v="ST"/>
    <x v="6"/>
    <s v="COL"/>
    <s v=""/>
    <s v=""/>
    <x v="1"/>
    <n v="108"/>
    <n v="403"/>
    <n v="0"/>
    <n v="0"/>
    <n v="197"/>
    <n v="224"/>
    <n v="674"/>
    <n v="0"/>
    <n v="0"/>
    <n v="5809"/>
    <n v="1137"/>
    <n v="0"/>
    <n v="10"/>
    <n v="38"/>
    <n v="0"/>
    <n v="0"/>
    <n v="18"/>
    <n v="19"/>
    <n v="57"/>
    <n v="0"/>
    <n v="0"/>
    <n v="559"/>
    <n v="109"/>
    <n v="0"/>
    <n v="23.062000000000001"/>
    <n v="23"/>
    <n v="0"/>
    <n v="0"/>
    <n v="22.835999999999999"/>
    <n v="22.797999999999998"/>
    <n v="22.84"/>
    <n v="0"/>
    <n v="0"/>
    <n v="23.012"/>
    <n v="23.181999999999999"/>
    <n v="0"/>
    <n v="2491"/>
    <n v="9269"/>
    <n v="0"/>
    <n v="0"/>
    <n v="4499"/>
    <n v="5107"/>
    <n v="15394"/>
    <n v="0"/>
    <n v="0"/>
    <n v="133677"/>
    <n v="26358"/>
    <n v="0"/>
    <n v="239"/>
    <n v="867"/>
    <n v="0"/>
    <n v="0"/>
    <n v="411"/>
    <n v="435"/>
    <n v="1310"/>
    <n v="0"/>
    <n v="0"/>
    <n v="12867"/>
    <n v="2524"/>
    <n v="0"/>
    <n v="51.811"/>
    <n v="188.04"/>
    <n v="0"/>
    <n v="0"/>
    <n v="86.510999999999996"/>
    <n v="90.924999999999997"/>
    <n v="173.62700000000001"/>
    <n v="0"/>
    <n v="0"/>
    <n v="2808.5160000000001"/>
    <n v="555.23299999999995"/>
    <n v="0"/>
    <n v="8552"/>
    <n v="810"/>
    <n v="196795"/>
    <n v="18653"/>
    <x v="30"/>
    <n v="2019"/>
  </r>
  <r>
    <n v="10684"/>
    <s v="Y"/>
    <s v="."/>
    <s v="Argus Cogen Plant"/>
    <s v="Searles Valley Minerals Operations Inc."/>
    <n v="49968"/>
    <s v="CA"/>
    <s v="PACC"/>
    <s v="WECC"/>
    <s v=""/>
    <x v="6"/>
    <x v="1"/>
    <x v="1"/>
    <s v="ST"/>
    <x v="0"/>
    <s v="NG"/>
    <s v=""/>
    <s v=""/>
    <x v="0"/>
    <n v="42108"/>
    <n v="28097"/>
    <n v="23654"/>
    <n v="11542"/>
    <n v="72350"/>
    <n v="13782"/>
    <n v="45699"/>
    <n v="179628"/>
    <n v="147833"/>
    <n v="15076"/>
    <n v="20559"/>
    <n v="23800"/>
    <n v="4040"/>
    <n v="2627"/>
    <n v="2172"/>
    <n v="1046"/>
    <n v="6617"/>
    <n v="1173"/>
    <n v="3888"/>
    <n v="11423"/>
    <n v="13826"/>
    <n v="1451"/>
    <n v="1969"/>
    <n v="2268"/>
    <n v="1.02"/>
    <n v="1.0169999999999999"/>
    <n v="1.016"/>
    <n v="1.0189999999999999"/>
    <n v="1.018"/>
    <n v="1.02"/>
    <n v="1.0209999999999999"/>
    <n v="1.024"/>
    <n v="1.0249999999999999"/>
    <n v="1.0269999999999999"/>
    <n v="1.0269999999999999"/>
    <n v="1.024"/>
    <n v="42950"/>
    <n v="28575"/>
    <n v="24032"/>
    <n v="11761"/>
    <n v="73652"/>
    <n v="14058"/>
    <n v="46659"/>
    <n v="183939"/>
    <n v="151529"/>
    <n v="15483"/>
    <n v="21114"/>
    <n v="24371"/>
    <n v="4121"/>
    <n v="2672"/>
    <n v="2207"/>
    <n v="1066"/>
    <n v="6736"/>
    <n v="1196"/>
    <n v="3970"/>
    <n v="11697"/>
    <n v="14172"/>
    <n v="1490"/>
    <n v="2022"/>
    <n v="2322"/>
    <n v="893.45"/>
    <n v="579.69399999999996"/>
    <n v="470.745"/>
    <n v="227.52199999999999"/>
    <n v="1416.356"/>
    <n v="250.29400000000001"/>
    <n v="526.25099999999998"/>
    <n v="756"/>
    <n v="2946.5590000000002"/>
    <n v="325.29500000000002"/>
    <n v="444.77100000000002"/>
    <n v="514.19000000000005"/>
    <n v="624128"/>
    <n v="52500"/>
    <n v="638123"/>
    <n v="53671"/>
    <x v="31"/>
    <n v="2019"/>
  </r>
  <r>
    <n v="10684"/>
    <s v="Y"/>
    <s v="."/>
    <s v="Argus Cogen Plant"/>
    <s v="Searles Valley Minerals Operations Inc."/>
    <n v="49968"/>
    <s v="CA"/>
    <s v="PACC"/>
    <s v="WECC"/>
    <s v=""/>
    <x v="6"/>
    <x v="1"/>
    <x v="1"/>
    <s v="ST"/>
    <x v="7"/>
    <s v="COL"/>
    <s v=""/>
    <s v=""/>
    <x v="1"/>
    <n v="54296"/>
    <n v="49949"/>
    <n v="56180"/>
    <n v="55514"/>
    <n v="48957"/>
    <n v="55728"/>
    <n v="6491"/>
    <n v="0"/>
    <n v="31063"/>
    <n v="50584"/>
    <n v="53005"/>
    <n v="56138"/>
    <n v="5210"/>
    <n v="4670"/>
    <n v="5158"/>
    <n v="5030"/>
    <n v="4477"/>
    <n v="4743"/>
    <n v="552"/>
    <n v="0"/>
    <n v="2905"/>
    <n v="4869"/>
    <n v="5076"/>
    <n v="5349"/>
    <n v="23.062000000000001"/>
    <n v="23"/>
    <n v="22.93"/>
    <n v="22.802"/>
    <n v="22.835999999999999"/>
    <n v="22.797999999999998"/>
    <n v="22.84"/>
    <n v="0"/>
    <n v="22.9"/>
    <n v="23.012"/>
    <n v="23.181999999999999"/>
    <n v="23.186"/>
    <n v="1252174"/>
    <n v="1148827"/>
    <n v="1288207"/>
    <n v="1265830"/>
    <n v="1117982"/>
    <n v="1270487"/>
    <n v="148254"/>
    <n v="0"/>
    <n v="711343"/>
    <n v="1164039"/>
    <n v="1228762"/>
    <n v="1301616"/>
    <n v="120151"/>
    <n v="107413"/>
    <n v="118283"/>
    <n v="114705"/>
    <n v="102240"/>
    <n v="108128"/>
    <n v="12615"/>
    <n v="0"/>
    <n v="66531"/>
    <n v="112044"/>
    <n v="117669"/>
    <n v="124029"/>
    <n v="26047.739000000001"/>
    <n v="23306.266"/>
    <n v="25233.255000000001"/>
    <n v="24487.477999999999"/>
    <n v="21499.133000000002"/>
    <n v="22620.780999999999"/>
    <n v="1672.1220000000001"/>
    <n v="0"/>
    <n v="13832.441000000001"/>
    <n v="24456.188999999998"/>
    <n v="25883.995999999999"/>
    <n v="27461.81"/>
    <n v="517905"/>
    <n v="48039"/>
    <n v="11897521"/>
    <n v="1103808"/>
    <x v="32"/>
    <n v="2019"/>
  </r>
  <r>
    <n v="10720"/>
    <s v="Y"/>
    <s v="."/>
    <s v="Kyocera International Project"/>
    <s v="Kyocrea International, Ind"/>
    <n v="9948"/>
    <s v="CA"/>
    <s v="PACC"/>
    <s v="WECC"/>
    <s v=""/>
    <x v="7"/>
    <x v="1"/>
    <x v="1"/>
    <s v="IC"/>
    <x v="0"/>
    <s v="NG"/>
    <s v=""/>
    <s v=""/>
    <x v="0"/>
    <n v="12944"/>
    <n v="12002"/>
    <n v="10467"/>
    <n v="7344"/>
    <n v="6329"/>
    <n v="8463"/>
    <n v="13341"/>
    <n v="15670"/>
    <n v="13789"/>
    <n v="14122"/>
    <n v="13850"/>
    <n v="14366"/>
    <n v="12944"/>
    <n v="12002"/>
    <n v="10467"/>
    <n v="7344"/>
    <n v="6329"/>
    <n v="8463"/>
    <n v="13341"/>
    <n v="15670"/>
    <n v="13789"/>
    <n v="14122"/>
    <n v="13850"/>
    <n v="14366"/>
    <n v="1.0309999999999999"/>
    <n v="1.0309999999999999"/>
    <n v="1.0309999999999999"/>
    <n v="1.0309999999999999"/>
    <n v="1.0309999999999999"/>
    <n v="1.0309999999999999"/>
    <n v="1.0309999999999999"/>
    <n v="1.0309999999999999"/>
    <n v="1.0309999999999999"/>
    <n v="1.0309999999999999"/>
    <n v="1.0309999999999999"/>
    <n v="1.0309999999999999"/>
    <n v="13345"/>
    <n v="12374"/>
    <n v="10791"/>
    <n v="7572"/>
    <n v="6525"/>
    <n v="8725"/>
    <n v="13755"/>
    <n v="16156"/>
    <n v="14216"/>
    <n v="14560"/>
    <n v="14279"/>
    <n v="14811"/>
    <n v="13345"/>
    <n v="12374"/>
    <n v="10791"/>
    <n v="7572"/>
    <n v="6525"/>
    <n v="8725"/>
    <n v="13755"/>
    <n v="16156"/>
    <n v="14216"/>
    <n v="14560"/>
    <n v="14279"/>
    <n v="14811"/>
    <n v="1096.528"/>
    <n v="1016.7140000000001"/>
    <n v="886.62400000000002"/>
    <n v="622.14200000000005"/>
    <n v="536.10799999999995"/>
    <n v="716.87300000000005"/>
    <n v="1130.0820000000001"/>
    <n v="1327.4159999999999"/>
    <n v="1168.028"/>
    <n v="1196.3119999999999"/>
    <n v="1173.27"/>
    <n v="1216.903"/>
    <n v="142687"/>
    <n v="142687"/>
    <n v="147109"/>
    <n v="147109"/>
    <x v="33"/>
    <n v="2019"/>
  </r>
  <r>
    <n v="10776"/>
    <s v="Y"/>
    <s v="."/>
    <s v="E F Oxnard Energy Facility"/>
    <s v="EF Oxnard, LLC"/>
    <n v="5533"/>
    <s v="CA"/>
    <s v="PACC"/>
    <s v="WECC"/>
    <s v=""/>
    <x v="0"/>
    <x v="0"/>
    <x v="0"/>
    <s v="GT"/>
    <x v="0"/>
    <s v="NG"/>
    <s v=""/>
    <s v=""/>
    <x v="0"/>
    <n v="124385"/>
    <n v="86327"/>
    <n v="87825"/>
    <n v="123019"/>
    <n v="124291"/>
    <n v="94997"/>
    <n v="144871"/>
    <n v="128787"/>
    <n v="124976"/>
    <n v="126869"/>
    <n v="105468"/>
    <n v="116452"/>
    <n v="105222"/>
    <n v="72989"/>
    <n v="75723"/>
    <n v="106259"/>
    <n v="107215"/>
    <n v="82116"/>
    <n v="122738"/>
    <n v="110553"/>
    <n v="107566"/>
    <n v="109152"/>
    <n v="90648"/>
    <n v="100081"/>
    <n v="1.0349999999999999"/>
    <n v="1.04"/>
    <n v="1.034"/>
    <n v="1.036"/>
    <n v="1.0349999999999999"/>
    <n v="1.0349999999999999"/>
    <n v="1.04"/>
    <n v="1.0369999999999999"/>
    <n v="1.042"/>
    <n v="1.0409999999999999"/>
    <n v="1.044"/>
    <n v="1.0429999999999999"/>
    <n v="128738"/>
    <n v="89780"/>
    <n v="90811"/>
    <n v="127448"/>
    <n v="128641"/>
    <n v="98322"/>
    <n v="150666"/>
    <n v="133552"/>
    <n v="130225"/>
    <n v="132071"/>
    <n v="110109"/>
    <n v="121459"/>
    <n v="108905"/>
    <n v="75909"/>
    <n v="78298"/>
    <n v="110084"/>
    <n v="110968"/>
    <n v="84990"/>
    <n v="127648"/>
    <n v="114643"/>
    <n v="112084"/>
    <n v="113627"/>
    <n v="94636"/>
    <n v="104384"/>
    <n v="13659"/>
    <n v="9513"/>
    <n v="9825"/>
    <n v="13804"/>
    <n v="13915"/>
    <n v="10654"/>
    <n v="16004"/>
    <n v="14405"/>
    <n v="14057"/>
    <n v="14241"/>
    <n v="11887"/>
    <n v="13087"/>
    <n v="1388267"/>
    <n v="1190262"/>
    <n v="1441822"/>
    <n v="1236176"/>
    <x v="34"/>
    <n v="2019"/>
  </r>
  <r>
    <n v="50003"/>
    <s v="Y"/>
    <s v="."/>
    <s v="Chalk Cliff Limited"/>
    <s v="WCAC Operating Company"/>
    <n v="60662"/>
    <s v="CA"/>
    <s v="PACC"/>
    <s v="WECC"/>
    <s v=""/>
    <x v="0"/>
    <x v="0"/>
    <x v="0"/>
    <s v="GT"/>
    <x v="0"/>
    <s v="NG"/>
    <s v=""/>
    <s v=""/>
    <x v="0"/>
    <n v="0"/>
    <n v="6348"/>
    <n v="3124"/>
    <n v="574"/>
    <n v="893"/>
    <n v="9395"/>
    <n v="11675"/>
    <n v="13366"/>
    <n v="7363"/>
    <n v="11359"/>
    <n v="26538"/>
    <n v="0"/>
    <n v="0"/>
    <n v="5133"/>
    <n v="2522"/>
    <n v="372"/>
    <n v="700"/>
    <n v="7648"/>
    <n v="9456"/>
    <n v="10870"/>
    <n v="6008"/>
    <n v="9303"/>
    <n v="21988"/>
    <n v="0"/>
    <n v="0"/>
    <n v="1.04"/>
    <n v="1.04"/>
    <n v="1.04"/>
    <n v="1.04"/>
    <n v="1.04"/>
    <n v="1.04"/>
    <n v="1.04"/>
    <n v="1.04"/>
    <n v="1.04"/>
    <n v="1.04"/>
    <n v="0"/>
    <n v="0"/>
    <n v="6602"/>
    <n v="3249"/>
    <n v="597"/>
    <n v="929"/>
    <n v="9771"/>
    <n v="12142"/>
    <n v="13901"/>
    <n v="7658"/>
    <n v="11813"/>
    <n v="27600"/>
    <n v="0"/>
    <n v="0"/>
    <n v="5338"/>
    <n v="2623"/>
    <n v="387"/>
    <n v="728"/>
    <n v="7954"/>
    <n v="9834"/>
    <n v="11305"/>
    <n v="6248"/>
    <n v="9675"/>
    <n v="22868"/>
    <n v="0"/>
    <n v="0"/>
    <n v="696"/>
    <n v="343"/>
    <n v="50"/>
    <n v="95"/>
    <n v="1033"/>
    <n v="1273"/>
    <n v="1463"/>
    <n v="810"/>
    <n v="1260"/>
    <n v="2972"/>
    <n v="0"/>
    <n v="90635"/>
    <n v="74000"/>
    <n v="94262"/>
    <n v="76960"/>
    <x v="35"/>
    <n v="2019"/>
  </r>
  <r>
    <n v="50049"/>
    <s v="Y"/>
    <s v="."/>
    <s v="Humboldt Sawmill Company"/>
    <s v="Mendocino Forest Products"/>
    <n v="60153"/>
    <s v="CA"/>
    <s v="PACC"/>
    <s v="WECC"/>
    <s v=""/>
    <x v="2"/>
    <x v="1"/>
    <x v="1"/>
    <s v="ST"/>
    <x v="5"/>
    <s v="DFO"/>
    <s v=""/>
    <s v=""/>
    <x v="3"/>
    <n v="0"/>
    <n v="232"/>
    <n v="158"/>
    <n v="41"/>
    <n v="43"/>
    <n v="152"/>
    <n v="67"/>
    <n v="45"/>
    <n v="0"/>
    <n v="110"/>
    <n v="168"/>
    <n v="389"/>
    <n v="0"/>
    <n v="232"/>
    <n v="158"/>
    <n v="41"/>
    <n v="43"/>
    <n v="152"/>
    <n v="67"/>
    <n v="45"/>
    <n v="0"/>
    <n v="110"/>
    <n v="168"/>
    <n v="389"/>
    <n v="0"/>
    <n v="5.5"/>
    <n v="5.5"/>
    <n v="5.5"/>
    <n v="5.5"/>
    <n v="5.5"/>
    <n v="5.5"/>
    <n v="5.5"/>
    <n v="0"/>
    <n v="5.5"/>
    <n v="5.5"/>
    <n v="5.5"/>
    <n v="0"/>
    <n v="1276"/>
    <n v="869"/>
    <n v="226"/>
    <n v="237"/>
    <n v="836"/>
    <n v="369"/>
    <n v="248"/>
    <n v="0"/>
    <n v="605"/>
    <n v="924"/>
    <n v="2140"/>
    <n v="0"/>
    <n v="1276"/>
    <n v="869"/>
    <n v="226"/>
    <n v="237"/>
    <n v="836"/>
    <n v="369"/>
    <n v="248"/>
    <n v="0"/>
    <n v="605"/>
    <n v="924"/>
    <n v="2140"/>
    <n v="0"/>
    <n v="60.49"/>
    <n v="39.499000000000002"/>
    <n v="9.9039999999999999"/>
    <n v="12.627000000000001"/>
    <n v="45.12"/>
    <n v="19.309999999999999"/>
    <n v="12.849"/>
    <n v="0"/>
    <n v="28.315000000000001"/>
    <n v="45.523000000000003"/>
    <n v="107.232"/>
    <n v="1405"/>
    <n v="1405"/>
    <n v="7730"/>
    <n v="7730"/>
    <x v="36"/>
    <n v="2019"/>
  </r>
  <r>
    <n v="50049"/>
    <s v="Y"/>
    <s v="."/>
    <s v="Humboldt Sawmill Company"/>
    <s v="Mendocino Forest Products"/>
    <n v="60153"/>
    <s v="CA"/>
    <s v="PACC"/>
    <s v="WECC"/>
    <s v=""/>
    <x v="2"/>
    <x v="1"/>
    <x v="1"/>
    <s v="ST"/>
    <x v="1"/>
    <s v="WWW"/>
    <s v=""/>
    <s v=""/>
    <x v="1"/>
    <n v="17605"/>
    <n v="14989"/>
    <n v="14668"/>
    <n v="9439"/>
    <n v="17160"/>
    <n v="17863"/>
    <n v="18668"/>
    <n v="19662"/>
    <n v="18901"/>
    <n v="14566"/>
    <n v="7869"/>
    <n v="17565"/>
    <n v="17605"/>
    <n v="14989"/>
    <n v="14668"/>
    <n v="9439"/>
    <n v="17160"/>
    <n v="17863"/>
    <n v="18668"/>
    <n v="19662"/>
    <n v="18901"/>
    <n v="14566"/>
    <n v="7869"/>
    <n v="17565"/>
    <n v="13.2"/>
    <n v="13.2"/>
    <n v="13.2"/>
    <n v="13.2"/>
    <n v="13.2"/>
    <n v="13.2"/>
    <n v="13.2"/>
    <n v="13.2"/>
    <n v="13.2"/>
    <n v="13.2"/>
    <n v="13.2"/>
    <n v="13.2"/>
    <n v="232386"/>
    <n v="197855"/>
    <n v="193618"/>
    <n v="124595"/>
    <n v="226512"/>
    <n v="235792"/>
    <n v="246418"/>
    <n v="259538"/>
    <n v="249493"/>
    <n v="192271"/>
    <n v="103871"/>
    <n v="231858"/>
    <n v="232386"/>
    <n v="197855"/>
    <n v="193618"/>
    <n v="124595"/>
    <n v="226512"/>
    <n v="235792"/>
    <n v="246418"/>
    <n v="259538"/>
    <n v="249493"/>
    <n v="192271"/>
    <n v="103871"/>
    <n v="231858"/>
    <n v="9524"/>
    <n v="9379.51"/>
    <n v="8800.5010000000002"/>
    <n v="5472.0959999999995"/>
    <n v="12093.373"/>
    <n v="12725.88"/>
    <n v="12912.69"/>
    <n v="13474.151"/>
    <n v="12327"/>
    <n v="8998.6849999999995"/>
    <n v="5117.4769999999999"/>
    <n v="11620.768"/>
    <n v="188955"/>
    <n v="188955"/>
    <n v="2494207"/>
    <n v="2494207"/>
    <x v="37"/>
    <n v="2019"/>
  </r>
  <r>
    <n v="50110"/>
    <s v="Y"/>
    <s v="."/>
    <s v="Sierra Pacific Burney Facility"/>
    <s v="Sierra Pacific Industries Inc"/>
    <n v="17164"/>
    <s v="CA"/>
    <s v="PACC"/>
    <s v="WECC"/>
    <s v=""/>
    <x v="2"/>
    <x v="1"/>
    <x v="1"/>
    <s v="ST"/>
    <x v="1"/>
    <s v="WWW"/>
    <s v=""/>
    <s v=""/>
    <x v="1"/>
    <n v="0"/>
    <n v="1507"/>
    <n v="5764"/>
    <n v="4774"/>
    <n v="7628"/>
    <n v="11893"/>
    <n v="12125"/>
    <n v="10477"/>
    <n v="11022"/>
    <n v="10801"/>
    <n v="10153"/>
    <n v="10313"/>
    <n v="0"/>
    <n v="251"/>
    <n v="926"/>
    <n v="653"/>
    <n v="1253"/>
    <n v="2564"/>
    <n v="2494"/>
    <n v="1989"/>
    <n v="2162"/>
    <n v="2073"/>
    <n v="2040"/>
    <n v="1926"/>
    <n v="0"/>
    <n v="18"/>
    <n v="18"/>
    <n v="18"/>
    <n v="18"/>
    <n v="18"/>
    <n v="18"/>
    <n v="18"/>
    <n v="18"/>
    <n v="18"/>
    <n v="18"/>
    <n v="18"/>
    <n v="0"/>
    <n v="27126"/>
    <n v="103752"/>
    <n v="85932"/>
    <n v="137304"/>
    <n v="214074"/>
    <n v="218250"/>
    <n v="188586"/>
    <n v="198396"/>
    <n v="194418"/>
    <n v="182754"/>
    <n v="185634"/>
    <n v="0"/>
    <n v="4522"/>
    <n v="16676"/>
    <n v="11761"/>
    <n v="22545"/>
    <n v="46148"/>
    <n v="44900"/>
    <n v="35800"/>
    <n v="38910"/>
    <n v="37316"/>
    <n v="36720"/>
    <n v="34669"/>
    <n v="0"/>
    <n v="723"/>
    <n v="3095"/>
    <n v="2173"/>
    <n v="4442"/>
    <n v="9654"/>
    <n v="9413"/>
    <n v="7312"/>
    <n v="8036"/>
    <n v="7665"/>
    <n v="7644"/>
    <n v="7036"/>
    <n v="96457"/>
    <n v="18331"/>
    <n v="1736226"/>
    <n v="329967"/>
    <x v="38"/>
    <n v="2019"/>
  </r>
  <r>
    <n v="50115"/>
    <s v="Y"/>
    <s v="."/>
    <s v="US Borax"/>
    <s v="U S Borax Inc"/>
    <n v="22669"/>
    <s v="CA"/>
    <s v="PACC"/>
    <s v="WECC"/>
    <s v=""/>
    <x v="8"/>
    <x v="1"/>
    <x v="1"/>
    <s v="GT"/>
    <x v="0"/>
    <s v="NG"/>
    <s v=""/>
    <s v=""/>
    <x v="0"/>
    <n v="361174"/>
    <n v="327749"/>
    <n v="351027"/>
    <n v="69260"/>
    <n v="175157"/>
    <n v="349084"/>
    <n v="352221"/>
    <n v="353979"/>
    <n v="368617"/>
    <n v="379412"/>
    <n v="367130"/>
    <n v="391559"/>
    <n v="138271"/>
    <n v="125792"/>
    <n v="131984"/>
    <n v="27105"/>
    <n v="62075"/>
    <n v="141890"/>
    <n v="137498"/>
    <n v="133634"/>
    <n v="132386"/>
    <n v="135918"/>
    <n v="137817"/>
    <n v="141115"/>
    <n v="1.036"/>
    <n v="1.0389999999999999"/>
    <n v="1.0369999999999999"/>
    <n v="1.0369999999999999"/>
    <n v="1.0369999999999999"/>
    <n v="1.0409999999999999"/>
    <n v="1.0489999999999999"/>
    <n v="1.0489999999999999"/>
    <n v="1.0489999999999999"/>
    <n v="1.046"/>
    <n v="1.046"/>
    <n v="1.0489999999999999"/>
    <n v="374176"/>
    <n v="340531"/>
    <n v="364015"/>
    <n v="71823"/>
    <n v="181638"/>
    <n v="363396"/>
    <n v="369480"/>
    <n v="371324"/>
    <n v="386679"/>
    <n v="396865"/>
    <n v="384018"/>
    <n v="410745"/>
    <n v="143249"/>
    <n v="130698"/>
    <n v="136867"/>
    <n v="28108"/>
    <n v="64372"/>
    <n v="147707"/>
    <n v="144235"/>
    <n v="140182"/>
    <n v="138873"/>
    <n v="142170"/>
    <n v="144157"/>
    <n v="148030"/>
    <n v="28134"/>
    <n v="25679"/>
    <n v="26750"/>
    <n v="5474"/>
    <n v="12719"/>
    <n v="29139"/>
    <n v="28343"/>
    <n v="27514"/>
    <n v="27332"/>
    <n v="27946"/>
    <n v="28379"/>
    <n v="29123"/>
    <n v="3846369"/>
    <n v="1445485"/>
    <n v="4014690"/>
    <n v="1508648"/>
    <x v="39"/>
    <n v="2019"/>
  </r>
  <r>
    <n v="50119"/>
    <s v="Y"/>
    <s v="."/>
    <s v="Phillips 66 Rodeo Refinery"/>
    <s v="Phillips 66 Company"/>
    <n v="4208"/>
    <s v="CA"/>
    <s v="PACC"/>
    <s v="WECC"/>
    <s v=""/>
    <x v="3"/>
    <x v="1"/>
    <x v="1"/>
    <s v="GT"/>
    <x v="0"/>
    <s v="NG"/>
    <s v=""/>
    <s v=""/>
    <x v="0"/>
    <n v="256631"/>
    <n v="205022"/>
    <n v="167433"/>
    <n v="146813"/>
    <n v="134978"/>
    <n v="110626"/>
    <n v="159762"/>
    <n v="160256"/>
    <n v="100356"/>
    <n v="190117"/>
    <n v="118298"/>
    <n v="192179"/>
    <n v="59093"/>
    <n v="45956"/>
    <n v="36736"/>
    <n v="35188"/>
    <n v="33825"/>
    <n v="28417"/>
    <n v="39472"/>
    <n v="41120"/>
    <n v="25025"/>
    <n v="43074"/>
    <n v="26724"/>
    <n v="45596"/>
    <n v="1.038"/>
    <n v="1.0369999999999999"/>
    <n v="1.034"/>
    <n v="1.0389999999999999"/>
    <n v="1.044"/>
    <n v="1.042"/>
    <n v="1.0449999999999999"/>
    <n v="1.0469999999999999"/>
    <n v="1.046"/>
    <n v="1.054"/>
    <n v="1.0489999999999999"/>
    <n v="1.046"/>
    <n v="266383"/>
    <n v="212608"/>
    <n v="173126"/>
    <n v="152539"/>
    <n v="140917"/>
    <n v="115272"/>
    <n v="166951"/>
    <n v="167788"/>
    <n v="104972"/>
    <n v="200383"/>
    <n v="124095"/>
    <n v="201019"/>
    <n v="61339"/>
    <n v="47656"/>
    <n v="37985"/>
    <n v="36560"/>
    <n v="35313"/>
    <n v="29611"/>
    <n v="41248"/>
    <n v="43053"/>
    <n v="26176"/>
    <n v="45400"/>
    <n v="28034"/>
    <n v="47693"/>
    <n v="13454.588"/>
    <n v="10410.222"/>
    <n v="8263.143"/>
    <n v="7992.3149999999996"/>
    <n v="7729.3689999999997"/>
    <n v="6476.8"/>
    <n v="9020.9220000000005"/>
    <n v="9441.6959999999999"/>
    <n v="5724.1369999999997"/>
    <n v="9892.027"/>
    <n v="6082.9870000000001"/>
    <n v="10388.717000000001"/>
    <n v="1942471"/>
    <n v="460226"/>
    <n v="2026053"/>
    <n v="480068"/>
    <x v="40"/>
    <n v="2019"/>
  </r>
  <r>
    <n v="50119"/>
    <s v="Y"/>
    <s v="."/>
    <s v="Phillips 66 Rodeo Refinery"/>
    <s v="Phillips 66 Company"/>
    <n v="4208"/>
    <s v="CA"/>
    <s v="PACC"/>
    <s v="WECC"/>
    <s v=""/>
    <x v="3"/>
    <x v="1"/>
    <x v="1"/>
    <s v="GT"/>
    <x v="2"/>
    <s v="OOG"/>
    <s v=""/>
    <s v=""/>
    <x v="0"/>
    <n v="352138"/>
    <n v="311451"/>
    <n v="304225"/>
    <n v="397869"/>
    <n v="432526"/>
    <n v="403614"/>
    <n v="395607"/>
    <n v="371086"/>
    <n v="419524"/>
    <n v="447707"/>
    <n v="529244"/>
    <n v="492263"/>
    <n v="81085"/>
    <n v="69811"/>
    <n v="66750"/>
    <n v="95360"/>
    <n v="108387"/>
    <n v="103680"/>
    <n v="97741"/>
    <n v="95216"/>
    <n v="104613"/>
    <n v="101436"/>
    <n v="119562"/>
    <n v="116793"/>
    <n v="1.194"/>
    <n v="1.1870000000000001"/>
    <n v="1.2430000000000001"/>
    <n v="1.1679999999999999"/>
    <n v="1.151"/>
    <n v="1.151"/>
    <n v="1.1519999999999999"/>
    <n v="1.1459999999999999"/>
    <n v="1.1519999999999999"/>
    <n v="1.0660000000000001"/>
    <n v="1.0169999999999999"/>
    <n v="0.94099999999999995"/>
    <n v="420453"/>
    <n v="369692"/>
    <n v="378152"/>
    <n v="464711"/>
    <n v="497837"/>
    <n v="464560"/>
    <n v="455739"/>
    <n v="425265"/>
    <n v="483292"/>
    <n v="477256"/>
    <n v="538241"/>
    <n v="463219"/>
    <n v="96816"/>
    <n v="82866"/>
    <n v="82970"/>
    <n v="111381"/>
    <n v="124754"/>
    <n v="119336"/>
    <n v="112598"/>
    <n v="109118"/>
    <n v="120514"/>
    <n v="108131"/>
    <n v="121595"/>
    <n v="109902"/>
    <n v="21236.412"/>
    <n v="18101.777999999998"/>
    <n v="18048.857"/>
    <n v="24348.685000000001"/>
    <n v="27306.631000000001"/>
    <n v="26102.2"/>
    <n v="24625.078000000001"/>
    <n v="23930.304"/>
    <n v="26353.863000000001"/>
    <n v="23559.973000000002"/>
    <n v="26384.012999999999"/>
    <n v="23939.282999999999"/>
    <n v="4857254"/>
    <n v="1160434"/>
    <n v="5438417"/>
    <n v="1299981"/>
    <x v="41"/>
    <n v="2019"/>
  </r>
  <r>
    <n v="50131"/>
    <s v="Y"/>
    <s v="."/>
    <s v="Coalinga Cogeneration"/>
    <s v="Coalinga Cogeneration Co"/>
    <n v="3852"/>
    <s v="CA"/>
    <s v="PACC"/>
    <s v="WECC"/>
    <s v=""/>
    <x v="0"/>
    <x v="0"/>
    <x v="0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134"/>
    <s v="Y"/>
    <s v="."/>
    <s v="Sycamore Cogeneration"/>
    <s v="Sycamore Cogeneration Co"/>
    <n v="18390"/>
    <s v="CA"/>
    <s v="PACC"/>
    <s v="WECC"/>
    <s v=""/>
    <x v="0"/>
    <x v="0"/>
    <x v="0"/>
    <s v="GT"/>
    <x v="0"/>
    <s v="NG"/>
    <s v=""/>
    <s v=""/>
    <x v="0"/>
    <n v="726540"/>
    <n v="64048"/>
    <n v="77585"/>
    <n v="655715"/>
    <n v="673960"/>
    <n v="631820"/>
    <n v="650308"/>
    <n v="689069"/>
    <n v="633745"/>
    <n v="671259"/>
    <n v="670278"/>
    <n v="698864"/>
    <n v="378880"/>
    <n v="32024"/>
    <n v="36987"/>
    <n v="326985"/>
    <n v="361895"/>
    <n v="341760"/>
    <n v="327516"/>
    <n v="338453"/>
    <n v="333774"/>
    <n v="366069"/>
    <n v="364021"/>
    <n v="367370"/>
    <n v="1.03"/>
    <n v="1.03"/>
    <n v="1.03"/>
    <n v="1.03"/>
    <n v="1.03"/>
    <n v="1.03"/>
    <n v="1.03"/>
    <n v="1.03"/>
    <n v="1.03"/>
    <n v="1.03"/>
    <n v="1.03"/>
    <n v="1.03"/>
    <n v="748336"/>
    <n v="65969"/>
    <n v="79913"/>
    <n v="675386"/>
    <n v="694179"/>
    <n v="650775"/>
    <n v="669817"/>
    <n v="709741"/>
    <n v="652757"/>
    <n v="691397"/>
    <n v="690386"/>
    <n v="719830"/>
    <n v="390246"/>
    <n v="32985"/>
    <n v="38097"/>
    <n v="336795"/>
    <n v="372752"/>
    <n v="352013"/>
    <n v="337341"/>
    <n v="348607"/>
    <n v="343787"/>
    <n v="377051"/>
    <n v="374942"/>
    <n v="378391"/>
    <n v="60826"/>
    <n v="5122"/>
    <n v="4750"/>
    <n v="52278"/>
    <n v="58005"/>
    <n v="54729"/>
    <n v="52295"/>
    <n v="54112"/>
    <n v="53403"/>
    <n v="58699"/>
    <n v="58424"/>
    <n v="60561"/>
    <n v="6843191"/>
    <n v="3575734"/>
    <n v="7048486"/>
    <n v="3683007"/>
    <x v="42"/>
    <n v="2019"/>
  </r>
  <r>
    <n v="50148"/>
    <s v="Y"/>
    <s v="."/>
    <s v="Linde Wilmington"/>
    <s v="Linde Inc"/>
    <n v="15320"/>
    <s v="CA"/>
    <s v="PACC"/>
    <s v="WECC"/>
    <s v=""/>
    <x v="9"/>
    <x v="1"/>
    <x v="1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148"/>
    <s v="Y"/>
    <s v="."/>
    <s v="Linde Wilmington"/>
    <s v="Linde Inc"/>
    <n v="15320"/>
    <s v="CA"/>
    <s v="PACC"/>
    <s v="WECC"/>
    <s v=""/>
    <x v="9"/>
    <x v="1"/>
    <x v="1"/>
    <s v="C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170"/>
    <s v="Y"/>
    <s v="."/>
    <s v="Berry Cogen"/>
    <s v="Berry Petroleum Co"/>
    <n v="1569"/>
    <s v="CA"/>
    <s v="PACC"/>
    <s v="WECC"/>
    <s v=""/>
    <x v="10"/>
    <x v="1"/>
    <x v="1"/>
    <s v="GT"/>
    <x v="0"/>
    <s v="NG"/>
    <s v=""/>
    <s v=""/>
    <x v="0"/>
    <n v="328282"/>
    <n v="293403"/>
    <n v="331411"/>
    <n v="263029"/>
    <n v="312643"/>
    <n v="311832"/>
    <n v="314889"/>
    <n v="319944"/>
    <n v="304766"/>
    <n v="292394"/>
    <n v="307628"/>
    <n v="322356"/>
    <n v="126775"/>
    <n v="113543"/>
    <n v="127454"/>
    <n v="100554"/>
    <n v="123199"/>
    <n v="117284"/>
    <n v="118173"/>
    <n v="120477"/>
    <n v="118645"/>
    <n v="110980"/>
    <n v="118418"/>
    <n v="124513"/>
    <n v="1.034"/>
    <n v="1.04"/>
    <n v="1.034"/>
    <n v="1.0369999999999999"/>
    <n v="1.036"/>
    <n v="1.0389999999999999"/>
    <n v="1.0489999999999999"/>
    <n v="1.05"/>
    <n v="1.048"/>
    <n v="1.0469999999999999"/>
    <n v="1.0449999999999999"/>
    <n v="1.0449999999999999"/>
    <n v="339444"/>
    <n v="305139"/>
    <n v="342679"/>
    <n v="272761"/>
    <n v="323898"/>
    <n v="323993"/>
    <n v="330319"/>
    <n v="335941"/>
    <n v="319395"/>
    <n v="306137"/>
    <n v="321471"/>
    <n v="336862"/>
    <n v="131085"/>
    <n v="118085"/>
    <n v="131787"/>
    <n v="104274"/>
    <n v="127634"/>
    <n v="121858"/>
    <n v="123964"/>
    <n v="126501"/>
    <n v="124340"/>
    <n v="116196"/>
    <n v="123747"/>
    <n v="130116"/>
    <n v="25906"/>
    <n v="23340"/>
    <n v="26045"/>
    <n v="20565"/>
    <n v="25150"/>
    <n v="24045"/>
    <n v="24448"/>
    <n v="24948"/>
    <n v="24977"/>
    <n v="22803"/>
    <n v="24417"/>
    <n v="25677"/>
    <n v="3702577"/>
    <n v="1420015"/>
    <n v="3858039"/>
    <n v="1479587"/>
    <x v="43"/>
    <n v="2019"/>
  </r>
  <r>
    <n v="50200"/>
    <s v="Y"/>
    <s v="."/>
    <s v="B Braun Medical"/>
    <s v="B Braun Medical Inc"/>
    <n v="1058"/>
    <s v="CA"/>
    <s v="PACC"/>
    <s v="WECC"/>
    <s v=""/>
    <x v="11"/>
    <x v="1"/>
    <x v="1"/>
    <s v="GT"/>
    <x v="0"/>
    <s v="NG"/>
    <s v=""/>
    <s v=""/>
    <x v="0"/>
    <n v="45540"/>
    <n v="42225"/>
    <n v="36823"/>
    <n v="25838"/>
    <n v="22265"/>
    <n v="29773"/>
    <n v="46934"/>
    <n v="55129"/>
    <n v="48510"/>
    <n v="49684"/>
    <n v="48727"/>
    <n v="50539"/>
    <n v="14311"/>
    <n v="13269"/>
    <n v="11571"/>
    <n v="8120"/>
    <n v="6997"/>
    <n v="9356"/>
    <n v="14748"/>
    <n v="17324"/>
    <n v="15244"/>
    <n v="15613"/>
    <n v="15313"/>
    <n v="15882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47043"/>
    <n v="43618"/>
    <n v="38038"/>
    <n v="26691"/>
    <n v="23000"/>
    <n v="30756"/>
    <n v="48483"/>
    <n v="56948"/>
    <n v="50111"/>
    <n v="51324"/>
    <n v="50335"/>
    <n v="52207"/>
    <n v="14783"/>
    <n v="13707"/>
    <n v="11953"/>
    <n v="8388"/>
    <n v="7228"/>
    <n v="9665"/>
    <n v="15235"/>
    <n v="17896"/>
    <n v="15747"/>
    <n v="16128"/>
    <n v="15818"/>
    <n v="16406"/>
    <n v="2946.212"/>
    <n v="2731.7620000000002"/>
    <n v="2382.2289999999998"/>
    <n v="1671.604"/>
    <n v="1440.444"/>
    <n v="1926.1320000000001"/>
    <n v="3036.364"/>
    <n v="3566.5720000000001"/>
    <n v="3138.319"/>
    <n v="3214.3159999999998"/>
    <n v="3152.4059999999999"/>
    <n v="3269.64"/>
    <n v="501987"/>
    <n v="157748"/>
    <n v="518554"/>
    <n v="162954"/>
    <x v="44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A"/>
    <x v="0"/>
    <s v="NG"/>
    <s v=""/>
    <s v=""/>
    <x v="0"/>
    <n v="189065"/>
    <n v="2817"/>
    <n v="3459"/>
    <n v="1220"/>
    <n v="13770"/>
    <n v="77597"/>
    <n v="26793"/>
    <n v="110396"/>
    <n v="96304"/>
    <n v="169768"/>
    <n v="61207"/>
    <n v="103412"/>
    <n v="70042"/>
    <n v="2817"/>
    <n v="3459"/>
    <n v="1220"/>
    <n v="13770"/>
    <n v="63627"/>
    <n v="26793"/>
    <n v="68755"/>
    <n v="74210"/>
    <n v="70850"/>
    <n v="58609"/>
    <n v="63637"/>
    <n v="1.034"/>
    <n v="1.0369999999999999"/>
    <n v="1.0349999999999999"/>
    <n v="1.028"/>
    <n v="1.028"/>
    <n v="1.03"/>
    <n v="1.0329999999999999"/>
    <n v="1.036"/>
    <n v="1.038"/>
    <n v="1.0389999999999999"/>
    <n v="1.0349999999999999"/>
    <n v="1.0369999999999999"/>
    <n v="195493"/>
    <n v="2921"/>
    <n v="3580"/>
    <n v="1254"/>
    <n v="14156"/>
    <n v="79925"/>
    <n v="27677"/>
    <n v="114370"/>
    <n v="99964"/>
    <n v="176389"/>
    <n v="63349"/>
    <n v="107238"/>
    <n v="72423"/>
    <n v="2921"/>
    <n v="3580"/>
    <n v="1254"/>
    <n v="14156"/>
    <n v="65536"/>
    <n v="27677"/>
    <n v="71230"/>
    <n v="77030"/>
    <n v="73613"/>
    <n v="60660"/>
    <n v="65992"/>
    <n v="13160.032999999999"/>
    <n v="9884.4069999999992"/>
    <n v="9779.6849999999995"/>
    <n v="24049.518"/>
    <n v="20446.775000000001"/>
    <n v="11908.689"/>
    <n v="10787.254999999999"/>
    <n v="12943.252"/>
    <n v="13997.23"/>
    <n v="13376.412"/>
    <n v="11022.638999999999"/>
    <n v="11991.532999999999"/>
    <n v="855808"/>
    <n v="517789"/>
    <n v="886316"/>
    <n v="536072"/>
    <x v="45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A"/>
    <x v="2"/>
    <s v="OOG"/>
    <s v=""/>
    <s v=""/>
    <x v="0"/>
    <n v="160162"/>
    <n v="160858"/>
    <n v="219139"/>
    <n v="111118"/>
    <n v="129853"/>
    <n v="200408"/>
    <n v="212287"/>
    <n v="152083"/>
    <n v="134976"/>
    <n v="143267"/>
    <n v="170574"/>
    <n v="127919"/>
    <n v="9333"/>
    <n v="11755"/>
    <n v="20067"/>
    <n v="21368"/>
    <n v="36065"/>
    <n v="15306"/>
    <n v="24472"/>
    <n v="9783"/>
    <n v="10829"/>
    <n v="9391"/>
    <n v="7852"/>
    <n v="7651"/>
    <n v="0.98299999999999998"/>
    <n v="1.0229999999999999"/>
    <n v="1.032"/>
    <n v="1.1359999999999999"/>
    <n v="1.069"/>
    <n v="1.143"/>
    <n v="1.2629999999999999"/>
    <n v="1.004"/>
    <n v="1.028"/>
    <n v="1.0129999999999999"/>
    <n v="1.02"/>
    <n v="1.02"/>
    <n v="157439"/>
    <n v="164558"/>
    <n v="226151"/>
    <n v="126230"/>
    <n v="138813"/>
    <n v="229066"/>
    <n v="268118"/>
    <n v="152691"/>
    <n v="138755"/>
    <n v="145129"/>
    <n v="173985"/>
    <n v="130477"/>
    <n v="9174"/>
    <n v="12025"/>
    <n v="20709"/>
    <n v="24274"/>
    <n v="38554"/>
    <n v="17495"/>
    <n v="30908"/>
    <n v="9822"/>
    <n v="11132"/>
    <n v="9513"/>
    <n v="8009"/>
    <n v="7804"/>
    <n v="1667.0630000000001"/>
    <n v="2184.9929999999999"/>
    <n v="3763.1559999999999"/>
    <n v="4410.9409999999998"/>
    <n v="7005.6769999999997"/>
    <n v="3179.1329999999998"/>
    <n v="5616.277"/>
    <n v="1784.748"/>
    <n v="2022.77"/>
    <n v="1728.7090000000001"/>
    <n v="1455.2840000000001"/>
    <n v="1418.0229999999999"/>
    <n v="1922644"/>
    <n v="183872"/>
    <n v="2051412"/>
    <n v="199419"/>
    <x v="46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A"/>
    <x v="8"/>
    <s v="WO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39999999999999"/>
    <n v="66.599999999999994"/>
    <n v="22.158999999999999"/>
    <n v="626.54100000000005"/>
    <n v="4.548"/>
    <n v="3.1779999999999999"/>
    <n v="3.468"/>
    <n v="0"/>
    <n v="0"/>
    <n v="24.879000000000001"/>
    <n v="11.077"/>
    <n v="4.444"/>
    <n v="0"/>
    <n v="0"/>
    <n v="0"/>
    <n v="0"/>
    <x v="47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T"/>
    <x v="0"/>
    <s v="NG"/>
    <s v=""/>
    <s v=""/>
    <x v="0"/>
    <n v="2259992"/>
    <n v="2229058"/>
    <n v="2151173"/>
    <n v="2157620"/>
    <n v="2176902"/>
    <n v="2125072"/>
    <n v="1861886"/>
    <n v="2528004"/>
    <n v="2377497"/>
    <n v="2253383"/>
    <n v="2476788"/>
    <n v="2571752"/>
    <n v="1074015"/>
    <n v="1117389"/>
    <n v="1082806"/>
    <n v="1199148"/>
    <n v="1106268"/>
    <n v="1056747"/>
    <n v="959382"/>
    <n v="1205923"/>
    <n v="1134712"/>
    <n v="1076969"/>
    <n v="1190915"/>
    <n v="1240956"/>
    <n v="1.034"/>
    <n v="1.0369999999999999"/>
    <n v="1.0349999999999999"/>
    <n v="1.028"/>
    <n v="1.028"/>
    <n v="1.03"/>
    <n v="1.0329999999999999"/>
    <n v="1.036"/>
    <n v="1.038"/>
    <n v="1.0389999999999999"/>
    <n v="1.0349999999999999"/>
    <n v="1.0369999999999999"/>
    <n v="2336832"/>
    <n v="2311533"/>
    <n v="2226464"/>
    <n v="2218033"/>
    <n v="2237855"/>
    <n v="2188824"/>
    <n v="1923328"/>
    <n v="2619012"/>
    <n v="2467842"/>
    <n v="2341265"/>
    <n v="2563476"/>
    <n v="2666907"/>
    <n v="1110532"/>
    <n v="1158732"/>
    <n v="1120704"/>
    <n v="1232724"/>
    <n v="1137244"/>
    <n v="1088449"/>
    <n v="991042"/>
    <n v="1249336"/>
    <n v="1177831"/>
    <n v="1118971"/>
    <n v="1232597"/>
    <n v="1286871"/>
    <n v="201796.56"/>
    <n v="201201.42"/>
    <n v="194515.66"/>
    <n v="200178.62"/>
    <n v="188775.97"/>
    <n v="197783.73"/>
    <n v="174325.72"/>
    <n v="227018.78"/>
    <n v="214025.53"/>
    <n v="203330.07"/>
    <n v="223977.15"/>
    <n v="233839.47"/>
    <n v="27169127"/>
    <n v="13445230"/>
    <n v="28101371"/>
    <n v="13905033"/>
    <x v="48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T"/>
    <x v="2"/>
    <s v="OOG"/>
    <s v=""/>
    <s v=""/>
    <x v="0"/>
    <n v="166171"/>
    <n v="339260"/>
    <n v="612359"/>
    <n v="247193"/>
    <n v="591949"/>
    <n v="329481"/>
    <n v="591966"/>
    <n v="223322"/>
    <n v="225996"/>
    <n v="177928"/>
    <n v="169437"/>
    <n v="193697"/>
    <n v="78969"/>
    <n v="162510"/>
    <n v="294417"/>
    <n v="122773"/>
    <n v="274800"/>
    <n v="163843"/>
    <n v="295272"/>
    <n v="106530"/>
    <n v="107862"/>
    <n v="85038"/>
    <n v="81471"/>
    <n v="93466"/>
    <n v="0.98299999999999998"/>
    <n v="1.0229999999999999"/>
    <n v="1.032"/>
    <n v="1.1359999999999999"/>
    <n v="1.069"/>
    <n v="1.143"/>
    <n v="1.2629999999999999"/>
    <n v="1.004"/>
    <n v="1.028"/>
    <n v="1.0129999999999999"/>
    <n v="1.02"/>
    <n v="1.02"/>
    <n v="163346"/>
    <n v="347063"/>
    <n v="631954"/>
    <n v="280811"/>
    <n v="632793"/>
    <n v="376597"/>
    <n v="747653"/>
    <n v="224215"/>
    <n v="232324"/>
    <n v="180241"/>
    <n v="172826"/>
    <n v="197571"/>
    <n v="77627"/>
    <n v="166248"/>
    <n v="303838"/>
    <n v="139470"/>
    <n v="293761"/>
    <n v="187272"/>
    <n v="372928"/>
    <n v="106956"/>
    <n v="110882"/>
    <n v="86143"/>
    <n v="83100"/>
    <n v="95335"/>
    <n v="14105.714"/>
    <n v="30209.199000000001"/>
    <n v="55210.883000000002"/>
    <n v="25343.355"/>
    <n v="53379.771999999997"/>
    <n v="34029.557000000001"/>
    <n v="67765.426000000007"/>
    <n v="19435.221000000001"/>
    <n v="20148.472000000002"/>
    <n v="15653.259"/>
    <n v="15100.209000000001"/>
    <n v="17323.396000000001"/>
    <n v="3868759"/>
    <n v="1866951"/>
    <n v="4187394"/>
    <n v="2023560"/>
    <x v="49"/>
    <n v="2019"/>
  </r>
  <r>
    <n v="50216"/>
    <s v="Y"/>
    <s v="."/>
    <s v="Watson Cogeneration"/>
    <s v="ARCO Products Co-Watson"/>
    <n v="867"/>
    <s v="CA"/>
    <s v="PACC"/>
    <s v="WECC"/>
    <s v=""/>
    <x v="3"/>
    <x v="1"/>
    <x v="1"/>
    <s v="CT"/>
    <x v="8"/>
    <s v="WOO"/>
    <s v=""/>
    <s v=""/>
    <x v="3"/>
    <n v="305"/>
    <n v="3580"/>
    <n v="1160"/>
    <n v="13273"/>
    <n v="115"/>
    <n v="139"/>
    <n v="144"/>
    <n v="0"/>
    <n v="0"/>
    <n v="1075"/>
    <n v="606"/>
    <n v="236"/>
    <n v="154"/>
    <n v="1799"/>
    <n v="586"/>
    <n v="7384"/>
    <n v="59"/>
    <n v="73"/>
    <n v="76"/>
    <n v="0"/>
    <n v="0"/>
    <n v="545"/>
    <n v="305"/>
    <n v="119"/>
    <n v="4.3559999999999999"/>
    <n v="4.3559999999999999"/>
    <n v="4.3559999999999999"/>
    <n v="4.3559999999999999"/>
    <n v="4.3559999999999999"/>
    <n v="4.3559999999999999"/>
    <n v="4.3559999999999999"/>
    <n v="0"/>
    <n v="0"/>
    <n v="4.3559999999999999"/>
    <n v="4.3559999999999999"/>
    <n v="4.3559999999999999"/>
    <n v="1329"/>
    <n v="15594"/>
    <n v="5053"/>
    <n v="57817"/>
    <n v="501"/>
    <n v="605"/>
    <n v="627"/>
    <n v="0"/>
    <n v="0"/>
    <n v="4683"/>
    <n v="2640"/>
    <n v="1028"/>
    <n v="669"/>
    <n v="7837"/>
    <n v="2551"/>
    <n v="32164"/>
    <n v="258"/>
    <n v="318"/>
    <n v="332"/>
    <n v="0"/>
    <n v="0"/>
    <n v="2375"/>
    <n v="1330"/>
    <n v="520"/>
    <n v="114.729"/>
    <n v="1357.3810000000001"/>
    <n v="441.45299999999997"/>
    <n v="5218.03"/>
    <n v="42.256999999999998"/>
    <n v="54.712000000000003"/>
    <n v="56.853999999999999"/>
    <n v="0"/>
    <n v="0"/>
    <n v="406.67500000000001"/>
    <n v="230.64"/>
    <n v="90.138000000000005"/>
    <n v="20633"/>
    <n v="11100"/>
    <n v="89877"/>
    <n v="48354"/>
    <x v="50"/>
    <n v="2019"/>
  </r>
  <r>
    <n v="50388"/>
    <s v="Y"/>
    <s v="."/>
    <s v="Phillips 66 Carbon Plant"/>
    <s v="Phillips 66 Company"/>
    <n v="4208"/>
    <s v="CA"/>
    <s v="PACC"/>
    <s v="WECC"/>
    <s v=""/>
    <x v="5"/>
    <x v="1"/>
    <x v="1"/>
    <s v="S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388"/>
    <s v="Y"/>
    <s v="."/>
    <s v="Phillips 66 Carbon Plant"/>
    <s v="Phillips 66 Company"/>
    <n v="4208"/>
    <s v="CA"/>
    <s v="PACC"/>
    <s v="WECC"/>
    <s v=""/>
    <x v="5"/>
    <x v="1"/>
    <x v="1"/>
    <s v="ST"/>
    <x v="3"/>
    <s v="PC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388"/>
    <s v="Y"/>
    <s v="."/>
    <s v="Phillips 66 Carbon Plant"/>
    <s v="Phillips 66 Company"/>
    <n v="4208"/>
    <s v="CA"/>
    <s v="PACC"/>
    <s v="WECC"/>
    <s v=""/>
    <x v="5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59"/>
    <n v="59922"/>
    <n v="77215"/>
    <n v="23536"/>
    <n v="37107"/>
    <n v="63074"/>
    <n v="85310"/>
    <n v="84535"/>
    <n v="82505"/>
    <n v="63323"/>
    <n v="71489"/>
    <n v="65559"/>
    <n v="47259"/>
    <n v="59922"/>
    <n v="77215"/>
    <n v="23536"/>
    <n v="37107"/>
    <n v="63074"/>
    <n v="85310"/>
    <n v="84535"/>
    <n v="82505"/>
    <n v="63323"/>
    <n v="71489"/>
    <n v="65559"/>
    <n v="5307"/>
    <n v="6729"/>
    <n v="8671"/>
    <n v="2643"/>
    <n v="4167"/>
    <n v="7083"/>
    <n v="9580"/>
    <n v="9493"/>
    <n v="9265"/>
    <n v="7111"/>
    <n v="8028"/>
    <n v="7362"/>
    <n v="0"/>
    <n v="0"/>
    <n v="760834"/>
    <n v="760834"/>
    <x v="51"/>
    <n v="2019"/>
  </r>
  <r>
    <n v="50464"/>
    <s v="Y"/>
    <s v="."/>
    <s v="Oxnard"/>
    <s v="Procter&amp;Gamble Paper Products Co-Oxnard"/>
    <n v="15375"/>
    <s v="CA"/>
    <s v="PACC"/>
    <s v="WECC"/>
    <s v=""/>
    <x v="12"/>
    <x v="1"/>
    <x v="1"/>
    <s v="GT"/>
    <x v="0"/>
    <s v="NG"/>
    <s v=""/>
    <s v=""/>
    <x v="0"/>
    <n v="468095"/>
    <n v="337000"/>
    <n v="451560"/>
    <n v="424587"/>
    <n v="454556"/>
    <n v="429469"/>
    <n v="438876"/>
    <n v="469543"/>
    <n v="447564"/>
    <n v="435576"/>
    <n v="384252"/>
    <n v="419591"/>
    <n v="337359"/>
    <n v="236535"/>
    <n v="324103"/>
    <n v="305758"/>
    <n v="325439"/>
    <n v="302369"/>
    <n v="313266"/>
    <n v="333931"/>
    <n v="318648"/>
    <n v="308920"/>
    <n v="273578"/>
    <n v="2993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480734"/>
    <n v="346099"/>
    <n v="463752"/>
    <n v="436051"/>
    <n v="466829"/>
    <n v="441065"/>
    <n v="450726"/>
    <n v="482221"/>
    <n v="459648"/>
    <n v="447337"/>
    <n v="394627"/>
    <n v="430920"/>
    <n v="346468"/>
    <n v="242921"/>
    <n v="332854"/>
    <n v="314013"/>
    <n v="334226"/>
    <n v="310533"/>
    <n v="321724"/>
    <n v="342947"/>
    <n v="327252"/>
    <n v="317261"/>
    <n v="280965"/>
    <n v="307483"/>
    <n v="49125"/>
    <n v="34732"/>
    <n v="47296"/>
    <n v="44531"/>
    <n v="47427"/>
    <n v="44127"/>
    <n v="45675"/>
    <n v="48534"/>
    <n v="46304"/>
    <n v="44959"/>
    <n v="39906"/>
    <n v="43573"/>
    <n v="5160669"/>
    <n v="3679305"/>
    <n v="5300009"/>
    <n v="3778647"/>
    <x v="52"/>
    <n v="2019"/>
  </r>
  <r>
    <n v="50495"/>
    <s v="Y"/>
    <s v="."/>
    <s v="High Sierra Limited"/>
    <s v="WCAC Operating Company"/>
    <n v="60662"/>
    <s v="CA"/>
    <s v="PACC"/>
    <s v="WECC"/>
    <s v=""/>
    <x v="0"/>
    <x v="0"/>
    <x v="0"/>
    <s v="GT"/>
    <x v="0"/>
    <s v="NG"/>
    <s v=""/>
    <s v=""/>
    <x v="0"/>
    <n v="15242"/>
    <n v="14133"/>
    <n v="12325"/>
    <n v="8648"/>
    <n v="7452"/>
    <n v="9965"/>
    <n v="15709"/>
    <n v="18452"/>
    <n v="16236"/>
    <n v="16630"/>
    <n v="16309"/>
    <n v="16916"/>
    <n v="14123"/>
    <n v="13095"/>
    <n v="11420"/>
    <n v="8013"/>
    <n v="6905"/>
    <n v="9234"/>
    <n v="14556"/>
    <n v="17097"/>
    <n v="15044"/>
    <n v="15409"/>
    <n v="15112"/>
    <n v="15674"/>
    <n v="1.04"/>
    <n v="1.04"/>
    <n v="1.04"/>
    <n v="1.04"/>
    <n v="1.04"/>
    <n v="1.04"/>
    <n v="1.04"/>
    <n v="1.04"/>
    <n v="1.04"/>
    <n v="1.04"/>
    <n v="1.04"/>
    <n v="1.04"/>
    <n v="15852"/>
    <n v="14698"/>
    <n v="12818"/>
    <n v="8994"/>
    <n v="7750"/>
    <n v="10364"/>
    <n v="16337"/>
    <n v="19190"/>
    <n v="16885"/>
    <n v="17295"/>
    <n v="16961"/>
    <n v="17593"/>
    <n v="14688"/>
    <n v="13619"/>
    <n v="11877"/>
    <n v="8334"/>
    <n v="7181"/>
    <n v="9603"/>
    <n v="15138"/>
    <n v="17781"/>
    <n v="15646"/>
    <n v="16025"/>
    <n v="15716"/>
    <n v="16301"/>
    <n v="1523.366"/>
    <n v="1412.481"/>
    <n v="1231.752"/>
    <n v="864.31700000000001"/>
    <n v="744.79399999999998"/>
    <n v="995.92399999999998"/>
    <n v="1569.979"/>
    <n v="1844.127"/>
    <n v="1622.6949999999999"/>
    <n v="1661.99"/>
    <n v="1629.979"/>
    <n v="1690.596"/>
    <n v="168017"/>
    <n v="155682"/>
    <n v="174737"/>
    <n v="161909"/>
    <x v="53"/>
    <n v="2019"/>
  </r>
  <r>
    <n v="50530"/>
    <s v="Y"/>
    <s v="."/>
    <s v="Equilon Los Angeles Refining"/>
    <s v="Tesoro Refining and Marketing Company"/>
    <n v="55985"/>
    <s v="CA"/>
    <s v="PACC"/>
    <s v="WECC"/>
    <s v=""/>
    <x v="3"/>
    <x v="1"/>
    <x v="1"/>
    <s v="GT"/>
    <x v="0"/>
    <s v="NG"/>
    <s v=""/>
    <s v=""/>
    <x v="0"/>
    <n v="168065"/>
    <n v="142640"/>
    <n v="116177"/>
    <n v="173239"/>
    <n v="151421"/>
    <n v="116753"/>
    <n v="123575"/>
    <n v="186460"/>
    <n v="128223"/>
    <n v="189418"/>
    <n v="223150"/>
    <n v="110457"/>
    <n v="60169"/>
    <n v="50641"/>
    <n v="42022"/>
    <n v="62810"/>
    <n v="54010"/>
    <n v="36438"/>
    <n v="43301"/>
    <n v="65648"/>
    <n v="45313"/>
    <n v="67460"/>
    <n v="80153"/>
    <n v="40500"/>
    <n v="1.032"/>
    <n v="1.0389999999999999"/>
    <n v="1.032"/>
    <n v="1.0329999999999999"/>
    <n v="1.032"/>
    <n v="1.0329999999999999"/>
    <n v="1.0369999999999999"/>
    <n v="1.0389999999999999"/>
    <n v="1.0409999999999999"/>
    <n v="1.04"/>
    <n v="1.0369999999999999"/>
    <n v="1.0369999999999999"/>
    <n v="173443"/>
    <n v="148203"/>
    <n v="119895"/>
    <n v="178956"/>
    <n v="156266"/>
    <n v="120606"/>
    <n v="128147"/>
    <n v="193732"/>
    <n v="133480"/>
    <n v="196995"/>
    <n v="231407"/>
    <n v="114544"/>
    <n v="62094"/>
    <n v="52616"/>
    <n v="43367"/>
    <n v="64883"/>
    <n v="55738"/>
    <n v="37640"/>
    <n v="44903"/>
    <n v="68208"/>
    <n v="47171"/>
    <n v="70158"/>
    <n v="83119"/>
    <n v="41999"/>
    <n v="11057.566000000001"/>
    <n v="9369.6610000000001"/>
    <n v="7722.6980000000003"/>
    <n v="11554.111000000001"/>
    <n v="9925.7049999999999"/>
    <n v="6702.7979999999998"/>
    <n v="7996.2579999999998"/>
    <n v="12146.234"/>
    <n v="8400.1710000000003"/>
    <n v="12493.55"/>
    <n v="14801.612999999999"/>
    <n v="7479.0420000000004"/>
    <n v="1829578"/>
    <n v="648465"/>
    <n v="1895674"/>
    <n v="671896"/>
    <x v="54"/>
    <n v="2019"/>
  </r>
  <r>
    <n v="50530"/>
    <s v="Y"/>
    <s v="."/>
    <s v="Equilon Los Angeles Refining"/>
    <s v="Tesoro Refining and Marketing Company"/>
    <n v="55985"/>
    <s v="CA"/>
    <s v="PACC"/>
    <s v="WECC"/>
    <s v=""/>
    <x v="3"/>
    <x v="1"/>
    <x v="1"/>
    <s v="GT"/>
    <x v="2"/>
    <s v="OOG"/>
    <s v=""/>
    <s v=""/>
    <x v="0"/>
    <n v="207164"/>
    <n v="237339"/>
    <n v="281290"/>
    <n v="255284"/>
    <n v="289688"/>
    <n v="237622"/>
    <n v="180059"/>
    <n v="235558"/>
    <n v="218197"/>
    <n v="234832"/>
    <n v="165748"/>
    <n v="173624"/>
    <n v="74166"/>
    <n v="84261"/>
    <n v="101746"/>
    <n v="92556"/>
    <n v="103327"/>
    <n v="74159"/>
    <n v="63093"/>
    <n v="82934"/>
    <n v="77110"/>
    <n v="83633"/>
    <n v="59535"/>
    <n v="63661"/>
    <n v="1.2450000000000001"/>
    <n v="1.2310000000000001"/>
    <n v="1.353"/>
    <n v="1.3"/>
    <n v="1.304"/>
    <n v="1.3360000000000001"/>
    <n v="1.3049999999999999"/>
    <n v="1.2989999999999999"/>
    <n v="1.304"/>
    <n v="1.3109999999999999"/>
    <n v="1.236"/>
    <n v="1.2330000000000001"/>
    <n v="257919"/>
    <n v="292164"/>
    <n v="380585"/>
    <n v="331869"/>
    <n v="377753"/>
    <n v="317463"/>
    <n v="234977"/>
    <n v="305990"/>
    <n v="284529"/>
    <n v="307865"/>
    <n v="204865"/>
    <n v="214078"/>
    <n v="92337"/>
    <n v="103725"/>
    <n v="137662"/>
    <n v="120323"/>
    <n v="134739"/>
    <n v="99077"/>
    <n v="82337"/>
    <n v="107731"/>
    <n v="100552"/>
    <n v="109643"/>
    <n v="73585"/>
    <n v="78494"/>
    <n v="16443.194"/>
    <n v="18471.159"/>
    <n v="24514.401999999998"/>
    <n v="21426.809000000001"/>
    <n v="23994.055"/>
    <n v="17643.342000000001"/>
    <n v="14662.322"/>
    <n v="19184.366000000002"/>
    <n v="17905.969000000001"/>
    <n v="19525.009999999998"/>
    <n v="13103.887000000001"/>
    <n v="13978.058000000001"/>
    <n v="2716405"/>
    <n v="960181"/>
    <n v="3510057"/>
    <n v="1240205"/>
    <x v="55"/>
    <n v="2019"/>
  </r>
  <r>
    <n v="50530"/>
    <s v="Y"/>
    <s v="."/>
    <s v="Equilon Los Angeles Refining"/>
    <s v="Tesoro Refining and Marketing Company"/>
    <n v="55985"/>
    <s v="CA"/>
    <s v="PACC"/>
    <s v="WECC"/>
    <s v=""/>
    <x v="3"/>
    <x v="1"/>
    <x v="1"/>
    <s v="ST"/>
    <x v="0"/>
    <s v="NG"/>
    <s v=""/>
    <s v=""/>
    <x v="0"/>
    <n v="18812"/>
    <n v="13673"/>
    <n v="9300"/>
    <n v="7835"/>
    <n v="0"/>
    <n v="0"/>
    <n v="14791"/>
    <n v="17590"/>
    <n v="20846"/>
    <n v="25033"/>
    <n v="26558"/>
    <n v="0"/>
    <n v="0"/>
    <n v="0"/>
    <n v="0"/>
    <n v="0"/>
    <n v="0"/>
    <n v="0"/>
    <n v="0"/>
    <n v="3215"/>
    <n v="8386"/>
    <n v="10555"/>
    <n v="9530"/>
    <n v="0"/>
    <n v="1.032"/>
    <n v="1.0389999999999999"/>
    <n v="1.032"/>
    <n v="1.0329999999999999"/>
    <n v="0"/>
    <n v="0"/>
    <n v="1.0369999999999999"/>
    <n v="1.0389999999999999"/>
    <n v="1.0409999999999999"/>
    <n v="1.04"/>
    <n v="1.0369999999999999"/>
    <n v="0"/>
    <n v="19414"/>
    <n v="14206"/>
    <n v="9598"/>
    <n v="8094"/>
    <n v="0"/>
    <n v="0"/>
    <n v="15338"/>
    <n v="18276"/>
    <n v="21701"/>
    <n v="26034"/>
    <n v="27541"/>
    <n v="0"/>
    <n v="0"/>
    <n v="0"/>
    <n v="0"/>
    <n v="0"/>
    <n v="0"/>
    <n v="0"/>
    <n v="0"/>
    <n v="3340"/>
    <n v="8730"/>
    <n v="10977"/>
    <n v="9883"/>
    <n v="0"/>
    <n v="0"/>
    <n v="0"/>
    <n v="0"/>
    <n v="0"/>
    <n v="0"/>
    <n v="0"/>
    <n v="0"/>
    <n v="588.70500000000004"/>
    <n v="1538.7339999999999"/>
    <n v="1934.85"/>
    <n v="1742.001"/>
    <n v="0"/>
    <n v="154438"/>
    <n v="31686"/>
    <n v="160202"/>
    <n v="32930"/>
    <x v="56"/>
    <n v="2019"/>
  </r>
  <r>
    <n v="50530"/>
    <s v="Y"/>
    <s v="."/>
    <s v="Equilon Los Angeles Refining"/>
    <s v="Tesoro Refining and Marketing Company"/>
    <n v="55985"/>
    <s v="CA"/>
    <s v="PACC"/>
    <s v="WECC"/>
    <s v=""/>
    <x v="3"/>
    <x v="1"/>
    <x v="1"/>
    <s v="ST"/>
    <x v="2"/>
    <s v="OOG"/>
    <s v=""/>
    <s v=""/>
    <x v="0"/>
    <n v="43651"/>
    <n v="39399"/>
    <n v="44154"/>
    <n v="30942"/>
    <n v="0"/>
    <n v="0"/>
    <n v="50640"/>
    <n v="54966"/>
    <n v="67158"/>
    <n v="65292"/>
    <n v="34221"/>
    <n v="0"/>
    <n v="0"/>
    <n v="0"/>
    <n v="0"/>
    <n v="0"/>
    <n v="0"/>
    <n v="0"/>
    <n v="0"/>
    <n v="10045"/>
    <n v="27017"/>
    <n v="27530"/>
    <n v="12281"/>
    <n v="0"/>
    <n v="1.2450000000000001"/>
    <n v="1.2310000000000001"/>
    <n v="1.353"/>
    <n v="1.3"/>
    <n v="0"/>
    <n v="0"/>
    <n v="1.3049999999999999"/>
    <n v="1.2989999999999999"/>
    <n v="1.304"/>
    <n v="1.3109999999999999"/>
    <n v="1.236"/>
    <n v="0"/>
    <n v="54345"/>
    <n v="48500"/>
    <n v="59740"/>
    <n v="40225"/>
    <n v="0"/>
    <n v="0"/>
    <n v="66085"/>
    <n v="71401"/>
    <n v="87574"/>
    <n v="85598"/>
    <n v="42297"/>
    <n v="0"/>
    <n v="0"/>
    <n v="0"/>
    <n v="0"/>
    <n v="0"/>
    <n v="0"/>
    <n v="0"/>
    <n v="0"/>
    <n v="13049"/>
    <n v="35230"/>
    <n v="36092"/>
    <n v="15179"/>
    <n v="0"/>
    <n v="0"/>
    <n v="0"/>
    <n v="0"/>
    <n v="0"/>
    <n v="0"/>
    <n v="0"/>
    <n v="0"/>
    <n v="2299.9549999999999"/>
    <n v="6209.6260000000002"/>
    <n v="6361.56"/>
    <n v="2675.3789999999999"/>
    <n v="0"/>
    <n v="430423"/>
    <n v="76873"/>
    <n v="555765"/>
    <n v="99550"/>
    <x v="57"/>
    <n v="2019"/>
  </r>
  <r>
    <n v="50612"/>
    <s v="Y"/>
    <s v="."/>
    <s v="McKittrick Limited"/>
    <s v="WCAC Operating Company"/>
    <n v="60662"/>
    <s v="CA"/>
    <s v="PACC"/>
    <s v="WECC"/>
    <s v=""/>
    <x v="0"/>
    <x v="0"/>
    <x v="0"/>
    <s v="GT"/>
    <x v="0"/>
    <s v="NG"/>
    <s v=""/>
    <s v=""/>
    <x v="0"/>
    <n v="913"/>
    <n v="24661"/>
    <n v="7164"/>
    <n v="0"/>
    <n v="688"/>
    <n v="10142"/>
    <n v="15281"/>
    <n v="26815"/>
    <n v="12826"/>
    <n v="13997"/>
    <n v="27397"/>
    <n v="0"/>
    <n v="641"/>
    <n v="19882"/>
    <n v="5760"/>
    <n v="0"/>
    <n v="517"/>
    <n v="8275"/>
    <n v="12562"/>
    <n v="21887"/>
    <n v="10345"/>
    <n v="11512"/>
    <n v="22644"/>
    <n v="0"/>
    <n v="1.04"/>
    <n v="1.04"/>
    <n v="1.04"/>
    <n v="0"/>
    <n v="1.04"/>
    <n v="1.04"/>
    <n v="1.04"/>
    <n v="1.04"/>
    <n v="1.04"/>
    <n v="1.04"/>
    <n v="1.04"/>
    <n v="0"/>
    <n v="950"/>
    <n v="25647"/>
    <n v="7451"/>
    <n v="0"/>
    <n v="716"/>
    <n v="10548"/>
    <n v="15892"/>
    <n v="27888"/>
    <n v="13339"/>
    <n v="14557"/>
    <n v="28493"/>
    <n v="0"/>
    <n v="667"/>
    <n v="20677"/>
    <n v="5990"/>
    <n v="0"/>
    <n v="538"/>
    <n v="8606"/>
    <n v="13064"/>
    <n v="22762"/>
    <n v="10759"/>
    <n v="11972"/>
    <n v="23550"/>
    <n v="0"/>
    <n v="87"/>
    <n v="2690"/>
    <n v="789"/>
    <n v="0"/>
    <n v="70"/>
    <n v="1114"/>
    <n v="1685"/>
    <n v="2948"/>
    <n v="1394"/>
    <n v="1554"/>
    <n v="3056"/>
    <n v="0"/>
    <n v="139884"/>
    <n v="114025"/>
    <n v="145481"/>
    <n v="118585"/>
    <x v="58"/>
    <n v="2019"/>
  </r>
  <r>
    <n v="50622"/>
    <s v="Y"/>
    <s v="."/>
    <s v="Berry Cogen Tanne Hills 18"/>
    <s v="Berry Petroleum Co"/>
    <n v="1569"/>
    <s v="CA"/>
    <s v="PACC"/>
    <s v="WECC"/>
    <s v=""/>
    <x v="10"/>
    <x v="1"/>
    <x v="1"/>
    <s v="GT"/>
    <x v="0"/>
    <s v="NG"/>
    <s v=""/>
    <s v=""/>
    <x v="0"/>
    <n v="146743"/>
    <n v="122927"/>
    <n v="144061"/>
    <n v="101266"/>
    <n v="144802"/>
    <n v="131492"/>
    <n v="130238"/>
    <n v="147237"/>
    <n v="131674"/>
    <n v="73614"/>
    <n v="72336"/>
    <n v="133561"/>
    <n v="62641"/>
    <n v="54848"/>
    <n v="62166"/>
    <n v="41951"/>
    <n v="61233"/>
    <n v="53916"/>
    <n v="61711"/>
    <n v="62086"/>
    <n v="55910"/>
    <n v="31216"/>
    <n v="30845"/>
    <n v="56703"/>
    <n v="1.034"/>
    <n v="1.04"/>
    <n v="1.034"/>
    <n v="1.0369999999999999"/>
    <n v="1.036"/>
    <n v="1.0389999999999999"/>
    <n v="1.0489999999999999"/>
    <n v="1.05"/>
    <n v="1.0489999999999999"/>
    <n v="1.0469999999999999"/>
    <n v="1.0449999999999999"/>
    <n v="1.0449999999999999"/>
    <n v="151732"/>
    <n v="127844"/>
    <n v="148959"/>
    <n v="105013"/>
    <n v="150015"/>
    <n v="136620"/>
    <n v="136620"/>
    <n v="154599"/>
    <n v="138126"/>
    <n v="77074"/>
    <n v="75591"/>
    <n v="139571"/>
    <n v="64771"/>
    <n v="57042"/>
    <n v="64280"/>
    <n v="43503"/>
    <n v="63437"/>
    <n v="56019"/>
    <n v="64735"/>
    <n v="65190"/>
    <n v="58650"/>
    <n v="32683"/>
    <n v="32233"/>
    <n v="59255"/>
    <n v="8190"/>
    <n v="7335"/>
    <n v="8154"/>
    <n v="4436"/>
    <n v="8051"/>
    <n v="6710"/>
    <n v="8351"/>
    <n v="8478"/>
    <n v="7268"/>
    <n v="2162"/>
    <n v="2114"/>
    <n v="7238"/>
    <n v="1479951"/>
    <n v="635226"/>
    <n v="1541764"/>
    <n v="661798"/>
    <x v="59"/>
    <n v="2019"/>
  </r>
  <r>
    <n v="50623"/>
    <s v="Y"/>
    <s v="."/>
    <s v="Gaviota Oil Plant"/>
    <s v="Freeport McMoRan Oil &amp; Gas"/>
    <n v="15174"/>
    <s v="CA"/>
    <s v="PACC"/>
    <s v="WECC"/>
    <s v=""/>
    <x v="5"/>
    <x v="1"/>
    <x v="1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624"/>
    <s v="Y"/>
    <s v="."/>
    <s v="Torrance Refining Company, LLC"/>
    <s v="Torrance Refining Company, LLC"/>
    <n v="60657"/>
    <s v="CA"/>
    <s v="PACC"/>
    <s v="WECC"/>
    <s v=""/>
    <x v="3"/>
    <x v="1"/>
    <x v="1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624"/>
    <s v="Y"/>
    <s v="."/>
    <s v="Torrance Refining Company, LLC"/>
    <s v="Torrance Refining Company, LLC"/>
    <n v="60657"/>
    <s v="CA"/>
    <s v="PACC"/>
    <s v="WECC"/>
    <s v=""/>
    <x v="3"/>
    <x v="1"/>
    <x v="1"/>
    <s v="GT"/>
    <x v="2"/>
    <s v="OOG"/>
    <s v=""/>
    <s v=""/>
    <x v="0"/>
    <n v="119145"/>
    <n v="0"/>
    <n v="48828"/>
    <n v="178054"/>
    <n v="200692"/>
    <n v="188839"/>
    <n v="188686"/>
    <n v="189713"/>
    <n v="143969"/>
    <n v="191761"/>
    <n v="125040"/>
    <n v="131370"/>
    <n v="29130"/>
    <n v="0"/>
    <n v="15264"/>
    <n v="57786"/>
    <n v="62835"/>
    <n v="58893"/>
    <n v="58257"/>
    <n v="57874"/>
    <n v="44627"/>
    <n v="62726"/>
    <n v="44095"/>
    <n v="39031"/>
    <n v="1.0580000000000001"/>
    <n v="0"/>
    <n v="1.0580000000000001"/>
    <n v="1.0720000000000001"/>
    <n v="1.046"/>
    <n v="1.0569999999999999"/>
    <n v="1.079"/>
    <n v="1.0740000000000001"/>
    <n v="1.0609999999999999"/>
    <n v="1.052"/>
    <n v="1.0580000000000001"/>
    <n v="1.06"/>
    <n v="126055"/>
    <n v="0"/>
    <n v="51660"/>
    <n v="190874"/>
    <n v="209924"/>
    <n v="199603"/>
    <n v="203592"/>
    <n v="203752"/>
    <n v="152751"/>
    <n v="201733"/>
    <n v="132292"/>
    <n v="139252"/>
    <n v="30820"/>
    <n v="0"/>
    <n v="16149"/>
    <n v="61947"/>
    <n v="65725"/>
    <n v="62250"/>
    <n v="62859"/>
    <n v="62157"/>
    <n v="47349"/>
    <n v="65988"/>
    <n v="46652"/>
    <n v="41373"/>
    <n v="6102"/>
    <n v="0"/>
    <n v="3197"/>
    <n v="12265"/>
    <n v="13012"/>
    <n v="12324"/>
    <n v="12444"/>
    <n v="12306"/>
    <n v="9374"/>
    <n v="13064"/>
    <n v="9236"/>
    <n v="8191"/>
    <n v="1706097"/>
    <n v="530518"/>
    <n v="1811488"/>
    <n v="563269"/>
    <x v="60"/>
    <n v="2019"/>
  </r>
  <r>
    <n v="50624"/>
    <s v="Y"/>
    <s v="."/>
    <s v="Torrance Refining Company, LLC"/>
    <s v="Torrance Refining Company, LLC"/>
    <n v="60657"/>
    <s v="CA"/>
    <s v="PACC"/>
    <s v="WECC"/>
    <s v=""/>
    <x v="3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83"/>
    <n v="3348"/>
    <n v="27980"/>
    <n v="60786"/>
    <n v="80270"/>
    <n v="79824"/>
    <n v="65398"/>
    <n v="69014"/>
    <n v="35397"/>
    <n v="81730"/>
    <n v="9128"/>
    <n v="43296"/>
    <n v="63083"/>
    <n v="3348"/>
    <n v="27980"/>
    <n v="60786"/>
    <n v="80270"/>
    <n v="79824"/>
    <n v="65398"/>
    <n v="69014"/>
    <n v="35397"/>
    <n v="81730"/>
    <n v="9128"/>
    <n v="43296"/>
    <n v="7084"/>
    <n v="376"/>
    <n v="3142"/>
    <n v="6826"/>
    <n v="9014"/>
    <n v="8964"/>
    <n v="7344"/>
    <n v="7750"/>
    <n v="3975"/>
    <n v="9178"/>
    <n v="1025"/>
    <n v="4862"/>
    <n v="0"/>
    <n v="0"/>
    <n v="619254"/>
    <n v="619254"/>
    <x v="61"/>
    <n v="2019"/>
  </r>
  <r>
    <n v="50750"/>
    <s v="Y"/>
    <s v="."/>
    <s v="Coalinga Cogeneration Facility"/>
    <s v="Aera Energy LLC-Coalinga"/>
    <n v="23005"/>
    <s v="CA"/>
    <s v="PACC"/>
    <s v="WECC"/>
    <s v=""/>
    <x v="10"/>
    <x v="1"/>
    <x v="1"/>
    <s v="GT"/>
    <x v="0"/>
    <s v="NG"/>
    <s v=""/>
    <s v=""/>
    <x v="0"/>
    <n v="64891"/>
    <n v="60169"/>
    <n v="52470"/>
    <n v="36818"/>
    <n v="31727"/>
    <n v="42424"/>
    <n v="66878"/>
    <n v="78556"/>
    <n v="69123"/>
    <n v="70797"/>
    <n v="69434"/>
    <n v="72016"/>
    <n v="20900"/>
    <n v="19379"/>
    <n v="16900"/>
    <n v="11858"/>
    <n v="10219"/>
    <n v="13664"/>
    <n v="21540"/>
    <n v="25301"/>
    <n v="22263"/>
    <n v="22803"/>
    <n v="22363"/>
    <n v="23194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66773"/>
    <n v="61914"/>
    <n v="53992"/>
    <n v="37886"/>
    <n v="32647"/>
    <n v="43654"/>
    <n v="68817"/>
    <n v="80834"/>
    <n v="71128"/>
    <n v="72850"/>
    <n v="71448"/>
    <n v="74104"/>
    <n v="21506"/>
    <n v="19941"/>
    <n v="17390"/>
    <n v="12202"/>
    <n v="10515"/>
    <n v="14060"/>
    <n v="22165"/>
    <n v="26035"/>
    <n v="22909"/>
    <n v="23464"/>
    <n v="23012"/>
    <n v="23867"/>
    <n v="4500.058"/>
    <n v="4172.5060000000003"/>
    <n v="3638.627"/>
    <n v="2553.2159999999999"/>
    <n v="2200.1419999999998"/>
    <n v="2941.9839999999999"/>
    <n v="4637.7569999999996"/>
    <n v="5447.6"/>
    <n v="4793.4840000000004"/>
    <n v="4909.5619999999999"/>
    <n v="4815"/>
    <n v="4994.0640000000003"/>
    <n v="715303"/>
    <n v="230384"/>
    <n v="736047"/>
    <n v="237066"/>
    <x v="62"/>
    <n v="2019"/>
  </r>
  <r>
    <n v="50751"/>
    <s v="Y"/>
    <s v="."/>
    <s v="Southeast Kern River Cogen"/>
    <s v="Chevron USA Inc"/>
    <n v="54713"/>
    <s v="CA"/>
    <s v="PACC"/>
    <s v="WECC"/>
    <s v=""/>
    <x v="10"/>
    <x v="1"/>
    <x v="1"/>
    <s v="GT"/>
    <x v="0"/>
    <s v="NG"/>
    <s v=""/>
    <s v=""/>
    <x v="0"/>
    <n v="0"/>
    <n v="66273"/>
    <n v="126741"/>
    <n v="129656"/>
    <n v="133120"/>
    <n v="116445"/>
    <n v="106874"/>
    <n v="135957"/>
    <n v="122681"/>
    <n v="85221"/>
    <n v="119042"/>
    <n v="127739"/>
    <n v="0"/>
    <n v="30047"/>
    <n v="53456"/>
    <n v="55741"/>
    <n v="57539"/>
    <n v="52801"/>
    <n v="44771"/>
    <n v="56771"/>
    <n v="51660"/>
    <n v="34678"/>
    <n v="52722"/>
    <n v="54968"/>
    <n v="0"/>
    <n v="1.034"/>
    <n v="1.034"/>
    <n v="1.0369999999999999"/>
    <n v="1.036"/>
    <n v="1.04"/>
    <n v="1.0489999999999999"/>
    <n v="1.05"/>
    <n v="1.0489999999999999"/>
    <n v="1.0469999999999999"/>
    <n v="1.0449999999999999"/>
    <n v="1.0449999999999999"/>
    <n v="0"/>
    <n v="68526"/>
    <n v="131050"/>
    <n v="134453"/>
    <n v="137912"/>
    <n v="121103"/>
    <n v="112111"/>
    <n v="142755"/>
    <n v="128692"/>
    <n v="89226"/>
    <n v="124399"/>
    <n v="133487"/>
    <n v="0"/>
    <n v="31069"/>
    <n v="55274"/>
    <n v="57803"/>
    <n v="59610"/>
    <n v="54913"/>
    <n v="46965"/>
    <n v="59610"/>
    <n v="54191"/>
    <n v="36308"/>
    <n v="55094"/>
    <n v="57442"/>
    <n v="0"/>
    <n v="5927"/>
    <n v="10598"/>
    <n v="11112"/>
    <n v="11457"/>
    <n v="10530"/>
    <n v="8988"/>
    <n v="11430"/>
    <n v="10361"/>
    <n v="6927"/>
    <n v="10587"/>
    <n v="11028"/>
    <n v="1269749"/>
    <n v="545154"/>
    <n v="1323714"/>
    <n v="568279"/>
    <x v="63"/>
    <n v="2019"/>
  </r>
  <r>
    <n v="50752"/>
    <s v="Y"/>
    <s v="."/>
    <s v="South Belridge Cogeneration Facility"/>
    <s v="AERA Energy LLC"/>
    <n v="164"/>
    <s v="CA"/>
    <s v="PACC"/>
    <s v="WECC"/>
    <s v=""/>
    <x v="10"/>
    <x v="1"/>
    <x v="1"/>
    <s v="GT"/>
    <x v="0"/>
    <s v="NG"/>
    <s v=""/>
    <s v=""/>
    <x v="0"/>
    <n v="462130"/>
    <n v="390859"/>
    <n v="378435"/>
    <n v="435473"/>
    <n v="406368"/>
    <n v="442739"/>
    <n v="453345"/>
    <n v="429196"/>
    <n v="349320"/>
    <n v="336354"/>
    <n v="405394"/>
    <n v="443317"/>
    <n v="230014"/>
    <n v="198527"/>
    <n v="194501"/>
    <n v="222002"/>
    <n v="208818"/>
    <n v="227964"/>
    <n v="234450"/>
    <n v="216028"/>
    <n v="175041"/>
    <n v="168253"/>
    <n v="202250"/>
    <n v="235853"/>
    <n v="1.03"/>
    <n v="1.03"/>
    <n v="1.03"/>
    <n v="1.03"/>
    <n v="1.03"/>
    <n v="1.03"/>
    <n v="1.03"/>
    <n v="1.03"/>
    <n v="1.03"/>
    <n v="1.03"/>
    <n v="1.03"/>
    <n v="1.03"/>
    <n v="475994"/>
    <n v="402585"/>
    <n v="389788"/>
    <n v="448537"/>
    <n v="418559"/>
    <n v="456021"/>
    <n v="466945"/>
    <n v="442072"/>
    <n v="359800"/>
    <n v="346445"/>
    <n v="417556"/>
    <n v="456617"/>
    <n v="236914"/>
    <n v="204483"/>
    <n v="200336"/>
    <n v="228662"/>
    <n v="215083"/>
    <n v="234803"/>
    <n v="241483"/>
    <n v="222509"/>
    <n v="180292"/>
    <n v="173301"/>
    <n v="208317"/>
    <n v="242929"/>
    <n v="39942"/>
    <n v="34475"/>
    <n v="33776"/>
    <n v="38551"/>
    <n v="36262"/>
    <n v="39586"/>
    <n v="40713"/>
    <n v="37514"/>
    <n v="30397"/>
    <n v="29217"/>
    <n v="35121"/>
    <n v="40957"/>
    <n v="4932930"/>
    <n v="2513701"/>
    <n v="5080919"/>
    <n v="2589112"/>
    <x v="64"/>
    <n v="2019"/>
  </r>
  <r>
    <n v="50837"/>
    <s v="Y"/>
    <s v="."/>
    <s v="Southeast Resource Recovery"/>
    <s v="SERRF Joint Powers Authority"/>
    <n v="16899"/>
    <s v="CA"/>
    <s v="PACC"/>
    <s v="WECC"/>
    <s v=""/>
    <x v="0"/>
    <x v="0"/>
    <x v="0"/>
    <s v="ST"/>
    <x v="9"/>
    <s v="MLG"/>
    <s v=""/>
    <s v=""/>
    <x v="1"/>
    <n v="20834"/>
    <n v="16938"/>
    <n v="21866"/>
    <n v="21843"/>
    <n v="21625"/>
    <n v="10100"/>
    <n v="19864"/>
    <n v="21078"/>
    <n v="23473"/>
    <n v="20985"/>
    <n v="18250"/>
    <n v="16509"/>
    <n v="19905"/>
    <n v="15104"/>
    <n v="20267"/>
    <n v="21500"/>
    <n v="21496"/>
    <n v="8369"/>
    <n v="18112"/>
    <n v="19996"/>
    <n v="22706"/>
    <n v="20985"/>
    <n v="17194"/>
    <n v="14881"/>
    <n v="6.5350000000000001"/>
    <n v="5.5250000000000004"/>
    <n v="6.431"/>
    <n v="6.1470000000000002"/>
    <n v="6.5709999999999997"/>
    <n v="6.1929999999999996"/>
    <n v="6.4340000000000002"/>
    <n v="7.0739999999999998"/>
    <n v="6.6909999999999998"/>
    <n v="7.16"/>
    <n v="6.3179999999999996"/>
    <n v="7.16"/>
    <n v="136150"/>
    <n v="93582"/>
    <n v="140620"/>
    <n v="134269"/>
    <n v="142098"/>
    <n v="62549"/>
    <n v="127805"/>
    <n v="149106"/>
    <n v="157058"/>
    <n v="150253"/>
    <n v="115304"/>
    <n v="118204"/>
    <n v="130078"/>
    <n v="83448"/>
    <n v="130334"/>
    <n v="132163"/>
    <n v="141247"/>
    <n v="51830"/>
    <n v="116530"/>
    <n v="141453"/>
    <n v="151925"/>
    <n v="150253"/>
    <n v="108633"/>
    <n v="106550"/>
    <n v="6837.9189999999999"/>
    <n v="4607.5290000000005"/>
    <n v="6917.3710000000001"/>
    <n v="6750.5919999999996"/>
    <n v="7177.326"/>
    <n v="2440.4899999999998"/>
    <n v="6320.52"/>
    <n v="7592.0559999999996"/>
    <n v="7969.9709999999995"/>
    <n v="7946.509"/>
    <n v="5572.5360000000001"/>
    <n v="5465.6229999999996"/>
    <n v="233365"/>
    <n v="220515"/>
    <n v="1526998"/>
    <n v="1444444"/>
    <x v="65"/>
    <n v="2019"/>
  </r>
  <r>
    <n v="50837"/>
    <s v="Y"/>
    <s v="."/>
    <s v="Southeast Resource Recovery"/>
    <s v="SERRF Joint Powers Authority"/>
    <n v="16899"/>
    <s v="CA"/>
    <s v="PACC"/>
    <s v="WECC"/>
    <s v=""/>
    <x v="0"/>
    <x v="0"/>
    <x v="0"/>
    <s v="ST"/>
    <x v="10"/>
    <s v="OTH"/>
    <s v=""/>
    <s v=""/>
    <x v="1"/>
    <n v="13320"/>
    <n v="10828"/>
    <n v="13979"/>
    <n v="13966"/>
    <n v="13825"/>
    <n v="6457"/>
    <n v="12699"/>
    <n v="13475"/>
    <n v="15006"/>
    <n v="13417"/>
    <n v="11669"/>
    <n v="10553"/>
    <n v="12726"/>
    <n v="9655"/>
    <n v="12956"/>
    <n v="13747"/>
    <n v="13742"/>
    <n v="5350"/>
    <n v="11579"/>
    <n v="12783"/>
    <n v="14516"/>
    <n v="13417"/>
    <n v="10994"/>
    <n v="9513"/>
    <n v="12.492000000000001"/>
    <n v="10.564"/>
    <n v="12.295"/>
    <n v="11.75"/>
    <n v="12.563000000000001"/>
    <n v="11.840999999999999"/>
    <n v="12.301"/>
    <n v="13.525"/>
    <n v="12.792"/>
    <n v="13.688000000000001"/>
    <n v="12.077"/>
    <n v="13.689"/>
    <n v="166393"/>
    <n v="114387"/>
    <n v="171872"/>
    <n v="164101"/>
    <n v="173683"/>
    <n v="76457"/>
    <n v="156210"/>
    <n v="182249"/>
    <n v="191957"/>
    <n v="183652"/>
    <n v="140927"/>
    <n v="144460"/>
    <n v="158972"/>
    <n v="102000"/>
    <n v="159299"/>
    <n v="161527"/>
    <n v="172643"/>
    <n v="63354"/>
    <n v="142429"/>
    <n v="172895"/>
    <n v="185683"/>
    <n v="183652"/>
    <n v="132774"/>
    <n v="130217"/>
    <n v="8356.8349999999991"/>
    <n v="5631.84"/>
    <n v="8454.6929999999993"/>
    <n v="8250.4249999999993"/>
    <n v="8772.7049999999999"/>
    <n v="2983.1419999999998"/>
    <n v="7725.2929999999997"/>
    <n v="9279.6370000000006"/>
    <n v="9740.9310000000005"/>
    <n v="9712.9189999999999"/>
    <n v="6810.8779999999997"/>
    <n v="6679.6480000000001"/>
    <n v="149194"/>
    <n v="140978"/>
    <n v="1866348"/>
    <n v="1765445"/>
    <x v="66"/>
    <n v="2019"/>
  </r>
  <r>
    <n v="50837"/>
    <s v="Y"/>
    <s v="."/>
    <s v="Southeast Resource Recovery"/>
    <s v="SERRF Joint Powers Authority"/>
    <n v="16899"/>
    <s v="CA"/>
    <s v="PACC"/>
    <s v="WECC"/>
    <s v=""/>
    <x v="0"/>
    <x v="0"/>
    <x v="0"/>
    <s v="ST"/>
    <x v="0"/>
    <s v="NG"/>
    <s v=""/>
    <s v=""/>
    <x v="0"/>
    <n v="41301"/>
    <n v="77037"/>
    <n v="28146"/>
    <n v="18111"/>
    <n v="18465"/>
    <n v="25146"/>
    <n v="12486"/>
    <n v="6993"/>
    <n v="10935"/>
    <n v="17973"/>
    <n v="30810"/>
    <n v="63357"/>
    <n v="39459"/>
    <n v="68695"/>
    <n v="26088"/>
    <n v="17827"/>
    <n v="18355"/>
    <n v="20837"/>
    <n v="11385"/>
    <n v="6634"/>
    <n v="10578"/>
    <n v="17973"/>
    <n v="29028"/>
    <n v="57111"/>
    <n v="1.04"/>
    <n v="1.04"/>
    <n v="1.04"/>
    <n v="1.04"/>
    <n v="1.04"/>
    <n v="1.04"/>
    <n v="1.04"/>
    <n v="1.04"/>
    <n v="1.04"/>
    <n v="1.04"/>
    <n v="1.04"/>
    <n v="1.04"/>
    <n v="42953"/>
    <n v="80118"/>
    <n v="29272"/>
    <n v="18835"/>
    <n v="19204"/>
    <n v="26152"/>
    <n v="12985"/>
    <n v="7273"/>
    <n v="11372"/>
    <n v="18692"/>
    <n v="32042"/>
    <n v="65891"/>
    <n v="41037"/>
    <n v="71443"/>
    <n v="27131"/>
    <n v="18540"/>
    <n v="19089"/>
    <n v="21670"/>
    <n v="11840"/>
    <n v="6899"/>
    <n v="11001"/>
    <n v="18692"/>
    <n v="30189"/>
    <n v="59395"/>
    <n v="2157.2460000000001"/>
    <n v="3944.6309999999999"/>
    <n v="1439.9359999999999"/>
    <n v="946.98299999999995"/>
    <n v="969.96900000000005"/>
    <n v="1020.3680000000001"/>
    <n v="642.18700000000001"/>
    <n v="370.30700000000002"/>
    <n v="577.09799999999996"/>
    <n v="988.572"/>
    <n v="1548.586"/>
    <n v="3046.7289999999998"/>
    <n v="350760"/>
    <n v="323970"/>
    <n v="364789"/>
    <n v="336926"/>
    <x v="67"/>
    <n v="2019"/>
  </r>
  <r>
    <n v="50850"/>
    <s v="Y"/>
    <s v="."/>
    <s v="OLS Energy Chino"/>
    <s v="OLS Energy-Chino"/>
    <n v="14265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200999999999993"/>
    <n v="72.507999999999996"/>
    <n v="63.231000000000002"/>
    <n v="44.369"/>
    <n v="38.232999999999997"/>
    <n v="51.125"/>
    <n v="80.593000000000004"/>
    <n v="94.665999999999997"/>
    <n v="83.299000000000007"/>
    <n v="85.316999999999993"/>
    <n v="83.673000000000002"/>
    <n v="86.784999999999997"/>
    <n v="0"/>
    <n v="0"/>
    <n v="0"/>
    <n v="0"/>
    <x v="68"/>
    <n v="2019"/>
  </r>
  <r>
    <n v="50850"/>
    <s v="Y"/>
    <s v="."/>
    <s v="OLS Energy Chino"/>
    <s v="OLS Energy-Chino"/>
    <n v="14265"/>
    <s v="CA"/>
    <s v="PACC"/>
    <s v="WECC"/>
    <s v=""/>
    <x v="0"/>
    <x v="0"/>
    <x v="0"/>
    <s v="CT"/>
    <x v="5"/>
    <s v="D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850"/>
    <s v="Y"/>
    <s v="."/>
    <s v="OLS Energy Chino"/>
    <s v="OLS Energy-Chino"/>
    <n v="14265"/>
    <s v="CA"/>
    <s v="PACC"/>
    <s v="WECC"/>
    <s v=""/>
    <x v="0"/>
    <x v="0"/>
    <x v="0"/>
    <s v="CT"/>
    <x v="0"/>
    <s v="NG"/>
    <s v=""/>
    <s v=""/>
    <x v="0"/>
    <n v="3035"/>
    <n v="2813"/>
    <n v="2453"/>
    <n v="1721"/>
    <n v="1483"/>
    <n v="1983"/>
    <n v="3126"/>
    <n v="3672"/>
    <n v="3231"/>
    <n v="3310"/>
    <n v="3246"/>
    <n v="3367"/>
    <n v="2269"/>
    <n v="2104"/>
    <n v="1835"/>
    <n v="1288"/>
    <n v="1110"/>
    <n v="1483"/>
    <n v="2338"/>
    <n v="2746"/>
    <n v="2417"/>
    <n v="2476"/>
    <n v="2428"/>
    <n v="251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1.0289999999999999"/>
    <n v="3123"/>
    <n v="2895"/>
    <n v="2524"/>
    <n v="1771"/>
    <n v="1526"/>
    <n v="2041"/>
    <n v="3217"/>
    <n v="3778"/>
    <n v="3325"/>
    <n v="3406"/>
    <n v="3340"/>
    <n v="3465"/>
    <n v="2335"/>
    <n v="2165"/>
    <n v="1888"/>
    <n v="1325"/>
    <n v="1142"/>
    <n v="1526"/>
    <n v="2406"/>
    <n v="2826"/>
    <n v="2487"/>
    <n v="2548"/>
    <n v="2498"/>
    <n v="2592"/>
    <n v="135.899"/>
    <n v="126.006"/>
    <n v="109.884"/>
    <n v="77.105000000000004"/>
    <n v="66.441999999999993"/>
    <n v="88.844999999999999"/>
    <n v="140.05600000000001"/>
    <n v="164.51300000000001"/>
    <n v="144.75899999999999"/>
    <n v="148.26499999999999"/>
    <n v="145.40899999999999"/>
    <n v="150.81700000000001"/>
    <n v="33440"/>
    <n v="25013"/>
    <n v="34411"/>
    <n v="25738"/>
    <x v="69"/>
    <n v="2019"/>
  </r>
  <r>
    <n v="50851"/>
    <s v="Y"/>
    <s v="."/>
    <s v="CSUCI Site Authority"/>
    <s v="CSUCI Site Authority"/>
    <n v="56835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49"/>
    <n v="0"/>
    <n v="0"/>
    <n v="55"/>
    <n v="52"/>
    <n v="24"/>
    <n v="89"/>
    <n v="65"/>
    <n v="152"/>
    <n v="0"/>
    <n v="0"/>
    <n v="0"/>
    <n v="0"/>
    <n v="0"/>
    <x v="70"/>
    <n v="2019"/>
  </r>
  <r>
    <n v="50851"/>
    <s v="Y"/>
    <s v="."/>
    <s v="CSUCI Site Authority"/>
    <s v="CSUCI Site Authority"/>
    <n v="56835"/>
    <s v="CA"/>
    <s v="PACC"/>
    <s v="WECC"/>
    <s v=""/>
    <x v="0"/>
    <x v="0"/>
    <x v="0"/>
    <s v="CT"/>
    <x v="5"/>
    <s v="D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851"/>
    <s v="Y"/>
    <s v="."/>
    <s v="CSUCI Site Authority"/>
    <s v="CSUCI Site Authority"/>
    <n v="56835"/>
    <s v="CA"/>
    <s v="PACC"/>
    <s v="WECC"/>
    <s v=""/>
    <x v="0"/>
    <x v="0"/>
    <x v="0"/>
    <s v="CT"/>
    <x v="0"/>
    <s v="NG"/>
    <s v=""/>
    <s v=""/>
    <x v="0"/>
    <n v="0"/>
    <n v="2806"/>
    <n v="1771"/>
    <n v="0"/>
    <n v="0"/>
    <n v="2012"/>
    <n v="1919"/>
    <n v="858"/>
    <n v="3315"/>
    <n v="2573"/>
    <n v="5684"/>
    <n v="0"/>
    <n v="0"/>
    <n v="2289"/>
    <n v="1470"/>
    <n v="0"/>
    <n v="0"/>
    <n v="1642"/>
    <n v="1548"/>
    <n v="692"/>
    <n v="2694"/>
    <n v="2042"/>
    <n v="4621"/>
    <n v="0"/>
    <n v="0"/>
    <n v="1.0369999999999999"/>
    <n v="1.0349999999999999"/>
    <n v="0"/>
    <n v="0"/>
    <n v="1.0349999999999999"/>
    <n v="1.038"/>
    <n v="1.0369999999999999"/>
    <n v="1.032"/>
    <n v="1.034"/>
    <n v="1.0349999999999999"/>
    <n v="0"/>
    <n v="0"/>
    <n v="2910"/>
    <n v="1833"/>
    <n v="0"/>
    <n v="0"/>
    <n v="2082"/>
    <n v="1992"/>
    <n v="890"/>
    <n v="3421"/>
    <n v="2660"/>
    <n v="5883"/>
    <n v="0"/>
    <n v="0"/>
    <n v="2374"/>
    <n v="1521"/>
    <n v="0"/>
    <n v="0"/>
    <n v="1699"/>
    <n v="1607"/>
    <n v="718"/>
    <n v="2780"/>
    <n v="2111"/>
    <n v="4783"/>
    <n v="0"/>
    <n v="0"/>
    <n v="253"/>
    <n v="161"/>
    <n v="0"/>
    <n v="0"/>
    <n v="178"/>
    <n v="168"/>
    <n v="75"/>
    <n v="291"/>
    <n v="223"/>
    <n v="504"/>
    <n v="0"/>
    <n v="20938"/>
    <n v="16998"/>
    <n v="21671"/>
    <n v="17593"/>
    <x v="71"/>
    <n v="2019"/>
  </r>
  <r>
    <n v="50864"/>
    <s v="Y"/>
    <s v="."/>
    <s v="Sargent Canyon Cogeneration"/>
    <s v="Sargent Canyon Cogeneration Co"/>
    <n v="16636"/>
    <s v="CA"/>
    <s v="PACC"/>
    <s v="WECC"/>
    <s v=""/>
    <x v="0"/>
    <x v="0"/>
    <x v="0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0865"/>
    <s v="Y"/>
    <s v="."/>
    <s v="Salinas River Cogeneration"/>
    <s v="Salinas River Cogeneration Co"/>
    <n v="16506"/>
    <s v="CA"/>
    <s v="PACC"/>
    <s v="WECC"/>
    <s v=""/>
    <x v="0"/>
    <x v="0"/>
    <x v="0"/>
    <s v="GT"/>
    <x v="0"/>
    <s v="NG"/>
    <s v=""/>
    <s v=""/>
    <x v="0"/>
    <n v="319117"/>
    <n v="310464"/>
    <n v="308701"/>
    <n v="311020"/>
    <n v="310833"/>
    <n v="295638"/>
    <n v="312407"/>
    <n v="302975"/>
    <n v="294330"/>
    <n v="320937"/>
    <n v="312756"/>
    <n v="329043"/>
    <n v="180474"/>
    <n v="164200"/>
    <n v="168259"/>
    <n v="168783"/>
    <n v="167821"/>
    <n v="156620"/>
    <n v="167934"/>
    <n v="167536"/>
    <n v="162914"/>
    <n v="173538"/>
    <n v="169413"/>
    <n v="178903"/>
    <n v="1.05"/>
    <n v="1.05"/>
    <n v="1.05"/>
    <n v="1.05"/>
    <n v="1.05"/>
    <n v="1.05"/>
    <n v="1.05"/>
    <n v="1.05"/>
    <n v="1.05"/>
    <n v="1.05"/>
    <n v="1.05"/>
    <n v="1.05"/>
    <n v="335073"/>
    <n v="325987"/>
    <n v="324136"/>
    <n v="326571"/>
    <n v="326375"/>
    <n v="310420"/>
    <n v="328027"/>
    <n v="318124"/>
    <n v="309047"/>
    <n v="336984"/>
    <n v="328394"/>
    <n v="345495"/>
    <n v="189498"/>
    <n v="172410"/>
    <n v="176672"/>
    <n v="177222"/>
    <n v="176212"/>
    <n v="164451"/>
    <n v="176331"/>
    <n v="175913"/>
    <n v="171060"/>
    <n v="182215"/>
    <n v="177884"/>
    <n v="187848"/>
    <n v="26652"/>
    <n v="24255"/>
    <n v="24980"/>
    <n v="24888"/>
    <n v="24791"/>
    <n v="21648"/>
    <n v="24887"/>
    <n v="24960"/>
    <n v="23711"/>
    <n v="25628"/>
    <n v="24818"/>
    <n v="26484"/>
    <n v="3728221"/>
    <n v="2026395"/>
    <n v="3914633"/>
    <n v="2127716"/>
    <x v="72"/>
    <n v="2019"/>
  </r>
  <r>
    <n v="52063"/>
    <s v="Y"/>
    <s v="."/>
    <s v="Martinez Sulfuric Acid Regeneration Plt"/>
    <s v="Eco Services Corp."/>
    <n v="59409"/>
    <s v="CA"/>
    <s v="PACC"/>
    <s v="WECC"/>
    <s v=""/>
    <x v="9"/>
    <x v="1"/>
    <x v="1"/>
    <s v="S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2063"/>
    <s v="Y"/>
    <s v="."/>
    <s v="Martinez Sulfuric Acid Regeneration Plt"/>
    <s v="Eco Services Corp."/>
    <n v="59409"/>
    <s v="CA"/>
    <s v="PACC"/>
    <s v="WECC"/>
    <s v=""/>
    <x v="9"/>
    <x v="1"/>
    <x v="1"/>
    <s v="ST"/>
    <x v="11"/>
    <s v="R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2063"/>
    <s v="Y"/>
    <s v="."/>
    <s v="Martinez Sulfuric Acid Regeneration Plt"/>
    <s v="Eco Services Corp."/>
    <n v="59409"/>
    <s v="CA"/>
    <s v="PACC"/>
    <s v="WECC"/>
    <s v=""/>
    <x v="9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31"/>
    <n v="8559"/>
    <n v="9709"/>
    <n v="9047"/>
    <n v="8310"/>
    <n v="9803"/>
    <n v="10108"/>
    <n v="11033"/>
    <n v="9920"/>
    <n v="10770"/>
    <n v="9168"/>
    <n v="9714"/>
    <n v="10631"/>
    <n v="8559"/>
    <n v="9709"/>
    <n v="9047"/>
    <n v="8310"/>
    <n v="9803"/>
    <n v="10108"/>
    <n v="11033"/>
    <n v="9920"/>
    <n v="10770"/>
    <n v="9168"/>
    <n v="9714"/>
    <n v="1193.7719999999999"/>
    <n v="961.173"/>
    <n v="1090.2670000000001"/>
    <n v="1015.984"/>
    <n v="933.13400000000001"/>
    <n v="1100.856"/>
    <n v="1135.1369999999999"/>
    <n v="1238.9949999999999"/>
    <n v="1113.9780000000001"/>
    <n v="1209.3979999999999"/>
    <n v="1029.5139999999999"/>
    <n v="1090.7919999999999"/>
    <n v="0"/>
    <n v="0"/>
    <n v="116772"/>
    <n v="116772"/>
    <x v="73"/>
    <n v="2019"/>
  </r>
  <r>
    <n v="52064"/>
    <s v="Y"/>
    <s v="."/>
    <s v="Dominguez Plant"/>
    <s v="Eco Services Corp."/>
    <n v="59409"/>
    <s v="CA"/>
    <s v="PACC"/>
    <s v="WECC"/>
    <s v=""/>
    <x v="9"/>
    <x v="1"/>
    <x v="1"/>
    <s v="S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2064"/>
    <s v="Y"/>
    <s v="."/>
    <s v="Dominguez Plant"/>
    <s v="Eco Services Corp."/>
    <n v="59409"/>
    <s v="CA"/>
    <s v="PACC"/>
    <s v="WECC"/>
    <s v=""/>
    <x v="9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88"/>
    <n v="7881"/>
    <n v="8940"/>
    <n v="8330"/>
    <n v="7651"/>
    <n v="9026"/>
    <n v="9307"/>
    <n v="10159"/>
    <n v="9134"/>
    <n v="9916"/>
    <n v="8441"/>
    <n v="8944"/>
    <n v="9788"/>
    <n v="7881"/>
    <n v="8940"/>
    <n v="8330"/>
    <n v="7651"/>
    <n v="9026"/>
    <n v="9307"/>
    <n v="10159"/>
    <n v="9134"/>
    <n v="9916"/>
    <n v="8441"/>
    <n v="8944"/>
    <n v="1099.1849999999999"/>
    <n v="885.01499999999999"/>
    <n v="1003.88"/>
    <n v="935.48299999999995"/>
    <n v="859.19799999999998"/>
    <n v="1013.63"/>
    <n v="1045.1949999999999"/>
    <n v="1140.8240000000001"/>
    <n v="1025.713"/>
    <n v="1113.5719999999999"/>
    <n v="947.94100000000003"/>
    <n v="1004.364"/>
    <n v="0"/>
    <n v="0"/>
    <n v="107517"/>
    <n v="107517"/>
    <x v="74"/>
    <n v="2019"/>
  </r>
  <r>
    <n v="52076"/>
    <s v="Y"/>
    <s v="."/>
    <s v="McKittrick Cogen"/>
    <s v="Chevron USA Inc"/>
    <n v="54713"/>
    <s v="CA"/>
    <s v="PACC"/>
    <s v="WECC"/>
    <s v=""/>
    <x v="10"/>
    <x v="1"/>
    <x v="1"/>
    <s v="GT"/>
    <x v="0"/>
    <s v="NG"/>
    <s v=""/>
    <s v=""/>
    <x v="0"/>
    <n v="81720"/>
    <n v="75772"/>
    <n v="66077"/>
    <n v="46366"/>
    <n v="39954"/>
    <n v="53426"/>
    <n v="84221"/>
    <n v="98927"/>
    <n v="87049"/>
    <n v="89157"/>
    <n v="87440"/>
    <n v="90691"/>
    <n v="78518"/>
    <n v="72802"/>
    <n v="63487"/>
    <n v="44549"/>
    <n v="38388"/>
    <n v="51332"/>
    <n v="80920"/>
    <n v="95051"/>
    <n v="83638"/>
    <n v="85663"/>
    <n v="84012"/>
    <n v="87137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85071"/>
    <n v="78879"/>
    <n v="68786"/>
    <n v="48267"/>
    <n v="41592"/>
    <n v="55616"/>
    <n v="87674"/>
    <n v="102983"/>
    <n v="90618"/>
    <n v="92812"/>
    <n v="91025"/>
    <n v="94409"/>
    <n v="81737"/>
    <n v="75787"/>
    <n v="66090"/>
    <n v="46375"/>
    <n v="39962"/>
    <n v="53437"/>
    <n v="84238"/>
    <n v="98948"/>
    <n v="87067"/>
    <n v="89175"/>
    <n v="87457"/>
    <n v="90710"/>
    <n v="6796.8069999999998"/>
    <n v="6302.0789999999997"/>
    <n v="5495.7179999999998"/>
    <n v="3856.3319999999999"/>
    <n v="3323.0549999999998"/>
    <n v="4443.5200000000004"/>
    <n v="7004.7860000000001"/>
    <n v="8227.9580000000005"/>
    <n v="7239.9930000000004"/>
    <n v="7415.3159999999998"/>
    <n v="7272.49"/>
    <n v="7542.9459999999999"/>
    <n v="900800"/>
    <n v="865497"/>
    <n v="937732"/>
    <n v="900983"/>
    <x v="75"/>
    <n v="2019"/>
  </r>
  <r>
    <n v="52077"/>
    <s v="Y"/>
    <s v="."/>
    <s v="Lost Hills Cogeneration Plant"/>
    <s v="AERA Energy LLC"/>
    <n v="164"/>
    <s v="CA"/>
    <s v="PACC"/>
    <s v="WECC"/>
    <s v=""/>
    <x v="10"/>
    <x v="1"/>
    <x v="1"/>
    <s v="GT"/>
    <x v="0"/>
    <s v="NG"/>
    <s v=""/>
    <s v=""/>
    <x v="0"/>
    <n v="65011"/>
    <n v="60278"/>
    <n v="52566"/>
    <n v="36885"/>
    <n v="31785"/>
    <n v="42502"/>
    <n v="67000"/>
    <n v="78699"/>
    <n v="69249"/>
    <n v="70926"/>
    <n v="69560"/>
    <n v="72147"/>
    <n v="31275"/>
    <n v="28999"/>
    <n v="25288"/>
    <n v="17745"/>
    <n v="15291"/>
    <n v="20447"/>
    <n v="32232"/>
    <n v="37860"/>
    <n v="33315"/>
    <n v="34121"/>
    <n v="33464"/>
    <n v="34709"/>
    <n v="1.03"/>
    <n v="1.03"/>
    <n v="1.03"/>
    <n v="1.03"/>
    <n v="1.03"/>
    <n v="1.03"/>
    <n v="1.03"/>
    <n v="1.03"/>
    <n v="1.03"/>
    <n v="1.03"/>
    <n v="1.03"/>
    <n v="1.03"/>
    <n v="66961"/>
    <n v="62086"/>
    <n v="54143"/>
    <n v="37992"/>
    <n v="32739"/>
    <n v="43777"/>
    <n v="69010"/>
    <n v="81060"/>
    <n v="71326"/>
    <n v="73054"/>
    <n v="71647"/>
    <n v="74311"/>
    <n v="32213"/>
    <n v="29869"/>
    <n v="26047"/>
    <n v="18277"/>
    <n v="15750"/>
    <n v="21060"/>
    <n v="33199"/>
    <n v="38996"/>
    <n v="34314"/>
    <n v="35145"/>
    <n v="34468"/>
    <n v="35750"/>
    <n v="3958.1880000000001"/>
    <n v="3670.08"/>
    <n v="3200.4870000000001"/>
    <n v="2245.7739999999999"/>
    <n v="1935.2149999999999"/>
    <n v="2587.7289999999998"/>
    <n v="4079.308"/>
    <n v="4791.634"/>
    <n v="4216.2830000000004"/>
    <n v="4318.384"/>
    <n v="4235.2079999999996"/>
    <n v="4392.71"/>
    <n v="716608"/>
    <n v="344746"/>
    <n v="738106"/>
    <n v="355088"/>
    <x v="76"/>
    <n v="2019"/>
  </r>
  <r>
    <n v="52081"/>
    <s v="Y"/>
    <s v="."/>
    <s v="Cymric 31X Cogen"/>
    <s v="Chevron USA Inc"/>
    <n v="54713"/>
    <s v="CA"/>
    <s v="PACC"/>
    <s v="WECC"/>
    <s v=""/>
    <x v="10"/>
    <x v="1"/>
    <x v="1"/>
    <s v="GT"/>
    <x v="0"/>
    <s v="NG"/>
    <s v=""/>
    <s v=""/>
    <x v="0"/>
    <n v="57552"/>
    <n v="53363"/>
    <n v="46535"/>
    <n v="32653"/>
    <n v="28138"/>
    <n v="37625"/>
    <n v="59313"/>
    <n v="69670"/>
    <n v="61305"/>
    <n v="62789"/>
    <n v="61580"/>
    <n v="63870"/>
    <n v="16621"/>
    <n v="15410"/>
    <n v="13439"/>
    <n v="9430"/>
    <n v="8126"/>
    <n v="10866"/>
    <n v="17129"/>
    <n v="20120"/>
    <n v="17705"/>
    <n v="18133"/>
    <n v="17784"/>
    <n v="18445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59451"/>
    <n v="55124"/>
    <n v="48071"/>
    <n v="33731"/>
    <n v="29067"/>
    <n v="38867"/>
    <n v="61270"/>
    <n v="71969"/>
    <n v="63328"/>
    <n v="64861"/>
    <n v="63612"/>
    <n v="65978"/>
    <n v="17169"/>
    <n v="15919"/>
    <n v="13882"/>
    <n v="9741"/>
    <n v="8394"/>
    <n v="11225"/>
    <n v="17694"/>
    <n v="20784"/>
    <n v="18289"/>
    <n v="18731"/>
    <n v="18371"/>
    <n v="19054"/>
    <n v="4066.5990000000002"/>
    <n v="3770.5990000000002"/>
    <n v="3288.1439999999998"/>
    <n v="2307.2829999999999"/>
    <n v="1988.2180000000001"/>
    <n v="2658.6039999999998"/>
    <n v="4191.0349999999999"/>
    <n v="4922.8710000000001"/>
    <n v="4331.7619999999997"/>
    <n v="4436.6589999999997"/>
    <n v="4351.2049999999999"/>
    <n v="4513.0209999999997"/>
    <n v="634393"/>
    <n v="183208"/>
    <n v="655329"/>
    <n v="189253"/>
    <x v="77"/>
    <n v="2019"/>
  </r>
  <r>
    <n v="52082"/>
    <s v="Y"/>
    <s v="."/>
    <s v="Cymric 6Z Cogen"/>
    <s v="Chevron USA Inc"/>
    <n v="54713"/>
    <s v="CA"/>
    <s v="PACC"/>
    <s v="WECC"/>
    <s v=""/>
    <x v="10"/>
    <x v="1"/>
    <x v="1"/>
    <s v="GT"/>
    <x v="0"/>
    <s v="NG"/>
    <s v=""/>
    <s v=""/>
    <x v="0"/>
    <n v="57767"/>
    <n v="53562"/>
    <n v="46709"/>
    <n v="32775"/>
    <n v="28243"/>
    <n v="37766"/>
    <n v="59534"/>
    <n v="69930"/>
    <n v="61533"/>
    <n v="63023"/>
    <n v="61810"/>
    <n v="64108"/>
    <n v="15902"/>
    <n v="14744"/>
    <n v="12858"/>
    <n v="9022"/>
    <n v="7774"/>
    <n v="10396"/>
    <n v="16388"/>
    <n v="19250"/>
    <n v="16939"/>
    <n v="17348"/>
    <n v="17015"/>
    <n v="17648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59673"/>
    <n v="55330"/>
    <n v="48250"/>
    <n v="33857"/>
    <n v="29175"/>
    <n v="39012"/>
    <n v="61499"/>
    <n v="72238"/>
    <n v="63564"/>
    <n v="65103"/>
    <n v="63850"/>
    <n v="66224"/>
    <n v="16427"/>
    <n v="15231"/>
    <n v="13282"/>
    <n v="9320"/>
    <n v="8031"/>
    <n v="10739"/>
    <n v="16929"/>
    <n v="19885"/>
    <n v="17498"/>
    <n v="17921"/>
    <n v="17576"/>
    <n v="18230"/>
    <n v="3904.6660000000002"/>
    <n v="3620.451"/>
    <n v="3157.2080000000001"/>
    <n v="2215.4050000000002"/>
    <n v="1909.046"/>
    <n v="2552.7359999999999"/>
    <n v="4024.145"/>
    <n v="4726.8389999999999"/>
    <n v="4159.268"/>
    <n v="4259.9889999999996"/>
    <n v="4177.9369999999999"/>
    <n v="4333.3100000000004"/>
    <n v="636760"/>
    <n v="175284"/>
    <n v="657775"/>
    <n v="181069"/>
    <x v="78"/>
    <n v="2019"/>
  </r>
  <r>
    <n v="52085"/>
    <s v="Y"/>
    <s v="."/>
    <s v="Taft 26C Cogen"/>
    <s v="Chevron USA Inc"/>
    <n v="54713"/>
    <s v="CA"/>
    <s v="PACC"/>
    <s v="WECC"/>
    <s v=""/>
    <x v="10"/>
    <x v="1"/>
    <x v="1"/>
    <s v="GT"/>
    <x v="0"/>
    <s v="NG"/>
    <s v=""/>
    <s v=""/>
    <x v="0"/>
    <n v="94349"/>
    <n v="94854"/>
    <n v="105027"/>
    <n v="100831"/>
    <n v="88664"/>
    <n v="93343"/>
    <n v="104266"/>
    <n v="104282"/>
    <n v="101152"/>
    <n v="101269"/>
    <n v="96380"/>
    <n v="98869"/>
    <n v="25931"/>
    <n v="26248"/>
    <n v="29011"/>
    <n v="27741"/>
    <n v="25105"/>
    <n v="26101"/>
    <n v="29092"/>
    <n v="28816"/>
    <n v="27825"/>
    <n v="28016"/>
    <n v="26434"/>
    <n v="27237"/>
    <n v="1.028"/>
    <n v="1.028"/>
    <n v="1.028"/>
    <n v="1.028"/>
    <n v="1.028"/>
    <n v="1.028"/>
    <n v="1.028"/>
    <n v="1.038"/>
    <n v="1.0409999999999999"/>
    <n v="1.038"/>
    <n v="1.038"/>
    <n v="1.044"/>
    <n v="96991"/>
    <n v="97510"/>
    <n v="107968"/>
    <n v="103654"/>
    <n v="91147"/>
    <n v="95957"/>
    <n v="107185"/>
    <n v="108245"/>
    <n v="105299"/>
    <n v="105117"/>
    <n v="100042"/>
    <n v="103219"/>
    <n v="26657"/>
    <n v="26983"/>
    <n v="29823"/>
    <n v="28518"/>
    <n v="25808"/>
    <n v="26832"/>
    <n v="29907"/>
    <n v="29911"/>
    <n v="28966"/>
    <n v="29081"/>
    <n v="27439"/>
    <n v="28435"/>
    <n v="6036"/>
    <n v="6062"/>
    <n v="6715"/>
    <n v="6648"/>
    <n v="6053"/>
    <n v="5976"/>
    <n v="6907"/>
    <n v="7205"/>
    <n v="7109"/>
    <n v="7219"/>
    <n v="6552"/>
    <n v="6835"/>
    <n v="1183286"/>
    <n v="327557"/>
    <n v="1222334"/>
    <n v="338360"/>
    <x v="79"/>
    <n v="2019"/>
  </r>
  <r>
    <n v="52086"/>
    <s v="Y"/>
    <s v="."/>
    <s v="Coalinga 25D Cogen"/>
    <s v="Chevron USA Inc"/>
    <n v="54713"/>
    <s v="CA"/>
    <s v="PACC"/>
    <s v="WECC"/>
    <s v=""/>
    <x v="10"/>
    <x v="1"/>
    <x v="1"/>
    <s v="GT"/>
    <x v="0"/>
    <s v="NG"/>
    <s v=""/>
    <s v=""/>
    <x v="0"/>
    <n v="95491"/>
    <n v="88541"/>
    <n v="77212"/>
    <n v="54180"/>
    <n v="46687"/>
    <n v="62429"/>
    <n v="98414"/>
    <n v="115599"/>
    <n v="101718"/>
    <n v="104182"/>
    <n v="102175"/>
    <n v="105975"/>
    <n v="24454"/>
    <n v="22674"/>
    <n v="19773"/>
    <n v="13875"/>
    <n v="11957"/>
    <n v="15988"/>
    <n v="25203"/>
    <n v="29604"/>
    <n v="26049"/>
    <n v="26680"/>
    <n v="26166"/>
    <n v="2713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1.0409999999999999"/>
    <n v="99406"/>
    <n v="92171"/>
    <n v="80378"/>
    <n v="56401"/>
    <n v="48601"/>
    <n v="64989"/>
    <n v="102449"/>
    <n v="120339"/>
    <n v="105888"/>
    <n v="108453"/>
    <n v="106364"/>
    <n v="110320"/>
    <n v="25457"/>
    <n v="23604"/>
    <n v="20584"/>
    <n v="14444"/>
    <n v="12447"/>
    <n v="16643"/>
    <n v="26236"/>
    <n v="30818"/>
    <n v="27117"/>
    <n v="27774"/>
    <n v="27239"/>
    <n v="28252"/>
    <n v="6259.9279999999999"/>
    <n v="5804.2790000000005"/>
    <n v="5061.6120000000001"/>
    <n v="3551.721"/>
    <n v="3060.567"/>
    <n v="4092.527"/>
    <n v="6451.4790000000003"/>
    <n v="7578.0330000000004"/>
    <n v="6668.107"/>
    <n v="6829.5810000000001"/>
    <n v="6698.0370000000003"/>
    <n v="6947.1289999999999"/>
    <n v="1052603"/>
    <n v="269562"/>
    <n v="1095759"/>
    <n v="280615"/>
    <x v="80"/>
    <n v="2019"/>
  </r>
  <r>
    <n v="52096"/>
    <s v="Y"/>
    <s v="."/>
    <s v="Berry Placerita Cogen"/>
    <s v="Berry Petroleum Co"/>
    <n v="1569"/>
    <s v="CA"/>
    <s v="PACC"/>
    <s v="WECC"/>
    <s v=""/>
    <x v="5"/>
    <x v="1"/>
    <x v="1"/>
    <s v="GT"/>
    <x v="0"/>
    <s v="NG"/>
    <s v=""/>
    <s v=""/>
    <x v="0"/>
    <n v="300464"/>
    <n v="296419"/>
    <n v="297852"/>
    <n v="155857"/>
    <n v="230364"/>
    <n v="308637"/>
    <n v="280269"/>
    <n v="233646"/>
    <n v="224490"/>
    <n v="271240"/>
    <n v="299266"/>
    <n v="320589"/>
    <n v="136994"/>
    <n v="127277"/>
    <n v="134218"/>
    <n v="71852"/>
    <n v="105149"/>
    <n v="140352"/>
    <n v="124093"/>
    <n v="100441"/>
    <n v="92966"/>
    <n v="121236"/>
    <n v="137757"/>
    <n v="148370"/>
    <n v="1.0349999999999999"/>
    <n v="1.0389999999999999"/>
    <n v="1.034"/>
    <n v="1.0369999999999999"/>
    <n v="1.0369999999999999"/>
    <n v="1.04"/>
    <n v="1.0469999999999999"/>
    <n v="1.0469999999999999"/>
    <n v="1.048"/>
    <n v="1.046"/>
    <n v="1.0429999999999999"/>
    <n v="1.0429999999999999"/>
    <n v="310980"/>
    <n v="307979"/>
    <n v="307979"/>
    <n v="161624"/>
    <n v="238887"/>
    <n v="320982"/>
    <n v="293442"/>
    <n v="244627"/>
    <n v="235266"/>
    <n v="283717"/>
    <n v="312134"/>
    <n v="334374"/>
    <n v="141789"/>
    <n v="132241"/>
    <n v="138781"/>
    <n v="74511"/>
    <n v="109039"/>
    <n v="145966"/>
    <n v="129925"/>
    <n v="105162"/>
    <n v="97428"/>
    <n v="126813"/>
    <n v="143681"/>
    <n v="154750"/>
    <n v="25259"/>
    <n v="23664"/>
    <n v="24623"/>
    <n v="12267"/>
    <n v="19076"/>
    <n v="26192"/>
    <n v="22926"/>
    <n v="18057"/>
    <n v="18193"/>
    <n v="22509"/>
    <n v="25675"/>
    <n v="27724"/>
    <n v="3219093"/>
    <n v="1440705"/>
    <n v="3351991"/>
    <n v="1500086"/>
    <x v="81"/>
    <n v="2019"/>
  </r>
  <r>
    <n v="52104"/>
    <s v="Y"/>
    <s v="."/>
    <s v="Cymric 36W Cogen"/>
    <s v="Chevron USA Inc"/>
    <n v="54713"/>
    <s v="CA"/>
    <s v="PACC"/>
    <s v="WECC"/>
    <s v=""/>
    <x v="10"/>
    <x v="1"/>
    <x v="1"/>
    <s v="GT"/>
    <x v="0"/>
    <s v="NG"/>
    <s v=""/>
    <s v=""/>
    <x v="0"/>
    <n v="106793"/>
    <n v="99019"/>
    <n v="86350"/>
    <n v="60591"/>
    <n v="52212"/>
    <n v="69817"/>
    <n v="110060"/>
    <n v="129279"/>
    <n v="113756"/>
    <n v="116511"/>
    <n v="114266"/>
    <n v="118516"/>
    <n v="28587"/>
    <n v="26506"/>
    <n v="23115"/>
    <n v="16220"/>
    <n v="13977"/>
    <n v="18689"/>
    <n v="29462"/>
    <n v="34606"/>
    <n v="30451"/>
    <n v="31189"/>
    <n v="30588"/>
    <n v="31725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10317"/>
    <n v="102287"/>
    <n v="89200"/>
    <n v="62591"/>
    <n v="53935"/>
    <n v="72121"/>
    <n v="113692"/>
    <n v="133545"/>
    <n v="117510"/>
    <n v="120356"/>
    <n v="118037"/>
    <n v="122427"/>
    <n v="29530"/>
    <n v="27381"/>
    <n v="23878"/>
    <n v="16755"/>
    <n v="14438"/>
    <n v="19306"/>
    <n v="30434"/>
    <n v="35748"/>
    <n v="31456"/>
    <n v="32218"/>
    <n v="31597"/>
    <n v="32772"/>
    <n v="6550.32"/>
    <n v="6073.5349999999999"/>
    <n v="5296.4170000000004"/>
    <n v="3716.4830000000002"/>
    <n v="3202.5450000000001"/>
    <n v="4282.3770000000004"/>
    <n v="6750.7579999999998"/>
    <n v="7929.5720000000001"/>
    <n v="6977.4359999999997"/>
    <n v="7146.4009999999998"/>
    <n v="7008.7539999999999"/>
    <n v="7269.402"/>
    <n v="1177170"/>
    <n v="315115"/>
    <n v="1216018"/>
    <n v="325513"/>
    <x v="82"/>
    <n v="2019"/>
  </r>
  <r>
    <n v="52107"/>
    <s v="Y"/>
    <s v="."/>
    <s v="Kern River Eastridge Cogen"/>
    <s v="Chevron USA Inc"/>
    <n v="54713"/>
    <s v="CA"/>
    <s v="PACC"/>
    <s v="WECC"/>
    <s v=""/>
    <x v="10"/>
    <x v="1"/>
    <x v="1"/>
    <s v="GT"/>
    <x v="0"/>
    <s v="NG"/>
    <s v=""/>
    <s v=""/>
    <x v="0"/>
    <n v="319336"/>
    <n v="229898"/>
    <n v="253474"/>
    <n v="211370"/>
    <n v="212089"/>
    <n v="243669"/>
    <n v="232387"/>
    <n v="233919"/>
    <n v="241081"/>
    <n v="266478"/>
    <n v="242075"/>
    <n v="261516"/>
    <n v="114014"/>
    <n v="79417"/>
    <n v="81926"/>
    <n v="71205"/>
    <n v="69912"/>
    <n v="81996"/>
    <n v="79275"/>
    <n v="78392"/>
    <n v="79948"/>
    <n v="93719"/>
    <n v="81740"/>
    <n v="88225"/>
    <n v="1.034"/>
    <n v="1.04"/>
    <n v="1.034"/>
    <n v="1.0369999999999999"/>
    <n v="1.036"/>
    <n v="1.04"/>
    <n v="1.0489999999999999"/>
    <n v="1.05"/>
    <n v="1.0489999999999999"/>
    <n v="1.0469999999999999"/>
    <n v="1.0449999999999999"/>
    <n v="1.0449999999999999"/>
    <n v="330193"/>
    <n v="239094"/>
    <n v="262092"/>
    <n v="219191"/>
    <n v="219724"/>
    <n v="253416"/>
    <n v="243774"/>
    <n v="245615"/>
    <n v="252894"/>
    <n v="279002"/>
    <n v="252968"/>
    <n v="273284"/>
    <n v="117890"/>
    <n v="82594"/>
    <n v="84712"/>
    <n v="73840"/>
    <n v="72429"/>
    <n v="85276"/>
    <n v="83159"/>
    <n v="82312"/>
    <n v="83865"/>
    <n v="98124"/>
    <n v="85418"/>
    <n v="92195"/>
    <n v="29443"/>
    <n v="20512"/>
    <n v="20983"/>
    <n v="18273"/>
    <n v="17927"/>
    <n v="21127"/>
    <n v="20629"/>
    <n v="20392"/>
    <n v="20774"/>
    <n v="24382"/>
    <n v="21177"/>
    <n v="22870"/>
    <n v="2947292"/>
    <n v="999769"/>
    <n v="3071247"/>
    <n v="1041814"/>
    <x v="83"/>
    <n v="2019"/>
  </r>
  <r>
    <n v="52109"/>
    <s v="Y"/>
    <s v="."/>
    <s v="Richmond Cogen"/>
    <s v="Chevron Products Company-Richmond"/>
    <n v="49732"/>
    <s v="CA"/>
    <s v="PACC"/>
    <s v="WECC"/>
    <s v=""/>
    <x v="3"/>
    <x v="1"/>
    <x v="1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66.02"/>
    <n v="6105.3919999999998"/>
    <n v="8693.1209999999992"/>
    <n v="6457.8180000000002"/>
    <n v="7716.3609999999999"/>
    <n v="6429.2510000000002"/>
    <n v="7476.0540000000001"/>
    <n v="7779.3630000000003"/>
    <n v="7778.0010000000002"/>
    <n v="6382.5870000000004"/>
    <n v="8353.5059999999994"/>
    <n v="8175.7640000000001"/>
    <n v="0"/>
    <n v="0"/>
    <n v="0"/>
    <n v="0"/>
    <x v="84"/>
    <n v="2019"/>
  </r>
  <r>
    <n v="52109"/>
    <s v="Y"/>
    <s v="."/>
    <s v="Richmond Cogen"/>
    <s v="Chevron Products Company-Richmond"/>
    <n v="49732"/>
    <s v="CA"/>
    <s v="PACC"/>
    <s v="WECC"/>
    <s v=""/>
    <x v="3"/>
    <x v="1"/>
    <x v="1"/>
    <s v="CA"/>
    <x v="2"/>
    <s v="OOG"/>
    <s v=""/>
    <s v=""/>
    <x v="0"/>
    <n v="193516"/>
    <n v="192413"/>
    <n v="217972"/>
    <n v="175574"/>
    <n v="173096"/>
    <n v="200110"/>
    <n v="189219"/>
    <n v="186911"/>
    <n v="200299"/>
    <n v="198152"/>
    <n v="234253"/>
    <n v="222131"/>
    <n v="7274"/>
    <n v="6609"/>
    <n v="9760"/>
    <n v="6969"/>
    <n v="6950"/>
    <n v="7021"/>
    <n v="7735"/>
    <n v="8058"/>
    <n v="8534"/>
    <n v="6814"/>
    <n v="10273"/>
    <n v="9572"/>
    <n v="1.06"/>
    <n v="0.95"/>
    <n v="1.06"/>
    <n v="1.1200000000000001"/>
    <n v="1.04"/>
    <n v="1.04"/>
    <n v="1.01"/>
    <n v="0.99"/>
    <n v="0.99"/>
    <n v="1.01"/>
    <n v="0.99"/>
    <n v="1"/>
    <n v="205127"/>
    <n v="182792"/>
    <n v="231050"/>
    <n v="196643"/>
    <n v="180020"/>
    <n v="208114"/>
    <n v="191111"/>
    <n v="185042"/>
    <n v="198296"/>
    <n v="200134"/>
    <n v="231910"/>
    <n v="222131"/>
    <n v="7710"/>
    <n v="6279"/>
    <n v="10346"/>
    <n v="7805"/>
    <n v="7228"/>
    <n v="7302"/>
    <n v="7812"/>
    <n v="7977"/>
    <n v="8449"/>
    <n v="6882"/>
    <n v="10170"/>
    <n v="9572"/>
    <n v="1796.98"/>
    <n v="1462.6079999999999"/>
    <n v="2413.8789999999999"/>
    <n v="1818.182"/>
    <n v="1684.6389999999999"/>
    <n v="1700.749"/>
    <n v="1820.9459999999999"/>
    <n v="1859.6369999999999"/>
    <n v="1969.999"/>
    <n v="1602.413"/>
    <n v="2372.4940000000001"/>
    <n v="2232.2359999999999"/>
    <n v="2383646"/>
    <n v="95569"/>
    <n v="2432370"/>
    <n v="97532"/>
    <x v="85"/>
    <n v="2019"/>
  </r>
  <r>
    <n v="52109"/>
    <s v="Y"/>
    <s v="."/>
    <s v="Richmond Cogen"/>
    <s v="Chevron Products Company-Richmond"/>
    <n v="49732"/>
    <s v="CA"/>
    <s v="PACC"/>
    <s v="WECC"/>
    <s v=""/>
    <x v="3"/>
    <x v="1"/>
    <x v="1"/>
    <s v="CT"/>
    <x v="0"/>
    <s v="NG"/>
    <s v=""/>
    <s v=""/>
    <x v="0"/>
    <n v="808498"/>
    <n v="733686"/>
    <n v="807848"/>
    <n v="671573"/>
    <n v="792853"/>
    <n v="756465"/>
    <n v="754446"/>
    <n v="744308"/>
    <n v="752805"/>
    <n v="759194"/>
    <n v="777669"/>
    <n v="774833"/>
    <n v="330810"/>
    <n v="297897"/>
    <n v="338717"/>
    <n v="278943"/>
    <n v="331953"/>
    <n v="308802"/>
    <n v="312712"/>
    <n v="309105"/>
    <n v="313822"/>
    <n v="317119"/>
    <n v="328749"/>
    <n v="328599"/>
    <n v="1.04"/>
    <n v="1.04"/>
    <n v="1.03"/>
    <n v="1.04"/>
    <n v="1.04"/>
    <n v="1.04"/>
    <n v="1.04"/>
    <n v="1.04"/>
    <n v="1.04"/>
    <n v="1.05"/>
    <n v="1.05"/>
    <n v="1.05"/>
    <n v="840838"/>
    <n v="763033"/>
    <n v="832083"/>
    <n v="698436"/>
    <n v="824567"/>
    <n v="786724"/>
    <n v="784624"/>
    <n v="774080"/>
    <n v="782917"/>
    <n v="797154"/>
    <n v="816552"/>
    <n v="813575"/>
    <n v="344042"/>
    <n v="309813"/>
    <n v="348878"/>
    <n v="290101"/>
    <n v="345231"/>
    <n v="321154"/>
    <n v="325220"/>
    <n v="321469"/>
    <n v="326375"/>
    <n v="332975"/>
    <n v="345186"/>
    <n v="345029"/>
    <n v="72140"/>
    <n v="65487"/>
    <n v="71948"/>
    <n v="60440"/>
    <n v="72067"/>
    <n v="67748"/>
    <n v="67617"/>
    <n v="66434"/>
    <n v="67624"/>
    <n v="70528"/>
    <n v="71459"/>
    <n v="71561"/>
    <n v="9134178"/>
    <n v="3797228"/>
    <n v="9514583"/>
    <n v="3955473"/>
    <x v="86"/>
    <n v="2019"/>
  </r>
  <r>
    <n v="52109"/>
    <s v="Y"/>
    <s v="."/>
    <s v="Richmond Cogen"/>
    <s v="Chevron Products Company-Richmond"/>
    <n v="49732"/>
    <s v="CA"/>
    <s v="PACC"/>
    <s v="WECC"/>
    <s v=""/>
    <x v="3"/>
    <x v="1"/>
    <x v="1"/>
    <s v="CT"/>
    <x v="2"/>
    <s v="OO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2147"/>
    <s v="Y"/>
    <s v="."/>
    <s v="C P Kelco San Diego Plant"/>
    <s v="CPKelco U S Inc"/>
    <n v="3221"/>
    <s v="CA"/>
    <s v="PACC"/>
    <s v="WECC"/>
    <s v=""/>
    <x v="1"/>
    <x v="1"/>
    <x v="1"/>
    <s v="GT"/>
    <x v="0"/>
    <s v="NG"/>
    <s v=""/>
    <s v=""/>
    <x v="0"/>
    <n v="83343"/>
    <n v="76604"/>
    <n v="93427"/>
    <n v="125947"/>
    <n v="107124"/>
    <n v="87782"/>
    <n v="83119"/>
    <n v="80991"/>
    <n v="79515"/>
    <n v="82379"/>
    <n v="125909"/>
    <n v="84372"/>
    <n v="36746"/>
    <n v="33584"/>
    <n v="41057"/>
    <n v="55032"/>
    <n v="46864"/>
    <n v="38917"/>
    <n v="37590"/>
    <n v="36531"/>
    <n v="36549"/>
    <n v="36163"/>
    <n v="55639"/>
    <n v="36607"/>
    <n v="1.022"/>
    <n v="1.024"/>
    <n v="1.0289999999999999"/>
    <n v="1.0229999999999999"/>
    <n v="1.016"/>
    <n v="1.0169999999999999"/>
    <n v="1.0149999999999999"/>
    <n v="1.0169999999999999"/>
    <n v="1.0149999999999999"/>
    <n v="1.0169999999999999"/>
    <n v="1.016"/>
    <n v="1.0229999999999999"/>
    <n v="85177"/>
    <n v="78442"/>
    <n v="96136"/>
    <n v="128844"/>
    <n v="108838"/>
    <n v="89274"/>
    <n v="84366"/>
    <n v="82368"/>
    <n v="80708"/>
    <n v="83779"/>
    <n v="127924"/>
    <n v="86313"/>
    <n v="37554"/>
    <n v="34390"/>
    <n v="42248"/>
    <n v="56298"/>
    <n v="47614"/>
    <n v="39579"/>
    <n v="38154"/>
    <n v="37152"/>
    <n v="37097"/>
    <n v="36778"/>
    <n v="56529"/>
    <n v="37449"/>
    <n v="6756"/>
    <n v="6186"/>
    <n v="7600"/>
    <n v="10128"/>
    <n v="8566"/>
    <n v="7120"/>
    <n v="6863"/>
    <n v="6684"/>
    <n v="6674"/>
    <n v="6616"/>
    <n v="10170"/>
    <n v="6737"/>
    <n v="1110512"/>
    <n v="491279"/>
    <n v="1132169"/>
    <n v="500842"/>
    <x v="87"/>
    <n v="2019"/>
  </r>
  <r>
    <n v="52169"/>
    <s v="Y"/>
    <s v="."/>
    <s v="Midway Sunset Cogen"/>
    <s v="Midway-Sunset Cogeneration Co"/>
    <n v="12687"/>
    <s v="CA"/>
    <s v="PACC"/>
    <s v="WECC"/>
    <s v=""/>
    <x v="0"/>
    <x v="0"/>
    <x v="0"/>
    <s v="GT"/>
    <x v="0"/>
    <s v="NG"/>
    <s v=""/>
    <s v=""/>
    <x v="0"/>
    <n v="755815"/>
    <n v="724398"/>
    <n v="809472"/>
    <n v="808515"/>
    <n v="747415"/>
    <n v="732609"/>
    <n v="755849"/>
    <n v="785142"/>
    <n v="723746"/>
    <n v="798387"/>
    <n v="823403"/>
    <n v="798223"/>
    <n v="276375"/>
    <n v="267330"/>
    <n v="297910"/>
    <n v="293100"/>
    <n v="271315"/>
    <n v="264471"/>
    <n v="272448"/>
    <n v="281661"/>
    <n v="261161"/>
    <n v="292034"/>
    <n v="303653"/>
    <n v="292322"/>
    <n v="1.034"/>
    <n v="1.04"/>
    <n v="1.0329999999999999"/>
    <n v="1.0369999999999999"/>
    <n v="1.0369999999999999"/>
    <n v="1.04"/>
    <n v="1.0489999999999999"/>
    <n v="1.05"/>
    <n v="1.0489999999999999"/>
    <n v="1.048"/>
    <n v="1.034"/>
    <n v="1.0449999999999999"/>
    <n v="781513"/>
    <n v="753374"/>
    <n v="836185"/>
    <n v="838430"/>
    <n v="775069"/>
    <n v="761913"/>
    <n v="792886"/>
    <n v="824399"/>
    <n v="759210"/>
    <n v="836710"/>
    <n v="851399"/>
    <n v="834143"/>
    <n v="285772"/>
    <n v="278023"/>
    <n v="307741"/>
    <n v="303945"/>
    <n v="281354"/>
    <n v="275050"/>
    <n v="285798"/>
    <n v="295744"/>
    <n v="273958"/>
    <n v="306052"/>
    <n v="313977"/>
    <n v="305476"/>
    <n v="65572"/>
    <n v="63861"/>
    <n v="70700"/>
    <n v="69797"/>
    <n v="64550"/>
    <n v="63069"/>
    <n v="65531"/>
    <n v="67836"/>
    <n v="62814"/>
    <n v="70298"/>
    <n v="72151"/>
    <n v="70189"/>
    <n v="9262974"/>
    <n v="3373780"/>
    <n v="9645231"/>
    <n v="3512890"/>
    <x v="88"/>
    <n v="2019"/>
  </r>
  <r>
    <n v="52186"/>
    <s v="Y"/>
    <s v="."/>
    <s v="Yuba City Cogen Partners"/>
    <s v="Wellhead Energy, LLC"/>
    <n v="20323"/>
    <s v="CA"/>
    <s v="PACC"/>
    <s v="WECC"/>
    <s v=""/>
    <x v="0"/>
    <x v="0"/>
    <x v="0"/>
    <s v="GT"/>
    <x v="0"/>
    <s v="NG"/>
    <s v=""/>
    <s v=""/>
    <x v="0"/>
    <n v="30666"/>
    <n v="28434"/>
    <n v="24796"/>
    <n v="17399"/>
    <n v="14993"/>
    <n v="20048"/>
    <n v="31604"/>
    <n v="37123"/>
    <n v="32666"/>
    <n v="33457"/>
    <n v="32812"/>
    <n v="34032"/>
    <n v="2754"/>
    <n v="2553"/>
    <n v="2226"/>
    <n v="1562"/>
    <n v="1346"/>
    <n v="1800"/>
    <n v="2838"/>
    <n v="3333"/>
    <n v="2933"/>
    <n v="3004"/>
    <n v="2946"/>
    <n v="3055"/>
    <n v="0.998"/>
    <n v="0.998"/>
    <n v="0.998"/>
    <n v="0.998"/>
    <n v="0.998"/>
    <n v="0.998"/>
    <n v="0.998"/>
    <n v="0.998"/>
    <n v="0.998"/>
    <n v="0.998"/>
    <n v="0.998"/>
    <n v="0.998"/>
    <n v="30605"/>
    <n v="28377"/>
    <n v="24746"/>
    <n v="17364"/>
    <n v="14963"/>
    <n v="20008"/>
    <n v="31541"/>
    <n v="37049"/>
    <n v="32601"/>
    <n v="33390"/>
    <n v="32746"/>
    <n v="33964"/>
    <n v="2748"/>
    <n v="2548"/>
    <n v="2222"/>
    <n v="1559"/>
    <n v="1343"/>
    <n v="1796"/>
    <n v="2832"/>
    <n v="3326"/>
    <n v="2927"/>
    <n v="2998"/>
    <n v="2940"/>
    <n v="3049"/>
    <n v="337.65699999999998"/>
    <n v="313.08100000000002"/>
    <n v="273.02199999999999"/>
    <n v="191.57900000000001"/>
    <n v="165.08600000000001"/>
    <n v="220.75"/>
    <n v="347.99099999999999"/>
    <n v="408.75700000000001"/>
    <n v="359.67599999999999"/>
    <n v="368.38499999999999"/>
    <n v="361.29"/>
    <n v="374.726"/>
    <n v="338030"/>
    <n v="30350"/>
    <n v="337354"/>
    <n v="30288"/>
    <x v="89"/>
    <n v="2019"/>
  </r>
  <r>
    <n v="54238"/>
    <s v="Y"/>
    <s v="."/>
    <s v="Stockton Biomass"/>
    <s v="DTE Stockton LLC"/>
    <n v="56652"/>
    <s v="CA"/>
    <s v="PACC"/>
    <s v="WECC"/>
    <s v=""/>
    <x v="0"/>
    <x v="0"/>
    <x v="0"/>
    <s v="ST"/>
    <x v="6"/>
    <s v="COL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4238"/>
    <s v="Y"/>
    <s v="."/>
    <s v="Stockton Biomass"/>
    <s v="DTE Stockton LLC"/>
    <n v="56652"/>
    <s v="CA"/>
    <s v="PACC"/>
    <s v="WECC"/>
    <s v=""/>
    <x v="0"/>
    <x v="0"/>
    <x v="0"/>
    <s v="ST"/>
    <x v="5"/>
    <s v="D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4238"/>
    <s v="Y"/>
    <s v="."/>
    <s v="Stockton Biomass"/>
    <s v="DTE Stockton LLC"/>
    <n v="56652"/>
    <s v="CA"/>
    <s v="PACC"/>
    <s v="WECC"/>
    <s v=""/>
    <x v="0"/>
    <x v="0"/>
    <x v="0"/>
    <s v="ST"/>
    <x v="0"/>
    <s v="NG"/>
    <s v=""/>
    <s v=""/>
    <x v="0"/>
    <n v="2181"/>
    <n v="1074"/>
    <n v="1036"/>
    <n v="28461"/>
    <n v="7732"/>
    <n v="21993"/>
    <n v="14696"/>
    <n v="139"/>
    <n v="99"/>
    <n v="42298"/>
    <n v="202"/>
    <n v="21786"/>
    <n v="1156"/>
    <n v="567"/>
    <n v="539"/>
    <n v="13988"/>
    <n v="4068"/>
    <n v="11346"/>
    <n v="7505"/>
    <n v="72"/>
    <n v="51"/>
    <n v="19979"/>
    <n v="106"/>
    <n v="10737"/>
    <n v="1.0349999999999999"/>
    <n v="1.0349999999999999"/>
    <n v="1.0349999999999999"/>
    <n v="1.038"/>
    <n v="1.0429999999999999"/>
    <n v="1.0389999999999999"/>
    <n v="1.044"/>
    <n v="1.0449999999999999"/>
    <n v="1.0449999999999999"/>
    <n v="1.0489999999999999"/>
    <n v="1.05"/>
    <n v="1.044"/>
    <n v="2257"/>
    <n v="1112"/>
    <n v="1072"/>
    <n v="29543"/>
    <n v="8064"/>
    <n v="22851"/>
    <n v="15343"/>
    <n v="145"/>
    <n v="103"/>
    <n v="44371"/>
    <n v="212"/>
    <n v="22745"/>
    <n v="1196"/>
    <n v="587"/>
    <n v="558"/>
    <n v="14520"/>
    <n v="4243"/>
    <n v="11789"/>
    <n v="7835"/>
    <n v="75"/>
    <n v="53"/>
    <n v="20958"/>
    <n v="111"/>
    <n v="11209"/>
    <n v="144.334"/>
    <n v="70.933000000000007"/>
    <n v="67.403999999999996"/>
    <n v="1757.376"/>
    <n v="513.36"/>
    <n v="1427.809"/>
    <n v="948.73500000000001"/>
    <n v="9.0470000000000006"/>
    <n v="6.4379999999999997"/>
    <n v="2536.8049999999998"/>
    <n v="13.474"/>
    <n v="1354.338"/>
    <n v="141697"/>
    <n v="70114"/>
    <n v="147818"/>
    <n v="73134"/>
    <x v="90"/>
    <n v="2019"/>
  </r>
  <r>
    <n v="54238"/>
    <s v="Y"/>
    <s v="."/>
    <s v="Stockton Biomass"/>
    <s v="DTE Stockton LLC"/>
    <n v="56652"/>
    <s v="CA"/>
    <s v="PACC"/>
    <s v="WECC"/>
    <s v=""/>
    <x v="0"/>
    <x v="0"/>
    <x v="0"/>
    <s v="ST"/>
    <x v="3"/>
    <s v="PC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4238"/>
    <s v="Y"/>
    <s v="."/>
    <s v="Stockton Biomass"/>
    <s v="DTE Stockton LLC"/>
    <n v="56652"/>
    <s v="CA"/>
    <s v="PACC"/>
    <s v="WECC"/>
    <s v=""/>
    <x v="0"/>
    <x v="0"/>
    <x v="0"/>
    <s v="ST"/>
    <x v="1"/>
    <s v="WWW"/>
    <s v=""/>
    <s v=""/>
    <x v="1"/>
    <n v="31148"/>
    <n v="30192"/>
    <n v="32799"/>
    <n v="19523"/>
    <n v="32717"/>
    <n v="30724"/>
    <n v="31981"/>
    <n v="34329"/>
    <n v="32818"/>
    <n v="27570"/>
    <n v="32410"/>
    <n v="33074"/>
    <n v="16500"/>
    <n v="15957"/>
    <n v="17074"/>
    <n v="9596"/>
    <n v="17213"/>
    <n v="15850"/>
    <n v="16332"/>
    <n v="17660"/>
    <n v="16867"/>
    <n v="13022"/>
    <n v="17019"/>
    <n v="16299"/>
    <n v="16"/>
    <n v="16"/>
    <n v="16"/>
    <n v="16"/>
    <n v="16"/>
    <n v="16.100000000000001"/>
    <n v="16.100000000000001"/>
    <n v="16"/>
    <n v="16"/>
    <n v="16"/>
    <n v="16.100000000000001"/>
    <n v="15.8"/>
    <n v="498368"/>
    <n v="483072"/>
    <n v="524784"/>
    <n v="312368"/>
    <n v="523472"/>
    <n v="494656"/>
    <n v="514894"/>
    <n v="549264"/>
    <n v="525088"/>
    <n v="441120"/>
    <n v="521801"/>
    <n v="522569"/>
    <n v="263994"/>
    <n v="255313"/>
    <n v="273177"/>
    <n v="153529"/>
    <n v="275402"/>
    <n v="255193"/>
    <n v="262953"/>
    <n v="282563"/>
    <n v="269867"/>
    <n v="208359"/>
    <n v="274012"/>
    <n v="257525"/>
    <n v="31865.666000000001"/>
    <n v="30826.066999999999"/>
    <n v="32988.595999999998"/>
    <n v="18581.624"/>
    <n v="33322.639999999999"/>
    <n v="30908.190999999999"/>
    <n v="31839.264999999999"/>
    <n v="34209.953000000001"/>
    <n v="32675.562000000002"/>
    <n v="25220.195"/>
    <n v="33147.525999999998"/>
    <n v="31116.662"/>
    <n v="369285"/>
    <n v="189389"/>
    <n v="5911456"/>
    <n v="3031887"/>
    <x v="91"/>
    <n v="2019"/>
  </r>
  <r>
    <n v="54410"/>
    <s v="Y"/>
    <s v="."/>
    <s v="Western Power &amp; Steam Inc"/>
    <s v="Western Power &amp; Steam Inc"/>
    <n v="4732"/>
    <s v="CA"/>
    <s v="PACC"/>
    <s v="WECC"/>
    <s v=""/>
    <x v="10"/>
    <x v="1"/>
    <x v="1"/>
    <s v="GT"/>
    <x v="0"/>
    <s v="NG"/>
    <s v=""/>
    <s v=""/>
    <x v="0"/>
    <n v="157493"/>
    <n v="135915"/>
    <n v="159971"/>
    <n v="128152"/>
    <n v="156840"/>
    <n v="155367"/>
    <n v="157419"/>
    <n v="143390"/>
    <n v="152691"/>
    <n v="159116"/>
    <n v="130966"/>
    <n v="156858"/>
    <n v="113904"/>
    <n v="100829"/>
    <n v="113982"/>
    <n v="91890"/>
    <n v="110224"/>
    <n v="109539"/>
    <n v="111277"/>
    <n v="102504"/>
    <n v="107646"/>
    <n v="112445"/>
    <n v="93639"/>
    <n v="107900"/>
    <n v="1.034"/>
    <n v="1.0409999999999999"/>
    <n v="1.034"/>
    <n v="1.0369999999999999"/>
    <n v="1.0369999999999999"/>
    <n v="1.04"/>
    <n v="1.0489999999999999"/>
    <n v="1.05"/>
    <n v="1.0489999999999999"/>
    <n v="1.0469999999999999"/>
    <n v="1.0449999999999999"/>
    <n v="1.0449999999999999"/>
    <n v="162848"/>
    <n v="141488"/>
    <n v="165410"/>
    <n v="132894"/>
    <n v="162643"/>
    <n v="161582"/>
    <n v="165133"/>
    <n v="150560"/>
    <n v="160173"/>
    <n v="166594"/>
    <n v="136859"/>
    <n v="163917"/>
    <n v="117777"/>
    <n v="104963"/>
    <n v="117857"/>
    <n v="95290"/>
    <n v="114302"/>
    <n v="113921"/>
    <n v="116730"/>
    <n v="107629"/>
    <n v="112921"/>
    <n v="117730"/>
    <n v="97853"/>
    <n v="112755"/>
    <n v="14353"/>
    <n v="12810"/>
    <n v="14407"/>
    <n v="11616"/>
    <n v="13937"/>
    <n v="13868"/>
    <n v="14178"/>
    <n v="13049"/>
    <n v="13748"/>
    <n v="14355"/>
    <n v="11951"/>
    <n v="13760"/>
    <n v="1794178"/>
    <n v="1275779"/>
    <n v="1870101"/>
    <n v="1329728"/>
    <x v="92"/>
    <n v="2019"/>
  </r>
  <r>
    <n v="54447"/>
    <s v="Y"/>
    <s v="."/>
    <s v="Welport Lease Project"/>
    <s v="Sentinel Peak Resources California, LLC"/>
    <n v="60637"/>
    <s v="CA"/>
    <s v="PACC"/>
    <s v="WECC"/>
    <s v=""/>
    <x v="10"/>
    <x v="1"/>
    <x v="1"/>
    <s v="GT"/>
    <x v="0"/>
    <s v="NG"/>
    <s v=""/>
    <s v=""/>
    <x v="0"/>
    <n v="50473"/>
    <n v="46798"/>
    <n v="40810"/>
    <n v="28636"/>
    <n v="24676"/>
    <n v="32997"/>
    <n v="52016"/>
    <n v="61099"/>
    <n v="53763"/>
    <n v="55065"/>
    <n v="54004"/>
    <n v="56013"/>
    <n v="22892"/>
    <n v="21226"/>
    <n v="18510"/>
    <n v="12988"/>
    <n v="11192"/>
    <n v="14966"/>
    <n v="23593"/>
    <n v="27712"/>
    <n v="24385"/>
    <n v="24975"/>
    <n v="24494"/>
    <n v="25405"/>
    <n v="1.036"/>
    <n v="1.036"/>
    <n v="1.036"/>
    <n v="1.036"/>
    <n v="1.036"/>
    <n v="1.036"/>
    <n v="1.036"/>
    <n v="1.036"/>
    <n v="1.036"/>
    <n v="1.036"/>
    <n v="1.036"/>
    <n v="1.036"/>
    <n v="52290"/>
    <n v="48483"/>
    <n v="42279"/>
    <n v="29667"/>
    <n v="25564"/>
    <n v="34185"/>
    <n v="53889"/>
    <n v="63299"/>
    <n v="55698"/>
    <n v="57047"/>
    <n v="55948"/>
    <n v="58029"/>
    <n v="23716"/>
    <n v="21990"/>
    <n v="19176"/>
    <n v="13456"/>
    <n v="11595"/>
    <n v="15505"/>
    <n v="24442"/>
    <n v="28710"/>
    <n v="25263"/>
    <n v="25874"/>
    <n v="25376"/>
    <n v="26320"/>
    <n v="3291.6709999999998"/>
    <n v="3052.0770000000002"/>
    <n v="2661.5590000000002"/>
    <n v="1867.6089999999999"/>
    <n v="1609.345"/>
    <n v="2151.9830000000002"/>
    <n v="3392.395"/>
    <n v="3984.7739999999999"/>
    <n v="3506.3049999999998"/>
    <n v="3591.2139999999999"/>
    <n v="3522.0439999999999"/>
    <n v="3653.0239999999999"/>
    <n v="556350"/>
    <n v="252338"/>
    <n v="576378"/>
    <n v="261423"/>
    <x v="93"/>
    <n v="2019"/>
  </r>
  <r>
    <n v="54449"/>
    <s v="Y"/>
    <s v="."/>
    <s v="Dome Project"/>
    <s v="Sentinel Peak Resources California, LLC"/>
    <n v="60637"/>
    <s v="CA"/>
    <s v="PACC"/>
    <s v="WECC"/>
    <s v=""/>
    <x v="10"/>
    <x v="1"/>
    <x v="1"/>
    <s v="GT"/>
    <x v="0"/>
    <s v="NG"/>
    <s v=""/>
    <s v=""/>
    <x v="0"/>
    <n v="99320"/>
    <n v="92089"/>
    <n v="80306"/>
    <n v="56351"/>
    <n v="48558"/>
    <n v="64931"/>
    <n v="102358"/>
    <n v="120231"/>
    <n v="105795"/>
    <n v="108356"/>
    <n v="106269"/>
    <n v="110221"/>
    <n v="33162"/>
    <n v="30748"/>
    <n v="26814"/>
    <n v="18816"/>
    <n v="16213"/>
    <n v="21681"/>
    <n v="34177"/>
    <n v="40145"/>
    <n v="35324"/>
    <n v="36180"/>
    <n v="35483"/>
    <n v="36802"/>
    <n v="1.036"/>
    <n v="1.036"/>
    <n v="1.036"/>
    <n v="1.036"/>
    <n v="1.036"/>
    <n v="1.036"/>
    <n v="1.036"/>
    <n v="1.036"/>
    <n v="1.036"/>
    <n v="1.036"/>
    <n v="1.036"/>
    <n v="1.036"/>
    <n v="102896"/>
    <n v="95404"/>
    <n v="83197"/>
    <n v="58380"/>
    <n v="50306"/>
    <n v="67269"/>
    <n v="106043"/>
    <n v="124559"/>
    <n v="109604"/>
    <n v="112257"/>
    <n v="110095"/>
    <n v="114189"/>
    <n v="34356"/>
    <n v="31855"/>
    <n v="27779"/>
    <n v="19493"/>
    <n v="16797"/>
    <n v="22461"/>
    <n v="35407"/>
    <n v="41590"/>
    <n v="36596"/>
    <n v="37482"/>
    <n v="36760"/>
    <n v="38127"/>
    <n v="4335.0370000000003"/>
    <n v="4019.4989999999998"/>
    <n v="3505.1970000000001"/>
    <n v="2459.5880000000002"/>
    <n v="2119.462"/>
    <n v="2834.1"/>
    <n v="4467.6890000000003"/>
    <n v="5247.8339999999998"/>
    <n v="4617.7049999999999"/>
    <n v="4729.527"/>
    <n v="4638.4319999999998"/>
    <n v="4810.93"/>
    <n v="1094785"/>
    <n v="365545"/>
    <n v="1134199"/>
    <n v="378703"/>
    <x v="94"/>
    <n v="2019"/>
  </r>
  <r>
    <n v="54451"/>
    <s v="Y"/>
    <s v="."/>
    <s v="Los Angeles Refinery Wilmington"/>
    <s v="Phillips 66 - Los Angeles"/>
    <n v="38215"/>
    <s v="CA"/>
    <s v="PACC"/>
    <s v="WECC"/>
    <s v=""/>
    <x v="5"/>
    <x v="1"/>
    <x v="1"/>
    <s v="GT"/>
    <x v="0"/>
    <s v="NG"/>
    <s v=""/>
    <s v=""/>
    <x v="0"/>
    <n v="205271"/>
    <n v="205860"/>
    <n v="98686"/>
    <n v="99099"/>
    <n v="185789"/>
    <n v="201250"/>
    <n v="189345"/>
    <n v="137978"/>
    <n v="123289"/>
    <n v="123059"/>
    <n v="167596"/>
    <n v="226755"/>
    <n v="75453"/>
    <n v="69123"/>
    <n v="32395"/>
    <n v="35550"/>
    <n v="65052"/>
    <n v="69048"/>
    <n v="64721"/>
    <n v="45969"/>
    <n v="41525"/>
    <n v="45230"/>
    <n v="57252"/>
    <n v="77395"/>
    <n v="1.034"/>
    <n v="1.038"/>
    <n v="1.032"/>
    <n v="1.0289999999999999"/>
    <n v="1.0349999999999999"/>
    <n v="1.0309999999999999"/>
    <n v="1.034"/>
    <n v="1.038"/>
    <n v="1.0389999999999999"/>
    <n v="1.04"/>
    <n v="1.0349999999999999"/>
    <n v="1.038"/>
    <n v="212250"/>
    <n v="213683"/>
    <n v="101844"/>
    <n v="101973"/>
    <n v="192292"/>
    <n v="207489"/>
    <n v="195783"/>
    <n v="143221"/>
    <n v="128097"/>
    <n v="127981"/>
    <n v="173462"/>
    <n v="235372"/>
    <n v="78018"/>
    <n v="71750"/>
    <n v="33432"/>
    <n v="36581"/>
    <n v="67329"/>
    <n v="71188"/>
    <n v="66922"/>
    <n v="47716"/>
    <n v="43144"/>
    <n v="47039"/>
    <n v="59256"/>
    <n v="80336"/>
    <n v="16625.705999999998"/>
    <n v="15289.992"/>
    <n v="7124.2659999999996"/>
    <n v="7795.2240000000002"/>
    <n v="14347.853999999999"/>
    <n v="15170.205"/>
    <n v="14261.037"/>
    <n v="10168.184999999999"/>
    <n v="9193.9120000000003"/>
    <n v="10023.876"/>
    <n v="12627.371999999999"/>
    <n v="17119.578000000001"/>
    <n v="1963977"/>
    <n v="678713"/>
    <n v="2033447"/>
    <n v="702711"/>
    <x v="95"/>
    <n v="2019"/>
  </r>
  <r>
    <n v="54451"/>
    <s v="Y"/>
    <s v="."/>
    <s v="Los Angeles Refinery Wilmington"/>
    <s v="Phillips 66 - Los Angeles"/>
    <n v="38215"/>
    <s v="CA"/>
    <s v="PACC"/>
    <s v="WECC"/>
    <s v=""/>
    <x v="5"/>
    <x v="1"/>
    <x v="1"/>
    <s v="GT"/>
    <x v="2"/>
    <s v="OOG"/>
    <s v=""/>
    <s v=""/>
    <x v="0"/>
    <n v="192317"/>
    <n v="187116"/>
    <n v="155796"/>
    <n v="223132"/>
    <n v="190024"/>
    <n v="171033"/>
    <n v="200606"/>
    <n v="222112"/>
    <n v="248650"/>
    <n v="254466"/>
    <n v="212047"/>
    <n v="180395"/>
    <n v="70691"/>
    <n v="62830"/>
    <n v="51142"/>
    <n v="80045"/>
    <n v="66535"/>
    <n v="58680"/>
    <n v="68571"/>
    <n v="74000"/>
    <n v="83746"/>
    <n v="93527"/>
    <n v="72437"/>
    <n v="61572"/>
    <n v="1.3260000000000001"/>
    <n v="1.3109999999999999"/>
    <n v="1.321"/>
    <n v="1.3089999999999999"/>
    <n v="1.3049999999999999"/>
    <n v="1.3109999999999999"/>
    <n v="1.339"/>
    <n v="1.335"/>
    <n v="1.3660000000000001"/>
    <n v="1.38"/>
    <n v="1.37"/>
    <n v="1.327"/>
    <n v="255012"/>
    <n v="245309"/>
    <n v="205807"/>
    <n v="292080"/>
    <n v="247981"/>
    <n v="224224"/>
    <n v="268611"/>
    <n v="296520"/>
    <n v="339656"/>
    <n v="351163"/>
    <n v="290504"/>
    <n v="239384"/>
    <n v="93736"/>
    <n v="82370"/>
    <n v="67559"/>
    <n v="104779"/>
    <n v="86828"/>
    <n v="76930"/>
    <n v="91816"/>
    <n v="98790"/>
    <n v="114397"/>
    <n v="129067"/>
    <n v="99239"/>
    <n v="81706"/>
    <n v="19975.294000000002"/>
    <n v="17553.008000000002"/>
    <n v="14396.734"/>
    <n v="22327.776000000002"/>
    <n v="18503.146000000001"/>
    <n v="16393.794999999998"/>
    <n v="19565.963"/>
    <n v="21051.814999999999"/>
    <n v="24378.088"/>
    <n v="27504.124"/>
    <n v="21147.628000000001"/>
    <n v="17411.421999999999"/>
    <n v="2437694"/>
    <n v="843776"/>
    <n v="3256251"/>
    <n v="1127217"/>
    <x v="96"/>
    <n v="2019"/>
  </r>
  <r>
    <n v="54477"/>
    <s v="Y"/>
    <s v="."/>
    <s v="Oroville Cogeneration LP"/>
    <s v="Oroville Cogeneration LP"/>
    <n v="14173"/>
    <s v="CA"/>
    <s v="PACC"/>
    <s v="WECC"/>
    <s v=""/>
    <x v="5"/>
    <x v="1"/>
    <x v="1"/>
    <s v="IC"/>
    <x v="0"/>
    <s v="NG"/>
    <s v=""/>
    <s v=""/>
    <x v="0"/>
    <n v="190"/>
    <n v="177"/>
    <n v="155"/>
    <n v="109"/>
    <n v="94"/>
    <n v="125"/>
    <n v="197"/>
    <n v="232"/>
    <n v="204"/>
    <n v="209"/>
    <n v="205"/>
    <n v="212"/>
    <n v="62"/>
    <n v="57"/>
    <n v="50"/>
    <n v="35"/>
    <n v="30"/>
    <n v="41"/>
    <n v="64"/>
    <n v="75"/>
    <n v="66"/>
    <n v="68"/>
    <n v="66"/>
    <n v="69"/>
    <n v="1.03"/>
    <n v="1.03"/>
    <n v="1.03"/>
    <n v="1.03"/>
    <n v="1.03"/>
    <n v="1.03"/>
    <n v="1.03"/>
    <n v="1.03"/>
    <n v="1.03"/>
    <n v="1.03"/>
    <n v="1.03"/>
    <n v="1.03"/>
    <n v="196"/>
    <n v="182"/>
    <n v="160"/>
    <n v="112"/>
    <n v="97"/>
    <n v="129"/>
    <n v="203"/>
    <n v="239"/>
    <n v="210"/>
    <n v="215"/>
    <n v="211"/>
    <n v="218"/>
    <n v="64"/>
    <n v="59"/>
    <n v="52"/>
    <n v="36"/>
    <n v="31"/>
    <n v="42"/>
    <n v="66"/>
    <n v="77"/>
    <n v="68"/>
    <n v="70"/>
    <n v="68"/>
    <n v="71"/>
    <n v="12.519"/>
    <n v="11.608000000000001"/>
    <n v="10.122999999999999"/>
    <n v="7.1029999999999998"/>
    <n v="6.1210000000000004"/>
    <n v="8.1850000000000005"/>
    <n v="12.901999999999999"/>
    <n v="15.154999999999999"/>
    <n v="13.336"/>
    <n v="13.659000000000001"/>
    <n v="13.395"/>
    <n v="13.894"/>
    <n v="2109"/>
    <n v="683"/>
    <n v="2172"/>
    <n v="704"/>
    <x v="97"/>
    <n v="2019"/>
  </r>
  <r>
    <n v="54626"/>
    <s v="Y"/>
    <s v="."/>
    <s v="Mt Poso Cogeneration"/>
    <s v="Mt Poso Cogeneration Co"/>
    <n v="13060"/>
    <s v="CA"/>
    <s v="PACC"/>
    <s v="WECC"/>
    <s v=""/>
    <x v="0"/>
    <x v="0"/>
    <x v="0"/>
    <s v="ST"/>
    <x v="6"/>
    <s v="COL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4626"/>
    <s v="Y"/>
    <s v="."/>
    <s v="Mt Poso Cogeneration"/>
    <s v="Mt Poso Cogeneration Co"/>
    <n v="13060"/>
    <s v="CA"/>
    <s v="PACC"/>
    <s v="WECC"/>
    <s v=""/>
    <x v="0"/>
    <x v="0"/>
    <x v="0"/>
    <s v="ST"/>
    <x v="0"/>
    <s v="NG"/>
    <s v=""/>
    <s v=""/>
    <x v="0"/>
    <n v="117"/>
    <n v="560"/>
    <n v="114"/>
    <n v="182"/>
    <n v="8266"/>
    <n v="417"/>
    <n v="818"/>
    <n v="10382"/>
    <n v="8039"/>
    <n v="2171"/>
    <n v="1415"/>
    <n v="4253"/>
    <n v="117"/>
    <n v="560"/>
    <n v="114"/>
    <n v="182"/>
    <n v="7939"/>
    <n v="417"/>
    <n v="785"/>
    <n v="8600"/>
    <n v="8039"/>
    <n v="2138"/>
    <n v="1400"/>
    <n v="4253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.0269999999999999"/>
    <n v="120"/>
    <n v="575"/>
    <n v="117"/>
    <n v="187"/>
    <n v="8489"/>
    <n v="428"/>
    <n v="840"/>
    <n v="10662"/>
    <n v="8256"/>
    <n v="2230"/>
    <n v="1453"/>
    <n v="4368"/>
    <n v="120"/>
    <n v="575"/>
    <n v="117"/>
    <n v="187"/>
    <n v="8153"/>
    <n v="428"/>
    <n v="806"/>
    <n v="8832"/>
    <n v="8256"/>
    <n v="2196"/>
    <n v="1438"/>
    <n v="4368"/>
    <n v="7.782"/>
    <n v="38.537999999999997"/>
    <n v="8.3130000000000006"/>
    <n v="12.095000000000001"/>
    <n v="507.36"/>
    <n v="29.963999999999999"/>
    <n v="50.371000000000002"/>
    <n v="552.84299999999996"/>
    <n v="518.96100000000001"/>
    <n v="137.679"/>
    <n v="90.460999999999999"/>
    <n v="292.625"/>
    <n v="36734"/>
    <n v="34544"/>
    <n v="37725"/>
    <n v="35476"/>
    <x v="98"/>
    <n v="2019"/>
  </r>
  <r>
    <n v="54626"/>
    <s v="Y"/>
    <s v="."/>
    <s v="Mt Poso Cogeneration"/>
    <s v="Mt Poso Cogeneration Co"/>
    <n v="13060"/>
    <s v="CA"/>
    <s v="PACC"/>
    <s v="WECC"/>
    <s v=""/>
    <x v="0"/>
    <x v="0"/>
    <x v="0"/>
    <s v="ST"/>
    <x v="3"/>
    <s v="PC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4626"/>
    <s v="Y"/>
    <s v="."/>
    <s v="Mt Poso Cogeneration"/>
    <s v="Mt Poso Cogeneration Co"/>
    <n v="13060"/>
    <s v="CA"/>
    <s v="PACC"/>
    <s v="WECC"/>
    <s v=""/>
    <x v="0"/>
    <x v="0"/>
    <x v="0"/>
    <s v="ST"/>
    <x v="1"/>
    <s v="WWW"/>
    <s v=""/>
    <s v=""/>
    <x v="1"/>
    <n v="31102"/>
    <n v="8766"/>
    <n v="9337"/>
    <n v="28002"/>
    <n v="30718"/>
    <n v="26063"/>
    <n v="27905"/>
    <n v="28900"/>
    <n v="19316"/>
    <n v="23671"/>
    <n v="31557"/>
    <n v="30010"/>
    <n v="31102"/>
    <n v="8766"/>
    <n v="9337"/>
    <n v="28002"/>
    <n v="29500"/>
    <n v="26063"/>
    <n v="26765"/>
    <n v="23938"/>
    <n v="19316"/>
    <n v="23319"/>
    <n v="31237"/>
    <n v="30010"/>
    <n v="15.6"/>
    <n v="15.6"/>
    <n v="15.6"/>
    <n v="15.6"/>
    <n v="15.6"/>
    <n v="15.6"/>
    <n v="15.6"/>
    <n v="15.6"/>
    <n v="15.6"/>
    <n v="15.6"/>
    <n v="15.6"/>
    <n v="15.6"/>
    <n v="485191"/>
    <n v="136750"/>
    <n v="145657"/>
    <n v="436831"/>
    <n v="479201"/>
    <n v="406583"/>
    <n v="435318"/>
    <n v="450840"/>
    <n v="301330"/>
    <n v="369268"/>
    <n v="492289"/>
    <n v="468156"/>
    <n v="485191"/>
    <n v="136750"/>
    <n v="145657"/>
    <n v="436831"/>
    <n v="460206"/>
    <n v="406583"/>
    <n v="417533"/>
    <n v="373435"/>
    <n v="301330"/>
    <n v="363775"/>
    <n v="487296"/>
    <n v="468156"/>
    <n v="31421.218000000001"/>
    <n v="9163.4619999999995"/>
    <n v="10341.687"/>
    <n v="28265.904999999999"/>
    <n v="28639.64"/>
    <n v="28447.036"/>
    <n v="26101.629000000001"/>
    <n v="23376.156999999999"/>
    <n v="18941.039000000001"/>
    <n v="22802.321"/>
    <n v="30644.539000000001"/>
    <n v="31364.375"/>
    <n v="295347"/>
    <n v="287355"/>
    <n v="4607414"/>
    <n v="4482743"/>
    <x v="99"/>
    <n v="2019"/>
  </r>
  <r>
    <n v="54749"/>
    <s v="Y"/>
    <s v="."/>
    <s v="Goal Line LP"/>
    <s v="Goal Line LP"/>
    <n v="22269"/>
    <s v="CA"/>
    <s v="PACC"/>
    <s v="WECC"/>
    <s v=""/>
    <x v="0"/>
    <x v="0"/>
    <x v="0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170"/>
    <n v="81"/>
    <n v="105"/>
    <n v="262"/>
    <n v="334"/>
    <n v="190"/>
    <n v="48"/>
    <n v="208"/>
    <n v="48"/>
    <n v="0"/>
    <n v="0"/>
    <n v="0"/>
    <n v="0"/>
    <x v="69"/>
    <n v="2019"/>
  </r>
  <r>
    <n v="54749"/>
    <s v="Y"/>
    <s v="."/>
    <s v="Goal Line LP"/>
    <s v="Goal Line LP"/>
    <n v="22269"/>
    <s v="CA"/>
    <s v="PACC"/>
    <s v="WECC"/>
    <s v=""/>
    <x v="0"/>
    <x v="0"/>
    <x v="0"/>
    <s v="CT"/>
    <x v="0"/>
    <s v="NG"/>
    <s v=""/>
    <s v=""/>
    <x v="0"/>
    <n v="0"/>
    <n v="2827"/>
    <n v="0"/>
    <n v="8041"/>
    <n v="4215"/>
    <n v="5503"/>
    <n v="13453"/>
    <n v="16831"/>
    <n v="9239"/>
    <n v="2605"/>
    <n v="11108"/>
    <n v="2636"/>
    <n v="0"/>
    <n v="2364"/>
    <n v="0"/>
    <n v="6816"/>
    <n v="3467"/>
    <n v="4567"/>
    <n v="11176"/>
    <n v="14101"/>
    <n v="7857"/>
    <n v="2145"/>
    <n v="9200"/>
    <n v="2152"/>
    <n v="0"/>
    <n v="1.0449999999999999"/>
    <n v="0"/>
    <n v="1.036"/>
    <n v="1.0289999999999999"/>
    <n v="1.028"/>
    <n v="1.03"/>
    <n v="1.03"/>
    <n v="1.032"/>
    <n v="1.0269999999999999"/>
    <n v="1.028"/>
    <n v="1.034"/>
    <n v="0"/>
    <n v="2954"/>
    <n v="0"/>
    <n v="8330"/>
    <n v="4337"/>
    <n v="5657"/>
    <n v="13857"/>
    <n v="17336"/>
    <n v="9535"/>
    <n v="2675"/>
    <n v="11419"/>
    <n v="2726"/>
    <n v="0"/>
    <n v="2470"/>
    <n v="0"/>
    <n v="7061"/>
    <n v="3568"/>
    <n v="4695"/>
    <n v="11511"/>
    <n v="14524"/>
    <n v="8108"/>
    <n v="2203"/>
    <n v="9458"/>
    <n v="2225"/>
    <n v="0"/>
    <n v="266"/>
    <n v="0"/>
    <n v="745"/>
    <n v="375"/>
    <n v="500"/>
    <n v="1223"/>
    <n v="1540"/>
    <n v="859"/>
    <n v="236"/>
    <n v="1013"/>
    <n v="239"/>
    <n v="76458"/>
    <n v="63845"/>
    <n v="78826"/>
    <n v="65823"/>
    <x v="100"/>
    <n v="2019"/>
  </r>
  <r>
    <n v="54768"/>
    <s v="Y"/>
    <s v="."/>
    <s v="Live Oak Limited"/>
    <s v="WCAC Operating Company"/>
    <n v="60662"/>
    <s v="CA"/>
    <s v="PACC"/>
    <s v="WECC"/>
    <s v=""/>
    <x v="0"/>
    <x v="0"/>
    <x v="0"/>
    <s v="GT"/>
    <x v="0"/>
    <s v="NG"/>
    <s v=""/>
    <s v=""/>
    <x v="0"/>
    <n v="0"/>
    <n v="7056"/>
    <n v="6300"/>
    <n v="6212"/>
    <n v="0"/>
    <n v="10338"/>
    <n v="14449"/>
    <n v="19619"/>
    <n v="12763"/>
    <n v="16782"/>
    <n v="39776"/>
    <n v="0"/>
    <n v="0"/>
    <n v="5715"/>
    <n v="4812"/>
    <n v="5052"/>
    <n v="0"/>
    <n v="8472"/>
    <n v="11680"/>
    <n v="16098"/>
    <n v="10455"/>
    <n v="13830"/>
    <n v="33165"/>
    <n v="0"/>
    <n v="0"/>
    <n v="1.04"/>
    <n v="1.04"/>
    <n v="1.04"/>
    <n v="0"/>
    <n v="1.04"/>
    <n v="1.04"/>
    <n v="1.04"/>
    <n v="1.04"/>
    <n v="1.04"/>
    <n v="1.04"/>
    <n v="0"/>
    <n v="0"/>
    <n v="7338"/>
    <n v="6552"/>
    <n v="6460"/>
    <n v="0"/>
    <n v="10752"/>
    <n v="15027"/>
    <n v="20404"/>
    <n v="13274"/>
    <n v="17453"/>
    <n v="41367"/>
    <n v="0"/>
    <n v="0"/>
    <n v="5944"/>
    <n v="5004"/>
    <n v="5254"/>
    <n v="0"/>
    <n v="8811"/>
    <n v="12147"/>
    <n v="16742"/>
    <n v="10873"/>
    <n v="14383"/>
    <n v="34492"/>
    <n v="0"/>
    <n v="0"/>
    <n v="773"/>
    <n v="651"/>
    <n v="686"/>
    <n v="0"/>
    <n v="1142"/>
    <n v="1593"/>
    <n v="2169"/>
    <n v="1407"/>
    <n v="1862"/>
    <n v="4466"/>
    <n v="0"/>
    <n v="133295"/>
    <n v="109279"/>
    <n v="138627"/>
    <n v="113650"/>
    <x v="101"/>
    <n v="2019"/>
  </r>
  <r>
    <n v="54912"/>
    <s v="Y"/>
    <s v="."/>
    <s v="Martinez Refining"/>
    <s v="Martinez Refining Co"/>
    <n v="11651"/>
    <s v="CA"/>
    <s v="PACC"/>
    <s v="WECC"/>
    <s v=""/>
    <x v="5"/>
    <x v="1"/>
    <x v="1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93.343999999999"/>
    <n v="10753.099"/>
    <n v="12668.617"/>
    <n v="11964.092000000001"/>
    <n v="12445.78"/>
    <n v="7156.7520000000004"/>
    <n v="11169.739"/>
    <n v="10890.313"/>
    <n v="9674.0550000000003"/>
    <n v="9610.2649999999994"/>
    <n v="10753.69"/>
    <n v="11289.661"/>
    <n v="0"/>
    <n v="0"/>
    <n v="0"/>
    <n v="0"/>
    <x v="102"/>
    <n v="2019"/>
  </r>
  <r>
    <n v="54912"/>
    <s v="Y"/>
    <s v="."/>
    <s v="Martinez Refining"/>
    <s v="Martinez Refining Co"/>
    <n v="11651"/>
    <s v="CA"/>
    <s v="PACC"/>
    <s v="WECC"/>
    <s v=""/>
    <x v="5"/>
    <x v="1"/>
    <x v="1"/>
    <s v="CA"/>
    <x v="2"/>
    <s v="OOG"/>
    <s v=""/>
    <s v=""/>
    <x v="0"/>
    <n v="333364"/>
    <n v="233512"/>
    <n v="199473"/>
    <n v="198131"/>
    <n v="259430"/>
    <n v="277593"/>
    <n v="132092"/>
    <n v="119942"/>
    <n v="176229"/>
    <n v="405373"/>
    <n v="392864"/>
    <n v="353752"/>
    <n v="35625"/>
    <n v="24904"/>
    <n v="22933"/>
    <n v="22264"/>
    <n v="29508"/>
    <n v="18970"/>
    <n v="14188"/>
    <n v="13192"/>
    <n v="17819"/>
    <n v="36061"/>
    <n v="39327"/>
    <n v="35644"/>
    <n v="0.71199999999999997"/>
    <n v="0.85099999999999998"/>
    <n v="0.85699999999999998"/>
    <n v="0.81899999999999995"/>
    <n v="0.622"/>
    <n v="0.79700000000000004"/>
    <n v="1.024"/>
    <n v="1.1120000000000001"/>
    <n v="0.95"/>
    <n v="0.64300000000000002"/>
    <n v="0.58399999999999996"/>
    <n v="0.67400000000000004"/>
    <n v="237355"/>
    <n v="198719"/>
    <n v="170948"/>
    <n v="162269"/>
    <n v="161365"/>
    <n v="221242"/>
    <n v="135262"/>
    <n v="133376"/>
    <n v="167418"/>
    <n v="260655"/>
    <n v="229433"/>
    <n v="238429"/>
    <n v="25365"/>
    <n v="21193"/>
    <n v="19654"/>
    <n v="18234"/>
    <n v="18354"/>
    <n v="15119"/>
    <n v="14529"/>
    <n v="14670"/>
    <n v="16928"/>
    <n v="23187"/>
    <n v="22967"/>
    <n v="24024"/>
    <n v="3865.6559999999999"/>
    <n v="3229.9009999999998"/>
    <n v="2995.3829999999998"/>
    <n v="2778.9079999999999"/>
    <n v="2797.22"/>
    <n v="2304.248"/>
    <n v="2214.261"/>
    <n v="2235.6869999999999"/>
    <n v="2579.9450000000002"/>
    <n v="3533.7350000000001"/>
    <n v="3500.31"/>
    <n v="3661.3389999999999"/>
    <n v="3081755"/>
    <n v="310435"/>
    <n v="2316471"/>
    <n v="234224"/>
    <x v="103"/>
    <n v="2019"/>
  </r>
  <r>
    <n v="54912"/>
    <s v="Y"/>
    <s v="."/>
    <s v="Martinez Refining"/>
    <s v="Martinez Refining Co"/>
    <n v="11651"/>
    <s v="CA"/>
    <s v="PACC"/>
    <s v="WECC"/>
    <s v=""/>
    <x v="5"/>
    <x v="1"/>
    <x v="1"/>
    <s v="CT"/>
    <x v="0"/>
    <s v="NG"/>
    <s v=""/>
    <s v=""/>
    <x v="0"/>
    <n v="693804"/>
    <n v="641067"/>
    <n v="704684"/>
    <n v="674345"/>
    <n v="691020"/>
    <n v="657563"/>
    <n v="657345"/>
    <n v="624701"/>
    <n v="604786"/>
    <n v="682920"/>
    <n v="677104"/>
    <n v="707594"/>
    <n v="454602"/>
    <n v="419730"/>
    <n v="468592"/>
    <n v="443164"/>
    <n v="453856"/>
    <n v="397822"/>
    <n v="422857"/>
    <n v="398300"/>
    <n v="382170"/>
    <n v="391462"/>
    <n v="437730"/>
    <n v="445482"/>
    <n v="1.026"/>
    <n v="1.032"/>
    <n v="1.026"/>
    <n v="1.036"/>
    <n v="1.0389999999999999"/>
    <n v="1.0449999999999999"/>
    <n v="1.038"/>
    <n v="1.04"/>
    <n v="1.038"/>
    <n v="1.038"/>
    <n v="1.0409999999999999"/>
    <n v="1.0389999999999999"/>
    <n v="711843"/>
    <n v="661581"/>
    <n v="723006"/>
    <n v="698621"/>
    <n v="717970"/>
    <n v="687153"/>
    <n v="682324"/>
    <n v="649689"/>
    <n v="627768"/>
    <n v="708871"/>
    <n v="704865"/>
    <n v="735190"/>
    <n v="466422"/>
    <n v="433161"/>
    <n v="480775"/>
    <n v="459118"/>
    <n v="471556"/>
    <n v="415724"/>
    <n v="438926"/>
    <n v="414232"/>
    <n v="396692"/>
    <n v="406338"/>
    <n v="455677"/>
    <n v="462856"/>
    <n v="58050"/>
    <n v="54229"/>
    <n v="59558"/>
    <n v="56703"/>
    <n v="57965"/>
    <n v="54802"/>
    <n v="54307"/>
    <n v="50896"/>
    <n v="49404"/>
    <n v="50910"/>
    <n v="57251"/>
    <n v="57794"/>
    <n v="8016933"/>
    <n v="5115767"/>
    <n v="8308881"/>
    <n v="5301477"/>
    <x v="104"/>
    <n v="2019"/>
  </r>
  <r>
    <n v="54912"/>
    <s v="Y"/>
    <s v="."/>
    <s v="Martinez Refining"/>
    <s v="Martinez Refining Co"/>
    <n v="11651"/>
    <s v="CA"/>
    <s v="PACC"/>
    <s v="WECC"/>
    <s v=""/>
    <x v="5"/>
    <x v="1"/>
    <x v="1"/>
    <s v="CT"/>
    <x v="2"/>
    <s v="OO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5084"/>
    <s v="Y"/>
    <s v="."/>
    <s v="Crockett Cogen Project"/>
    <s v="Crockett Cogeneration"/>
    <n v="4464"/>
    <s v="CA"/>
    <s v="PACC"/>
    <s v="WECC"/>
    <s v=""/>
    <x v="0"/>
    <x v="0"/>
    <x v="0"/>
    <s v="CS"/>
    <x v="0"/>
    <s v="NG"/>
    <s v=""/>
    <s v=""/>
    <x v="0"/>
    <n v="1112734"/>
    <n v="982401"/>
    <n v="926997"/>
    <n v="1067315"/>
    <n v="1094419"/>
    <n v="1261861"/>
    <n v="1268422"/>
    <n v="1302335"/>
    <n v="1270221"/>
    <n v="884237"/>
    <n v="865704"/>
    <n v="1230026"/>
    <n v="769745"/>
    <n v="678899"/>
    <n v="610563"/>
    <n v="751360"/>
    <n v="754163"/>
    <n v="873986"/>
    <n v="865966"/>
    <n v="899176"/>
    <n v="903102"/>
    <n v="551903"/>
    <n v="570446"/>
    <n v="870385"/>
    <n v="1.038"/>
    <n v="1.036"/>
    <n v="1.034"/>
    <n v="1.04"/>
    <n v="1.0449999999999999"/>
    <n v="1.042"/>
    <n v="1.0449999999999999"/>
    <n v="1.0469999999999999"/>
    <n v="1.046"/>
    <n v="1.0580000000000001"/>
    <n v="1.05"/>
    <n v="1.046"/>
    <n v="1155018"/>
    <n v="1017767"/>
    <n v="958515"/>
    <n v="1110008"/>
    <n v="1143668"/>
    <n v="1314859"/>
    <n v="1325501"/>
    <n v="1363545"/>
    <n v="1328651"/>
    <n v="935523"/>
    <n v="908989"/>
    <n v="1286607"/>
    <n v="798995"/>
    <n v="703339"/>
    <n v="631322"/>
    <n v="781414"/>
    <n v="788100"/>
    <n v="910693"/>
    <n v="904934"/>
    <n v="941437"/>
    <n v="944645"/>
    <n v="583913"/>
    <n v="598968"/>
    <n v="910423"/>
    <n v="129536"/>
    <n v="113948"/>
    <n v="102226"/>
    <n v="126312"/>
    <n v="127148"/>
    <n v="146707"/>
    <n v="145329"/>
    <n v="150767"/>
    <n v="150772"/>
    <n v="92998"/>
    <n v="95352"/>
    <n v="148571"/>
    <n v="13266672"/>
    <n v="9099694"/>
    <n v="13848651"/>
    <n v="9498183"/>
    <x v="105"/>
    <n v="2019"/>
  </r>
  <r>
    <n v="55094"/>
    <s v="Y"/>
    <s v="."/>
    <s v="MM San Diego-Miramar"/>
    <s v="MM San Diego Energy-Miramar"/>
    <n v="57227"/>
    <s v="CA"/>
    <s v="PACC"/>
    <s v="WECC"/>
    <s v=""/>
    <x v="0"/>
    <x v="0"/>
    <x v="0"/>
    <s v="IC"/>
    <x v="12"/>
    <s v="MLG"/>
    <s v=""/>
    <s v=""/>
    <x v="0"/>
    <n v="96969"/>
    <n v="88726"/>
    <n v="98304"/>
    <n v="91200"/>
    <n v="84852"/>
    <n v="86202"/>
    <n v="95119"/>
    <n v="99234"/>
    <n v="91360"/>
    <n v="81341"/>
    <n v="88466"/>
    <n v="95461"/>
    <n v="77061"/>
    <n v="70512"/>
    <n v="78125"/>
    <n v="72478"/>
    <n v="67433"/>
    <n v="68506"/>
    <n v="75593"/>
    <n v="78864"/>
    <n v="72605"/>
    <n v="64644"/>
    <n v="70306"/>
    <n v="75866"/>
    <n v="0.50600000000000001"/>
    <n v="0.50600000000000001"/>
    <n v="0.50600000000000001"/>
    <n v="0.50600000000000001"/>
    <n v="0.50600000000000001"/>
    <n v="0.50600000000000001"/>
    <n v="0.50600000000000001"/>
    <n v="0.50600000000000001"/>
    <n v="0.50600000000000001"/>
    <n v="0.50600000000000001"/>
    <n v="0.50600000000000001"/>
    <n v="0.50600000000000001"/>
    <n v="49066"/>
    <n v="44895"/>
    <n v="49742"/>
    <n v="46147"/>
    <n v="42935"/>
    <n v="43618"/>
    <n v="48130"/>
    <n v="50212"/>
    <n v="46228"/>
    <n v="41159"/>
    <n v="44764"/>
    <n v="48303"/>
    <n v="38993"/>
    <n v="35679"/>
    <n v="39531"/>
    <n v="36674"/>
    <n v="34121"/>
    <n v="34664"/>
    <n v="38250"/>
    <n v="39905"/>
    <n v="36738"/>
    <n v="32710"/>
    <n v="35575"/>
    <n v="38388"/>
    <n v="3809.4290000000001"/>
    <n v="3485.665"/>
    <n v="3861.9369999999999"/>
    <n v="3582.86"/>
    <n v="3333.444"/>
    <n v="3386.51"/>
    <n v="3736.8090000000002"/>
    <n v="3898.4810000000002"/>
    <n v="3589.1120000000001"/>
    <n v="3195.5439999999999"/>
    <n v="3475.4430000000002"/>
    <n v="3750.2469999999998"/>
    <n v="1097234"/>
    <n v="871993"/>
    <n v="555199"/>
    <n v="441228"/>
    <x v="106"/>
    <n v="2019"/>
  </r>
  <r>
    <n v="55094"/>
    <s v="Y"/>
    <s v="."/>
    <s v="MM San Diego-Miramar"/>
    <s v="MM San Diego Energy-Miramar"/>
    <n v="57227"/>
    <s v="CA"/>
    <s v="PACC"/>
    <s v="WECC"/>
    <s v=""/>
    <x v="0"/>
    <x v="0"/>
    <x v="0"/>
    <s v="IC"/>
    <x v="13"/>
    <s v="ORW"/>
    <s v=""/>
    <s v=""/>
    <x v="0"/>
    <n v="10480"/>
    <n v="9589"/>
    <n v="10624"/>
    <n v="9857"/>
    <n v="9171"/>
    <n v="9317"/>
    <n v="10280"/>
    <n v="10725"/>
    <n v="9874"/>
    <n v="8791"/>
    <n v="9561"/>
    <n v="10317"/>
    <n v="8329"/>
    <n v="7622"/>
    <n v="8444"/>
    <n v="7833"/>
    <n v="7289"/>
    <n v="7404"/>
    <n v="8171"/>
    <n v="8524"/>
    <n v="7846"/>
    <n v="6986"/>
    <n v="7598"/>
    <n v="8199"/>
    <n v="0.59199999999999997"/>
    <n v="0.59199999999999997"/>
    <n v="0.59199999999999997"/>
    <n v="0.59199999999999997"/>
    <n v="0.59199999999999997"/>
    <n v="0.59199999999999997"/>
    <n v="0.59199999999999997"/>
    <n v="0.59199999999999997"/>
    <n v="0.59199999999999997"/>
    <n v="0.59199999999999997"/>
    <n v="0.59199999999999997"/>
    <n v="0.59199999999999997"/>
    <n v="6204"/>
    <n v="5677"/>
    <n v="6289"/>
    <n v="5835"/>
    <n v="5429"/>
    <n v="5516"/>
    <n v="6086"/>
    <n v="6349"/>
    <n v="5845"/>
    <n v="5204"/>
    <n v="5660"/>
    <n v="6108"/>
    <n v="4931"/>
    <n v="4512"/>
    <n v="4999"/>
    <n v="4637"/>
    <n v="4315"/>
    <n v="4383"/>
    <n v="4837"/>
    <n v="5046"/>
    <n v="4645"/>
    <n v="4136"/>
    <n v="4498"/>
    <n v="4854"/>
    <n v="481.68599999999998"/>
    <n v="440.74900000000002"/>
    <n v="488.327"/>
    <n v="453.03899999999999"/>
    <n v="421.50099999999998"/>
    <n v="428.21100000000001"/>
    <n v="472.505"/>
    <n v="492.94799999999998"/>
    <n v="453.82900000000001"/>
    <n v="404.06400000000002"/>
    <n v="439.45600000000002"/>
    <n v="474.20400000000001"/>
    <n v="118586"/>
    <n v="94245"/>
    <n v="70202"/>
    <n v="55793"/>
    <x v="107"/>
    <n v="2019"/>
  </r>
  <r>
    <n v="55184"/>
    <s v="Y"/>
    <s v="."/>
    <s v="Aera San Ardo Cogen Facility"/>
    <s v="Aera Energy LLC-San Ardo"/>
    <n v="24536"/>
    <s v="CA"/>
    <s v="PACC"/>
    <s v="WECC"/>
    <s v=""/>
    <x v="10"/>
    <x v="1"/>
    <x v="1"/>
    <s v="GT"/>
    <x v="0"/>
    <s v="NG"/>
    <s v=""/>
    <s v=""/>
    <x v="0"/>
    <n v="60676"/>
    <n v="56261"/>
    <n v="49062"/>
    <n v="34427"/>
    <n v="29666"/>
    <n v="39669"/>
    <n v="62534"/>
    <n v="73454"/>
    <n v="64634"/>
    <n v="66199"/>
    <n v="64924"/>
    <n v="67338"/>
    <n v="21473"/>
    <n v="19910"/>
    <n v="17363"/>
    <n v="12184"/>
    <n v="10499"/>
    <n v="14039"/>
    <n v="22130"/>
    <n v="25995"/>
    <n v="22873"/>
    <n v="23428"/>
    <n v="22977"/>
    <n v="23831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62800"/>
    <n v="58230"/>
    <n v="50779"/>
    <n v="35632"/>
    <n v="30704"/>
    <n v="41057"/>
    <n v="64723"/>
    <n v="76025"/>
    <n v="66896"/>
    <n v="68516"/>
    <n v="67196"/>
    <n v="69695"/>
    <n v="22225"/>
    <n v="20607"/>
    <n v="17971"/>
    <n v="12610"/>
    <n v="10866"/>
    <n v="14530"/>
    <n v="22905"/>
    <n v="26905"/>
    <n v="23674"/>
    <n v="24248"/>
    <n v="23781"/>
    <n v="24665"/>
    <n v="4345.8329999999996"/>
    <n v="4029.509"/>
    <n v="3513.9259999999999"/>
    <n v="2465.7139999999999"/>
    <n v="2124.7399999999998"/>
    <n v="2841.1579999999999"/>
    <n v="4478.8140000000003"/>
    <n v="5260.9030000000002"/>
    <n v="4629.2049999999999"/>
    <n v="4741.3050000000003"/>
    <n v="4649.9830000000002"/>
    <n v="4822.91"/>
    <n v="668844"/>
    <n v="236702"/>
    <n v="692253"/>
    <n v="244987"/>
    <x v="108"/>
    <n v="2019"/>
  </r>
  <r>
    <n v="55217"/>
    <s v="Y"/>
    <s v="."/>
    <s v="Los Medanos Energy Center"/>
    <s v="Los Medanos Energy Center LLC"/>
    <n v="2843"/>
    <s v="CA"/>
    <s v="PACC"/>
    <s v="WECC"/>
    <s v=""/>
    <x v="0"/>
    <x v="0"/>
    <x v="0"/>
    <s v="CA"/>
    <x v="0"/>
    <s v="NG"/>
    <s v=""/>
    <s v=""/>
    <x v="0"/>
    <n v="93424"/>
    <n v="21873"/>
    <n v="58063"/>
    <n v="56512"/>
    <n v="36880"/>
    <n v="63631"/>
    <n v="78887"/>
    <n v="73128"/>
    <n v="70909"/>
    <n v="48399"/>
    <n v="91269"/>
    <n v="40470"/>
    <n v="93424"/>
    <n v="21873"/>
    <n v="58063"/>
    <n v="56512"/>
    <n v="36880"/>
    <n v="63631"/>
    <n v="78887"/>
    <n v="73128"/>
    <n v="70909"/>
    <n v="48399"/>
    <n v="91269"/>
    <n v="40470"/>
    <n v="1.036"/>
    <n v="1.0309999999999999"/>
    <n v="1.0349999999999999"/>
    <n v="1.0409999999999999"/>
    <n v="1.04"/>
    <n v="1.0449999999999999"/>
    <n v="1.044"/>
    <n v="1.0469999999999999"/>
    <n v="1.0449999999999999"/>
    <n v="1.0589999999999999"/>
    <n v="1.046"/>
    <n v="1.044"/>
    <n v="96787"/>
    <n v="22551"/>
    <n v="60095"/>
    <n v="58829"/>
    <n v="38355"/>
    <n v="66494"/>
    <n v="82358"/>
    <n v="76565"/>
    <n v="74100"/>
    <n v="51255"/>
    <n v="95467"/>
    <n v="42251"/>
    <n v="96787"/>
    <n v="22551"/>
    <n v="60095"/>
    <n v="58829"/>
    <n v="38355"/>
    <n v="66494"/>
    <n v="82358"/>
    <n v="76565"/>
    <n v="74100"/>
    <n v="51255"/>
    <n v="95467"/>
    <n v="42251"/>
    <n v="96443"/>
    <n v="18361"/>
    <n v="76891"/>
    <n v="65691"/>
    <n v="62805"/>
    <n v="52982"/>
    <n v="83935"/>
    <n v="93350"/>
    <n v="84733"/>
    <n v="92708"/>
    <n v="89232"/>
    <n v="108921"/>
    <n v="733445"/>
    <n v="733445"/>
    <n v="765107"/>
    <n v="765107"/>
    <x v="109"/>
    <n v="2019"/>
  </r>
  <r>
    <n v="55217"/>
    <s v="Y"/>
    <s v="."/>
    <s v="Los Medanos Energy Center"/>
    <s v="Los Medanos Energy Center LLC"/>
    <n v="2843"/>
    <s v="CA"/>
    <s v="PACC"/>
    <s v="WECC"/>
    <s v=""/>
    <x v="0"/>
    <x v="0"/>
    <x v="0"/>
    <s v="CT"/>
    <x v="0"/>
    <s v="NG"/>
    <s v=""/>
    <s v=""/>
    <x v="0"/>
    <n v="1938644"/>
    <n v="409867"/>
    <n v="1602557"/>
    <n v="1352320"/>
    <n v="1339719"/>
    <n v="1041670"/>
    <n v="1690528"/>
    <n v="1871528"/>
    <n v="1721410"/>
    <n v="1904902"/>
    <n v="1770442"/>
    <n v="2241791"/>
    <n v="1719587"/>
    <n v="354401"/>
    <n v="1416268"/>
    <n v="1178683"/>
    <n v="1172450"/>
    <n v="905989"/>
    <n v="1488931"/>
    <n v="1629926"/>
    <n v="1502353"/>
    <n v="1662129"/>
    <n v="1551249"/>
    <n v="1997227"/>
    <n v="1.036"/>
    <n v="1.0309999999999999"/>
    <n v="1.0349999999999999"/>
    <n v="1.0409999999999999"/>
    <n v="1.04"/>
    <n v="1.0449999999999999"/>
    <n v="1.044"/>
    <n v="1.0469999999999999"/>
    <n v="1.0449999999999999"/>
    <n v="1.0589999999999999"/>
    <n v="1.046"/>
    <n v="1.044"/>
    <n v="2008435"/>
    <n v="422573"/>
    <n v="1658646"/>
    <n v="1407765"/>
    <n v="1393308"/>
    <n v="1088545"/>
    <n v="1764911"/>
    <n v="1959490"/>
    <n v="1798873"/>
    <n v="2017291"/>
    <n v="1851882"/>
    <n v="2340430"/>
    <n v="1781492"/>
    <n v="365387"/>
    <n v="1465837"/>
    <n v="1227009"/>
    <n v="1219348"/>
    <n v="946759"/>
    <n v="1554444"/>
    <n v="1706533"/>
    <n v="1569959"/>
    <n v="1760195"/>
    <n v="1622606"/>
    <n v="2085105"/>
    <n v="185497"/>
    <n v="38726"/>
    <n v="151545"/>
    <n v="126258"/>
    <n v="124677"/>
    <n v="100162"/>
    <n v="161212"/>
    <n v="173731"/>
    <n v="161779"/>
    <n v="178867"/>
    <n v="167896"/>
    <n v="210747"/>
    <n v="18885378"/>
    <n v="16579193"/>
    <n v="19712149"/>
    <n v="17304674"/>
    <x v="110"/>
    <n v="2019"/>
  </r>
  <r>
    <n v="55400"/>
    <s v="Y"/>
    <s v="."/>
    <s v="Elk Hills Power LLC"/>
    <s v="Elk Hills Power LLC"/>
    <n v="34164"/>
    <s v="CA"/>
    <s v="PACC"/>
    <s v="WECC"/>
    <s v=""/>
    <x v="0"/>
    <x v="0"/>
    <x v="0"/>
    <s v="CA"/>
    <x v="0"/>
    <s v="NG"/>
    <s v=""/>
    <s v=""/>
    <x v="0"/>
    <n v="71571"/>
    <n v="90393"/>
    <n v="83160"/>
    <n v="24502"/>
    <n v="22659"/>
    <n v="57354"/>
    <n v="133608"/>
    <n v="198436"/>
    <n v="168698"/>
    <n v="116933"/>
    <n v="48362"/>
    <n v="76869"/>
    <n v="71571"/>
    <n v="90393"/>
    <n v="83160"/>
    <n v="24502"/>
    <n v="22659"/>
    <n v="57354"/>
    <n v="133608"/>
    <n v="198436"/>
    <n v="168698"/>
    <n v="116933"/>
    <n v="48362"/>
    <n v="76869"/>
    <n v="0.99"/>
    <n v="0.99"/>
    <n v="0.98"/>
    <n v="0.99"/>
    <n v="0.98"/>
    <n v="0.98"/>
    <n v="0.98"/>
    <n v="0.98"/>
    <n v="0.98"/>
    <n v="0.98"/>
    <n v="0.98"/>
    <n v="0.98"/>
    <n v="70855"/>
    <n v="89489"/>
    <n v="81497"/>
    <n v="24257"/>
    <n v="22206"/>
    <n v="56207"/>
    <n v="130936"/>
    <n v="194467"/>
    <n v="165324"/>
    <n v="114594"/>
    <n v="47395"/>
    <n v="75332"/>
    <n v="70855"/>
    <n v="89489"/>
    <n v="81497"/>
    <n v="24257"/>
    <n v="22206"/>
    <n v="56207"/>
    <n v="130936"/>
    <n v="194467"/>
    <n v="165324"/>
    <n v="114594"/>
    <n v="47395"/>
    <n v="75332"/>
    <n v="124023"/>
    <n v="116005"/>
    <n v="125799"/>
    <n v="86721"/>
    <n v="105216"/>
    <n v="105122"/>
    <n v="122635"/>
    <n v="136891"/>
    <n v="127386"/>
    <n v="129360"/>
    <n v="98772"/>
    <n v="129199"/>
    <n v="1092545"/>
    <n v="1092545"/>
    <n v="1072559"/>
    <n v="1072559"/>
    <x v="111"/>
    <n v="2019"/>
  </r>
  <r>
    <n v="55400"/>
    <s v="Y"/>
    <s v="."/>
    <s v="Elk Hills Power LLC"/>
    <s v="Elk Hills Power LLC"/>
    <n v="34164"/>
    <s v="CA"/>
    <s v="PACC"/>
    <s v="WECC"/>
    <s v=""/>
    <x v="0"/>
    <x v="0"/>
    <x v="0"/>
    <s v="CT"/>
    <x v="0"/>
    <s v="NG"/>
    <s v=""/>
    <s v=""/>
    <x v="0"/>
    <n v="2460327"/>
    <n v="2251722"/>
    <n v="2470398"/>
    <n v="1824895"/>
    <n v="2164395"/>
    <n v="2046036"/>
    <n v="2417895"/>
    <n v="2421752"/>
    <n v="2297736"/>
    <n v="2472470"/>
    <n v="1991857"/>
    <n v="2551562"/>
    <n v="2217266"/>
    <n v="2023145"/>
    <n v="2216852"/>
    <n v="1614298"/>
    <n v="1928705"/>
    <n v="1835113"/>
    <n v="2136773"/>
    <n v="2125835"/>
    <n v="2037484"/>
    <n v="2201421"/>
    <n v="1793022"/>
    <n v="2299609"/>
    <n v="0.98"/>
    <n v="0.98"/>
    <n v="0.98"/>
    <n v="0.99"/>
    <n v="0.98"/>
    <n v="0.98"/>
    <n v="0.99"/>
    <n v="0.99"/>
    <n v="0.98"/>
    <n v="0.98"/>
    <n v="0.98"/>
    <n v="0.98"/>
    <n v="2411120"/>
    <n v="2206688"/>
    <n v="2420990"/>
    <n v="1806646"/>
    <n v="2121107"/>
    <n v="2005115"/>
    <n v="2393716"/>
    <n v="2397534"/>
    <n v="2251781"/>
    <n v="2423021"/>
    <n v="1952020"/>
    <n v="2500531"/>
    <n v="2172921"/>
    <n v="1982682"/>
    <n v="2172515"/>
    <n v="1598155"/>
    <n v="1890131"/>
    <n v="1798411"/>
    <n v="2115405"/>
    <n v="2104577"/>
    <n v="1996734"/>
    <n v="2157393"/>
    <n v="1757162"/>
    <n v="2253617"/>
    <n v="222284"/>
    <n v="204048"/>
    <n v="221598"/>
    <n v="162465"/>
    <n v="189312"/>
    <n v="180457"/>
    <n v="204366"/>
    <n v="217630"/>
    <n v="205845"/>
    <n v="221010"/>
    <n v="179141"/>
    <n v="230381"/>
    <n v="27371045"/>
    <n v="24429523"/>
    <n v="26890269"/>
    <n v="23999703"/>
    <x v="112"/>
    <n v="2019"/>
  </r>
  <r>
    <n v="55557"/>
    <s v="Y"/>
    <s v="."/>
    <s v="Wilmington Hydrogen Plant"/>
    <s v="Air Products &amp; Chemicals Inc"/>
    <n v="991"/>
    <s v="CA"/>
    <s v="PACC"/>
    <s v="WECC"/>
    <s v=""/>
    <x v="6"/>
    <x v="1"/>
    <x v="1"/>
    <s v="S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5557"/>
    <s v="Y"/>
    <s v="."/>
    <s v="Wilmington Hydrogen Plant"/>
    <s v="Air Products &amp; Chemicals Inc"/>
    <n v="991"/>
    <s v="CA"/>
    <s v="PACC"/>
    <s v="WECC"/>
    <s v=""/>
    <x v="6"/>
    <x v="1"/>
    <x v="1"/>
    <s v="ST"/>
    <x v="4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667"/>
    <n v="145935"/>
    <n v="153941"/>
    <n v="131340"/>
    <n v="126113"/>
    <n v="131723"/>
    <n v="160709"/>
    <n v="150477"/>
    <n v="135855"/>
    <n v="151207"/>
    <n v="163300"/>
    <n v="131812"/>
    <n v="159667"/>
    <n v="145935"/>
    <n v="153941"/>
    <n v="131340"/>
    <n v="126113"/>
    <n v="131723"/>
    <n v="160709"/>
    <n v="150477"/>
    <n v="135855"/>
    <n v="151207"/>
    <n v="163300"/>
    <n v="131812"/>
    <n v="17930"/>
    <n v="16388"/>
    <n v="17287"/>
    <n v="14749"/>
    <n v="14162"/>
    <n v="14792"/>
    <n v="18047"/>
    <n v="16898"/>
    <n v="15256"/>
    <n v="16980"/>
    <n v="18338"/>
    <n v="14802"/>
    <n v="0"/>
    <n v="0"/>
    <n v="1742079"/>
    <n v="1742079"/>
    <x v="113"/>
    <n v="2019"/>
  </r>
  <r>
    <n v="55851"/>
    <s v="Y"/>
    <s v="."/>
    <s v="Valero Refinery Cogeneration Unit 1"/>
    <s v="Valero Refining Co California"/>
    <n v="19676"/>
    <s v="CA"/>
    <s v="PACC"/>
    <s v="WECC"/>
    <s v=""/>
    <x v="3"/>
    <x v="1"/>
    <x v="1"/>
    <s v="GT"/>
    <x v="0"/>
    <s v="NG"/>
    <s v=""/>
    <s v=""/>
    <x v="0"/>
    <n v="236667"/>
    <n v="290324"/>
    <n v="266117"/>
    <n v="120391"/>
    <n v="275313"/>
    <n v="243121"/>
    <n v="223501"/>
    <n v="239546"/>
    <n v="253240"/>
    <n v="240924"/>
    <n v="217577"/>
    <n v="215512"/>
    <n v="107332"/>
    <n v="131430"/>
    <n v="114980"/>
    <n v="38859"/>
    <n v="120267"/>
    <n v="105631"/>
    <n v="96475"/>
    <n v="104972"/>
    <n v="112471"/>
    <n v="106979"/>
    <n v="94814"/>
    <n v="71138"/>
    <n v="1.038"/>
    <n v="1.036"/>
    <n v="1.034"/>
    <n v="1.0429999999999999"/>
    <n v="1.0449999999999999"/>
    <n v="1.042"/>
    <n v="1.042"/>
    <n v="1.0469999999999999"/>
    <n v="1.046"/>
    <n v="1.0580000000000001"/>
    <n v="1.05"/>
    <n v="1.046"/>
    <n v="245660"/>
    <n v="300776"/>
    <n v="275165"/>
    <n v="125568"/>
    <n v="287702"/>
    <n v="253332"/>
    <n v="232888"/>
    <n v="250805"/>
    <n v="264889"/>
    <n v="254898"/>
    <n v="228456"/>
    <n v="225426"/>
    <n v="111411"/>
    <n v="136161"/>
    <n v="118889"/>
    <n v="40530"/>
    <n v="125679"/>
    <n v="110068"/>
    <n v="100527"/>
    <n v="109906"/>
    <n v="117645"/>
    <n v="113184"/>
    <n v="99555"/>
    <n v="74410"/>
    <n v="24759"/>
    <n v="30328"/>
    <n v="26172.95"/>
    <n v="8397.6489999999994"/>
    <n v="27673.376"/>
    <n v="24025.433000000001"/>
    <n v="21940.190999999999"/>
    <n v="24001.976999999999"/>
    <n v="25689.056"/>
    <n v="24774.506000000001"/>
    <n v="21854.555"/>
    <n v="16466.062999999998"/>
    <n v="2822233"/>
    <n v="1205348"/>
    <n v="2945565"/>
    <n v="1257965"/>
    <x v="114"/>
    <n v="2019"/>
  </r>
  <r>
    <n v="55851"/>
    <s v="Y"/>
    <s v="."/>
    <s v="Valero Refinery Cogeneration Unit 1"/>
    <s v="Valero Refining Co California"/>
    <n v="19676"/>
    <s v="CA"/>
    <s v="PACC"/>
    <s v="WECC"/>
    <s v=""/>
    <x v="3"/>
    <x v="1"/>
    <x v="1"/>
    <s v="GT"/>
    <x v="2"/>
    <s v="OOG"/>
    <s v=""/>
    <s v=""/>
    <x v="0"/>
    <n v="0"/>
    <n v="0"/>
    <n v="28961"/>
    <n v="20764"/>
    <n v="21276"/>
    <n v="69987"/>
    <n v="100989"/>
    <n v="74230"/>
    <n v="61987"/>
    <n v="71731"/>
    <n v="75604"/>
    <n v="110899"/>
    <n v="0"/>
    <n v="0"/>
    <n v="12513"/>
    <n v="6702"/>
    <n v="9294"/>
    <n v="30408"/>
    <n v="43592"/>
    <n v="32529"/>
    <n v="27531"/>
    <n v="31852"/>
    <n v="32946"/>
    <n v="36607"/>
    <n v="0"/>
    <n v="0"/>
    <n v="1.0229999999999999"/>
    <n v="0.83199999999999996"/>
    <n v="1.1319999999999999"/>
    <n v="1.1539999999999999"/>
    <n v="1.1220000000000001"/>
    <n v="1.137"/>
    <n v="1.123"/>
    <n v="1.1180000000000001"/>
    <n v="1.099"/>
    <n v="0.98399999999999999"/>
    <n v="0"/>
    <n v="0"/>
    <n v="29627"/>
    <n v="17276"/>
    <n v="24084"/>
    <n v="80765"/>
    <n v="113310"/>
    <n v="84400"/>
    <n v="69611"/>
    <n v="80195"/>
    <n v="83089"/>
    <n v="109125"/>
    <n v="0"/>
    <n v="0"/>
    <n v="12801"/>
    <n v="5576"/>
    <n v="10521"/>
    <n v="35091"/>
    <n v="48910"/>
    <n v="36985"/>
    <n v="30917"/>
    <n v="35610"/>
    <n v="36208"/>
    <n v="36021"/>
    <n v="0"/>
    <n v="0"/>
    <n v="2818.05"/>
    <n v="1155.3510000000001"/>
    <n v="2316.6239999999998"/>
    <n v="7659.567"/>
    <n v="10674.808999999999"/>
    <n v="8077.0230000000001"/>
    <n v="6750.9440000000004"/>
    <n v="7794.4939999999997"/>
    <n v="7948.4449999999997"/>
    <n v="7970.9369999999999"/>
    <n v="636428"/>
    <n v="263974"/>
    <n v="691482"/>
    <n v="288640"/>
    <x v="115"/>
    <n v="2019"/>
  </r>
  <r>
    <n v="55950"/>
    <s v="Y"/>
    <s v="."/>
    <s v="Elk Hills Cogen"/>
    <s v="California Resources Elk Hills LLC"/>
    <n v="13989"/>
    <s v="CA"/>
    <s v="PACC"/>
    <s v="WECC"/>
    <s v=""/>
    <x v="10"/>
    <x v="1"/>
    <x v="1"/>
    <s v="GT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6469"/>
    <s v="Y"/>
    <s v="."/>
    <s v="Roseburg Forest Products Biomass"/>
    <s v="Roseburg Forest Products"/>
    <n v="54894"/>
    <s v="CA"/>
    <s v="PACC"/>
    <s v="WECC"/>
    <s v=""/>
    <x v="2"/>
    <x v="1"/>
    <x v="1"/>
    <s v="ST"/>
    <x v="1"/>
    <s v="WWW"/>
    <s v=""/>
    <s v=""/>
    <x v="1"/>
    <n v="7241"/>
    <n v="6488"/>
    <n v="7843"/>
    <n v="7550"/>
    <n v="7576"/>
    <n v="6595"/>
    <n v="2551"/>
    <n v="2882"/>
    <n v="7476"/>
    <n v="7935"/>
    <n v="7600"/>
    <n v="7603"/>
    <n v="1469"/>
    <n v="1323"/>
    <n v="1670"/>
    <n v="1675"/>
    <n v="1775"/>
    <n v="1523"/>
    <n v="16"/>
    <n v="0"/>
    <n v="1546"/>
    <n v="1636"/>
    <n v="1599"/>
    <n v="1626"/>
    <n v="15.38"/>
    <n v="15.38"/>
    <n v="15.38"/>
    <n v="15.38"/>
    <n v="15.38"/>
    <n v="15.38"/>
    <n v="15.38"/>
    <n v="15.38"/>
    <n v="15.38"/>
    <n v="15.38"/>
    <n v="15.38"/>
    <n v="15.38"/>
    <n v="111367"/>
    <n v="99785"/>
    <n v="120625"/>
    <n v="116119"/>
    <n v="116519"/>
    <n v="101431"/>
    <n v="39234"/>
    <n v="44325"/>
    <n v="114981"/>
    <n v="122040"/>
    <n v="116888"/>
    <n v="116934"/>
    <n v="22590"/>
    <n v="20349"/>
    <n v="25685"/>
    <n v="25761"/>
    <n v="27296"/>
    <n v="23420"/>
    <n v="251"/>
    <n v="0"/>
    <n v="23770"/>
    <n v="25168"/>
    <n v="24585"/>
    <n v="25002"/>
    <n v="4514"/>
    <n v="4066"/>
    <n v="5132"/>
    <n v="5147"/>
    <n v="5454"/>
    <n v="2620"/>
    <n v="50"/>
    <n v="0"/>
    <n v="4750"/>
    <n v="5029"/>
    <n v="4913"/>
    <n v="4996"/>
    <n v="79340"/>
    <n v="15858"/>
    <n v="1220248"/>
    <n v="243877"/>
    <x v="116"/>
    <n v="2019"/>
  </r>
  <r>
    <n v="57419"/>
    <s v="Y"/>
    <s v="."/>
    <s v="RPI Fuel Cell LLC"/>
    <s v="RP1 Fuel Cell LLC"/>
    <n v="56748"/>
    <s v="CA"/>
    <s v="PACC"/>
    <s v="WECC"/>
    <s v=""/>
    <x v="0"/>
    <x v="0"/>
    <x v="0"/>
    <s v="FC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7419"/>
    <s v="Y"/>
    <s v="."/>
    <s v="RPI Fuel Cell LLC"/>
    <s v="RP1 Fuel Cell LLC"/>
    <n v="56748"/>
    <s v="CA"/>
    <s v="PACC"/>
    <s v="WECC"/>
    <s v=""/>
    <x v="0"/>
    <x v="0"/>
    <x v="0"/>
    <s v="FC"/>
    <x v="13"/>
    <s v="ORW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7420"/>
    <s v="Y"/>
    <s v="."/>
    <s v="UTS SJ1 LLC"/>
    <s v="UTS SJ1 LLC"/>
    <n v="56749"/>
    <s v="CA"/>
    <s v="PACC"/>
    <s v="WECC"/>
    <s v=""/>
    <x v="0"/>
    <x v="0"/>
    <x v="0"/>
    <s v="FC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7420"/>
    <s v="Y"/>
    <s v="."/>
    <s v="UTS SJ1 LLC"/>
    <s v="UTS SJ1 LLC"/>
    <n v="56749"/>
    <s v="CA"/>
    <s v="PACC"/>
    <s v="WECC"/>
    <s v=""/>
    <x v="0"/>
    <x v="0"/>
    <x v="0"/>
    <s v="FC"/>
    <x v="13"/>
    <s v="ORW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7580"/>
    <s v="Y"/>
    <s v="."/>
    <s v="Broadridge Cogen"/>
    <s v="Broadridge Customer Communications"/>
    <n v="56917"/>
    <s v="CA"/>
    <s v="PACC"/>
    <s v="WECC"/>
    <s v=""/>
    <x v="0"/>
    <x v="0"/>
    <x v="0"/>
    <s v="IC"/>
    <x v="0"/>
    <s v="NG"/>
    <s v=""/>
    <s v=""/>
    <x v="0"/>
    <n v="14088"/>
    <n v="13061"/>
    <n v="11390"/>
    <n v="7992"/>
    <n v="6887"/>
    <n v="9209"/>
    <n v="14518"/>
    <n v="17053"/>
    <n v="15005"/>
    <n v="15369"/>
    <n v="15073"/>
    <n v="15633"/>
    <n v="14088"/>
    <n v="13061"/>
    <n v="11390"/>
    <n v="7992"/>
    <n v="6887"/>
    <n v="9209"/>
    <n v="14518"/>
    <n v="17053"/>
    <n v="15005"/>
    <n v="15369"/>
    <n v="15073"/>
    <n v="15633"/>
    <n v="1.03"/>
    <n v="1.03"/>
    <n v="1.03"/>
    <n v="1.03"/>
    <n v="1.03"/>
    <n v="1.03"/>
    <n v="1.03"/>
    <n v="1.03"/>
    <n v="1.03"/>
    <n v="1.03"/>
    <n v="1.03"/>
    <n v="1.03"/>
    <n v="14511"/>
    <n v="13453"/>
    <n v="11732"/>
    <n v="8232"/>
    <n v="7094"/>
    <n v="9485"/>
    <n v="14954"/>
    <n v="17565"/>
    <n v="15455"/>
    <n v="15830"/>
    <n v="15525"/>
    <n v="16102"/>
    <n v="14511"/>
    <n v="13453"/>
    <n v="11732"/>
    <n v="8232"/>
    <n v="7094"/>
    <n v="9485"/>
    <n v="14954"/>
    <n v="17565"/>
    <n v="15455"/>
    <n v="15830"/>
    <n v="15525"/>
    <n v="16102"/>
    <n v="1307.723"/>
    <n v="1212.537"/>
    <n v="1057.3910000000001"/>
    <n v="741.96900000000005"/>
    <n v="639.36500000000001"/>
    <n v="854.94500000000005"/>
    <n v="1347.739"/>
    <n v="1583.0809999999999"/>
    <n v="1392.9939999999999"/>
    <n v="1426.7270000000001"/>
    <n v="1399.2460000000001"/>
    <n v="1451.2829999999999"/>
    <n v="155278"/>
    <n v="155278"/>
    <n v="159938"/>
    <n v="159938"/>
    <x v="117"/>
    <n v="2019"/>
  </r>
  <r>
    <n v="57580"/>
    <s v="Y"/>
    <s v="."/>
    <s v="Broadridge Cogen"/>
    <s v="Broadridge Customer Communications"/>
    <n v="56917"/>
    <s v="CA"/>
    <s v="PACC"/>
    <s v="WECC"/>
    <s v=""/>
    <x v="0"/>
    <x v="0"/>
    <x v="0"/>
    <s v="PV"/>
    <x v="14"/>
    <s v="SUN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"/>
    <n v="680"/>
    <n v="1032"/>
    <n v="1201"/>
    <n v="1250"/>
    <n v="1511"/>
    <n v="1491"/>
    <n v="1461"/>
    <n v="1194"/>
    <n v="1097"/>
    <n v="702"/>
    <n v="452"/>
    <n v="582"/>
    <n v="680"/>
    <n v="1032"/>
    <n v="1201"/>
    <n v="1250"/>
    <n v="1511"/>
    <n v="1491"/>
    <n v="1461"/>
    <n v="1194"/>
    <n v="1097"/>
    <n v="702"/>
    <n v="452"/>
    <n v="65.400000000000006"/>
    <n v="76.311000000000007"/>
    <n v="115.917"/>
    <n v="134.82"/>
    <n v="140.369"/>
    <n v="169.69800000000001"/>
    <n v="167.47"/>
    <n v="164.017"/>
    <n v="134.13200000000001"/>
    <n v="123.245"/>
    <n v="78.819000000000003"/>
    <n v="50.802"/>
    <n v="0"/>
    <n v="0"/>
    <n v="12653"/>
    <n v="12653"/>
    <x v="118"/>
    <n v="2019"/>
  </r>
  <r>
    <n v="57585"/>
    <s v="Y"/>
    <s v="."/>
    <s v="Oxnard Paper Mill"/>
    <s v="New-Indy, Oxnard LLC"/>
    <n v="58264"/>
    <s v="CA"/>
    <s v="PACC"/>
    <s v="WECC"/>
    <s v=""/>
    <x v="13"/>
    <x v="1"/>
    <x v="1"/>
    <s v="GT"/>
    <x v="0"/>
    <s v="NG"/>
    <s v=""/>
    <s v=""/>
    <x v="0"/>
    <n v="187987"/>
    <n v="174016"/>
    <n v="183841"/>
    <n v="118819"/>
    <n v="198489"/>
    <n v="177424"/>
    <n v="130841"/>
    <n v="193498"/>
    <n v="188274"/>
    <n v="156645"/>
    <n v="133355"/>
    <n v="187712"/>
    <n v="90942"/>
    <n v="83805"/>
    <n v="89393"/>
    <n v="58814"/>
    <n v="99003"/>
    <n v="88152"/>
    <n v="66127"/>
    <n v="96428"/>
    <n v="93207"/>
    <n v="76837"/>
    <n v="67125"/>
    <n v="93033"/>
    <n v="1.0289999999999999"/>
    <n v="1.034"/>
    <n v="1.0329999999999999"/>
    <n v="1.0289999999999999"/>
    <n v="0.97499999999999998"/>
    <n v="1.0129999999999999"/>
    <n v="1.0129999999999999"/>
    <n v="1.0069999999999999"/>
    <n v="1.014"/>
    <n v="0.90900000000000003"/>
    <n v="1.0389999999999999"/>
    <n v="1.032"/>
    <n v="193439"/>
    <n v="179933"/>
    <n v="189908"/>
    <n v="122265"/>
    <n v="193527"/>
    <n v="179731"/>
    <n v="132542"/>
    <n v="194852"/>
    <n v="190910"/>
    <n v="142390"/>
    <n v="138556"/>
    <n v="193719"/>
    <n v="93579"/>
    <n v="86654"/>
    <n v="92343"/>
    <n v="60520"/>
    <n v="96528"/>
    <n v="89298"/>
    <n v="66987"/>
    <n v="97103"/>
    <n v="94512"/>
    <n v="69845"/>
    <n v="69743"/>
    <n v="96010"/>
    <n v="16991"/>
    <n v="15734"/>
    <n v="16767"/>
    <n v="10989"/>
    <n v="17527"/>
    <n v="16214"/>
    <n v="12163"/>
    <n v="17631"/>
    <n v="17161"/>
    <n v="12682"/>
    <n v="12663"/>
    <n v="17433"/>
    <n v="2030901"/>
    <n v="1002866"/>
    <n v="2051772"/>
    <n v="1013122"/>
    <x v="119"/>
    <n v="2019"/>
  </r>
  <r>
    <n v="57916"/>
    <s v="Y"/>
    <s v="."/>
    <s v="Spreckels Sugar Company"/>
    <s v="Spreckels Sugar Company"/>
    <n v="57299"/>
    <s v="CA"/>
    <s v="PACC"/>
    <s v="WECC"/>
    <s v=""/>
    <x v="1"/>
    <x v="1"/>
    <x v="1"/>
    <s v="ST"/>
    <x v="6"/>
    <s v="COL"/>
    <s v=""/>
    <s v="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7916"/>
    <s v="Y"/>
    <s v="."/>
    <s v="Spreckels Sugar Company"/>
    <s v="Spreckels Sugar Company"/>
    <n v="57299"/>
    <s v="CA"/>
    <s v="PACC"/>
    <s v="WECC"/>
    <s v=""/>
    <x v="1"/>
    <x v="1"/>
    <x v="1"/>
    <s v="ST"/>
    <x v="0"/>
    <s v="NG"/>
    <s v=""/>
    <s v=""/>
    <x v="0"/>
    <n v="106882"/>
    <n v="99104"/>
    <n v="86423"/>
    <n v="60643"/>
    <n v="52257"/>
    <n v="69877"/>
    <n v="110154"/>
    <n v="129389"/>
    <n v="113853"/>
    <n v="116610"/>
    <n v="114364"/>
    <n v="118617"/>
    <n v="8768"/>
    <n v="8130"/>
    <n v="7090"/>
    <n v="4975"/>
    <n v="4287"/>
    <n v="5732"/>
    <n v="9037"/>
    <n v="10614"/>
    <n v="9340"/>
    <n v="9566"/>
    <n v="9383"/>
    <n v="9731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.0349999999999999"/>
    <n v="110623"/>
    <n v="102573"/>
    <n v="89448"/>
    <n v="62766"/>
    <n v="54086"/>
    <n v="72323"/>
    <n v="114009"/>
    <n v="133918"/>
    <n v="117838"/>
    <n v="120691"/>
    <n v="118367"/>
    <n v="122769"/>
    <n v="9075"/>
    <n v="8415"/>
    <n v="7338"/>
    <n v="5149"/>
    <n v="4437"/>
    <n v="5933"/>
    <n v="9353"/>
    <n v="10986"/>
    <n v="9667"/>
    <n v="9901"/>
    <n v="9711"/>
    <n v="10072"/>
    <n v="1986.643"/>
    <n v="1842.04"/>
    <n v="1606.348"/>
    <n v="1127.17"/>
    <n v="971.298"/>
    <n v="1298.8"/>
    <n v="2047.4349999999999"/>
    <n v="2404.9569999999999"/>
    <n v="2116.1840000000002"/>
    <n v="2167.4290000000001"/>
    <n v="2125.6819999999998"/>
    <n v="2204.7339999999999"/>
    <n v="1178173"/>
    <n v="96653"/>
    <n v="1219411"/>
    <n v="100037"/>
    <x v="120"/>
    <n v="2019"/>
  </r>
  <r>
    <n v="58083"/>
    <s v="Y"/>
    <s v="."/>
    <s v="Fullerton Mill CHP"/>
    <s v="Kimberly-Clark Worldwide Inc"/>
    <n v="57463"/>
    <s v="CA"/>
    <s v="PACC"/>
    <s v="WECC"/>
    <s v=""/>
    <x v="13"/>
    <x v="1"/>
    <x v="1"/>
    <s v="CA"/>
    <x v="0"/>
    <s v="NG"/>
    <s v=""/>
    <s v="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"/>
    <n v="466"/>
    <n v="542"/>
    <n v="489"/>
    <n v="603"/>
    <n v="626"/>
    <n v="46"/>
    <n v="0"/>
    <n v="0"/>
    <n v="0"/>
    <n v="0"/>
    <n v="0"/>
    <n v="0"/>
    <n v="0"/>
    <n v="0"/>
    <n v="0"/>
    <x v="121"/>
    <n v="2019"/>
  </r>
  <r>
    <n v="58083"/>
    <s v="Y"/>
    <s v="."/>
    <s v="Fullerton Mill CHP"/>
    <s v="Kimberly-Clark Worldwide Inc"/>
    <n v="57463"/>
    <s v="CA"/>
    <s v="PACC"/>
    <s v="WECC"/>
    <s v=""/>
    <x v="13"/>
    <x v="1"/>
    <x v="1"/>
    <s v="CT"/>
    <x v="0"/>
    <s v="NG"/>
    <s v=""/>
    <s v=""/>
    <x v="0"/>
    <n v="84252"/>
    <n v="71423"/>
    <n v="82420"/>
    <n v="77540"/>
    <n v="80670"/>
    <n v="81450"/>
    <n v="66893"/>
    <n v="69986"/>
    <n v="48968"/>
    <n v="51369"/>
    <n v="58839"/>
    <n v="61521"/>
    <n v="37246"/>
    <n v="31484"/>
    <n v="35696"/>
    <n v="33394"/>
    <n v="35667"/>
    <n v="35606"/>
    <n v="24661"/>
    <n v="25921"/>
    <n v="17832"/>
    <n v="18644"/>
    <n v="21705"/>
    <n v="23921"/>
    <n v="1.026"/>
    <n v="1.0269999999999999"/>
    <n v="1.028"/>
    <n v="1.0269999999999999"/>
    <n v="1.0289999999999999"/>
    <n v="1.034"/>
    <n v="1.034"/>
    <n v="1.036"/>
    <n v="1.038"/>
    <n v="1.042"/>
    <n v="1.04"/>
    <n v="1.0369999999999999"/>
    <n v="86443"/>
    <n v="73351"/>
    <n v="84728"/>
    <n v="79634"/>
    <n v="83009"/>
    <n v="84219"/>
    <n v="69167"/>
    <n v="72505"/>
    <n v="50829"/>
    <n v="53526"/>
    <n v="61193"/>
    <n v="63797"/>
    <n v="38214"/>
    <n v="32334"/>
    <n v="36695"/>
    <n v="34296"/>
    <n v="36701"/>
    <n v="36817"/>
    <n v="25499"/>
    <n v="26854"/>
    <n v="18510"/>
    <n v="19427"/>
    <n v="22573"/>
    <n v="24806"/>
    <n v="6023"/>
    <n v="5168"/>
    <n v="5856"/>
    <n v="5481"/>
    <n v="5796"/>
    <n v="5790"/>
    <n v="4289"/>
    <n v="4579"/>
    <n v="3117"/>
    <n v="3286"/>
    <n v="3821"/>
    <n v="4222"/>
    <n v="835331"/>
    <n v="341777"/>
    <n v="862401"/>
    <n v="352726"/>
    <x v="122"/>
    <n v="2019"/>
  </r>
  <r>
    <n v="58251"/>
    <s v="Y"/>
    <s v="."/>
    <s v="C&amp;H Sugar Plant"/>
    <s v="C&amp;H Sugar Company Inc"/>
    <n v="58223"/>
    <s v="CA"/>
    <s v="PACC"/>
    <s v="WECC"/>
    <s v=""/>
    <x v="1"/>
    <x v="1"/>
    <x v="1"/>
    <s v="ST"/>
    <x v="15"/>
    <s v="OTH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3"/>
    <n v="17397"/>
    <n v="19841"/>
    <n v="17112"/>
    <n v="13881"/>
    <n v="29878"/>
    <n v="28203"/>
    <n v="38067"/>
    <n v="36253"/>
    <n v="40767"/>
    <n v="29173"/>
    <n v="35068"/>
    <n v="21033"/>
    <n v="17397"/>
    <n v="19841"/>
    <n v="17112"/>
    <n v="13881"/>
    <n v="29878"/>
    <n v="28203"/>
    <n v="38067"/>
    <n v="36253"/>
    <n v="40767"/>
    <n v="29173"/>
    <n v="35068"/>
    <n v="2361.9499999999998"/>
    <n v="1953.58"/>
    <n v="2228.09"/>
    <n v="1921.57"/>
    <n v="1558.79"/>
    <n v="3355.23"/>
    <n v="3167.05"/>
    <n v="4274.79"/>
    <n v="4071.09"/>
    <n v="4578"/>
    <n v="3276"/>
    <n v="3938"/>
    <n v="0"/>
    <n v="0"/>
    <n v="326673"/>
    <n v="326673"/>
    <x v="123"/>
    <n v="2019"/>
  </r>
  <r>
    <n v="58432"/>
    <s v="Y"/>
    <s v="."/>
    <s v="Houweling Nurseries"/>
    <s v="Houweling's Tomatoes"/>
    <n v="58429"/>
    <s v="CA"/>
    <s v="PACC"/>
    <s v="WECC"/>
    <s v=""/>
    <x v="0"/>
    <x v="0"/>
    <x v="0"/>
    <s v="IC"/>
    <x v="0"/>
    <s v="NG"/>
    <s v=""/>
    <s v=""/>
    <x v="0"/>
    <n v="38377"/>
    <n v="35585"/>
    <n v="31032"/>
    <n v="21775"/>
    <n v="18764"/>
    <n v="25090"/>
    <n v="39553"/>
    <n v="46459"/>
    <n v="40881"/>
    <n v="41871"/>
    <n v="41064"/>
    <n v="42591"/>
    <n v="38377"/>
    <n v="35585"/>
    <n v="31032"/>
    <n v="21775"/>
    <n v="18764"/>
    <n v="25090"/>
    <n v="39553"/>
    <n v="46459"/>
    <n v="40881"/>
    <n v="41871"/>
    <n v="41064"/>
    <n v="42591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1.0329999999999999"/>
    <n v="39643"/>
    <n v="36759"/>
    <n v="32056"/>
    <n v="22494"/>
    <n v="19383"/>
    <n v="25918"/>
    <n v="40858"/>
    <n v="47992"/>
    <n v="42230"/>
    <n v="43253"/>
    <n v="42419"/>
    <n v="43997"/>
    <n v="39643"/>
    <n v="36759"/>
    <n v="32056"/>
    <n v="22494"/>
    <n v="19383"/>
    <n v="25918"/>
    <n v="40858"/>
    <n v="47992"/>
    <n v="42230"/>
    <n v="43253"/>
    <n v="42419"/>
    <n v="43997"/>
    <n v="4588.509"/>
    <n v="4254.5200000000004"/>
    <n v="3710.1469999999999"/>
    <n v="2603.4009999999998"/>
    <n v="2243.3870000000002"/>
    <n v="2999.8110000000001"/>
    <n v="4728.915"/>
    <n v="5554.6760000000004"/>
    <n v="4887.7030000000004"/>
    <n v="5006.0630000000001"/>
    <n v="4909.6419999999998"/>
    <n v="5092.2259999999997"/>
    <n v="423042"/>
    <n v="423042"/>
    <n v="437002"/>
    <n v="437002"/>
    <x v="124"/>
    <n v="2019"/>
  </r>
  <r>
    <n v="58525"/>
    <s v="Y"/>
    <s v="."/>
    <s v="City of Hayward WWTP"/>
    <s v="City of Hayward"/>
    <n v="58500"/>
    <s v="CA"/>
    <s v="PACC"/>
    <s v="WECC"/>
    <s v=""/>
    <x v="0"/>
    <x v="0"/>
    <x v="0"/>
    <s v="IC"/>
    <x v="0"/>
    <s v="NG"/>
    <s v=""/>
    <s v=""/>
    <x v="0"/>
    <n v="220"/>
    <n v="204"/>
    <n v="178"/>
    <n v="125"/>
    <n v="108"/>
    <n v="144"/>
    <n v="227"/>
    <n v="267"/>
    <n v="235"/>
    <n v="240"/>
    <n v="236"/>
    <n v="245"/>
    <n v="220"/>
    <n v="204"/>
    <n v="178"/>
    <n v="125"/>
    <n v="108"/>
    <n v="144"/>
    <n v="227"/>
    <n v="267"/>
    <n v="235"/>
    <n v="240"/>
    <n v="236"/>
    <n v="245"/>
    <n v="1.03"/>
    <n v="1.03"/>
    <n v="1.03"/>
    <n v="1.03"/>
    <n v="1.03"/>
    <n v="1.03"/>
    <n v="1.03"/>
    <n v="1.03"/>
    <n v="1.03"/>
    <n v="1.03"/>
    <n v="1.03"/>
    <n v="1.03"/>
    <n v="227"/>
    <n v="210"/>
    <n v="183"/>
    <n v="129"/>
    <n v="111"/>
    <n v="148"/>
    <n v="234"/>
    <n v="275"/>
    <n v="242"/>
    <n v="247"/>
    <n v="243"/>
    <n v="252"/>
    <n v="227"/>
    <n v="210"/>
    <n v="183"/>
    <n v="129"/>
    <n v="111"/>
    <n v="148"/>
    <n v="234"/>
    <n v="275"/>
    <n v="242"/>
    <n v="247"/>
    <n v="243"/>
    <n v="252"/>
    <n v="23.204999999999998"/>
    <n v="21.516999999999999"/>
    <n v="18.763999999999999"/>
    <n v="13.166"/>
    <n v="11.346"/>
    <n v="15.170999999999999"/>
    <n v="23.916"/>
    <n v="28.091999999999999"/>
    <n v="24.719000000000001"/>
    <n v="25.317"/>
    <n v="24.83"/>
    <n v="25.753"/>
    <n v="2429"/>
    <n v="2429"/>
    <n v="2501"/>
    <n v="2501"/>
    <x v="125"/>
    <n v="2019"/>
  </r>
  <r>
    <n v="58525"/>
    <s v="Y"/>
    <s v="."/>
    <s v="City of Hayward WWTP"/>
    <s v="City of Hayward"/>
    <n v="58500"/>
    <s v="CA"/>
    <s v="PACC"/>
    <s v="WECC"/>
    <s v=""/>
    <x v="0"/>
    <x v="0"/>
    <x v="0"/>
    <s v="IC"/>
    <x v="13"/>
    <s v="ORW"/>
    <s v=""/>
    <s v=""/>
    <x v="0"/>
    <n v="10218"/>
    <n v="9350"/>
    <n v="10359"/>
    <n v="9610"/>
    <n v="8941"/>
    <n v="9084"/>
    <n v="10023"/>
    <n v="10457"/>
    <n v="9627"/>
    <n v="8571"/>
    <n v="9322"/>
    <n v="10059"/>
    <n v="10218"/>
    <n v="9350"/>
    <n v="10359"/>
    <n v="9610"/>
    <n v="8940"/>
    <n v="9084"/>
    <n v="10023"/>
    <n v="10456"/>
    <n v="9627"/>
    <n v="8571"/>
    <n v="9322"/>
    <n v="10059"/>
    <n v="0.62"/>
    <n v="0.62"/>
    <n v="0.62"/>
    <n v="0.62"/>
    <n v="0.62"/>
    <n v="0.62"/>
    <n v="0.62"/>
    <n v="0.62"/>
    <n v="0.62"/>
    <n v="0.62"/>
    <n v="0.62"/>
    <n v="0.62"/>
    <n v="6335"/>
    <n v="5797"/>
    <n v="6423"/>
    <n v="5958"/>
    <n v="5543"/>
    <n v="5632"/>
    <n v="6214"/>
    <n v="6483"/>
    <n v="5969"/>
    <n v="5314"/>
    <n v="5780"/>
    <n v="6237"/>
    <n v="6335"/>
    <n v="5797"/>
    <n v="6423"/>
    <n v="5958"/>
    <n v="5543"/>
    <n v="5632"/>
    <n v="6214"/>
    <n v="6483"/>
    <n v="5969"/>
    <n v="5314"/>
    <n v="5780"/>
    <n v="6237"/>
    <n v="647.71400000000006"/>
    <n v="592.66600000000005"/>
    <n v="656.64300000000003"/>
    <n v="609.19200000000001"/>
    <n v="566.78399999999999"/>
    <n v="575.80700000000002"/>
    <n v="635.36800000000005"/>
    <n v="662.85699999999997"/>
    <n v="610.255"/>
    <n v="543.33699999999999"/>
    <n v="590.928"/>
    <n v="637.65300000000002"/>
    <n v="115621"/>
    <n v="115619"/>
    <n v="71685"/>
    <n v="71685"/>
    <x v="126"/>
    <n v="2019"/>
  </r>
  <r>
    <n v="58525"/>
    <s v="Y"/>
    <s v="."/>
    <s v="City of Hayward WWTP"/>
    <s v="City of Hayward"/>
    <n v="58500"/>
    <s v="CA"/>
    <s v="PACC"/>
    <s v="WECC"/>
    <s v=""/>
    <x v="0"/>
    <x v="0"/>
    <x v="0"/>
    <s v="PV"/>
    <x v="14"/>
    <s v="SUN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1"/>
    <n v="1098"/>
    <n v="1668"/>
    <n v="1940"/>
    <n v="2020"/>
    <n v="2442"/>
    <n v="2410"/>
    <n v="2360"/>
    <n v="1930"/>
    <n v="1773"/>
    <n v="1134"/>
    <n v="731"/>
    <n v="941"/>
    <n v="1098"/>
    <n v="1668"/>
    <n v="1940"/>
    <n v="2020"/>
    <n v="2442"/>
    <n v="2410"/>
    <n v="2360"/>
    <n v="1930"/>
    <n v="1773"/>
    <n v="1134"/>
    <n v="731"/>
    <n v="105.67100000000001"/>
    <n v="123.3"/>
    <n v="187.29499999999999"/>
    <n v="217.83699999999999"/>
    <n v="226.803"/>
    <n v="274.19099999999997"/>
    <n v="270.59300000000002"/>
    <n v="265.01299999999998"/>
    <n v="216.72499999999999"/>
    <n v="199.13399999999999"/>
    <n v="127.35299999999999"/>
    <n v="82.084999999999994"/>
    <n v="0"/>
    <n v="0"/>
    <n v="20447"/>
    <n v="20447"/>
    <x v="127"/>
    <n v="2019"/>
  </r>
  <r>
    <n v="58585"/>
    <s v="Y"/>
    <s v="."/>
    <s v="Sierra Nevada Brewing Co Hybrid"/>
    <s v="Sierra Nevada Brewing Co"/>
    <n v="58544"/>
    <s v="CA"/>
    <s v="PACC"/>
    <s v="WECC"/>
    <s v=""/>
    <x v="14"/>
    <x v="1"/>
    <x v="1"/>
    <s v="BA"/>
    <x v="16"/>
    <s v="OTH"/>
    <s v=""/>
    <s v=""/>
    <x v="4"/>
    <n v="19"/>
    <n v="14"/>
    <n v="16"/>
    <n v="15"/>
    <n v="14"/>
    <n v="16"/>
    <n v="17"/>
    <n v="18"/>
    <n v="16"/>
    <n v="18"/>
    <n v="15"/>
    <n v="16"/>
    <n v="19"/>
    <n v="14"/>
    <n v="16"/>
    <n v="15"/>
    <n v="14"/>
    <n v="16"/>
    <n v="17"/>
    <n v="18"/>
    <n v="16"/>
    <n v="18"/>
    <n v="15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.097"/>
    <n v="-2.492"/>
    <n v="-2.827"/>
    <n v="-2.6339999999999999"/>
    <n v="-2.419"/>
    <n v="-2.8540000000000001"/>
    <n v="-2.9430000000000001"/>
    <n v="-3.2130000000000001"/>
    <n v="-2.8879999999999999"/>
    <n v="-3.1360000000000001"/>
    <n v="-2.669"/>
    <n v="-2.8279999999999998"/>
    <n v="194"/>
    <n v="194"/>
    <n v="0"/>
    <n v="0"/>
    <x v="128"/>
    <n v="2019"/>
  </r>
  <r>
    <n v="58585"/>
    <s v="Y"/>
    <s v="."/>
    <s v="Sierra Nevada Brewing Co Hybrid"/>
    <s v="Sierra Nevada Brewing Co"/>
    <n v="58544"/>
    <s v="CA"/>
    <s v="PACC"/>
    <s v="WECC"/>
    <s v=""/>
    <x v="14"/>
    <x v="1"/>
    <x v="1"/>
    <s v="GT"/>
    <x v="0"/>
    <s v="NG"/>
    <s v=""/>
    <s v=""/>
    <x v="0"/>
    <n v="8796"/>
    <n v="8156"/>
    <n v="7113"/>
    <n v="4991"/>
    <n v="4301"/>
    <n v="5751"/>
    <n v="9066"/>
    <n v="10649"/>
    <n v="9370"/>
    <n v="9597"/>
    <n v="9412"/>
    <n v="9762"/>
    <n v="3789"/>
    <n v="3513"/>
    <n v="3063"/>
    <n v="2149"/>
    <n v="1852"/>
    <n v="2476"/>
    <n v="3904"/>
    <n v="4586"/>
    <n v="4036"/>
    <n v="4132"/>
    <n v="4053"/>
    <n v="4204"/>
    <n v="1.012"/>
    <n v="1.012"/>
    <n v="1.012"/>
    <n v="1.012"/>
    <n v="1.012"/>
    <n v="1.012"/>
    <n v="1.012"/>
    <n v="1.012"/>
    <n v="1.012"/>
    <n v="1.012"/>
    <n v="1.012"/>
    <n v="1.012"/>
    <n v="8902"/>
    <n v="8254"/>
    <n v="7198"/>
    <n v="5051"/>
    <n v="4353"/>
    <n v="5820"/>
    <n v="9175"/>
    <n v="10777"/>
    <n v="9482"/>
    <n v="9712"/>
    <n v="9525"/>
    <n v="9879"/>
    <n v="3834"/>
    <n v="3555"/>
    <n v="3100"/>
    <n v="2175"/>
    <n v="1874"/>
    <n v="2506"/>
    <n v="3951"/>
    <n v="4641"/>
    <n v="4084"/>
    <n v="4182"/>
    <n v="4102"/>
    <n v="4254"/>
    <n v="667.33399999999995"/>
    <n v="618.76"/>
    <n v="539.58799999999997"/>
    <n v="378.62799999999999"/>
    <n v="326.26900000000001"/>
    <n v="436.28"/>
    <n v="687.75400000000002"/>
    <n v="807.84900000000005"/>
    <n v="710.84699999999998"/>
    <n v="728.06100000000004"/>
    <n v="714.03800000000001"/>
    <n v="740.59199999999998"/>
    <n v="96964"/>
    <n v="41757"/>
    <n v="98128"/>
    <n v="42258"/>
    <x v="129"/>
    <n v="2019"/>
  </r>
  <r>
    <n v="58585"/>
    <s v="Y"/>
    <s v="."/>
    <s v="Sierra Nevada Brewing Co Hybrid"/>
    <s v="Sierra Nevada Brewing Co"/>
    <n v="58544"/>
    <s v="CA"/>
    <s v="PACC"/>
    <s v="WECC"/>
    <s v=""/>
    <x v="14"/>
    <x v="1"/>
    <x v="1"/>
    <s v="PV"/>
    <x v="14"/>
    <s v="SUN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0"/>
    <n v="1237"/>
    <n v="1879"/>
    <n v="2185"/>
    <n v="2275"/>
    <n v="2750"/>
    <n v="2714"/>
    <n v="2658"/>
    <n v="2174"/>
    <n v="1997"/>
    <n v="1277"/>
    <n v="823"/>
    <n v="1060"/>
    <n v="1237"/>
    <n v="1879"/>
    <n v="2185"/>
    <n v="2275"/>
    <n v="2750"/>
    <n v="2714"/>
    <n v="2658"/>
    <n v="2174"/>
    <n v="1997"/>
    <n v="1277"/>
    <n v="823"/>
    <n v="119.018"/>
    <n v="138.874"/>
    <n v="210.95099999999999"/>
    <n v="245.351"/>
    <n v="255.45"/>
    <n v="308.82400000000001"/>
    <n v="304.77"/>
    <n v="298.48599999999999"/>
    <n v="244.09899999999999"/>
    <n v="224.286"/>
    <n v="143.43899999999999"/>
    <n v="92.451999999999998"/>
    <n v="0"/>
    <n v="0"/>
    <n v="23029"/>
    <n v="23029"/>
    <x v="130"/>
    <n v="2019"/>
  </r>
  <r>
    <n v="58625"/>
    <s v="Y"/>
    <s v="."/>
    <s v="Santa Rita Jail Hybrid"/>
    <s v="County of Alameda GSA"/>
    <n v="58549"/>
    <s v="CA"/>
    <s v="PACC"/>
    <s v="WECC"/>
    <s v=""/>
    <x v="0"/>
    <x v="0"/>
    <x v="0"/>
    <s v="BA"/>
    <x v="16"/>
    <s v="OTH"/>
    <s v=""/>
    <s v="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8625"/>
    <s v="Y"/>
    <s v="."/>
    <s v="Santa Rita Jail Hybrid"/>
    <s v="County of Alameda GSA"/>
    <n v="58549"/>
    <s v="CA"/>
    <s v="PACC"/>
    <s v="WECC"/>
    <s v=""/>
    <x v="0"/>
    <x v="0"/>
    <x v="0"/>
    <s v="FC"/>
    <x v="0"/>
    <s v="NG"/>
    <s v=""/>
    <s v=""/>
    <x v="0"/>
    <n v="7089"/>
    <n v="6574"/>
    <n v="5733"/>
    <n v="4023"/>
    <n v="3466"/>
    <n v="4635"/>
    <n v="7307"/>
    <n v="8583"/>
    <n v="7552"/>
    <n v="7735"/>
    <n v="7586"/>
    <n v="7868"/>
    <n v="7089"/>
    <n v="6574"/>
    <n v="5733"/>
    <n v="4023"/>
    <n v="3466"/>
    <n v="4635"/>
    <n v="7307"/>
    <n v="8583"/>
    <n v="7552"/>
    <n v="7735"/>
    <n v="7586"/>
    <n v="7868"/>
    <n v="1.04"/>
    <n v="1.04"/>
    <n v="1.04"/>
    <n v="1.04"/>
    <n v="1.04"/>
    <n v="1.04"/>
    <n v="1.04"/>
    <n v="1.04"/>
    <n v="1.04"/>
    <n v="1.04"/>
    <n v="1.04"/>
    <n v="1.04"/>
    <n v="7373"/>
    <n v="6837"/>
    <n v="5962"/>
    <n v="4184"/>
    <n v="3605"/>
    <n v="4820"/>
    <n v="7599"/>
    <n v="8926"/>
    <n v="7854"/>
    <n v="8044"/>
    <n v="7889"/>
    <n v="8183"/>
    <n v="7373"/>
    <n v="6837"/>
    <n v="5962"/>
    <n v="4184"/>
    <n v="3605"/>
    <n v="4820"/>
    <n v="7599"/>
    <n v="8926"/>
    <n v="7854"/>
    <n v="8044"/>
    <n v="7889"/>
    <n v="8183"/>
    <n v="870.90899999999999"/>
    <n v="807.51700000000005"/>
    <n v="704.19399999999996"/>
    <n v="494.13099999999997"/>
    <n v="425.8"/>
    <n v="569.37"/>
    <n v="897.55799999999999"/>
    <n v="1054.289"/>
    <n v="927.69600000000003"/>
    <n v="950.16099999999994"/>
    <n v="931.86"/>
    <n v="966.51499999999999"/>
    <n v="78151"/>
    <n v="78151"/>
    <n v="81276"/>
    <n v="81276"/>
    <x v="131"/>
    <n v="2019"/>
  </r>
  <r>
    <n v="58625"/>
    <s v="Y"/>
    <s v="."/>
    <s v="Santa Rita Jail Hybrid"/>
    <s v="County of Alameda GSA"/>
    <n v="58549"/>
    <s v="CA"/>
    <s v="PACC"/>
    <s v="WECC"/>
    <s v=""/>
    <x v="0"/>
    <x v="0"/>
    <x v="0"/>
    <s v="PV"/>
    <x v="14"/>
    <s v="SUN"/>
    <s v=""/>
    <s v="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2"/>
    <n v="1472"/>
    <n v="2236"/>
    <n v="2601"/>
    <n v="2708"/>
    <n v="3273"/>
    <n v="3230"/>
    <n v="3164"/>
    <n v="2587"/>
    <n v="2377"/>
    <n v="1520"/>
    <n v="980"/>
    <n v="1262"/>
    <n v="1472"/>
    <n v="2236"/>
    <n v="2601"/>
    <n v="2708"/>
    <n v="3273"/>
    <n v="3230"/>
    <n v="3164"/>
    <n v="2587"/>
    <n v="2377"/>
    <n v="1520"/>
    <n v="980"/>
    <n v="141.66300000000001"/>
    <n v="165.29499999999999"/>
    <n v="251.08600000000001"/>
    <n v="292.02999999999997"/>
    <n v="304.05"/>
    <n v="367.57900000000001"/>
    <n v="362.75400000000002"/>
    <n v="355.274"/>
    <n v="290.54000000000002"/>
    <n v="266.95800000000003"/>
    <n v="170.72900000000001"/>
    <n v="110.042"/>
    <n v="0"/>
    <n v="0"/>
    <n v="27410"/>
    <n v="27410"/>
    <x v="132"/>
    <n v="2019"/>
  </r>
  <r>
    <n v="58914"/>
    <s v="Y"/>
    <s v="."/>
    <s v="MCAGCC Cogen Plant"/>
    <s v="DOD USMC Marine Air Ground Combat"/>
    <n v="58789"/>
    <s v="CA"/>
    <s v="PACC"/>
    <s v="WECC"/>
    <s v=""/>
    <x v="0"/>
    <x v="0"/>
    <x v="0"/>
    <s v="GT"/>
    <x v="5"/>
    <s v="DFO"/>
    <s v=""/>
    <s v="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2019"/>
  </r>
  <r>
    <n v="58914"/>
    <s v="Y"/>
    <s v="."/>
    <s v="MCAGCC Cogen Plant"/>
    <s v="DOD USMC Marine Air Ground Combat"/>
    <n v="58789"/>
    <s v="CA"/>
    <s v="PACC"/>
    <s v="WECC"/>
    <s v=""/>
    <x v="0"/>
    <x v="0"/>
    <x v="0"/>
    <s v="GT"/>
    <x v="0"/>
    <s v="NG"/>
    <s v=""/>
    <s v=""/>
    <x v="0"/>
    <n v="81804"/>
    <n v="75848"/>
    <n v="66143"/>
    <n v="46412"/>
    <n v="39994"/>
    <n v="53480"/>
    <n v="84305"/>
    <n v="99027"/>
    <n v="87136"/>
    <n v="89246"/>
    <n v="87527"/>
    <n v="90782"/>
    <n v="31940"/>
    <n v="29615"/>
    <n v="25826"/>
    <n v="18122"/>
    <n v="15616"/>
    <n v="20881"/>
    <n v="32917"/>
    <n v="38665"/>
    <n v="34022"/>
    <n v="34846"/>
    <n v="34175"/>
    <n v="35446"/>
    <n v="1"/>
    <n v="1"/>
    <n v="1"/>
    <n v="1"/>
    <n v="1"/>
    <n v="1"/>
    <n v="1"/>
    <n v="1"/>
    <n v="1"/>
    <n v="1"/>
    <n v="1"/>
    <n v="1"/>
    <n v="81804"/>
    <n v="75848"/>
    <n v="66143"/>
    <n v="46412"/>
    <n v="39994"/>
    <n v="53480"/>
    <n v="84305"/>
    <n v="99027"/>
    <n v="87136"/>
    <n v="89246"/>
    <n v="87527"/>
    <n v="90782"/>
    <n v="31940"/>
    <n v="29615"/>
    <n v="25826"/>
    <n v="18122"/>
    <n v="15616"/>
    <n v="20881"/>
    <n v="32917"/>
    <n v="38665"/>
    <n v="34022"/>
    <n v="34846"/>
    <n v="34175"/>
    <n v="35446"/>
    <n v="7468.9470000000001"/>
    <n v="6925.2969999999996"/>
    <n v="6039.1940000000004"/>
    <n v="4237.6880000000001"/>
    <n v="3651.6750000000002"/>
    <n v="4882.9440000000004"/>
    <n v="7697.4949999999999"/>
    <n v="9041.6280000000006"/>
    <n v="7955.9620000000004"/>
    <n v="8148.6229999999996"/>
    <n v="7991.6729999999998"/>
    <n v="8288.8739999999998"/>
    <n v="901704"/>
    <n v="352071"/>
    <n v="901704"/>
    <n v="352071"/>
    <x v="133"/>
    <n v="2019"/>
  </r>
  <r>
    <n v="59658"/>
    <s v="Y"/>
    <s v="."/>
    <s v="SPI Anderson 2"/>
    <s v="Sierra Pacific Industries Inc"/>
    <n v="17164"/>
    <s v="CA"/>
    <s v="PACC"/>
    <s v="WECC"/>
    <s v=""/>
    <x v="2"/>
    <x v="1"/>
    <x v="1"/>
    <s v="ST"/>
    <x v="0"/>
    <s v="NG"/>
    <s v=""/>
    <s v=""/>
    <x v="0"/>
    <n v="41"/>
    <n v="117"/>
    <n v="1253"/>
    <n v="659"/>
    <n v="46"/>
    <n v="533"/>
    <n v="33"/>
    <n v="1147"/>
    <n v="96"/>
    <n v="354"/>
    <n v="1253"/>
    <n v="19"/>
    <n v="10"/>
    <n v="28"/>
    <n v="303"/>
    <n v="159"/>
    <n v="12"/>
    <n v="132"/>
    <n v="8"/>
    <n v="279"/>
    <n v="23"/>
    <n v="78"/>
    <n v="286"/>
    <n v="4"/>
    <n v="1"/>
    <n v="1"/>
    <n v="1"/>
    <n v="1"/>
    <n v="1"/>
    <n v="1"/>
    <n v="1"/>
    <n v="1"/>
    <n v="1"/>
    <n v="1"/>
    <n v="1"/>
    <n v="1"/>
    <n v="41"/>
    <n v="117"/>
    <n v="1253"/>
    <n v="659"/>
    <n v="46"/>
    <n v="533"/>
    <n v="33"/>
    <n v="1147"/>
    <n v="96"/>
    <n v="354"/>
    <n v="1253"/>
    <n v="19"/>
    <n v="10"/>
    <n v="28"/>
    <n v="303"/>
    <n v="159"/>
    <n v="12"/>
    <n v="132"/>
    <n v="8"/>
    <n v="279"/>
    <n v="23"/>
    <n v="78"/>
    <n v="286"/>
    <n v="4"/>
    <n v="2.1989999999999998"/>
    <n v="6.1120000000000001"/>
    <n v="65.593999999999994"/>
    <n v="33.997"/>
    <n v="2.4889999999999999"/>
    <n v="28.279"/>
    <n v="1.7490000000000001"/>
    <n v="59.350999999999999"/>
    <n v="4.8470000000000004"/>
    <n v="16.632000000000001"/>
    <n v="60.890999999999998"/>
    <n v="0.93200000000000005"/>
    <n v="5551"/>
    <n v="1322"/>
    <n v="5551"/>
    <n v="1322"/>
    <x v="134"/>
    <n v="2019"/>
  </r>
  <r>
    <n v="59658"/>
    <s v="Y"/>
    <s v="."/>
    <s v="SPI Anderson 2"/>
    <s v="Sierra Pacific Industries Inc"/>
    <n v="17164"/>
    <s v="CA"/>
    <s v="PACC"/>
    <s v="WECC"/>
    <s v=""/>
    <x v="2"/>
    <x v="1"/>
    <x v="1"/>
    <s v="ST"/>
    <x v="1"/>
    <s v="WWW"/>
    <s v=""/>
    <s v=""/>
    <x v="1"/>
    <n v="16168"/>
    <n v="14193"/>
    <n v="16020"/>
    <n v="12212"/>
    <n v="17165"/>
    <n v="15233"/>
    <n v="16506"/>
    <n v="14525"/>
    <n v="14733"/>
    <n v="13076"/>
    <n v="9124"/>
    <n v="13825"/>
    <n v="3988"/>
    <n v="3428"/>
    <n v="3879"/>
    <n v="2946"/>
    <n v="4312"/>
    <n v="3781"/>
    <n v="4108"/>
    <n v="3538"/>
    <n v="3523"/>
    <n v="2898"/>
    <n v="2081"/>
    <n v="3169"/>
    <n v="18"/>
    <n v="18"/>
    <n v="18"/>
    <n v="18"/>
    <n v="18"/>
    <n v="18"/>
    <n v="18"/>
    <n v="18"/>
    <n v="18"/>
    <n v="18"/>
    <n v="18"/>
    <n v="18"/>
    <n v="291024"/>
    <n v="255474"/>
    <n v="288360"/>
    <n v="219816"/>
    <n v="308970"/>
    <n v="274194"/>
    <n v="297108"/>
    <n v="261450"/>
    <n v="265194"/>
    <n v="235368"/>
    <n v="164232"/>
    <n v="248850"/>
    <n v="71791"/>
    <n v="61708"/>
    <n v="69826"/>
    <n v="53026"/>
    <n v="77624"/>
    <n v="68052"/>
    <n v="73947"/>
    <n v="63691"/>
    <n v="63406"/>
    <n v="52164"/>
    <n v="37459"/>
    <n v="57049"/>
    <n v="15607.800999999999"/>
    <n v="13344.888000000001"/>
    <n v="15095.406000000001"/>
    <n v="11340.003000000001"/>
    <n v="16720.510999999999"/>
    <n v="14547.721"/>
    <n v="15749.251"/>
    <n v="13528.648999999999"/>
    <n v="13389.153"/>
    <n v="11058.368"/>
    <n v="7981.1090000000004"/>
    <n v="12210.067999999999"/>
    <n v="172780"/>
    <n v="41651"/>
    <n v="3110040"/>
    <n v="749743"/>
    <x v="135"/>
    <n v="2019"/>
  </r>
  <r>
    <n v="60120"/>
    <s v="Y"/>
    <s v="."/>
    <s v="UCI Fuel Cell"/>
    <s v="UCI Fuel Cell, LLC"/>
    <n v="59892"/>
    <s v="CA"/>
    <s v="PACC"/>
    <s v="WECC"/>
    <s v=""/>
    <x v="0"/>
    <x v="0"/>
    <x v="0"/>
    <s v="FC"/>
    <x v="0"/>
    <s v="NG"/>
    <s v=""/>
    <s v=""/>
    <x v="0"/>
    <n v="6348"/>
    <n v="5887"/>
    <n v="5133"/>
    <n v="3602"/>
    <n v="3104"/>
    <n v="4151"/>
    <n v="6543"/>
    <n v="7686"/>
    <n v="6763"/>
    <n v="6927"/>
    <n v="6793"/>
    <n v="7046"/>
    <n v="4450"/>
    <n v="4126"/>
    <n v="3598"/>
    <n v="2525"/>
    <n v="2175"/>
    <n v="2909"/>
    <n v="4586"/>
    <n v="5386"/>
    <n v="4740"/>
    <n v="4854"/>
    <n v="4761"/>
    <n v="4938"/>
    <n v="1.0229999999999999"/>
    <n v="1.0229999999999999"/>
    <n v="1.0229999999999999"/>
    <n v="1.0229999999999999"/>
    <n v="1.0229999999999999"/>
    <n v="1.0229999999999999"/>
    <n v="1.0229999999999999"/>
    <n v="1.0229999999999999"/>
    <n v="1.0229999999999999"/>
    <n v="1.0229999999999999"/>
    <n v="1.0229999999999999"/>
    <n v="1.0229999999999999"/>
    <n v="6494"/>
    <n v="6022"/>
    <n v="5251"/>
    <n v="3685"/>
    <n v="3175"/>
    <n v="4246"/>
    <n v="6693"/>
    <n v="7863"/>
    <n v="6919"/>
    <n v="7086"/>
    <n v="6949"/>
    <n v="7208"/>
    <n v="4552"/>
    <n v="4221"/>
    <n v="3681"/>
    <n v="2583"/>
    <n v="2225"/>
    <n v="2976"/>
    <n v="4691"/>
    <n v="5510"/>
    <n v="4849"/>
    <n v="4966"/>
    <n v="4870"/>
    <n v="5052"/>
    <n v="675.95100000000002"/>
    <n v="626.75099999999998"/>
    <n v="546.55700000000002"/>
    <n v="383.51799999999997"/>
    <n v="330.483"/>
    <n v="441.91399999999999"/>
    <n v="696.63599999999997"/>
    <n v="818.28200000000004"/>
    <n v="720.02800000000002"/>
    <n v="737.46400000000006"/>
    <n v="723.25900000000001"/>
    <n v="750.15700000000004"/>
    <n v="69983"/>
    <n v="49048"/>
    <n v="71591"/>
    <n v="50176"/>
    <x v="136"/>
    <n v="2019"/>
  </r>
  <r>
    <n v="60220"/>
    <s v="Y"/>
    <s v="."/>
    <s v="Zero Waste Energy Development Co LLC"/>
    <s v="Zero Waste Energy Development Company LLC"/>
    <n v="60003"/>
    <s v="CA"/>
    <s v="PACC"/>
    <s v="WECC"/>
    <s v=""/>
    <x v="0"/>
    <x v="0"/>
    <x v="0"/>
    <s v="IC"/>
    <x v="13"/>
    <s v="ORW"/>
    <s v=""/>
    <s v=""/>
    <x v="0"/>
    <n v="4752"/>
    <n v="4350"/>
    <n v="4819"/>
    <n v="4471"/>
    <n v="4160"/>
    <n v="4226"/>
    <n v="4663"/>
    <n v="4865"/>
    <n v="4479"/>
    <n v="3988"/>
    <n v="4337"/>
    <n v="4680"/>
    <n v="2518"/>
    <n v="2304"/>
    <n v="2553"/>
    <n v="2368"/>
    <n v="2203"/>
    <n v="2238"/>
    <n v="2470"/>
    <n v="2577"/>
    <n v="2372"/>
    <n v="2113"/>
    <n v="2297"/>
    <n v="2479"/>
    <n v="1.0129999999999999"/>
    <n v="1.0129999999999999"/>
    <n v="1.0129999999999999"/>
    <n v="1.0129999999999999"/>
    <n v="1.0129999999999999"/>
    <n v="1.0129999999999999"/>
    <n v="1.0129999999999999"/>
    <n v="1.0129999999999999"/>
    <n v="1.0129999999999999"/>
    <n v="1.0129999999999999"/>
    <n v="1.0129999999999999"/>
    <n v="1.0129999999999999"/>
    <n v="4814"/>
    <n v="4407"/>
    <n v="4882"/>
    <n v="4529"/>
    <n v="4214"/>
    <n v="4281"/>
    <n v="4724"/>
    <n v="4928"/>
    <n v="4537"/>
    <n v="4040"/>
    <n v="4393"/>
    <n v="4741"/>
    <n v="2551"/>
    <n v="2334"/>
    <n v="2586"/>
    <n v="2399"/>
    <n v="2232"/>
    <n v="2267"/>
    <n v="2502"/>
    <n v="2610"/>
    <n v="2403"/>
    <n v="2140"/>
    <n v="2327"/>
    <n v="2511"/>
    <n v="343.24799999999999"/>
    <n v="314.07400000000001"/>
    <n v="347.97800000000001"/>
    <n v="322.83199999999999"/>
    <n v="300.358"/>
    <n v="305.14"/>
    <n v="336.70400000000001"/>
    <n v="351.27100000000002"/>
    <n v="323.39499999999998"/>
    <n v="287.93299999999999"/>
    <n v="313.15300000000002"/>
    <n v="337.91399999999999"/>
    <n v="53790"/>
    <n v="28492"/>
    <n v="54490"/>
    <n v="28862"/>
    <x v="137"/>
    <n v="2019"/>
  </r>
  <r>
    <n v="60249"/>
    <s v="Y"/>
    <s v="."/>
    <s v="Silicon Valley Clean Water"/>
    <s v="Silicon Valley Clean Water"/>
    <n v="60038"/>
    <s v="CA"/>
    <s v="PACC"/>
    <s v="WECC"/>
    <s v=""/>
    <x v="0"/>
    <x v="0"/>
    <x v="0"/>
    <s v="IC"/>
    <x v="0"/>
    <s v="NG"/>
    <s v=""/>
    <s v=""/>
    <x v="0"/>
    <n v="488"/>
    <n v="452"/>
    <n v="394"/>
    <n v="277"/>
    <n v="239"/>
    <n v="319"/>
    <n v="503"/>
    <n v="591"/>
    <n v="520"/>
    <n v="532"/>
    <n v="522"/>
    <n v="541"/>
    <n v="222"/>
    <n v="206"/>
    <n v="180"/>
    <n v="126"/>
    <n v="109"/>
    <n v="145"/>
    <n v="229"/>
    <n v="269"/>
    <n v="236"/>
    <n v="242"/>
    <n v="238"/>
    <n v="247"/>
    <n v="1.03"/>
    <n v="1.03"/>
    <n v="1.03"/>
    <n v="1.03"/>
    <n v="1.03"/>
    <n v="1.03"/>
    <n v="1.03"/>
    <n v="1.03"/>
    <n v="1.03"/>
    <n v="1.03"/>
    <n v="1.03"/>
    <n v="1.03"/>
    <n v="503"/>
    <n v="466"/>
    <n v="406"/>
    <n v="285"/>
    <n v="246"/>
    <n v="329"/>
    <n v="518"/>
    <n v="609"/>
    <n v="536"/>
    <n v="548"/>
    <n v="538"/>
    <n v="557"/>
    <n v="229"/>
    <n v="212"/>
    <n v="185"/>
    <n v="130"/>
    <n v="112"/>
    <n v="149"/>
    <n v="236"/>
    <n v="277"/>
    <n v="243"/>
    <n v="249"/>
    <n v="245"/>
    <n v="254"/>
    <n v="39.503999999999998"/>
    <n v="36.625999999999998"/>
    <n v="31.94"/>
    <n v="22.411999999999999"/>
    <n v="19.312999999999999"/>
    <n v="25.824999999999999"/>
    <n v="40.71"/>
    <n v="47.819000000000003"/>
    <n v="42.076999999999998"/>
    <n v="43.095999999999997"/>
    <n v="42.265999999999998"/>
    <n v="43.838000000000001"/>
    <n v="5378"/>
    <n v="2449"/>
    <n v="5541"/>
    <n v="2521"/>
    <x v="138"/>
    <n v="2019"/>
  </r>
  <r>
    <n v="60249"/>
    <s v="Y"/>
    <s v="."/>
    <s v="Silicon Valley Clean Water"/>
    <s v="Silicon Valley Clean Water"/>
    <n v="60038"/>
    <s v="CA"/>
    <s v="PACC"/>
    <s v="WECC"/>
    <s v=""/>
    <x v="0"/>
    <x v="0"/>
    <x v="0"/>
    <s v="IC"/>
    <x v="13"/>
    <s v="ORW"/>
    <s v=""/>
    <s v=""/>
    <x v="0"/>
    <n v="11066"/>
    <n v="10126"/>
    <n v="11219"/>
    <n v="10408"/>
    <n v="9683"/>
    <n v="9838"/>
    <n v="10855"/>
    <n v="11325"/>
    <n v="10426"/>
    <n v="9283"/>
    <n v="10096"/>
    <n v="10894"/>
    <n v="5034"/>
    <n v="4605"/>
    <n v="5103"/>
    <n v="4733"/>
    <n v="4403"/>
    <n v="4474"/>
    <n v="4936"/>
    <n v="5151"/>
    <n v="4741"/>
    <n v="4222"/>
    <n v="4592"/>
    <n v="4955"/>
    <n v="0.59499999999999997"/>
    <n v="0.59499999999999997"/>
    <n v="0.59499999999999997"/>
    <n v="0.59499999999999997"/>
    <n v="0.59499999999999997"/>
    <n v="0.59499999999999997"/>
    <n v="0.59499999999999997"/>
    <n v="0.59499999999999997"/>
    <n v="0.59499999999999997"/>
    <n v="0.59499999999999997"/>
    <n v="0.59499999999999997"/>
    <n v="0.59499999999999997"/>
    <n v="6584"/>
    <n v="6025"/>
    <n v="6675"/>
    <n v="6193"/>
    <n v="5761"/>
    <n v="5854"/>
    <n v="6459"/>
    <n v="6738"/>
    <n v="6203"/>
    <n v="5523"/>
    <n v="6007"/>
    <n v="6482"/>
    <n v="2995"/>
    <n v="2740"/>
    <n v="3036"/>
    <n v="2816"/>
    <n v="2620"/>
    <n v="2662"/>
    <n v="2937"/>
    <n v="3065"/>
    <n v="2821"/>
    <n v="2512"/>
    <n v="2732"/>
    <n v="2948"/>
    <n v="517.57299999999998"/>
    <n v="473.584"/>
    <n v="524.70600000000002"/>
    <n v="486.78899999999999"/>
    <n v="452.90199999999999"/>
    <n v="460.11200000000002"/>
    <n v="507.70600000000002"/>
    <n v="529.67100000000005"/>
    <n v="487.63900000000001"/>
    <n v="434.166"/>
    <n v="472.19499999999999"/>
    <n v="509.53100000000001"/>
    <n v="125219"/>
    <n v="56949"/>
    <n v="74504"/>
    <n v="33884"/>
    <x v="139"/>
    <n v="2019"/>
  </r>
  <r>
    <n v="60385"/>
    <s v="Y"/>
    <s v="."/>
    <s v="Santa Rita Jail Fuel Cell"/>
    <s v="SRJFC, LLC"/>
    <n v="60182"/>
    <s v="CA"/>
    <s v="PACC"/>
    <s v="WECC"/>
    <s v=""/>
    <x v="0"/>
    <x v="0"/>
    <x v="0"/>
    <s v="FC"/>
    <x v="0"/>
    <s v="NG"/>
    <s v=""/>
    <s v=""/>
    <x v="0"/>
    <n v="7641"/>
    <n v="7084"/>
    <n v="6178"/>
    <n v="4335"/>
    <n v="3735"/>
    <n v="4995"/>
    <n v="7874"/>
    <n v="9249"/>
    <n v="8138"/>
    <n v="8335"/>
    <n v="8175"/>
    <n v="8479"/>
    <n v="7641"/>
    <n v="7084"/>
    <n v="6178"/>
    <n v="4335"/>
    <n v="3735"/>
    <n v="4995"/>
    <n v="7874"/>
    <n v="9249"/>
    <n v="8138"/>
    <n v="8335"/>
    <n v="8175"/>
    <n v="8479"/>
    <n v="1.0389999999999999"/>
    <n v="1.0389999999999999"/>
    <n v="1.0389999999999999"/>
    <n v="1.0389999999999999"/>
    <n v="1.0389999999999999"/>
    <n v="1.0389999999999999"/>
    <n v="1.0389999999999999"/>
    <n v="1.0389999999999999"/>
    <n v="1.0389999999999999"/>
    <n v="1.0389999999999999"/>
    <n v="1.0389999999999999"/>
    <n v="1.0389999999999999"/>
    <n v="7939"/>
    <n v="7360"/>
    <n v="6419"/>
    <n v="4504"/>
    <n v="3881"/>
    <n v="5190"/>
    <n v="8181"/>
    <n v="9610"/>
    <n v="8455"/>
    <n v="8660"/>
    <n v="8494"/>
    <n v="8810"/>
    <n v="7939"/>
    <n v="7360"/>
    <n v="6419"/>
    <n v="4504"/>
    <n v="3881"/>
    <n v="5190"/>
    <n v="8181"/>
    <n v="9610"/>
    <n v="8455"/>
    <n v="8660"/>
    <n v="8494"/>
    <n v="8810"/>
    <n v="871.54300000000001"/>
    <n v="808.10599999999999"/>
    <n v="704.70699999999999"/>
    <n v="494.49099999999999"/>
    <n v="426.11"/>
    <n v="569.78599999999994"/>
    <n v="898.21199999999999"/>
    <n v="1055.058"/>
    <n v="928.37300000000005"/>
    <n v="950.85400000000004"/>
    <n v="932.54"/>
    <n v="967.22"/>
    <n v="84218"/>
    <n v="84218"/>
    <n v="87503"/>
    <n v="87503"/>
    <x v="140"/>
    <n v="2019"/>
  </r>
  <r>
    <n v="61754"/>
    <s v="Y"/>
    <s v="."/>
    <s v="SunSelect1"/>
    <s v="SunSelect Produce (California) Inc"/>
    <n v="63182"/>
    <s v="CA"/>
    <s v="PACC"/>
    <s v="WECC"/>
    <s v=""/>
    <x v="1"/>
    <x v="1"/>
    <x v="1"/>
    <s v="IC"/>
    <x v="0"/>
    <s v="NG"/>
    <s v=""/>
    <s v=""/>
    <x v="0"/>
    <n v="26084"/>
    <n v="24186"/>
    <n v="21091"/>
    <n v="14800"/>
    <n v="12753"/>
    <n v="17053"/>
    <n v="26883"/>
    <n v="31577"/>
    <n v="27785"/>
    <n v="28458"/>
    <n v="27910"/>
    <n v="28948"/>
    <n v="26084"/>
    <n v="24186"/>
    <n v="21091"/>
    <n v="14800"/>
    <n v="12753"/>
    <n v="17053"/>
    <n v="26883"/>
    <n v="31577"/>
    <n v="27785"/>
    <n v="28458"/>
    <n v="27910"/>
    <n v="28948"/>
    <n v="1"/>
    <n v="1"/>
    <n v="1"/>
    <n v="1"/>
    <n v="1"/>
    <n v="1"/>
    <n v="1"/>
    <n v="1"/>
    <n v="1"/>
    <n v="1"/>
    <n v="1"/>
    <n v="1"/>
    <n v="26084"/>
    <n v="24186"/>
    <n v="21091"/>
    <n v="14800"/>
    <n v="12753"/>
    <n v="17053"/>
    <n v="26883"/>
    <n v="31577"/>
    <n v="27785"/>
    <n v="28458"/>
    <n v="27910"/>
    <n v="28948"/>
    <n v="26084"/>
    <n v="24186"/>
    <n v="21091"/>
    <n v="14800"/>
    <n v="12753"/>
    <n v="17053"/>
    <n v="26883"/>
    <n v="31577"/>
    <n v="27785"/>
    <n v="28458"/>
    <n v="27910"/>
    <n v="28948"/>
    <n v="2329.9520000000002"/>
    <n v="2160.36"/>
    <n v="1883.9380000000001"/>
    <n v="1321.9549999999999"/>
    <n v="1139.1469999999999"/>
    <n v="1523.2439999999999"/>
    <n v="2401.248"/>
    <n v="2820.5529999999999"/>
    <n v="2481.8780000000002"/>
    <n v="2541.9780000000001"/>
    <n v="2493.0169999999998"/>
    <n v="2585.73"/>
    <n v="287528"/>
    <n v="287528"/>
    <n v="287528"/>
    <n v="287528"/>
    <x v="141"/>
    <n v="2019"/>
  </r>
  <r>
    <n v="61846"/>
    <s v="Y"/>
    <s v="."/>
    <s v="Tulare BioMAT Fuel Cell"/>
    <s v="Central CA Fuel Cell 2, LLC"/>
    <n v="61467"/>
    <s v="CA"/>
    <s v="PACC"/>
    <s v="WECC"/>
    <s v=""/>
    <x v="0"/>
    <x v="0"/>
    <x v="0"/>
    <s v="FC"/>
    <x v="0"/>
    <s v="NG"/>
    <s v=""/>
    <s v=""/>
    <x v="0"/>
    <s v="."/>
    <s v="."/>
    <s v="."/>
    <s v="."/>
    <s v="."/>
    <s v="."/>
    <s v="."/>
    <s v="."/>
    <s v="."/>
    <s v="."/>
    <s v="."/>
    <n v="3870"/>
    <s v="."/>
    <s v="."/>
    <s v="."/>
    <s v="."/>
    <s v="."/>
    <s v="."/>
    <s v="."/>
    <s v="."/>
    <s v="."/>
    <s v="."/>
    <s v="."/>
    <n v="3870"/>
    <s v="."/>
    <s v="."/>
    <s v="."/>
    <s v="."/>
    <s v="."/>
    <s v="."/>
    <s v="."/>
    <s v="."/>
    <s v="."/>
    <s v="."/>
    <s v="."/>
    <n v="0.90300000000000002"/>
    <s v="."/>
    <s v="."/>
    <s v="."/>
    <s v="."/>
    <s v="."/>
    <s v="."/>
    <s v="."/>
    <s v="."/>
    <s v="."/>
    <s v="."/>
    <s v="."/>
    <n v="3495"/>
    <s v="."/>
    <s v="."/>
    <s v="."/>
    <s v="."/>
    <s v="."/>
    <s v="."/>
    <s v="."/>
    <s v="."/>
    <s v="."/>
    <s v="."/>
    <s v="."/>
    <n v="3495"/>
    <s v="."/>
    <s v="."/>
    <s v="."/>
    <s v="."/>
    <s v="."/>
    <s v="."/>
    <s v="."/>
    <s v="."/>
    <s v="."/>
    <s v="."/>
    <s v="."/>
    <n v="637.60799999999995"/>
    <n v="3870"/>
    <n v="3870"/>
    <n v="3495"/>
    <n v="3495"/>
    <x v="142"/>
    <n v="2019"/>
  </r>
  <r>
    <n v="61846"/>
    <s v="Y"/>
    <s v="."/>
    <s v="Tulare BioMAT Fuel Cell"/>
    <s v="Central CA Fuel Cell 2, LLC"/>
    <n v="61467"/>
    <s v="CA"/>
    <s v="PACC"/>
    <s v="WECC"/>
    <s v=""/>
    <x v="0"/>
    <x v="0"/>
    <x v="0"/>
    <s v="FC"/>
    <x v="13"/>
    <s v="ORW"/>
    <s v=""/>
    <s v=""/>
    <x v="0"/>
    <s v="."/>
    <s v="."/>
    <s v="."/>
    <s v="."/>
    <s v="."/>
    <s v="."/>
    <s v="."/>
    <s v="."/>
    <s v="."/>
    <s v="."/>
    <s v="."/>
    <n v="7790"/>
    <s v="."/>
    <s v="."/>
    <s v="."/>
    <s v="."/>
    <s v="."/>
    <s v="."/>
    <s v="."/>
    <s v="."/>
    <s v="."/>
    <s v="."/>
    <s v="."/>
    <n v="7790"/>
    <s v="."/>
    <s v="."/>
    <s v="."/>
    <s v="."/>
    <s v="."/>
    <s v="."/>
    <s v="."/>
    <s v="."/>
    <s v="."/>
    <s v="."/>
    <s v="."/>
    <n v="0.67500000000000004"/>
    <s v="."/>
    <s v="."/>
    <s v="."/>
    <s v="."/>
    <s v="."/>
    <s v="."/>
    <s v="."/>
    <s v="."/>
    <s v="."/>
    <s v="."/>
    <s v="."/>
    <n v="5258"/>
    <s v="."/>
    <s v="."/>
    <s v="."/>
    <s v="."/>
    <s v="."/>
    <s v="."/>
    <s v="."/>
    <s v="."/>
    <s v="."/>
    <s v="."/>
    <s v="."/>
    <n v="5258"/>
    <s v="."/>
    <s v="."/>
    <s v="."/>
    <s v="."/>
    <s v="."/>
    <s v="."/>
    <s v="."/>
    <s v="."/>
    <s v="."/>
    <s v="."/>
    <s v="."/>
    <n v="959.39200000000005"/>
    <n v="7790"/>
    <n v="7790"/>
    <n v="5258"/>
    <n v="5258"/>
    <x v="143"/>
    <n v="2019"/>
  </r>
  <r>
    <n v="63285"/>
    <s v="Y"/>
    <s v="."/>
    <s v="Valero Wilmington Cogeneration Plant"/>
    <s v="Valero Wilmington"/>
    <n v="63067"/>
    <s v="CA"/>
    <s v="PACC"/>
    <s v="WECC"/>
    <s v=""/>
    <x v="3"/>
    <x v="1"/>
    <x v="1"/>
    <s v="GT"/>
    <x v="0"/>
    <s v="NG"/>
    <s v=""/>
    <s v=""/>
    <x v="0"/>
    <n v="231812"/>
    <n v="214939"/>
    <n v="187437"/>
    <n v="131524"/>
    <n v="113336"/>
    <n v="151551"/>
    <n v="238906"/>
    <n v="280623"/>
    <n v="246928"/>
    <n v="252907"/>
    <n v="248036"/>
    <n v="257260"/>
    <n v="231812"/>
    <n v="214939"/>
    <n v="187437"/>
    <n v="131524"/>
    <n v="113336"/>
    <n v="151551"/>
    <n v="238906"/>
    <n v="280623"/>
    <n v="246928"/>
    <n v="252907"/>
    <n v="248036"/>
    <n v="257260"/>
    <n v="0.92"/>
    <n v="0.92"/>
    <n v="0.92"/>
    <n v="0.92"/>
    <n v="0.92"/>
    <n v="0.92"/>
    <n v="0.92"/>
    <n v="0.92"/>
    <n v="0.92"/>
    <n v="0.92"/>
    <n v="0.92"/>
    <n v="0.92"/>
    <n v="213267"/>
    <n v="197744"/>
    <n v="172442"/>
    <n v="121002"/>
    <n v="104269"/>
    <n v="139427"/>
    <n v="219794"/>
    <n v="258173"/>
    <n v="227174"/>
    <n v="232674"/>
    <n v="228193"/>
    <n v="236679"/>
    <n v="213267"/>
    <n v="197744"/>
    <n v="172442"/>
    <n v="121002"/>
    <n v="104269"/>
    <n v="139427"/>
    <n v="219794"/>
    <n v="258173"/>
    <n v="227174"/>
    <n v="232674"/>
    <n v="228193"/>
    <n v="236679"/>
    <n v="22984.003000000001"/>
    <n v="21311.040000000001"/>
    <n v="18584.258000000002"/>
    <n v="13040.528"/>
    <n v="11237.205"/>
    <n v="15026.157999999999"/>
    <n v="23687.304"/>
    <n v="27823.569"/>
    <n v="24482.679"/>
    <n v="25075.547999999999"/>
    <n v="24592.569"/>
    <n v="25507.138999999999"/>
    <n v="2555259"/>
    <n v="2555259"/>
    <n v="2350838"/>
    <n v="2350838"/>
    <x v="144"/>
    <n v="2019"/>
  </r>
  <r>
    <n v="63439"/>
    <s v="Y"/>
    <s v="."/>
    <s v="Central CA Fuel Cell 1"/>
    <s v="Clearway Energy, Inc"/>
    <n v="61939"/>
    <s v="CA"/>
    <s v="PACC"/>
    <s v="NPCC"/>
    <s v=""/>
    <x v="0"/>
    <x v="0"/>
    <x v="0"/>
    <s v="FC"/>
    <x v="0"/>
    <s v="NG"/>
    <s v=""/>
    <s v=""/>
    <x v="0"/>
    <n v="15979"/>
    <n v="14814"/>
    <n v="12919"/>
    <n v="9065"/>
    <n v="7812"/>
    <n v="10445"/>
    <n v="16466"/>
    <n v="19341"/>
    <n v="17019"/>
    <n v="17431"/>
    <n v="17095"/>
    <n v="17731"/>
    <n v="15979"/>
    <n v="14814"/>
    <n v="12919"/>
    <n v="9065"/>
    <n v="7812"/>
    <n v="10445"/>
    <n v="16466"/>
    <n v="19341"/>
    <n v="17019"/>
    <n v="17431"/>
    <n v="17095"/>
    <n v="17731"/>
    <n v="1"/>
    <n v="1"/>
    <n v="1"/>
    <n v="1"/>
    <n v="1"/>
    <n v="1"/>
    <n v="1"/>
    <n v="1"/>
    <n v="1"/>
    <n v="1"/>
    <n v="1"/>
    <n v="1"/>
    <n v="15979"/>
    <n v="14814"/>
    <n v="12919"/>
    <n v="9065"/>
    <n v="7812"/>
    <n v="10445"/>
    <n v="16466"/>
    <n v="19341"/>
    <n v="17019"/>
    <n v="17431"/>
    <n v="17095"/>
    <n v="17731"/>
    <n v="15979"/>
    <n v="14814"/>
    <n v="12919"/>
    <n v="9065"/>
    <n v="7812"/>
    <n v="10445"/>
    <n v="16466"/>
    <n v="19341"/>
    <n v="17019"/>
    <n v="17431"/>
    <n v="17095"/>
    <n v="17731"/>
    <n v="1607.644"/>
    <n v="1490.625"/>
    <n v="1299.8979999999999"/>
    <n v="912.13499999999999"/>
    <n v="785.99900000000002"/>
    <n v="1051.0219999999999"/>
    <n v="1656.836"/>
    <n v="1946.152"/>
    <n v="1712.4690000000001"/>
    <n v="1753.9380000000001"/>
    <n v="1720.1559999999999"/>
    <n v="1784.126"/>
    <n v="176117"/>
    <n v="176117"/>
    <n v="176117"/>
    <n v="176117"/>
    <x v="145"/>
    <n v="2019"/>
  </r>
  <r>
    <n v="99999"/>
    <s v="Y"/>
    <s v="."/>
    <s v="State-Fuel Level Increment"/>
    <s v="State-Fuel Level Increment"/>
    <n v="99999"/>
    <s v="CA"/>
    <s v="PACC"/>
    <s v=""/>
    <s v=""/>
    <x v="15"/>
    <x v="0"/>
    <x v="0"/>
    <s v="IC"/>
    <x v="12"/>
    <s v="MLG"/>
    <s v=""/>
    <s v=""/>
    <x v="0"/>
    <n v="48699"/>
    <n v="43168"/>
    <n v="47761"/>
    <n v="39642"/>
    <n v="29892"/>
    <n v="31628"/>
    <n v="39388"/>
    <n v="40063"/>
    <n v="38770"/>
    <n v="45544"/>
    <n v="45809"/>
    <n v="59940"/>
    <n v="20417"/>
    <n v="17832"/>
    <n v="19993"/>
    <n v="17032"/>
    <n v="14668"/>
    <n v="15904"/>
    <n v="18390"/>
    <n v="19156"/>
    <n v="17888"/>
    <n v="19478"/>
    <n v="19147"/>
    <n v="26185"/>
    <n v="0.42"/>
    <n v="0.42299999999999999"/>
    <n v="0.42599999999999999"/>
    <n v="0.46100000000000002"/>
    <n v="0.498"/>
    <n v="0.47599999999999998"/>
    <n v="0.434"/>
    <n v="0.42299999999999999"/>
    <n v="0.41799999999999998"/>
    <n v="0.41599999999999998"/>
    <n v="0.41499999999999998"/>
    <n v="0.31900000000000001"/>
    <n v="20454"/>
    <n v="18260"/>
    <n v="20346"/>
    <n v="18275"/>
    <n v="14886"/>
    <n v="15055"/>
    <n v="17094"/>
    <n v="16947"/>
    <n v="16206"/>
    <n v="18946"/>
    <n v="19011"/>
    <n v="19121"/>
    <n v="8575"/>
    <n v="7543"/>
    <n v="8517"/>
    <n v="7852"/>
    <n v="7305"/>
    <n v="7570"/>
    <n v="7981"/>
    <n v="8103"/>
    <n v="7477"/>
    <n v="8103"/>
    <n v="7946"/>
    <n v="8353"/>
    <n v="1973.684"/>
    <n v="1736.442"/>
    <n v="1960.825"/>
    <n v="1807.7919999999999"/>
    <n v="1682.1089999999999"/>
    <n v="1742.6659999999999"/>
    <n v="1838.1849999999999"/>
    <n v="1866.4179999999999"/>
    <n v="1722.135"/>
    <n v="1865.1610000000001"/>
    <n v="1829.126"/>
    <n v="1922.836"/>
    <n v="510304"/>
    <n v="226090"/>
    <n v="214601"/>
    <n v="95325"/>
    <x v="146"/>
    <n v="2019"/>
  </r>
  <r>
    <n v="99999"/>
    <s v="Y"/>
    <s v="."/>
    <s v="State-Fuel Level Increment"/>
    <s v="State-Fuel Level Increment"/>
    <n v="99999"/>
    <s v="CA"/>
    <s v="PACC"/>
    <s v=""/>
    <s v=""/>
    <x v="15"/>
    <x v="0"/>
    <x v="0"/>
    <s v="IC"/>
    <x v="0"/>
    <s v="NG"/>
    <s v=""/>
    <s v=""/>
    <x v="0"/>
    <n v="2186"/>
    <n v="1788"/>
    <n v="2009"/>
    <n v="1800"/>
    <n v="1846"/>
    <n v="1980"/>
    <n v="2331"/>
    <n v="2514"/>
    <n v="2247"/>
    <n v="2236"/>
    <n v="2281"/>
    <n v="2115"/>
    <n v="561"/>
    <n v="58"/>
    <n v="437"/>
    <n v="748"/>
    <n v="248"/>
    <n v="308"/>
    <n v="942"/>
    <n v="913"/>
    <n v="887"/>
    <n v="895"/>
    <n v="252"/>
    <n v="0"/>
    <n v="1.0309999999999999"/>
    <n v="1.0309999999999999"/>
    <n v="1.0289999999999999"/>
    <n v="1.0309999999999999"/>
    <n v="1.03"/>
    <n v="1.03"/>
    <n v="1.0349999999999999"/>
    <n v="1.0369999999999999"/>
    <n v="1.036"/>
    <n v="1.04"/>
    <n v="1.0369999999999999"/>
    <n v="1.0369999999999999"/>
    <n v="2254"/>
    <n v="1843"/>
    <n v="2067"/>
    <n v="1856"/>
    <n v="1901"/>
    <n v="2039"/>
    <n v="2413"/>
    <n v="2607"/>
    <n v="2328"/>
    <n v="2325"/>
    <n v="2365"/>
    <n v="2193"/>
    <n v="578"/>
    <n v="60"/>
    <n v="450"/>
    <n v="771"/>
    <n v="255"/>
    <n v="317"/>
    <n v="975"/>
    <n v="947"/>
    <n v="919"/>
    <n v="931"/>
    <n v="261"/>
    <n v="0"/>
    <n v="92.906000000000006"/>
    <n v="9.6110000000000007"/>
    <n v="72.317999999999998"/>
    <n v="124.08799999999999"/>
    <n v="40.978000000000002"/>
    <n v="50.988"/>
    <n v="156.82499999999999"/>
    <n v="152.36099999999999"/>
    <n v="147.768"/>
    <n v="149.792"/>
    <n v="41.9"/>
    <n v="0"/>
    <n v="25333"/>
    <n v="6249"/>
    <n v="26191"/>
    <n v="6464"/>
    <x v="147"/>
    <n v="2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7A444-E691-4AC5-89CB-EF11CA49F514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E20:AF3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3"/>
        <item x="2"/>
        <item x="11"/>
        <item x="4"/>
        <item x="8"/>
        <item x="6"/>
        <item x="9"/>
        <item x="10"/>
        <item x="5"/>
        <item x="13"/>
        <item x="1"/>
        <item x="7"/>
        <item x="12"/>
        <item x="0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Nameplate Capacity (MW)" fld="13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93B08-CFE5-427D-AB55-0EA7264E5E67}" name="PivotTable4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76:B191" firstHeaderRow="1" firstDataRow="1" firstDataCol="1" rowPageCount="1" colPageCount="1"/>
  <pivotFields count="9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h="1" x="0"/>
        <item x="10"/>
        <item x="1"/>
        <item x="14"/>
        <item x="2"/>
        <item x="13"/>
        <item x="5"/>
        <item x="9"/>
        <item x="7"/>
        <item x="11"/>
        <item x="8"/>
        <item x="4"/>
        <item x="3"/>
        <item x="15"/>
        <item x="1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4"/>
        <item x="6"/>
        <item x="5"/>
        <item x="12"/>
        <item x="9"/>
        <item x="10"/>
        <item x="16"/>
        <item x="0"/>
        <item x="13"/>
        <item x="2"/>
        <item x="3"/>
        <item x="15"/>
        <item x="7"/>
        <item x="11"/>
        <item x="1"/>
        <item x="4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pageFields count="1">
    <pageField fld="12" hier="-1"/>
  </pageFields>
  <dataFields count="1">
    <dataField name="Sum of Net Generation_x000a_(Megawatthours)" fld="9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64002-EBE6-48CF-8A55-CF39AF13902E}" name="PivotTable3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71:B173" firstHeaderRow="1" firstDataRow="1" firstDataCol="1"/>
  <pivotFields count="9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0"/>
        <item x="10"/>
        <item x="1"/>
        <item x="14"/>
        <item x="2"/>
        <item x="13"/>
        <item x="5"/>
        <item x="9"/>
        <item x="7"/>
        <item x="11"/>
        <item x="8"/>
        <item x="4"/>
        <item x="3"/>
        <item x="15"/>
        <item x="1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4"/>
        <item x="6"/>
        <item x="5"/>
        <item x="12"/>
        <item x="9"/>
        <item x="10"/>
        <item x="16"/>
        <item x="0"/>
        <item x="13"/>
        <item x="2"/>
        <item x="3"/>
        <item x="15"/>
        <item x="7"/>
        <item x="11"/>
        <item x="1"/>
        <item x="4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items count="148">
        <item x="128"/>
        <item x="12"/>
        <item x="97"/>
        <item x="125"/>
        <item x="134"/>
        <item x="36"/>
        <item x="138"/>
        <item x="70"/>
        <item x="142"/>
        <item x="47"/>
        <item x="4"/>
        <item x="20"/>
        <item x="68"/>
        <item x="143"/>
        <item x="147"/>
        <item x="6"/>
        <item x="18"/>
        <item x="118"/>
        <item x="69"/>
        <item x="71"/>
        <item x="98"/>
        <item x="127"/>
        <item x="130"/>
        <item x="21"/>
        <item x="132"/>
        <item x="121"/>
        <item x="89"/>
        <item x="137"/>
        <item x="30"/>
        <item x="7"/>
        <item x="107"/>
        <item x="5"/>
        <item x="56"/>
        <item x="139"/>
        <item x="10"/>
        <item x="100"/>
        <item x="126"/>
        <item x="129"/>
        <item x="19"/>
        <item x="136"/>
        <item x="50"/>
        <item x="90"/>
        <item x="31"/>
        <item x="131"/>
        <item x="140"/>
        <item x="35"/>
        <item x="27"/>
        <item x="74"/>
        <item x="33"/>
        <item x="29"/>
        <item x="73"/>
        <item x="26"/>
        <item x="117"/>
        <item x="101"/>
        <item x="58"/>
        <item x="53"/>
        <item x="57"/>
        <item x="67"/>
        <item x="145"/>
        <item x="8"/>
        <item x="120"/>
        <item x="146"/>
        <item x="85"/>
        <item x="2"/>
        <item x="0"/>
        <item x="141"/>
        <item x="44"/>
        <item x="25"/>
        <item x="103"/>
        <item x="46"/>
        <item x="93"/>
        <item x="123"/>
        <item x="78"/>
        <item x="106"/>
        <item x="76"/>
        <item x="77"/>
        <item x="116"/>
        <item x="94"/>
        <item x="108"/>
        <item x="13"/>
        <item x="62"/>
        <item x="124"/>
        <item x="122"/>
        <item x="115"/>
        <item x="1"/>
        <item x="38"/>
        <item x="80"/>
        <item x="61"/>
        <item x="82"/>
        <item x="75"/>
        <item x="65"/>
        <item x="59"/>
        <item x="79"/>
        <item x="133"/>
        <item x="51"/>
        <item x="84"/>
        <item x="87"/>
        <item x="66"/>
        <item x="9"/>
        <item x="3"/>
        <item x="40"/>
        <item x="15"/>
        <item x="63"/>
        <item x="60"/>
        <item x="14"/>
        <item x="54"/>
        <item x="37"/>
        <item x="102"/>
        <item x="95"/>
        <item x="34"/>
        <item x="135"/>
        <item x="92"/>
        <item x="45"/>
        <item x="119"/>
        <item x="22"/>
        <item x="24"/>
        <item x="113"/>
        <item x="28"/>
        <item x="55"/>
        <item x="17"/>
        <item x="32"/>
        <item x="96"/>
        <item x="144"/>
        <item x="83"/>
        <item x="81"/>
        <item x="114"/>
        <item x="41"/>
        <item x="99"/>
        <item x="43"/>
        <item x="39"/>
        <item x="72"/>
        <item x="91"/>
        <item x="49"/>
        <item x="64"/>
        <item x="52"/>
        <item x="42"/>
        <item x="16"/>
        <item x="23"/>
        <item x="104"/>
        <item x="88"/>
        <item x="86"/>
        <item x="109"/>
        <item x="11"/>
        <item x="111"/>
        <item x="105"/>
        <item x="110"/>
        <item x="112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Sum of Net Generation" fld="95" showDataAs="percentOfCol" baseField="12" baseItem="1" numFmtId="10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47B83-80DE-4097-8491-C205E9EBBD4E}" name="PivotTable2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G151:I173" firstHeaderRow="1" firstDataRow="1" firstDataCol="2"/>
  <pivotFields count="9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0"/>
        <item x="10"/>
        <item x="1"/>
        <item x="14"/>
        <item x="2"/>
        <item x="13"/>
        <item x="5"/>
        <item x="9"/>
        <item x="7"/>
        <item x="11"/>
        <item x="8"/>
        <item x="4"/>
        <item x="3"/>
        <item x="15"/>
        <item x="1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h="1" x="14"/>
        <item x="6"/>
        <item x="5"/>
        <item x="12"/>
        <item x="9"/>
        <item x="10"/>
        <item x="16"/>
        <item x="0"/>
        <item x="13"/>
        <item x="2"/>
        <item x="3"/>
        <item x="15"/>
        <item x="7"/>
        <item x="11"/>
        <item x="1"/>
        <item x="4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2"/>
  </rowFields>
  <rowItems count="22">
    <i>
      <x v="1"/>
      <x/>
    </i>
    <i r="1">
      <x v="1"/>
    </i>
    <i>
      <x v="2"/>
      <x/>
    </i>
    <i r="1">
      <x v="1"/>
    </i>
    <i>
      <x v="3"/>
      <x v="1"/>
    </i>
    <i>
      <x v="4"/>
      <x v="1"/>
    </i>
    <i>
      <x v="5"/>
      <x v="1"/>
    </i>
    <i>
      <x v="6"/>
      <x/>
    </i>
    <i r="1">
      <x v="1"/>
    </i>
    <i>
      <x v="7"/>
      <x/>
    </i>
    <i r="1">
      <x v="1"/>
    </i>
    <i>
      <x v="8"/>
      <x v="1"/>
    </i>
    <i>
      <x v="9"/>
      <x/>
    </i>
    <i>
      <x v="10"/>
      <x/>
    </i>
    <i r="1">
      <x v="1"/>
    </i>
    <i>
      <x v="11"/>
      <x/>
    </i>
    <i>
      <x v="12"/>
      <x/>
    </i>
    <i>
      <x v="13"/>
      <x/>
    </i>
    <i>
      <x v="14"/>
      <x/>
    </i>
    <i r="1">
      <x v="1"/>
    </i>
    <i>
      <x v="15"/>
      <x/>
    </i>
    <i>
      <x v="16"/>
      <x/>
    </i>
  </rowItems>
  <colItems count="1">
    <i/>
  </colItems>
  <dataFields count="1">
    <dataField name="Sum of Total Fuel Consumption" fld="93" baseField="1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14">
      <pivotArea outline="0" fieldPosition="0">
        <references count="2">
          <reference field="12" count="0" selected="0"/>
          <reference field="14" count="1" selected="0">
            <x v="7"/>
          </reference>
        </references>
      </pivotArea>
    </format>
    <format dxfId="13">
      <pivotArea dataOnly="0" labelOnly="1" outline="0" fieldPosition="0">
        <references count="1">
          <reference field="14" count="1">
            <x v="7"/>
          </reference>
        </references>
      </pivotArea>
    </format>
    <format dxfId="12">
      <pivotArea dataOnly="0" labelOnly="1" outline="0" fieldPosition="0">
        <references count="2">
          <reference field="12" count="0"/>
          <reference field="14" count="1" selected="0">
            <x v="7"/>
          </reference>
        </references>
      </pivotArea>
    </format>
    <format dxfId="11">
      <pivotArea outline="0" fieldPosition="0">
        <references count="2">
          <reference field="12" count="0" selected="0"/>
          <reference field="14" count="1" selected="0">
            <x v="14"/>
          </reference>
        </references>
      </pivotArea>
    </format>
    <format dxfId="10">
      <pivotArea dataOnly="0" labelOnly="1" outline="0" fieldPosition="0">
        <references count="1">
          <reference field="14" count="1">
            <x v="14"/>
          </reference>
        </references>
      </pivotArea>
    </format>
    <format dxfId="9">
      <pivotArea dataOnly="0" labelOnly="1" outline="0" fieldPosition="0">
        <references count="2">
          <reference field="12" count="0"/>
          <reference field="14" count="1" selected="0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8BD54-1526-4C71-8DF6-938F9C02B8D9}" name="PivotTable1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51:C169" firstHeaderRow="1" firstDataRow="2" firstDataCol="1"/>
  <pivotFields count="9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0"/>
        <item x="10"/>
        <item x="1"/>
        <item x="14"/>
        <item x="2"/>
        <item x="13"/>
        <item x="5"/>
        <item x="9"/>
        <item x="7"/>
        <item x="11"/>
        <item x="8"/>
        <item x="4"/>
        <item x="3"/>
        <item x="15"/>
        <item x="1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6"/>
        <item x="5"/>
        <item x="12"/>
        <item x="9"/>
        <item x="10"/>
        <item x="16"/>
        <item x="0"/>
        <item x="13"/>
        <item x="2"/>
        <item x="3"/>
        <item x="15"/>
        <item x="7"/>
        <item x="11"/>
        <item x="1"/>
        <item x="4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2"/>
  </colFields>
  <colItems count="2">
    <i>
      <x/>
    </i>
    <i>
      <x v="1"/>
    </i>
  </colItems>
  <dataFields count="1">
    <dataField name="Sum of Total Fuel Consumption" fld="93" showDataAs="percentOfCol" baseField="14" baseItem="5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comments" Target="../comments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vmlDrawing" Target="../drawings/vmlDrawing3.v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33" customWidth="1"/>
    <col min="2" max="2" width="47.875" style="333" customWidth="1"/>
    <col min="3" max="3" width="37" style="333" customWidth="1"/>
    <col min="4" max="4" width="50.625" style="333" customWidth="1"/>
    <col min="5" max="5" width="52.625" style="333" customWidth="1"/>
    <col min="6" max="26" width="7.625" style="333" customWidth="1"/>
    <col min="27" max="16384" width="12.625" style="333"/>
  </cols>
  <sheetData>
    <row r="1" spans="1:5" ht="14.45" customHeight="1" x14ac:dyDescent="0.25">
      <c r="A1" s="332" t="s">
        <v>0</v>
      </c>
      <c r="C1" s="334"/>
    </row>
    <row r="2" spans="1:5" ht="14.45" customHeight="1" x14ac:dyDescent="0.25"/>
    <row r="3" spans="1:5" ht="14.45" customHeight="1" x14ac:dyDescent="0.25">
      <c r="A3" s="332" t="s">
        <v>1</v>
      </c>
      <c r="B3" s="335" t="s">
        <v>1448</v>
      </c>
      <c r="D3" s="336" t="s">
        <v>1492</v>
      </c>
    </row>
    <row r="4" spans="1:5" ht="14.45" customHeight="1" x14ac:dyDescent="0.25">
      <c r="B4" s="333" t="s">
        <v>1450</v>
      </c>
      <c r="D4" s="337" t="s">
        <v>1490</v>
      </c>
    </row>
    <row r="5" spans="1:5" ht="14.45" customHeight="1" x14ac:dyDescent="0.25">
      <c r="B5" s="333" t="s">
        <v>599</v>
      </c>
      <c r="D5" s="337" t="s">
        <v>1488</v>
      </c>
    </row>
    <row r="6" spans="1:5" ht="14.45" customHeight="1" x14ac:dyDescent="0.25">
      <c r="B6" s="338" t="s">
        <v>1451</v>
      </c>
      <c r="C6" s="339"/>
      <c r="D6" s="337" t="s">
        <v>1487</v>
      </c>
      <c r="E6" s="339"/>
    </row>
    <row r="7" spans="1:5" ht="14.45" customHeight="1" x14ac:dyDescent="0.25">
      <c r="B7" s="333" t="s">
        <v>1449</v>
      </c>
      <c r="C7" s="339"/>
      <c r="D7" s="340">
        <v>44208</v>
      </c>
      <c r="E7" s="339"/>
    </row>
    <row r="8" spans="1:5" ht="14.45" customHeight="1" x14ac:dyDescent="0.25">
      <c r="C8" s="339"/>
      <c r="D8" s="341" t="s">
        <v>1486</v>
      </c>
      <c r="E8" s="339"/>
    </row>
    <row r="9" spans="1:5" ht="14.45" customHeight="1" x14ac:dyDescent="0.25">
      <c r="B9" s="335" t="s">
        <v>1453</v>
      </c>
      <c r="C9" s="342"/>
      <c r="D9" s="339"/>
      <c r="E9" s="339"/>
    </row>
    <row r="10" spans="1:5" ht="14.45" customHeight="1" x14ac:dyDescent="0.25">
      <c r="B10" s="333" t="s">
        <v>1454</v>
      </c>
      <c r="C10" s="339"/>
      <c r="D10" s="335" t="s">
        <v>1569</v>
      </c>
      <c r="E10" s="339"/>
    </row>
    <row r="11" spans="1:5" ht="14.45" customHeight="1" x14ac:dyDescent="0.25">
      <c r="B11" s="338" t="s">
        <v>1455</v>
      </c>
      <c r="C11" s="343"/>
      <c r="D11" s="338" t="s">
        <v>1570</v>
      </c>
      <c r="E11" s="339"/>
    </row>
    <row r="12" spans="1:5" ht="14.45" customHeight="1" x14ac:dyDescent="0.25">
      <c r="B12" s="345">
        <v>44105</v>
      </c>
      <c r="C12" s="339"/>
      <c r="D12" s="338" t="s">
        <v>1558</v>
      </c>
      <c r="E12" s="339"/>
    </row>
    <row r="13" spans="1:5" ht="14.45" customHeight="1" x14ac:dyDescent="0.25">
      <c r="B13" s="333" t="s">
        <v>1452</v>
      </c>
      <c r="C13" s="339"/>
      <c r="D13" s="338">
        <v>2020</v>
      </c>
      <c r="E13" s="339"/>
    </row>
    <row r="14" spans="1:5" ht="14.45" customHeight="1" x14ac:dyDescent="0.25">
      <c r="C14" s="339"/>
      <c r="D14" s="338" t="s">
        <v>1566</v>
      </c>
      <c r="E14" s="339"/>
    </row>
    <row r="15" spans="1:5" ht="14.45" customHeight="1" x14ac:dyDescent="0.25">
      <c r="C15" s="339"/>
      <c r="E15" s="344"/>
    </row>
    <row r="16" spans="1:5" ht="14.45" customHeight="1" x14ac:dyDescent="0.25">
      <c r="B16" s="335" t="s">
        <v>1456</v>
      </c>
      <c r="C16" s="342"/>
      <c r="D16" s="342"/>
      <c r="E16" s="339"/>
    </row>
    <row r="17" spans="2:5" ht="14.45" customHeight="1" x14ac:dyDescent="0.25">
      <c r="B17" s="333" t="s">
        <v>1458</v>
      </c>
      <c r="C17" s="339"/>
      <c r="D17" s="4"/>
    </row>
    <row r="18" spans="2:5" ht="31.5" customHeight="1" x14ac:dyDescent="0.25">
      <c r="B18" s="333" t="s">
        <v>1459</v>
      </c>
      <c r="C18" s="339"/>
      <c r="D18" s="346"/>
      <c r="E18" s="339"/>
    </row>
    <row r="19" spans="2:5" ht="14.45" customHeight="1" x14ac:dyDescent="0.25">
      <c r="B19" s="333">
        <v>2017</v>
      </c>
      <c r="C19" s="339"/>
      <c r="D19" s="339"/>
      <c r="E19" s="339"/>
    </row>
    <row r="20" spans="2:5" ht="14.45" customHeight="1" x14ac:dyDescent="0.25">
      <c r="B20" s="333" t="s">
        <v>1457</v>
      </c>
      <c r="C20" s="339"/>
      <c r="D20" s="339"/>
      <c r="E20" s="339"/>
    </row>
    <row r="21" spans="2:5" ht="15.75" customHeight="1" x14ac:dyDescent="0.25">
      <c r="B21" s="333" t="s">
        <v>1460</v>
      </c>
    </row>
    <row r="22" spans="2:5" ht="15.75" customHeight="1" x14ac:dyDescent="0.25"/>
    <row r="23" spans="2:5" ht="15.75" customHeight="1" x14ac:dyDescent="0.25">
      <c r="B23" s="335" t="s">
        <v>1440</v>
      </c>
    </row>
    <row r="24" spans="2:5" ht="15.75" customHeight="1" x14ac:dyDescent="0.25">
      <c r="B24" s="333" t="s">
        <v>1461</v>
      </c>
    </row>
    <row r="25" spans="2:5" ht="15.75" customHeight="1" x14ac:dyDescent="0.25">
      <c r="B25" s="333" t="s">
        <v>1462</v>
      </c>
    </row>
    <row r="26" spans="2:5" ht="15.75" customHeight="1" x14ac:dyDescent="0.25">
      <c r="B26" s="347" t="s">
        <v>1463</v>
      </c>
    </row>
    <row r="27" spans="2:5" ht="15.75" customHeight="1" x14ac:dyDescent="0.25">
      <c r="B27" s="333" t="s">
        <v>1464</v>
      </c>
    </row>
    <row r="28" spans="2:5" ht="15.75" customHeight="1" x14ac:dyDescent="0.25">
      <c r="B28" s="338">
        <v>2021</v>
      </c>
    </row>
    <row r="29" spans="2:5" ht="15.75" customHeight="1" x14ac:dyDescent="0.25">
      <c r="B29" s="333" t="s">
        <v>1465</v>
      </c>
    </row>
    <row r="30" spans="2:5" s="348" customFormat="1" ht="15.75" customHeight="1" x14ac:dyDescent="0.25"/>
    <row r="31" spans="2:5" s="348" customFormat="1" ht="15.75" customHeight="1" x14ac:dyDescent="0.25">
      <c r="B31" s="335" t="s">
        <v>1475</v>
      </c>
    </row>
    <row r="32" spans="2:5" s="348" customFormat="1" ht="15.75" customHeight="1" x14ac:dyDescent="0.25">
      <c r="B32" s="348" t="s">
        <v>1476</v>
      </c>
    </row>
    <row r="33" spans="1:3" s="348" customFormat="1" ht="15.75" customHeight="1" x14ac:dyDescent="0.25">
      <c r="B33" s="348" t="s">
        <v>1474</v>
      </c>
    </row>
    <row r="34" spans="1:3" s="348" customFormat="1" ht="15.75" customHeight="1" x14ac:dyDescent="0.25">
      <c r="B34" s="349">
        <v>44259</v>
      </c>
    </row>
    <row r="35" spans="1:3" s="348" customFormat="1" ht="15.75" customHeight="1" x14ac:dyDescent="0.25">
      <c r="B35" s="348" t="s">
        <v>1477</v>
      </c>
    </row>
    <row r="36" spans="1:3" s="348" customFormat="1" ht="15.75" customHeight="1" x14ac:dyDescent="0.25">
      <c r="B36" s="348" t="s">
        <v>1478</v>
      </c>
    </row>
    <row r="37" spans="1:3" s="348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32" t="s">
        <v>2</v>
      </c>
    </row>
    <row r="43" spans="1:3" ht="15.75" customHeight="1" x14ac:dyDescent="0.25">
      <c r="A43" s="333" t="s">
        <v>3</v>
      </c>
    </row>
    <row r="44" spans="1:3" ht="15.75" customHeight="1" x14ac:dyDescent="0.25">
      <c r="A44" s="333" t="s">
        <v>4</v>
      </c>
    </row>
    <row r="45" spans="1:3" ht="15.75" customHeight="1" x14ac:dyDescent="0.25">
      <c r="A45" s="333" t="s">
        <v>5</v>
      </c>
    </row>
    <row r="46" spans="1:3" ht="15.75" customHeight="1" x14ac:dyDescent="0.25"/>
    <row r="47" spans="1:3" ht="15.75" customHeight="1" x14ac:dyDescent="0.25">
      <c r="A47" s="350" t="s">
        <v>6</v>
      </c>
      <c r="B47" s="351"/>
      <c r="C47" s="351"/>
    </row>
    <row r="48" spans="1:3" ht="15.75" customHeight="1" x14ac:dyDescent="0.25">
      <c r="A48" s="333" t="s">
        <v>7</v>
      </c>
    </row>
    <row r="49" spans="1:1" ht="15.75" customHeight="1" x14ac:dyDescent="0.25">
      <c r="A49" s="333" t="s">
        <v>8</v>
      </c>
    </row>
    <row r="50" spans="1:1" ht="15.75" customHeight="1" x14ac:dyDescent="0.25">
      <c r="A50" s="333" t="s">
        <v>9</v>
      </c>
    </row>
    <row r="51" spans="1:1" ht="15.75" customHeight="1" x14ac:dyDescent="0.25">
      <c r="A51" s="333" t="s">
        <v>10</v>
      </c>
    </row>
    <row r="52" spans="1:1" ht="15.75" customHeight="1" x14ac:dyDescent="0.25">
      <c r="A52" s="333" t="s">
        <v>11</v>
      </c>
    </row>
    <row r="53" spans="1:1" ht="15.75" customHeight="1" x14ac:dyDescent="0.25">
      <c r="A53" s="332"/>
    </row>
    <row r="54" spans="1:1" ht="15.75" customHeight="1" x14ac:dyDescent="0.25">
      <c r="A54" s="333" t="s">
        <v>12</v>
      </c>
    </row>
    <row r="55" spans="1:1" ht="15.75" customHeight="1" x14ac:dyDescent="0.25">
      <c r="A55" s="333" t="s">
        <v>13</v>
      </c>
    </row>
    <row r="56" spans="1:1" ht="15.75" customHeight="1" x14ac:dyDescent="0.25">
      <c r="A56" s="333" t="s">
        <v>14</v>
      </c>
    </row>
    <row r="57" spans="1:1" ht="15.75" customHeight="1" x14ac:dyDescent="0.25">
      <c r="A57" s="333" t="s">
        <v>15</v>
      </c>
    </row>
    <row r="58" spans="1:1" ht="15.75" customHeight="1" x14ac:dyDescent="0.25"/>
    <row r="59" spans="1:1" ht="15.75" customHeight="1" x14ac:dyDescent="0.25">
      <c r="A59" s="333" t="s">
        <v>16</v>
      </c>
    </row>
    <row r="60" spans="1:1" ht="15.75" customHeight="1" x14ac:dyDescent="0.25">
      <c r="A60" s="333" t="s">
        <v>17</v>
      </c>
    </row>
    <row r="61" spans="1:1" ht="15.75" customHeight="1" x14ac:dyDescent="0.25">
      <c r="A61" s="333" t="s">
        <v>18</v>
      </c>
    </row>
    <row r="62" spans="1:1" ht="15.75" customHeight="1" x14ac:dyDescent="0.25">
      <c r="A62" s="333" t="s">
        <v>19</v>
      </c>
    </row>
    <row r="63" spans="1:1" ht="15.75" customHeight="1" x14ac:dyDescent="0.25">
      <c r="A63" s="333" t="s">
        <v>20</v>
      </c>
    </row>
    <row r="64" spans="1:1" ht="15.75" customHeight="1" x14ac:dyDescent="0.25"/>
    <row r="65" spans="1:4" ht="15.75" customHeight="1" x14ac:dyDescent="0.25">
      <c r="A65" s="333" t="s">
        <v>21</v>
      </c>
    </row>
    <row r="66" spans="1:4" ht="15.75" customHeight="1" x14ac:dyDescent="0.25">
      <c r="A66" s="333" t="s">
        <v>22</v>
      </c>
    </row>
    <row r="67" spans="1:4" ht="15.75" customHeight="1" x14ac:dyDescent="0.25"/>
    <row r="68" spans="1:4" ht="15.75" customHeight="1" x14ac:dyDescent="0.25">
      <c r="A68" s="333" t="s">
        <v>23</v>
      </c>
    </row>
    <row r="69" spans="1:4" ht="15.75" customHeight="1" x14ac:dyDescent="0.25">
      <c r="A69" s="333" t="s">
        <v>24</v>
      </c>
    </row>
    <row r="70" spans="1:4" ht="15.75" customHeight="1" x14ac:dyDescent="0.25">
      <c r="A70" s="333" t="s">
        <v>25</v>
      </c>
    </row>
    <row r="71" spans="1:4" ht="15.75" customHeight="1" x14ac:dyDescent="0.25">
      <c r="A71" s="333" t="s">
        <v>26</v>
      </c>
      <c r="D71" s="352"/>
    </row>
    <row r="72" spans="1:4" ht="15.75" customHeight="1" x14ac:dyDescent="0.25">
      <c r="A72" s="333" t="s">
        <v>27</v>
      </c>
      <c r="D72" s="352"/>
    </row>
    <row r="73" spans="1:4" ht="15.75" customHeight="1" x14ac:dyDescent="0.25">
      <c r="D73" s="352"/>
    </row>
    <row r="74" spans="1:4" ht="15.75" customHeight="1" x14ac:dyDescent="0.25">
      <c r="A74" s="333" t="s">
        <v>28</v>
      </c>
      <c r="D74" s="352"/>
    </row>
    <row r="75" spans="1:4" ht="15.75" customHeight="1" x14ac:dyDescent="0.25">
      <c r="A75" s="333" t="s">
        <v>29</v>
      </c>
      <c r="D75" s="352"/>
    </row>
    <row r="76" spans="1:4" ht="15.75" customHeight="1" x14ac:dyDescent="0.25">
      <c r="A76" s="333" t="s">
        <v>30</v>
      </c>
      <c r="D76" s="352"/>
    </row>
    <row r="77" spans="1:4" ht="15.75" customHeight="1" x14ac:dyDescent="0.25">
      <c r="A77" s="333" t="s">
        <v>31</v>
      </c>
      <c r="D77" s="352"/>
    </row>
    <row r="78" spans="1:4" ht="15.75" customHeight="1" x14ac:dyDescent="0.25">
      <c r="A78" s="333" t="s">
        <v>32</v>
      </c>
      <c r="D78" s="352"/>
    </row>
    <row r="79" spans="1:4" ht="15.75" customHeight="1" x14ac:dyDescent="0.25">
      <c r="D79" s="352"/>
    </row>
    <row r="80" spans="1:4" ht="15.75" customHeight="1" x14ac:dyDescent="0.25">
      <c r="A80" s="333" t="s">
        <v>33</v>
      </c>
      <c r="D80" s="352"/>
    </row>
    <row r="81" spans="1:4" ht="15.75" customHeight="1" x14ac:dyDescent="0.25">
      <c r="A81" s="333" t="s">
        <v>34</v>
      </c>
      <c r="D81" s="352"/>
    </row>
    <row r="82" spans="1:4" ht="15.75" customHeight="1" x14ac:dyDescent="0.25">
      <c r="A82" s="333" t="s">
        <v>35</v>
      </c>
      <c r="D82" s="352"/>
    </row>
    <row r="83" spans="1:4" ht="15.75" customHeight="1" x14ac:dyDescent="0.25">
      <c r="D83" s="352"/>
    </row>
    <row r="84" spans="1:4" ht="15.75" customHeight="1" x14ac:dyDescent="0.25">
      <c r="A84" s="333" t="s">
        <v>36</v>
      </c>
      <c r="D84" s="352"/>
    </row>
    <row r="85" spans="1:4" ht="15.75" customHeight="1" x14ac:dyDescent="0.25">
      <c r="A85" s="353" t="s">
        <v>37</v>
      </c>
      <c r="C85" s="333" t="s">
        <v>38</v>
      </c>
      <c r="D85" s="352"/>
    </row>
    <row r="86" spans="1:4" ht="15.75" customHeight="1" x14ac:dyDescent="0.25">
      <c r="A86" s="353" t="s">
        <v>39</v>
      </c>
      <c r="C86" s="333" t="s">
        <v>40</v>
      </c>
      <c r="D86" s="352"/>
    </row>
    <row r="87" spans="1:4" ht="15.75" customHeight="1" x14ac:dyDescent="0.25">
      <c r="A87" s="353" t="s">
        <v>41</v>
      </c>
      <c r="C87" s="333" t="s">
        <v>40</v>
      </c>
      <c r="D87" s="352"/>
    </row>
    <row r="88" spans="1:4" ht="15.75" customHeight="1" x14ac:dyDescent="0.25">
      <c r="A88" s="353" t="s">
        <v>42</v>
      </c>
      <c r="C88" s="333" t="s">
        <v>43</v>
      </c>
      <c r="D88" s="352"/>
    </row>
    <row r="89" spans="1:4" ht="15.75" customHeight="1" x14ac:dyDescent="0.25">
      <c r="A89" s="353" t="s">
        <v>44</v>
      </c>
      <c r="C89" s="333" t="s">
        <v>43</v>
      </c>
      <c r="D89" s="352"/>
    </row>
    <row r="90" spans="1:4" ht="15.75" customHeight="1" x14ac:dyDescent="0.25">
      <c r="A90" s="353" t="s">
        <v>45</v>
      </c>
      <c r="C90" s="333" t="s">
        <v>46</v>
      </c>
      <c r="D90" s="352"/>
    </row>
    <row r="91" spans="1:4" ht="15.75" customHeight="1" x14ac:dyDescent="0.25">
      <c r="A91" s="353" t="s">
        <v>47</v>
      </c>
      <c r="C91" s="333" t="s">
        <v>40</v>
      </c>
      <c r="D91" s="354"/>
    </row>
    <row r="92" spans="1:4" ht="15.75" customHeight="1" x14ac:dyDescent="0.25">
      <c r="A92" s="353" t="s">
        <v>48</v>
      </c>
      <c r="C92" s="333" t="s">
        <v>43</v>
      </c>
      <c r="D92" s="352"/>
    </row>
    <row r="93" spans="1:4" ht="15.75" customHeight="1" x14ac:dyDescent="0.25">
      <c r="A93" s="353" t="s">
        <v>49</v>
      </c>
      <c r="C93" s="333" t="s">
        <v>43</v>
      </c>
      <c r="D93" s="354"/>
    </row>
    <row r="94" spans="1:4" ht="15.75" customHeight="1" x14ac:dyDescent="0.25">
      <c r="A94" s="353" t="s">
        <v>50</v>
      </c>
      <c r="C94" s="333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355" t="s">
        <v>1443</v>
      </c>
    </row>
    <row r="98" spans="1:3" ht="15.75" customHeight="1" x14ac:dyDescent="0.25">
      <c r="A98" s="356"/>
      <c r="B98" s="357" t="s">
        <v>1553</v>
      </c>
    </row>
    <row r="99" spans="1:3" ht="15.75" customHeight="1" x14ac:dyDescent="0.25"/>
    <row r="100" spans="1:3" ht="15.75" customHeight="1" x14ac:dyDescent="0.25">
      <c r="A100" s="358">
        <v>1</v>
      </c>
      <c r="B100" s="357" t="s">
        <v>1445</v>
      </c>
    </row>
    <row r="101" spans="1:3" ht="15.75" customHeight="1" x14ac:dyDescent="0.25">
      <c r="A101" s="359">
        <v>2</v>
      </c>
      <c r="B101" s="333" t="s">
        <v>1446</v>
      </c>
    </row>
    <row r="102" spans="1:3" ht="15.75" customHeight="1" x14ac:dyDescent="0.25">
      <c r="A102" s="359">
        <v>3</v>
      </c>
      <c r="B102" s="333" t="s">
        <v>1447</v>
      </c>
    </row>
    <row r="103" spans="1:3" ht="15.75" customHeight="1" x14ac:dyDescent="0.25">
      <c r="A103" s="356">
        <v>4</v>
      </c>
      <c r="B103" s="333" t="s">
        <v>1554</v>
      </c>
    </row>
    <row r="104" spans="1:3" ht="15.75" customHeight="1" x14ac:dyDescent="0.25"/>
    <row r="105" spans="1:3" ht="15.75" customHeight="1" x14ac:dyDescent="0.25">
      <c r="B105" s="330" t="s">
        <v>1442</v>
      </c>
      <c r="C105" s="330" t="s">
        <v>1441</v>
      </c>
    </row>
    <row r="106" spans="1:3" ht="15.75" customHeight="1" x14ac:dyDescent="0.25">
      <c r="B106" s="333" t="s">
        <v>179</v>
      </c>
      <c r="C106" s="333" t="s">
        <v>179</v>
      </c>
    </row>
    <row r="107" spans="1:3" ht="15.75" customHeight="1" x14ac:dyDescent="0.25">
      <c r="B107" s="333" t="s">
        <v>1162</v>
      </c>
      <c r="C107" s="333" t="s">
        <v>184</v>
      </c>
    </row>
    <row r="108" spans="1:3" ht="15.75" customHeight="1" x14ac:dyDescent="0.25">
      <c r="B108" s="333" t="s">
        <v>1162</v>
      </c>
      <c r="C108" s="333" t="s">
        <v>186</v>
      </c>
    </row>
    <row r="109" spans="1:3" ht="15.75" customHeight="1" x14ac:dyDescent="0.25">
      <c r="B109" s="333" t="s">
        <v>1162</v>
      </c>
      <c r="C109" s="333" t="s">
        <v>188</v>
      </c>
    </row>
    <row r="110" spans="1:3" ht="15.75" customHeight="1" x14ac:dyDescent="0.25">
      <c r="B110" s="333" t="s">
        <v>1162</v>
      </c>
      <c r="C110" s="333" t="s">
        <v>190</v>
      </c>
    </row>
    <row r="111" spans="1:3" ht="15.75" customHeight="1" x14ac:dyDescent="0.25">
      <c r="B111" s="333" t="s">
        <v>179</v>
      </c>
      <c r="C111" s="333" t="s">
        <v>282</v>
      </c>
    </row>
    <row r="112" spans="1:3" ht="15.75" customHeight="1" x14ac:dyDescent="0.25">
      <c r="B112" s="333" t="s">
        <v>583</v>
      </c>
      <c r="C112" s="333" t="s">
        <v>284</v>
      </c>
    </row>
    <row r="113" spans="2:3" ht="15.75" customHeight="1" x14ac:dyDescent="0.25">
      <c r="B113" s="333" t="s">
        <v>582</v>
      </c>
      <c r="C113" s="333" t="s">
        <v>241</v>
      </c>
    </row>
    <row r="114" spans="2:3" ht="15.75" customHeight="1" x14ac:dyDescent="0.25">
      <c r="B114" s="333" t="s">
        <v>197</v>
      </c>
      <c r="C114" s="333" t="s">
        <v>197</v>
      </c>
    </row>
    <row r="115" spans="2:3" ht="15.75" customHeight="1" x14ac:dyDescent="0.25">
      <c r="B115" s="333" t="s">
        <v>179</v>
      </c>
      <c r="C115" s="333" t="s">
        <v>199</v>
      </c>
    </row>
    <row r="116" spans="2:3" ht="15.75" customHeight="1" x14ac:dyDescent="0.25">
      <c r="B116" s="333" t="s">
        <v>179</v>
      </c>
      <c r="C116" s="333" t="s">
        <v>205</v>
      </c>
    </row>
    <row r="117" spans="2:3" ht="15.75" customHeight="1" x14ac:dyDescent="0.25">
      <c r="B117" s="333" t="s">
        <v>583</v>
      </c>
      <c r="C117" s="333" t="s">
        <v>294</v>
      </c>
    </row>
    <row r="118" spans="2:3" ht="15.75" customHeight="1" x14ac:dyDescent="0.25">
      <c r="B118" s="333" t="s">
        <v>1162</v>
      </c>
      <c r="C118" s="333" t="s">
        <v>297</v>
      </c>
    </row>
    <row r="119" spans="2:3" ht="15.75" customHeight="1" x14ac:dyDescent="0.25">
      <c r="B119" s="333" t="s">
        <v>1163</v>
      </c>
      <c r="C119" s="333" t="s">
        <v>208</v>
      </c>
    </row>
    <row r="120" spans="2:3" ht="15.75" customHeight="1" x14ac:dyDescent="0.25">
      <c r="B120" s="333" t="s">
        <v>1162</v>
      </c>
      <c r="C120" s="333" t="s">
        <v>300</v>
      </c>
    </row>
    <row r="121" spans="2:3" ht="15.75" customHeight="1" x14ac:dyDescent="0.25">
      <c r="B121" s="333" t="s">
        <v>250</v>
      </c>
      <c r="C121" s="333" t="s">
        <v>250</v>
      </c>
    </row>
    <row r="122" spans="2:3" ht="15.75" customHeight="1" x14ac:dyDescent="0.25">
      <c r="B122" s="333" t="s">
        <v>1162</v>
      </c>
      <c r="C122" s="333" t="s">
        <v>303</v>
      </c>
    </row>
    <row r="123" spans="2:3" ht="15.75" customHeight="1" x14ac:dyDescent="0.25">
      <c r="B123" s="333" t="s">
        <v>1162</v>
      </c>
      <c r="C123" s="333" t="s">
        <v>305</v>
      </c>
    </row>
    <row r="124" spans="2:3" ht="15.75" customHeight="1" x14ac:dyDescent="0.25">
      <c r="B124" s="333" t="s">
        <v>1163</v>
      </c>
      <c r="C124" s="333" t="s">
        <v>247</v>
      </c>
    </row>
    <row r="125" spans="2:3" ht="15.75" customHeight="1" x14ac:dyDescent="0.25">
      <c r="B125" s="333" t="s">
        <v>583</v>
      </c>
      <c r="C125" s="333" t="s">
        <v>400</v>
      </c>
    </row>
    <row r="126" spans="2:3" ht="15.75" customHeight="1" x14ac:dyDescent="0.25">
      <c r="B126" s="333" t="s">
        <v>1162</v>
      </c>
      <c r="C126" s="333" t="s">
        <v>440</v>
      </c>
    </row>
    <row r="127" spans="2:3" ht="15.75" customHeight="1" x14ac:dyDescent="0.25">
      <c r="B127" s="333" t="s">
        <v>583</v>
      </c>
      <c r="C127" s="333" t="s">
        <v>252</v>
      </c>
    </row>
    <row r="128" spans="2:3" ht="15.75" customHeight="1" x14ac:dyDescent="0.25">
      <c r="B128" s="333" t="s">
        <v>1162</v>
      </c>
      <c r="C128" s="333" t="s">
        <v>445</v>
      </c>
    </row>
    <row r="129" spans="1:5" ht="15.75" customHeight="1" x14ac:dyDescent="0.25">
      <c r="B129" s="333" t="s">
        <v>1162</v>
      </c>
      <c r="C129" s="333" t="s">
        <v>456</v>
      </c>
    </row>
    <row r="130" spans="1:5" ht="15.75" customHeight="1" x14ac:dyDescent="0.25">
      <c r="B130" s="333" t="s">
        <v>179</v>
      </c>
      <c r="C130" s="333" t="s">
        <v>465</v>
      </c>
    </row>
    <row r="131" spans="1:5" ht="15.75" customHeight="1" x14ac:dyDescent="0.25"/>
    <row r="132" spans="1:5" ht="15.75" customHeight="1" x14ac:dyDescent="0.25">
      <c r="A132" s="333" t="s">
        <v>1444</v>
      </c>
      <c r="C132" s="333" t="s">
        <v>599</v>
      </c>
      <c r="D132" s="333" t="s">
        <v>599</v>
      </c>
      <c r="E132" s="333" t="s">
        <v>599</v>
      </c>
    </row>
    <row r="133" spans="1:5" ht="15.75" customHeight="1" x14ac:dyDescent="0.25">
      <c r="B133" s="360" t="s">
        <v>1168</v>
      </c>
      <c r="C133" s="360" t="s">
        <v>596</v>
      </c>
      <c r="D133" s="360" t="s">
        <v>597</v>
      </c>
      <c r="E133" s="360" t="s">
        <v>598</v>
      </c>
    </row>
    <row r="134" spans="1:5" ht="15.75" customHeight="1" x14ac:dyDescent="0.25">
      <c r="B134" s="361" t="s">
        <v>52</v>
      </c>
      <c r="C134" s="146" t="s">
        <v>175</v>
      </c>
      <c r="D134" s="146" t="s">
        <v>176</v>
      </c>
      <c r="E134" s="146" t="s">
        <v>177</v>
      </c>
    </row>
    <row r="135" spans="1:5" ht="15.75" customHeight="1" x14ac:dyDescent="0.25">
      <c r="B135" s="361" t="s">
        <v>52</v>
      </c>
      <c r="C135" s="147" t="s">
        <v>175</v>
      </c>
      <c r="D135" s="147" t="s">
        <v>181</v>
      </c>
      <c r="E135" s="147" t="s">
        <v>177</v>
      </c>
    </row>
    <row r="136" spans="1:5" ht="15.75" customHeight="1" x14ac:dyDescent="0.25">
      <c r="B136" s="361" t="s">
        <v>52</v>
      </c>
      <c r="C136" s="147" t="s">
        <v>175</v>
      </c>
      <c r="D136" s="147" t="s">
        <v>183</v>
      </c>
      <c r="E136" s="147" t="s">
        <v>177</v>
      </c>
    </row>
    <row r="137" spans="1:5" ht="15.75" customHeight="1" x14ac:dyDescent="0.25">
      <c r="B137" s="361" t="s">
        <v>1438</v>
      </c>
      <c r="C137" s="147" t="s">
        <v>281</v>
      </c>
      <c r="D137" s="147" t="s">
        <v>196</v>
      </c>
      <c r="E137" s="147" t="s">
        <v>177</v>
      </c>
    </row>
    <row r="138" spans="1:5" ht="15.75" customHeight="1" x14ac:dyDescent="0.25">
      <c r="B138" s="361" t="s">
        <v>61</v>
      </c>
      <c r="C138" s="147" t="s">
        <v>352</v>
      </c>
      <c r="D138" s="147" t="s">
        <v>353</v>
      </c>
      <c r="E138" s="147" t="s">
        <v>354</v>
      </c>
    </row>
    <row r="139" spans="1:5" ht="15.75" customHeight="1" x14ac:dyDescent="0.25">
      <c r="B139" s="361" t="s">
        <v>76</v>
      </c>
      <c r="C139" s="147" t="s">
        <v>352</v>
      </c>
      <c r="D139" s="147" t="s">
        <v>87</v>
      </c>
      <c r="E139" s="147" t="s">
        <v>177</v>
      </c>
    </row>
    <row r="140" spans="1:5" ht="15.75" customHeight="1" x14ac:dyDescent="0.25">
      <c r="B140" s="361" t="s">
        <v>69</v>
      </c>
      <c r="C140" s="147" t="s">
        <v>352</v>
      </c>
      <c r="D140" s="147" t="s">
        <v>360</v>
      </c>
      <c r="E140" s="147" t="s">
        <v>177</v>
      </c>
    </row>
    <row r="141" spans="1:5" ht="15.75" customHeight="1" x14ac:dyDescent="0.25">
      <c r="B141" s="361" t="s">
        <v>56</v>
      </c>
      <c r="C141" s="147" t="s">
        <v>352</v>
      </c>
      <c r="D141" s="147" t="s">
        <v>364</v>
      </c>
      <c r="E141" s="147" t="s">
        <v>89</v>
      </c>
    </row>
    <row r="142" spans="1:5" ht="15.75" customHeight="1" x14ac:dyDescent="0.25">
      <c r="B142" s="361" t="s">
        <v>56</v>
      </c>
      <c r="C142" s="147" t="s">
        <v>352</v>
      </c>
      <c r="D142" s="147" t="s">
        <v>364</v>
      </c>
      <c r="E142" s="147" t="s">
        <v>177</v>
      </c>
    </row>
    <row r="143" spans="1:5" ht="15.75" customHeight="1" x14ac:dyDescent="0.25">
      <c r="B143" s="361" t="s">
        <v>56</v>
      </c>
      <c r="C143" s="147" t="s">
        <v>352</v>
      </c>
      <c r="D143" s="147" t="s">
        <v>364</v>
      </c>
      <c r="E143" s="147" t="s">
        <v>367</v>
      </c>
    </row>
    <row r="144" spans="1:5" ht="15.75" customHeight="1" x14ac:dyDescent="0.25">
      <c r="B144" s="361" t="s">
        <v>69</v>
      </c>
      <c r="C144" s="147" t="s">
        <v>352</v>
      </c>
      <c r="D144" s="147" t="s">
        <v>369</v>
      </c>
      <c r="E144" s="147" t="s">
        <v>370</v>
      </c>
    </row>
    <row r="145" spans="2:5" ht="15.75" customHeight="1" x14ac:dyDescent="0.25">
      <c r="B145" s="361" t="s">
        <v>67</v>
      </c>
      <c r="C145" s="147" t="s">
        <v>352</v>
      </c>
      <c r="D145" s="147" t="s">
        <v>369</v>
      </c>
      <c r="E145" s="147" t="s">
        <v>372</v>
      </c>
    </row>
    <row r="146" spans="2:5" ht="15.75" customHeight="1" x14ac:dyDescent="0.25">
      <c r="B146" s="361" t="s">
        <v>70</v>
      </c>
      <c r="C146" s="147" t="s">
        <v>352</v>
      </c>
      <c r="D146" s="147" t="s">
        <v>369</v>
      </c>
      <c r="E146" s="147" t="s">
        <v>374</v>
      </c>
    </row>
    <row r="147" spans="2:5" ht="15.75" customHeight="1" x14ac:dyDescent="0.25">
      <c r="B147" s="361" t="s">
        <v>70</v>
      </c>
      <c r="C147" s="193" t="s">
        <v>352</v>
      </c>
      <c r="D147" s="193" t="s">
        <v>183</v>
      </c>
      <c r="E147" s="193" t="s">
        <v>177</v>
      </c>
    </row>
    <row r="148" spans="2:5" ht="15.75" customHeight="1" x14ac:dyDescent="0.25">
      <c r="B148" s="361" t="s">
        <v>62</v>
      </c>
      <c r="C148" s="147" t="s">
        <v>352</v>
      </c>
      <c r="D148" s="147" t="s">
        <v>386</v>
      </c>
      <c r="E148" s="147" t="s">
        <v>177</v>
      </c>
    </row>
    <row r="149" spans="2:5" ht="15.75" customHeight="1" x14ac:dyDescent="0.25">
      <c r="B149" s="361" t="s">
        <v>62</v>
      </c>
      <c r="C149" s="147" t="s">
        <v>352</v>
      </c>
      <c r="D149" s="147" t="s">
        <v>386</v>
      </c>
      <c r="E149" s="147" t="s">
        <v>388</v>
      </c>
    </row>
    <row r="150" spans="2:5" ht="15.75" customHeight="1" x14ac:dyDescent="0.25">
      <c r="B150" s="361" t="s">
        <v>66</v>
      </c>
      <c r="C150" s="147" t="s">
        <v>352</v>
      </c>
      <c r="D150" s="147" t="s">
        <v>390</v>
      </c>
      <c r="E150" s="147" t="s">
        <v>177</v>
      </c>
    </row>
    <row r="151" spans="2:5" ht="15.75" customHeight="1" x14ac:dyDescent="0.25">
      <c r="B151" s="361" t="s">
        <v>59</v>
      </c>
      <c r="C151" s="147" t="s">
        <v>352</v>
      </c>
      <c r="D151" s="147" t="s">
        <v>394</v>
      </c>
      <c r="E151" s="147" t="s">
        <v>177</v>
      </c>
    </row>
    <row r="152" spans="2:5" ht="15.75" customHeight="1" x14ac:dyDescent="0.25">
      <c r="B152" s="361" t="s">
        <v>59</v>
      </c>
      <c r="C152" s="147" t="s">
        <v>352</v>
      </c>
      <c r="D152" s="147" t="s">
        <v>396</v>
      </c>
      <c r="E152" s="147" t="s">
        <v>177</v>
      </c>
    </row>
    <row r="153" spans="2:5" ht="15.75" customHeight="1" x14ac:dyDescent="0.25">
      <c r="B153" s="361" t="s">
        <v>64</v>
      </c>
      <c r="C153" s="147" t="s">
        <v>352</v>
      </c>
      <c r="D153" s="147" t="s">
        <v>398</v>
      </c>
      <c r="E153" s="147" t="s">
        <v>101</v>
      </c>
    </row>
    <row r="154" spans="2:5" ht="15.75" customHeight="1" x14ac:dyDescent="0.25">
      <c r="B154" s="361" t="s">
        <v>63</v>
      </c>
      <c r="C154" s="147" t="s">
        <v>352</v>
      </c>
      <c r="D154" s="147" t="s">
        <v>398</v>
      </c>
      <c r="E154" s="147" t="s">
        <v>410</v>
      </c>
    </row>
    <row r="155" spans="2:5" ht="15.75" customHeight="1" x14ac:dyDescent="0.25">
      <c r="B155" s="361" t="s">
        <v>63</v>
      </c>
      <c r="C155" s="147" t="s">
        <v>352</v>
      </c>
      <c r="D155" s="147" t="s">
        <v>398</v>
      </c>
      <c r="E155" s="147" t="s">
        <v>412</v>
      </c>
    </row>
    <row r="156" spans="2:5" ht="15.75" customHeight="1" x14ac:dyDescent="0.25">
      <c r="B156" s="361" t="s">
        <v>63</v>
      </c>
      <c r="C156" s="147" t="s">
        <v>352</v>
      </c>
      <c r="D156" s="147" t="s">
        <v>398</v>
      </c>
      <c r="E156" s="147" t="s">
        <v>177</v>
      </c>
    </row>
    <row r="157" spans="2:5" ht="15.75" customHeight="1" x14ac:dyDescent="0.25">
      <c r="B157" s="361" t="s">
        <v>57</v>
      </c>
      <c r="C157" s="147" t="s">
        <v>352</v>
      </c>
      <c r="D157" s="147" t="s">
        <v>416</v>
      </c>
      <c r="E157" s="147" t="s">
        <v>417</v>
      </c>
    </row>
    <row r="158" spans="2:5" ht="15.75" customHeight="1" x14ac:dyDescent="0.25">
      <c r="B158" s="361" t="s">
        <v>57</v>
      </c>
      <c r="C158" s="147" t="s">
        <v>352</v>
      </c>
      <c r="D158" s="147" t="s">
        <v>416</v>
      </c>
      <c r="E158" s="147" t="s">
        <v>419</v>
      </c>
    </row>
    <row r="159" spans="2:5" ht="15.75" customHeight="1" x14ac:dyDescent="0.25">
      <c r="B159" s="361" t="s">
        <v>57</v>
      </c>
      <c r="C159" s="147" t="s">
        <v>352</v>
      </c>
      <c r="D159" s="147" t="s">
        <v>416</v>
      </c>
      <c r="E159" s="147" t="s">
        <v>421</v>
      </c>
    </row>
    <row r="160" spans="2:5" ht="15.75" customHeight="1" x14ac:dyDescent="0.25">
      <c r="B160" s="361" t="s">
        <v>56</v>
      </c>
      <c r="C160" s="147" t="s">
        <v>352</v>
      </c>
      <c r="D160" s="147" t="s">
        <v>423</v>
      </c>
      <c r="E160" s="147" t="s">
        <v>177</v>
      </c>
    </row>
    <row r="161" spans="1:5" ht="15.75" customHeight="1" x14ac:dyDescent="0.25">
      <c r="B161" s="361" t="s">
        <v>71</v>
      </c>
      <c r="C161" s="147" t="s">
        <v>352</v>
      </c>
      <c r="D161" s="147" t="s">
        <v>426</v>
      </c>
      <c r="E161" s="147" t="s">
        <v>177</v>
      </c>
    </row>
    <row r="162" spans="1:5" ht="15.75" customHeight="1" x14ac:dyDescent="0.25">
      <c r="B162" s="361" t="s">
        <v>73</v>
      </c>
      <c r="C162" s="147" t="s">
        <v>352</v>
      </c>
      <c r="D162" s="147" t="s">
        <v>429</v>
      </c>
      <c r="E162" s="147" t="s">
        <v>430</v>
      </c>
    </row>
    <row r="163" spans="1:5" ht="15.75" customHeight="1" x14ac:dyDescent="0.25">
      <c r="B163" s="361" t="s">
        <v>58</v>
      </c>
      <c r="C163" s="147" t="s">
        <v>352</v>
      </c>
      <c r="D163" s="147" t="s">
        <v>429</v>
      </c>
      <c r="E163" s="147" t="s">
        <v>432</v>
      </c>
    </row>
    <row r="164" spans="1:5" ht="15.75" customHeight="1" x14ac:dyDescent="0.25">
      <c r="B164" s="361" t="s">
        <v>53</v>
      </c>
      <c r="C164" s="147" t="s">
        <v>86</v>
      </c>
      <c r="D164" s="147" t="s">
        <v>241</v>
      </c>
      <c r="E164" s="147" t="s">
        <v>177</v>
      </c>
    </row>
    <row r="165" spans="1:5" ht="15.75" customHeight="1" x14ac:dyDescent="0.25">
      <c r="B165" s="361" t="s">
        <v>55</v>
      </c>
      <c r="C165" s="147" t="s">
        <v>86</v>
      </c>
      <c r="D165" s="147" t="s">
        <v>436</v>
      </c>
      <c r="E165" s="147" t="s">
        <v>177</v>
      </c>
    </row>
    <row r="166" spans="1:5" ht="15.75" customHeight="1" x14ac:dyDescent="0.25">
      <c r="B166" s="361" t="s">
        <v>55</v>
      </c>
      <c r="C166" s="147" t="s">
        <v>86</v>
      </c>
      <c r="D166" s="147" t="s">
        <v>438</v>
      </c>
      <c r="E166" s="147" t="s">
        <v>177</v>
      </c>
    </row>
    <row r="167" spans="1:5" ht="15.75" customHeight="1" x14ac:dyDescent="0.25">
      <c r="B167" s="361" t="s">
        <v>70</v>
      </c>
      <c r="C167" s="147" t="s">
        <v>183</v>
      </c>
      <c r="D167" s="147" t="s">
        <v>183</v>
      </c>
      <c r="E167" s="147" t="s">
        <v>177</v>
      </c>
    </row>
    <row r="168" spans="1:5" ht="15.75" customHeight="1" x14ac:dyDescent="0.25">
      <c r="B168" s="361" t="s">
        <v>54</v>
      </c>
      <c r="C168" s="147" t="s">
        <v>448</v>
      </c>
      <c r="D168" s="147" t="s">
        <v>183</v>
      </c>
      <c r="E168" s="147" t="s">
        <v>177</v>
      </c>
    </row>
    <row r="169" spans="1:5" ht="15.75" customHeight="1" x14ac:dyDescent="0.25">
      <c r="B169" s="361" t="s">
        <v>60</v>
      </c>
      <c r="C169" s="147" t="s">
        <v>453</v>
      </c>
      <c r="D169" s="147" t="s">
        <v>183</v>
      </c>
      <c r="E169" s="147" t="s">
        <v>177</v>
      </c>
    </row>
    <row r="170" spans="1:5" ht="15.75" customHeight="1" x14ac:dyDescent="0.25">
      <c r="B170" s="361" t="s">
        <v>60</v>
      </c>
      <c r="C170" s="147" t="s">
        <v>453</v>
      </c>
      <c r="D170" s="147" t="s">
        <v>470</v>
      </c>
      <c r="E170" s="147" t="s">
        <v>177</v>
      </c>
    </row>
    <row r="171" spans="1:5" ht="15.75" customHeight="1" x14ac:dyDescent="0.25">
      <c r="B171" s="361" t="s">
        <v>74</v>
      </c>
      <c r="C171" s="147" t="s">
        <v>271</v>
      </c>
      <c r="D171" s="147" t="s">
        <v>475</v>
      </c>
      <c r="E171" s="147" t="s">
        <v>177</v>
      </c>
    </row>
    <row r="172" spans="1:5" ht="15.75" customHeight="1" x14ac:dyDescent="0.25">
      <c r="B172" s="361" t="s">
        <v>74</v>
      </c>
      <c r="C172" s="147" t="s">
        <v>271</v>
      </c>
      <c r="D172" s="147" t="s">
        <v>477</v>
      </c>
      <c r="E172" s="147" t="s">
        <v>177</v>
      </c>
    </row>
    <row r="173" spans="1:5" ht="15.75" customHeight="1" x14ac:dyDescent="0.25"/>
    <row r="174" spans="1:5" ht="15.75" customHeight="1" x14ac:dyDescent="0.25">
      <c r="A174" s="383" t="s">
        <v>1572</v>
      </c>
    </row>
    <row r="175" spans="1:5" ht="15.75" customHeight="1" x14ac:dyDescent="0.25">
      <c r="A175" s="383" t="s">
        <v>1573</v>
      </c>
    </row>
    <row r="176" spans="1:5" ht="15.75" customHeight="1" x14ac:dyDescent="0.25"/>
    <row r="177" spans="1:1" ht="15.75" customHeight="1" x14ac:dyDescent="0.25">
      <c r="A177" s="383" t="s">
        <v>1574</v>
      </c>
    </row>
    <row r="178" spans="1:1" ht="15.75" customHeight="1" x14ac:dyDescent="0.25">
      <c r="A178" s="384" t="s">
        <v>1575</v>
      </c>
    </row>
    <row r="179" spans="1:1" ht="15.75" customHeight="1" x14ac:dyDescent="0.25">
      <c r="A179" s="385" t="s">
        <v>1576</v>
      </c>
    </row>
    <row r="180" spans="1:1" ht="15.75" customHeight="1" x14ac:dyDescent="0.25">
      <c r="A180" s="4"/>
    </row>
    <row r="181" spans="1:1" ht="15.75" customHeight="1" x14ac:dyDescent="0.25">
      <c r="A181" s="386" t="s">
        <v>1577</v>
      </c>
    </row>
    <row r="182" spans="1:1" ht="15.75" customHeight="1" x14ac:dyDescent="0.25">
      <c r="A182" s="385" t="s">
        <v>1578</v>
      </c>
    </row>
    <row r="183" spans="1:1" ht="15.75" customHeight="1" x14ac:dyDescent="0.25">
      <c r="A183" s="385" t="s">
        <v>1579</v>
      </c>
    </row>
    <row r="184" spans="1:1" ht="15.75" customHeight="1" x14ac:dyDescent="0.25">
      <c r="A184" s="385" t="s">
        <v>1580</v>
      </c>
    </row>
    <row r="185" spans="1:1" ht="15.75" customHeight="1" x14ac:dyDescent="0.25">
      <c r="A185" s="385" t="s">
        <v>1581</v>
      </c>
    </row>
    <row r="186" spans="1:1" ht="15.75" customHeight="1" x14ac:dyDescent="0.25">
      <c r="A186" s="385" t="s">
        <v>1582</v>
      </c>
    </row>
    <row r="187" spans="1:1" ht="15.75" customHeight="1" x14ac:dyDescent="0.25">
      <c r="A187" s="4"/>
    </row>
    <row r="188" spans="1:1" ht="15.75" customHeight="1" x14ac:dyDescent="0.25">
      <c r="A188" s="385" t="s">
        <v>1583</v>
      </c>
    </row>
    <row r="189" spans="1:1" ht="15.75" customHeight="1" x14ac:dyDescent="0.25">
      <c r="A189" s="385" t="s">
        <v>1584</v>
      </c>
    </row>
    <row r="190" spans="1:1" ht="15.75" customHeight="1" x14ac:dyDescent="0.25">
      <c r="A190" s="385" t="s">
        <v>1585</v>
      </c>
    </row>
    <row r="191" spans="1:1" ht="15.75" customHeight="1" x14ac:dyDescent="0.25">
      <c r="A191" s="385" t="s">
        <v>1586</v>
      </c>
    </row>
    <row r="192" spans="1:1" ht="15.75" customHeight="1" x14ac:dyDescent="0.25">
      <c r="A192" s="385" t="s">
        <v>1587</v>
      </c>
    </row>
    <row r="193" spans="1:1" ht="15.75" customHeight="1" x14ac:dyDescent="0.25">
      <c r="A193" s="4"/>
    </row>
    <row r="194" spans="1:1" ht="15.75" customHeight="1" x14ac:dyDescent="0.25">
      <c r="A194" s="386" t="s">
        <v>1588</v>
      </c>
    </row>
    <row r="195" spans="1:1" ht="15.75" customHeight="1" x14ac:dyDescent="0.25">
      <c r="A195" s="385" t="s">
        <v>1589</v>
      </c>
    </row>
    <row r="196" spans="1:1" ht="15.75" customHeight="1" x14ac:dyDescent="0.25">
      <c r="A196" s="385" t="s">
        <v>1590</v>
      </c>
    </row>
    <row r="197" spans="1:1" ht="15.75" customHeight="1" x14ac:dyDescent="0.25">
      <c r="A197" s="385" t="s">
        <v>1591</v>
      </c>
    </row>
    <row r="198" spans="1:1" ht="15.75" customHeight="1" x14ac:dyDescent="0.25">
      <c r="A198" s="385" t="s">
        <v>1592</v>
      </c>
    </row>
    <row r="199" spans="1:1" ht="15.75" customHeight="1" x14ac:dyDescent="0.25">
      <c r="A199" s="385" t="s">
        <v>1593</v>
      </c>
    </row>
    <row r="200" spans="1:1" ht="15.75" customHeight="1" x14ac:dyDescent="0.25">
      <c r="A200" s="385" t="s">
        <v>1594</v>
      </c>
    </row>
    <row r="201" spans="1:1" ht="15.75" customHeight="1" x14ac:dyDescent="0.25">
      <c r="A201" s="4"/>
    </row>
    <row r="202" spans="1:1" ht="15.75" customHeight="1" x14ac:dyDescent="0.25">
      <c r="A202" s="387" t="s">
        <v>1595</v>
      </c>
    </row>
    <row r="203" spans="1:1" ht="15.75" customHeight="1" x14ac:dyDescent="0.25">
      <c r="A203" s="388" t="s">
        <v>1596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242" t="s">
        <v>1495</v>
      </c>
      <c r="C1" s="242"/>
      <c r="K1" s="243" t="s">
        <v>1496</v>
      </c>
    </row>
    <row r="2" spans="1:15" ht="15" x14ac:dyDescent="0.25">
      <c r="A2" s="200" t="s">
        <v>1494</v>
      </c>
      <c r="B2" s="44">
        <v>-7.0000000000000007E-2</v>
      </c>
      <c r="C2" s="44"/>
      <c r="E2" s="143" t="s">
        <v>595</v>
      </c>
      <c r="K2" s="243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00" t="s">
        <v>86</v>
      </c>
      <c r="B3" s="44">
        <v>-0.25</v>
      </c>
      <c r="C3" s="44"/>
      <c r="E3" s="143" t="s">
        <v>55</v>
      </c>
      <c r="K3" s="243" t="s">
        <v>1497</v>
      </c>
      <c r="M3" s="4">
        <v>18426</v>
      </c>
      <c r="N3" s="4">
        <v>19784</v>
      </c>
      <c r="O3" s="4">
        <v>20767</v>
      </c>
    </row>
    <row r="4" spans="1:15" ht="15" x14ac:dyDescent="0.25">
      <c r="A4" s="200" t="s">
        <v>1493</v>
      </c>
      <c r="B4" s="44">
        <v>-0.16</v>
      </c>
      <c r="C4" s="44"/>
      <c r="E4" s="143" t="s">
        <v>65</v>
      </c>
      <c r="K4" s="243" t="s">
        <v>1498</v>
      </c>
      <c r="L4" s="4">
        <v>19092</v>
      </c>
      <c r="M4" s="4">
        <v>18411</v>
      </c>
      <c r="N4" s="4">
        <v>19098</v>
      </c>
    </row>
    <row r="5" spans="1:15" ht="15" x14ac:dyDescent="0.25">
      <c r="A5" s="200" t="s">
        <v>1491</v>
      </c>
      <c r="B5" s="44">
        <v>-0.15</v>
      </c>
      <c r="C5" s="44"/>
      <c r="E5" s="143" t="s">
        <v>60</v>
      </c>
      <c r="K5" s="243" t="s">
        <v>1499</v>
      </c>
      <c r="L5" s="4">
        <v>19068</v>
      </c>
      <c r="M5" s="4">
        <v>19448</v>
      </c>
      <c r="N5" s="4">
        <v>19790</v>
      </c>
    </row>
    <row r="6" spans="1:15" ht="15" x14ac:dyDescent="0.25">
      <c r="A6" s="200" t="s">
        <v>1489</v>
      </c>
      <c r="B6" s="44">
        <v>-7.0000000000000007E-2</v>
      </c>
      <c r="C6" s="44"/>
      <c r="E6" s="143" t="s">
        <v>54</v>
      </c>
      <c r="K6" s="243" t="s">
        <v>1500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00" t="s">
        <v>101</v>
      </c>
      <c r="B7" s="44">
        <v>-0.05</v>
      </c>
      <c r="C7" s="44"/>
      <c r="E7" s="143" t="s">
        <v>64</v>
      </c>
      <c r="K7" s="243"/>
    </row>
    <row r="8" spans="1:15" ht="15" x14ac:dyDescent="0.25">
      <c r="A8" s="200" t="s">
        <v>141</v>
      </c>
      <c r="B8" s="44">
        <v>-0.04</v>
      </c>
      <c r="C8" s="44"/>
      <c r="E8" s="143" t="s">
        <v>61</v>
      </c>
      <c r="K8" s="243" t="s">
        <v>1501</v>
      </c>
    </row>
    <row r="9" spans="1:15" ht="15" x14ac:dyDescent="0.25">
      <c r="K9" s="243"/>
    </row>
    <row r="10" spans="1:15" ht="15" x14ac:dyDescent="0.25">
      <c r="K10" s="243" t="s">
        <v>1502</v>
      </c>
      <c r="M10" s="244">
        <f>(M3-$L$4)/$L$4</f>
        <v>-3.4883720930232558E-2</v>
      </c>
      <c r="N10" s="44">
        <f>M10*0.21</f>
        <v>-7.3255813953488364E-3</v>
      </c>
    </row>
    <row r="11" spans="1:15" x14ac:dyDescent="0.2">
      <c r="C11" s="200" t="s">
        <v>1544</v>
      </c>
    </row>
    <row r="12" spans="1:15" ht="15" x14ac:dyDescent="0.25">
      <c r="B12" s="289">
        <v>2020</v>
      </c>
      <c r="C12" s="289">
        <v>2021</v>
      </c>
    </row>
    <row r="13" spans="1:15" ht="15" x14ac:dyDescent="0.25">
      <c r="A13" s="46" t="s">
        <v>52</v>
      </c>
      <c r="B13" s="290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290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290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290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290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290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290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290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290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290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290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290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290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290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290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290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290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290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290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290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290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290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290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290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290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1547</v>
      </c>
      <c r="F1" s="240"/>
      <c r="G1" s="194"/>
    </row>
    <row r="2" spans="1:8" ht="30" x14ac:dyDescent="0.25">
      <c r="B2" s="313" t="s">
        <v>1484</v>
      </c>
      <c r="C2" s="313" t="s">
        <v>1466</v>
      </c>
      <c r="D2" s="313">
        <f>SUM('E3-Pathways-electricity'!H4,'E3-Pathways-electricity'!H13:H40)</f>
        <v>71426.124278741016</v>
      </c>
      <c r="E2" s="323" t="s">
        <v>1549</v>
      </c>
      <c r="F2" s="46"/>
      <c r="G2" s="2"/>
      <c r="H2" s="199"/>
    </row>
    <row r="3" spans="1:8" ht="15" x14ac:dyDescent="0.25">
      <c r="B3" s="314" t="s">
        <v>158</v>
      </c>
      <c r="C3" s="238" t="s">
        <v>52</v>
      </c>
      <c r="D3" s="316">
        <f>'E3-Pathways-electricity'!H4</f>
        <v>23041.006764891499</v>
      </c>
      <c r="E3" s="44">
        <v>1</v>
      </c>
      <c r="F3" s="240"/>
      <c r="G3" s="239"/>
    </row>
    <row r="4" spans="1:8" ht="15" x14ac:dyDescent="0.25">
      <c r="B4" s="314" t="s">
        <v>86</v>
      </c>
      <c r="C4" s="238" t="s">
        <v>55</v>
      </c>
      <c r="D4" s="316">
        <f>'E3-Pathways-electricity'!H13</f>
        <v>369.80963963234501</v>
      </c>
      <c r="E4" s="44">
        <f>D4/SUM($D$4:$D$5)</f>
        <v>5.9922332609000546E-2</v>
      </c>
      <c r="F4" s="240"/>
      <c r="G4" s="239"/>
    </row>
    <row r="5" spans="1:8" ht="15" x14ac:dyDescent="0.25">
      <c r="B5" s="314" t="s">
        <v>86</v>
      </c>
      <c r="C5" s="238" t="s">
        <v>54</v>
      </c>
      <c r="D5" s="316">
        <f>'E3-Pathways-electricity'!H39</f>
        <v>5801.6730702513196</v>
      </c>
      <c r="E5" s="44">
        <f>D5/SUM($D$4:$D$5)</f>
        <v>0.94007766739099941</v>
      </c>
      <c r="F5" s="240"/>
      <c r="G5" s="239"/>
    </row>
    <row r="6" spans="1:8" ht="15" x14ac:dyDescent="0.25">
      <c r="B6" s="314" t="s">
        <v>86</v>
      </c>
      <c r="C6" s="238" t="s">
        <v>53</v>
      </c>
      <c r="D6" s="316">
        <v>0</v>
      </c>
      <c r="E6" s="316">
        <v>0</v>
      </c>
      <c r="F6" s="240"/>
      <c r="G6" s="239"/>
    </row>
    <row r="7" spans="1:8" ht="15" x14ac:dyDescent="0.25">
      <c r="B7" s="314" t="s">
        <v>1548</v>
      </c>
      <c r="C7" s="238" t="s">
        <v>56</v>
      </c>
      <c r="D7" s="316">
        <f>SUMIFS('E3-Pathways-electricity'!H:H,'E3-Pathways-electricity'!A:A,C7)</f>
        <v>5103.4056721892703</v>
      </c>
      <c r="E7" s="44">
        <f>D7/SUM($D$7:$D$27)</f>
        <v>9.3096318270579931E-2</v>
      </c>
      <c r="F7" s="240"/>
      <c r="G7" s="239"/>
    </row>
    <row r="8" spans="1:8" ht="15" x14ac:dyDescent="0.25">
      <c r="B8" s="314" t="s">
        <v>1548</v>
      </c>
      <c r="C8" s="238" t="s">
        <v>57</v>
      </c>
      <c r="D8" s="316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40"/>
      <c r="G8" s="239"/>
    </row>
    <row r="9" spans="1:8" ht="15" x14ac:dyDescent="0.25">
      <c r="B9" s="314" t="s">
        <v>1548</v>
      </c>
      <c r="C9" s="238" t="s">
        <v>58</v>
      </c>
      <c r="D9" s="316">
        <f>SUMIFS('E3-Pathways-electricity'!H:H,'E3-Pathways-electricity'!A:A,C9)</f>
        <v>413.95500315373698</v>
      </c>
      <c r="E9" s="44">
        <f t="shared" si="0"/>
        <v>7.5513665185012102E-3</v>
      </c>
      <c r="F9" s="240"/>
      <c r="G9" s="239"/>
    </row>
    <row r="10" spans="1:8" ht="15" x14ac:dyDescent="0.25">
      <c r="B10" s="314" t="s">
        <v>1548</v>
      </c>
      <c r="C10" s="238" t="s">
        <v>59</v>
      </c>
      <c r="D10" s="316">
        <f>SUMIFS('E3-Pathways-electricity'!H:H,'E3-Pathways-electricity'!A:A,C10)</f>
        <v>1887.1906973865521</v>
      </c>
      <c r="E10" s="44">
        <f t="shared" si="0"/>
        <v>3.4426129742848373E-2</v>
      </c>
      <c r="F10" s="240"/>
      <c r="G10" s="239"/>
    </row>
    <row r="11" spans="1:8" ht="15" x14ac:dyDescent="0.25">
      <c r="B11" s="314" t="s">
        <v>1548</v>
      </c>
      <c r="C11" s="238" t="s">
        <v>60</v>
      </c>
      <c r="D11" s="316">
        <f>SUMIFS('E3-Pathways-electricity'!H:H,'E3-Pathways-electricity'!A:A,C11)</f>
        <v>7481.6699637821202</v>
      </c>
      <c r="E11" s="44">
        <f t="shared" si="0"/>
        <v>0.13648061174899812</v>
      </c>
      <c r="F11" s="240"/>
      <c r="G11" s="239"/>
    </row>
    <row r="12" spans="1:8" ht="15" x14ac:dyDescent="0.25">
      <c r="B12" s="314" t="s">
        <v>1548</v>
      </c>
      <c r="C12" s="238" t="s">
        <v>61</v>
      </c>
      <c r="D12" s="316">
        <f>SUMIFS('E3-Pathways-electricity'!H:H,'E3-Pathways-electricity'!A:A,C12)</f>
        <v>2831.2001483652398</v>
      </c>
      <c r="E12" s="44">
        <f t="shared" si="0"/>
        <v>5.1646748667513787E-2</v>
      </c>
      <c r="F12" s="240"/>
      <c r="G12" s="239"/>
    </row>
    <row r="13" spans="1:8" ht="15" x14ac:dyDescent="0.25">
      <c r="B13" s="314" t="s">
        <v>1548</v>
      </c>
      <c r="C13" s="238" t="s">
        <v>62</v>
      </c>
      <c r="D13" s="316">
        <f>SUMIFS('E3-Pathways-electricity'!H:H,'E3-Pathways-electricity'!A:A,C13)</f>
        <v>2034.5231364593401</v>
      </c>
      <c r="E13" s="44">
        <f t="shared" si="0"/>
        <v>3.7113767865415481E-2</v>
      </c>
      <c r="F13" s="240"/>
      <c r="G13" s="239"/>
    </row>
    <row r="14" spans="1:8" ht="15" x14ac:dyDescent="0.25">
      <c r="B14" s="314" t="s">
        <v>1548</v>
      </c>
      <c r="C14" s="238" t="s">
        <v>63</v>
      </c>
      <c r="D14" s="316">
        <f>SUMIFS('E3-Pathways-electricity'!H:H,'E3-Pathways-electricity'!A:A,C14)</f>
        <v>3848.92800469344</v>
      </c>
      <c r="E14" s="44">
        <f t="shared" si="0"/>
        <v>7.0212138626983833E-2</v>
      </c>
      <c r="F14" s="240"/>
      <c r="G14" s="239"/>
    </row>
    <row r="15" spans="1:8" ht="15" x14ac:dyDescent="0.25">
      <c r="B15" s="314" t="s">
        <v>1548</v>
      </c>
      <c r="C15" s="238" t="s">
        <v>64</v>
      </c>
      <c r="D15" s="316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14" t="s">
        <v>1548</v>
      </c>
      <c r="C16" s="238" t="s">
        <v>65</v>
      </c>
      <c r="D16" s="316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14" t="s">
        <v>1548</v>
      </c>
      <c r="C17" s="238" t="s">
        <v>66</v>
      </c>
      <c r="D17" s="316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14" t="s">
        <v>1548</v>
      </c>
      <c r="C18" s="238" t="s">
        <v>67</v>
      </c>
      <c r="D18" s="316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14" t="s">
        <v>1548</v>
      </c>
      <c r="C19" s="238" t="s">
        <v>68</v>
      </c>
      <c r="D19" s="316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14" t="s">
        <v>1548</v>
      </c>
      <c r="C20" s="238" t="s">
        <v>69</v>
      </c>
      <c r="D20" s="316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14" t="s">
        <v>1548</v>
      </c>
      <c r="C21" s="238" t="s">
        <v>70</v>
      </c>
      <c r="D21" s="316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14" t="s">
        <v>1548</v>
      </c>
      <c r="C22" s="238" t="s">
        <v>71</v>
      </c>
      <c r="D22" s="316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14" t="s">
        <v>1548</v>
      </c>
      <c r="C23" s="238" t="s">
        <v>72</v>
      </c>
      <c r="D23" s="316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14" t="s">
        <v>1548</v>
      </c>
      <c r="C24" s="238" t="s">
        <v>73</v>
      </c>
      <c r="D24" s="316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14" t="s">
        <v>1548</v>
      </c>
      <c r="C25" s="238" t="s">
        <v>74</v>
      </c>
      <c r="D25" s="316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14" t="s">
        <v>1548</v>
      </c>
      <c r="C26" s="238" t="s">
        <v>75</v>
      </c>
      <c r="D26" s="316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14" t="s">
        <v>1548</v>
      </c>
      <c r="C27" s="238" t="s">
        <v>76</v>
      </c>
      <c r="D27" s="316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39"/>
      <c r="E30" s="319"/>
    </row>
  </sheetData>
  <conditionalFormatting sqref="B8">
    <cfRule type="duplicateValues" dxfId="6" priority="29"/>
  </conditionalFormatting>
  <conditionalFormatting sqref="C6:C27">
    <cfRule type="duplicateValues" dxfId="5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77" bestFit="1" customWidth="1"/>
    <col min="4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1430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77" t="s">
        <v>1423</v>
      </c>
      <c r="E4" s="177" t="s">
        <v>1423</v>
      </c>
      <c r="F4" s="177" t="s">
        <v>1423</v>
      </c>
      <c r="G4" s="177" t="s">
        <v>1423</v>
      </c>
      <c r="H4" s="177" t="s">
        <v>1423</v>
      </c>
      <c r="I4" s="177" t="s">
        <v>1423</v>
      </c>
      <c r="J4" s="177" t="s">
        <v>1423</v>
      </c>
      <c r="K4" s="177" t="s">
        <v>1423</v>
      </c>
      <c r="L4" s="177" t="s">
        <v>1423</v>
      </c>
      <c r="M4" s="177" t="s">
        <v>1423</v>
      </c>
      <c r="N4" s="177" t="s">
        <v>1423</v>
      </c>
      <c r="O4" s="177" t="s">
        <v>1423</v>
      </c>
      <c r="P4" s="177" t="s">
        <v>1423</v>
      </c>
      <c r="Q4" s="177" t="s">
        <v>1423</v>
      </c>
      <c r="R4" s="177" t="s">
        <v>1423</v>
      </c>
      <c r="S4" s="177" t="s">
        <v>1423</v>
      </c>
      <c r="T4" s="177" t="s">
        <v>1423</v>
      </c>
      <c r="U4" s="177" t="s">
        <v>1423</v>
      </c>
      <c r="V4" s="177" t="s">
        <v>1423</v>
      </c>
      <c r="W4" s="177" t="s">
        <v>1423</v>
      </c>
      <c r="X4" s="177" t="s">
        <v>1423</v>
      </c>
      <c r="Y4" s="177" t="s">
        <v>1423</v>
      </c>
      <c r="Z4" s="177" t="s">
        <v>1423</v>
      </c>
      <c r="AA4" s="177" t="s">
        <v>1423</v>
      </c>
      <c r="AB4" s="177" t="s">
        <v>1423</v>
      </c>
      <c r="AC4" s="177" t="s">
        <v>1423</v>
      </c>
      <c r="AD4" s="177" t="s">
        <v>1423</v>
      </c>
      <c r="AE4" s="177" t="s">
        <v>1423</v>
      </c>
      <c r="AF4" s="177" t="s">
        <v>1423</v>
      </c>
      <c r="AG4" s="177" t="s">
        <v>1423</v>
      </c>
      <c r="AH4" s="177" t="s">
        <v>1423</v>
      </c>
      <c r="AI4" s="177" t="s">
        <v>1423</v>
      </c>
      <c r="AJ4" s="177" t="s">
        <v>1423</v>
      </c>
      <c r="AK4" s="177" t="s">
        <v>1423</v>
      </c>
      <c r="AL4" s="177" t="s">
        <v>1423</v>
      </c>
      <c r="AM4" s="177" t="s">
        <v>1423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77" t="s">
        <v>1423</v>
      </c>
      <c r="E13" s="177" t="s">
        <v>1423</v>
      </c>
      <c r="F13" s="177" t="s">
        <v>1423</v>
      </c>
      <c r="G13" s="177" t="s">
        <v>1423</v>
      </c>
      <c r="H13" s="177" t="s">
        <v>1423</v>
      </c>
      <c r="I13" s="177" t="s">
        <v>1423</v>
      </c>
      <c r="J13" s="177" t="s">
        <v>1423</v>
      </c>
      <c r="K13" s="177" t="s">
        <v>1423</v>
      </c>
      <c r="L13" s="177" t="s">
        <v>1423</v>
      </c>
      <c r="M13" s="177" t="s">
        <v>1423</v>
      </c>
      <c r="N13" s="177" t="s">
        <v>1423</v>
      </c>
      <c r="O13" s="177" t="s">
        <v>1423</v>
      </c>
      <c r="P13" s="177" t="s">
        <v>1423</v>
      </c>
      <c r="Q13" s="177" t="s">
        <v>1423</v>
      </c>
      <c r="R13" s="177" t="s">
        <v>1423</v>
      </c>
      <c r="S13" s="177" t="s">
        <v>1423</v>
      </c>
      <c r="T13" s="177" t="s">
        <v>1423</v>
      </c>
      <c r="U13" s="177" t="s">
        <v>1423</v>
      </c>
      <c r="V13" s="177" t="s">
        <v>1423</v>
      </c>
      <c r="W13" s="177" t="s">
        <v>1423</v>
      </c>
      <c r="X13" s="177" t="s">
        <v>1423</v>
      </c>
      <c r="Y13" s="177" t="s">
        <v>1423</v>
      </c>
      <c r="Z13" s="177" t="s">
        <v>1423</v>
      </c>
      <c r="AA13" s="177" t="s">
        <v>1423</v>
      </c>
      <c r="AB13" s="177" t="s">
        <v>1423</v>
      </c>
      <c r="AC13" s="177" t="s">
        <v>1423</v>
      </c>
      <c r="AD13" s="177" t="s">
        <v>1423</v>
      </c>
      <c r="AE13" s="177" t="s">
        <v>1423</v>
      </c>
      <c r="AF13" s="177" t="s">
        <v>1423</v>
      </c>
      <c r="AG13" s="177" t="s">
        <v>1423</v>
      </c>
      <c r="AH13" s="177" t="s">
        <v>1423</v>
      </c>
      <c r="AI13" s="177" t="s">
        <v>1423</v>
      </c>
      <c r="AJ13" s="177" t="s">
        <v>1423</v>
      </c>
      <c r="AK13" s="177" t="s">
        <v>1423</v>
      </c>
      <c r="AL13" s="177" t="s">
        <v>1423</v>
      </c>
      <c r="AM13" s="177" t="s">
        <v>1423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77" t="s">
        <v>1423</v>
      </c>
      <c r="E14" s="177" t="s">
        <v>1423</v>
      </c>
      <c r="F14" s="177" t="s">
        <v>1423</v>
      </c>
      <c r="G14" s="177" t="s">
        <v>1423</v>
      </c>
      <c r="H14" s="177" t="s">
        <v>1423</v>
      </c>
      <c r="I14" s="177" t="s">
        <v>1423</v>
      </c>
      <c r="J14" s="177" t="s">
        <v>1423</v>
      </c>
      <c r="K14" s="177" t="s">
        <v>1423</v>
      </c>
      <c r="L14" s="177" t="s">
        <v>1423</v>
      </c>
      <c r="M14" s="177" t="s">
        <v>1423</v>
      </c>
      <c r="N14" s="177" t="s">
        <v>1423</v>
      </c>
      <c r="O14" s="177" t="s">
        <v>1423</v>
      </c>
      <c r="P14" s="177" t="s">
        <v>1423</v>
      </c>
      <c r="Q14" s="177" t="s">
        <v>1423</v>
      </c>
      <c r="R14" s="177" t="s">
        <v>1423</v>
      </c>
      <c r="S14" s="177" t="s">
        <v>1423</v>
      </c>
      <c r="T14" s="177" t="s">
        <v>1423</v>
      </c>
      <c r="U14" s="177" t="s">
        <v>1423</v>
      </c>
      <c r="V14" s="177" t="s">
        <v>1423</v>
      </c>
      <c r="W14" s="177" t="s">
        <v>1423</v>
      </c>
      <c r="X14" s="177" t="s">
        <v>1423</v>
      </c>
      <c r="Y14" s="177" t="s">
        <v>1423</v>
      </c>
      <c r="Z14" s="177" t="s">
        <v>1423</v>
      </c>
      <c r="AA14" s="177" t="s">
        <v>1423</v>
      </c>
      <c r="AB14" s="177" t="s">
        <v>1423</v>
      </c>
      <c r="AC14" s="177" t="s">
        <v>1423</v>
      </c>
      <c r="AD14" s="177" t="s">
        <v>1423</v>
      </c>
      <c r="AE14" s="177" t="s">
        <v>1423</v>
      </c>
      <c r="AF14" s="177" t="s">
        <v>1423</v>
      </c>
      <c r="AG14" s="177" t="s">
        <v>1423</v>
      </c>
      <c r="AH14" s="177" t="s">
        <v>1423</v>
      </c>
      <c r="AI14" s="177" t="s">
        <v>1423</v>
      </c>
      <c r="AJ14" s="177" t="s">
        <v>1423</v>
      </c>
      <c r="AK14" s="177" t="s">
        <v>1423</v>
      </c>
      <c r="AL14" s="177" t="s">
        <v>1423</v>
      </c>
      <c r="AM14" s="177" t="s">
        <v>1423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77" t="s">
        <v>1423</v>
      </c>
      <c r="E15" s="177" t="s">
        <v>1423</v>
      </c>
      <c r="F15" s="177" t="s">
        <v>1423</v>
      </c>
      <c r="G15" s="177" t="s">
        <v>1423</v>
      </c>
      <c r="H15" s="177" t="s">
        <v>1423</v>
      </c>
      <c r="I15" s="177" t="s">
        <v>1423</v>
      </c>
      <c r="J15" s="177" t="s">
        <v>1423</v>
      </c>
      <c r="K15" s="177" t="s">
        <v>1423</v>
      </c>
      <c r="L15" s="177" t="s">
        <v>1423</v>
      </c>
      <c r="M15" s="177" t="s">
        <v>1423</v>
      </c>
      <c r="N15" s="177" t="s">
        <v>1423</v>
      </c>
      <c r="O15" s="177" t="s">
        <v>1423</v>
      </c>
      <c r="P15" s="177" t="s">
        <v>1423</v>
      </c>
      <c r="Q15" s="177" t="s">
        <v>1423</v>
      </c>
      <c r="R15" s="177" t="s">
        <v>1423</v>
      </c>
      <c r="S15" s="177" t="s">
        <v>1423</v>
      </c>
      <c r="T15" s="177" t="s">
        <v>1423</v>
      </c>
      <c r="U15" s="177" t="s">
        <v>1423</v>
      </c>
      <c r="V15" s="177" t="s">
        <v>1423</v>
      </c>
      <c r="W15" s="177" t="s">
        <v>1423</v>
      </c>
      <c r="X15" s="177" t="s">
        <v>1423</v>
      </c>
      <c r="Y15" s="177" t="s">
        <v>1423</v>
      </c>
      <c r="Z15" s="177" t="s">
        <v>1423</v>
      </c>
      <c r="AA15" s="177" t="s">
        <v>1423</v>
      </c>
      <c r="AB15" s="177" t="s">
        <v>1423</v>
      </c>
      <c r="AC15" s="177" t="s">
        <v>1423</v>
      </c>
      <c r="AD15" s="177" t="s">
        <v>1423</v>
      </c>
      <c r="AE15" s="177" t="s">
        <v>1423</v>
      </c>
      <c r="AF15" s="177" t="s">
        <v>1423</v>
      </c>
      <c r="AG15" s="177" t="s">
        <v>1423</v>
      </c>
      <c r="AH15" s="177" t="s">
        <v>1423</v>
      </c>
      <c r="AI15" s="177" t="s">
        <v>1423</v>
      </c>
      <c r="AJ15" s="177" t="s">
        <v>1423</v>
      </c>
      <c r="AK15" s="177" t="s">
        <v>1423</v>
      </c>
      <c r="AL15" s="177" t="s">
        <v>1423</v>
      </c>
      <c r="AM15" s="177" t="s">
        <v>1423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77" t="s">
        <v>1423</v>
      </c>
      <c r="E16" s="177" t="s">
        <v>1423</v>
      </c>
      <c r="F16" s="177" t="s">
        <v>1423</v>
      </c>
      <c r="G16" s="177" t="s">
        <v>1423</v>
      </c>
      <c r="H16" s="177" t="s">
        <v>1423</v>
      </c>
      <c r="I16" s="177" t="s">
        <v>1423</v>
      </c>
      <c r="J16" s="177" t="s">
        <v>1423</v>
      </c>
      <c r="K16" s="177" t="s">
        <v>1423</v>
      </c>
      <c r="L16" s="177" t="s">
        <v>1423</v>
      </c>
      <c r="M16" s="177" t="s">
        <v>1423</v>
      </c>
      <c r="N16" s="177" t="s">
        <v>1423</v>
      </c>
      <c r="O16" s="177" t="s">
        <v>1423</v>
      </c>
      <c r="P16" s="177" t="s">
        <v>1423</v>
      </c>
      <c r="Q16" s="177" t="s">
        <v>1423</v>
      </c>
      <c r="R16" s="177" t="s">
        <v>1423</v>
      </c>
      <c r="S16" s="177" t="s">
        <v>1423</v>
      </c>
      <c r="T16" s="177" t="s">
        <v>1423</v>
      </c>
      <c r="U16" s="177" t="s">
        <v>1423</v>
      </c>
      <c r="V16" s="177" t="s">
        <v>1423</v>
      </c>
      <c r="W16" s="177" t="s">
        <v>1423</v>
      </c>
      <c r="X16" s="177" t="s">
        <v>1423</v>
      </c>
      <c r="Y16" s="177" t="s">
        <v>1423</v>
      </c>
      <c r="Z16" s="177" t="s">
        <v>1423</v>
      </c>
      <c r="AA16" s="177" t="s">
        <v>1423</v>
      </c>
      <c r="AB16" s="177" t="s">
        <v>1423</v>
      </c>
      <c r="AC16" s="177" t="s">
        <v>1423</v>
      </c>
      <c r="AD16" s="177" t="s">
        <v>1423</v>
      </c>
      <c r="AE16" s="177" t="s">
        <v>1423</v>
      </c>
      <c r="AF16" s="177" t="s">
        <v>1423</v>
      </c>
      <c r="AG16" s="177" t="s">
        <v>1423</v>
      </c>
      <c r="AH16" s="177" t="s">
        <v>1423</v>
      </c>
      <c r="AI16" s="177" t="s">
        <v>1423</v>
      </c>
      <c r="AJ16" s="177" t="s">
        <v>1423</v>
      </c>
      <c r="AK16" s="177" t="s">
        <v>1423</v>
      </c>
      <c r="AL16" s="177" t="s">
        <v>1423</v>
      </c>
      <c r="AM16" s="177" t="s">
        <v>1423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77" t="s">
        <v>1423</v>
      </c>
      <c r="E17" s="177" t="s">
        <v>1423</v>
      </c>
      <c r="F17" s="177" t="s">
        <v>1423</v>
      </c>
      <c r="G17" s="177" t="s">
        <v>1423</v>
      </c>
      <c r="H17" s="177" t="s">
        <v>1423</v>
      </c>
      <c r="I17" s="177" t="s">
        <v>1423</v>
      </c>
      <c r="J17" s="177" t="s">
        <v>1423</v>
      </c>
      <c r="K17" s="177" t="s">
        <v>1423</v>
      </c>
      <c r="L17" s="177" t="s">
        <v>1423</v>
      </c>
      <c r="M17" s="177" t="s">
        <v>1423</v>
      </c>
      <c r="N17" s="177" t="s">
        <v>1423</v>
      </c>
      <c r="O17" s="177" t="s">
        <v>1423</v>
      </c>
      <c r="P17" s="177" t="s">
        <v>1423</v>
      </c>
      <c r="Q17" s="177" t="s">
        <v>1423</v>
      </c>
      <c r="R17" s="177" t="s">
        <v>1423</v>
      </c>
      <c r="S17" s="177" t="s">
        <v>1423</v>
      </c>
      <c r="T17" s="177" t="s">
        <v>1423</v>
      </c>
      <c r="U17" s="177" t="s">
        <v>1423</v>
      </c>
      <c r="V17" s="177" t="s">
        <v>1423</v>
      </c>
      <c r="W17" s="177" t="s">
        <v>1423</v>
      </c>
      <c r="X17" s="177" t="s">
        <v>1423</v>
      </c>
      <c r="Y17" s="177" t="s">
        <v>1423</v>
      </c>
      <c r="Z17" s="177" t="s">
        <v>1423</v>
      </c>
      <c r="AA17" s="177" t="s">
        <v>1423</v>
      </c>
      <c r="AB17" s="177" t="s">
        <v>1423</v>
      </c>
      <c r="AC17" s="177" t="s">
        <v>1423</v>
      </c>
      <c r="AD17" s="177" t="s">
        <v>1423</v>
      </c>
      <c r="AE17" s="177" t="s">
        <v>1423</v>
      </c>
      <c r="AF17" s="177" t="s">
        <v>1423</v>
      </c>
      <c r="AG17" s="177" t="s">
        <v>1423</v>
      </c>
      <c r="AH17" s="177" t="s">
        <v>1423</v>
      </c>
      <c r="AI17" s="177" t="s">
        <v>1423</v>
      </c>
      <c r="AJ17" s="177" t="s">
        <v>1423</v>
      </c>
      <c r="AK17" s="177" t="s">
        <v>1423</v>
      </c>
      <c r="AL17" s="177" t="s">
        <v>1423</v>
      </c>
      <c r="AM17" s="177" t="s">
        <v>1423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77" t="s">
        <v>1423</v>
      </c>
      <c r="E18" s="177" t="s">
        <v>1423</v>
      </c>
      <c r="F18" s="177" t="s">
        <v>1423</v>
      </c>
      <c r="G18" s="177" t="s">
        <v>1423</v>
      </c>
      <c r="H18" s="177" t="s">
        <v>1423</v>
      </c>
      <c r="I18" s="177" t="s">
        <v>1423</v>
      </c>
      <c r="J18" s="177" t="s">
        <v>1423</v>
      </c>
      <c r="K18" s="177" t="s">
        <v>1423</v>
      </c>
      <c r="L18" s="177" t="s">
        <v>1423</v>
      </c>
      <c r="M18" s="177" t="s">
        <v>1423</v>
      </c>
      <c r="N18" s="177" t="s">
        <v>1423</v>
      </c>
      <c r="O18" s="177" t="s">
        <v>1423</v>
      </c>
      <c r="P18" s="177" t="s">
        <v>1423</v>
      </c>
      <c r="Q18" s="177" t="s">
        <v>1423</v>
      </c>
      <c r="R18" s="177" t="s">
        <v>1423</v>
      </c>
      <c r="S18" s="177" t="s">
        <v>1423</v>
      </c>
      <c r="T18" s="177" t="s">
        <v>1423</v>
      </c>
      <c r="U18" s="177" t="s">
        <v>1423</v>
      </c>
      <c r="V18" s="177" t="s">
        <v>1423</v>
      </c>
      <c r="W18" s="177" t="s">
        <v>1423</v>
      </c>
      <c r="X18" s="177" t="s">
        <v>1423</v>
      </c>
      <c r="Y18" s="177" t="s">
        <v>1423</v>
      </c>
      <c r="Z18" s="177" t="s">
        <v>1423</v>
      </c>
      <c r="AA18" s="177" t="s">
        <v>1423</v>
      </c>
      <c r="AB18" s="177" t="s">
        <v>1423</v>
      </c>
      <c r="AC18" s="177" t="s">
        <v>1423</v>
      </c>
      <c r="AD18" s="177" t="s">
        <v>1423</v>
      </c>
      <c r="AE18" s="177" t="s">
        <v>1423</v>
      </c>
      <c r="AF18" s="177" t="s">
        <v>1423</v>
      </c>
      <c r="AG18" s="177" t="s">
        <v>1423</v>
      </c>
      <c r="AH18" s="177" t="s">
        <v>1423</v>
      </c>
      <c r="AI18" s="177" t="s">
        <v>1423</v>
      </c>
      <c r="AJ18" s="177" t="s">
        <v>1423</v>
      </c>
      <c r="AK18" s="177" t="s">
        <v>1423</v>
      </c>
      <c r="AL18" s="177" t="s">
        <v>1423</v>
      </c>
      <c r="AM18" s="177" t="s">
        <v>1423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77" t="s">
        <v>1423</v>
      </c>
      <c r="E19" s="177" t="s">
        <v>1423</v>
      </c>
      <c r="F19" s="177" t="s">
        <v>1423</v>
      </c>
      <c r="G19" s="177" t="s">
        <v>1423</v>
      </c>
      <c r="H19" s="177" t="s">
        <v>1423</v>
      </c>
      <c r="I19" s="177" t="s">
        <v>1423</v>
      </c>
      <c r="J19" s="177" t="s">
        <v>1423</v>
      </c>
      <c r="K19" s="177" t="s">
        <v>1423</v>
      </c>
      <c r="L19" s="177" t="s">
        <v>1423</v>
      </c>
      <c r="M19" s="177" t="s">
        <v>1423</v>
      </c>
      <c r="N19" s="177" t="s">
        <v>1423</v>
      </c>
      <c r="O19" s="177" t="s">
        <v>1423</v>
      </c>
      <c r="P19" s="177" t="s">
        <v>1423</v>
      </c>
      <c r="Q19" s="177" t="s">
        <v>1423</v>
      </c>
      <c r="R19" s="177" t="s">
        <v>1423</v>
      </c>
      <c r="S19" s="177" t="s">
        <v>1423</v>
      </c>
      <c r="T19" s="177" t="s">
        <v>1423</v>
      </c>
      <c r="U19" s="177" t="s">
        <v>1423</v>
      </c>
      <c r="V19" s="177" t="s">
        <v>1423</v>
      </c>
      <c r="W19" s="177" t="s">
        <v>1423</v>
      </c>
      <c r="X19" s="177" t="s">
        <v>1423</v>
      </c>
      <c r="Y19" s="177" t="s">
        <v>1423</v>
      </c>
      <c r="Z19" s="177" t="s">
        <v>1423</v>
      </c>
      <c r="AA19" s="177" t="s">
        <v>1423</v>
      </c>
      <c r="AB19" s="177" t="s">
        <v>1423</v>
      </c>
      <c r="AC19" s="177" t="s">
        <v>1423</v>
      </c>
      <c r="AD19" s="177" t="s">
        <v>1423</v>
      </c>
      <c r="AE19" s="177" t="s">
        <v>1423</v>
      </c>
      <c r="AF19" s="177" t="s">
        <v>1423</v>
      </c>
      <c r="AG19" s="177" t="s">
        <v>1423</v>
      </c>
      <c r="AH19" s="177" t="s">
        <v>1423</v>
      </c>
      <c r="AI19" s="177" t="s">
        <v>1423</v>
      </c>
      <c r="AJ19" s="177" t="s">
        <v>1423</v>
      </c>
      <c r="AK19" s="177" t="s">
        <v>1423</v>
      </c>
      <c r="AL19" s="177" t="s">
        <v>1423</v>
      </c>
      <c r="AM19" s="177" t="s">
        <v>1423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77" t="s">
        <v>1423</v>
      </c>
      <c r="E20" s="177" t="s">
        <v>1423</v>
      </c>
      <c r="F20" s="177" t="s">
        <v>1423</v>
      </c>
      <c r="G20" s="177" t="s">
        <v>1423</v>
      </c>
      <c r="H20" s="177" t="s">
        <v>1423</v>
      </c>
      <c r="I20" s="177" t="s">
        <v>1423</v>
      </c>
      <c r="J20" s="177" t="s">
        <v>1423</v>
      </c>
      <c r="K20" s="177" t="s">
        <v>1423</v>
      </c>
      <c r="L20" s="177" t="s">
        <v>1423</v>
      </c>
      <c r="M20" s="177" t="s">
        <v>1423</v>
      </c>
      <c r="N20" s="177" t="s">
        <v>1423</v>
      </c>
      <c r="O20" s="177" t="s">
        <v>1423</v>
      </c>
      <c r="P20" s="177" t="s">
        <v>1423</v>
      </c>
      <c r="Q20" s="177" t="s">
        <v>1423</v>
      </c>
      <c r="R20" s="177" t="s">
        <v>1423</v>
      </c>
      <c r="S20" s="177" t="s">
        <v>1423</v>
      </c>
      <c r="T20" s="177" t="s">
        <v>1423</v>
      </c>
      <c r="U20" s="177" t="s">
        <v>1423</v>
      </c>
      <c r="V20" s="177" t="s">
        <v>1423</v>
      </c>
      <c r="W20" s="177" t="s">
        <v>1423</v>
      </c>
      <c r="X20" s="177" t="s">
        <v>1423</v>
      </c>
      <c r="Y20" s="177" t="s">
        <v>1423</v>
      </c>
      <c r="Z20" s="177" t="s">
        <v>1423</v>
      </c>
      <c r="AA20" s="177" t="s">
        <v>1423</v>
      </c>
      <c r="AB20" s="177" t="s">
        <v>1423</v>
      </c>
      <c r="AC20" s="177" t="s">
        <v>1423</v>
      </c>
      <c r="AD20" s="177" t="s">
        <v>1423</v>
      </c>
      <c r="AE20" s="177" t="s">
        <v>1423</v>
      </c>
      <c r="AF20" s="177" t="s">
        <v>1423</v>
      </c>
      <c r="AG20" s="177" t="s">
        <v>1423</v>
      </c>
      <c r="AH20" s="177" t="s">
        <v>1423</v>
      </c>
      <c r="AI20" s="177" t="s">
        <v>1423</v>
      </c>
      <c r="AJ20" s="177" t="s">
        <v>1423</v>
      </c>
      <c r="AK20" s="177" t="s">
        <v>1423</v>
      </c>
      <c r="AL20" s="177" t="s">
        <v>1423</v>
      </c>
      <c r="AM20" s="177" t="s">
        <v>1423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77" t="s">
        <v>1423</v>
      </c>
      <c r="E21" s="177" t="s">
        <v>1423</v>
      </c>
      <c r="F21" s="177" t="s">
        <v>1423</v>
      </c>
      <c r="G21" s="177" t="s">
        <v>1423</v>
      </c>
      <c r="H21" s="177" t="s">
        <v>1423</v>
      </c>
      <c r="I21" s="177" t="s">
        <v>1423</v>
      </c>
      <c r="J21" s="177" t="s">
        <v>1423</v>
      </c>
      <c r="K21" s="177" t="s">
        <v>1423</v>
      </c>
      <c r="L21" s="177" t="s">
        <v>1423</v>
      </c>
      <c r="M21" s="177" t="s">
        <v>1423</v>
      </c>
      <c r="N21" s="177" t="s">
        <v>1423</v>
      </c>
      <c r="O21" s="177" t="s">
        <v>1423</v>
      </c>
      <c r="P21" s="177" t="s">
        <v>1423</v>
      </c>
      <c r="Q21" s="177" t="s">
        <v>1423</v>
      </c>
      <c r="R21" s="177" t="s">
        <v>1423</v>
      </c>
      <c r="S21" s="177" t="s">
        <v>1423</v>
      </c>
      <c r="T21" s="177" t="s">
        <v>1423</v>
      </c>
      <c r="U21" s="177" t="s">
        <v>1423</v>
      </c>
      <c r="V21" s="177" t="s">
        <v>1423</v>
      </c>
      <c r="W21" s="177" t="s">
        <v>1423</v>
      </c>
      <c r="X21" s="177" t="s">
        <v>1423</v>
      </c>
      <c r="Y21" s="177" t="s">
        <v>1423</v>
      </c>
      <c r="Z21" s="177" t="s">
        <v>1423</v>
      </c>
      <c r="AA21" s="177" t="s">
        <v>1423</v>
      </c>
      <c r="AB21" s="177" t="s">
        <v>1423</v>
      </c>
      <c r="AC21" s="177" t="s">
        <v>1423</v>
      </c>
      <c r="AD21" s="177" t="s">
        <v>1423</v>
      </c>
      <c r="AE21" s="177" t="s">
        <v>1423</v>
      </c>
      <c r="AF21" s="177" t="s">
        <v>1423</v>
      </c>
      <c r="AG21" s="177" t="s">
        <v>1423</v>
      </c>
      <c r="AH21" s="177" t="s">
        <v>1423</v>
      </c>
      <c r="AI21" s="177" t="s">
        <v>1423</v>
      </c>
      <c r="AJ21" s="177" t="s">
        <v>1423</v>
      </c>
      <c r="AK21" s="177" t="s">
        <v>1423</v>
      </c>
      <c r="AL21" s="177" t="s">
        <v>1423</v>
      </c>
      <c r="AM21" s="177" t="s">
        <v>1423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77" t="s">
        <v>1423</v>
      </c>
      <c r="E22" s="177" t="s">
        <v>1423</v>
      </c>
      <c r="F22" s="177" t="s">
        <v>1423</v>
      </c>
      <c r="G22" s="177" t="s">
        <v>1423</v>
      </c>
      <c r="H22" s="177" t="s">
        <v>1423</v>
      </c>
      <c r="I22" s="177" t="s">
        <v>1423</v>
      </c>
      <c r="J22" s="177" t="s">
        <v>1423</v>
      </c>
      <c r="K22" s="177" t="s">
        <v>1423</v>
      </c>
      <c r="L22" s="177" t="s">
        <v>1423</v>
      </c>
      <c r="M22" s="177" t="s">
        <v>1423</v>
      </c>
      <c r="N22" s="177" t="s">
        <v>1423</v>
      </c>
      <c r="O22" s="177" t="s">
        <v>1423</v>
      </c>
      <c r="P22" s="177" t="s">
        <v>1423</v>
      </c>
      <c r="Q22" s="177" t="s">
        <v>1423</v>
      </c>
      <c r="R22" s="177" t="s">
        <v>1423</v>
      </c>
      <c r="S22" s="177" t="s">
        <v>1423</v>
      </c>
      <c r="T22" s="177" t="s">
        <v>1423</v>
      </c>
      <c r="U22" s="177" t="s">
        <v>1423</v>
      </c>
      <c r="V22" s="177" t="s">
        <v>1423</v>
      </c>
      <c r="W22" s="177" t="s">
        <v>1423</v>
      </c>
      <c r="X22" s="177" t="s">
        <v>1423</v>
      </c>
      <c r="Y22" s="177" t="s">
        <v>1423</v>
      </c>
      <c r="Z22" s="177" t="s">
        <v>1423</v>
      </c>
      <c r="AA22" s="177" t="s">
        <v>1423</v>
      </c>
      <c r="AB22" s="177" t="s">
        <v>1423</v>
      </c>
      <c r="AC22" s="177" t="s">
        <v>1423</v>
      </c>
      <c r="AD22" s="177" t="s">
        <v>1423</v>
      </c>
      <c r="AE22" s="177" t="s">
        <v>1423</v>
      </c>
      <c r="AF22" s="177" t="s">
        <v>1423</v>
      </c>
      <c r="AG22" s="177" t="s">
        <v>1423</v>
      </c>
      <c r="AH22" s="177" t="s">
        <v>1423</v>
      </c>
      <c r="AI22" s="177" t="s">
        <v>1423</v>
      </c>
      <c r="AJ22" s="177" t="s">
        <v>1423</v>
      </c>
      <c r="AK22" s="177" t="s">
        <v>1423</v>
      </c>
      <c r="AL22" s="177" t="s">
        <v>1423</v>
      </c>
      <c r="AM22" s="177" t="s">
        <v>1423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77" t="s">
        <v>1423</v>
      </c>
      <c r="E23" s="177" t="s">
        <v>1423</v>
      </c>
      <c r="F23" s="177" t="s">
        <v>1423</v>
      </c>
      <c r="G23" s="177" t="s">
        <v>1423</v>
      </c>
      <c r="H23" s="177" t="s">
        <v>1423</v>
      </c>
      <c r="I23" s="177" t="s">
        <v>1423</v>
      </c>
      <c r="J23" s="177" t="s">
        <v>1423</v>
      </c>
      <c r="K23" s="177" t="s">
        <v>1423</v>
      </c>
      <c r="L23" s="177" t="s">
        <v>1423</v>
      </c>
      <c r="M23" s="177" t="s">
        <v>1423</v>
      </c>
      <c r="N23" s="177" t="s">
        <v>1423</v>
      </c>
      <c r="O23" s="177" t="s">
        <v>1423</v>
      </c>
      <c r="P23" s="177" t="s">
        <v>1423</v>
      </c>
      <c r="Q23" s="177" t="s">
        <v>1423</v>
      </c>
      <c r="R23" s="177" t="s">
        <v>1423</v>
      </c>
      <c r="S23" s="177" t="s">
        <v>1423</v>
      </c>
      <c r="T23" s="177" t="s">
        <v>1423</v>
      </c>
      <c r="U23" s="177" t="s">
        <v>1423</v>
      </c>
      <c r="V23" s="177" t="s">
        <v>1423</v>
      </c>
      <c r="W23" s="177" t="s">
        <v>1423</v>
      </c>
      <c r="X23" s="177" t="s">
        <v>1423</v>
      </c>
      <c r="Y23" s="177" t="s">
        <v>1423</v>
      </c>
      <c r="Z23" s="177" t="s">
        <v>1423</v>
      </c>
      <c r="AA23" s="177" t="s">
        <v>1423</v>
      </c>
      <c r="AB23" s="177" t="s">
        <v>1423</v>
      </c>
      <c r="AC23" s="177" t="s">
        <v>1423</v>
      </c>
      <c r="AD23" s="177" t="s">
        <v>1423</v>
      </c>
      <c r="AE23" s="177" t="s">
        <v>1423</v>
      </c>
      <c r="AF23" s="177" t="s">
        <v>1423</v>
      </c>
      <c r="AG23" s="177" t="s">
        <v>1423</v>
      </c>
      <c r="AH23" s="177" t="s">
        <v>1423</v>
      </c>
      <c r="AI23" s="177" t="s">
        <v>1423</v>
      </c>
      <c r="AJ23" s="177" t="s">
        <v>1423</v>
      </c>
      <c r="AK23" s="177" t="s">
        <v>1423</v>
      </c>
      <c r="AL23" s="177" t="s">
        <v>1423</v>
      </c>
      <c r="AM23" s="177" t="s">
        <v>1423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77" t="s">
        <v>1423</v>
      </c>
      <c r="E24" s="177" t="s">
        <v>1423</v>
      </c>
      <c r="F24" s="177" t="s">
        <v>1423</v>
      </c>
      <c r="G24" s="177" t="s">
        <v>1423</v>
      </c>
      <c r="H24" s="177" t="s">
        <v>1423</v>
      </c>
      <c r="I24" s="177" t="s">
        <v>1423</v>
      </c>
      <c r="J24" s="177" t="s">
        <v>1423</v>
      </c>
      <c r="K24" s="177" t="s">
        <v>1423</v>
      </c>
      <c r="L24" s="177" t="s">
        <v>1423</v>
      </c>
      <c r="M24" s="177" t="s">
        <v>1423</v>
      </c>
      <c r="N24" s="177" t="s">
        <v>1423</v>
      </c>
      <c r="O24" s="177" t="s">
        <v>1423</v>
      </c>
      <c r="P24" s="177" t="s">
        <v>1423</v>
      </c>
      <c r="Q24" s="177" t="s">
        <v>1423</v>
      </c>
      <c r="R24" s="177" t="s">
        <v>1423</v>
      </c>
      <c r="S24" s="177" t="s">
        <v>1423</v>
      </c>
      <c r="T24" s="177" t="s">
        <v>1423</v>
      </c>
      <c r="U24" s="177" t="s">
        <v>1423</v>
      </c>
      <c r="V24" s="177" t="s">
        <v>1423</v>
      </c>
      <c r="W24" s="177" t="s">
        <v>1423</v>
      </c>
      <c r="X24" s="177" t="s">
        <v>1423</v>
      </c>
      <c r="Y24" s="177" t="s">
        <v>1423</v>
      </c>
      <c r="Z24" s="177" t="s">
        <v>1423</v>
      </c>
      <c r="AA24" s="177" t="s">
        <v>1423</v>
      </c>
      <c r="AB24" s="177" t="s">
        <v>1423</v>
      </c>
      <c r="AC24" s="177" t="s">
        <v>1423</v>
      </c>
      <c r="AD24" s="177" t="s">
        <v>1423</v>
      </c>
      <c r="AE24" s="177" t="s">
        <v>1423</v>
      </c>
      <c r="AF24" s="177" t="s">
        <v>1423</v>
      </c>
      <c r="AG24" s="177" t="s">
        <v>1423</v>
      </c>
      <c r="AH24" s="177" t="s">
        <v>1423</v>
      </c>
      <c r="AI24" s="177" t="s">
        <v>1423</v>
      </c>
      <c r="AJ24" s="177" t="s">
        <v>1423</v>
      </c>
      <c r="AK24" s="177" t="s">
        <v>1423</v>
      </c>
      <c r="AL24" s="177" t="s">
        <v>1423</v>
      </c>
      <c r="AM24" s="177" t="s">
        <v>1423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77" t="s">
        <v>1423</v>
      </c>
      <c r="E25" s="177" t="s">
        <v>1423</v>
      </c>
      <c r="F25" s="177" t="s">
        <v>1423</v>
      </c>
      <c r="G25" s="177" t="s">
        <v>1423</v>
      </c>
      <c r="H25" s="177" t="s">
        <v>1423</v>
      </c>
      <c r="I25" s="177" t="s">
        <v>1423</v>
      </c>
      <c r="J25" s="177" t="s">
        <v>1423</v>
      </c>
      <c r="K25" s="177" t="s">
        <v>1423</v>
      </c>
      <c r="L25" s="177" t="s">
        <v>1423</v>
      </c>
      <c r="M25" s="177" t="s">
        <v>1423</v>
      </c>
      <c r="N25" s="177" t="s">
        <v>1423</v>
      </c>
      <c r="O25" s="177" t="s">
        <v>1423</v>
      </c>
      <c r="P25" s="177" t="s">
        <v>1423</v>
      </c>
      <c r="Q25" s="177" t="s">
        <v>1423</v>
      </c>
      <c r="R25" s="177" t="s">
        <v>1423</v>
      </c>
      <c r="S25" s="177" t="s">
        <v>1423</v>
      </c>
      <c r="T25" s="177" t="s">
        <v>1423</v>
      </c>
      <c r="U25" s="177" t="s">
        <v>1423</v>
      </c>
      <c r="V25" s="177" t="s">
        <v>1423</v>
      </c>
      <c r="W25" s="177" t="s">
        <v>1423</v>
      </c>
      <c r="X25" s="177" t="s">
        <v>1423</v>
      </c>
      <c r="Y25" s="177" t="s">
        <v>1423</v>
      </c>
      <c r="Z25" s="177" t="s">
        <v>1423</v>
      </c>
      <c r="AA25" s="177" t="s">
        <v>1423</v>
      </c>
      <c r="AB25" s="177" t="s">
        <v>1423</v>
      </c>
      <c r="AC25" s="177" t="s">
        <v>1423</v>
      </c>
      <c r="AD25" s="177" t="s">
        <v>1423</v>
      </c>
      <c r="AE25" s="177" t="s">
        <v>1423</v>
      </c>
      <c r="AF25" s="177" t="s">
        <v>1423</v>
      </c>
      <c r="AG25" s="177" t="s">
        <v>1423</v>
      </c>
      <c r="AH25" s="177" t="s">
        <v>1423</v>
      </c>
      <c r="AI25" s="177" t="s">
        <v>1423</v>
      </c>
      <c r="AJ25" s="177" t="s">
        <v>1423</v>
      </c>
      <c r="AK25" s="177" t="s">
        <v>1423</v>
      </c>
      <c r="AL25" s="177" t="s">
        <v>1423</v>
      </c>
      <c r="AM25" s="177" t="s">
        <v>1423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77" t="s">
        <v>1423</v>
      </c>
      <c r="E26" s="177" t="s">
        <v>1423</v>
      </c>
      <c r="F26" s="177" t="s">
        <v>1423</v>
      </c>
      <c r="G26" s="177" t="s">
        <v>1423</v>
      </c>
      <c r="H26" s="177" t="s">
        <v>1423</v>
      </c>
      <c r="I26" s="177" t="s">
        <v>1423</v>
      </c>
      <c r="J26" s="177" t="s">
        <v>1423</v>
      </c>
      <c r="K26" s="177" t="s">
        <v>1423</v>
      </c>
      <c r="L26" s="177" t="s">
        <v>1423</v>
      </c>
      <c r="M26" s="177" t="s">
        <v>1423</v>
      </c>
      <c r="N26" s="177" t="s">
        <v>1423</v>
      </c>
      <c r="O26" s="177" t="s">
        <v>1423</v>
      </c>
      <c r="P26" s="177" t="s">
        <v>1423</v>
      </c>
      <c r="Q26" s="177" t="s">
        <v>1423</v>
      </c>
      <c r="R26" s="177" t="s">
        <v>1423</v>
      </c>
      <c r="S26" s="177" t="s">
        <v>1423</v>
      </c>
      <c r="T26" s="177" t="s">
        <v>1423</v>
      </c>
      <c r="U26" s="177" t="s">
        <v>1423</v>
      </c>
      <c r="V26" s="177" t="s">
        <v>1423</v>
      </c>
      <c r="W26" s="177" t="s">
        <v>1423</v>
      </c>
      <c r="X26" s="177" t="s">
        <v>1423</v>
      </c>
      <c r="Y26" s="177" t="s">
        <v>1423</v>
      </c>
      <c r="Z26" s="177" t="s">
        <v>1423</v>
      </c>
      <c r="AA26" s="177" t="s">
        <v>1423</v>
      </c>
      <c r="AB26" s="177" t="s">
        <v>1423</v>
      </c>
      <c r="AC26" s="177" t="s">
        <v>1423</v>
      </c>
      <c r="AD26" s="177" t="s">
        <v>1423</v>
      </c>
      <c r="AE26" s="177" t="s">
        <v>1423</v>
      </c>
      <c r="AF26" s="177" t="s">
        <v>1423</v>
      </c>
      <c r="AG26" s="177" t="s">
        <v>1423</v>
      </c>
      <c r="AH26" s="177" t="s">
        <v>1423</v>
      </c>
      <c r="AI26" s="177" t="s">
        <v>1423</v>
      </c>
      <c r="AJ26" s="177" t="s">
        <v>1423</v>
      </c>
      <c r="AK26" s="177" t="s">
        <v>1423</v>
      </c>
      <c r="AL26" s="177" t="s">
        <v>1423</v>
      </c>
      <c r="AM26" s="177" t="s">
        <v>1423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77" t="s">
        <v>1423</v>
      </c>
      <c r="E27" s="177" t="s">
        <v>1423</v>
      </c>
      <c r="F27" s="177" t="s">
        <v>1423</v>
      </c>
      <c r="G27" s="177" t="s">
        <v>1423</v>
      </c>
      <c r="H27" s="177" t="s">
        <v>1423</v>
      </c>
      <c r="I27" s="177" t="s">
        <v>1423</v>
      </c>
      <c r="J27" s="177" t="s">
        <v>1423</v>
      </c>
      <c r="K27" s="177" t="s">
        <v>1423</v>
      </c>
      <c r="L27" s="177" t="s">
        <v>1423</v>
      </c>
      <c r="M27" s="177" t="s">
        <v>1423</v>
      </c>
      <c r="N27" s="177" t="s">
        <v>1423</v>
      </c>
      <c r="O27" s="177" t="s">
        <v>1423</v>
      </c>
      <c r="P27" s="177" t="s">
        <v>1423</v>
      </c>
      <c r="Q27" s="177" t="s">
        <v>1423</v>
      </c>
      <c r="R27" s="177" t="s">
        <v>1423</v>
      </c>
      <c r="S27" s="177" t="s">
        <v>1423</v>
      </c>
      <c r="T27" s="177" t="s">
        <v>1423</v>
      </c>
      <c r="U27" s="177" t="s">
        <v>1423</v>
      </c>
      <c r="V27" s="177" t="s">
        <v>1423</v>
      </c>
      <c r="W27" s="177" t="s">
        <v>1423</v>
      </c>
      <c r="X27" s="177" t="s">
        <v>1423</v>
      </c>
      <c r="Y27" s="177" t="s">
        <v>1423</v>
      </c>
      <c r="Z27" s="177" t="s">
        <v>1423</v>
      </c>
      <c r="AA27" s="177" t="s">
        <v>1423</v>
      </c>
      <c r="AB27" s="177" t="s">
        <v>1423</v>
      </c>
      <c r="AC27" s="177" t="s">
        <v>1423</v>
      </c>
      <c r="AD27" s="177" t="s">
        <v>1423</v>
      </c>
      <c r="AE27" s="177" t="s">
        <v>1423</v>
      </c>
      <c r="AF27" s="177" t="s">
        <v>1423</v>
      </c>
      <c r="AG27" s="177" t="s">
        <v>1423</v>
      </c>
      <c r="AH27" s="177" t="s">
        <v>1423</v>
      </c>
      <c r="AI27" s="177" t="s">
        <v>1423</v>
      </c>
      <c r="AJ27" s="177" t="s">
        <v>1423</v>
      </c>
      <c r="AK27" s="177" t="s">
        <v>1423</v>
      </c>
      <c r="AL27" s="177" t="s">
        <v>1423</v>
      </c>
      <c r="AM27" s="177" t="s">
        <v>1423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77" t="s">
        <v>1423</v>
      </c>
      <c r="E28" s="177" t="s">
        <v>1423</v>
      </c>
      <c r="F28" s="177" t="s">
        <v>1423</v>
      </c>
      <c r="G28" s="177" t="s">
        <v>1423</v>
      </c>
      <c r="H28" s="177" t="s">
        <v>1423</v>
      </c>
      <c r="I28" s="177" t="s">
        <v>1423</v>
      </c>
      <c r="J28" s="177" t="s">
        <v>1423</v>
      </c>
      <c r="K28" s="177" t="s">
        <v>1423</v>
      </c>
      <c r="L28" s="177" t="s">
        <v>1423</v>
      </c>
      <c r="M28" s="177" t="s">
        <v>1423</v>
      </c>
      <c r="N28" s="177" t="s">
        <v>1423</v>
      </c>
      <c r="O28" s="177" t="s">
        <v>1423</v>
      </c>
      <c r="P28" s="177" t="s">
        <v>1423</v>
      </c>
      <c r="Q28" s="177" t="s">
        <v>1423</v>
      </c>
      <c r="R28" s="177" t="s">
        <v>1423</v>
      </c>
      <c r="S28" s="177" t="s">
        <v>1423</v>
      </c>
      <c r="T28" s="177" t="s">
        <v>1423</v>
      </c>
      <c r="U28" s="177" t="s">
        <v>1423</v>
      </c>
      <c r="V28" s="177" t="s">
        <v>1423</v>
      </c>
      <c r="W28" s="177" t="s">
        <v>1423</v>
      </c>
      <c r="X28" s="177" t="s">
        <v>1423</v>
      </c>
      <c r="Y28" s="177" t="s">
        <v>1423</v>
      </c>
      <c r="Z28" s="177" t="s">
        <v>1423</v>
      </c>
      <c r="AA28" s="177" t="s">
        <v>1423</v>
      </c>
      <c r="AB28" s="177" t="s">
        <v>1423</v>
      </c>
      <c r="AC28" s="177" t="s">
        <v>1423</v>
      </c>
      <c r="AD28" s="177" t="s">
        <v>1423</v>
      </c>
      <c r="AE28" s="177" t="s">
        <v>1423</v>
      </c>
      <c r="AF28" s="177" t="s">
        <v>1423</v>
      </c>
      <c r="AG28" s="177" t="s">
        <v>1423</v>
      </c>
      <c r="AH28" s="177" t="s">
        <v>1423</v>
      </c>
      <c r="AI28" s="177" t="s">
        <v>1423</v>
      </c>
      <c r="AJ28" s="177" t="s">
        <v>1423</v>
      </c>
      <c r="AK28" s="177" t="s">
        <v>1423</v>
      </c>
      <c r="AL28" s="177" t="s">
        <v>1423</v>
      </c>
      <c r="AM28" s="177" t="s">
        <v>1423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77" t="s">
        <v>1423</v>
      </c>
      <c r="E29" s="177" t="s">
        <v>1423</v>
      </c>
      <c r="F29" s="177" t="s">
        <v>1423</v>
      </c>
      <c r="G29" s="177" t="s">
        <v>1423</v>
      </c>
      <c r="H29" s="177" t="s">
        <v>1423</v>
      </c>
      <c r="I29" s="177" t="s">
        <v>1423</v>
      </c>
      <c r="J29" s="177" t="s">
        <v>1423</v>
      </c>
      <c r="K29" s="177" t="s">
        <v>1423</v>
      </c>
      <c r="L29" s="177" t="s">
        <v>1423</v>
      </c>
      <c r="M29" s="177" t="s">
        <v>1423</v>
      </c>
      <c r="N29" s="177" t="s">
        <v>1423</v>
      </c>
      <c r="O29" s="177" t="s">
        <v>1423</v>
      </c>
      <c r="P29" s="177" t="s">
        <v>1423</v>
      </c>
      <c r="Q29" s="177" t="s">
        <v>1423</v>
      </c>
      <c r="R29" s="177" t="s">
        <v>1423</v>
      </c>
      <c r="S29" s="177" t="s">
        <v>1423</v>
      </c>
      <c r="T29" s="177" t="s">
        <v>1423</v>
      </c>
      <c r="U29" s="177" t="s">
        <v>1423</v>
      </c>
      <c r="V29" s="177" t="s">
        <v>1423</v>
      </c>
      <c r="W29" s="177" t="s">
        <v>1423</v>
      </c>
      <c r="X29" s="177" t="s">
        <v>1423</v>
      </c>
      <c r="Y29" s="177" t="s">
        <v>1423</v>
      </c>
      <c r="Z29" s="177" t="s">
        <v>1423</v>
      </c>
      <c r="AA29" s="177" t="s">
        <v>1423</v>
      </c>
      <c r="AB29" s="177" t="s">
        <v>1423</v>
      </c>
      <c r="AC29" s="177" t="s">
        <v>1423</v>
      </c>
      <c r="AD29" s="177" t="s">
        <v>1423</v>
      </c>
      <c r="AE29" s="177" t="s">
        <v>1423</v>
      </c>
      <c r="AF29" s="177" t="s">
        <v>1423</v>
      </c>
      <c r="AG29" s="177" t="s">
        <v>1423</v>
      </c>
      <c r="AH29" s="177" t="s">
        <v>1423</v>
      </c>
      <c r="AI29" s="177" t="s">
        <v>1423</v>
      </c>
      <c r="AJ29" s="177" t="s">
        <v>1423</v>
      </c>
      <c r="AK29" s="177" t="s">
        <v>1423</v>
      </c>
      <c r="AL29" s="177" t="s">
        <v>1423</v>
      </c>
      <c r="AM29" s="177" t="s">
        <v>1423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77" t="s">
        <v>1423</v>
      </c>
      <c r="E30" s="177" t="s">
        <v>1423</v>
      </c>
      <c r="F30" s="177" t="s">
        <v>1423</v>
      </c>
      <c r="G30" s="177" t="s">
        <v>1423</v>
      </c>
      <c r="H30" s="177" t="s">
        <v>1423</v>
      </c>
      <c r="I30" s="177" t="s">
        <v>1423</v>
      </c>
      <c r="J30" s="177" t="s">
        <v>1423</v>
      </c>
      <c r="K30" s="177" t="s">
        <v>1423</v>
      </c>
      <c r="L30" s="177" t="s">
        <v>1423</v>
      </c>
      <c r="M30" s="177" t="s">
        <v>1423</v>
      </c>
      <c r="N30" s="177" t="s">
        <v>1423</v>
      </c>
      <c r="O30" s="177" t="s">
        <v>1423</v>
      </c>
      <c r="P30" s="177" t="s">
        <v>1423</v>
      </c>
      <c r="Q30" s="177" t="s">
        <v>1423</v>
      </c>
      <c r="R30" s="177" t="s">
        <v>1423</v>
      </c>
      <c r="S30" s="177" t="s">
        <v>1423</v>
      </c>
      <c r="T30" s="177" t="s">
        <v>1423</v>
      </c>
      <c r="U30" s="177" t="s">
        <v>1423</v>
      </c>
      <c r="V30" s="177" t="s">
        <v>1423</v>
      </c>
      <c r="W30" s="177" t="s">
        <v>1423</v>
      </c>
      <c r="X30" s="177" t="s">
        <v>1423</v>
      </c>
      <c r="Y30" s="177" t="s">
        <v>1423</v>
      </c>
      <c r="Z30" s="177" t="s">
        <v>1423</v>
      </c>
      <c r="AA30" s="177" t="s">
        <v>1423</v>
      </c>
      <c r="AB30" s="177" t="s">
        <v>1423</v>
      </c>
      <c r="AC30" s="177" t="s">
        <v>1423</v>
      </c>
      <c r="AD30" s="177" t="s">
        <v>1423</v>
      </c>
      <c r="AE30" s="177" t="s">
        <v>1423</v>
      </c>
      <c r="AF30" s="177" t="s">
        <v>1423</v>
      </c>
      <c r="AG30" s="177" t="s">
        <v>1423</v>
      </c>
      <c r="AH30" s="177" t="s">
        <v>1423</v>
      </c>
      <c r="AI30" s="177" t="s">
        <v>1423</v>
      </c>
      <c r="AJ30" s="177" t="s">
        <v>1423</v>
      </c>
      <c r="AK30" s="177" t="s">
        <v>1423</v>
      </c>
      <c r="AL30" s="177" t="s">
        <v>1423</v>
      </c>
      <c r="AM30" s="177" t="s">
        <v>1423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77" t="s">
        <v>1423</v>
      </c>
      <c r="E31" s="177" t="s">
        <v>1423</v>
      </c>
      <c r="F31" s="177" t="s">
        <v>1423</v>
      </c>
      <c r="G31" s="177" t="s">
        <v>1423</v>
      </c>
      <c r="H31" s="177" t="s">
        <v>1423</v>
      </c>
      <c r="I31" s="177" t="s">
        <v>1423</v>
      </c>
      <c r="J31" s="177" t="s">
        <v>1423</v>
      </c>
      <c r="K31" s="177" t="s">
        <v>1423</v>
      </c>
      <c r="L31" s="177" t="s">
        <v>1423</v>
      </c>
      <c r="M31" s="177" t="s">
        <v>1423</v>
      </c>
      <c r="N31" s="177" t="s">
        <v>1423</v>
      </c>
      <c r="O31" s="177" t="s">
        <v>1423</v>
      </c>
      <c r="P31" s="177" t="s">
        <v>1423</v>
      </c>
      <c r="Q31" s="177" t="s">
        <v>1423</v>
      </c>
      <c r="R31" s="177" t="s">
        <v>1423</v>
      </c>
      <c r="S31" s="177" t="s">
        <v>1423</v>
      </c>
      <c r="T31" s="177" t="s">
        <v>1423</v>
      </c>
      <c r="U31" s="177" t="s">
        <v>1423</v>
      </c>
      <c r="V31" s="177" t="s">
        <v>1423</v>
      </c>
      <c r="W31" s="177" t="s">
        <v>1423</v>
      </c>
      <c r="X31" s="177" t="s">
        <v>1423</v>
      </c>
      <c r="Y31" s="177" t="s">
        <v>1423</v>
      </c>
      <c r="Z31" s="177" t="s">
        <v>1423</v>
      </c>
      <c r="AA31" s="177" t="s">
        <v>1423</v>
      </c>
      <c r="AB31" s="177" t="s">
        <v>1423</v>
      </c>
      <c r="AC31" s="177" t="s">
        <v>1423</v>
      </c>
      <c r="AD31" s="177" t="s">
        <v>1423</v>
      </c>
      <c r="AE31" s="177" t="s">
        <v>1423</v>
      </c>
      <c r="AF31" s="177" t="s">
        <v>1423</v>
      </c>
      <c r="AG31" s="177" t="s">
        <v>1423</v>
      </c>
      <c r="AH31" s="177" t="s">
        <v>1423</v>
      </c>
      <c r="AI31" s="177" t="s">
        <v>1423</v>
      </c>
      <c r="AJ31" s="177" t="s">
        <v>1423</v>
      </c>
      <c r="AK31" s="177" t="s">
        <v>1423</v>
      </c>
      <c r="AL31" s="177" t="s">
        <v>1423</v>
      </c>
      <c r="AM31" s="177" t="s">
        <v>1423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77" t="s">
        <v>1423</v>
      </c>
      <c r="E32" s="177" t="s">
        <v>1423</v>
      </c>
      <c r="F32" s="177" t="s">
        <v>1423</v>
      </c>
      <c r="G32" s="177" t="s">
        <v>1423</v>
      </c>
      <c r="H32" s="177" t="s">
        <v>1423</v>
      </c>
      <c r="I32" s="177" t="s">
        <v>1423</v>
      </c>
      <c r="J32" s="177" t="s">
        <v>1423</v>
      </c>
      <c r="K32" s="177" t="s">
        <v>1423</v>
      </c>
      <c r="L32" s="177" t="s">
        <v>1423</v>
      </c>
      <c r="M32" s="177" t="s">
        <v>1423</v>
      </c>
      <c r="N32" s="177" t="s">
        <v>1423</v>
      </c>
      <c r="O32" s="177" t="s">
        <v>1423</v>
      </c>
      <c r="P32" s="177" t="s">
        <v>1423</v>
      </c>
      <c r="Q32" s="177" t="s">
        <v>1423</v>
      </c>
      <c r="R32" s="177" t="s">
        <v>1423</v>
      </c>
      <c r="S32" s="177" t="s">
        <v>1423</v>
      </c>
      <c r="T32" s="177" t="s">
        <v>1423</v>
      </c>
      <c r="U32" s="177" t="s">
        <v>1423</v>
      </c>
      <c r="V32" s="177" t="s">
        <v>1423</v>
      </c>
      <c r="W32" s="177" t="s">
        <v>1423</v>
      </c>
      <c r="X32" s="177" t="s">
        <v>1423</v>
      </c>
      <c r="Y32" s="177" t="s">
        <v>1423</v>
      </c>
      <c r="Z32" s="177" t="s">
        <v>1423</v>
      </c>
      <c r="AA32" s="177" t="s">
        <v>1423</v>
      </c>
      <c r="AB32" s="177" t="s">
        <v>1423</v>
      </c>
      <c r="AC32" s="177" t="s">
        <v>1423</v>
      </c>
      <c r="AD32" s="177" t="s">
        <v>1423</v>
      </c>
      <c r="AE32" s="177" t="s">
        <v>1423</v>
      </c>
      <c r="AF32" s="177" t="s">
        <v>1423</v>
      </c>
      <c r="AG32" s="177" t="s">
        <v>1423</v>
      </c>
      <c r="AH32" s="177" t="s">
        <v>1423</v>
      </c>
      <c r="AI32" s="177" t="s">
        <v>1423</v>
      </c>
      <c r="AJ32" s="177" t="s">
        <v>1423</v>
      </c>
      <c r="AK32" s="177" t="s">
        <v>1423</v>
      </c>
      <c r="AL32" s="177" t="s">
        <v>1423</v>
      </c>
      <c r="AM32" s="177" t="s">
        <v>1423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77" t="s">
        <v>1423</v>
      </c>
      <c r="E33" s="177" t="s">
        <v>1423</v>
      </c>
      <c r="F33" s="177" t="s">
        <v>1423</v>
      </c>
      <c r="G33" s="177" t="s">
        <v>1423</v>
      </c>
      <c r="H33" s="177" t="s">
        <v>1423</v>
      </c>
      <c r="I33" s="177" t="s">
        <v>1423</v>
      </c>
      <c r="J33" s="177" t="s">
        <v>1423</v>
      </c>
      <c r="K33" s="177" t="s">
        <v>1423</v>
      </c>
      <c r="L33" s="177" t="s">
        <v>1423</v>
      </c>
      <c r="M33" s="177" t="s">
        <v>1423</v>
      </c>
      <c r="N33" s="177" t="s">
        <v>1423</v>
      </c>
      <c r="O33" s="177" t="s">
        <v>1423</v>
      </c>
      <c r="P33" s="177" t="s">
        <v>1423</v>
      </c>
      <c r="Q33" s="177" t="s">
        <v>1423</v>
      </c>
      <c r="R33" s="177" t="s">
        <v>1423</v>
      </c>
      <c r="S33" s="177" t="s">
        <v>1423</v>
      </c>
      <c r="T33" s="177" t="s">
        <v>1423</v>
      </c>
      <c r="U33" s="177" t="s">
        <v>1423</v>
      </c>
      <c r="V33" s="177" t="s">
        <v>1423</v>
      </c>
      <c r="W33" s="177" t="s">
        <v>1423</v>
      </c>
      <c r="X33" s="177" t="s">
        <v>1423</v>
      </c>
      <c r="Y33" s="177" t="s">
        <v>1423</v>
      </c>
      <c r="Z33" s="177" t="s">
        <v>1423</v>
      </c>
      <c r="AA33" s="177" t="s">
        <v>1423</v>
      </c>
      <c r="AB33" s="177" t="s">
        <v>1423</v>
      </c>
      <c r="AC33" s="177" t="s">
        <v>1423</v>
      </c>
      <c r="AD33" s="177" t="s">
        <v>1423</v>
      </c>
      <c r="AE33" s="177" t="s">
        <v>1423</v>
      </c>
      <c r="AF33" s="177" t="s">
        <v>1423</v>
      </c>
      <c r="AG33" s="177" t="s">
        <v>1423</v>
      </c>
      <c r="AH33" s="177" t="s">
        <v>1423</v>
      </c>
      <c r="AI33" s="177" t="s">
        <v>1423</v>
      </c>
      <c r="AJ33" s="177" t="s">
        <v>1423</v>
      </c>
      <c r="AK33" s="177" t="s">
        <v>1423</v>
      </c>
      <c r="AL33" s="177" t="s">
        <v>1423</v>
      </c>
      <c r="AM33" s="177" t="s">
        <v>1423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77" t="s">
        <v>1423</v>
      </c>
      <c r="E34" s="177" t="s">
        <v>1423</v>
      </c>
      <c r="F34" s="177" t="s">
        <v>1423</v>
      </c>
      <c r="G34" s="177" t="s">
        <v>1423</v>
      </c>
      <c r="H34" s="177" t="s">
        <v>1423</v>
      </c>
      <c r="I34" s="177" t="s">
        <v>1423</v>
      </c>
      <c r="J34" s="177" t="s">
        <v>1423</v>
      </c>
      <c r="K34" s="177" t="s">
        <v>1423</v>
      </c>
      <c r="L34" s="177" t="s">
        <v>1423</v>
      </c>
      <c r="M34" s="177" t="s">
        <v>1423</v>
      </c>
      <c r="N34" s="177" t="s">
        <v>1423</v>
      </c>
      <c r="O34" s="177" t="s">
        <v>1423</v>
      </c>
      <c r="P34" s="177" t="s">
        <v>1423</v>
      </c>
      <c r="Q34" s="177" t="s">
        <v>1423</v>
      </c>
      <c r="R34" s="177" t="s">
        <v>1423</v>
      </c>
      <c r="S34" s="177" t="s">
        <v>1423</v>
      </c>
      <c r="T34" s="177" t="s">
        <v>1423</v>
      </c>
      <c r="U34" s="177" t="s">
        <v>1423</v>
      </c>
      <c r="V34" s="177" t="s">
        <v>1423</v>
      </c>
      <c r="W34" s="177" t="s">
        <v>1423</v>
      </c>
      <c r="X34" s="177" t="s">
        <v>1423</v>
      </c>
      <c r="Y34" s="177" t="s">
        <v>1423</v>
      </c>
      <c r="Z34" s="177" t="s">
        <v>1423</v>
      </c>
      <c r="AA34" s="177" t="s">
        <v>1423</v>
      </c>
      <c r="AB34" s="177" t="s">
        <v>1423</v>
      </c>
      <c r="AC34" s="177" t="s">
        <v>1423</v>
      </c>
      <c r="AD34" s="177" t="s">
        <v>1423</v>
      </c>
      <c r="AE34" s="177" t="s">
        <v>1423</v>
      </c>
      <c r="AF34" s="177" t="s">
        <v>1423</v>
      </c>
      <c r="AG34" s="177" t="s">
        <v>1423</v>
      </c>
      <c r="AH34" s="177" t="s">
        <v>1423</v>
      </c>
      <c r="AI34" s="177" t="s">
        <v>1423</v>
      </c>
      <c r="AJ34" s="177" t="s">
        <v>1423</v>
      </c>
      <c r="AK34" s="177" t="s">
        <v>1423</v>
      </c>
      <c r="AL34" s="177" t="s">
        <v>1423</v>
      </c>
      <c r="AM34" s="177" t="s">
        <v>1423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77" t="s">
        <v>1423</v>
      </c>
      <c r="E35" s="177" t="s">
        <v>1423</v>
      </c>
      <c r="F35" s="177" t="s">
        <v>1423</v>
      </c>
      <c r="G35" s="177" t="s">
        <v>1423</v>
      </c>
      <c r="H35" s="177" t="s">
        <v>1423</v>
      </c>
      <c r="I35" s="177" t="s">
        <v>1423</v>
      </c>
      <c r="J35" s="177" t="s">
        <v>1423</v>
      </c>
      <c r="K35" s="177" t="s">
        <v>1423</v>
      </c>
      <c r="L35" s="177" t="s">
        <v>1423</v>
      </c>
      <c r="M35" s="177" t="s">
        <v>1423</v>
      </c>
      <c r="N35" s="177" t="s">
        <v>1423</v>
      </c>
      <c r="O35" s="177" t="s">
        <v>1423</v>
      </c>
      <c r="P35" s="177" t="s">
        <v>1423</v>
      </c>
      <c r="Q35" s="177" t="s">
        <v>1423</v>
      </c>
      <c r="R35" s="177" t="s">
        <v>1423</v>
      </c>
      <c r="S35" s="177" t="s">
        <v>1423</v>
      </c>
      <c r="T35" s="177" t="s">
        <v>1423</v>
      </c>
      <c r="U35" s="177" t="s">
        <v>1423</v>
      </c>
      <c r="V35" s="177" t="s">
        <v>1423</v>
      </c>
      <c r="W35" s="177" t="s">
        <v>1423</v>
      </c>
      <c r="X35" s="177" t="s">
        <v>1423</v>
      </c>
      <c r="Y35" s="177" t="s">
        <v>1423</v>
      </c>
      <c r="Z35" s="177" t="s">
        <v>1423</v>
      </c>
      <c r="AA35" s="177" t="s">
        <v>1423</v>
      </c>
      <c r="AB35" s="177" t="s">
        <v>1423</v>
      </c>
      <c r="AC35" s="177" t="s">
        <v>1423</v>
      </c>
      <c r="AD35" s="177" t="s">
        <v>1423</v>
      </c>
      <c r="AE35" s="177" t="s">
        <v>1423</v>
      </c>
      <c r="AF35" s="177" t="s">
        <v>1423</v>
      </c>
      <c r="AG35" s="177" t="s">
        <v>1423</v>
      </c>
      <c r="AH35" s="177" t="s">
        <v>1423</v>
      </c>
      <c r="AI35" s="177" t="s">
        <v>1423</v>
      </c>
      <c r="AJ35" s="177" t="s">
        <v>1423</v>
      </c>
      <c r="AK35" s="177" t="s">
        <v>1423</v>
      </c>
      <c r="AL35" s="177" t="s">
        <v>1423</v>
      </c>
      <c r="AM35" s="177" t="s">
        <v>1423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77" t="s">
        <v>1423</v>
      </c>
      <c r="E36" s="177" t="s">
        <v>1423</v>
      </c>
      <c r="F36" s="177" t="s">
        <v>1423</v>
      </c>
      <c r="G36" s="177" t="s">
        <v>1423</v>
      </c>
      <c r="H36" s="177" t="s">
        <v>1423</v>
      </c>
      <c r="I36" s="177" t="s">
        <v>1423</v>
      </c>
      <c r="J36" s="177" t="s">
        <v>1423</v>
      </c>
      <c r="K36" s="177" t="s">
        <v>1423</v>
      </c>
      <c r="L36" s="177" t="s">
        <v>1423</v>
      </c>
      <c r="M36" s="177" t="s">
        <v>1423</v>
      </c>
      <c r="N36" s="177" t="s">
        <v>1423</v>
      </c>
      <c r="O36" s="177" t="s">
        <v>1423</v>
      </c>
      <c r="P36" s="177" t="s">
        <v>1423</v>
      </c>
      <c r="Q36" s="177" t="s">
        <v>1423</v>
      </c>
      <c r="R36" s="177" t="s">
        <v>1423</v>
      </c>
      <c r="S36" s="177" t="s">
        <v>1423</v>
      </c>
      <c r="T36" s="177" t="s">
        <v>1423</v>
      </c>
      <c r="U36" s="177" t="s">
        <v>1423</v>
      </c>
      <c r="V36" s="177" t="s">
        <v>1423</v>
      </c>
      <c r="W36" s="177" t="s">
        <v>1423</v>
      </c>
      <c r="X36" s="177" t="s">
        <v>1423</v>
      </c>
      <c r="Y36" s="177" t="s">
        <v>1423</v>
      </c>
      <c r="Z36" s="177" t="s">
        <v>1423</v>
      </c>
      <c r="AA36" s="177" t="s">
        <v>1423</v>
      </c>
      <c r="AB36" s="177" t="s">
        <v>1423</v>
      </c>
      <c r="AC36" s="177" t="s">
        <v>1423</v>
      </c>
      <c r="AD36" s="177" t="s">
        <v>1423</v>
      </c>
      <c r="AE36" s="177" t="s">
        <v>1423</v>
      </c>
      <c r="AF36" s="177" t="s">
        <v>1423</v>
      </c>
      <c r="AG36" s="177" t="s">
        <v>1423</v>
      </c>
      <c r="AH36" s="177" t="s">
        <v>1423</v>
      </c>
      <c r="AI36" s="177" t="s">
        <v>1423</v>
      </c>
      <c r="AJ36" s="177" t="s">
        <v>1423</v>
      </c>
      <c r="AK36" s="177" t="s">
        <v>1423</v>
      </c>
      <c r="AL36" s="177" t="s">
        <v>1423</v>
      </c>
      <c r="AM36" s="177" t="s">
        <v>1423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77" t="s">
        <v>1423</v>
      </c>
      <c r="E37" s="177" t="s">
        <v>1423</v>
      </c>
      <c r="F37" s="177" t="s">
        <v>1423</v>
      </c>
      <c r="G37" s="177" t="s">
        <v>1423</v>
      </c>
      <c r="H37" s="177" t="s">
        <v>1423</v>
      </c>
      <c r="I37" s="177" t="s">
        <v>1423</v>
      </c>
      <c r="J37" s="177" t="s">
        <v>1423</v>
      </c>
      <c r="K37" s="177" t="s">
        <v>1423</v>
      </c>
      <c r="L37" s="177" t="s">
        <v>1423</v>
      </c>
      <c r="M37" s="177" t="s">
        <v>1423</v>
      </c>
      <c r="N37" s="177" t="s">
        <v>1423</v>
      </c>
      <c r="O37" s="177" t="s">
        <v>1423</v>
      </c>
      <c r="P37" s="177" t="s">
        <v>1423</v>
      </c>
      <c r="Q37" s="177" t="s">
        <v>1423</v>
      </c>
      <c r="R37" s="177" t="s">
        <v>1423</v>
      </c>
      <c r="S37" s="177" t="s">
        <v>1423</v>
      </c>
      <c r="T37" s="177" t="s">
        <v>1423</v>
      </c>
      <c r="U37" s="177" t="s">
        <v>1423</v>
      </c>
      <c r="V37" s="177" t="s">
        <v>1423</v>
      </c>
      <c r="W37" s="177" t="s">
        <v>1423</v>
      </c>
      <c r="X37" s="177" t="s">
        <v>1423</v>
      </c>
      <c r="Y37" s="177" t="s">
        <v>1423</v>
      </c>
      <c r="Z37" s="177" t="s">
        <v>1423</v>
      </c>
      <c r="AA37" s="177" t="s">
        <v>1423</v>
      </c>
      <c r="AB37" s="177" t="s">
        <v>1423</v>
      </c>
      <c r="AC37" s="177" t="s">
        <v>1423</v>
      </c>
      <c r="AD37" s="177" t="s">
        <v>1423</v>
      </c>
      <c r="AE37" s="177" t="s">
        <v>1423</v>
      </c>
      <c r="AF37" s="177" t="s">
        <v>1423</v>
      </c>
      <c r="AG37" s="177" t="s">
        <v>1423</v>
      </c>
      <c r="AH37" s="177" t="s">
        <v>1423</v>
      </c>
      <c r="AI37" s="177" t="s">
        <v>1423</v>
      </c>
      <c r="AJ37" s="177" t="s">
        <v>1423</v>
      </c>
      <c r="AK37" s="177" t="s">
        <v>1423</v>
      </c>
      <c r="AL37" s="177" t="s">
        <v>1423</v>
      </c>
      <c r="AM37" s="177" t="s">
        <v>1423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77" t="s">
        <v>1423</v>
      </c>
      <c r="E38" s="177" t="s">
        <v>1423</v>
      </c>
      <c r="F38" s="177" t="s">
        <v>1423</v>
      </c>
      <c r="G38" s="177" t="s">
        <v>1423</v>
      </c>
      <c r="H38" s="177" t="s">
        <v>1423</v>
      </c>
      <c r="I38" s="177" t="s">
        <v>1423</v>
      </c>
      <c r="J38" s="177" t="s">
        <v>1423</v>
      </c>
      <c r="K38" s="177" t="s">
        <v>1423</v>
      </c>
      <c r="L38" s="177" t="s">
        <v>1423</v>
      </c>
      <c r="M38" s="177" t="s">
        <v>1423</v>
      </c>
      <c r="N38" s="177" t="s">
        <v>1423</v>
      </c>
      <c r="O38" s="177" t="s">
        <v>1423</v>
      </c>
      <c r="P38" s="177" t="s">
        <v>1423</v>
      </c>
      <c r="Q38" s="177" t="s">
        <v>1423</v>
      </c>
      <c r="R38" s="177" t="s">
        <v>1423</v>
      </c>
      <c r="S38" s="177" t="s">
        <v>1423</v>
      </c>
      <c r="T38" s="177" t="s">
        <v>1423</v>
      </c>
      <c r="U38" s="177" t="s">
        <v>1423</v>
      </c>
      <c r="V38" s="177" t="s">
        <v>1423</v>
      </c>
      <c r="W38" s="177" t="s">
        <v>1423</v>
      </c>
      <c r="X38" s="177" t="s">
        <v>1423</v>
      </c>
      <c r="Y38" s="177" t="s">
        <v>1423</v>
      </c>
      <c r="Z38" s="177" t="s">
        <v>1423</v>
      </c>
      <c r="AA38" s="177" t="s">
        <v>1423</v>
      </c>
      <c r="AB38" s="177" t="s">
        <v>1423</v>
      </c>
      <c r="AC38" s="177" t="s">
        <v>1423</v>
      </c>
      <c r="AD38" s="177" t="s">
        <v>1423</v>
      </c>
      <c r="AE38" s="177" t="s">
        <v>1423</v>
      </c>
      <c r="AF38" s="177" t="s">
        <v>1423</v>
      </c>
      <c r="AG38" s="177" t="s">
        <v>1423</v>
      </c>
      <c r="AH38" s="177" t="s">
        <v>1423</v>
      </c>
      <c r="AI38" s="177" t="s">
        <v>1423</v>
      </c>
      <c r="AJ38" s="177" t="s">
        <v>1423</v>
      </c>
      <c r="AK38" s="177" t="s">
        <v>1423</v>
      </c>
      <c r="AL38" s="177" t="s">
        <v>1423</v>
      </c>
      <c r="AM38" s="177" t="s">
        <v>1423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 t="s">
        <v>1423</v>
      </c>
      <c r="E39" s="177" t="s">
        <v>1423</v>
      </c>
      <c r="F39" s="177" t="s">
        <v>1423</v>
      </c>
      <c r="G39" s="177" t="s">
        <v>1423</v>
      </c>
      <c r="H39" s="177" t="s">
        <v>1423</v>
      </c>
      <c r="I39" s="177" t="s">
        <v>1423</v>
      </c>
      <c r="J39" s="177" t="s">
        <v>1423</v>
      </c>
      <c r="K39" s="177" t="s">
        <v>1423</v>
      </c>
      <c r="L39" s="177" t="s">
        <v>1423</v>
      </c>
      <c r="M39" s="177" t="s">
        <v>1423</v>
      </c>
      <c r="N39" s="177" t="s">
        <v>1423</v>
      </c>
      <c r="O39" s="177" t="s">
        <v>1423</v>
      </c>
      <c r="P39" s="177" t="s">
        <v>1423</v>
      </c>
      <c r="Q39" s="177" t="s">
        <v>1423</v>
      </c>
      <c r="R39" s="177" t="s">
        <v>1423</v>
      </c>
      <c r="S39" s="177" t="s">
        <v>1423</v>
      </c>
      <c r="T39" s="177" t="s">
        <v>1423</v>
      </c>
      <c r="U39" s="177" t="s">
        <v>1423</v>
      </c>
      <c r="V39" s="177" t="s">
        <v>1423</v>
      </c>
      <c r="W39" s="177" t="s">
        <v>1423</v>
      </c>
      <c r="X39" s="177" t="s">
        <v>1423</v>
      </c>
      <c r="Y39" s="177" t="s">
        <v>1423</v>
      </c>
      <c r="Z39" s="177" t="s">
        <v>1423</v>
      </c>
      <c r="AA39" s="177" t="s">
        <v>1423</v>
      </c>
      <c r="AB39" s="177" t="s">
        <v>1423</v>
      </c>
      <c r="AC39" s="177" t="s">
        <v>1423</v>
      </c>
      <c r="AD39" s="177" t="s">
        <v>1423</v>
      </c>
      <c r="AE39" s="177" t="s">
        <v>1423</v>
      </c>
      <c r="AF39" s="177" t="s">
        <v>1423</v>
      </c>
      <c r="AG39" s="177" t="s">
        <v>1423</v>
      </c>
      <c r="AH39" s="177" t="s">
        <v>1423</v>
      </c>
      <c r="AI39" s="177" t="s">
        <v>1423</v>
      </c>
      <c r="AJ39" s="177" t="s">
        <v>1423</v>
      </c>
      <c r="AK39" s="177" t="s">
        <v>1423</v>
      </c>
      <c r="AL39" s="177" t="s">
        <v>1423</v>
      </c>
      <c r="AM39" s="177" t="s">
        <v>1423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83">
        <v>240871328.17241201</v>
      </c>
      <c r="E40" s="183">
        <v>241762400.208933</v>
      </c>
      <c r="F40" s="183">
        <v>242653472.24545401</v>
      </c>
      <c r="G40" s="183">
        <v>243544544.28197399</v>
      </c>
      <c r="H40" s="183">
        <v>244435616.31849501</v>
      </c>
      <c r="I40" s="183">
        <v>245326688.35501501</v>
      </c>
      <c r="J40" s="183">
        <v>246217760.391536</v>
      </c>
      <c r="K40" s="183">
        <v>247108832.42805699</v>
      </c>
      <c r="L40" s="183">
        <v>247999904.46457699</v>
      </c>
      <c r="M40" s="183">
        <v>248890976.50109801</v>
      </c>
      <c r="N40" s="183">
        <v>249782048.53761899</v>
      </c>
      <c r="O40" s="183">
        <v>250673120.574139</v>
      </c>
      <c r="P40" s="183">
        <v>251564192.61065999</v>
      </c>
      <c r="Q40" s="183">
        <v>252455264.647181</v>
      </c>
      <c r="R40" s="183">
        <v>253346336.68370101</v>
      </c>
      <c r="S40" s="183">
        <v>254237408.720222</v>
      </c>
      <c r="T40" s="183">
        <v>255128480.75674301</v>
      </c>
      <c r="U40" s="183">
        <v>256019552.79326299</v>
      </c>
      <c r="V40" s="183">
        <v>256910624.82978401</v>
      </c>
      <c r="W40" s="183">
        <v>257801696.86630499</v>
      </c>
      <c r="X40" s="183">
        <v>258692768.902825</v>
      </c>
      <c r="Y40" s="183">
        <v>259583840.93934599</v>
      </c>
      <c r="Z40" s="183">
        <v>260474912.975867</v>
      </c>
      <c r="AA40" s="183">
        <v>261365985.01238701</v>
      </c>
      <c r="AB40" s="183">
        <v>262257057.048908</v>
      </c>
      <c r="AC40" s="183">
        <v>263148129.08542901</v>
      </c>
      <c r="AD40" s="183">
        <v>264039201.12194899</v>
      </c>
      <c r="AE40" s="183">
        <v>264930273.15847</v>
      </c>
      <c r="AF40" s="183">
        <v>265821345.19499099</v>
      </c>
      <c r="AG40" s="183">
        <v>266712417.231511</v>
      </c>
      <c r="AH40" s="183">
        <v>267603489.26803201</v>
      </c>
      <c r="AI40" s="183">
        <v>268494561.30455202</v>
      </c>
      <c r="AJ40" s="183">
        <v>269385633.34107298</v>
      </c>
      <c r="AK40" s="183">
        <v>270276705.37759399</v>
      </c>
      <c r="AL40" s="183">
        <v>271167777.414114</v>
      </c>
      <c r="AM40" s="183">
        <v>272058849.45063502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 t="s">
        <v>1423</v>
      </c>
      <c r="E53" s="177" t="s">
        <v>1423</v>
      </c>
      <c r="F53" s="177" t="s">
        <v>1423</v>
      </c>
      <c r="G53" s="177" t="s">
        <v>1423</v>
      </c>
      <c r="H53" s="177" t="s">
        <v>1423</v>
      </c>
      <c r="I53" s="177" t="s">
        <v>1423</v>
      </c>
      <c r="J53" s="177" t="s">
        <v>1423</v>
      </c>
      <c r="K53" s="177" t="s">
        <v>1423</v>
      </c>
      <c r="L53" s="177" t="s">
        <v>1423</v>
      </c>
      <c r="M53" s="177" t="s">
        <v>1423</v>
      </c>
      <c r="N53" s="177" t="s">
        <v>1423</v>
      </c>
      <c r="O53" s="177" t="s">
        <v>1423</v>
      </c>
      <c r="P53" s="177" t="s">
        <v>1423</v>
      </c>
      <c r="Q53" s="177" t="s">
        <v>1423</v>
      </c>
      <c r="R53" s="177" t="s">
        <v>1423</v>
      </c>
      <c r="S53" s="177" t="s">
        <v>1423</v>
      </c>
      <c r="T53" s="177" t="s">
        <v>1423</v>
      </c>
      <c r="U53" s="177" t="s">
        <v>1423</v>
      </c>
      <c r="V53" s="177" t="s">
        <v>1423</v>
      </c>
      <c r="W53" s="177" t="s">
        <v>1423</v>
      </c>
      <c r="X53" s="177" t="s">
        <v>1423</v>
      </c>
      <c r="Y53" s="177" t="s">
        <v>1423</v>
      </c>
      <c r="Z53" s="177" t="s">
        <v>1423</v>
      </c>
      <c r="AA53" s="177" t="s">
        <v>1423</v>
      </c>
      <c r="AB53" s="177" t="s">
        <v>1423</v>
      </c>
      <c r="AC53" s="177" t="s">
        <v>1423</v>
      </c>
      <c r="AD53" s="177" t="s">
        <v>1423</v>
      </c>
      <c r="AE53" s="177" t="s">
        <v>1423</v>
      </c>
      <c r="AF53" s="177" t="s">
        <v>1423</v>
      </c>
      <c r="AG53" s="177" t="s">
        <v>1423</v>
      </c>
      <c r="AH53" s="177" t="s">
        <v>1423</v>
      </c>
      <c r="AI53" s="177" t="s">
        <v>1423</v>
      </c>
      <c r="AJ53" s="177" t="s">
        <v>1423</v>
      </c>
      <c r="AK53" s="177" t="s">
        <v>1423</v>
      </c>
      <c r="AL53" s="177" t="s">
        <v>1423</v>
      </c>
      <c r="AM53" s="177" t="s">
        <v>1423</v>
      </c>
    </row>
    <row r="54" spans="3:39" x14ac:dyDescent="0.25">
      <c r="C54" s="177" t="s">
        <v>127</v>
      </c>
      <c r="D54" s="177" t="s">
        <v>1423</v>
      </c>
      <c r="E54" s="177" t="s">
        <v>1423</v>
      </c>
      <c r="F54" s="177" t="s">
        <v>1423</v>
      </c>
      <c r="G54" s="177" t="s">
        <v>1423</v>
      </c>
      <c r="H54" s="177" t="s">
        <v>1423</v>
      </c>
      <c r="I54" s="177" t="s">
        <v>1423</v>
      </c>
      <c r="J54" s="177" t="s">
        <v>1423</v>
      </c>
      <c r="K54" s="177" t="s">
        <v>1423</v>
      </c>
      <c r="L54" s="177" t="s">
        <v>1423</v>
      </c>
      <c r="M54" s="177" t="s">
        <v>1423</v>
      </c>
      <c r="N54" s="177" t="s">
        <v>1423</v>
      </c>
      <c r="O54" s="177" t="s">
        <v>1423</v>
      </c>
      <c r="P54" s="177" t="s">
        <v>1423</v>
      </c>
      <c r="Q54" s="177" t="s">
        <v>1423</v>
      </c>
      <c r="R54" s="177" t="s">
        <v>1423</v>
      </c>
      <c r="S54" s="177" t="s">
        <v>1423</v>
      </c>
      <c r="T54" s="177" t="s">
        <v>1423</v>
      </c>
      <c r="U54" s="177" t="s">
        <v>1423</v>
      </c>
      <c r="V54" s="177" t="s">
        <v>1423</v>
      </c>
      <c r="W54" s="177" t="s">
        <v>1423</v>
      </c>
      <c r="X54" s="177" t="s">
        <v>1423</v>
      </c>
      <c r="Y54" s="177" t="s">
        <v>1423</v>
      </c>
      <c r="Z54" s="177" t="s">
        <v>1423</v>
      </c>
      <c r="AA54" s="177" t="s">
        <v>1423</v>
      </c>
      <c r="AB54" s="177" t="s">
        <v>1423</v>
      </c>
      <c r="AC54" s="177" t="s">
        <v>1423</v>
      </c>
      <c r="AD54" s="177" t="s">
        <v>1423</v>
      </c>
      <c r="AE54" s="177" t="s">
        <v>1423</v>
      </c>
      <c r="AF54" s="177" t="s">
        <v>1423</v>
      </c>
      <c r="AG54" s="177" t="s">
        <v>1423</v>
      </c>
      <c r="AH54" s="177" t="s">
        <v>1423</v>
      </c>
      <c r="AI54" s="177" t="s">
        <v>1423</v>
      </c>
      <c r="AJ54" s="177" t="s">
        <v>1423</v>
      </c>
      <c r="AK54" s="177" t="s">
        <v>1423</v>
      </c>
      <c r="AL54" s="177" t="s">
        <v>1423</v>
      </c>
      <c r="AM54" s="177" t="s">
        <v>1423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7" t="s">
        <v>138</v>
      </c>
      <c r="D65" s="183">
        <v>240871328.17241201</v>
      </c>
      <c r="E65" s="183">
        <v>241762400.208933</v>
      </c>
      <c r="F65" s="183">
        <v>242653472.24545401</v>
      </c>
      <c r="G65" s="183">
        <v>243544544.28197399</v>
      </c>
      <c r="H65" s="183">
        <v>244435616.31849501</v>
      </c>
      <c r="I65" s="183">
        <v>245326688.35501501</v>
      </c>
      <c r="J65" s="183">
        <v>246217760.391536</v>
      </c>
      <c r="K65" s="183">
        <v>247108832.42805699</v>
      </c>
      <c r="L65" s="183">
        <v>247999904.46457699</v>
      </c>
      <c r="M65" s="183">
        <v>248890976.50109801</v>
      </c>
      <c r="N65" s="183">
        <v>249782048.53761899</v>
      </c>
      <c r="O65" s="183">
        <v>250673120.574139</v>
      </c>
      <c r="P65" s="183">
        <v>251564192.61065999</v>
      </c>
      <c r="Q65" s="183">
        <v>252455264.647181</v>
      </c>
      <c r="R65" s="183">
        <v>253346336.68370101</v>
      </c>
      <c r="S65" s="183">
        <v>254237408.720222</v>
      </c>
      <c r="T65" s="183">
        <v>255128480.75674301</v>
      </c>
      <c r="U65" s="183">
        <v>256019552.79326299</v>
      </c>
      <c r="V65" s="183">
        <v>256910624.82978401</v>
      </c>
      <c r="W65" s="183">
        <v>257801696.86630499</v>
      </c>
      <c r="X65" s="183">
        <v>258692768.902825</v>
      </c>
      <c r="Y65" s="183">
        <v>259583840.93934599</v>
      </c>
      <c r="Z65" s="183">
        <v>260474912.975867</v>
      </c>
      <c r="AA65" s="183">
        <v>261365985.01238701</v>
      </c>
      <c r="AB65" s="183">
        <v>262257057.048908</v>
      </c>
      <c r="AC65" s="183">
        <v>263148129.08542901</v>
      </c>
      <c r="AD65" s="183">
        <v>264039201.12194899</v>
      </c>
      <c r="AE65" s="183">
        <v>264930273.15847</v>
      </c>
      <c r="AF65" s="183">
        <v>265821345.19499099</v>
      </c>
      <c r="AG65" s="183">
        <v>266712417.231511</v>
      </c>
      <c r="AH65" s="183">
        <v>267603489.26803201</v>
      </c>
      <c r="AI65" s="183">
        <v>268494561.30455202</v>
      </c>
      <c r="AJ65" s="183">
        <v>269385633.34107298</v>
      </c>
      <c r="AK65" s="183">
        <v>270276705.37759399</v>
      </c>
      <c r="AL65" s="183">
        <v>271167777.414114</v>
      </c>
      <c r="AM65" s="183">
        <v>272058849.45063502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77" bestFit="1" customWidth="1"/>
    <col min="4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1429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77" t="s">
        <v>1423</v>
      </c>
      <c r="E4" s="177" t="s">
        <v>1423</v>
      </c>
      <c r="F4" s="177" t="s">
        <v>1423</v>
      </c>
      <c r="G4" s="177" t="s">
        <v>1423</v>
      </c>
      <c r="H4" s="177" t="s">
        <v>1423</v>
      </c>
      <c r="I4" s="177" t="s">
        <v>1423</v>
      </c>
      <c r="J4" s="177" t="s">
        <v>1423</v>
      </c>
      <c r="K4" s="177" t="s">
        <v>1423</v>
      </c>
      <c r="L4" s="177" t="s">
        <v>1423</v>
      </c>
      <c r="M4" s="177" t="s">
        <v>1423</v>
      </c>
      <c r="N4" s="177" t="s">
        <v>1423</v>
      </c>
      <c r="O4" s="177" t="s">
        <v>1423</v>
      </c>
      <c r="P4" s="177" t="s">
        <v>1423</v>
      </c>
      <c r="Q4" s="177" t="s">
        <v>1423</v>
      </c>
      <c r="R4" s="177" t="s">
        <v>1423</v>
      </c>
      <c r="S4" s="177" t="s">
        <v>1423</v>
      </c>
      <c r="T4" s="177" t="s">
        <v>1423</v>
      </c>
      <c r="U4" s="177" t="s">
        <v>1423</v>
      </c>
      <c r="V4" s="177" t="s">
        <v>1423</v>
      </c>
      <c r="W4" s="177" t="s">
        <v>1423</v>
      </c>
      <c r="X4" s="177" t="s">
        <v>1423</v>
      </c>
      <c r="Y4" s="177" t="s">
        <v>1423</v>
      </c>
      <c r="Z4" s="177" t="s">
        <v>1423</v>
      </c>
      <c r="AA4" s="177" t="s">
        <v>1423</v>
      </c>
      <c r="AB4" s="177" t="s">
        <v>1423</v>
      </c>
      <c r="AC4" s="177" t="s">
        <v>1423</v>
      </c>
      <c r="AD4" s="177" t="s">
        <v>1423</v>
      </c>
      <c r="AE4" s="177" t="s">
        <v>1423</v>
      </c>
      <c r="AF4" s="177" t="s">
        <v>1423</v>
      </c>
      <c r="AG4" s="177" t="s">
        <v>1423</v>
      </c>
      <c r="AH4" s="177" t="s">
        <v>1423</v>
      </c>
      <c r="AI4" s="177" t="s">
        <v>1423</v>
      </c>
      <c r="AJ4" s="177" t="s">
        <v>1423</v>
      </c>
      <c r="AK4" s="177" t="s">
        <v>1423</v>
      </c>
      <c r="AL4" s="177" t="s">
        <v>1423</v>
      </c>
      <c r="AM4" s="177" t="s">
        <v>1423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77" t="s">
        <v>1423</v>
      </c>
      <c r="E13" s="177" t="s">
        <v>1423</v>
      </c>
      <c r="F13" s="177" t="s">
        <v>1423</v>
      </c>
      <c r="G13" s="177" t="s">
        <v>1423</v>
      </c>
      <c r="H13" s="177" t="s">
        <v>1423</v>
      </c>
      <c r="I13" s="177" t="s">
        <v>1423</v>
      </c>
      <c r="J13" s="177" t="s">
        <v>1423</v>
      </c>
      <c r="K13" s="177" t="s">
        <v>1423</v>
      </c>
      <c r="L13" s="177" t="s">
        <v>1423</v>
      </c>
      <c r="M13" s="177" t="s">
        <v>1423</v>
      </c>
      <c r="N13" s="177" t="s">
        <v>1423</v>
      </c>
      <c r="O13" s="177" t="s">
        <v>1423</v>
      </c>
      <c r="P13" s="177" t="s">
        <v>1423</v>
      </c>
      <c r="Q13" s="177" t="s">
        <v>1423</v>
      </c>
      <c r="R13" s="177" t="s">
        <v>1423</v>
      </c>
      <c r="S13" s="177" t="s">
        <v>1423</v>
      </c>
      <c r="T13" s="177" t="s">
        <v>1423</v>
      </c>
      <c r="U13" s="177" t="s">
        <v>1423</v>
      </c>
      <c r="V13" s="177" t="s">
        <v>1423</v>
      </c>
      <c r="W13" s="177" t="s">
        <v>1423</v>
      </c>
      <c r="X13" s="177" t="s">
        <v>1423</v>
      </c>
      <c r="Y13" s="177" t="s">
        <v>1423</v>
      </c>
      <c r="Z13" s="177" t="s">
        <v>1423</v>
      </c>
      <c r="AA13" s="177" t="s">
        <v>1423</v>
      </c>
      <c r="AB13" s="177" t="s">
        <v>1423</v>
      </c>
      <c r="AC13" s="177" t="s">
        <v>1423</v>
      </c>
      <c r="AD13" s="177" t="s">
        <v>1423</v>
      </c>
      <c r="AE13" s="177" t="s">
        <v>1423</v>
      </c>
      <c r="AF13" s="177" t="s">
        <v>1423</v>
      </c>
      <c r="AG13" s="177" t="s">
        <v>1423</v>
      </c>
      <c r="AH13" s="177" t="s">
        <v>1423</v>
      </c>
      <c r="AI13" s="177" t="s">
        <v>1423</v>
      </c>
      <c r="AJ13" s="177" t="s">
        <v>1423</v>
      </c>
      <c r="AK13" s="177" t="s">
        <v>1423</v>
      </c>
      <c r="AL13" s="177" t="s">
        <v>1423</v>
      </c>
      <c r="AM13" s="177" t="s">
        <v>1423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77" t="s">
        <v>1423</v>
      </c>
      <c r="E14" s="177" t="s">
        <v>1423</v>
      </c>
      <c r="F14" s="177" t="s">
        <v>1423</v>
      </c>
      <c r="G14" s="177" t="s">
        <v>1423</v>
      </c>
      <c r="H14" s="177" t="s">
        <v>1423</v>
      </c>
      <c r="I14" s="177" t="s">
        <v>1423</v>
      </c>
      <c r="J14" s="177" t="s">
        <v>1423</v>
      </c>
      <c r="K14" s="177" t="s">
        <v>1423</v>
      </c>
      <c r="L14" s="177" t="s">
        <v>1423</v>
      </c>
      <c r="M14" s="177" t="s">
        <v>1423</v>
      </c>
      <c r="N14" s="177" t="s">
        <v>1423</v>
      </c>
      <c r="O14" s="177" t="s">
        <v>1423</v>
      </c>
      <c r="P14" s="177" t="s">
        <v>1423</v>
      </c>
      <c r="Q14" s="177" t="s">
        <v>1423</v>
      </c>
      <c r="R14" s="177" t="s">
        <v>1423</v>
      </c>
      <c r="S14" s="177" t="s">
        <v>1423</v>
      </c>
      <c r="T14" s="177" t="s">
        <v>1423</v>
      </c>
      <c r="U14" s="177" t="s">
        <v>1423</v>
      </c>
      <c r="V14" s="177" t="s">
        <v>1423</v>
      </c>
      <c r="W14" s="177" t="s">
        <v>1423</v>
      </c>
      <c r="X14" s="177" t="s">
        <v>1423</v>
      </c>
      <c r="Y14" s="177" t="s">
        <v>1423</v>
      </c>
      <c r="Z14" s="177" t="s">
        <v>1423</v>
      </c>
      <c r="AA14" s="177" t="s">
        <v>1423</v>
      </c>
      <c r="AB14" s="177" t="s">
        <v>1423</v>
      </c>
      <c r="AC14" s="177" t="s">
        <v>1423</v>
      </c>
      <c r="AD14" s="177" t="s">
        <v>1423</v>
      </c>
      <c r="AE14" s="177" t="s">
        <v>1423</v>
      </c>
      <c r="AF14" s="177" t="s">
        <v>1423</v>
      </c>
      <c r="AG14" s="177" t="s">
        <v>1423</v>
      </c>
      <c r="AH14" s="177" t="s">
        <v>1423</v>
      </c>
      <c r="AI14" s="177" t="s">
        <v>1423</v>
      </c>
      <c r="AJ14" s="177" t="s">
        <v>1423</v>
      </c>
      <c r="AK14" s="177" t="s">
        <v>1423</v>
      </c>
      <c r="AL14" s="177" t="s">
        <v>1423</v>
      </c>
      <c r="AM14" s="177" t="s">
        <v>1423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77" t="s">
        <v>1423</v>
      </c>
      <c r="E15" s="177" t="s">
        <v>1423</v>
      </c>
      <c r="F15" s="177" t="s">
        <v>1423</v>
      </c>
      <c r="G15" s="177" t="s">
        <v>1423</v>
      </c>
      <c r="H15" s="177" t="s">
        <v>1423</v>
      </c>
      <c r="I15" s="177" t="s">
        <v>1423</v>
      </c>
      <c r="J15" s="177" t="s">
        <v>1423</v>
      </c>
      <c r="K15" s="177" t="s">
        <v>1423</v>
      </c>
      <c r="L15" s="177" t="s">
        <v>1423</v>
      </c>
      <c r="M15" s="177" t="s">
        <v>1423</v>
      </c>
      <c r="N15" s="177" t="s">
        <v>1423</v>
      </c>
      <c r="O15" s="177" t="s">
        <v>1423</v>
      </c>
      <c r="P15" s="177" t="s">
        <v>1423</v>
      </c>
      <c r="Q15" s="177" t="s">
        <v>1423</v>
      </c>
      <c r="R15" s="177" t="s">
        <v>1423</v>
      </c>
      <c r="S15" s="177" t="s">
        <v>1423</v>
      </c>
      <c r="T15" s="177" t="s">
        <v>1423</v>
      </c>
      <c r="U15" s="177" t="s">
        <v>1423</v>
      </c>
      <c r="V15" s="177" t="s">
        <v>1423</v>
      </c>
      <c r="W15" s="177" t="s">
        <v>1423</v>
      </c>
      <c r="X15" s="177" t="s">
        <v>1423</v>
      </c>
      <c r="Y15" s="177" t="s">
        <v>1423</v>
      </c>
      <c r="Z15" s="177" t="s">
        <v>1423</v>
      </c>
      <c r="AA15" s="177" t="s">
        <v>1423</v>
      </c>
      <c r="AB15" s="177" t="s">
        <v>1423</v>
      </c>
      <c r="AC15" s="177" t="s">
        <v>1423</v>
      </c>
      <c r="AD15" s="177" t="s">
        <v>1423</v>
      </c>
      <c r="AE15" s="177" t="s">
        <v>1423</v>
      </c>
      <c r="AF15" s="177" t="s">
        <v>1423</v>
      </c>
      <c r="AG15" s="177" t="s">
        <v>1423</v>
      </c>
      <c r="AH15" s="177" t="s">
        <v>1423</v>
      </c>
      <c r="AI15" s="177" t="s">
        <v>1423</v>
      </c>
      <c r="AJ15" s="177" t="s">
        <v>1423</v>
      </c>
      <c r="AK15" s="177" t="s">
        <v>1423</v>
      </c>
      <c r="AL15" s="177" t="s">
        <v>1423</v>
      </c>
      <c r="AM15" s="177" t="s">
        <v>1423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77" t="s">
        <v>1423</v>
      </c>
      <c r="E16" s="177" t="s">
        <v>1423</v>
      </c>
      <c r="F16" s="177" t="s">
        <v>1423</v>
      </c>
      <c r="G16" s="177" t="s">
        <v>1423</v>
      </c>
      <c r="H16" s="177" t="s">
        <v>1423</v>
      </c>
      <c r="I16" s="177" t="s">
        <v>1423</v>
      </c>
      <c r="J16" s="177" t="s">
        <v>1423</v>
      </c>
      <c r="K16" s="177" t="s">
        <v>1423</v>
      </c>
      <c r="L16" s="177" t="s">
        <v>1423</v>
      </c>
      <c r="M16" s="177" t="s">
        <v>1423</v>
      </c>
      <c r="N16" s="177" t="s">
        <v>1423</v>
      </c>
      <c r="O16" s="177" t="s">
        <v>1423</v>
      </c>
      <c r="P16" s="177" t="s">
        <v>1423</v>
      </c>
      <c r="Q16" s="177" t="s">
        <v>1423</v>
      </c>
      <c r="R16" s="177" t="s">
        <v>1423</v>
      </c>
      <c r="S16" s="177" t="s">
        <v>1423</v>
      </c>
      <c r="T16" s="177" t="s">
        <v>1423</v>
      </c>
      <c r="U16" s="177" t="s">
        <v>1423</v>
      </c>
      <c r="V16" s="177" t="s">
        <v>1423</v>
      </c>
      <c r="W16" s="177" t="s">
        <v>1423</v>
      </c>
      <c r="X16" s="177" t="s">
        <v>1423</v>
      </c>
      <c r="Y16" s="177" t="s">
        <v>1423</v>
      </c>
      <c r="Z16" s="177" t="s">
        <v>1423</v>
      </c>
      <c r="AA16" s="177" t="s">
        <v>1423</v>
      </c>
      <c r="AB16" s="177" t="s">
        <v>1423</v>
      </c>
      <c r="AC16" s="177" t="s">
        <v>1423</v>
      </c>
      <c r="AD16" s="177" t="s">
        <v>1423</v>
      </c>
      <c r="AE16" s="177" t="s">
        <v>1423</v>
      </c>
      <c r="AF16" s="177" t="s">
        <v>1423</v>
      </c>
      <c r="AG16" s="177" t="s">
        <v>1423</v>
      </c>
      <c r="AH16" s="177" t="s">
        <v>1423</v>
      </c>
      <c r="AI16" s="177" t="s">
        <v>1423</v>
      </c>
      <c r="AJ16" s="177" t="s">
        <v>1423</v>
      </c>
      <c r="AK16" s="177" t="s">
        <v>1423</v>
      </c>
      <c r="AL16" s="177" t="s">
        <v>1423</v>
      </c>
      <c r="AM16" s="177" t="s">
        <v>1423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77" t="s">
        <v>1423</v>
      </c>
      <c r="E17" s="177" t="s">
        <v>1423</v>
      </c>
      <c r="F17" s="177" t="s">
        <v>1423</v>
      </c>
      <c r="G17" s="177" t="s">
        <v>1423</v>
      </c>
      <c r="H17" s="177" t="s">
        <v>1423</v>
      </c>
      <c r="I17" s="177" t="s">
        <v>1423</v>
      </c>
      <c r="J17" s="177" t="s">
        <v>1423</v>
      </c>
      <c r="K17" s="177" t="s">
        <v>1423</v>
      </c>
      <c r="L17" s="177" t="s">
        <v>1423</v>
      </c>
      <c r="M17" s="177" t="s">
        <v>1423</v>
      </c>
      <c r="N17" s="177" t="s">
        <v>1423</v>
      </c>
      <c r="O17" s="177" t="s">
        <v>1423</v>
      </c>
      <c r="P17" s="177" t="s">
        <v>1423</v>
      </c>
      <c r="Q17" s="177" t="s">
        <v>1423</v>
      </c>
      <c r="R17" s="177" t="s">
        <v>1423</v>
      </c>
      <c r="S17" s="177" t="s">
        <v>1423</v>
      </c>
      <c r="T17" s="177" t="s">
        <v>1423</v>
      </c>
      <c r="U17" s="177" t="s">
        <v>1423</v>
      </c>
      <c r="V17" s="177" t="s">
        <v>1423</v>
      </c>
      <c r="W17" s="177" t="s">
        <v>1423</v>
      </c>
      <c r="X17" s="177" t="s">
        <v>1423</v>
      </c>
      <c r="Y17" s="177" t="s">
        <v>1423</v>
      </c>
      <c r="Z17" s="177" t="s">
        <v>1423</v>
      </c>
      <c r="AA17" s="177" t="s">
        <v>1423</v>
      </c>
      <c r="AB17" s="177" t="s">
        <v>1423</v>
      </c>
      <c r="AC17" s="177" t="s">
        <v>1423</v>
      </c>
      <c r="AD17" s="177" t="s">
        <v>1423</v>
      </c>
      <c r="AE17" s="177" t="s">
        <v>1423</v>
      </c>
      <c r="AF17" s="177" t="s">
        <v>1423</v>
      </c>
      <c r="AG17" s="177" t="s">
        <v>1423</v>
      </c>
      <c r="AH17" s="177" t="s">
        <v>1423</v>
      </c>
      <c r="AI17" s="177" t="s">
        <v>1423</v>
      </c>
      <c r="AJ17" s="177" t="s">
        <v>1423</v>
      </c>
      <c r="AK17" s="177" t="s">
        <v>1423</v>
      </c>
      <c r="AL17" s="177" t="s">
        <v>1423</v>
      </c>
      <c r="AM17" s="177" t="s">
        <v>1423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77" t="s">
        <v>1423</v>
      </c>
      <c r="E18" s="177" t="s">
        <v>1423</v>
      </c>
      <c r="F18" s="177" t="s">
        <v>1423</v>
      </c>
      <c r="G18" s="177" t="s">
        <v>1423</v>
      </c>
      <c r="H18" s="177" t="s">
        <v>1423</v>
      </c>
      <c r="I18" s="177" t="s">
        <v>1423</v>
      </c>
      <c r="J18" s="177" t="s">
        <v>1423</v>
      </c>
      <c r="K18" s="177" t="s">
        <v>1423</v>
      </c>
      <c r="L18" s="177" t="s">
        <v>1423</v>
      </c>
      <c r="M18" s="177" t="s">
        <v>1423</v>
      </c>
      <c r="N18" s="177" t="s">
        <v>1423</v>
      </c>
      <c r="O18" s="177" t="s">
        <v>1423</v>
      </c>
      <c r="P18" s="177" t="s">
        <v>1423</v>
      </c>
      <c r="Q18" s="177" t="s">
        <v>1423</v>
      </c>
      <c r="R18" s="177" t="s">
        <v>1423</v>
      </c>
      <c r="S18" s="177" t="s">
        <v>1423</v>
      </c>
      <c r="T18" s="177" t="s">
        <v>1423</v>
      </c>
      <c r="U18" s="177" t="s">
        <v>1423</v>
      </c>
      <c r="V18" s="177" t="s">
        <v>1423</v>
      </c>
      <c r="W18" s="177" t="s">
        <v>1423</v>
      </c>
      <c r="X18" s="177" t="s">
        <v>1423</v>
      </c>
      <c r="Y18" s="177" t="s">
        <v>1423</v>
      </c>
      <c r="Z18" s="177" t="s">
        <v>1423</v>
      </c>
      <c r="AA18" s="177" t="s">
        <v>1423</v>
      </c>
      <c r="AB18" s="177" t="s">
        <v>1423</v>
      </c>
      <c r="AC18" s="177" t="s">
        <v>1423</v>
      </c>
      <c r="AD18" s="177" t="s">
        <v>1423</v>
      </c>
      <c r="AE18" s="177" t="s">
        <v>1423</v>
      </c>
      <c r="AF18" s="177" t="s">
        <v>1423</v>
      </c>
      <c r="AG18" s="177" t="s">
        <v>1423</v>
      </c>
      <c r="AH18" s="177" t="s">
        <v>1423</v>
      </c>
      <c r="AI18" s="177" t="s">
        <v>1423</v>
      </c>
      <c r="AJ18" s="177" t="s">
        <v>1423</v>
      </c>
      <c r="AK18" s="177" t="s">
        <v>1423</v>
      </c>
      <c r="AL18" s="177" t="s">
        <v>1423</v>
      </c>
      <c r="AM18" s="177" t="s">
        <v>1423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77" t="s">
        <v>1423</v>
      </c>
      <c r="E19" s="177" t="s">
        <v>1423</v>
      </c>
      <c r="F19" s="177" t="s">
        <v>1423</v>
      </c>
      <c r="G19" s="177" t="s">
        <v>1423</v>
      </c>
      <c r="H19" s="177" t="s">
        <v>1423</v>
      </c>
      <c r="I19" s="177" t="s">
        <v>1423</v>
      </c>
      <c r="J19" s="177" t="s">
        <v>1423</v>
      </c>
      <c r="K19" s="177" t="s">
        <v>1423</v>
      </c>
      <c r="L19" s="177" t="s">
        <v>1423</v>
      </c>
      <c r="M19" s="177" t="s">
        <v>1423</v>
      </c>
      <c r="N19" s="177" t="s">
        <v>1423</v>
      </c>
      <c r="O19" s="177" t="s">
        <v>1423</v>
      </c>
      <c r="P19" s="177" t="s">
        <v>1423</v>
      </c>
      <c r="Q19" s="177" t="s">
        <v>1423</v>
      </c>
      <c r="R19" s="177" t="s">
        <v>1423</v>
      </c>
      <c r="S19" s="177" t="s">
        <v>1423</v>
      </c>
      <c r="T19" s="177" t="s">
        <v>1423</v>
      </c>
      <c r="U19" s="177" t="s">
        <v>1423</v>
      </c>
      <c r="V19" s="177" t="s">
        <v>1423</v>
      </c>
      <c r="W19" s="177" t="s">
        <v>1423</v>
      </c>
      <c r="X19" s="177" t="s">
        <v>1423</v>
      </c>
      <c r="Y19" s="177" t="s">
        <v>1423</v>
      </c>
      <c r="Z19" s="177" t="s">
        <v>1423</v>
      </c>
      <c r="AA19" s="177" t="s">
        <v>1423</v>
      </c>
      <c r="AB19" s="177" t="s">
        <v>1423</v>
      </c>
      <c r="AC19" s="177" t="s">
        <v>1423</v>
      </c>
      <c r="AD19" s="177" t="s">
        <v>1423</v>
      </c>
      <c r="AE19" s="177" t="s">
        <v>1423</v>
      </c>
      <c r="AF19" s="177" t="s">
        <v>1423</v>
      </c>
      <c r="AG19" s="177" t="s">
        <v>1423</v>
      </c>
      <c r="AH19" s="177" t="s">
        <v>1423</v>
      </c>
      <c r="AI19" s="177" t="s">
        <v>1423</v>
      </c>
      <c r="AJ19" s="177" t="s">
        <v>1423</v>
      </c>
      <c r="AK19" s="177" t="s">
        <v>1423</v>
      </c>
      <c r="AL19" s="177" t="s">
        <v>1423</v>
      </c>
      <c r="AM19" s="177" t="s">
        <v>1423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77" t="s">
        <v>1423</v>
      </c>
      <c r="E20" s="177" t="s">
        <v>1423</v>
      </c>
      <c r="F20" s="177" t="s">
        <v>1423</v>
      </c>
      <c r="G20" s="177" t="s">
        <v>1423</v>
      </c>
      <c r="H20" s="177" t="s">
        <v>1423</v>
      </c>
      <c r="I20" s="177" t="s">
        <v>1423</v>
      </c>
      <c r="J20" s="177" t="s">
        <v>1423</v>
      </c>
      <c r="K20" s="177" t="s">
        <v>1423</v>
      </c>
      <c r="L20" s="177" t="s">
        <v>1423</v>
      </c>
      <c r="M20" s="177" t="s">
        <v>1423</v>
      </c>
      <c r="N20" s="177" t="s">
        <v>1423</v>
      </c>
      <c r="O20" s="177" t="s">
        <v>1423</v>
      </c>
      <c r="P20" s="177" t="s">
        <v>1423</v>
      </c>
      <c r="Q20" s="177" t="s">
        <v>1423</v>
      </c>
      <c r="R20" s="177" t="s">
        <v>1423</v>
      </c>
      <c r="S20" s="177" t="s">
        <v>1423</v>
      </c>
      <c r="T20" s="177" t="s">
        <v>1423</v>
      </c>
      <c r="U20" s="177" t="s">
        <v>1423</v>
      </c>
      <c r="V20" s="177" t="s">
        <v>1423</v>
      </c>
      <c r="W20" s="177" t="s">
        <v>1423</v>
      </c>
      <c r="X20" s="177" t="s">
        <v>1423</v>
      </c>
      <c r="Y20" s="177" t="s">
        <v>1423</v>
      </c>
      <c r="Z20" s="177" t="s">
        <v>1423</v>
      </c>
      <c r="AA20" s="177" t="s">
        <v>1423</v>
      </c>
      <c r="AB20" s="177" t="s">
        <v>1423</v>
      </c>
      <c r="AC20" s="177" t="s">
        <v>1423</v>
      </c>
      <c r="AD20" s="177" t="s">
        <v>1423</v>
      </c>
      <c r="AE20" s="177" t="s">
        <v>1423</v>
      </c>
      <c r="AF20" s="177" t="s">
        <v>1423</v>
      </c>
      <c r="AG20" s="177" t="s">
        <v>1423</v>
      </c>
      <c r="AH20" s="177" t="s">
        <v>1423</v>
      </c>
      <c r="AI20" s="177" t="s">
        <v>1423</v>
      </c>
      <c r="AJ20" s="177" t="s">
        <v>1423</v>
      </c>
      <c r="AK20" s="177" t="s">
        <v>1423</v>
      </c>
      <c r="AL20" s="177" t="s">
        <v>1423</v>
      </c>
      <c r="AM20" s="177" t="s">
        <v>1423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77" t="s">
        <v>1423</v>
      </c>
      <c r="E21" s="177" t="s">
        <v>1423</v>
      </c>
      <c r="F21" s="177" t="s">
        <v>1423</v>
      </c>
      <c r="G21" s="177" t="s">
        <v>1423</v>
      </c>
      <c r="H21" s="177" t="s">
        <v>1423</v>
      </c>
      <c r="I21" s="177" t="s">
        <v>1423</v>
      </c>
      <c r="J21" s="177" t="s">
        <v>1423</v>
      </c>
      <c r="K21" s="177" t="s">
        <v>1423</v>
      </c>
      <c r="L21" s="177" t="s">
        <v>1423</v>
      </c>
      <c r="M21" s="177" t="s">
        <v>1423</v>
      </c>
      <c r="N21" s="177" t="s">
        <v>1423</v>
      </c>
      <c r="O21" s="177" t="s">
        <v>1423</v>
      </c>
      <c r="P21" s="177" t="s">
        <v>1423</v>
      </c>
      <c r="Q21" s="177" t="s">
        <v>1423</v>
      </c>
      <c r="R21" s="177" t="s">
        <v>1423</v>
      </c>
      <c r="S21" s="177" t="s">
        <v>1423</v>
      </c>
      <c r="T21" s="177" t="s">
        <v>1423</v>
      </c>
      <c r="U21" s="177" t="s">
        <v>1423</v>
      </c>
      <c r="V21" s="177" t="s">
        <v>1423</v>
      </c>
      <c r="W21" s="177" t="s">
        <v>1423</v>
      </c>
      <c r="X21" s="177" t="s">
        <v>1423</v>
      </c>
      <c r="Y21" s="177" t="s">
        <v>1423</v>
      </c>
      <c r="Z21" s="177" t="s">
        <v>1423</v>
      </c>
      <c r="AA21" s="177" t="s">
        <v>1423</v>
      </c>
      <c r="AB21" s="177" t="s">
        <v>1423</v>
      </c>
      <c r="AC21" s="177" t="s">
        <v>1423</v>
      </c>
      <c r="AD21" s="177" t="s">
        <v>1423</v>
      </c>
      <c r="AE21" s="177" t="s">
        <v>1423</v>
      </c>
      <c r="AF21" s="177" t="s">
        <v>1423</v>
      </c>
      <c r="AG21" s="177" t="s">
        <v>1423</v>
      </c>
      <c r="AH21" s="177" t="s">
        <v>1423</v>
      </c>
      <c r="AI21" s="177" t="s">
        <v>1423</v>
      </c>
      <c r="AJ21" s="177" t="s">
        <v>1423</v>
      </c>
      <c r="AK21" s="177" t="s">
        <v>1423</v>
      </c>
      <c r="AL21" s="177" t="s">
        <v>1423</v>
      </c>
      <c r="AM21" s="177" t="s">
        <v>1423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77" t="s">
        <v>1423</v>
      </c>
      <c r="E22" s="177" t="s">
        <v>1423</v>
      </c>
      <c r="F22" s="177" t="s">
        <v>1423</v>
      </c>
      <c r="G22" s="177" t="s">
        <v>1423</v>
      </c>
      <c r="H22" s="177" t="s">
        <v>1423</v>
      </c>
      <c r="I22" s="177" t="s">
        <v>1423</v>
      </c>
      <c r="J22" s="177" t="s">
        <v>1423</v>
      </c>
      <c r="K22" s="177" t="s">
        <v>1423</v>
      </c>
      <c r="L22" s="177" t="s">
        <v>1423</v>
      </c>
      <c r="M22" s="177" t="s">
        <v>1423</v>
      </c>
      <c r="N22" s="177" t="s">
        <v>1423</v>
      </c>
      <c r="O22" s="177" t="s">
        <v>1423</v>
      </c>
      <c r="P22" s="177" t="s">
        <v>1423</v>
      </c>
      <c r="Q22" s="177" t="s">
        <v>1423</v>
      </c>
      <c r="R22" s="177" t="s">
        <v>1423</v>
      </c>
      <c r="S22" s="177" t="s">
        <v>1423</v>
      </c>
      <c r="T22" s="177" t="s">
        <v>1423</v>
      </c>
      <c r="U22" s="177" t="s">
        <v>1423</v>
      </c>
      <c r="V22" s="177" t="s">
        <v>1423</v>
      </c>
      <c r="W22" s="177" t="s">
        <v>1423</v>
      </c>
      <c r="X22" s="177" t="s">
        <v>1423</v>
      </c>
      <c r="Y22" s="177" t="s">
        <v>1423</v>
      </c>
      <c r="Z22" s="177" t="s">
        <v>1423</v>
      </c>
      <c r="AA22" s="177" t="s">
        <v>1423</v>
      </c>
      <c r="AB22" s="177" t="s">
        <v>1423</v>
      </c>
      <c r="AC22" s="177" t="s">
        <v>1423</v>
      </c>
      <c r="AD22" s="177" t="s">
        <v>1423</v>
      </c>
      <c r="AE22" s="177" t="s">
        <v>1423</v>
      </c>
      <c r="AF22" s="177" t="s">
        <v>1423</v>
      </c>
      <c r="AG22" s="177" t="s">
        <v>1423</v>
      </c>
      <c r="AH22" s="177" t="s">
        <v>1423</v>
      </c>
      <c r="AI22" s="177" t="s">
        <v>1423</v>
      </c>
      <c r="AJ22" s="177" t="s">
        <v>1423</v>
      </c>
      <c r="AK22" s="177" t="s">
        <v>1423</v>
      </c>
      <c r="AL22" s="177" t="s">
        <v>1423</v>
      </c>
      <c r="AM22" s="177" t="s">
        <v>1423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77" t="s">
        <v>1423</v>
      </c>
      <c r="E23" s="177" t="s">
        <v>1423</v>
      </c>
      <c r="F23" s="177" t="s">
        <v>1423</v>
      </c>
      <c r="G23" s="177" t="s">
        <v>1423</v>
      </c>
      <c r="H23" s="177" t="s">
        <v>1423</v>
      </c>
      <c r="I23" s="177" t="s">
        <v>1423</v>
      </c>
      <c r="J23" s="177" t="s">
        <v>1423</v>
      </c>
      <c r="K23" s="177" t="s">
        <v>1423</v>
      </c>
      <c r="L23" s="177" t="s">
        <v>1423</v>
      </c>
      <c r="M23" s="177" t="s">
        <v>1423</v>
      </c>
      <c r="N23" s="177" t="s">
        <v>1423</v>
      </c>
      <c r="O23" s="177" t="s">
        <v>1423</v>
      </c>
      <c r="P23" s="177" t="s">
        <v>1423</v>
      </c>
      <c r="Q23" s="177" t="s">
        <v>1423</v>
      </c>
      <c r="R23" s="177" t="s">
        <v>1423</v>
      </c>
      <c r="S23" s="177" t="s">
        <v>1423</v>
      </c>
      <c r="T23" s="177" t="s">
        <v>1423</v>
      </c>
      <c r="U23" s="177" t="s">
        <v>1423</v>
      </c>
      <c r="V23" s="177" t="s">
        <v>1423</v>
      </c>
      <c r="W23" s="177" t="s">
        <v>1423</v>
      </c>
      <c r="X23" s="177" t="s">
        <v>1423</v>
      </c>
      <c r="Y23" s="177" t="s">
        <v>1423</v>
      </c>
      <c r="Z23" s="177" t="s">
        <v>1423</v>
      </c>
      <c r="AA23" s="177" t="s">
        <v>1423</v>
      </c>
      <c r="AB23" s="177" t="s">
        <v>1423</v>
      </c>
      <c r="AC23" s="177" t="s">
        <v>1423</v>
      </c>
      <c r="AD23" s="177" t="s">
        <v>1423</v>
      </c>
      <c r="AE23" s="177" t="s">
        <v>1423</v>
      </c>
      <c r="AF23" s="177" t="s">
        <v>1423</v>
      </c>
      <c r="AG23" s="177" t="s">
        <v>1423</v>
      </c>
      <c r="AH23" s="177" t="s">
        <v>1423</v>
      </c>
      <c r="AI23" s="177" t="s">
        <v>1423</v>
      </c>
      <c r="AJ23" s="177" t="s">
        <v>1423</v>
      </c>
      <c r="AK23" s="177" t="s">
        <v>1423</v>
      </c>
      <c r="AL23" s="177" t="s">
        <v>1423</v>
      </c>
      <c r="AM23" s="177" t="s">
        <v>1423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77" t="s">
        <v>1423</v>
      </c>
      <c r="E24" s="177" t="s">
        <v>1423</v>
      </c>
      <c r="F24" s="177" t="s">
        <v>1423</v>
      </c>
      <c r="G24" s="177" t="s">
        <v>1423</v>
      </c>
      <c r="H24" s="177" t="s">
        <v>1423</v>
      </c>
      <c r="I24" s="177" t="s">
        <v>1423</v>
      </c>
      <c r="J24" s="177" t="s">
        <v>1423</v>
      </c>
      <c r="K24" s="177" t="s">
        <v>1423</v>
      </c>
      <c r="L24" s="177" t="s">
        <v>1423</v>
      </c>
      <c r="M24" s="177" t="s">
        <v>1423</v>
      </c>
      <c r="N24" s="177" t="s">
        <v>1423</v>
      </c>
      <c r="O24" s="177" t="s">
        <v>1423</v>
      </c>
      <c r="P24" s="177" t="s">
        <v>1423</v>
      </c>
      <c r="Q24" s="177" t="s">
        <v>1423</v>
      </c>
      <c r="R24" s="177" t="s">
        <v>1423</v>
      </c>
      <c r="S24" s="177" t="s">
        <v>1423</v>
      </c>
      <c r="T24" s="177" t="s">
        <v>1423</v>
      </c>
      <c r="U24" s="177" t="s">
        <v>1423</v>
      </c>
      <c r="V24" s="177" t="s">
        <v>1423</v>
      </c>
      <c r="W24" s="177" t="s">
        <v>1423</v>
      </c>
      <c r="X24" s="177" t="s">
        <v>1423</v>
      </c>
      <c r="Y24" s="177" t="s">
        <v>1423</v>
      </c>
      <c r="Z24" s="177" t="s">
        <v>1423</v>
      </c>
      <c r="AA24" s="177" t="s">
        <v>1423</v>
      </c>
      <c r="AB24" s="177" t="s">
        <v>1423</v>
      </c>
      <c r="AC24" s="177" t="s">
        <v>1423</v>
      </c>
      <c r="AD24" s="177" t="s">
        <v>1423</v>
      </c>
      <c r="AE24" s="177" t="s">
        <v>1423</v>
      </c>
      <c r="AF24" s="177" t="s">
        <v>1423</v>
      </c>
      <c r="AG24" s="177" t="s">
        <v>1423</v>
      </c>
      <c r="AH24" s="177" t="s">
        <v>1423</v>
      </c>
      <c r="AI24" s="177" t="s">
        <v>1423</v>
      </c>
      <c r="AJ24" s="177" t="s">
        <v>1423</v>
      </c>
      <c r="AK24" s="177" t="s">
        <v>1423</v>
      </c>
      <c r="AL24" s="177" t="s">
        <v>1423</v>
      </c>
      <c r="AM24" s="177" t="s">
        <v>1423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77" t="s">
        <v>1423</v>
      </c>
      <c r="E25" s="177" t="s">
        <v>1423</v>
      </c>
      <c r="F25" s="177" t="s">
        <v>1423</v>
      </c>
      <c r="G25" s="177" t="s">
        <v>1423</v>
      </c>
      <c r="H25" s="177" t="s">
        <v>1423</v>
      </c>
      <c r="I25" s="177" t="s">
        <v>1423</v>
      </c>
      <c r="J25" s="177" t="s">
        <v>1423</v>
      </c>
      <c r="K25" s="177" t="s">
        <v>1423</v>
      </c>
      <c r="L25" s="177" t="s">
        <v>1423</v>
      </c>
      <c r="M25" s="177" t="s">
        <v>1423</v>
      </c>
      <c r="N25" s="177" t="s">
        <v>1423</v>
      </c>
      <c r="O25" s="177" t="s">
        <v>1423</v>
      </c>
      <c r="P25" s="177" t="s">
        <v>1423</v>
      </c>
      <c r="Q25" s="177" t="s">
        <v>1423</v>
      </c>
      <c r="R25" s="177" t="s">
        <v>1423</v>
      </c>
      <c r="S25" s="177" t="s">
        <v>1423</v>
      </c>
      <c r="T25" s="177" t="s">
        <v>1423</v>
      </c>
      <c r="U25" s="177" t="s">
        <v>1423</v>
      </c>
      <c r="V25" s="177" t="s">
        <v>1423</v>
      </c>
      <c r="W25" s="177" t="s">
        <v>1423</v>
      </c>
      <c r="X25" s="177" t="s">
        <v>1423</v>
      </c>
      <c r="Y25" s="177" t="s">
        <v>1423</v>
      </c>
      <c r="Z25" s="177" t="s">
        <v>1423</v>
      </c>
      <c r="AA25" s="177" t="s">
        <v>1423</v>
      </c>
      <c r="AB25" s="177" t="s">
        <v>1423</v>
      </c>
      <c r="AC25" s="177" t="s">
        <v>1423</v>
      </c>
      <c r="AD25" s="177" t="s">
        <v>1423</v>
      </c>
      <c r="AE25" s="177" t="s">
        <v>1423</v>
      </c>
      <c r="AF25" s="177" t="s">
        <v>1423</v>
      </c>
      <c r="AG25" s="177" t="s">
        <v>1423</v>
      </c>
      <c r="AH25" s="177" t="s">
        <v>1423</v>
      </c>
      <c r="AI25" s="177" t="s">
        <v>1423</v>
      </c>
      <c r="AJ25" s="177" t="s">
        <v>1423</v>
      </c>
      <c r="AK25" s="177" t="s">
        <v>1423</v>
      </c>
      <c r="AL25" s="177" t="s">
        <v>1423</v>
      </c>
      <c r="AM25" s="177" t="s">
        <v>1423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77" t="s">
        <v>1423</v>
      </c>
      <c r="E26" s="177" t="s">
        <v>1423</v>
      </c>
      <c r="F26" s="177" t="s">
        <v>1423</v>
      </c>
      <c r="G26" s="177" t="s">
        <v>1423</v>
      </c>
      <c r="H26" s="177" t="s">
        <v>1423</v>
      </c>
      <c r="I26" s="177" t="s">
        <v>1423</v>
      </c>
      <c r="J26" s="177" t="s">
        <v>1423</v>
      </c>
      <c r="K26" s="177" t="s">
        <v>1423</v>
      </c>
      <c r="L26" s="177" t="s">
        <v>1423</v>
      </c>
      <c r="M26" s="177" t="s">
        <v>1423</v>
      </c>
      <c r="N26" s="177" t="s">
        <v>1423</v>
      </c>
      <c r="O26" s="177" t="s">
        <v>1423</v>
      </c>
      <c r="P26" s="177" t="s">
        <v>1423</v>
      </c>
      <c r="Q26" s="177" t="s">
        <v>1423</v>
      </c>
      <c r="R26" s="177" t="s">
        <v>1423</v>
      </c>
      <c r="S26" s="177" t="s">
        <v>1423</v>
      </c>
      <c r="T26" s="177" t="s">
        <v>1423</v>
      </c>
      <c r="U26" s="177" t="s">
        <v>1423</v>
      </c>
      <c r="V26" s="177" t="s">
        <v>1423</v>
      </c>
      <c r="W26" s="177" t="s">
        <v>1423</v>
      </c>
      <c r="X26" s="177" t="s">
        <v>1423</v>
      </c>
      <c r="Y26" s="177" t="s">
        <v>1423</v>
      </c>
      <c r="Z26" s="177" t="s">
        <v>1423</v>
      </c>
      <c r="AA26" s="177" t="s">
        <v>1423</v>
      </c>
      <c r="AB26" s="177" t="s">
        <v>1423</v>
      </c>
      <c r="AC26" s="177" t="s">
        <v>1423</v>
      </c>
      <c r="AD26" s="177" t="s">
        <v>1423</v>
      </c>
      <c r="AE26" s="177" t="s">
        <v>1423</v>
      </c>
      <c r="AF26" s="177" t="s">
        <v>1423</v>
      </c>
      <c r="AG26" s="177" t="s">
        <v>1423</v>
      </c>
      <c r="AH26" s="177" t="s">
        <v>1423</v>
      </c>
      <c r="AI26" s="177" t="s">
        <v>1423</v>
      </c>
      <c r="AJ26" s="177" t="s">
        <v>1423</v>
      </c>
      <c r="AK26" s="177" t="s">
        <v>1423</v>
      </c>
      <c r="AL26" s="177" t="s">
        <v>1423</v>
      </c>
      <c r="AM26" s="177" t="s">
        <v>1423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77" t="s">
        <v>1423</v>
      </c>
      <c r="E27" s="177" t="s">
        <v>1423</v>
      </c>
      <c r="F27" s="177" t="s">
        <v>1423</v>
      </c>
      <c r="G27" s="177" t="s">
        <v>1423</v>
      </c>
      <c r="H27" s="177" t="s">
        <v>1423</v>
      </c>
      <c r="I27" s="177" t="s">
        <v>1423</v>
      </c>
      <c r="J27" s="177" t="s">
        <v>1423</v>
      </c>
      <c r="K27" s="177" t="s">
        <v>1423</v>
      </c>
      <c r="L27" s="177" t="s">
        <v>1423</v>
      </c>
      <c r="M27" s="177" t="s">
        <v>1423</v>
      </c>
      <c r="N27" s="177" t="s">
        <v>1423</v>
      </c>
      <c r="O27" s="177" t="s">
        <v>1423</v>
      </c>
      <c r="P27" s="177" t="s">
        <v>1423</v>
      </c>
      <c r="Q27" s="177" t="s">
        <v>1423</v>
      </c>
      <c r="R27" s="177" t="s">
        <v>1423</v>
      </c>
      <c r="S27" s="177" t="s">
        <v>1423</v>
      </c>
      <c r="T27" s="177" t="s">
        <v>1423</v>
      </c>
      <c r="U27" s="177" t="s">
        <v>1423</v>
      </c>
      <c r="V27" s="177" t="s">
        <v>1423</v>
      </c>
      <c r="W27" s="177" t="s">
        <v>1423</v>
      </c>
      <c r="X27" s="177" t="s">
        <v>1423</v>
      </c>
      <c r="Y27" s="177" t="s">
        <v>1423</v>
      </c>
      <c r="Z27" s="177" t="s">
        <v>1423</v>
      </c>
      <c r="AA27" s="177" t="s">
        <v>1423</v>
      </c>
      <c r="AB27" s="177" t="s">
        <v>1423</v>
      </c>
      <c r="AC27" s="177" t="s">
        <v>1423</v>
      </c>
      <c r="AD27" s="177" t="s">
        <v>1423</v>
      </c>
      <c r="AE27" s="177" t="s">
        <v>1423</v>
      </c>
      <c r="AF27" s="177" t="s">
        <v>1423</v>
      </c>
      <c r="AG27" s="177" t="s">
        <v>1423</v>
      </c>
      <c r="AH27" s="177" t="s">
        <v>1423</v>
      </c>
      <c r="AI27" s="177" t="s">
        <v>1423</v>
      </c>
      <c r="AJ27" s="177" t="s">
        <v>1423</v>
      </c>
      <c r="AK27" s="177" t="s">
        <v>1423</v>
      </c>
      <c r="AL27" s="177" t="s">
        <v>1423</v>
      </c>
      <c r="AM27" s="177" t="s">
        <v>1423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77" t="s">
        <v>1423</v>
      </c>
      <c r="E28" s="177" t="s">
        <v>1423</v>
      </c>
      <c r="F28" s="177" t="s">
        <v>1423</v>
      </c>
      <c r="G28" s="177" t="s">
        <v>1423</v>
      </c>
      <c r="H28" s="177" t="s">
        <v>1423</v>
      </c>
      <c r="I28" s="177" t="s">
        <v>1423</v>
      </c>
      <c r="J28" s="177" t="s">
        <v>1423</v>
      </c>
      <c r="K28" s="177" t="s">
        <v>1423</v>
      </c>
      <c r="L28" s="177" t="s">
        <v>1423</v>
      </c>
      <c r="M28" s="177" t="s">
        <v>1423</v>
      </c>
      <c r="N28" s="177" t="s">
        <v>1423</v>
      </c>
      <c r="O28" s="177" t="s">
        <v>1423</v>
      </c>
      <c r="P28" s="177" t="s">
        <v>1423</v>
      </c>
      <c r="Q28" s="177" t="s">
        <v>1423</v>
      </c>
      <c r="R28" s="177" t="s">
        <v>1423</v>
      </c>
      <c r="S28" s="177" t="s">
        <v>1423</v>
      </c>
      <c r="T28" s="177" t="s">
        <v>1423</v>
      </c>
      <c r="U28" s="177" t="s">
        <v>1423</v>
      </c>
      <c r="V28" s="177" t="s">
        <v>1423</v>
      </c>
      <c r="W28" s="177" t="s">
        <v>1423</v>
      </c>
      <c r="X28" s="177" t="s">
        <v>1423</v>
      </c>
      <c r="Y28" s="177" t="s">
        <v>1423</v>
      </c>
      <c r="Z28" s="177" t="s">
        <v>1423</v>
      </c>
      <c r="AA28" s="177" t="s">
        <v>1423</v>
      </c>
      <c r="AB28" s="177" t="s">
        <v>1423</v>
      </c>
      <c r="AC28" s="177" t="s">
        <v>1423</v>
      </c>
      <c r="AD28" s="177" t="s">
        <v>1423</v>
      </c>
      <c r="AE28" s="177" t="s">
        <v>1423</v>
      </c>
      <c r="AF28" s="177" t="s">
        <v>1423</v>
      </c>
      <c r="AG28" s="177" t="s">
        <v>1423</v>
      </c>
      <c r="AH28" s="177" t="s">
        <v>1423</v>
      </c>
      <c r="AI28" s="177" t="s">
        <v>1423</v>
      </c>
      <c r="AJ28" s="177" t="s">
        <v>1423</v>
      </c>
      <c r="AK28" s="177" t="s">
        <v>1423</v>
      </c>
      <c r="AL28" s="177" t="s">
        <v>1423</v>
      </c>
      <c r="AM28" s="177" t="s">
        <v>1423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77" t="s">
        <v>1423</v>
      </c>
      <c r="E29" s="177" t="s">
        <v>1423</v>
      </c>
      <c r="F29" s="177" t="s">
        <v>1423</v>
      </c>
      <c r="G29" s="177" t="s">
        <v>1423</v>
      </c>
      <c r="H29" s="177" t="s">
        <v>1423</v>
      </c>
      <c r="I29" s="177" t="s">
        <v>1423</v>
      </c>
      <c r="J29" s="177" t="s">
        <v>1423</v>
      </c>
      <c r="K29" s="177" t="s">
        <v>1423</v>
      </c>
      <c r="L29" s="177" t="s">
        <v>1423</v>
      </c>
      <c r="M29" s="177" t="s">
        <v>1423</v>
      </c>
      <c r="N29" s="177" t="s">
        <v>1423</v>
      </c>
      <c r="O29" s="177" t="s">
        <v>1423</v>
      </c>
      <c r="P29" s="177" t="s">
        <v>1423</v>
      </c>
      <c r="Q29" s="177" t="s">
        <v>1423</v>
      </c>
      <c r="R29" s="177" t="s">
        <v>1423</v>
      </c>
      <c r="S29" s="177" t="s">
        <v>1423</v>
      </c>
      <c r="T29" s="177" t="s">
        <v>1423</v>
      </c>
      <c r="U29" s="177" t="s">
        <v>1423</v>
      </c>
      <c r="V29" s="177" t="s">
        <v>1423</v>
      </c>
      <c r="W29" s="177" t="s">
        <v>1423</v>
      </c>
      <c r="X29" s="177" t="s">
        <v>1423</v>
      </c>
      <c r="Y29" s="177" t="s">
        <v>1423</v>
      </c>
      <c r="Z29" s="177" t="s">
        <v>1423</v>
      </c>
      <c r="AA29" s="177" t="s">
        <v>1423</v>
      </c>
      <c r="AB29" s="177" t="s">
        <v>1423</v>
      </c>
      <c r="AC29" s="177" t="s">
        <v>1423</v>
      </c>
      <c r="AD29" s="177" t="s">
        <v>1423</v>
      </c>
      <c r="AE29" s="177" t="s">
        <v>1423</v>
      </c>
      <c r="AF29" s="177" t="s">
        <v>1423</v>
      </c>
      <c r="AG29" s="177" t="s">
        <v>1423</v>
      </c>
      <c r="AH29" s="177" t="s">
        <v>1423</v>
      </c>
      <c r="AI29" s="177" t="s">
        <v>1423</v>
      </c>
      <c r="AJ29" s="177" t="s">
        <v>1423</v>
      </c>
      <c r="AK29" s="177" t="s">
        <v>1423</v>
      </c>
      <c r="AL29" s="177" t="s">
        <v>1423</v>
      </c>
      <c r="AM29" s="177" t="s">
        <v>1423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77" t="s">
        <v>1423</v>
      </c>
      <c r="E30" s="177" t="s">
        <v>1423</v>
      </c>
      <c r="F30" s="177" t="s">
        <v>1423</v>
      </c>
      <c r="G30" s="177" t="s">
        <v>1423</v>
      </c>
      <c r="H30" s="177" t="s">
        <v>1423</v>
      </c>
      <c r="I30" s="177" t="s">
        <v>1423</v>
      </c>
      <c r="J30" s="177" t="s">
        <v>1423</v>
      </c>
      <c r="K30" s="177" t="s">
        <v>1423</v>
      </c>
      <c r="L30" s="177" t="s">
        <v>1423</v>
      </c>
      <c r="M30" s="177" t="s">
        <v>1423</v>
      </c>
      <c r="N30" s="177" t="s">
        <v>1423</v>
      </c>
      <c r="O30" s="177" t="s">
        <v>1423</v>
      </c>
      <c r="P30" s="177" t="s">
        <v>1423</v>
      </c>
      <c r="Q30" s="177" t="s">
        <v>1423</v>
      </c>
      <c r="R30" s="177" t="s">
        <v>1423</v>
      </c>
      <c r="S30" s="177" t="s">
        <v>1423</v>
      </c>
      <c r="T30" s="177" t="s">
        <v>1423</v>
      </c>
      <c r="U30" s="177" t="s">
        <v>1423</v>
      </c>
      <c r="V30" s="177" t="s">
        <v>1423</v>
      </c>
      <c r="W30" s="177" t="s">
        <v>1423</v>
      </c>
      <c r="X30" s="177" t="s">
        <v>1423</v>
      </c>
      <c r="Y30" s="177" t="s">
        <v>1423</v>
      </c>
      <c r="Z30" s="177" t="s">
        <v>1423</v>
      </c>
      <c r="AA30" s="177" t="s">
        <v>1423</v>
      </c>
      <c r="AB30" s="177" t="s">
        <v>1423</v>
      </c>
      <c r="AC30" s="177" t="s">
        <v>1423</v>
      </c>
      <c r="AD30" s="177" t="s">
        <v>1423</v>
      </c>
      <c r="AE30" s="177" t="s">
        <v>1423</v>
      </c>
      <c r="AF30" s="177" t="s">
        <v>1423</v>
      </c>
      <c r="AG30" s="177" t="s">
        <v>1423</v>
      </c>
      <c r="AH30" s="177" t="s">
        <v>1423</v>
      </c>
      <c r="AI30" s="177" t="s">
        <v>1423</v>
      </c>
      <c r="AJ30" s="177" t="s">
        <v>1423</v>
      </c>
      <c r="AK30" s="177" t="s">
        <v>1423</v>
      </c>
      <c r="AL30" s="177" t="s">
        <v>1423</v>
      </c>
      <c r="AM30" s="177" t="s">
        <v>1423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77" t="s">
        <v>1423</v>
      </c>
      <c r="E31" s="177" t="s">
        <v>1423</v>
      </c>
      <c r="F31" s="177" t="s">
        <v>1423</v>
      </c>
      <c r="G31" s="177" t="s">
        <v>1423</v>
      </c>
      <c r="H31" s="177" t="s">
        <v>1423</v>
      </c>
      <c r="I31" s="177" t="s">
        <v>1423</v>
      </c>
      <c r="J31" s="177" t="s">
        <v>1423</v>
      </c>
      <c r="K31" s="177" t="s">
        <v>1423</v>
      </c>
      <c r="L31" s="177" t="s">
        <v>1423</v>
      </c>
      <c r="M31" s="177" t="s">
        <v>1423</v>
      </c>
      <c r="N31" s="177" t="s">
        <v>1423</v>
      </c>
      <c r="O31" s="177" t="s">
        <v>1423</v>
      </c>
      <c r="P31" s="177" t="s">
        <v>1423</v>
      </c>
      <c r="Q31" s="177" t="s">
        <v>1423</v>
      </c>
      <c r="R31" s="177" t="s">
        <v>1423</v>
      </c>
      <c r="S31" s="177" t="s">
        <v>1423</v>
      </c>
      <c r="T31" s="177" t="s">
        <v>1423</v>
      </c>
      <c r="U31" s="177" t="s">
        <v>1423</v>
      </c>
      <c r="V31" s="177" t="s">
        <v>1423</v>
      </c>
      <c r="W31" s="177" t="s">
        <v>1423</v>
      </c>
      <c r="X31" s="177" t="s">
        <v>1423</v>
      </c>
      <c r="Y31" s="177" t="s">
        <v>1423</v>
      </c>
      <c r="Z31" s="177" t="s">
        <v>1423</v>
      </c>
      <c r="AA31" s="177" t="s">
        <v>1423</v>
      </c>
      <c r="AB31" s="177" t="s">
        <v>1423</v>
      </c>
      <c r="AC31" s="177" t="s">
        <v>1423</v>
      </c>
      <c r="AD31" s="177" t="s">
        <v>1423</v>
      </c>
      <c r="AE31" s="177" t="s">
        <v>1423</v>
      </c>
      <c r="AF31" s="177" t="s">
        <v>1423</v>
      </c>
      <c r="AG31" s="177" t="s">
        <v>1423</v>
      </c>
      <c r="AH31" s="177" t="s">
        <v>1423</v>
      </c>
      <c r="AI31" s="177" t="s">
        <v>1423</v>
      </c>
      <c r="AJ31" s="177" t="s">
        <v>1423</v>
      </c>
      <c r="AK31" s="177" t="s">
        <v>1423</v>
      </c>
      <c r="AL31" s="177" t="s">
        <v>1423</v>
      </c>
      <c r="AM31" s="177" t="s">
        <v>1423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77" t="s">
        <v>1423</v>
      </c>
      <c r="E32" s="177" t="s">
        <v>1423</v>
      </c>
      <c r="F32" s="177" t="s">
        <v>1423</v>
      </c>
      <c r="G32" s="177" t="s">
        <v>1423</v>
      </c>
      <c r="H32" s="177" t="s">
        <v>1423</v>
      </c>
      <c r="I32" s="177" t="s">
        <v>1423</v>
      </c>
      <c r="J32" s="177" t="s">
        <v>1423</v>
      </c>
      <c r="K32" s="177" t="s">
        <v>1423</v>
      </c>
      <c r="L32" s="177" t="s">
        <v>1423</v>
      </c>
      <c r="M32" s="177" t="s">
        <v>1423</v>
      </c>
      <c r="N32" s="177" t="s">
        <v>1423</v>
      </c>
      <c r="O32" s="177" t="s">
        <v>1423</v>
      </c>
      <c r="P32" s="177" t="s">
        <v>1423</v>
      </c>
      <c r="Q32" s="177" t="s">
        <v>1423</v>
      </c>
      <c r="R32" s="177" t="s">
        <v>1423</v>
      </c>
      <c r="S32" s="177" t="s">
        <v>1423</v>
      </c>
      <c r="T32" s="177" t="s">
        <v>1423</v>
      </c>
      <c r="U32" s="177" t="s">
        <v>1423</v>
      </c>
      <c r="V32" s="177" t="s">
        <v>1423</v>
      </c>
      <c r="W32" s="177" t="s">
        <v>1423</v>
      </c>
      <c r="X32" s="177" t="s">
        <v>1423</v>
      </c>
      <c r="Y32" s="177" t="s">
        <v>1423</v>
      </c>
      <c r="Z32" s="177" t="s">
        <v>1423</v>
      </c>
      <c r="AA32" s="177" t="s">
        <v>1423</v>
      </c>
      <c r="AB32" s="177" t="s">
        <v>1423</v>
      </c>
      <c r="AC32" s="177" t="s">
        <v>1423</v>
      </c>
      <c r="AD32" s="177" t="s">
        <v>1423</v>
      </c>
      <c r="AE32" s="177" t="s">
        <v>1423</v>
      </c>
      <c r="AF32" s="177" t="s">
        <v>1423</v>
      </c>
      <c r="AG32" s="177" t="s">
        <v>1423</v>
      </c>
      <c r="AH32" s="177" t="s">
        <v>1423</v>
      </c>
      <c r="AI32" s="177" t="s">
        <v>1423</v>
      </c>
      <c r="AJ32" s="177" t="s">
        <v>1423</v>
      </c>
      <c r="AK32" s="177" t="s">
        <v>1423</v>
      </c>
      <c r="AL32" s="177" t="s">
        <v>1423</v>
      </c>
      <c r="AM32" s="177" t="s">
        <v>1423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77" t="s">
        <v>1423</v>
      </c>
      <c r="E33" s="177" t="s">
        <v>1423</v>
      </c>
      <c r="F33" s="177" t="s">
        <v>1423</v>
      </c>
      <c r="G33" s="177" t="s">
        <v>1423</v>
      </c>
      <c r="H33" s="177" t="s">
        <v>1423</v>
      </c>
      <c r="I33" s="177" t="s">
        <v>1423</v>
      </c>
      <c r="J33" s="177" t="s">
        <v>1423</v>
      </c>
      <c r="K33" s="177" t="s">
        <v>1423</v>
      </c>
      <c r="L33" s="177" t="s">
        <v>1423</v>
      </c>
      <c r="M33" s="177" t="s">
        <v>1423</v>
      </c>
      <c r="N33" s="177" t="s">
        <v>1423</v>
      </c>
      <c r="O33" s="177" t="s">
        <v>1423</v>
      </c>
      <c r="P33" s="177" t="s">
        <v>1423</v>
      </c>
      <c r="Q33" s="177" t="s">
        <v>1423</v>
      </c>
      <c r="R33" s="177" t="s">
        <v>1423</v>
      </c>
      <c r="S33" s="177" t="s">
        <v>1423</v>
      </c>
      <c r="T33" s="177" t="s">
        <v>1423</v>
      </c>
      <c r="U33" s="177" t="s">
        <v>1423</v>
      </c>
      <c r="V33" s="177" t="s">
        <v>1423</v>
      </c>
      <c r="W33" s="177" t="s">
        <v>1423</v>
      </c>
      <c r="X33" s="177" t="s">
        <v>1423</v>
      </c>
      <c r="Y33" s="177" t="s">
        <v>1423</v>
      </c>
      <c r="Z33" s="177" t="s">
        <v>1423</v>
      </c>
      <c r="AA33" s="177" t="s">
        <v>1423</v>
      </c>
      <c r="AB33" s="177" t="s">
        <v>1423</v>
      </c>
      <c r="AC33" s="177" t="s">
        <v>1423</v>
      </c>
      <c r="AD33" s="177" t="s">
        <v>1423</v>
      </c>
      <c r="AE33" s="177" t="s">
        <v>1423</v>
      </c>
      <c r="AF33" s="177" t="s">
        <v>1423</v>
      </c>
      <c r="AG33" s="177" t="s">
        <v>1423</v>
      </c>
      <c r="AH33" s="177" t="s">
        <v>1423</v>
      </c>
      <c r="AI33" s="177" t="s">
        <v>1423</v>
      </c>
      <c r="AJ33" s="177" t="s">
        <v>1423</v>
      </c>
      <c r="AK33" s="177" t="s">
        <v>1423</v>
      </c>
      <c r="AL33" s="177" t="s">
        <v>1423</v>
      </c>
      <c r="AM33" s="177" t="s">
        <v>1423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77" t="s">
        <v>1423</v>
      </c>
      <c r="E34" s="177" t="s">
        <v>1423</v>
      </c>
      <c r="F34" s="177" t="s">
        <v>1423</v>
      </c>
      <c r="G34" s="177" t="s">
        <v>1423</v>
      </c>
      <c r="H34" s="177" t="s">
        <v>1423</v>
      </c>
      <c r="I34" s="177" t="s">
        <v>1423</v>
      </c>
      <c r="J34" s="177" t="s">
        <v>1423</v>
      </c>
      <c r="K34" s="177" t="s">
        <v>1423</v>
      </c>
      <c r="L34" s="177" t="s">
        <v>1423</v>
      </c>
      <c r="M34" s="177" t="s">
        <v>1423</v>
      </c>
      <c r="N34" s="177" t="s">
        <v>1423</v>
      </c>
      <c r="O34" s="177" t="s">
        <v>1423</v>
      </c>
      <c r="P34" s="177" t="s">
        <v>1423</v>
      </c>
      <c r="Q34" s="177" t="s">
        <v>1423</v>
      </c>
      <c r="R34" s="177" t="s">
        <v>1423</v>
      </c>
      <c r="S34" s="177" t="s">
        <v>1423</v>
      </c>
      <c r="T34" s="177" t="s">
        <v>1423</v>
      </c>
      <c r="U34" s="177" t="s">
        <v>1423</v>
      </c>
      <c r="V34" s="177" t="s">
        <v>1423</v>
      </c>
      <c r="W34" s="177" t="s">
        <v>1423</v>
      </c>
      <c r="X34" s="177" t="s">
        <v>1423</v>
      </c>
      <c r="Y34" s="177" t="s">
        <v>1423</v>
      </c>
      <c r="Z34" s="177" t="s">
        <v>1423</v>
      </c>
      <c r="AA34" s="177" t="s">
        <v>1423</v>
      </c>
      <c r="AB34" s="177" t="s">
        <v>1423</v>
      </c>
      <c r="AC34" s="177" t="s">
        <v>1423</v>
      </c>
      <c r="AD34" s="177" t="s">
        <v>1423</v>
      </c>
      <c r="AE34" s="177" t="s">
        <v>1423</v>
      </c>
      <c r="AF34" s="177" t="s">
        <v>1423</v>
      </c>
      <c r="AG34" s="177" t="s">
        <v>1423</v>
      </c>
      <c r="AH34" s="177" t="s">
        <v>1423</v>
      </c>
      <c r="AI34" s="177" t="s">
        <v>1423</v>
      </c>
      <c r="AJ34" s="177" t="s">
        <v>1423</v>
      </c>
      <c r="AK34" s="177" t="s">
        <v>1423</v>
      </c>
      <c r="AL34" s="177" t="s">
        <v>1423</v>
      </c>
      <c r="AM34" s="177" t="s">
        <v>1423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77" t="s">
        <v>1423</v>
      </c>
      <c r="E35" s="177" t="s">
        <v>1423</v>
      </c>
      <c r="F35" s="177" t="s">
        <v>1423</v>
      </c>
      <c r="G35" s="177" t="s">
        <v>1423</v>
      </c>
      <c r="H35" s="177" t="s">
        <v>1423</v>
      </c>
      <c r="I35" s="177" t="s">
        <v>1423</v>
      </c>
      <c r="J35" s="177" t="s">
        <v>1423</v>
      </c>
      <c r="K35" s="177" t="s">
        <v>1423</v>
      </c>
      <c r="L35" s="177" t="s">
        <v>1423</v>
      </c>
      <c r="M35" s="177" t="s">
        <v>1423</v>
      </c>
      <c r="N35" s="177" t="s">
        <v>1423</v>
      </c>
      <c r="O35" s="177" t="s">
        <v>1423</v>
      </c>
      <c r="P35" s="177" t="s">
        <v>1423</v>
      </c>
      <c r="Q35" s="177" t="s">
        <v>1423</v>
      </c>
      <c r="R35" s="177" t="s">
        <v>1423</v>
      </c>
      <c r="S35" s="177" t="s">
        <v>1423</v>
      </c>
      <c r="T35" s="177" t="s">
        <v>1423</v>
      </c>
      <c r="U35" s="177" t="s">
        <v>1423</v>
      </c>
      <c r="V35" s="177" t="s">
        <v>1423</v>
      </c>
      <c r="W35" s="177" t="s">
        <v>1423</v>
      </c>
      <c r="X35" s="177" t="s">
        <v>1423</v>
      </c>
      <c r="Y35" s="177" t="s">
        <v>1423</v>
      </c>
      <c r="Z35" s="177" t="s">
        <v>1423</v>
      </c>
      <c r="AA35" s="177" t="s">
        <v>1423</v>
      </c>
      <c r="AB35" s="177" t="s">
        <v>1423</v>
      </c>
      <c r="AC35" s="177" t="s">
        <v>1423</v>
      </c>
      <c r="AD35" s="177" t="s">
        <v>1423</v>
      </c>
      <c r="AE35" s="177" t="s">
        <v>1423</v>
      </c>
      <c r="AF35" s="177" t="s">
        <v>1423</v>
      </c>
      <c r="AG35" s="177" t="s">
        <v>1423</v>
      </c>
      <c r="AH35" s="177" t="s">
        <v>1423</v>
      </c>
      <c r="AI35" s="177" t="s">
        <v>1423</v>
      </c>
      <c r="AJ35" s="177" t="s">
        <v>1423</v>
      </c>
      <c r="AK35" s="177" t="s">
        <v>1423</v>
      </c>
      <c r="AL35" s="177" t="s">
        <v>1423</v>
      </c>
      <c r="AM35" s="177" t="s">
        <v>1423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77" t="s">
        <v>1423</v>
      </c>
      <c r="E36" s="177" t="s">
        <v>1423</v>
      </c>
      <c r="F36" s="177" t="s">
        <v>1423</v>
      </c>
      <c r="G36" s="177" t="s">
        <v>1423</v>
      </c>
      <c r="H36" s="177" t="s">
        <v>1423</v>
      </c>
      <c r="I36" s="177" t="s">
        <v>1423</v>
      </c>
      <c r="J36" s="177" t="s">
        <v>1423</v>
      </c>
      <c r="K36" s="177" t="s">
        <v>1423</v>
      </c>
      <c r="L36" s="177" t="s">
        <v>1423</v>
      </c>
      <c r="M36" s="177" t="s">
        <v>1423</v>
      </c>
      <c r="N36" s="177" t="s">
        <v>1423</v>
      </c>
      <c r="O36" s="177" t="s">
        <v>1423</v>
      </c>
      <c r="P36" s="177" t="s">
        <v>1423</v>
      </c>
      <c r="Q36" s="177" t="s">
        <v>1423</v>
      </c>
      <c r="R36" s="177" t="s">
        <v>1423</v>
      </c>
      <c r="S36" s="177" t="s">
        <v>1423</v>
      </c>
      <c r="T36" s="177" t="s">
        <v>1423</v>
      </c>
      <c r="U36" s="177" t="s">
        <v>1423</v>
      </c>
      <c r="V36" s="177" t="s">
        <v>1423</v>
      </c>
      <c r="W36" s="177" t="s">
        <v>1423</v>
      </c>
      <c r="X36" s="177" t="s">
        <v>1423</v>
      </c>
      <c r="Y36" s="177" t="s">
        <v>1423</v>
      </c>
      <c r="Z36" s="177" t="s">
        <v>1423</v>
      </c>
      <c r="AA36" s="177" t="s">
        <v>1423</v>
      </c>
      <c r="AB36" s="177" t="s">
        <v>1423</v>
      </c>
      <c r="AC36" s="177" t="s">
        <v>1423</v>
      </c>
      <c r="AD36" s="177" t="s">
        <v>1423</v>
      </c>
      <c r="AE36" s="177" t="s">
        <v>1423</v>
      </c>
      <c r="AF36" s="177" t="s">
        <v>1423</v>
      </c>
      <c r="AG36" s="177" t="s">
        <v>1423</v>
      </c>
      <c r="AH36" s="177" t="s">
        <v>1423</v>
      </c>
      <c r="AI36" s="177" t="s">
        <v>1423</v>
      </c>
      <c r="AJ36" s="177" t="s">
        <v>1423</v>
      </c>
      <c r="AK36" s="177" t="s">
        <v>1423</v>
      </c>
      <c r="AL36" s="177" t="s">
        <v>1423</v>
      </c>
      <c r="AM36" s="177" t="s">
        <v>1423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77" t="s">
        <v>1423</v>
      </c>
      <c r="E37" s="177" t="s">
        <v>1423</v>
      </c>
      <c r="F37" s="177" t="s">
        <v>1423</v>
      </c>
      <c r="G37" s="177" t="s">
        <v>1423</v>
      </c>
      <c r="H37" s="177" t="s">
        <v>1423</v>
      </c>
      <c r="I37" s="177" t="s">
        <v>1423</v>
      </c>
      <c r="J37" s="177" t="s">
        <v>1423</v>
      </c>
      <c r="K37" s="177" t="s">
        <v>1423</v>
      </c>
      <c r="L37" s="177" t="s">
        <v>1423</v>
      </c>
      <c r="M37" s="177" t="s">
        <v>1423</v>
      </c>
      <c r="N37" s="177" t="s">
        <v>1423</v>
      </c>
      <c r="O37" s="177" t="s">
        <v>1423</v>
      </c>
      <c r="P37" s="177" t="s">
        <v>1423</v>
      </c>
      <c r="Q37" s="177" t="s">
        <v>1423</v>
      </c>
      <c r="R37" s="177" t="s">
        <v>1423</v>
      </c>
      <c r="S37" s="177" t="s">
        <v>1423</v>
      </c>
      <c r="T37" s="177" t="s">
        <v>1423</v>
      </c>
      <c r="U37" s="177" t="s">
        <v>1423</v>
      </c>
      <c r="V37" s="177" t="s">
        <v>1423</v>
      </c>
      <c r="W37" s="177" t="s">
        <v>1423</v>
      </c>
      <c r="X37" s="177" t="s">
        <v>1423</v>
      </c>
      <c r="Y37" s="177" t="s">
        <v>1423</v>
      </c>
      <c r="Z37" s="177" t="s">
        <v>1423</v>
      </c>
      <c r="AA37" s="177" t="s">
        <v>1423</v>
      </c>
      <c r="AB37" s="177" t="s">
        <v>1423</v>
      </c>
      <c r="AC37" s="177" t="s">
        <v>1423</v>
      </c>
      <c r="AD37" s="177" t="s">
        <v>1423</v>
      </c>
      <c r="AE37" s="177" t="s">
        <v>1423</v>
      </c>
      <c r="AF37" s="177" t="s">
        <v>1423</v>
      </c>
      <c r="AG37" s="177" t="s">
        <v>1423</v>
      </c>
      <c r="AH37" s="177" t="s">
        <v>1423</v>
      </c>
      <c r="AI37" s="177" t="s">
        <v>1423</v>
      </c>
      <c r="AJ37" s="177" t="s">
        <v>1423</v>
      </c>
      <c r="AK37" s="177" t="s">
        <v>1423</v>
      </c>
      <c r="AL37" s="177" t="s">
        <v>1423</v>
      </c>
      <c r="AM37" s="177" t="s">
        <v>1423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77" t="s">
        <v>1423</v>
      </c>
      <c r="E38" s="177" t="s">
        <v>1423</v>
      </c>
      <c r="F38" s="177" t="s">
        <v>1423</v>
      </c>
      <c r="G38" s="177" t="s">
        <v>1423</v>
      </c>
      <c r="H38" s="177" t="s">
        <v>1423</v>
      </c>
      <c r="I38" s="177" t="s">
        <v>1423</v>
      </c>
      <c r="J38" s="177" t="s">
        <v>1423</v>
      </c>
      <c r="K38" s="177" t="s">
        <v>1423</v>
      </c>
      <c r="L38" s="177" t="s">
        <v>1423</v>
      </c>
      <c r="M38" s="177" t="s">
        <v>1423</v>
      </c>
      <c r="N38" s="177" t="s">
        <v>1423</v>
      </c>
      <c r="O38" s="177" t="s">
        <v>1423</v>
      </c>
      <c r="P38" s="177" t="s">
        <v>1423</v>
      </c>
      <c r="Q38" s="177" t="s">
        <v>1423</v>
      </c>
      <c r="R38" s="177" t="s">
        <v>1423</v>
      </c>
      <c r="S38" s="177" t="s">
        <v>1423</v>
      </c>
      <c r="T38" s="177" t="s">
        <v>1423</v>
      </c>
      <c r="U38" s="177" t="s">
        <v>1423</v>
      </c>
      <c r="V38" s="177" t="s">
        <v>1423</v>
      </c>
      <c r="W38" s="177" t="s">
        <v>1423</v>
      </c>
      <c r="X38" s="177" t="s">
        <v>1423</v>
      </c>
      <c r="Y38" s="177" t="s">
        <v>1423</v>
      </c>
      <c r="Z38" s="177" t="s">
        <v>1423</v>
      </c>
      <c r="AA38" s="177" t="s">
        <v>1423</v>
      </c>
      <c r="AB38" s="177" t="s">
        <v>1423</v>
      </c>
      <c r="AC38" s="177" t="s">
        <v>1423</v>
      </c>
      <c r="AD38" s="177" t="s">
        <v>1423</v>
      </c>
      <c r="AE38" s="177" t="s">
        <v>1423</v>
      </c>
      <c r="AF38" s="177" t="s">
        <v>1423</v>
      </c>
      <c r="AG38" s="177" t="s">
        <v>1423</v>
      </c>
      <c r="AH38" s="177" t="s">
        <v>1423</v>
      </c>
      <c r="AI38" s="177" t="s">
        <v>1423</v>
      </c>
      <c r="AJ38" s="177" t="s">
        <v>1423</v>
      </c>
      <c r="AK38" s="177" t="s">
        <v>1423</v>
      </c>
      <c r="AL38" s="177" t="s">
        <v>1423</v>
      </c>
      <c r="AM38" s="177" t="s">
        <v>1423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 t="s">
        <v>1423</v>
      </c>
      <c r="E39" s="177" t="s">
        <v>1423</v>
      </c>
      <c r="F39" s="177" t="s">
        <v>1423</v>
      </c>
      <c r="G39" s="177" t="s">
        <v>1423</v>
      </c>
      <c r="H39" s="177" t="s">
        <v>1423</v>
      </c>
      <c r="I39" s="177" t="s">
        <v>1423</v>
      </c>
      <c r="J39" s="177" t="s">
        <v>1423</v>
      </c>
      <c r="K39" s="177" t="s">
        <v>1423</v>
      </c>
      <c r="L39" s="177" t="s">
        <v>1423</v>
      </c>
      <c r="M39" s="177" t="s">
        <v>1423</v>
      </c>
      <c r="N39" s="177" t="s">
        <v>1423</v>
      </c>
      <c r="O39" s="177" t="s">
        <v>1423</v>
      </c>
      <c r="P39" s="177" t="s">
        <v>1423</v>
      </c>
      <c r="Q39" s="177" t="s">
        <v>1423</v>
      </c>
      <c r="R39" s="177" t="s">
        <v>1423</v>
      </c>
      <c r="S39" s="177" t="s">
        <v>1423</v>
      </c>
      <c r="T39" s="177" t="s">
        <v>1423</v>
      </c>
      <c r="U39" s="177" t="s">
        <v>1423</v>
      </c>
      <c r="V39" s="177" t="s">
        <v>1423</v>
      </c>
      <c r="W39" s="177" t="s">
        <v>1423</v>
      </c>
      <c r="X39" s="177" t="s">
        <v>1423</v>
      </c>
      <c r="Y39" s="177" t="s">
        <v>1423</v>
      </c>
      <c r="Z39" s="177" t="s">
        <v>1423</v>
      </c>
      <c r="AA39" s="177" t="s">
        <v>1423</v>
      </c>
      <c r="AB39" s="177" t="s">
        <v>1423</v>
      </c>
      <c r="AC39" s="177" t="s">
        <v>1423</v>
      </c>
      <c r="AD39" s="177" t="s">
        <v>1423</v>
      </c>
      <c r="AE39" s="177" t="s">
        <v>1423</v>
      </c>
      <c r="AF39" s="177" t="s">
        <v>1423</v>
      </c>
      <c r="AG39" s="177" t="s">
        <v>1423</v>
      </c>
      <c r="AH39" s="177" t="s">
        <v>1423</v>
      </c>
      <c r="AI39" s="177" t="s">
        <v>1423</v>
      </c>
      <c r="AJ39" s="177" t="s">
        <v>1423</v>
      </c>
      <c r="AK39" s="177" t="s">
        <v>1423</v>
      </c>
      <c r="AL39" s="177" t="s">
        <v>1423</v>
      </c>
      <c r="AM39" s="177" t="s">
        <v>1423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83">
        <v>55562410.489510499</v>
      </c>
      <c r="E40" s="183">
        <v>54699845.804195799</v>
      </c>
      <c r="F40" s="183">
        <v>53837281.118881099</v>
      </c>
      <c r="G40" s="183">
        <v>52974716.433566399</v>
      </c>
      <c r="H40" s="183">
        <v>52112151.748251699</v>
      </c>
      <c r="I40" s="183">
        <v>51249587.062936999</v>
      </c>
      <c r="J40" s="183">
        <v>50387022.377622299</v>
      </c>
      <c r="K40" s="183">
        <v>49524457.692307599</v>
      </c>
      <c r="L40" s="183">
        <v>48661893.006993003</v>
      </c>
      <c r="M40" s="183">
        <v>47799328.321678303</v>
      </c>
      <c r="N40" s="183">
        <v>46936763.636363603</v>
      </c>
      <c r="O40" s="183">
        <v>46074198.951048903</v>
      </c>
      <c r="P40" s="183">
        <v>45211634.265734203</v>
      </c>
      <c r="Q40" s="183">
        <v>44349069.580419503</v>
      </c>
      <c r="R40" s="183">
        <v>43486504.895104803</v>
      </c>
      <c r="S40" s="183">
        <v>42623940.2097902</v>
      </c>
      <c r="T40" s="183">
        <v>41761375.5244755</v>
      </c>
      <c r="U40" s="183">
        <v>40898810.8391608</v>
      </c>
      <c r="V40" s="183">
        <v>40036246.1538461</v>
      </c>
      <c r="W40" s="183">
        <v>39173681.4685314</v>
      </c>
      <c r="X40" s="183">
        <v>38311116.7832167</v>
      </c>
      <c r="Y40" s="183">
        <v>37448552.097902</v>
      </c>
      <c r="Z40" s="183">
        <v>36585987.412587397</v>
      </c>
      <c r="AA40" s="183">
        <v>35723422.727272697</v>
      </c>
      <c r="AB40" s="183">
        <v>34860858.041957997</v>
      </c>
      <c r="AC40" s="183">
        <v>33998293.356643297</v>
      </c>
      <c r="AD40" s="183">
        <v>33135728.6713286</v>
      </c>
      <c r="AE40" s="183">
        <v>32273163.9860139</v>
      </c>
      <c r="AF40" s="183">
        <v>31410599.3006992</v>
      </c>
      <c r="AG40" s="183">
        <v>30548034.6153845</v>
      </c>
      <c r="AH40" s="183">
        <v>29685469.930069901</v>
      </c>
      <c r="AI40" s="183">
        <v>28822905.244755201</v>
      </c>
      <c r="AJ40" s="183">
        <v>27960340.559440501</v>
      </c>
      <c r="AK40" s="183">
        <v>27097775.874125801</v>
      </c>
      <c r="AL40" s="183">
        <v>26235211.188811101</v>
      </c>
      <c r="AM40" s="183">
        <v>25372646.503496401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 t="s">
        <v>1423</v>
      </c>
      <c r="E53" s="177" t="s">
        <v>1423</v>
      </c>
      <c r="F53" s="177" t="s">
        <v>1423</v>
      </c>
      <c r="G53" s="177" t="s">
        <v>1423</v>
      </c>
      <c r="H53" s="177" t="s">
        <v>1423</v>
      </c>
      <c r="I53" s="177" t="s">
        <v>1423</v>
      </c>
      <c r="J53" s="177" t="s">
        <v>1423</v>
      </c>
      <c r="K53" s="177" t="s">
        <v>1423</v>
      </c>
      <c r="L53" s="177" t="s">
        <v>1423</v>
      </c>
      <c r="M53" s="177" t="s">
        <v>1423</v>
      </c>
      <c r="N53" s="177" t="s">
        <v>1423</v>
      </c>
      <c r="O53" s="177" t="s">
        <v>1423</v>
      </c>
      <c r="P53" s="177" t="s">
        <v>1423</v>
      </c>
      <c r="Q53" s="177" t="s">
        <v>1423</v>
      </c>
      <c r="R53" s="177" t="s">
        <v>1423</v>
      </c>
      <c r="S53" s="177" t="s">
        <v>1423</v>
      </c>
      <c r="T53" s="177" t="s">
        <v>1423</v>
      </c>
      <c r="U53" s="177" t="s">
        <v>1423</v>
      </c>
      <c r="V53" s="177" t="s">
        <v>1423</v>
      </c>
      <c r="W53" s="177" t="s">
        <v>1423</v>
      </c>
      <c r="X53" s="177" t="s">
        <v>1423</v>
      </c>
      <c r="Y53" s="177" t="s">
        <v>1423</v>
      </c>
      <c r="Z53" s="177" t="s">
        <v>1423</v>
      </c>
      <c r="AA53" s="177" t="s">
        <v>1423</v>
      </c>
      <c r="AB53" s="177" t="s">
        <v>1423</v>
      </c>
      <c r="AC53" s="177" t="s">
        <v>1423</v>
      </c>
      <c r="AD53" s="177" t="s">
        <v>1423</v>
      </c>
      <c r="AE53" s="177" t="s">
        <v>1423</v>
      </c>
      <c r="AF53" s="177" t="s">
        <v>1423</v>
      </c>
      <c r="AG53" s="177" t="s">
        <v>1423</v>
      </c>
      <c r="AH53" s="177" t="s">
        <v>1423</v>
      </c>
      <c r="AI53" s="177" t="s">
        <v>1423</v>
      </c>
      <c r="AJ53" s="177" t="s">
        <v>1423</v>
      </c>
      <c r="AK53" s="177" t="s">
        <v>1423</v>
      </c>
      <c r="AL53" s="177" t="s">
        <v>1423</v>
      </c>
      <c r="AM53" s="177" t="s">
        <v>1423</v>
      </c>
    </row>
    <row r="54" spans="3:39" x14ac:dyDescent="0.25">
      <c r="C54" s="177" t="s">
        <v>127</v>
      </c>
      <c r="D54" s="177" t="s">
        <v>1423</v>
      </c>
      <c r="E54" s="177" t="s">
        <v>1423</v>
      </c>
      <c r="F54" s="177" t="s">
        <v>1423</v>
      </c>
      <c r="G54" s="177" t="s">
        <v>1423</v>
      </c>
      <c r="H54" s="177" t="s">
        <v>1423</v>
      </c>
      <c r="I54" s="177" t="s">
        <v>1423</v>
      </c>
      <c r="J54" s="177" t="s">
        <v>1423</v>
      </c>
      <c r="K54" s="177" t="s">
        <v>1423</v>
      </c>
      <c r="L54" s="177" t="s">
        <v>1423</v>
      </c>
      <c r="M54" s="177" t="s">
        <v>1423</v>
      </c>
      <c r="N54" s="177" t="s">
        <v>1423</v>
      </c>
      <c r="O54" s="177" t="s">
        <v>1423</v>
      </c>
      <c r="P54" s="177" t="s">
        <v>1423</v>
      </c>
      <c r="Q54" s="177" t="s">
        <v>1423</v>
      </c>
      <c r="R54" s="177" t="s">
        <v>1423</v>
      </c>
      <c r="S54" s="177" t="s">
        <v>1423</v>
      </c>
      <c r="T54" s="177" t="s">
        <v>1423</v>
      </c>
      <c r="U54" s="177" t="s">
        <v>1423</v>
      </c>
      <c r="V54" s="177" t="s">
        <v>1423</v>
      </c>
      <c r="W54" s="177" t="s">
        <v>1423</v>
      </c>
      <c r="X54" s="177" t="s">
        <v>1423</v>
      </c>
      <c r="Y54" s="177" t="s">
        <v>1423</v>
      </c>
      <c r="Z54" s="177" t="s">
        <v>1423</v>
      </c>
      <c r="AA54" s="177" t="s">
        <v>1423</v>
      </c>
      <c r="AB54" s="177" t="s">
        <v>1423</v>
      </c>
      <c r="AC54" s="177" t="s">
        <v>1423</v>
      </c>
      <c r="AD54" s="177" t="s">
        <v>1423</v>
      </c>
      <c r="AE54" s="177" t="s">
        <v>1423</v>
      </c>
      <c r="AF54" s="177" t="s">
        <v>1423</v>
      </c>
      <c r="AG54" s="177" t="s">
        <v>1423</v>
      </c>
      <c r="AH54" s="177" t="s">
        <v>1423</v>
      </c>
      <c r="AI54" s="177" t="s">
        <v>1423</v>
      </c>
      <c r="AJ54" s="177" t="s">
        <v>1423</v>
      </c>
      <c r="AK54" s="177" t="s">
        <v>1423</v>
      </c>
      <c r="AL54" s="177" t="s">
        <v>1423</v>
      </c>
      <c r="AM54" s="177" t="s">
        <v>1423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7" t="s">
        <v>138</v>
      </c>
      <c r="D65" s="183">
        <v>55562410.489510499</v>
      </c>
      <c r="E65" s="183">
        <v>54699845.804195799</v>
      </c>
      <c r="F65" s="183">
        <v>53837281.118881099</v>
      </c>
      <c r="G65" s="183">
        <v>52974716.433566399</v>
      </c>
      <c r="H65" s="183">
        <v>52112151.748251699</v>
      </c>
      <c r="I65" s="183">
        <v>51249587.062936999</v>
      </c>
      <c r="J65" s="183">
        <v>50387022.377622299</v>
      </c>
      <c r="K65" s="183">
        <v>49524457.692307599</v>
      </c>
      <c r="L65" s="183">
        <v>48661893.006993003</v>
      </c>
      <c r="M65" s="183">
        <v>47799328.321678303</v>
      </c>
      <c r="N65" s="183">
        <v>46936763.636363603</v>
      </c>
      <c r="O65" s="183">
        <v>46074198.951048903</v>
      </c>
      <c r="P65" s="183">
        <v>45211634.265734203</v>
      </c>
      <c r="Q65" s="183">
        <v>44349069.580419503</v>
      </c>
      <c r="R65" s="183">
        <v>43486504.895104803</v>
      </c>
      <c r="S65" s="183">
        <v>42623940.2097902</v>
      </c>
      <c r="T65" s="183">
        <v>41761375.5244755</v>
      </c>
      <c r="U65" s="183">
        <v>40898810.8391608</v>
      </c>
      <c r="V65" s="183">
        <v>40036246.1538461</v>
      </c>
      <c r="W65" s="183">
        <v>39173681.4685314</v>
      </c>
      <c r="X65" s="183">
        <v>38311116.7832167</v>
      </c>
      <c r="Y65" s="183">
        <v>37448552.097902</v>
      </c>
      <c r="Z65" s="183">
        <v>36585987.412587397</v>
      </c>
      <c r="AA65" s="183">
        <v>35723422.727272697</v>
      </c>
      <c r="AB65" s="183">
        <v>34860858.041957997</v>
      </c>
      <c r="AC65" s="183">
        <v>33998293.356643297</v>
      </c>
      <c r="AD65" s="183">
        <v>33135728.6713286</v>
      </c>
      <c r="AE65" s="183">
        <v>32273163.9860139</v>
      </c>
      <c r="AF65" s="183">
        <v>31410599.3006992</v>
      </c>
      <c r="AG65" s="183">
        <v>30548034.6153845</v>
      </c>
      <c r="AH65" s="183">
        <v>29685469.930069901</v>
      </c>
      <c r="AI65" s="183">
        <v>28822905.244755201</v>
      </c>
      <c r="AJ65" s="183">
        <v>27960340.559440501</v>
      </c>
      <c r="AK65" s="183">
        <v>27097775.874125801</v>
      </c>
      <c r="AL65" s="183">
        <v>26235211.188811101</v>
      </c>
      <c r="AM65" s="183">
        <v>25372646.503496401</v>
      </c>
    </row>
  </sheetData>
  <conditionalFormatting sqref="A29:A30">
    <cfRule type="duplicateValues" dxfId="3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16" customWidth="1"/>
    <col min="2" max="2" width="42.875" style="216" customWidth="1"/>
    <col min="3" max="3" width="8" style="266" bestFit="1" customWidth="1"/>
    <col min="4" max="33" width="8" style="216" bestFit="1" customWidth="1"/>
    <col min="34" max="34" width="8.125" style="216" bestFit="1" customWidth="1"/>
    <col min="35" max="16384" width="6.875" style="216"/>
  </cols>
  <sheetData>
    <row r="1" spans="1:34" ht="15" customHeight="1" thickBot="1" x14ac:dyDescent="0.25">
      <c r="B1" s="148" t="s">
        <v>1169</v>
      </c>
      <c r="C1" s="265">
        <v>2020</v>
      </c>
      <c r="D1" s="149">
        <v>2021</v>
      </c>
      <c r="E1" s="149">
        <v>2022</v>
      </c>
      <c r="F1" s="149">
        <v>2023</v>
      </c>
      <c r="G1" s="149">
        <v>2024</v>
      </c>
      <c r="H1" s="149">
        <v>2025</v>
      </c>
      <c r="I1" s="149">
        <v>2026</v>
      </c>
      <c r="J1" s="149">
        <v>2027</v>
      </c>
      <c r="K1" s="149">
        <v>2028</v>
      </c>
      <c r="L1" s="149">
        <v>2029</v>
      </c>
      <c r="M1" s="149">
        <v>2030</v>
      </c>
      <c r="N1" s="149">
        <v>2031</v>
      </c>
      <c r="O1" s="149">
        <v>2032</v>
      </c>
      <c r="P1" s="149">
        <v>2033</v>
      </c>
      <c r="Q1" s="149">
        <v>2034</v>
      </c>
      <c r="R1" s="149">
        <v>2035</v>
      </c>
      <c r="S1" s="149">
        <v>2036</v>
      </c>
      <c r="T1" s="149">
        <v>2037</v>
      </c>
      <c r="U1" s="149">
        <v>2038</v>
      </c>
      <c r="V1" s="149">
        <v>2039</v>
      </c>
      <c r="W1" s="149">
        <v>2040</v>
      </c>
      <c r="X1" s="149">
        <v>2041</v>
      </c>
      <c r="Y1" s="149">
        <v>2042</v>
      </c>
      <c r="Z1" s="149">
        <v>2043</v>
      </c>
      <c r="AA1" s="149">
        <v>2044</v>
      </c>
      <c r="AB1" s="149">
        <v>2045</v>
      </c>
      <c r="AC1" s="149">
        <v>2046</v>
      </c>
      <c r="AD1" s="149">
        <v>2047</v>
      </c>
      <c r="AE1" s="149">
        <v>2048</v>
      </c>
      <c r="AF1" s="149">
        <v>2049</v>
      </c>
      <c r="AG1" s="149">
        <v>2050</v>
      </c>
    </row>
    <row r="2" spans="1:34" ht="15" customHeight="1" thickTop="1" x14ac:dyDescent="0.2"/>
    <row r="3" spans="1:34" ht="15" customHeight="1" x14ac:dyDescent="0.2">
      <c r="C3" s="267" t="s">
        <v>1170</v>
      </c>
      <c r="D3" s="150" t="s">
        <v>1171</v>
      </c>
    </row>
    <row r="4" spans="1:34" ht="15" customHeight="1" x14ac:dyDescent="0.2">
      <c r="C4" s="267" t="s">
        <v>1172</v>
      </c>
      <c r="D4" s="150" t="s">
        <v>1173</v>
      </c>
      <c r="G4" s="150" t="s">
        <v>1174</v>
      </c>
    </row>
    <row r="5" spans="1:34" ht="15" customHeight="1" x14ac:dyDescent="0.2">
      <c r="C5" s="267" t="s">
        <v>1175</v>
      </c>
      <c r="D5" s="150" t="s">
        <v>1176</v>
      </c>
    </row>
    <row r="6" spans="1:34" ht="15" customHeight="1" x14ac:dyDescent="0.2">
      <c r="C6" s="267" t="s">
        <v>1177</v>
      </c>
      <c r="E6" s="150" t="s">
        <v>1178</v>
      </c>
    </row>
    <row r="10" spans="1:34" ht="15" customHeight="1" x14ac:dyDescent="0.25">
      <c r="A10" s="151" t="s">
        <v>1179</v>
      </c>
      <c r="B10" s="152" t="s">
        <v>1180</v>
      </c>
      <c r="AH10" s="153" t="s">
        <v>1181</v>
      </c>
    </row>
    <row r="11" spans="1:34" ht="15" customHeight="1" x14ac:dyDescent="0.2">
      <c r="B11" s="148" t="s">
        <v>1182</v>
      </c>
      <c r="AH11" s="153" t="s">
        <v>1183</v>
      </c>
    </row>
    <row r="12" spans="1:34" ht="15" customHeight="1" x14ac:dyDescent="0.2">
      <c r="B12" s="148" t="s">
        <v>1184</v>
      </c>
      <c r="C12" s="268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3" t="s">
        <v>1185</v>
      </c>
    </row>
    <row r="13" spans="1:34" ht="15" customHeight="1" thickBot="1" x14ac:dyDescent="0.25">
      <c r="B13" s="149" t="s">
        <v>1186</v>
      </c>
      <c r="C13" s="265">
        <v>2020</v>
      </c>
      <c r="D13" s="149">
        <v>2021</v>
      </c>
      <c r="E13" s="149">
        <v>2022</v>
      </c>
      <c r="F13" s="149">
        <v>2023</v>
      </c>
      <c r="G13" s="149">
        <v>2024</v>
      </c>
      <c r="H13" s="149">
        <v>2025</v>
      </c>
      <c r="I13" s="149">
        <v>2026</v>
      </c>
      <c r="J13" s="149">
        <v>2027</v>
      </c>
      <c r="K13" s="149">
        <v>2028</v>
      </c>
      <c r="L13" s="149">
        <v>2029</v>
      </c>
      <c r="M13" s="149">
        <v>2030</v>
      </c>
      <c r="N13" s="149">
        <v>2031</v>
      </c>
      <c r="O13" s="149">
        <v>2032</v>
      </c>
      <c r="P13" s="149">
        <v>2033</v>
      </c>
      <c r="Q13" s="149">
        <v>2034</v>
      </c>
      <c r="R13" s="149">
        <v>2035</v>
      </c>
      <c r="S13" s="149">
        <v>2036</v>
      </c>
      <c r="T13" s="149">
        <v>2037</v>
      </c>
      <c r="U13" s="149">
        <v>2038</v>
      </c>
      <c r="V13" s="149">
        <v>2039</v>
      </c>
      <c r="W13" s="149">
        <v>2040</v>
      </c>
      <c r="X13" s="149">
        <v>2041</v>
      </c>
      <c r="Y13" s="149">
        <v>2042</v>
      </c>
      <c r="Z13" s="149">
        <v>2043</v>
      </c>
      <c r="AA13" s="149">
        <v>2044</v>
      </c>
      <c r="AB13" s="149">
        <v>2045</v>
      </c>
      <c r="AC13" s="149">
        <v>2046</v>
      </c>
      <c r="AD13" s="149">
        <v>2047</v>
      </c>
      <c r="AE13" s="149">
        <v>2048</v>
      </c>
      <c r="AF13" s="149">
        <v>2049</v>
      </c>
      <c r="AG13" s="149">
        <v>2050</v>
      </c>
      <c r="AH13" s="155" t="s">
        <v>1187</v>
      </c>
    </row>
    <row r="15" spans="1:34" ht="15" customHeight="1" x14ac:dyDescent="0.2">
      <c r="B15" s="156" t="s">
        <v>1188</v>
      </c>
    </row>
    <row r="16" spans="1:34" ht="15" customHeight="1" x14ac:dyDescent="0.25">
      <c r="A16" s="151" t="s">
        <v>1189</v>
      </c>
      <c r="B16" s="157" t="s">
        <v>1190</v>
      </c>
      <c r="C16" s="269">
        <v>3.6566000000000001E-2</v>
      </c>
      <c r="D16" s="158">
        <v>3.6913000000000001E-2</v>
      </c>
      <c r="E16" s="158">
        <v>3.5750999999999998E-2</v>
      </c>
      <c r="F16" s="158">
        <v>3.5464000000000002E-2</v>
      </c>
      <c r="G16" s="158">
        <v>3.5150000000000001E-2</v>
      </c>
      <c r="H16" s="158">
        <v>3.4846000000000002E-2</v>
      </c>
      <c r="I16" s="158">
        <v>3.4549000000000003E-2</v>
      </c>
      <c r="J16" s="158">
        <v>3.4282E-2</v>
      </c>
      <c r="K16" s="158">
        <v>3.4043999999999998E-2</v>
      </c>
      <c r="L16" s="158">
        <v>3.3835999999999998E-2</v>
      </c>
      <c r="M16" s="158">
        <v>3.3387E-2</v>
      </c>
      <c r="N16" s="158">
        <v>3.304E-2</v>
      </c>
      <c r="O16" s="158">
        <v>3.2759000000000003E-2</v>
      </c>
      <c r="P16" s="158">
        <v>3.2576000000000001E-2</v>
      </c>
      <c r="Q16" s="158">
        <v>3.2421999999999999E-2</v>
      </c>
      <c r="R16" s="158">
        <v>3.2305E-2</v>
      </c>
      <c r="S16" s="158">
        <v>3.2191999999999998E-2</v>
      </c>
      <c r="T16" s="158">
        <v>3.2086999999999997E-2</v>
      </c>
      <c r="U16" s="158">
        <v>3.1986000000000001E-2</v>
      </c>
      <c r="V16" s="158">
        <v>3.1892999999999998E-2</v>
      </c>
      <c r="W16" s="158">
        <v>3.1803999999999999E-2</v>
      </c>
      <c r="X16" s="158">
        <v>3.1720999999999999E-2</v>
      </c>
      <c r="Y16" s="158">
        <v>3.1648999999999997E-2</v>
      </c>
      <c r="Z16" s="158">
        <v>3.1586999999999997E-2</v>
      </c>
      <c r="AA16" s="158">
        <v>3.1543000000000002E-2</v>
      </c>
      <c r="AB16" s="158">
        <v>3.1518999999999998E-2</v>
      </c>
      <c r="AC16" s="158">
        <v>3.1508000000000001E-2</v>
      </c>
      <c r="AD16" s="158">
        <v>3.1496999999999997E-2</v>
      </c>
      <c r="AE16" s="158">
        <v>3.1496000000000003E-2</v>
      </c>
      <c r="AF16" s="158">
        <v>3.1509000000000002E-2</v>
      </c>
      <c r="AG16" s="158">
        <v>3.1537000000000003E-2</v>
      </c>
      <c r="AH16" s="159">
        <v>-4.9199999999999999E-3</v>
      </c>
    </row>
    <row r="17" spans="1:34" ht="15" customHeight="1" x14ac:dyDescent="0.25">
      <c r="A17" s="151" t="s">
        <v>1191</v>
      </c>
      <c r="B17" s="157" t="s">
        <v>1192</v>
      </c>
      <c r="C17" s="269">
        <v>1.4893E-2</v>
      </c>
      <c r="D17" s="158">
        <v>1.4737E-2</v>
      </c>
      <c r="E17" s="158">
        <v>1.4286999999999999E-2</v>
      </c>
      <c r="F17" s="158">
        <v>1.3906999999999999E-2</v>
      </c>
      <c r="G17" s="158">
        <v>1.3538E-2</v>
      </c>
      <c r="H17" s="158">
        <v>1.3216E-2</v>
      </c>
      <c r="I17" s="158">
        <v>1.2929E-2</v>
      </c>
      <c r="J17" s="158">
        <v>1.2677000000000001E-2</v>
      </c>
      <c r="K17" s="158">
        <v>1.2444E-2</v>
      </c>
      <c r="L17" s="158">
        <v>1.223E-2</v>
      </c>
      <c r="M17" s="158">
        <v>1.2019999999999999E-2</v>
      </c>
      <c r="N17" s="158">
        <v>1.1825E-2</v>
      </c>
      <c r="O17" s="158">
        <v>1.163E-2</v>
      </c>
      <c r="P17" s="158">
        <v>1.1445E-2</v>
      </c>
      <c r="Q17" s="158">
        <v>1.1266E-2</v>
      </c>
      <c r="R17" s="158">
        <v>1.1098E-2</v>
      </c>
      <c r="S17" s="158">
        <v>1.0928999999999999E-2</v>
      </c>
      <c r="T17" s="158">
        <v>1.0758999999999999E-2</v>
      </c>
      <c r="U17" s="158">
        <v>1.0591E-2</v>
      </c>
      <c r="V17" s="158">
        <v>1.0434000000000001E-2</v>
      </c>
      <c r="W17" s="158">
        <v>1.0274999999999999E-2</v>
      </c>
      <c r="X17" s="158">
        <v>1.0118E-2</v>
      </c>
      <c r="Y17" s="158">
        <v>9.9659999999999992E-3</v>
      </c>
      <c r="Z17" s="158">
        <v>9.8160000000000001E-3</v>
      </c>
      <c r="AA17" s="158">
        <v>9.6740000000000003E-3</v>
      </c>
      <c r="AB17" s="158">
        <v>9.5359999999999993E-3</v>
      </c>
      <c r="AC17" s="158">
        <v>9.4009999999999996E-3</v>
      </c>
      <c r="AD17" s="158">
        <v>9.2659999999999999E-3</v>
      </c>
      <c r="AE17" s="158">
        <v>9.1369999999999993E-3</v>
      </c>
      <c r="AF17" s="158">
        <v>9.0130000000000002E-3</v>
      </c>
      <c r="AG17" s="158">
        <v>8.8909999999999996E-3</v>
      </c>
      <c r="AH17" s="159">
        <v>-1.7047E-2</v>
      </c>
    </row>
    <row r="18" spans="1:34" ht="15" customHeight="1" x14ac:dyDescent="0.25">
      <c r="A18" s="151" t="s">
        <v>1193</v>
      </c>
      <c r="B18" s="157" t="s">
        <v>1194</v>
      </c>
      <c r="C18" s="269">
        <v>5.1458999999999998E-2</v>
      </c>
      <c r="D18" s="158">
        <v>5.1650000000000001E-2</v>
      </c>
      <c r="E18" s="158">
        <v>5.0037999999999999E-2</v>
      </c>
      <c r="F18" s="158">
        <v>4.9370999999999998E-2</v>
      </c>
      <c r="G18" s="158">
        <v>4.8689000000000003E-2</v>
      </c>
      <c r="H18" s="158">
        <v>4.8062000000000001E-2</v>
      </c>
      <c r="I18" s="158">
        <v>4.7476999999999998E-2</v>
      </c>
      <c r="J18" s="158">
        <v>4.6958E-2</v>
      </c>
      <c r="K18" s="158">
        <v>4.6488000000000002E-2</v>
      </c>
      <c r="L18" s="158">
        <v>4.6066000000000003E-2</v>
      </c>
      <c r="M18" s="158">
        <v>4.5407000000000003E-2</v>
      </c>
      <c r="N18" s="158">
        <v>4.4864000000000001E-2</v>
      </c>
      <c r="O18" s="158">
        <v>4.4388999999999998E-2</v>
      </c>
      <c r="P18" s="158">
        <v>4.4021999999999999E-2</v>
      </c>
      <c r="Q18" s="158">
        <v>4.3688999999999999E-2</v>
      </c>
      <c r="R18" s="158">
        <v>4.3402999999999997E-2</v>
      </c>
      <c r="S18" s="158">
        <v>4.3119999999999999E-2</v>
      </c>
      <c r="T18" s="158">
        <v>4.2846000000000002E-2</v>
      </c>
      <c r="U18" s="158">
        <v>4.2576999999999997E-2</v>
      </c>
      <c r="V18" s="158">
        <v>4.2326999999999997E-2</v>
      </c>
      <c r="W18" s="158">
        <v>4.2078999999999998E-2</v>
      </c>
      <c r="X18" s="158">
        <v>4.1840000000000002E-2</v>
      </c>
      <c r="Y18" s="158">
        <v>4.1614999999999999E-2</v>
      </c>
      <c r="Z18" s="158">
        <v>4.1403000000000002E-2</v>
      </c>
      <c r="AA18" s="158">
        <v>4.1216999999999997E-2</v>
      </c>
      <c r="AB18" s="158">
        <v>4.1055000000000001E-2</v>
      </c>
      <c r="AC18" s="158">
        <v>4.0908E-2</v>
      </c>
      <c r="AD18" s="158">
        <v>4.0762E-2</v>
      </c>
      <c r="AE18" s="158">
        <v>4.0633000000000002E-2</v>
      </c>
      <c r="AF18" s="158">
        <v>4.0522000000000002E-2</v>
      </c>
      <c r="AG18" s="158">
        <v>4.0427999999999999E-2</v>
      </c>
      <c r="AH18" s="159">
        <v>-8.0099999999999998E-3</v>
      </c>
    </row>
    <row r="19" spans="1:34" ht="15" customHeight="1" x14ac:dyDescent="0.25">
      <c r="A19" s="151" t="s">
        <v>1195</v>
      </c>
      <c r="B19" s="157" t="s">
        <v>1196</v>
      </c>
      <c r="C19" s="269">
        <v>0.657304</v>
      </c>
      <c r="D19" s="158">
        <v>0.62929599999999997</v>
      </c>
      <c r="E19" s="158">
        <v>0.60349799999999998</v>
      </c>
      <c r="F19" s="158">
        <v>0.60575000000000001</v>
      </c>
      <c r="G19" s="158">
        <v>0.60949500000000001</v>
      </c>
      <c r="H19" s="158">
        <v>0.61388100000000001</v>
      </c>
      <c r="I19" s="158">
        <v>0.61824500000000004</v>
      </c>
      <c r="J19" s="158">
        <v>0.62029100000000004</v>
      </c>
      <c r="K19" s="158">
        <v>0.62100299999999997</v>
      </c>
      <c r="L19" s="158">
        <v>0.62098399999999998</v>
      </c>
      <c r="M19" s="158">
        <v>0.61383100000000002</v>
      </c>
      <c r="N19" s="158">
        <v>0.60908399999999996</v>
      </c>
      <c r="O19" s="158">
        <v>0.606043</v>
      </c>
      <c r="P19" s="158">
        <v>0.60520099999999999</v>
      </c>
      <c r="Q19" s="158">
        <v>0.60468100000000002</v>
      </c>
      <c r="R19" s="158">
        <v>0.60459499999999999</v>
      </c>
      <c r="S19" s="158">
        <v>0.60434600000000005</v>
      </c>
      <c r="T19" s="158">
        <v>0.60405500000000001</v>
      </c>
      <c r="U19" s="158">
        <v>0.60361299999999996</v>
      </c>
      <c r="V19" s="158">
        <v>0.60314699999999999</v>
      </c>
      <c r="W19" s="158">
        <v>0.60270100000000004</v>
      </c>
      <c r="X19" s="158">
        <v>0.60221999999999998</v>
      </c>
      <c r="Y19" s="158">
        <v>0.60174899999999998</v>
      </c>
      <c r="Z19" s="158">
        <v>0.60131699999999999</v>
      </c>
      <c r="AA19" s="158">
        <v>0.60099000000000002</v>
      </c>
      <c r="AB19" s="158">
        <v>0.60053800000000002</v>
      </c>
      <c r="AC19" s="158">
        <v>0.60028199999999998</v>
      </c>
      <c r="AD19" s="158">
        <v>0.59997500000000004</v>
      </c>
      <c r="AE19" s="158">
        <v>0.59964300000000004</v>
      </c>
      <c r="AF19" s="158">
        <v>0.599221</v>
      </c>
      <c r="AG19" s="158">
        <v>0.59878399999999998</v>
      </c>
      <c r="AH19" s="159">
        <v>-3.1029999999999999E-3</v>
      </c>
    </row>
    <row r="20" spans="1:34" ht="15" customHeight="1" x14ac:dyDescent="0.25">
      <c r="A20" s="151" t="s">
        <v>1197</v>
      </c>
      <c r="B20" s="157" t="s">
        <v>1198</v>
      </c>
      <c r="C20" s="269">
        <v>7.7910999999999994E-2</v>
      </c>
      <c r="D20" s="158">
        <v>7.4593999999999994E-2</v>
      </c>
      <c r="E20" s="158">
        <v>6.9611000000000006E-2</v>
      </c>
      <c r="F20" s="158">
        <v>7.0274000000000003E-2</v>
      </c>
      <c r="G20" s="158">
        <v>7.0992E-2</v>
      </c>
      <c r="H20" s="158">
        <v>7.1258000000000002E-2</v>
      </c>
      <c r="I20" s="158">
        <v>7.1108000000000005E-2</v>
      </c>
      <c r="J20" s="158">
        <v>7.0319999999999994E-2</v>
      </c>
      <c r="K20" s="158">
        <v>6.9462999999999997E-2</v>
      </c>
      <c r="L20" s="158">
        <v>6.8345000000000003E-2</v>
      </c>
      <c r="M20" s="158">
        <v>6.7112000000000005E-2</v>
      </c>
      <c r="N20" s="158">
        <v>6.5821000000000005E-2</v>
      </c>
      <c r="O20" s="158">
        <v>6.4517000000000005E-2</v>
      </c>
      <c r="P20" s="158">
        <v>6.3118999999999995E-2</v>
      </c>
      <c r="Q20" s="158">
        <v>6.1671999999999998E-2</v>
      </c>
      <c r="R20" s="158">
        <v>6.0176E-2</v>
      </c>
      <c r="S20" s="158">
        <v>5.8650000000000001E-2</v>
      </c>
      <c r="T20" s="158">
        <v>5.7284000000000002E-2</v>
      </c>
      <c r="U20" s="158">
        <v>5.6004999999999999E-2</v>
      </c>
      <c r="V20" s="158">
        <v>5.4642999999999997E-2</v>
      </c>
      <c r="W20" s="158">
        <v>5.3425E-2</v>
      </c>
      <c r="X20" s="158">
        <v>5.2274000000000001E-2</v>
      </c>
      <c r="Y20" s="158">
        <v>5.1150000000000001E-2</v>
      </c>
      <c r="Z20" s="158">
        <v>5.0105999999999998E-2</v>
      </c>
      <c r="AA20" s="158">
        <v>4.8999000000000001E-2</v>
      </c>
      <c r="AB20" s="158">
        <v>4.7875000000000001E-2</v>
      </c>
      <c r="AC20" s="158">
        <v>4.6906999999999997E-2</v>
      </c>
      <c r="AD20" s="158">
        <v>4.5964999999999999E-2</v>
      </c>
      <c r="AE20" s="158">
        <v>4.4936999999999998E-2</v>
      </c>
      <c r="AF20" s="158">
        <v>4.3892E-2</v>
      </c>
      <c r="AG20" s="158">
        <v>4.2840000000000003E-2</v>
      </c>
      <c r="AH20" s="159">
        <v>-1.9739E-2</v>
      </c>
    </row>
    <row r="21" spans="1:34" ht="15" customHeight="1" x14ac:dyDescent="0.25">
      <c r="A21" s="151" t="s">
        <v>1199</v>
      </c>
      <c r="B21" s="157" t="s">
        <v>1200</v>
      </c>
      <c r="C21" s="269">
        <v>0.54883400000000004</v>
      </c>
      <c r="D21" s="158">
        <v>0.53982300000000005</v>
      </c>
      <c r="E21" s="158">
        <v>0.49548700000000001</v>
      </c>
      <c r="F21" s="158">
        <v>0.49416399999999999</v>
      </c>
      <c r="G21" s="158">
        <v>0.49374000000000001</v>
      </c>
      <c r="H21" s="158">
        <v>0.49113600000000002</v>
      </c>
      <c r="I21" s="158">
        <v>0.48741499999999999</v>
      </c>
      <c r="J21" s="158">
        <v>0.48446</v>
      </c>
      <c r="K21" s="158">
        <v>0.482877</v>
      </c>
      <c r="L21" s="158">
        <v>0.48208499999999999</v>
      </c>
      <c r="M21" s="158">
        <v>0.48066799999999998</v>
      </c>
      <c r="N21" s="158">
        <v>0.47896</v>
      </c>
      <c r="O21" s="158">
        <v>0.47799000000000003</v>
      </c>
      <c r="P21" s="158">
        <v>0.47778100000000001</v>
      </c>
      <c r="Q21" s="158">
        <v>0.47835699999999998</v>
      </c>
      <c r="R21" s="158">
        <v>0.47923700000000002</v>
      </c>
      <c r="S21" s="158">
        <v>0.48048299999999999</v>
      </c>
      <c r="T21" s="158">
        <v>0.48191099999999998</v>
      </c>
      <c r="U21" s="158">
        <v>0.48367900000000003</v>
      </c>
      <c r="V21" s="158">
        <v>0.48547699999999999</v>
      </c>
      <c r="W21" s="158">
        <v>0.48678900000000003</v>
      </c>
      <c r="X21" s="158">
        <v>0.48793599999999998</v>
      </c>
      <c r="Y21" s="158">
        <v>0.48905100000000001</v>
      </c>
      <c r="Z21" s="158">
        <v>0.490201</v>
      </c>
      <c r="AA21" s="158">
        <v>0.49152899999999999</v>
      </c>
      <c r="AB21" s="158">
        <v>0.49265599999999998</v>
      </c>
      <c r="AC21" s="158">
        <v>0.49385099999999998</v>
      </c>
      <c r="AD21" s="158">
        <v>0.49513099999999999</v>
      </c>
      <c r="AE21" s="158">
        <v>0.49669000000000002</v>
      </c>
      <c r="AF21" s="158">
        <v>0.49823299999999998</v>
      </c>
      <c r="AG21" s="158">
        <v>0.49999500000000002</v>
      </c>
      <c r="AH21" s="159">
        <v>-3.1020000000000002E-3</v>
      </c>
    </row>
    <row r="22" spans="1:34" ht="15" customHeight="1" x14ac:dyDescent="0.2">
      <c r="A22" s="151" t="s">
        <v>1201</v>
      </c>
      <c r="B22" s="156" t="s">
        <v>1202</v>
      </c>
      <c r="C22" s="270">
        <v>1.3355090000000001</v>
      </c>
      <c r="D22" s="160">
        <v>1.2953619999999999</v>
      </c>
      <c r="E22" s="160">
        <v>1.2186349999999999</v>
      </c>
      <c r="F22" s="160">
        <v>1.2195579999999999</v>
      </c>
      <c r="G22" s="160">
        <v>1.2229159999999999</v>
      </c>
      <c r="H22" s="160">
        <v>1.2243360000000001</v>
      </c>
      <c r="I22" s="160">
        <v>1.224245</v>
      </c>
      <c r="J22" s="160">
        <v>1.2220299999999999</v>
      </c>
      <c r="K22" s="160">
        <v>1.2198310000000001</v>
      </c>
      <c r="L22" s="160">
        <v>1.2174799999999999</v>
      </c>
      <c r="M22" s="160">
        <v>1.2070190000000001</v>
      </c>
      <c r="N22" s="160">
        <v>1.1987289999999999</v>
      </c>
      <c r="O22" s="160">
        <v>1.1929380000000001</v>
      </c>
      <c r="P22" s="160">
        <v>1.190123</v>
      </c>
      <c r="Q22" s="160">
        <v>1.1883980000000001</v>
      </c>
      <c r="R22" s="160">
        <v>1.1874119999999999</v>
      </c>
      <c r="S22" s="160">
        <v>1.1866000000000001</v>
      </c>
      <c r="T22" s="160">
        <v>1.186096</v>
      </c>
      <c r="U22" s="160">
        <v>1.1858740000000001</v>
      </c>
      <c r="V22" s="160">
        <v>1.185594</v>
      </c>
      <c r="W22" s="160">
        <v>1.1849940000000001</v>
      </c>
      <c r="X22" s="160">
        <v>1.184269</v>
      </c>
      <c r="Y22" s="160">
        <v>1.1835659999999999</v>
      </c>
      <c r="Z22" s="160">
        <v>1.1830259999999999</v>
      </c>
      <c r="AA22" s="160">
        <v>1.182734</v>
      </c>
      <c r="AB22" s="160">
        <v>1.182123</v>
      </c>
      <c r="AC22" s="160">
        <v>1.1819489999999999</v>
      </c>
      <c r="AD22" s="160">
        <v>1.1818340000000001</v>
      </c>
      <c r="AE22" s="160">
        <v>1.1819029999999999</v>
      </c>
      <c r="AF22" s="160">
        <v>1.181867</v>
      </c>
      <c r="AG22" s="160">
        <v>1.1820470000000001</v>
      </c>
      <c r="AH22" s="161">
        <v>-4.0610000000000004E-3</v>
      </c>
    </row>
    <row r="23" spans="1:34" ht="15" customHeight="1" x14ac:dyDescent="0.25">
      <c r="A23" s="151" t="s">
        <v>1203</v>
      </c>
      <c r="B23" s="157" t="s">
        <v>1204</v>
      </c>
      <c r="C23" s="269">
        <v>0.77737199999999995</v>
      </c>
      <c r="D23" s="158">
        <v>0.75010299999999996</v>
      </c>
      <c r="E23" s="158">
        <v>0.72652899999999998</v>
      </c>
      <c r="F23" s="158">
        <v>0.72028999999999999</v>
      </c>
      <c r="G23" s="158">
        <v>0.69194100000000003</v>
      </c>
      <c r="H23" s="158">
        <v>0.66961000000000004</v>
      </c>
      <c r="I23" s="158">
        <v>0.61617</v>
      </c>
      <c r="J23" s="158">
        <v>0.61340700000000004</v>
      </c>
      <c r="K23" s="158">
        <v>0.61086499999999999</v>
      </c>
      <c r="L23" s="158">
        <v>0.615371</v>
      </c>
      <c r="M23" s="158">
        <v>0.59565299999999999</v>
      </c>
      <c r="N23" s="158">
        <v>0.56779199999999996</v>
      </c>
      <c r="O23" s="158">
        <v>0.55227999999999999</v>
      </c>
      <c r="P23" s="158">
        <v>0.54934499999999997</v>
      </c>
      <c r="Q23" s="158">
        <v>0.54893499999999995</v>
      </c>
      <c r="R23" s="158">
        <v>0.55163099999999998</v>
      </c>
      <c r="S23" s="158">
        <v>0.55143900000000001</v>
      </c>
      <c r="T23" s="158">
        <v>0.54645600000000005</v>
      </c>
      <c r="U23" s="158">
        <v>0.54328699999999996</v>
      </c>
      <c r="V23" s="158">
        <v>0.54011200000000004</v>
      </c>
      <c r="W23" s="158">
        <v>0.54378000000000004</v>
      </c>
      <c r="X23" s="158">
        <v>0.54475200000000001</v>
      </c>
      <c r="Y23" s="158">
        <v>0.54231099999999999</v>
      </c>
      <c r="Z23" s="158">
        <v>0.54232400000000003</v>
      </c>
      <c r="AA23" s="158">
        <v>0.55069500000000005</v>
      </c>
      <c r="AB23" s="158">
        <v>0.56951700000000005</v>
      </c>
      <c r="AC23" s="158">
        <v>0.57947899999999997</v>
      </c>
      <c r="AD23" s="158">
        <v>0.57202900000000001</v>
      </c>
      <c r="AE23" s="158">
        <v>0.569577</v>
      </c>
      <c r="AF23" s="158">
        <v>0.57027899999999998</v>
      </c>
      <c r="AG23" s="158">
        <v>0.56999500000000003</v>
      </c>
      <c r="AH23" s="159">
        <v>-1.0290000000000001E-2</v>
      </c>
    </row>
    <row r="24" spans="1:34" ht="15" customHeight="1" x14ac:dyDescent="0.2">
      <c r="A24" s="151" t="s">
        <v>1205</v>
      </c>
      <c r="B24" s="156" t="s">
        <v>1206</v>
      </c>
      <c r="C24" s="270">
        <v>2.1128809999999998</v>
      </c>
      <c r="D24" s="160">
        <v>2.0454659999999998</v>
      </c>
      <c r="E24" s="160">
        <v>1.945163</v>
      </c>
      <c r="F24" s="160">
        <v>1.9398470000000001</v>
      </c>
      <c r="G24" s="160">
        <v>1.914857</v>
      </c>
      <c r="H24" s="160">
        <v>1.8939459999999999</v>
      </c>
      <c r="I24" s="160">
        <v>1.8404149999999999</v>
      </c>
      <c r="J24" s="160">
        <v>1.8354379999999999</v>
      </c>
      <c r="K24" s="160">
        <v>1.8306960000000001</v>
      </c>
      <c r="L24" s="160">
        <v>1.832851</v>
      </c>
      <c r="M24" s="160">
        <v>1.8026720000000001</v>
      </c>
      <c r="N24" s="160">
        <v>1.766521</v>
      </c>
      <c r="O24" s="160">
        <v>1.7452179999999999</v>
      </c>
      <c r="P24" s="160">
        <v>1.739468</v>
      </c>
      <c r="Q24" s="160">
        <v>1.737333</v>
      </c>
      <c r="R24" s="160">
        <v>1.7390429999999999</v>
      </c>
      <c r="S24" s="160">
        <v>1.738038</v>
      </c>
      <c r="T24" s="160">
        <v>1.7325520000000001</v>
      </c>
      <c r="U24" s="160">
        <v>1.7291620000000001</v>
      </c>
      <c r="V24" s="160">
        <v>1.725706</v>
      </c>
      <c r="W24" s="160">
        <v>1.728774</v>
      </c>
      <c r="X24" s="160">
        <v>1.7290220000000001</v>
      </c>
      <c r="Y24" s="160">
        <v>1.725876</v>
      </c>
      <c r="Z24" s="160">
        <v>1.7253499999999999</v>
      </c>
      <c r="AA24" s="160">
        <v>1.733428</v>
      </c>
      <c r="AB24" s="160">
        <v>1.751641</v>
      </c>
      <c r="AC24" s="160">
        <v>1.761428</v>
      </c>
      <c r="AD24" s="160">
        <v>1.7538629999999999</v>
      </c>
      <c r="AE24" s="160">
        <v>1.751479</v>
      </c>
      <c r="AF24" s="160">
        <v>1.7521469999999999</v>
      </c>
      <c r="AG24" s="160">
        <v>1.7520420000000001</v>
      </c>
      <c r="AH24" s="161">
        <v>-6.2230000000000002E-3</v>
      </c>
    </row>
    <row r="26" spans="1:34" ht="15" customHeight="1" x14ac:dyDescent="0.2">
      <c r="B26" s="156" t="s">
        <v>1207</v>
      </c>
    </row>
    <row r="27" spans="1:34" ht="15" customHeight="1" x14ac:dyDescent="0.25">
      <c r="A27" s="151" t="s">
        <v>1208</v>
      </c>
      <c r="B27" s="157" t="s">
        <v>1190</v>
      </c>
      <c r="C27" s="269">
        <v>2.3633999999999999E-2</v>
      </c>
      <c r="D27" s="158">
        <v>2.3820999999999998E-2</v>
      </c>
      <c r="E27" s="158">
        <v>2.3363999999999999E-2</v>
      </c>
      <c r="F27" s="158">
        <v>2.2959E-2</v>
      </c>
      <c r="G27" s="158">
        <v>2.2544000000000002E-2</v>
      </c>
      <c r="H27" s="158">
        <v>2.2128999999999999E-2</v>
      </c>
      <c r="I27" s="158">
        <v>2.2231000000000001E-2</v>
      </c>
      <c r="J27" s="158">
        <v>2.2345E-2</v>
      </c>
      <c r="K27" s="158">
        <v>2.2442E-2</v>
      </c>
      <c r="L27" s="158">
        <v>2.2554999999999999E-2</v>
      </c>
      <c r="M27" s="158">
        <v>2.2523000000000001E-2</v>
      </c>
      <c r="N27" s="158">
        <v>2.264E-2</v>
      </c>
      <c r="O27" s="158">
        <v>2.2734999999999998E-2</v>
      </c>
      <c r="P27" s="158">
        <v>2.2856000000000001E-2</v>
      </c>
      <c r="Q27" s="158">
        <v>2.2983E-2</v>
      </c>
      <c r="R27" s="158">
        <v>2.3109999999999999E-2</v>
      </c>
      <c r="S27" s="158">
        <v>2.3234000000000001E-2</v>
      </c>
      <c r="T27" s="158">
        <v>2.3356999999999999E-2</v>
      </c>
      <c r="U27" s="158">
        <v>2.3477999999999999E-2</v>
      </c>
      <c r="V27" s="158">
        <v>2.3604E-2</v>
      </c>
      <c r="W27" s="158">
        <v>2.3723000000000001E-2</v>
      </c>
      <c r="X27" s="158">
        <v>2.3844000000000001E-2</v>
      </c>
      <c r="Y27" s="158">
        <v>2.3973999999999999E-2</v>
      </c>
      <c r="Z27" s="158">
        <v>2.4098999999999999E-2</v>
      </c>
      <c r="AA27" s="158">
        <v>2.4230999999999999E-2</v>
      </c>
      <c r="AB27" s="158">
        <v>2.4375000000000001E-2</v>
      </c>
      <c r="AC27" s="158">
        <v>2.4500000000000001E-2</v>
      </c>
      <c r="AD27" s="158">
        <v>2.4627E-2</v>
      </c>
      <c r="AE27" s="158">
        <v>2.4763E-2</v>
      </c>
      <c r="AF27" s="158">
        <v>2.4899999999999999E-2</v>
      </c>
      <c r="AG27" s="158">
        <v>2.5037E-2</v>
      </c>
      <c r="AH27" s="159">
        <v>1.9250000000000001E-3</v>
      </c>
    </row>
    <row r="28" spans="1:34" ht="15" customHeight="1" x14ac:dyDescent="0.25">
      <c r="A28" s="151" t="s">
        <v>1209</v>
      </c>
      <c r="B28" s="157" t="s">
        <v>1210</v>
      </c>
      <c r="C28" s="269">
        <v>5.9612999999999999E-2</v>
      </c>
      <c r="D28" s="158">
        <v>6.4895999999999995E-2</v>
      </c>
      <c r="E28" s="158">
        <v>6.5531000000000006E-2</v>
      </c>
      <c r="F28" s="158">
        <v>6.6164000000000001E-2</v>
      </c>
      <c r="G28" s="158">
        <v>6.6831000000000002E-2</v>
      </c>
      <c r="H28" s="158">
        <v>6.7489999999999994E-2</v>
      </c>
      <c r="I28" s="158">
        <v>6.7515000000000006E-2</v>
      </c>
      <c r="J28" s="158">
        <v>6.7569000000000004E-2</v>
      </c>
      <c r="K28" s="158">
        <v>6.7590999999999998E-2</v>
      </c>
      <c r="L28" s="158">
        <v>6.7640000000000006E-2</v>
      </c>
      <c r="M28" s="158">
        <v>6.7407999999999996E-2</v>
      </c>
      <c r="N28" s="158">
        <v>6.7474000000000006E-2</v>
      </c>
      <c r="O28" s="158">
        <v>6.7484000000000002E-2</v>
      </c>
      <c r="P28" s="158">
        <v>6.7545999999999995E-2</v>
      </c>
      <c r="Q28" s="158">
        <v>6.7607E-2</v>
      </c>
      <c r="R28" s="158">
        <v>6.7666000000000004E-2</v>
      </c>
      <c r="S28" s="158">
        <v>6.7725999999999995E-2</v>
      </c>
      <c r="T28" s="158">
        <v>6.7783999999999997E-2</v>
      </c>
      <c r="U28" s="158">
        <v>6.7835000000000006E-2</v>
      </c>
      <c r="V28" s="158">
        <v>6.7907999999999996E-2</v>
      </c>
      <c r="W28" s="158">
        <v>6.7948999999999996E-2</v>
      </c>
      <c r="X28" s="158">
        <v>6.8007999999999999E-2</v>
      </c>
      <c r="Y28" s="158">
        <v>6.8072999999999995E-2</v>
      </c>
      <c r="Z28" s="158">
        <v>6.8130999999999997E-2</v>
      </c>
      <c r="AA28" s="158">
        <v>6.8203E-2</v>
      </c>
      <c r="AB28" s="158">
        <v>6.8279999999999993E-2</v>
      </c>
      <c r="AC28" s="158">
        <v>6.8330000000000002E-2</v>
      </c>
      <c r="AD28" s="158">
        <v>6.8400000000000002E-2</v>
      </c>
      <c r="AE28" s="158">
        <v>6.8469000000000002E-2</v>
      </c>
      <c r="AF28" s="158">
        <v>6.8543000000000007E-2</v>
      </c>
      <c r="AG28" s="158">
        <v>6.8616999999999997E-2</v>
      </c>
      <c r="AH28" s="159">
        <v>4.7000000000000002E-3</v>
      </c>
    </row>
    <row r="29" spans="1:34" ht="15" customHeight="1" x14ac:dyDescent="0.25">
      <c r="A29" s="151" t="s">
        <v>1211</v>
      </c>
      <c r="B29" s="157" t="s">
        <v>1212</v>
      </c>
      <c r="C29" s="269">
        <v>6.2000000000000003E-5</v>
      </c>
      <c r="D29" s="158">
        <v>6.8999999999999997E-5</v>
      </c>
      <c r="E29" s="158">
        <v>6.9999999999999994E-5</v>
      </c>
      <c r="F29" s="158">
        <v>1.02E-4</v>
      </c>
      <c r="G29" s="158">
        <v>1.12E-4</v>
      </c>
      <c r="H29" s="158">
        <v>1.34E-4</v>
      </c>
      <c r="I29" s="158">
        <v>1.2400000000000001E-4</v>
      </c>
      <c r="J29" s="158">
        <v>1.1900000000000001E-4</v>
      </c>
      <c r="K29" s="158">
        <v>1.07E-4</v>
      </c>
      <c r="L29" s="158">
        <v>1.02E-4</v>
      </c>
      <c r="M29" s="158">
        <v>4.6999999999999997E-5</v>
      </c>
      <c r="N29" s="158">
        <v>4.3000000000000002E-5</v>
      </c>
      <c r="O29" s="158">
        <v>3.1999999999999999E-5</v>
      </c>
      <c r="P29" s="158">
        <v>2.9E-5</v>
      </c>
      <c r="Q29" s="158">
        <v>2.6999999999999999E-5</v>
      </c>
      <c r="R29" s="158">
        <v>2.5000000000000001E-5</v>
      </c>
      <c r="S29" s="158">
        <v>2.4000000000000001E-5</v>
      </c>
      <c r="T29" s="158">
        <v>2.0000000000000002E-5</v>
      </c>
      <c r="U29" s="158">
        <v>1.5999999999999999E-5</v>
      </c>
      <c r="V29" s="158">
        <v>1.5999999999999999E-5</v>
      </c>
      <c r="W29" s="158">
        <v>1.1E-5</v>
      </c>
      <c r="X29" s="158">
        <v>7.9999999999999996E-6</v>
      </c>
      <c r="Y29" s="158">
        <v>6.0000000000000002E-6</v>
      </c>
      <c r="Z29" s="158">
        <v>9.9999999999999995E-7</v>
      </c>
      <c r="AA29" s="158">
        <v>9.9999999999999995E-7</v>
      </c>
      <c r="AB29" s="158">
        <v>0</v>
      </c>
      <c r="AC29" s="158">
        <v>0</v>
      </c>
      <c r="AD29" s="158">
        <v>0</v>
      </c>
      <c r="AE29" s="158">
        <v>0</v>
      </c>
      <c r="AF29" s="158">
        <v>0</v>
      </c>
      <c r="AG29" s="158">
        <v>0</v>
      </c>
      <c r="AH29" s="159" t="s">
        <v>1213</v>
      </c>
    </row>
    <row r="30" spans="1:34" ht="15" customHeight="1" x14ac:dyDescent="0.25">
      <c r="A30" s="151" t="s">
        <v>1214</v>
      </c>
      <c r="B30" s="157" t="s">
        <v>44</v>
      </c>
      <c r="C30" s="269">
        <v>3.8855000000000001E-2</v>
      </c>
      <c r="D30" s="158">
        <v>4.0336999999999998E-2</v>
      </c>
      <c r="E30" s="158">
        <v>4.4538000000000001E-2</v>
      </c>
      <c r="F30" s="158">
        <v>4.3965999999999998E-2</v>
      </c>
      <c r="G30" s="158">
        <v>4.3462000000000001E-2</v>
      </c>
      <c r="H30" s="158">
        <v>4.3117000000000003E-2</v>
      </c>
      <c r="I30" s="158">
        <v>4.3194000000000003E-2</v>
      </c>
      <c r="J30" s="158">
        <v>4.3199000000000001E-2</v>
      </c>
      <c r="K30" s="158">
        <v>4.3040000000000002E-2</v>
      </c>
      <c r="L30" s="158">
        <v>4.2902999999999997E-2</v>
      </c>
      <c r="M30" s="158">
        <v>4.2262000000000001E-2</v>
      </c>
      <c r="N30" s="158">
        <v>4.1817E-2</v>
      </c>
      <c r="O30" s="158">
        <v>4.1503999999999999E-2</v>
      </c>
      <c r="P30" s="158">
        <v>4.1401E-2</v>
      </c>
      <c r="Q30" s="158">
        <v>4.1341000000000003E-2</v>
      </c>
      <c r="R30" s="158">
        <v>4.1320999999999997E-2</v>
      </c>
      <c r="S30" s="158">
        <v>4.1306000000000002E-2</v>
      </c>
      <c r="T30" s="158">
        <v>4.1258999999999997E-2</v>
      </c>
      <c r="U30" s="158">
        <v>4.1194000000000001E-2</v>
      </c>
      <c r="V30" s="158">
        <v>4.1175999999999997E-2</v>
      </c>
      <c r="W30" s="158">
        <v>4.1109E-2</v>
      </c>
      <c r="X30" s="158">
        <v>4.1035000000000002E-2</v>
      </c>
      <c r="Y30" s="158">
        <v>4.0974999999999998E-2</v>
      </c>
      <c r="Z30" s="158">
        <v>4.0915E-2</v>
      </c>
      <c r="AA30" s="158">
        <v>4.0902000000000001E-2</v>
      </c>
      <c r="AB30" s="158">
        <v>4.0890999999999997E-2</v>
      </c>
      <c r="AC30" s="158">
        <v>4.0853E-2</v>
      </c>
      <c r="AD30" s="158">
        <v>4.0801999999999998E-2</v>
      </c>
      <c r="AE30" s="158">
        <v>4.0794999999999998E-2</v>
      </c>
      <c r="AF30" s="158">
        <v>4.0787999999999998E-2</v>
      </c>
      <c r="AG30" s="158">
        <v>4.0800999999999997E-2</v>
      </c>
      <c r="AH30" s="159">
        <v>1.6299999999999999E-3</v>
      </c>
    </row>
    <row r="31" spans="1:34" ht="15" customHeight="1" x14ac:dyDescent="0.25">
      <c r="A31" s="151" t="s">
        <v>1215</v>
      </c>
      <c r="B31" s="157" t="s">
        <v>45</v>
      </c>
      <c r="C31" s="269">
        <v>0</v>
      </c>
      <c r="D31" s="158">
        <v>0</v>
      </c>
      <c r="E31" s="158">
        <v>0</v>
      </c>
      <c r="F31" s="158">
        <v>0</v>
      </c>
      <c r="G31" s="158">
        <v>3.3000000000000003E-5</v>
      </c>
      <c r="H31" s="158">
        <v>1.36E-4</v>
      </c>
      <c r="I31" s="158">
        <v>8.8999999999999995E-5</v>
      </c>
      <c r="J31" s="158">
        <v>8.0000000000000007E-5</v>
      </c>
      <c r="K31" s="158">
        <v>6.0000000000000002E-5</v>
      </c>
      <c r="L31" s="158">
        <v>5.3999999999999998E-5</v>
      </c>
      <c r="M31" s="158">
        <v>3.6999999999999998E-5</v>
      </c>
      <c r="N31" s="158">
        <v>3.6999999999999998E-5</v>
      </c>
      <c r="O31" s="158">
        <v>3.1999999999999999E-5</v>
      </c>
      <c r="P31" s="158">
        <v>3.4E-5</v>
      </c>
      <c r="Q31" s="158">
        <v>3.4999999999999997E-5</v>
      </c>
      <c r="R31" s="158">
        <v>3.6000000000000001E-5</v>
      </c>
      <c r="S31" s="158">
        <v>3.8999999999999999E-5</v>
      </c>
      <c r="T31" s="158">
        <v>3.8999999999999999E-5</v>
      </c>
      <c r="U31" s="158">
        <v>3.4999999999999997E-5</v>
      </c>
      <c r="V31" s="158">
        <v>4.1999999999999998E-5</v>
      </c>
      <c r="W31" s="158">
        <v>3.0000000000000001E-5</v>
      </c>
      <c r="X31" s="158">
        <v>2.8E-5</v>
      </c>
      <c r="Y31" s="158">
        <v>3.0000000000000001E-5</v>
      </c>
      <c r="Z31" s="158">
        <v>2.8E-5</v>
      </c>
      <c r="AA31" s="158">
        <v>3.1999999999999999E-5</v>
      </c>
      <c r="AB31" s="158">
        <v>3.6999999999999998E-5</v>
      </c>
      <c r="AC31" s="158">
        <v>3.6999999999999998E-5</v>
      </c>
      <c r="AD31" s="158">
        <v>4.0000000000000003E-5</v>
      </c>
      <c r="AE31" s="158">
        <v>4.3000000000000002E-5</v>
      </c>
      <c r="AF31" s="158">
        <v>4.6999999999999997E-5</v>
      </c>
      <c r="AG31" s="158">
        <v>5.0000000000000002E-5</v>
      </c>
      <c r="AH31" s="159" t="s">
        <v>1213</v>
      </c>
    </row>
    <row r="32" spans="1:34" ht="15" customHeight="1" x14ac:dyDescent="0.25">
      <c r="A32" s="151" t="s">
        <v>1216</v>
      </c>
      <c r="B32" s="157" t="s">
        <v>1194</v>
      </c>
      <c r="C32" s="269">
        <v>0.12216399999999999</v>
      </c>
      <c r="D32" s="158">
        <v>0.12912299999999999</v>
      </c>
      <c r="E32" s="158">
        <v>0.13350400000000001</v>
      </c>
      <c r="F32" s="158">
        <v>0.133191</v>
      </c>
      <c r="G32" s="158">
        <v>0.13298199999999999</v>
      </c>
      <c r="H32" s="158">
        <v>0.13300699999999999</v>
      </c>
      <c r="I32" s="158">
        <v>0.13315299999999999</v>
      </c>
      <c r="J32" s="158">
        <v>0.13331200000000001</v>
      </c>
      <c r="K32" s="158">
        <v>0.133241</v>
      </c>
      <c r="L32" s="158">
        <v>0.13325400000000001</v>
      </c>
      <c r="M32" s="158">
        <v>0.13227700000000001</v>
      </c>
      <c r="N32" s="158">
        <v>0.13200999999999999</v>
      </c>
      <c r="O32" s="158">
        <v>0.13178699999999999</v>
      </c>
      <c r="P32" s="158">
        <v>0.13186600000000001</v>
      </c>
      <c r="Q32" s="158">
        <v>0.131994</v>
      </c>
      <c r="R32" s="158">
        <v>0.132159</v>
      </c>
      <c r="S32" s="158">
        <v>0.132328</v>
      </c>
      <c r="T32" s="158">
        <v>0.13245899999999999</v>
      </c>
      <c r="U32" s="158">
        <v>0.13255800000000001</v>
      </c>
      <c r="V32" s="158">
        <v>0.132746</v>
      </c>
      <c r="W32" s="158">
        <v>0.132822</v>
      </c>
      <c r="X32" s="158">
        <v>0.13292200000000001</v>
      </c>
      <c r="Y32" s="158">
        <v>0.13305800000000001</v>
      </c>
      <c r="Z32" s="158">
        <v>0.13317499999999999</v>
      </c>
      <c r="AA32" s="158">
        <v>0.13336999999999999</v>
      </c>
      <c r="AB32" s="158">
        <v>0.13358300000000001</v>
      </c>
      <c r="AC32" s="158">
        <v>0.13372100000000001</v>
      </c>
      <c r="AD32" s="158">
        <v>0.13386899999999999</v>
      </c>
      <c r="AE32" s="158">
        <v>0.13406999999999999</v>
      </c>
      <c r="AF32" s="158">
        <v>0.13427800000000001</v>
      </c>
      <c r="AG32" s="158">
        <v>0.13450500000000001</v>
      </c>
      <c r="AH32" s="159">
        <v>3.2130000000000001E-3</v>
      </c>
    </row>
    <row r="33" spans="1:34" ht="15" customHeight="1" x14ac:dyDescent="0.25">
      <c r="A33" s="151" t="s">
        <v>1217</v>
      </c>
      <c r="B33" s="157" t="s">
        <v>1196</v>
      </c>
      <c r="C33" s="269">
        <v>0.35959099999999999</v>
      </c>
      <c r="D33" s="158">
        <v>0.35732799999999998</v>
      </c>
      <c r="E33" s="158">
        <v>0.344001</v>
      </c>
      <c r="F33" s="158">
        <v>0.35878399999999999</v>
      </c>
      <c r="G33" s="158">
        <v>0.36777900000000002</v>
      </c>
      <c r="H33" s="158">
        <v>0.37628699999999998</v>
      </c>
      <c r="I33" s="158">
        <v>0.37837100000000001</v>
      </c>
      <c r="J33" s="158">
        <v>0.37962499999999999</v>
      </c>
      <c r="K33" s="158">
        <v>0.380382</v>
      </c>
      <c r="L33" s="158">
        <v>0.380776</v>
      </c>
      <c r="M33" s="158">
        <v>0.37292599999999998</v>
      </c>
      <c r="N33" s="158">
        <v>0.368591</v>
      </c>
      <c r="O33" s="158">
        <v>0.36640899999999998</v>
      </c>
      <c r="P33" s="158">
        <v>0.36672399999999999</v>
      </c>
      <c r="Q33" s="158">
        <v>0.36738599999999999</v>
      </c>
      <c r="R33" s="158">
        <v>0.36837900000000001</v>
      </c>
      <c r="S33" s="158">
        <v>0.36935299999999999</v>
      </c>
      <c r="T33" s="158">
        <v>0.37033500000000003</v>
      </c>
      <c r="U33" s="158">
        <v>0.37117600000000001</v>
      </c>
      <c r="V33" s="158">
        <v>0.372027</v>
      </c>
      <c r="W33" s="158">
        <v>0.37288399999999999</v>
      </c>
      <c r="X33" s="158">
        <v>0.37391000000000002</v>
      </c>
      <c r="Y33" s="158">
        <v>0.37493199999999999</v>
      </c>
      <c r="Z33" s="158">
        <v>0.375911</v>
      </c>
      <c r="AA33" s="158">
        <v>0.37689899999999998</v>
      </c>
      <c r="AB33" s="158">
        <v>0.377722</v>
      </c>
      <c r="AC33" s="158">
        <v>0.37858999999999998</v>
      </c>
      <c r="AD33" s="158">
        <v>0.37932300000000002</v>
      </c>
      <c r="AE33" s="158">
        <v>0.37995899999999999</v>
      </c>
      <c r="AF33" s="158">
        <v>0.38041999999999998</v>
      </c>
      <c r="AG33" s="158">
        <v>0.38079099999999999</v>
      </c>
      <c r="AH33" s="159">
        <v>1.9109999999999999E-3</v>
      </c>
    </row>
    <row r="34" spans="1:34" ht="15" customHeight="1" x14ac:dyDescent="0.25">
      <c r="A34" s="151" t="s">
        <v>1218</v>
      </c>
      <c r="B34" s="157" t="s">
        <v>1219</v>
      </c>
      <c r="C34" s="269">
        <v>6.3610000000000003E-3</v>
      </c>
      <c r="D34" s="158">
        <v>5.7739999999999996E-3</v>
      </c>
      <c r="E34" s="158">
        <v>5.182E-3</v>
      </c>
      <c r="F34" s="158">
        <v>5.182E-3</v>
      </c>
      <c r="G34" s="158">
        <v>5.182E-3</v>
      </c>
      <c r="H34" s="158">
        <v>5.182E-3</v>
      </c>
      <c r="I34" s="158">
        <v>5.182E-3</v>
      </c>
      <c r="J34" s="158">
        <v>5.182E-3</v>
      </c>
      <c r="K34" s="158">
        <v>5.182E-3</v>
      </c>
      <c r="L34" s="158">
        <v>5.182E-3</v>
      </c>
      <c r="M34" s="158">
        <v>5.182E-3</v>
      </c>
      <c r="N34" s="158">
        <v>5.182E-3</v>
      </c>
      <c r="O34" s="158">
        <v>5.182E-3</v>
      </c>
      <c r="P34" s="158">
        <v>5.182E-3</v>
      </c>
      <c r="Q34" s="158">
        <v>5.182E-3</v>
      </c>
      <c r="R34" s="158">
        <v>5.182E-3</v>
      </c>
      <c r="S34" s="158">
        <v>5.182E-3</v>
      </c>
      <c r="T34" s="158">
        <v>5.182E-3</v>
      </c>
      <c r="U34" s="158">
        <v>5.182E-3</v>
      </c>
      <c r="V34" s="158">
        <v>5.182E-3</v>
      </c>
      <c r="W34" s="158">
        <v>5.182E-3</v>
      </c>
      <c r="X34" s="158">
        <v>5.182E-3</v>
      </c>
      <c r="Y34" s="158">
        <v>5.182E-3</v>
      </c>
      <c r="Z34" s="158">
        <v>5.182E-3</v>
      </c>
      <c r="AA34" s="158">
        <v>5.182E-3</v>
      </c>
      <c r="AB34" s="158">
        <v>5.182E-3</v>
      </c>
      <c r="AC34" s="158">
        <v>5.182E-3</v>
      </c>
      <c r="AD34" s="158">
        <v>5.182E-3</v>
      </c>
      <c r="AE34" s="158">
        <v>5.182E-3</v>
      </c>
      <c r="AF34" s="158">
        <v>5.182E-3</v>
      </c>
      <c r="AG34" s="158">
        <v>5.182E-3</v>
      </c>
      <c r="AH34" s="159">
        <v>-6.8129999999999996E-3</v>
      </c>
    </row>
    <row r="35" spans="1:34" ht="15" customHeight="1" x14ac:dyDescent="0.25">
      <c r="A35" s="151" t="s">
        <v>1220</v>
      </c>
      <c r="B35" s="157" t="s">
        <v>1221</v>
      </c>
      <c r="C35" s="269">
        <v>2.8903999999999999E-2</v>
      </c>
      <c r="D35" s="158">
        <v>2.8903999999999999E-2</v>
      </c>
      <c r="E35" s="158">
        <v>2.8903999999999999E-2</v>
      </c>
      <c r="F35" s="158">
        <v>2.8903999999999999E-2</v>
      </c>
      <c r="G35" s="158">
        <v>2.8903999999999999E-2</v>
      </c>
      <c r="H35" s="158">
        <v>2.8903999999999999E-2</v>
      </c>
      <c r="I35" s="158">
        <v>2.8903999999999999E-2</v>
      </c>
      <c r="J35" s="158">
        <v>2.8903999999999999E-2</v>
      </c>
      <c r="K35" s="158">
        <v>2.8903999999999999E-2</v>
      </c>
      <c r="L35" s="158">
        <v>2.8903999999999999E-2</v>
      </c>
      <c r="M35" s="158">
        <v>2.8903999999999999E-2</v>
      </c>
      <c r="N35" s="158">
        <v>2.8903999999999999E-2</v>
      </c>
      <c r="O35" s="158">
        <v>2.8903999999999999E-2</v>
      </c>
      <c r="P35" s="158">
        <v>2.8903999999999999E-2</v>
      </c>
      <c r="Q35" s="158">
        <v>2.8903999999999999E-2</v>
      </c>
      <c r="R35" s="158">
        <v>2.8903999999999999E-2</v>
      </c>
      <c r="S35" s="158">
        <v>2.8903999999999999E-2</v>
      </c>
      <c r="T35" s="158">
        <v>2.8903999999999999E-2</v>
      </c>
      <c r="U35" s="158">
        <v>2.8903999999999999E-2</v>
      </c>
      <c r="V35" s="158">
        <v>2.8903999999999999E-2</v>
      </c>
      <c r="W35" s="158">
        <v>2.8903999999999999E-2</v>
      </c>
      <c r="X35" s="158">
        <v>2.8903999999999999E-2</v>
      </c>
      <c r="Y35" s="158">
        <v>2.8903999999999999E-2</v>
      </c>
      <c r="Z35" s="158">
        <v>2.8903999999999999E-2</v>
      </c>
      <c r="AA35" s="158">
        <v>2.8903999999999999E-2</v>
      </c>
      <c r="AB35" s="158">
        <v>2.8903999999999999E-2</v>
      </c>
      <c r="AC35" s="158">
        <v>2.8903999999999999E-2</v>
      </c>
      <c r="AD35" s="158">
        <v>2.8903999999999999E-2</v>
      </c>
      <c r="AE35" s="158">
        <v>2.8903999999999999E-2</v>
      </c>
      <c r="AF35" s="158">
        <v>2.8903999999999999E-2</v>
      </c>
      <c r="AG35" s="158">
        <v>2.8903999999999999E-2</v>
      </c>
      <c r="AH35" s="159">
        <v>0</v>
      </c>
    </row>
    <row r="36" spans="1:34" ht="15" customHeight="1" x14ac:dyDescent="0.25">
      <c r="A36" s="151" t="s">
        <v>1222</v>
      </c>
      <c r="B36" s="157" t="s">
        <v>1200</v>
      </c>
      <c r="C36" s="269">
        <v>0.52147100000000002</v>
      </c>
      <c r="D36" s="158">
        <v>0.51640600000000003</v>
      </c>
      <c r="E36" s="158">
        <v>0.52814700000000003</v>
      </c>
      <c r="F36" s="158">
        <v>0.53651700000000002</v>
      </c>
      <c r="G36" s="158">
        <v>0.54749999999999999</v>
      </c>
      <c r="H36" s="158">
        <v>0.55493800000000004</v>
      </c>
      <c r="I36" s="158">
        <v>0.55179900000000004</v>
      </c>
      <c r="J36" s="158">
        <v>0.55110800000000004</v>
      </c>
      <c r="K36" s="158">
        <v>0.55184999999999995</v>
      </c>
      <c r="L36" s="158">
        <v>0.55318400000000001</v>
      </c>
      <c r="M36" s="158">
        <v>0.55102600000000002</v>
      </c>
      <c r="N36" s="158">
        <v>0.54954000000000003</v>
      </c>
      <c r="O36" s="158">
        <v>0.55052800000000002</v>
      </c>
      <c r="P36" s="158">
        <v>0.55230999999999997</v>
      </c>
      <c r="Q36" s="158">
        <v>0.55498400000000003</v>
      </c>
      <c r="R36" s="158">
        <v>0.55764400000000003</v>
      </c>
      <c r="S36" s="158">
        <v>0.56047800000000003</v>
      </c>
      <c r="T36" s="158">
        <v>0.56444499999999997</v>
      </c>
      <c r="U36" s="158">
        <v>0.56918000000000002</v>
      </c>
      <c r="V36" s="158">
        <v>0.57419399999999998</v>
      </c>
      <c r="W36" s="158">
        <v>0.578739</v>
      </c>
      <c r="X36" s="158">
        <v>0.58423199999999997</v>
      </c>
      <c r="Y36" s="158">
        <v>0.58974499999999996</v>
      </c>
      <c r="Z36" s="158">
        <v>0.59656299999999995</v>
      </c>
      <c r="AA36" s="158">
        <v>0.60375100000000004</v>
      </c>
      <c r="AB36" s="158">
        <v>0.61119999999999997</v>
      </c>
      <c r="AC36" s="158">
        <v>0.61864600000000003</v>
      </c>
      <c r="AD36" s="158">
        <v>0.62774099999999999</v>
      </c>
      <c r="AE36" s="158">
        <v>0.63734500000000005</v>
      </c>
      <c r="AF36" s="158">
        <v>0.64774100000000001</v>
      </c>
      <c r="AG36" s="158">
        <v>0.65895000000000004</v>
      </c>
      <c r="AH36" s="159">
        <v>7.8300000000000002E-3</v>
      </c>
    </row>
    <row r="37" spans="1:34" ht="15" customHeight="1" x14ac:dyDescent="0.2">
      <c r="A37" s="151" t="s">
        <v>1223</v>
      </c>
      <c r="B37" s="156" t="s">
        <v>1202</v>
      </c>
      <c r="C37" s="270">
        <v>1.0384910000000001</v>
      </c>
      <c r="D37" s="160">
        <v>1.0375350000000001</v>
      </c>
      <c r="E37" s="160">
        <v>1.0397380000000001</v>
      </c>
      <c r="F37" s="160">
        <v>1.0625770000000001</v>
      </c>
      <c r="G37" s="160">
        <v>1.0823469999999999</v>
      </c>
      <c r="H37" s="160">
        <v>1.098317</v>
      </c>
      <c r="I37" s="160">
        <v>1.0974090000000001</v>
      </c>
      <c r="J37" s="160">
        <v>1.098131</v>
      </c>
      <c r="K37" s="160">
        <v>1.099558</v>
      </c>
      <c r="L37" s="160">
        <v>1.1013010000000001</v>
      </c>
      <c r="M37" s="160">
        <v>1.0903149999999999</v>
      </c>
      <c r="N37" s="160">
        <v>1.0842259999999999</v>
      </c>
      <c r="O37" s="160">
        <v>1.0828089999999999</v>
      </c>
      <c r="P37" s="160">
        <v>1.084986</v>
      </c>
      <c r="Q37" s="160">
        <v>1.0884499999999999</v>
      </c>
      <c r="R37" s="160">
        <v>1.0922670000000001</v>
      </c>
      <c r="S37" s="160">
        <v>1.0962449999999999</v>
      </c>
      <c r="T37" s="160">
        <v>1.1013250000000001</v>
      </c>
      <c r="U37" s="160">
        <v>1.107</v>
      </c>
      <c r="V37" s="160">
        <v>1.1130530000000001</v>
      </c>
      <c r="W37" s="160">
        <v>1.1185309999999999</v>
      </c>
      <c r="X37" s="160">
        <v>1.1251500000000001</v>
      </c>
      <c r="Y37" s="160">
        <v>1.131821</v>
      </c>
      <c r="Z37" s="160">
        <v>1.1397349999999999</v>
      </c>
      <c r="AA37" s="160">
        <v>1.1481060000000001</v>
      </c>
      <c r="AB37" s="160">
        <v>1.1565920000000001</v>
      </c>
      <c r="AC37" s="160">
        <v>1.1650430000000001</v>
      </c>
      <c r="AD37" s="160">
        <v>1.1750179999999999</v>
      </c>
      <c r="AE37" s="160">
        <v>1.18546</v>
      </c>
      <c r="AF37" s="160">
        <v>1.1965239999999999</v>
      </c>
      <c r="AG37" s="160">
        <v>1.208332</v>
      </c>
      <c r="AH37" s="161">
        <v>5.0619999999999997E-3</v>
      </c>
    </row>
    <row r="38" spans="1:34" ht="15" customHeight="1" x14ac:dyDescent="0.25">
      <c r="A38" s="151" t="s">
        <v>1224</v>
      </c>
      <c r="B38" s="157" t="s">
        <v>1204</v>
      </c>
      <c r="C38" s="269">
        <v>0.73861500000000002</v>
      </c>
      <c r="D38" s="158">
        <v>0.71756399999999998</v>
      </c>
      <c r="E38" s="158">
        <v>0.77441800000000005</v>
      </c>
      <c r="F38" s="158">
        <v>0.78202400000000005</v>
      </c>
      <c r="G38" s="158">
        <v>0.76728200000000002</v>
      </c>
      <c r="H38" s="158">
        <v>0.75659799999999999</v>
      </c>
      <c r="I38" s="158">
        <v>0.69756099999999999</v>
      </c>
      <c r="J38" s="158">
        <v>0.69779400000000003</v>
      </c>
      <c r="K38" s="158">
        <v>0.69811900000000005</v>
      </c>
      <c r="L38" s="158">
        <v>0.70612799999999998</v>
      </c>
      <c r="M38" s="158">
        <v>0.68284199999999995</v>
      </c>
      <c r="N38" s="158">
        <v>0.65146300000000001</v>
      </c>
      <c r="O38" s="158">
        <v>0.63609199999999999</v>
      </c>
      <c r="P38" s="158">
        <v>0.63503799999999999</v>
      </c>
      <c r="Q38" s="158">
        <v>0.63686699999999996</v>
      </c>
      <c r="R38" s="158">
        <v>0.64188199999999995</v>
      </c>
      <c r="S38" s="158">
        <v>0.64324599999999998</v>
      </c>
      <c r="T38" s="158">
        <v>0.64004399999999995</v>
      </c>
      <c r="U38" s="158">
        <v>0.63932599999999995</v>
      </c>
      <c r="V38" s="158">
        <v>0.63881399999999999</v>
      </c>
      <c r="W38" s="158">
        <v>0.64649599999999996</v>
      </c>
      <c r="X38" s="158">
        <v>0.65226200000000001</v>
      </c>
      <c r="Y38" s="158">
        <v>0.65397099999999997</v>
      </c>
      <c r="Z38" s="158">
        <v>0.659995</v>
      </c>
      <c r="AA38" s="158">
        <v>0.67642500000000005</v>
      </c>
      <c r="AB38" s="158">
        <v>0.70655699999999999</v>
      </c>
      <c r="AC38" s="158">
        <v>0.72591099999999997</v>
      </c>
      <c r="AD38" s="158">
        <v>0.72523499999999996</v>
      </c>
      <c r="AE38" s="158">
        <v>0.73087199999999997</v>
      </c>
      <c r="AF38" s="158">
        <v>0.74140700000000004</v>
      </c>
      <c r="AG38" s="158">
        <v>0.75120399999999998</v>
      </c>
      <c r="AH38" s="159">
        <v>5.6400000000000005E-4</v>
      </c>
    </row>
    <row r="39" spans="1:34" ht="15" customHeight="1" x14ac:dyDescent="0.2">
      <c r="A39" s="151" t="s">
        <v>1225</v>
      </c>
      <c r="B39" s="156" t="s">
        <v>1206</v>
      </c>
      <c r="C39" s="270">
        <v>1.7771060000000001</v>
      </c>
      <c r="D39" s="160">
        <v>1.755099</v>
      </c>
      <c r="E39" s="160">
        <v>1.814155</v>
      </c>
      <c r="F39" s="160">
        <v>1.8446</v>
      </c>
      <c r="G39" s="160">
        <v>1.849629</v>
      </c>
      <c r="H39" s="160">
        <v>1.8549150000000001</v>
      </c>
      <c r="I39" s="160">
        <v>1.79497</v>
      </c>
      <c r="J39" s="160">
        <v>1.795925</v>
      </c>
      <c r="K39" s="160">
        <v>1.797677</v>
      </c>
      <c r="L39" s="160">
        <v>1.807428</v>
      </c>
      <c r="M39" s="160">
        <v>1.7731570000000001</v>
      </c>
      <c r="N39" s="160">
        <v>1.735689</v>
      </c>
      <c r="O39" s="160">
        <v>1.718901</v>
      </c>
      <c r="P39" s="160">
        <v>1.720024</v>
      </c>
      <c r="Q39" s="160">
        <v>1.725317</v>
      </c>
      <c r="R39" s="160">
        <v>1.7341489999999999</v>
      </c>
      <c r="S39" s="160">
        <v>1.7394909999999999</v>
      </c>
      <c r="T39" s="160">
        <v>1.7413689999999999</v>
      </c>
      <c r="U39" s="160">
        <v>1.7463249999999999</v>
      </c>
      <c r="V39" s="160">
        <v>1.7518670000000001</v>
      </c>
      <c r="W39" s="160">
        <v>1.7650269999999999</v>
      </c>
      <c r="X39" s="160">
        <v>1.777412</v>
      </c>
      <c r="Y39" s="160">
        <v>1.7857909999999999</v>
      </c>
      <c r="Z39" s="160">
        <v>1.799731</v>
      </c>
      <c r="AA39" s="160">
        <v>1.8245309999999999</v>
      </c>
      <c r="AB39" s="160">
        <v>1.863148</v>
      </c>
      <c r="AC39" s="160">
        <v>1.890954</v>
      </c>
      <c r="AD39" s="160">
        <v>1.900253</v>
      </c>
      <c r="AE39" s="160">
        <v>1.9163319999999999</v>
      </c>
      <c r="AF39" s="160">
        <v>1.9379310000000001</v>
      </c>
      <c r="AG39" s="160">
        <v>1.9595359999999999</v>
      </c>
      <c r="AH39" s="161">
        <v>3.2629999999999998E-3</v>
      </c>
    </row>
    <row r="41" spans="1:34" ht="15" customHeight="1" x14ac:dyDescent="0.2">
      <c r="B41" s="156" t="s">
        <v>1226</v>
      </c>
    </row>
    <row r="42" spans="1:34" x14ac:dyDescent="0.25">
      <c r="A42" s="151" t="s">
        <v>1227</v>
      </c>
      <c r="B42" s="157" t="s">
        <v>1228</v>
      </c>
      <c r="C42" s="269">
        <v>3.7649000000000002E-2</v>
      </c>
      <c r="D42" s="158">
        <v>3.3170999999999999E-2</v>
      </c>
      <c r="E42" s="158">
        <v>2.9212999999999999E-2</v>
      </c>
      <c r="F42" s="158">
        <v>2.9829000000000001E-2</v>
      </c>
      <c r="G42" s="158">
        <v>2.9728000000000001E-2</v>
      </c>
      <c r="H42" s="158">
        <v>2.9978999999999999E-2</v>
      </c>
      <c r="I42" s="158">
        <v>3.0155000000000001E-2</v>
      </c>
      <c r="J42" s="158">
        <v>3.0388999999999999E-2</v>
      </c>
      <c r="K42" s="158">
        <v>3.0546E-2</v>
      </c>
      <c r="L42" s="158">
        <v>3.0790999999999999E-2</v>
      </c>
      <c r="M42" s="158">
        <v>3.1189000000000001E-2</v>
      </c>
      <c r="N42" s="158">
        <v>3.1468000000000003E-2</v>
      </c>
      <c r="O42" s="158">
        <v>3.1773999999999997E-2</v>
      </c>
      <c r="P42" s="158">
        <v>3.2112000000000002E-2</v>
      </c>
      <c r="Q42" s="158">
        <v>3.2481999999999997E-2</v>
      </c>
      <c r="R42" s="158">
        <v>3.2842000000000003E-2</v>
      </c>
      <c r="S42" s="158">
        <v>3.3133999999999997E-2</v>
      </c>
      <c r="T42" s="158">
        <v>3.3410000000000002E-2</v>
      </c>
      <c r="U42" s="158">
        <v>3.3710999999999998E-2</v>
      </c>
      <c r="V42" s="158">
        <v>3.3993000000000002E-2</v>
      </c>
      <c r="W42" s="158">
        <v>3.4182999999999998E-2</v>
      </c>
      <c r="X42" s="158">
        <v>3.4491000000000001E-2</v>
      </c>
      <c r="Y42" s="158">
        <v>3.4882000000000003E-2</v>
      </c>
      <c r="Z42" s="158">
        <v>3.5262000000000002E-2</v>
      </c>
      <c r="AA42" s="158">
        <v>3.5645999999999997E-2</v>
      </c>
      <c r="AB42" s="158">
        <v>3.6082999999999997E-2</v>
      </c>
      <c r="AC42" s="158">
        <v>3.6437999999999998E-2</v>
      </c>
      <c r="AD42" s="158">
        <v>3.6812999999999999E-2</v>
      </c>
      <c r="AE42" s="158">
        <v>3.7231E-2</v>
      </c>
      <c r="AF42" s="158">
        <v>3.7745000000000001E-2</v>
      </c>
      <c r="AG42" s="158">
        <v>3.8247999999999997E-2</v>
      </c>
      <c r="AH42" s="159">
        <v>5.2700000000000002E-4</v>
      </c>
    </row>
    <row r="43" spans="1:34" x14ac:dyDescent="0.25">
      <c r="A43" s="151" t="s">
        <v>1229</v>
      </c>
      <c r="B43" s="157" t="s">
        <v>1210</v>
      </c>
      <c r="C43" s="269">
        <v>3.6609999999999997E-2</v>
      </c>
      <c r="D43" s="158">
        <v>4.0425999999999997E-2</v>
      </c>
      <c r="E43" s="158">
        <v>4.1623E-2</v>
      </c>
      <c r="F43" s="158">
        <v>4.2671000000000001E-2</v>
      </c>
      <c r="G43" s="158">
        <v>4.3560000000000001E-2</v>
      </c>
      <c r="H43" s="158">
        <v>4.4444999999999998E-2</v>
      </c>
      <c r="I43" s="158">
        <v>4.5137999999999998E-2</v>
      </c>
      <c r="J43" s="158">
        <v>4.573E-2</v>
      </c>
      <c r="K43" s="158">
        <v>4.6274999999999997E-2</v>
      </c>
      <c r="L43" s="158">
        <v>4.6796999999999998E-2</v>
      </c>
      <c r="M43" s="158">
        <v>4.7382000000000001E-2</v>
      </c>
      <c r="N43" s="158">
        <v>4.8016999999999997E-2</v>
      </c>
      <c r="O43" s="158">
        <v>4.8599999999999997E-2</v>
      </c>
      <c r="P43" s="158">
        <v>4.9232999999999999E-2</v>
      </c>
      <c r="Q43" s="158">
        <v>4.9917999999999997E-2</v>
      </c>
      <c r="R43" s="158">
        <v>5.0582000000000002E-2</v>
      </c>
      <c r="S43" s="158">
        <v>5.1187999999999997E-2</v>
      </c>
      <c r="T43" s="158">
        <v>5.1762000000000002E-2</v>
      </c>
      <c r="U43" s="158">
        <v>5.2375999999999999E-2</v>
      </c>
      <c r="V43" s="158">
        <v>5.3009000000000001E-2</v>
      </c>
      <c r="W43" s="158">
        <v>5.3727999999999998E-2</v>
      </c>
      <c r="X43" s="158">
        <v>5.4489999999999997E-2</v>
      </c>
      <c r="Y43" s="158">
        <v>5.5233999999999998E-2</v>
      </c>
      <c r="Z43" s="158">
        <v>5.6030999999999997E-2</v>
      </c>
      <c r="AA43" s="158">
        <v>5.6848999999999997E-2</v>
      </c>
      <c r="AB43" s="158">
        <v>5.7652000000000002E-2</v>
      </c>
      <c r="AC43" s="158">
        <v>5.8464000000000002E-2</v>
      </c>
      <c r="AD43" s="158">
        <v>5.9270000000000003E-2</v>
      </c>
      <c r="AE43" s="158">
        <v>6.0109000000000003E-2</v>
      </c>
      <c r="AF43" s="158">
        <v>6.0985999999999999E-2</v>
      </c>
      <c r="AG43" s="158">
        <v>6.1882E-2</v>
      </c>
      <c r="AH43" s="159">
        <v>1.7652000000000001E-2</v>
      </c>
    </row>
    <row r="44" spans="1:34" x14ac:dyDescent="0.25">
      <c r="A44" s="151" t="s">
        <v>1230</v>
      </c>
      <c r="B44" s="157" t="s">
        <v>44</v>
      </c>
      <c r="C44" s="269">
        <v>0.110994</v>
      </c>
      <c r="D44" s="158">
        <v>0.11806</v>
      </c>
      <c r="E44" s="158">
        <v>0.12045500000000001</v>
      </c>
      <c r="F44" s="158">
        <v>0.122694</v>
      </c>
      <c r="G44" s="158">
        <v>0.125245</v>
      </c>
      <c r="H44" s="158">
        <v>0.128048</v>
      </c>
      <c r="I44" s="158">
        <v>0.13034200000000001</v>
      </c>
      <c r="J44" s="158">
        <v>0.132215</v>
      </c>
      <c r="K44" s="158">
        <v>0.133969</v>
      </c>
      <c r="L44" s="158">
        <v>0.13578000000000001</v>
      </c>
      <c r="M44" s="158">
        <v>0.13798299999999999</v>
      </c>
      <c r="N44" s="158">
        <v>0.14017399999999999</v>
      </c>
      <c r="O44" s="158">
        <v>0.142124</v>
      </c>
      <c r="P44" s="158">
        <v>0.14421900000000001</v>
      </c>
      <c r="Q44" s="158">
        <v>0.14657999999999999</v>
      </c>
      <c r="R44" s="158">
        <v>0.148954</v>
      </c>
      <c r="S44" s="158">
        <v>0.151009</v>
      </c>
      <c r="T44" s="158">
        <v>0.15292900000000001</v>
      </c>
      <c r="U44" s="158">
        <v>0.15507000000000001</v>
      </c>
      <c r="V44" s="158">
        <v>0.15714800000000001</v>
      </c>
      <c r="W44" s="158">
        <v>0.15931899999999999</v>
      </c>
      <c r="X44" s="158">
        <v>0.161799</v>
      </c>
      <c r="Y44" s="158">
        <v>0.164436</v>
      </c>
      <c r="Z44" s="158">
        <v>0.167188</v>
      </c>
      <c r="AA44" s="158">
        <v>0.16991100000000001</v>
      </c>
      <c r="AB44" s="158">
        <v>0.172708</v>
      </c>
      <c r="AC44" s="158">
        <v>0.175432</v>
      </c>
      <c r="AD44" s="158">
        <v>0.17818100000000001</v>
      </c>
      <c r="AE44" s="158">
        <v>0.18107500000000001</v>
      </c>
      <c r="AF44" s="158">
        <v>0.18440400000000001</v>
      </c>
      <c r="AG44" s="158">
        <v>0.18773200000000001</v>
      </c>
      <c r="AH44" s="159">
        <v>1.7672E-2</v>
      </c>
    </row>
    <row r="45" spans="1:34" x14ac:dyDescent="0.25">
      <c r="A45" s="151" t="s">
        <v>1231</v>
      </c>
      <c r="B45" s="157" t="s">
        <v>45</v>
      </c>
      <c r="C45" s="269">
        <v>1.271E-3</v>
      </c>
      <c r="D45" s="158">
        <v>1.2179999999999999E-3</v>
      </c>
      <c r="E45" s="158">
        <v>1.3190000000000001E-3</v>
      </c>
      <c r="F45" s="158">
        <v>1.4350000000000001E-3</v>
      </c>
      <c r="G45" s="158">
        <v>1.493E-3</v>
      </c>
      <c r="H45" s="158">
        <v>1.5529999999999999E-3</v>
      </c>
      <c r="I45" s="158">
        <v>1.5939999999999999E-3</v>
      </c>
      <c r="J45" s="158">
        <v>1.622E-3</v>
      </c>
      <c r="K45" s="158">
        <v>1.6360000000000001E-3</v>
      </c>
      <c r="L45" s="158">
        <v>1.653E-3</v>
      </c>
      <c r="M45" s="158">
        <v>1.6739999999999999E-3</v>
      </c>
      <c r="N45" s="158">
        <v>1.6919999999999999E-3</v>
      </c>
      <c r="O45" s="158">
        <v>1.689E-3</v>
      </c>
      <c r="P45" s="158">
        <v>1.6930000000000001E-3</v>
      </c>
      <c r="Q45" s="158">
        <v>1.694E-3</v>
      </c>
      <c r="R45" s="158">
        <v>1.6869999999999999E-3</v>
      </c>
      <c r="S45" s="158">
        <v>1.6789999999999999E-3</v>
      </c>
      <c r="T45" s="158">
        <v>1.676E-3</v>
      </c>
      <c r="U45" s="158">
        <v>1.671E-3</v>
      </c>
      <c r="V45" s="158">
        <v>1.668E-3</v>
      </c>
      <c r="W45" s="158">
        <v>1.6620000000000001E-3</v>
      </c>
      <c r="X45" s="158">
        <v>1.658E-3</v>
      </c>
      <c r="Y45" s="158">
        <v>1.6639999999999999E-3</v>
      </c>
      <c r="Z45" s="158">
        <v>1.6720000000000001E-3</v>
      </c>
      <c r="AA45" s="158">
        <v>1.6750000000000001E-3</v>
      </c>
      <c r="AB45" s="158">
        <v>1.6689999999999999E-3</v>
      </c>
      <c r="AC45" s="158">
        <v>1.6689999999999999E-3</v>
      </c>
      <c r="AD45" s="158">
        <v>1.6689999999999999E-3</v>
      </c>
      <c r="AE45" s="158">
        <v>1.665E-3</v>
      </c>
      <c r="AF45" s="158">
        <v>1.663E-3</v>
      </c>
      <c r="AG45" s="158">
        <v>1.655E-3</v>
      </c>
      <c r="AH45" s="159">
        <v>8.8210000000000007E-3</v>
      </c>
    </row>
    <row r="46" spans="1:34" x14ac:dyDescent="0.25">
      <c r="A46" s="151" t="s">
        <v>1232</v>
      </c>
      <c r="B46" s="157" t="s">
        <v>47</v>
      </c>
      <c r="C46" s="269">
        <v>0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9" t="s">
        <v>1213</v>
      </c>
    </row>
    <row r="47" spans="1:34" x14ac:dyDescent="0.25">
      <c r="A47" s="151" t="s">
        <v>1233</v>
      </c>
      <c r="B47" s="157" t="s">
        <v>1234</v>
      </c>
      <c r="C47" s="269">
        <v>0.46377499999999999</v>
      </c>
      <c r="D47" s="158">
        <v>0.48621199999999998</v>
      </c>
      <c r="E47" s="158">
        <v>0.384351</v>
      </c>
      <c r="F47" s="158">
        <v>0.37550499999999998</v>
      </c>
      <c r="G47" s="158">
        <v>0.36637399999999998</v>
      </c>
      <c r="H47" s="158">
        <v>0.36942199999999997</v>
      </c>
      <c r="I47" s="158">
        <v>0.38119199999999998</v>
      </c>
      <c r="J47" s="158">
        <v>0.38066800000000001</v>
      </c>
      <c r="K47" s="158">
        <v>0.39025700000000002</v>
      </c>
      <c r="L47" s="158">
        <v>0.39512599999999998</v>
      </c>
      <c r="M47" s="158">
        <v>0.38650400000000001</v>
      </c>
      <c r="N47" s="158">
        <v>0.39230199999999998</v>
      </c>
      <c r="O47" s="158">
        <v>0.39027200000000001</v>
      </c>
      <c r="P47" s="158">
        <v>0.38999299999999998</v>
      </c>
      <c r="Q47" s="158">
        <v>0.397843</v>
      </c>
      <c r="R47" s="158">
        <v>0.40171000000000001</v>
      </c>
      <c r="S47" s="158">
        <v>0.41933599999999999</v>
      </c>
      <c r="T47" s="158">
        <v>0.433282</v>
      </c>
      <c r="U47" s="158">
        <v>0.43360599999999999</v>
      </c>
      <c r="V47" s="158">
        <v>0.44052599999999997</v>
      </c>
      <c r="W47" s="158">
        <v>0.43903799999999998</v>
      </c>
      <c r="X47" s="158">
        <v>0.44025500000000001</v>
      </c>
      <c r="Y47" s="158">
        <v>0.44013600000000003</v>
      </c>
      <c r="Z47" s="158">
        <v>0.42452499999999999</v>
      </c>
      <c r="AA47" s="158">
        <v>0.42163</v>
      </c>
      <c r="AB47" s="158">
        <v>0.42396499999999998</v>
      </c>
      <c r="AC47" s="158">
        <v>0.42899300000000001</v>
      </c>
      <c r="AD47" s="158">
        <v>0.43653900000000001</v>
      </c>
      <c r="AE47" s="158">
        <v>0.44256499999999999</v>
      </c>
      <c r="AF47" s="158">
        <v>0.444884</v>
      </c>
      <c r="AG47" s="158">
        <v>0.45450699999999999</v>
      </c>
      <c r="AH47" s="159">
        <v>-6.7299999999999999E-4</v>
      </c>
    </row>
    <row r="48" spans="1:34" x14ac:dyDescent="0.25">
      <c r="A48" s="151" t="s">
        <v>1235</v>
      </c>
      <c r="B48" s="157" t="s">
        <v>1194</v>
      </c>
      <c r="C48" s="269">
        <v>0.65029899999999996</v>
      </c>
      <c r="D48" s="158">
        <v>0.679087</v>
      </c>
      <c r="E48" s="158">
        <v>0.57696099999999995</v>
      </c>
      <c r="F48" s="158">
        <v>0.572133</v>
      </c>
      <c r="G48" s="158">
        <v>0.56640000000000001</v>
      </c>
      <c r="H48" s="158">
        <v>0.57344700000000004</v>
      </c>
      <c r="I48" s="158">
        <v>0.588422</v>
      </c>
      <c r="J48" s="158">
        <v>0.59062300000000001</v>
      </c>
      <c r="K48" s="158">
        <v>0.60268299999999997</v>
      </c>
      <c r="L48" s="158">
        <v>0.61014699999999999</v>
      </c>
      <c r="M48" s="158">
        <v>0.60473200000000005</v>
      </c>
      <c r="N48" s="158">
        <v>0.61365199999999998</v>
      </c>
      <c r="O48" s="158">
        <v>0.61445899999999998</v>
      </c>
      <c r="P48" s="158">
        <v>0.61724900000000005</v>
      </c>
      <c r="Q48" s="158">
        <v>0.62851800000000002</v>
      </c>
      <c r="R48" s="158">
        <v>0.63577600000000001</v>
      </c>
      <c r="S48" s="158">
        <v>0.65634599999999998</v>
      </c>
      <c r="T48" s="158">
        <v>0.67305800000000005</v>
      </c>
      <c r="U48" s="158">
        <v>0.67643399999999998</v>
      </c>
      <c r="V48" s="158">
        <v>0.68634499999999998</v>
      </c>
      <c r="W48" s="158">
        <v>0.68793000000000004</v>
      </c>
      <c r="X48" s="158">
        <v>0.692693</v>
      </c>
      <c r="Y48" s="158">
        <v>0.696353</v>
      </c>
      <c r="Z48" s="158">
        <v>0.68467800000000001</v>
      </c>
      <c r="AA48" s="158">
        <v>0.68571199999999999</v>
      </c>
      <c r="AB48" s="158">
        <v>0.69207700000000005</v>
      </c>
      <c r="AC48" s="158">
        <v>0.70099599999999995</v>
      </c>
      <c r="AD48" s="158">
        <v>0.71247099999999997</v>
      </c>
      <c r="AE48" s="158">
        <v>0.72264499999999998</v>
      </c>
      <c r="AF48" s="158">
        <v>0.72968299999999997</v>
      </c>
      <c r="AG48" s="158">
        <v>0.74402400000000002</v>
      </c>
      <c r="AH48" s="159">
        <v>4.4980000000000003E-3</v>
      </c>
    </row>
    <row r="49" spans="1:34" x14ac:dyDescent="0.25">
      <c r="A49" s="151" t="s">
        <v>1236</v>
      </c>
      <c r="B49" s="157" t="s">
        <v>1196</v>
      </c>
      <c r="C49" s="269">
        <v>0.96288899999999999</v>
      </c>
      <c r="D49" s="158">
        <v>0.98363500000000004</v>
      </c>
      <c r="E49" s="158">
        <v>1.078749</v>
      </c>
      <c r="F49" s="158">
        <v>1.0878060000000001</v>
      </c>
      <c r="G49" s="158">
        <v>1.1008929999999999</v>
      </c>
      <c r="H49" s="158">
        <v>1.112285</v>
      </c>
      <c r="I49" s="158">
        <v>1.121939</v>
      </c>
      <c r="J49" s="158">
        <v>1.1180129999999999</v>
      </c>
      <c r="K49" s="158">
        <v>1.1309070000000001</v>
      </c>
      <c r="L49" s="158">
        <v>1.142182</v>
      </c>
      <c r="M49" s="158">
        <v>1.067901</v>
      </c>
      <c r="N49" s="158">
        <v>1.0723849999999999</v>
      </c>
      <c r="O49" s="158">
        <v>1.075404</v>
      </c>
      <c r="P49" s="158">
        <v>1.083496</v>
      </c>
      <c r="Q49" s="158">
        <v>1.0982350000000001</v>
      </c>
      <c r="R49" s="158">
        <v>1.106325</v>
      </c>
      <c r="S49" s="158">
        <v>1.125116</v>
      </c>
      <c r="T49" s="158">
        <v>1.1370690000000001</v>
      </c>
      <c r="U49" s="158">
        <v>1.148773</v>
      </c>
      <c r="V49" s="158">
        <v>1.1534610000000001</v>
      </c>
      <c r="W49" s="158">
        <v>1.161875</v>
      </c>
      <c r="X49" s="158">
        <v>1.17449</v>
      </c>
      <c r="Y49" s="158">
        <v>1.1866410000000001</v>
      </c>
      <c r="Z49" s="158">
        <v>1.1998439999999999</v>
      </c>
      <c r="AA49" s="158">
        <v>1.208021</v>
      </c>
      <c r="AB49" s="158">
        <v>1.2151000000000001</v>
      </c>
      <c r="AC49" s="158">
        <v>1.227609</v>
      </c>
      <c r="AD49" s="158">
        <v>1.240051</v>
      </c>
      <c r="AE49" s="158">
        <v>1.250553</v>
      </c>
      <c r="AF49" s="158">
        <v>1.2598469999999999</v>
      </c>
      <c r="AG49" s="158">
        <v>1.2711460000000001</v>
      </c>
      <c r="AH49" s="159">
        <v>9.3010000000000002E-3</v>
      </c>
    </row>
    <row r="50" spans="1:34" ht="15" customHeight="1" x14ac:dyDescent="0.25">
      <c r="A50" s="151" t="s">
        <v>1237</v>
      </c>
      <c r="B50" s="157" t="s">
        <v>1238</v>
      </c>
      <c r="C50" s="269">
        <v>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9" t="s">
        <v>1213</v>
      </c>
    </row>
    <row r="51" spans="1:34" ht="15" customHeight="1" x14ac:dyDescent="0.25">
      <c r="A51" s="151" t="s">
        <v>1239</v>
      </c>
      <c r="B51" s="157" t="s">
        <v>1240</v>
      </c>
      <c r="C51" s="269">
        <v>0.28741899999999998</v>
      </c>
      <c r="D51" s="158">
        <v>0.28118500000000002</v>
      </c>
      <c r="E51" s="158">
        <v>0.279584</v>
      </c>
      <c r="F51" s="158">
        <v>0.28892000000000001</v>
      </c>
      <c r="G51" s="158">
        <v>0.28322599999999998</v>
      </c>
      <c r="H51" s="158">
        <v>0.283387</v>
      </c>
      <c r="I51" s="158">
        <v>0.28504499999999999</v>
      </c>
      <c r="J51" s="158">
        <v>0.28822799999999998</v>
      </c>
      <c r="K51" s="158">
        <v>0.29441000000000001</v>
      </c>
      <c r="L51" s="158">
        <v>0.29430099999999998</v>
      </c>
      <c r="M51" s="158">
        <v>0.30094799999999999</v>
      </c>
      <c r="N51" s="158">
        <v>0.31120399999999998</v>
      </c>
      <c r="O51" s="158">
        <v>0.31890200000000002</v>
      </c>
      <c r="P51" s="158">
        <v>0.33055299999999999</v>
      </c>
      <c r="Q51" s="158">
        <v>0.33546500000000001</v>
      </c>
      <c r="R51" s="158">
        <v>0.33269900000000002</v>
      </c>
      <c r="S51" s="158">
        <v>0.32720300000000002</v>
      </c>
      <c r="T51" s="158">
        <v>0.32995400000000003</v>
      </c>
      <c r="U51" s="158">
        <v>0.32271499999999997</v>
      </c>
      <c r="V51" s="158">
        <v>0.32466800000000001</v>
      </c>
      <c r="W51" s="158">
        <v>0.32738400000000001</v>
      </c>
      <c r="X51" s="158">
        <v>0.33183200000000002</v>
      </c>
      <c r="Y51" s="158">
        <v>0.33252900000000002</v>
      </c>
      <c r="Z51" s="158">
        <v>0.34967700000000002</v>
      </c>
      <c r="AA51" s="158">
        <v>0.34900799999999998</v>
      </c>
      <c r="AB51" s="158">
        <v>0.33699800000000002</v>
      </c>
      <c r="AC51" s="158">
        <v>0.34682600000000002</v>
      </c>
      <c r="AD51" s="158">
        <v>0.343306</v>
      </c>
      <c r="AE51" s="158">
        <v>0.34277299999999999</v>
      </c>
      <c r="AF51" s="158">
        <v>0.33455099999999999</v>
      </c>
      <c r="AG51" s="158">
        <v>0.32361899999999999</v>
      </c>
      <c r="AH51" s="159">
        <v>3.9620000000000002E-3</v>
      </c>
    </row>
    <row r="52" spans="1:34" ht="15" customHeight="1" x14ac:dyDescent="0.25">
      <c r="A52" s="151" t="s">
        <v>1241</v>
      </c>
      <c r="B52" s="157" t="s">
        <v>1242</v>
      </c>
      <c r="C52" s="269">
        <v>0</v>
      </c>
      <c r="D52" s="158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0</v>
      </c>
      <c r="Z52" s="158">
        <v>0</v>
      </c>
      <c r="AA52" s="158">
        <v>0</v>
      </c>
      <c r="AB52" s="158">
        <v>0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9" t="s">
        <v>1213</v>
      </c>
    </row>
    <row r="53" spans="1:34" ht="15" customHeight="1" x14ac:dyDescent="0.25">
      <c r="A53" s="151" t="s">
        <v>1243</v>
      </c>
      <c r="B53" s="157" t="s">
        <v>1244</v>
      </c>
      <c r="C53" s="269">
        <v>1.2503089999999999</v>
      </c>
      <c r="D53" s="158">
        <v>1.2648189999999999</v>
      </c>
      <c r="E53" s="158">
        <v>1.358333</v>
      </c>
      <c r="F53" s="158">
        <v>1.376727</v>
      </c>
      <c r="G53" s="158">
        <v>1.3841190000000001</v>
      </c>
      <c r="H53" s="158">
        <v>1.395672</v>
      </c>
      <c r="I53" s="158">
        <v>1.406984</v>
      </c>
      <c r="J53" s="158">
        <v>1.4062399999999999</v>
      </c>
      <c r="K53" s="158">
        <v>1.425316</v>
      </c>
      <c r="L53" s="158">
        <v>1.436483</v>
      </c>
      <c r="M53" s="158">
        <v>1.368849</v>
      </c>
      <c r="N53" s="158">
        <v>1.383589</v>
      </c>
      <c r="O53" s="158">
        <v>1.394306</v>
      </c>
      <c r="P53" s="158">
        <v>1.4140489999999999</v>
      </c>
      <c r="Q53" s="158">
        <v>1.4337</v>
      </c>
      <c r="R53" s="158">
        <v>1.4390240000000001</v>
      </c>
      <c r="S53" s="158">
        <v>1.4523189999999999</v>
      </c>
      <c r="T53" s="158">
        <v>1.4670240000000001</v>
      </c>
      <c r="U53" s="158">
        <v>1.4714879999999999</v>
      </c>
      <c r="V53" s="158">
        <v>1.478129</v>
      </c>
      <c r="W53" s="158">
        <v>1.4892590000000001</v>
      </c>
      <c r="X53" s="158">
        <v>1.5063219999999999</v>
      </c>
      <c r="Y53" s="158">
        <v>1.519169</v>
      </c>
      <c r="Z53" s="158">
        <v>1.5495209999999999</v>
      </c>
      <c r="AA53" s="158">
        <v>1.5570299999999999</v>
      </c>
      <c r="AB53" s="158">
        <v>1.552098</v>
      </c>
      <c r="AC53" s="158">
        <v>1.574435</v>
      </c>
      <c r="AD53" s="158">
        <v>1.5833569999999999</v>
      </c>
      <c r="AE53" s="158">
        <v>1.5933269999999999</v>
      </c>
      <c r="AF53" s="158">
        <v>1.594398</v>
      </c>
      <c r="AG53" s="158">
        <v>1.5947640000000001</v>
      </c>
      <c r="AH53" s="159">
        <v>8.1440000000000002E-3</v>
      </c>
    </row>
    <row r="54" spans="1:34" ht="15" customHeight="1" x14ac:dyDescent="0.25">
      <c r="A54" s="151" t="s">
        <v>1245</v>
      </c>
      <c r="B54" s="157" t="s">
        <v>1246</v>
      </c>
      <c r="C54" s="269">
        <v>0</v>
      </c>
      <c r="D54" s="158">
        <v>0</v>
      </c>
      <c r="E54" s="158">
        <v>0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8">
        <v>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58">
        <v>0</v>
      </c>
      <c r="Y54" s="158">
        <v>0</v>
      </c>
      <c r="Z54" s="158">
        <v>0</v>
      </c>
      <c r="AA54" s="158">
        <v>0</v>
      </c>
      <c r="AB54" s="158">
        <v>0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9" t="s">
        <v>1213</v>
      </c>
    </row>
    <row r="55" spans="1:34" ht="15" customHeight="1" x14ac:dyDescent="0.25">
      <c r="A55" s="151" t="s">
        <v>1247</v>
      </c>
      <c r="B55" s="157" t="s">
        <v>1248</v>
      </c>
      <c r="C55" s="269">
        <v>2.9201000000000001E-2</v>
      </c>
      <c r="D55" s="158">
        <v>2.8906000000000001E-2</v>
      </c>
      <c r="E55" s="158">
        <v>2.9176000000000001E-2</v>
      </c>
      <c r="F55" s="158">
        <v>2.9041999999999998E-2</v>
      </c>
      <c r="G55" s="158">
        <v>2.8677000000000001E-2</v>
      </c>
      <c r="H55" s="158">
        <v>2.8306999999999999E-2</v>
      </c>
      <c r="I55" s="158">
        <v>2.7900999999999999E-2</v>
      </c>
      <c r="J55" s="158">
        <v>2.7434E-2</v>
      </c>
      <c r="K55" s="158">
        <v>2.6929000000000002E-2</v>
      </c>
      <c r="L55" s="158">
        <v>2.6487E-2</v>
      </c>
      <c r="M55" s="158">
        <v>2.6032E-2</v>
      </c>
      <c r="N55" s="158">
        <v>2.5656999999999999E-2</v>
      </c>
      <c r="O55" s="158">
        <v>2.5225000000000001E-2</v>
      </c>
      <c r="P55" s="158">
        <v>2.4819000000000001E-2</v>
      </c>
      <c r="Q55" s="158">
        <v>2.4435999999999999E-2</v>
      </c>
      <c r="R55" s="158">
        <v>2.4351000000000001E-2</v>
      </c>
      <c r="S55" s="158">
        <v>2.4250000000000001E-2</v>
      </c>
      <c r="T55" s="158">
        <v>2.4160999999999998E-2</v>
      </c>
      <c r="U55" s="158">
        <v>2.4240999999999999E-2</v>
      </c>
      <c r="V55" s="158">
        <v>2.4194E-2</v>
      </c>
      <c r="W55" s="158">
        <v>2.4163E-2</v>
      </c>
      <c r="X55" s="158">
        <v>2.4169E-2</v>
      </c>
      <c r="Y55" s="158">
        <v>2.4206999999999999E-2</v>
      </c>
      <c r="Z55" s="158">
        <v>2.4264999999999998E-2</v>
      </c>
      <c r="AA55" s="158">
        <v>2.4317999999999999E-2</v>
      </c>
      <c r="AB55" s="158">
        <v>2.4375000000000001E-2</v>
      </c>
      <c r="AC55" s="158">
        <v>2.4457E-2</v>
      </c>
      <c r="AD55" s="158">
        <v>2.4531000000000001E-2</v>
      </c>
      <c r="AE55" s="158">
        <v>2.46E-2</v>
      </c>
      <c r="AF55" s="158">
        <v>2.4802999999999999E-2</v>
      </c>
      <c r="AG55" s="158">
        <v>2.4896999999999999E-2</v>
      </c>
      <c r="AH55" s="159">
        <v>-5.3010000000000002E-3</v>
      </c>
    </row>
    <row r="56" spans="1:34" ht="15" customHeight="1" x14ac:dyDescent="0.25">
      <c r="A56" s="151" t="s">
        <v>1249</v>
      </c>
      <c r="B56" s="157" t="s">
        <v>1250</v>
      </c>
      <c r="C56" s="269">
        <v>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8">
        <v>0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9" t="s">
        <v>1213</v>
      </c>
    </row>
    <row r="57" spans="1:34" ht="15" customHeight="1" x14ac:dyDescent="0.25">
      <c r="A57" s="151" t="s">
        <v>1251</v>
      </c>
      <c r="B57" s="157" t="s">
        <v>1252</v>
      </c>
      <c r="C57" s="269">
        <v>0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8">
        <v>0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9" t="s">
        <v>1213</v>
      </c>
    </row>
    <row r="58" spans="1:34" ht="15" customHeight="1" x14ac:dyDescent="0.25">
      <c r="A58" s="151" t="s">
        <v>1253</v>
      </c>
      <c r="B58" s="157" t="s">
        <v>1254</v>
      </c>
      <c r="C58" s="269">
        <v>2.9201000000000001E-2</v>
      </c>
      <c r="D58" s="158">
        <v>2.8906000000000001E-2</v>
      </c>
      <c r="E58" s="158">
        <v>2.9176000000000001E-2</v>
      </c>
      <c r="F58" s="158">
        <v>2.9041999999999998E-2</v>
      </c>
      <c r="G58" s="158">
        <v>2.8677000000000001E-2</v>
      </c>
      <c r="H58" s="158">
        <v>2.8306999999999999E-2</v>
      </c>
      <c r="I58" s="158">
        <v>2.7900999999999999E-2</v>
      </c>
      <c r="J58" s="158">
        <v>2.7434E-2</v>
      </c>
      <c r="K58" s="158">
        <v>2.6929000000000002E-2</v>
      </c>
      <c r="L58" s="158">
        <v>2.6487E-2</v>
      </c>
      <c r="M58" s="158">
        <v>2.6032E-2</v>
      </c>
      <c r="N58" s="158">
        <v>2.5656999999999999E-2</v>
      </c>
      <c r="O58" s="158">
        <v>2.5225000000000001E-2</v>
      </c>
      <c r="P58" s="158">
        <v>2.4819000000000001E-2</v>
      </c>
      <c r="Q58" s="158">
        <v>2.4435999999999999E-2</v>
      </c>
      <c r="R58" s="158">
        <v>2.4351000000000001E-2</v>
      </c>
      <c r="S58" s="158">
        <v>2.4250000000000001E-2</v>
      </c>
      <c r="T58" s="158">
        <v>2.4160999999999998E-2</v>
      </c>
      <c r="U58" s="158">
        <v>2.4240999999999999E-2</v>
      </c>
      <c r="V58" s="158">
        <v>2.4194E-2</v>
      </c>
      <c r="W58" s="158">
        <v>2.4163E-2</v>
      </c>
      <c r="X58" s="158">
        <v>2.4169E-2</v>
      </c>
      <c r="Y58" s="158">
        <v>2.4206999999999999E-2</v>
      </c>
      <c r="Z58" s="158">
        <v>2.4264999999999998E-2</v>
      </c>
      <c r="AA58" s="158">
        <v>2.4317999999999999E-2</v>
      </c>
      <c r="AB58" s="158">
        <v>2.4375000000000001E-2</v>
      </c>
      <c r="AC58" s="158">
        <v>2.4457E-2</v>
      </c>
      <c r="AD58" s="158">
        <v>2.4531000000000001E-2</v>
      </c>
      <c r="AE58" s="158">
        <v>2.46E-2</v>
      </c>
      <c r="AF58" s="158">
        <v>2.4802999999999999E-2</v>
      </c>
      <c r="AG58" s="158">
        <v>2.4896999999999999E-2</v>
      </c>
      <c r="AH58" s="159">
        <v>-5.3010000000000002E-3</v>
      </c>
    </row>
    <row r="59" spans="1:34" ht="15" customHeight="1" x14ac:dyDescent="0.25">
      <c r="A59" s="151" t="s">
        <v>1255</v>
      </c>
      <c r="B59" s="157" t="s">
        <v>1256</v>
      </c>
      <c r="C59" s="269">
        <v>0.12955700000000001</v>
      </c>
      <c r="D59" s="158">
        <v>0.12639700000000001</v>
      </c>
      <c r="E59" s="158">
        <v>0.12503700000000001</v>
      </c>
      <c r="F59" s="158">
        <v>0.125164</v>
      </c>
      <c r="G59" s="158">
        <v>0.12548200000000001</v>
      </c>
      <c r="H59" s="158">
        <v>0.126279</v>
      </c>
      <c r="I59" s="158">
        <v>0.12659500000000001</v>
      </c>
      <c r="J59" s="158">
        <v>0.12698400000000001</v>
      </c>
      <c r="K59" s="158">
        <v>0.12731600000000001</v>
      </c>
      <c r="L59" s="158">
        <v>0.12764800000000001</v>
      </c>
      <c r="M59" s="158">
        <v>0.12806400000000001</v>
      </c>
      <c r="N59" s="158">
        <v>0.12934899999999999</v>
      </c>
      <c r="O59" s="158">
        <v>0.12978400000000001</v>
      </c>
      <c r="P59" s="158">
        <v>0.13034200000000001</v>
      </c>
      <c r="Q59" s="158">
        <v>0.13102800000000001</v>
      </c>
      <c r="R59" s="158">
        <v>0.13167100000000001</v>
      </c>
      <c r="S59" s="158">
        <v>0.13219400000000001</v>
      </c>
      <c r="T59" s="158">
        <v>0.132746</v>
      </c>
      <c r="U59" s="158">
        <v>0.133328</v>
      </c>
      <c r="V59" s="158">
        <v>0.13400799999999999</v>
      </c>
      <c r="W59" s="158">
        <v>0.134746</v>
      </c>
      <c r="X59" s="158">
        <v>0.13547999999999999</v>
      </c>
      <c r="Y59" s="158">
        <v>0.136383</v>
      </c>
      <c r="Z59" s="158">
        <v>0.13747300000000001</v>
      </c>
      <c r="AA59" s="158">
        <v>0.13853799999999999</v>
      </c>
      <c r="AB59" s="158">
        <v>0.14024700000000001</v>
      </c>
      <c r="AC59" s="158">
        <v>0.14067399999999999</v>
      </c>
      <c r="AD59" s="158">
        <v>0.14283299999999999</v>
      </c>
      <c r="AE59" s="158">
        <v>0.14381099999999999</v>
      </c>
      <c r="AF59" s="158">
        <v>0.14497299999999999</v>
      </c>
      <c r="AG59" s="158">
        <v>0.14615800000000001</v>
      </c>
      <c r="AH59" s="159">
        <v>4.0270000000000002E-3</v>
      </c>
    </row>
    <row r="60" spans="1:34" ht="15" customHeight="1" x14ac:dyDescent="0.25">
      <c r="A60" s="151" t="s">
        <v>1257</v>
      </c>
      <c r="B60" s="157" t="s">
        <v>1258</v>
      </c>
      <c r="C60" s="269">
        <v>0.14011199999999999</v>
      </c>
      <c r="D60" s="158">
        <v>0.140122</v>
      </c>
      <c r="E60" s="158">
        <v>0.14511499999999999</v>
      </c>
      <c r="F60" s="158">
        <v>0.14643900000000001</v>
      </c>
      <c r="G60" s="158">
        <v>0.14805299999999999</v>
      </c>
      <c r="H60" s="158">
        <v>0.15001200000000001</v>
      </c>
      <c r="I60" s="158">
        <v>0.15127399999999999</v>
      </c>
      <c r="J60" s="158">
        <v>0.15207899999999999</v>
      </c>
      <c r="K60" s="158">
        <v>0.15235699999999999</v>
      </c>
      <c r="L60" s="158">
        <v>0.15287100000000001</v>
      </c>
      <c r="M60" s="158">
        <v>0.15401500000000001</v>
      </c>
      <c r="N60" s="158">
        <v>0.155249</v>
      </c>
      <c r="O60" s="158">
        <v>0.155885</v>
      </c>
      <c r="P60" s="158">
        <v>0.15607499999999999</v>
      </c>
      <c r="Q60" s="158">
        <v>0.15626200000000001</v>
      </c>
      <c r="R60" s="158">
        <v>0.15726799999999999</v>
      </c>
      <c r="S60" s="158">
        <v>0.158141</v>
      </c>
      <c r="T60" s="158">
        <v>0.15901499999999999</v>
      </c>
      <c r="U60" s="158">
        <v>0.160631</v>
      </c>
      <c r="V60" s="158">
        <v>0.16212099999999999</v>
      </c>
      <c r="W60" s="158">
        <v>0.16342400000000001</v>
      </c>
      <c r="X60" s="158">
        <v>0.165296</v>
      </c>
      <c r="Y60" s="158">
        <v>0.16736500000000001</v>
      </c>
      <c r="Z60" s="158">
        <v>0.16964399999999999</v>
      </c>
      <c r="AA60" s="158">
        <v>0.171934</v>
      </c>
      <c r="AB60" s="158">
        <v>0.17435999999999999</v>
      </c>
      <c r="AC60" s="158">
        <v>0.176786</v>
      </c>
      <c r="AD60" s="158">
        <v>0.17935499999999999</v>
      </c>
      <c r="AE60" s="158">
        <v>0.18190500000000001</v>
      </c>
      <c r="AF60" s="158">
        <v>0.18468999999999999</v>
      </c>
      <c r="AG60" s="158">
        <v>0.18754100000000001</v>
      </c>
      <c r="AH60" s="159">
        <v>9.7660000000000004E-3</v>
      </c>
    </row>
    <row r="61" spans="1:34" ht="15" customHeight="1" x14ac:dyDescent="0.25">
      <c r="A61" s="151" t="s">
        <v>1259</v>
      </c>
      <c r="B61" s="157" t="s">
        <v>1200</v>
      </c>
      <c r="C61" s="269">
        <v>0.29591899999999999</v>
      </c>
      <c r="D61" s="158">
        <v>0.29723899999999998</v>
      </c>
      <c r="E61" s="158">
        <v>0.30634</v>
      </c>
      <c r="F61" s="158">
        <v>0.31398100000000001</v>
      </c>
      <c r="G61" s="158">
        <v>0.319355</v>
      </c>
      <c r="H61" s="158">
        <v>0.325708</v>
      </c>
      <c r="I61" s="158">
        <v>0.33184900000000001</v>
      </c>
      <c r="J61" s="158">
        <v>0.33515600000000001</v>
      </c>
      <c r="K61" s="158">
        <v>0.34001999999999999</v>
      </c>
      <c r="L61" s="158">
        <v>0.34414</v>
      </c>
      <c r="M61" s="158">
        <v>0.34595199999999998</v>
      </c>
      <c r="N61" s="158">
        <v>0.34979100000000002</v>
      </c>
      <c r="O61" s="158">
        <v>0.35326299999999999</v>
      </c>
      <c r="P61" s="158">
        <v>0.356904</v>
      </c>
      <c r="Q61" s="158">
        <v>0.36192299999999999</v>
      </c>
      <c r="R61" s="158">
        <v>0.36586200000000002</v>
      </c>
      <c r="S61" s="158">
        <v>0.37137999999999999</v>
      </c>
      <c r="T61" s="158">
        <v>0.37502600000000003</v>
      </c>
      <c r="U61" s="158">
        <v>0.379552</v>
      </c>
      <c r="V61" s="158">
        <v>0.38438099999999997</v>
      </c>
      <c r="W61" s="158">
        <v>0.38868000000000003</v>
      </c>
      <c r="X61" s="158">
        <v>0.39433600000000002</v>
      </c>
      <c r="Y61" s="158">
        <v>0.40020899999999998</v>
      </c>
      <c r="Z61" s="158">
        <v>0.40581299999999998</v>
      </c>
      <c r="AA61" s="158">
        <v>0.411047</v>
      </c>
      <c r="AB61" s="158">
        <v>0.416321</v>
      </c>
      <c r="AC61" s="158">
        <v>0.42221999999999998</v>
      </c>
      <c r="AD61" s="158">
        <v>0.42847400000000002</v>
      </c>
      <c r="AE61" s="158">
        <v>0.43439</v>
      </c>
      <c r="AF61" s="158">
        <v>0.44036900000000001</v>
      </c>
      <c r="AG61" s="158">
        <v>0.447216</v>
      </c>
      <c r="AH61" s="159">
        <v>1.3860000000000001E-2</v>
      </c>
    </row>
    <row r="62" spans="1:34" ht="15" customHeight="1" x14ac:dyDescent="0.2">
      <c r="A62" s="151" t="s">
        <v>1260</v>
      </c>
      <c r="B62" s="156" t="s">
        <v>1202</v>
      </c>
      <c r="C62" s="270">
        <v>2.4953979999999998</v>
      </c>
      <c r="D62" s="160">
        <v>2.5365709999999999</v>
      </c>
      <c r="E62" s="160">
        <v>2.5409630000000001</v>
      </c>
      <c r="F62" s="160">
        <v>2.5634860000000002</v>
      </c>
      <c r="G62" s="160">
        <v>2.5720860000000001</v>
      </c>
      <c r="H62" s="160">
        <v>2.5994250000000001</v>
      </c>
      <c r="I62" s="160">
        <v>2.6330249999999999</v>
      </c>
      <c r="J62" s="160">
        <v>2.6385169999999998</v>
      </c>
      <c r="K62" s="160">
        <v>2.6746210000000001</v>
      </c>
      <c r="L62" s="160">
        <v>2.6977769999999999</v>
      </c>
      <c r="M62" s="160">
        <v>2.6276440000000001</v>
      </c>
      <c r="N62" s="160">
        <v>2.6572870000000002</v>
      </c>
      <c r="O62" s="160">
        <v>2.6729229999999999</v>
      </c>
      <c r="P62" s="160">
        <v>2.6994379999999998</v>
      </c>
      <c r="Q62" s="160">
        <v>2.7358660000000001</v>
      </c>
      <c r="R62" s="160">
        <v>2.753952</v>
      </c>
      <c r="S62" s="160">
        <v>2.7946300000000002</v>
      </c>
      <c r="T62" s="160">
        <v>2.8310309999999999</v>
      </c>
      <c r="U62" s="160">
        <v>2.8456739999999998</v>
      </c>
      <c r="V62" s="160">
        <v>2.8691779999999998</v>
      </c>
      <c r="W62" s="160">
        <v>2.8882020000000002</v>
      </c>
      <c r="X62" s="160">
        <v>2.9182939999999999</v>
      </c>
      <c r="Y62" s="160">
        <v>2.943686</v>
      </c>
      <c r="Z62" s="160">
        <v>2.9713940000000001</v>
      </c>
      <c r="AA62" s="160">
        <v>2.9885790000000001</v>
      </c>
      <c r="AB62" s="160">
        <v>2.9994779999999999</v>
      </c>
      <c r="AC62" s="160">
        <v>3.0395669999999999</v>
      </c>
      <c r="AD62" s="160">
        <v>3.071021</v>
      </c>
      <c r="AE62" s="160">
        <v>3.100679</v>
      </c>
      <c r="AF62" s="160">
        <v>3.1189170000000002</v>
      </c>
      <c r="AG62" s="160">
        <v>3.1446000000000001</v>
      </c>
      <c r="AH62" s="161">
        <v>7.7380000000000001E-3</v>
      </c>
    </row>
    <row r="63" spans="1:34" ht="15" customHeight="1" x14ac:dyDescent="0.25">
      <c r="A63" s="151" t="s">
        <v>1261</v>
      </c>
      <c r="B63" s="157" t="s">
        <v>1204</v>
      </c>
      <c r="C63" s="269">
        <v>0.41914200000000001</v>
      </c>
      <c r="D63" s="158">
        <v>0.41302499999999998</v>
      </c>
      <c r="E63" s="158">
        <v>0.44918400000000003</v>
      </c>
      <c r="F63" s="158">
        <v>0.45765699999999998</v>
      </c>
      <c r="G63" s="158">
        <v>0.44755299999999998</v>
      </c>
      <c r="H63" s="158">
        <v>0.44406699999999999</v>
      </c>
      <c r="I63" s="158">
        <v>0.41950999999999999</v>
      </c>
      <c r="J63" s="158">
        <v>0.42436299999999999</v>
      </c>
      <c r="K63" s="158">
        <v>0.43014200000000002</v>
      </c>
      <c r="L63" s="158">
        <v>0.43928699999999998</v>
      </c>
      <c r="M63" s="158">
        <v>0.42870999999999998</v>
      </c>
      <c r="N63" s="158">
        <v>0.41466599999999998</v>
      </c>
      <c r="O63" s="158">
        <v>0.40816799999999998</v>
      </c>
      <c r="P63" s="158">
        <v>0.41036299999999998</v>
      </c>
      <c r="Q63" s="158">
        <v>0.41532200000000002</v>
      </c>
      <c r="R63" s="158">
        <v>0.42113</v>
      </c>
      <c r="S63" s="158">
        <v>0.42622300000000002</v>
      </c>
      <c r="T63" s="158">
        <v>0.42525499999999999</v>
      </c>
      <c r="U63" s="158">
        <v>0.42632799999999998</v>
      </c>
      <c r="V63" s="158">
        <v>0.42763899999999999</v>
      </c>
      <c r="W63" s="158">
        <v>0.43418499999999999</v>
      </c>
      <c r="X63" s="158">
        <v>0.44025300000000001</v>
      </c>
      <c r="Y63" s="158">
        <v>0.44379299999999999</v>
      </c>
      <c r="Z63" s="158">
        <v>0.448963</v>
      </c>
      <c r="AA63" s="158">
        <v>0.46052500000000002</v>
      </c>
      <c r="AB63" s="158">
        <v>0.48127300000000001</v>
      </c>
      <c r="AC63" s="158">
        <v>0.49542700000000001</v>
      </c>
      <c r="AD63" s="158">
        <v>0.49501899999999999</v>
      </c>
      <c r="AE63" s="158">
        <v>0.49813499999999999</v>
      </c>
      <c r="AF63" s="158">
        <v>0.50404800000000005</v>
      </c>
      <c r="AG63" s="158">
        <v>0.509826</v>
      </c>
      <c r="AH63" s="159">
        <v>6.5500000000000003E-3</v>
      </c>
    </row>
    <row r="64" spans="1:34" ht="15" customHeight="1" x14ac:dyDescent="0.2">
      <c r="A64" s="151" t="s">
        <v>1262</v>
      </c>
      <c r="B64" s="156" t="s">
        <v>1206</v>
      </c>
      <c r="C64" s="270">
        <v>2.9145400000000001</v>
      </c>
      <c r="D64" s="160">
        <v>2.949595</v>
      </c>
      <c r="E64" s="160">
        <v>2.9901469999999999</v>
      </c>
      <c r="F64" s="160">
        <v>3.0211429999999999</v>
      </c>
      <c r="G64" s="160">
        <v>3.0196390000000002</v>
      </c>
      <c r="H64" s="160">
        <v>3.0434920000000001</v>
      </c>
      <c r="I64" s="160">
        <v>3.0525350000000002</v>
      </c>
      <c r="J64" s="160">
        <v>3.0628799999999998</v>
      </c>
      <c r="K64" s="160">
        <v>3.1047639999999999</v>
      </c>
      <c r="L64" s="160">
        <v>3.1370640000000001</v>
      </c>
      <c r="M64" s="160">
        <v>3.0563549999999999</v>
      </c>
      <c r="N64" s="160">
        <v>3.0719530000000002</v>
      </c>
      <c r="O64" s="160">
        <v>3.0810900000000001</v>
      </c>
      <c r="P64" s="160">
        <v>3.1098020000000002</v>
      </c>
      <c r="Q64" s="160">
        <v>3.1511879999999999</v>
      </c>
      <c r="R64" s="160">
        <v>3.1750820000000002</v>
      </c>
      <c r="S64" s="160">
        <v>3.220853</v>
      </c>
      <c r="T64" s="160">
        <v>3.2562859999999998</v>
      </c>
      <c r="U64" s="160">
        <v>3.2720020000000001</v>
      </c>
      <c r="V64" s="160">
        <v>3.296818</v>
      </c>
      <c r="W64" s="160">
        <v>3.322387</v>
      </c>
      <c r="X64" s="160">
        <v>3.3585470000000002</v>
      </c>
      <c r="Y64" s="160">
        <v>3.3874789999999999</v>
      </c>
      <c r="Z64" s="160">
        <v>3.420356</v>
      </c>
      <c r="AA64" s="160">
        <v>3.4491040000000002</v>
      </c>
      <c r="AB64" s="160">
        <v>3.4807510000000002</v>
      </c>
      <c r="AC64" s="160">
        <v>3.5349949999999999</v>
      </c>
      <c r="AD64" s="160">
        <v>3.5660409999999998</v>
      </c>
      <c r="AE64" s="160">
        <v>3.598814</v>
      </c>
      <c r="AF64" s="160">
        <v>3.6229640000000001</v>
      </c>
      <c r="AG64" s="160">
        <v>3.6544270000000001</v>
      </c>
      <c r="AH64" s="161">
        <v>7.5690000000000002E-3</v>
      </c>
    </row>
    <row r="67" spans="1:34" ht="15" customHeight="1" x14ac:dyDescent="0.2">
      <c r="B67" s="156" t="s">
        <v>1263</v>
      </c>
    </row>
    <row r="68" spans="1:34" ht="15" customHeight="1" x14ac:dyDescent="0.25">
      <c r="A68" s="151" t="s">
        <v>1264</v>
      </c>
      <c r="B68" s="157" t="s">
        <v>1190</v>
      </c>
      <c r="C68" s="269">
        <v>9.8499999999999998E-4</v>
      </c>
      <c r="D68" s="158">
        <v>1.052E-3</v>
      </c>
      <c r="E68" s="158">
        <v>1.0629999999999999E-3</v>
      </c>
      <c r="F68" s="158">
        <v>1.096E-3</v>
      </c>
      <c r="G68" s="158">
        <v>1.108E-3</v>
      </c>
      <c r="H68" s="158">
        <v>1.1230000000000001E-3</v>
      </c>
      <c r="I68" s="158">
        <v>1.124E-3</v>
      </c>
      <c r="J68" s="158">
        <v>1.122E-3</v>
      </c>
      <c r="K68" s="158">
        <v>1.121E-3</v>
      </c>
      <c r="L68" s="158">
        <v>1.119E-3</v>
      </c>
      <c r="M68" s="158">
        <v>1.1310000000000001E-3</v>
      </c>
      <c r="N68" s="158">
        <v>1.1299999999999999E-3</v>
      </c>
      <c r="O68" s="158">
        <v>1.1349999999999999E-3</v>
      </c>
      <c r="P68" s="158">
        <v>1.1379999999999999E-3</v>
      </c>
      <c r="Q68" s="158">
        <v>1.1529999999999999E-3</v>
      </c>
      <c r="R68" s="158">
        <v>1.17E-3</v>
      </c>
      <c r="S68" s="158">
        <v>1.188E-3</v>
      </c>
      <c r="T68" s="158">
        <v>1.209E-3</v>
      </c>
      <c r="U68" s="158">
        <v>1.2340000000000001E-3</v>
      </c>
      <c r="V68" s="158">
        <v>1.2589999999999999E-3</v>
      </c>
      <c r="W68" s="158">
        <v>1.289E-3</v>
      </c>
      <c r="X68" s="158">
        <v>1.3190000000000001E-3</v>
      </c>
      <c r="Y68" s="158">
        <v>1.3519999999999999E-3</v>
      </c>
      <c r="Z68" s="158">
        <v>1.389E-3</v>
      </c>
      <c r="AA68" s="158">
        <v>1.426E-3</v>
      </c>
      <c r="AB68" s="158">
        <v>1.4660000000000001E-3</v>
      </c>
      <c r="AC68" s="158">
        <v>1.5100000000000001E-3</v>
      </c>
      <c r="AD68" s="158">
        <v>1.5529999999999999E-3</v>
      </c>
      <c r="AE68" s="158">
        <v>1.6000000000000001E-3</v>
      </c>
      <c r="AF68" s="158">
        <v>1.6479999999999999E-3</v>
      </c>
      <c r="AG68" s="158">
        <v>1.6999999999999999E-3</v>
      </c>
      <c r="AH68" s="159">
        <v>1.8339000000000001E-2</v>
      </c>
    </row>
    <row r="69" spans="1:34" ht="15" customHeight="1" x14ac:dyDescent="0.25">
      <c r="A69" s="151" t="s">
        <v>1265</v>
      </c>
      <c r="B69" s="157" t="s">
        <v>1210</v>
      </c>
      <c r="C69" s="269">
        <v>2.1221860000000001</v>
      </c>
      <c r="D69" s="158">
        <v>2.2201399999999998</v>
      </c>
      <c r="E69" s="158">
        <v>2.2223329999999999</v>
      </c>
      <c r="F69" s="158">
        <v>2.2151689999999999</v>
      </c>
      <c r="G69" s="158">
        <v>2.2039610000000001</v>
      </c>
      <c r="H69" s="158">
        <v>2.190356</v>
      </c>
      <c r="I69" s="158">
        <v>2.1743139999999999</v>
      </c>
      <c r="J69" s="158">
        <v>2.1581920000000001</v>
      </c>
      <c r="K69" s="158">
        <v>2.1429840000000002</v>
      </c>
      <c r="L69" s="158">
        <v>2.1265360000000002</v>
      </c>
      <c r="M69" s="158">
        <v>2.1111219999999999</v>
      </c>
      <c r="N69" s="158">
        <v>2.0958039999999998</v>
      </c>
      <c r="O69" s="158">
        <v>2.0809120000000001</v>
      </c>
      <c r="P69" s="158">
        <v>2.0690620000000002</v>
      </c>
      <c r="Q69" s="158">
        <v>2.0591010000000001</v>
      </c>
      <c r="R69" s="158">
        <v>2.050014</v>
      </c>
      <c r="S69" s="158">
        <v>2.0411640000000002</v>
      </c>
      <c r="T69" s="158">
        <v>2.0329540000000001</v>
      </c>
      <c r="U69" s="158">
        <v>2.025741</v>
      </c>
      <c r="V69" s="158">
        <v>2.0201699999999998</v>
      </c>
      <c r="W69" s="158">
        <v>2.0153219999999998</v>
      </c>
      <c r="X69" s="158">
        <v>2.0113729999999999</v>
      </c>
      <c r="Y69" s="158">
        <v>2.0091649999999999</v>
      </c>
      <c r="Z69" s="158">
        <v>2.0083730000000002</v>
      </c>
      <c r="AA69" s="158">
        <v>2.0082429999999998</v>
      </c>
      <c r="AB69" s="158">
        <v>2.008003</v>
      </c>
      <c r="AC69" s="158">
        <v>2.0081310000000001</v>
      </c>
      <c r="AD69" s="158">
        <v>2.0084300000000002</v>
      </c>
      <c r="AE69" s="158">
        <v>2.0094029999999998</v>
      </c>
      <c r="AF69" s="158">
        <v>2.011415</v>
      </c>
      <c r="AG69" s="158">
        <v>2.0136859999999999</v>
      </c>
      <c r="AH69" s="159">
        <v>-1.748E-3</v>
      </c>
    </row>
    <row r="70" spans="1:34" ht="15" customHeight="1" x14ac:dyDescent="0.25">
      <c r="A70" s="151" t="s">
        <v>1266</v>
      </c>
      <c r="B70" s="157" t="s">
        <v>1267</v>
      </c>
      <c r="C70" s="269">
        <v>2.3990000000000001E-3</v>
      </c>
      <c r="D70" s="158">
        <v>2.4919999999999999E-3</v>
      </c>
      <c r="E70" s="158">
        <v>2.7569999999999999E-3</v>
      </c>
      <c r="F70" s="158">
        <v>2.7699999999999999E-3</v>
      </c>
      <c r="G70" s="158">
        <v>2.7820000000000002E-3</v>
      </c>
      <c r="H70" s="158">
        <v>2.7789999999999998E-3</v>
      </c>
      <c r="I70" s="158">
        <v>2.7720000000000002E-3</v>
      </c>
      <c r="J70" s="158">
        <v>2.7699999999999999E-3</v>
      </c>
      <c r="K70" s="158">
        <v>2.7529999999999998E-3</v>
      </c>
      <c r="L70" s="158">
        <v>2.745E-3</v>
      </c>
      <c r="M70" s="158">
        <v>2.7369999999999998E-3</v>
      </c>
      <c r="N70" s="158">
        <v>2.7360000000000002E-3</v>
      </c>
      <c r="O70" s="158">
        <v>2.7330000000000002E-3</v>
      </c>
      <c r="P70" s="158">
        <v>2.7360000000000002E-3</v>
      </c>
      <c r="Q70" s="158">
        <v>2.7430000000000002E-3</v>
      </c>
      <c r="R70" s="158">
        <v>2.7529999999999998E-3</v>
      </c>
      <c r="S70" s="158">
        <v>2.7680000000000001E-3</v>
      </c>
      <c r="T70" s="158">
        <v>2.7829999999999999E-3</v>
      </c>
      <c r="U70" s="158">
        <v>2.7920000000000002E-3</v>
      </c>
      <c r="V70" s="158">
        <v>2.8189999999999999E-3</v>
      </c>
      <c r="W70" s="158">
        <v>2.8419999999999999E-3</v>
      </c>
      <c r="X70" s="158">
        <v>2.8760000000000001E-3</v>
      </c>
      <c r="Y70" s="158">
        <v>2.9169999999999999E-3</v>
      </c>
      <c r="Z70" s="158">
        <v>2.9589999999999998E-3</v>
      </c>
      <c r="AA70" s="158">
        <v>3.0100000000000001E-3</v>
      </c>
      <c r="AB70" s="158">
        <v>3.0660000000000001E-3</v>
      </c>
      <c r="AC70" s="158">
        <v>3.1099999999999999E-3</v>
      </c>
      <c r="AD70" s="158">
        <v>3.1670000000000001E-3</v>
      </c>
      <c r="AE70" s="158">
        <v>3.2269999999999998E-3</v>
      </c>
      <c r="AF70" s="158">
        <v>3.2919999999999998E-3</v>
      </c>
      <c r="AG70" s="158">
        <v>3.3609999999999998E-3</v>
      </c>
      <c r="AH70" s="159">
        <v>1.1305000000000001E-2</v>
      </c>
    </row>
    <row r="71" spans="1:34" ht="15" customHeight="1" x14ac:dyDescent="0.25">
      <c r="A71" s="151" t="s">
        <v>1268</v>
      </c>
      <c r="B71" s="157" t="s">
        <v>1269</v>
      </c>
      <c r="C71" s="269">
        <v>0.65227999999999997</v>
      </c>
      <c r="D71" s="158">
        <v>0.85352300000000003</v>
      </c>
      <c r="E71" s="158">
        <v>0.94130899999999995</v>
      </c>
      <c r="F71" s="158">
        <v>0.978545</v>
      </c>
      <c r="G71" s="158">
        <v>0.99780999999999997</v>
      </c>
      <c r="H71" s="158">
        <v>1.0150939999999999</v>
      </c>
      <c r="I71" s="158">
        <v>1.0204869999999999</v>
      </c>
      <c r="J71" s="158">
        <v>1.025347</v>
      </c>
      <c r="K71" s="158">
        <v>1.033927</v>
      </c>
      <c r="L71" s="158">
        <v>1.0402229999999999</v>
      </c>
      <c r="M71" s="158">
        <v>1.049242</v>
      </c>
      <c r="N71" s="158">
        <v>1.0606249999999999</v>
      </c>
      <c r="O71" s="158">
        <v>1.074692</v>
      </c>
      <c r="P71" s="158">
        <v>1.0894239999999999</v>
      </c>
      <c r="Q71" s="158">
        <v>1.104171</v>
      </c>
      <c r="R71" s="158">
        <v>1.11879</v>
      </c>
      <c r="S71" s="158">
        <v>1.1302479999999999</v>
      </c>
      <c r="T71" s="158">
        <v>1.1403589999999999</v>
      </c>
      <c r="U71" s="158">
        <v>1.151783</v>
      </c>
      <c r="V71" s="158">
        <v>1.163727</v>
      </c>
      <c r="W71" s="158">
        <v>1.1780569999999999</v>
      </c>
      <c r="X71" s="158">
        <v>1.192086</v>
      </c>
      <c r="Y71" s="158">
        <v>1.207708</v>
      </c>
      <c r="Z71" s="158">
        <v>1.2236990000000001</v>
      </c>
      <c r="AA71" s="158">
        <v>1.2405079999999999</v>
      </c>
      <c r="AB71" s="158">
        <v>1.2563899999999999</v>
      </c>
      <c r="AC71" s="158">
        <v>1.271641</v>
      </c>
      <c r="AD71" s="158">
        <v>1.285237</v>
      </c>
      <c r="AE71" s="158">
        <v>1.29756</v>
      </c>
      <c r="AF71" s="158">
        <v>1.3088919999999999</v>
      </c>
      <c r="AG71" s="158">
        <v>1.3203370000000001</v>
      </c>
      <c r="AH71" s="159">
        <v>2.3784E-2</v>
      </c>
    </row>
    <row r="72" spans="1:34" ht="15" customHeight="1" x14ac:dyDescent="0.25">
      <c r="A72" s="151" t="s">
        <v>1270</v>
      </c>
      <c r="B72" s="157" t="s">
        <v>1271</v>
      </c>
      <c r="C72" s="269">
        <v>0.70316699999999999</v>
      </c>
      <c r="D72" s="158">
        <v>0.74469399999999997</v>
      </c>
      <c r="E72" s="158">
        <v>0.75862200000000002</v>
      </c>
      <c r="F72" s="158">
        <v>0.76591600000000004</v>
      </c>
      <c r="G72" s="158">
        <v>0.77183500000000005</v>
      </c>
      <c r="H72" s="158">
        <v>0.78687799999999997</v>
      </c>
      <c r="I72" s="158">
        <v>0.78606699999999996</v>
      </c>
      <c r="J72" s="158">
        <v>0.78701600000000005</v>
      </c>
      <c r="K72" s="158">
        <v>0.78322400000000003</v>
      </c>
      <c r="L72" s="158">
        <v>0.77860600000000002</v>
      </c>
      <c r="M72" s="158">
        <v>0.77089099999999999</v>
      </c>
      <c r="N72" s="158">
        <v>0.77170700000000003</v>
      </c>
      <c r="O72" s="158">
        <v>0.76829499999999995</v>
      </c>
      <c r="P72" s="158">
        <v>0.765706</v>
      </c>
      <c r="Q72" s="158">
        <v>0.76400599999999996</v>
      </c>
      <c r="R72" s="158">
        <v>0.76319400000000004</v>
      </c>
      <c r="S72" s="158">
        <v>0.76264900000000002</v>
      </c>
      <c r="T72" s="158">
        <v>0.76202599999999998</v>
      </c>
      <c r="U72" s="158">
        <v>0.76229400000000003</v>
      </c>
      <c r="V72" s="158">
        <v>0.76352900000000001</v>
      </c>
      <c r="W72" s="158">
        <v>0.76227500000000004</v>
      </c>
      <c r="X72" s="158">
        <v>0.76212999999999997</v>
      </c>
      <c r="Y72" s="158">
        <v>0.76721499999999998</v>
      </c>
      <c r="Z72" s="158">
        <v>0.77077499999999999</v>
      </c>
      <c r="AA72" s="158">
        <v>0.77568700000000002</v>
      </c>
      <c r="AB72" s="158">
        <v>0.77873800000000004</v>
      </c>
      <c r="AC72" s="158">
        <v>0.78328799999999998</v>
      </c>
      <c r="AD72" s="158">
        <v>0.78696500000000003</v>
      </c>
      <c r="AE72" s="158">
        <v>0.79063499999999998</v>
      </c>
      <c r="AF72" s="158">
        <v>0.79430100000000003</v>
      </c>
      <c r="AG72" s="158">
        <v>0.79805000000000004</v>
      </c>
      <c r="AH72" s="159">
        <v>4.228E-3</v>
      </c>
    </row>
    <row r="73" spans="1:34" ht="15" customHeight="1" x14ac:dyDescent="0.25">
      <c r="A73" s="151" t="s">
        <v>1272</v>
      </c>
      <c r="B73" s="157" t="s">
        <v>45</v>
      </c>
      <c r="C73" s="269">
        <v>0.17138700000000001</v>
      </c>
      <c r="D73" s="158">
        <v>0.196412</v>
      </c>
      <c r="E73" s="158">
        <v>0.28823900000000002</v>
      </c>
      <c r="F73" s="158">
        <v>0.28506199999999998</v>
      </c>
      <c r="G73" s="158">
        <v>0.27811599999999997</v>
      </c>
      <c r="H73" s="158">
        <v>0.242314</v>
      </c>
      <c r="I73" s="158">
        <v>0.24196400000000001</v>
      </c>
      <c r="J73" s="158">
        <v>0.22875499999999999</v>
      </c>
      <c r="K73" s="158">
        <v>0.22600400000000001</v>
      </c>
      <c r="L73" s="158">
        <v>0.22333500000000001</v>
      </c>
      <c r="M73" s="158">
        <v>0.24086099999999999</v>
      </c>
      <c r="N73" s="158">
        <v>0.22450100000000001</v>
      </c>
      <c r="O73" s="158">
        <v>0.22318299999999999</v>
      </c>
      <c r="P73" s="158">
        <v>0.221501</v>
      </c>
      <c r="Q73" s="158">
        <v>0.219946</v>
      </c>
      <c r="R73" s="158">
        <v>0.218251</v>
      </c>
      <c r="S73" s="158">
        <v>0.216895</v>
      </c>
      <c r="T73" s="158">
        <v>0.21793199999999999</v>
      </c>
      <c r="U73" s="158">
        <v>0.21479400000000001</v>
      </c>
      <c r="V73" s="158">
        <v>0.214472</v>
      </c>
      <c r="W73" s="158">
        <v>0.20472499999999999</v>
      </c>
      <c r="X73" s="158">
        <v>0.21118999999999999</v>
      </c>
      <c r="Y73" s="158">
        <v>0.199819</v>
      </c>
      <c r="Z73" s="158">
        <v>0.19917099999999999</v>
      </c>
      <c r="AA73" s="158">
        <v>0.192109</v>
      </c>
      <c r="AB73" s="158">
        <v>0.196182</v>
      </c>
      <c r="AC73" s="158">
        <v>0.19025300000000001</v>
      </c>
      <c r="AD73" s="158">
        <v>0.18673600000000001</v>
      </c>
      <c r="AE73" s="158">
        <v>0.185559</v>
      </c>
      <c r="AF73" s="158">
        <v>0.184976</v>
      </c>
      <c r="AG73" s="158">
        <v>0.183451</v>
      </c>
      <c r="AH73" s="159">
        <v>2.2699999999999999E-3</v>
      </c>
    </row>
    <row r="74" spans="1:34" ht="15" customHeight="1" x14ac:dyDescent="0.25">
      <c r="A74" s="151" t="s">
        <v>1273</v>
      </c>
      <c r="B74" s="157" t="s">
        <v>1274</v>
      </c>
      <c r="C74" s="269">
        <v>2.3924999999999998E-2</v>
      </c>
      <c r="D74" s="158">
        <v>2.4240000000000001E-2</v>
      </c>
      <c r="E74" s="158">
        <v>2.4442999999999999E-2</v>
      </c>
      <c r="F74" s="158">
        <v>2.4584999999999999E-2</v>
      </c>
      <c r="G74" s="158">
        <v>2.4681999999999999E-2</v>
      </c>
      <c r="H74" s="158">
        <v>2.4726999999999999E-2</v>
      </c>
      <c r="I74" s="158">
        <v>2.4749E-2</v>
      </c>
      <c r="J74" s="158">
        <v>2.4705000000000001E-2</v>
      </c>
      <c r="K74" s="158">
        <v>2.4670000000000001E-2</v>
      </c>
      <c r="L74" s="158">
        <v>2.4642000000000001E-2</v>
      </c>
      <c r="M74" s="158">
        <v>2.4622000000000002E-2</v>
      </c>
      <c r="N74" s="158">
        <v>2.4601999999999999E-2</v>
      </c>
      <c r="O74" s="158">
        <v>2.4582E-2</v>
      </c>
      <c r="P74" s="158">
        <v>2.4570000000000002E-2</v>
      </c>
      <c r="Q74" s="158">
        <v>2.4569000000000001E-2</v>
      </c>
      <c r="R74" s="158">
        <v>2.4563999999999999E-2</v>
      </c>
      <c r="S74" s="158">
        <v>2.4552000000000001E-2</v>
      </c>
      <c r="T74" s="158">
        <v>2.4545000000000001E-2</v>
      </c>
      <c r="U74" s="158">
        <v>2.4538000000000001E-2</v>
      </c>
      <c r="V74" s="158">
        <v>2.4532000000000002E-2</v>
      </c>
      <c r="W74" s="158">
        <v>2.4534E-2</v>
      </c>
      <c r="X74" s="158">
        <v>2.4539999999999999E-2</v>
      </c>
      <c r="Y74" s="158">
        <v>2.4551E-2</v>
      </c>
      <c r="Z74" s="158">
        <v>2.4551E-2</v>
      </c>
      <c r="AA74" s="158">
        <v>2.4558E-2</v>
      </c>
      <c r="AB74" s="158">
        <v>2.4580999999999999E-2</v>
      </c>
      <c r="AC74" s="158">
        <v>2.4604999999999998E-2</v>
      </c>
      <c r="AD74" s="158">
        <v>2.4618999999999999E-2</v>
      </c>
      <c r="AE74" s="158">
        <v>2.4622000000000002E-2</v>
      </c>
      <c r="AF74" s="158">
        <v>2.4617E-2</v>
      </c>
      <c r="AG74" s="158">
        <v>2.4607E-2</v>
      </c>
      <c r="AH74" s="159">
        <v>9.3800000000000003E-4</v>
      </c>
    </row>
    <row r="75" spans="1:34" ht="15" customHeight="1" x14ac:dyDescent="0.25">
      <c r="A75" s="151" t="s">
        <v>1275</v>
      </c>
      <c r="B75" s="157" t="s">
        <v>1194</v>
      </c>
      <c r="C75" s="269">
        <v>3.6739310000000001</v>
      </c>
      <c r="D75" s="158">
        <v>4.0400609999999997</v>
      </c>
      <c r="E75" s="158">
        <v>4.2360100000000003</v>
      </c>
      <c r="F75" s="158">
        <v>4.2703749999999996</v>
      </c>
      <c r="G75" s="158">
        <v>4.2775119999999998</v>
      </c>
      <c r="H75" s="158">
        <v>4.2604920000000002</v>
      </c>
      <c r="I75" s="158">
        <v>4.2487050000000002</v>
      </c>
      <c r="J75" s="158">
        <v>4.2251380000000003</v>
      </c>
      <c r="K75" s="158">
        <v>4.2119299999999997</v>
      </c>
      <c r="L75" s="158">
        <v>4.1944610000000004</v>
      </c>
      <c r="M75" s="158">
        <v>4.1978679999999997</v>
      </c>
      <c r="N75" s="158">
        <v>4.1783700000000001</v>
      </c>
      <c r="O75" s="158">
        <v>4.1727999999999996</v>
      </c>
      <c r="P75" s="158">
        <v>4.1714019999999996</v>
      </c>
      <c r="Q75" s="158">
        <v>4.1729459999999996</v>
      </c>
      <c r="R75" s="158">
        <v>4.1759820000000003</v>
      </c>
      <c r="S75" s="158">
        <v>4.1766969999999999</v>
      </c>
      <c r="T75" s="158">
        <v>4.1790250000000002</v>
      </c>
      <c r="U75" s="158">
        <v>4.1803860000000004</v>
      </c>
      <c r="V75" s="158">
        <v>4.1876899999999999</v>
      </c>
      <c r="W75" s="158">
        <v>4.1862009999999996</v>
      </c>
      <c r="X75" s="158">
        <v>4.2026370000000002</v>
      </c>
      <c r="Y75" s="158">
        <v>4.2098089999999999</v>
      </c>
      <c r="Z75" s="158">
        <v>4.2279580000000001</v>
      </c>
      <c r="AA75" s="158">
        <v>4.2425319999999997</v>
      </c>
      <c r="AB75" s="158">
        <v>4.2653590000000001</v>
      </c>
      <c r="AC75" s="158">
        <v>4.2794280000000002</v>
      </c>
      <c r="AD75" s="158">
        <v>4.2935400000000001</v>
      </c>
      <c r="AE75" s="158">
        <v>4.30938</v>
      </c>
      <c r="AF75" s="158">
        <v>4.3258489999999998</v>
      </c>
      <c r="AG75" s="158">
        <v>4.341831</v>
      </c>
      <c r="AH75" s="159">
        <v>5.5830000000000003E-3</v>
      </c>
    </row>
    <row r="76" spans="1:34" ht="15" customHeight="1" x14ac:dyDescent="0.25">
      <c r="A76" s="151" t="s">
        <v>1276</v>
      </c>
      <c r="B76" s="157" t="s">
        <v>1277</v>
      </c>
      <c r="C76" s="269">
        <v>4.6810999999999998E-2</v>
      </c>
      <c r="D76" s="158">
        <v>4.8954999999999999E-2</v>
      </c>
      <c r="E76" s="158">
        <v>4.4031000000000001E-2</v>
      </c>
      <c r="F76" s="158">
        <v>4.3520999999999997E-2</v>
      </c>
      <c r="G76" s="158">
        <v>4.3104999999999997E-2</v>
      </c>
      <c r="H76" s="158">
        <v>4.3598999999999999E-2</v>
      </c>
      <c r="I76" s="158">
        <v>4.3313999999999998E-2</v>
      </c>
      <c r="J76" s="158">
        <v>4.3691000000000001E-2</v>
      </c>
      <c r="K76" s="158">
        <v>4.3815E-2</v>
      </c>
      <c r="L76" s="158">
        <v>4.3756000000000003E-2</v>
      </c>
      <c r="M76" s="158">
        <v>4.1973000000000003E-2</v>
      </c>
      <c r="N76" s="158">
        <v>4.1793999999999998E-2</v>
      </c>
      <c r="O76" s="158">
        <v>4.1924000000000003E-2</v>
      </c>
      <c r="P76" s="158">
        <v>4.1902000000000002E-2</v>
      </c>
      <c r="Q76" s="158">
        <v>4.2186000000000001E-2</v>
      </c>
      <c r="R76" s="158">
        <v>4.2581000000000001E-2</v>
      </c>
      <c r="S76" s="158">
        <v>4.2941E-2</v>
      </c>
      <c r="T76" s="158">
        <v>4.3237999999999999E-2</v>
      </c>
      <c r="U76" s="158">
        <v>4.3951999999999998E-2</v>
      </c>
      <c r="V76" s="158">
        <v>4.4245E-2</v>
      </c>
      <c r="W76" s="158">
        <v>4.5284999999999999E-2</v>
      </c>
      <c r="X76" s="158">
        <v>4.5711000000000002E-2</v>
      </c>
      <c r="Y76" s="158">
        <v>4.6439000000000001E-2</v>
      </c>
      <c r="Z76" s="158">
        <v>4.6989999999999997E-2</v>
      </c>
      <c r="AA76" s="158">
        <v>4.7486E-2</v>
      </c>
      <c r="AB76" s="158">
        <v>4.7918000000000002E-2</v>
      </c>
      <c r="AC76" s="158">
        <v>4.8446999999999997E-2</v>
      </c>
      <c r="AD76" s="158">
        <v>4.9093999999999999E-2</v>
      </c>
      <c r="AE76" s="158">
        <v>4.9494000000000003E-2</v>
      </c>
      <c r="AF76" s="158">
        <v>4.9980999999999998E-2</v>
      </c>
      <c r="AG76" s="158">
        <v>5.0566E-2</v>
      </c>
      <c r="AH76" s="159">
        <v>2.575E-3</v>
      </c>
    </row>
    <row r="77" spans="1:34" ht="15" customHeight="1" x14ac:dyDescent="0.25">
      <c r="A77" s="151" t="s">
        <v>1278</v>
      </c>
      <c r="B77" s="157" t="s">
        <v>1279</v>
      </c>
      <c r="C77" s="269">
        <v>2.0253E-2</v>
      </c>
      <c r="D77" s="158">
        <v>3.0088E-2</v>
      </c>
      <c r="E77" s="158">
        <v>2.3657999999999998E-2</v>
      </c>
      <c r="F77" s="158">
        <v>2.7026999999999999E-2</v>
      </c>
      <c r="G77" s="158">
        <v>2.9878999999999999E-2</v>
      </c>
      <c r="H77" s="158">
        <v>3.4838000000000001E-2</v>
      </c>
      <c r="I77" s="158">
        <v>3.6505999999999997E-2</v>
      </c>
      <c r="J77" s="158">
        <v>3.8862000000000001E-2</v>
      </c>
      <c r="K77" s="158">
        <v>4.0819000000000001E-2</v>
      </c>
      <c r="L77" s="158">
        <v>4.2105999999999998E-2</v>
      </c>
      <c r="M77" s="158">
        <v>4.0245999999999997E-2</v>
      </c>
      <c r="N77" s="158">
        <v>4.3649E-2</v>
      </c>
      <c r="O77" s="158">
        <v>4.5490000000000003E-2</v>
      </c>
      <c r="P77" s="158">
        <v>4.6891000000000002E-2</v>
      </c>
      <c r="Q77" s="158">
        <v>4.8531999999999999E-2</v>
      </c>
      <c r="R77" s="158">
        <v>5.0325000000000002E-2</v>
      </c>
      <c r="S77" s="158">
        <v>5.1803000000000002E-2</v>
      </c>
      <c r="T77" s="158">
        <v>5.3241999999999998E-2</v>
      </c>
      <c r="U77" s="158">
        <v>5.5992E-2</v>
      </c>
      <c r="V77" s="158">
        <v>5.7363999999999998E-2</v>
      </c>
      <c r="W77" s="158">
        <v>6.3365000000000005E-2</v>
      </c>
      <c r="X77" s="158">
        <v>6.5060000000000007E-2</v>
      </c>
      <c r="Y77" s="158">
        <v>6.9369E-2</v>
      </c>
      <c r="Z77" s="158">
        <v>7.2121000000000005E-2</v>
      </c>
      <c r="AA77" s="158">
        <v>7.5287999999999994E-2</v>
      </c>
      <c r="AB77" s="158">
        <v>7.6476000000000002E-2</v>
      </c>
      <c r="AC77" s="158">
        <v>8.0571000000000004E-2</v>
      </c>
      <c r="AD77" s="158">
        <v>8.3565E-2</v>
      </c>
      <c r="AE77" s="158">
        <v>8.5269999999999999E-2</v>
      </c>
      <c r="AF77" s="158">
        <v>8.7220000000000006E-2</v>
      </c>
      <c r="AG77" s="158">
        <v>8.9308999999999999E-2</v>
      </c>
      <c r="AH77" s="159">
        <v>5.0702999999999998E-2</v>
      </c>
    </row>
    <row r="78" spans="1:34" ht="15" customHeight="1" x14ac:dyDescent="0.25">
      <c r="A78" s="151" t="s">
        <v>1280</v>
      </c>
      <c r="B78" s="157" t="s">
        <v>1281</v>
      </c>
      <c r="C78" s="269">
        <v>2.2100000000000001E-4</v>
      </c>
      <c r="D78" s="158">
        <v>2.3800000000000001E-4</v>
      </c>
      <c r="E78" s="158">
        <v>2.4499999999999999E-4</v>
      </c>
      <c r="F78" s="158">
        <v>2.5099999999999998E-4</v>
      </c>
      <c r="G78" s="158">
        <v>2.5599999999999999E-4</v>
      </c>
      <c r="H78" s="158">
        <v>2.61E-4</v>
      </c>
      <c r="I78" s="158">
        <v>2.6400000000000002E-4</v>
      </c>
      <c r="J78" s="158">
        <v>2.6800000000000001E-4</v>
      </c>
      <c r="K78" s="158">
        <v>2.7E-4</v>
      </c>
      <c r="L78" s="158">
        <v>2.72E-4</v>
      </c>
      <c r="M78" s="158">
        <v>2.7399999999999999E-4</v>
      </c>
      <c r="N78" s="158">
        <v>2.7500000000000002E-4</v>
      </c>
      <c r="O78" s="158">
        <v>2.7500000000000002E-4</v>
      </c>
      <c r="P78" s="158">
        <v>2.7399999999999999E-4</v>
      </c>
      <c r="Q78" s="158">
        <v>2.7399999999999999E-4</v>
      </c>
      <c r="R78" s="158">
        <v>2.7700000000000001E-4</v>
      </c>
      <c r="S78" s="158">
        <v>2.8200000000000002E-4</v>
      </c>
      <c r="T78" s="158">
        <v>2.8899999999999998E-4</v>
      </c>
      <c r="U78" s="158">
        <v>2.99E-4</v>
      </c>
      <c r="V78" s="158">
        <v>3.0899999999999998E-4</v>
      </c>
      <c r="W78" s="158">
        <v>3.2299999999999999E-4</v>
      </c>
      <c r="X78" s="158">
        <v>3.3799999999999998E-4</v>
      </c>
      <c r="Y78" s="158">
        <v>3.5500000000000001E-4</v>
      </c>
      <c r="Z78" s="158">
        <v>3.7800000000000003E-4</v>
      </c>
      <c r="AA78" s="158">
        <v>3.97E-4</v>
      </c>
      <c r="AB78" s="158">
        <v>4.17E-4</v>
      </c>
      <c r="AC78" s="158">
        <v>4.37E-4</v>
      </c>
      <c r="AD78" s="158">
        <v>4.5800000000000002E-4</v>
      </c>
      <c r="AE78" s="158">
        <v>4.8099999999999998E-4</v>
      </c>
      <c r="AF78" s="158">
        <v>5.0500000000000002E-4</v>
      </c>
      <c r="AG78" s="158">
        <v>5.2999999999999998E-4</v>
      </c>
      <c r="AH78" s="159">
        <v>2.9655999999999998E-2</v>
      </c>
    </row>
    <row r="79" spans="1:34" ht="15" customHeight="1" x14ac:dyDescent="0.25">
      <c r="A79" s="151" t="s">
        <v>1282</v>
      </c>
      <c r="B79" s="157" t="s">
        <v>1200</v>
      </c>
      <c r="C79" s="269">
        <v>9.9310000000000006E-3</v>
      </c>
      <c r="D79" s="158">
        <v>1.1320999999999999E-2</v>
      </c>
      <c r="E79" s="158">
        <v>1.2248999999999999E-2</v>
      </c>
      <c r="F79" s="158">
        <v>1.3098E-2</v>
      </c>
      <c r="G79" s="158">
        <v>1.3898000000000001E-2</v>
      </c>
      <c r="H79" s="158">
        <v>1.4657E-2</v>
      </c>
      <c r="I79" s="158">
        <v>1.5561999999999999E-2</v>
      </c>
      <c r="J79" s="158">
        <v>1.6490999999999999E-2</v>
      </c>
      <c r="K79" s="158">
        <v>1.7392000000000001E-2</v>
      </c>
      <c r="L79" s="158">
        <v>1.8339999999999999E-2</v>
      </c>
      <c r="M79" s="158">
        <v>1.9494999999999998E-2</v>
      </c>
      <c r="N79" s="158">
        <v>2.0820000000000002E-2</v>
      </c>
      <c r="O79" s="158">
        <v>2.2335000000000001E-2</v>
      </c>
      <c r="P79" s="158">
        <v>2.4056999999999999E-2</v>
      </c>
      <c r="Q79" s="158">
        <v>2.5994E-2</v>
      </c>
      <c r="R79" s="158">
        <v>2.8149E-2</v>
      </c>
      <c r="S79" s="158">
        <v>3.0516999999999999E-2</v>
      </c>
      <c r="T79" s="158">
        <v>3.3096E-2</v>
      </c>
      <c r="U79" s="158">
        <v>3.5911999999999999E-2</v>
      </c>
      <c r="V79" s="158">
        <v>3.8920999999999997E-2</v>
      </c>
      <c r="W79" s="158">
        <v>4.2169999999999999E-2</v>
      </c>
      <c r="X79" s="158">
        <v>4.5506999999999999E-2</v>
      </c>
      <c r="Y79" s="158">
        <v>4.8989999999999999E-2</v>
      </c>
      <c r="Z79" s="158">
        <v>5.2602000000000003E-2</v>
      </c>
      <c r="AA79" s="158">
        <v>5.6454999999999998E-2</v>
      </c>
      <c r="AB79" s="158">
        <v>6.0205000000000002E-2</v>
      </c>
      <c r="AC79" s="158">
        <v>6.4102999999999993E-2</v>
      </c>
      <c r="AD79" s="158">
        <v>6.8169999999999994E-2</v>
      </c>
      <c r="AE79" s="158">
        <v>7.2470000000000007E-2</v>
      </c>
      <c r="AF79" s="158">
        <v>7.7160999999999993E-2</v>
      </c>
      <c r="AG79" s="158">
        <v>8.1839999999999996E-2</v>
      </c>
      <c r="AH79" s="159">
        <v>7.2834999999999997E-2</v>
      </c>
    </row>
    <row r="80" spans="1:34" ht="15" customHeight="1" x14ac:dyDescent="0.2">
      <c r="A80" s="151" t="s">
        <v>1283</v>
      </c>
      <c r="B80" s="156" t="s">
        <v>1202</v>
      </c>
      <c r="C80" s="270">
        <v>3.751147</v>
      </c>
      <c r="D80" s="160">
        <v>4.1306620000000001</v>
      </c>
      <c r="E80" s="160">
        <v>4.3161930000000002</v>
      </c>
      <c r="F80" s="160">
        <v>4.3542719999999999</v>
      </c>
      <c r="G80" s="160">
        <v>4.3646500000000001</v>
      </c>
      <c r="H80" s="160">
        <v>4.353847</v>
      </c>
      <c r="I80" s="160">
        <v>4.3443509999999996</v>
      </c>
      <c r="J80" s="160">
        <v>4.3244499999999997</v>
      </c>
      <c r="K80" s="160">
        <v>4.3142269999999998</v>
      </c>
      <c r="L80" s="160">
        <v>4.2989350000000002</v>
      </c>
      <c r="M80" s="160">
        <v>4.2998560000000001</v>
      </c>
      <c r="N80" s="160">
        <v>4.2849079999999997</v>
      </c>
      <c r="O80" s="160">
        <v>4.2828249999999999</v>
      </c>
      <c r="P80" s="160">
        <v>4.2845269999999998</v>
      </c>
      <c r="Q80" s="160">
        <v>4.2899320000000003</v>
      </c>
      <c r="R80" s="160">
        <v>4.2973129999999999</v>
      </c>
      <c r="S80" s="160">
        <v>4.3022410000000004</v>
      </c>
      <c r="T80" s="160">
        <v>4.3088889999999997</v>
      </c>
      <c r="U80" s="160">
        <v>4.3165399999999998</v>
      </c>
      <c r="V80" s="160">
        <v>4.3285299999999998</v>
      </c>
      <c r="W80" s="160">
        <v>4.3373439999999999</v>
      </c>
      <c r="X80" s="160">
        <v>4.3592529999999998</v>
      </c>
      <c r="Y80" s="160">
        <v>4.374962</v>
      </c>
      <c r="Z80" s="160">
        <v>4.4000500000000002</v>
      </c>
      <c r="AA80" s="160">
        <v>4.4221589999999997</v>
      </c>
      <c r="AB80" s="160">
        <v>4.4503740000000001</v>
      </c>
      <c r="AC80" s="160">
        <v>4.4729869999999998</v>
      </c>
      <c r="AD80" s="160">
        <v>4.494828</v>
      </c>
      <c r="AE80" s="160">
        <v>4.5170960000000004</v>
      </c>
      <c r="AF80" s="160">
        <v>4.5407169999999999</v>
      </c>
      <c r="AG80" s="160">
        <v>4.5640749999999999</v>
      </c>
      <c r="AH80" s="161">
        <v>6.5599999999999999E-3</v>
      </c>
    </row>
    <row r="81" spans="1:34" ht="15" customHeight="1" x14ac:dyDescent="0.25">
      <c r="A81" s="151" t="s">
        <v>1284</v>
      </c>
      <c r="B81" s="157" t="s">
        <v>1204</v>
      </c>
      <c r="C81" s="269">
        <v>1.4066E-2</v>
      </c>
      <c r="D81" s="158">
        <v>1.5730999999999998E-2</v>
      </c>
      <c r="E81" s="158">
        <v>1.796E-2</v>
      </c>
      <c r="F81" s="158">
        <v>1.9092000000000001E-2</v>
      </c>
      <c r="G81" s="158">
        <v>1.9476E-2</v>
      </c>
      <c r="H81" s="158">
        <v>1.9983000000000001E-2</v>
      </c>
      <c r="I81" s="158">
        <v>1.9671999999999999E-2</v>
      </c>
      <c r="J81" s="158">
        <v>2.0881E-2</v>
      </c>
      <c r="K81" s="158">
        <v>2.2002000000000001E-2</v>
      </c>
      <c r="L81" s="158">
        <v>2.341E-2</v>
      </c>
      <c r="M81" s="158">
        <v>2.4159E-2</v>
      </c>
      <c r="N81" s="158">
        <v>2.4681000000000002E-2</v>
      </c>
      <c r="O81" s="158">
        <v>2.5807E-2</v>
      </c>
      <c r="P81" s="158">
        <v>2.7661000000000002E-2</v>
      </c>
      <c r="Q81" s="158">
        <v>2.9829000000000001E-2</v>
      </c>
      <c r="R81" s="158">
        <v>3.2400999999999999E-2</v>
      </c>
      <c r="S81" s="158">
        <v>3.5024E-2</v>
      </c>
      <c r="T81" s="158">
        <v>3.7527999999999999E-2</v>
      </c>
      <c r="U81" s="158">
        <v>4.0336999999999998E-2</v>
      </c>
      <c r="V81" s="158">
        <v>4.3300999999999999E-2</v>
      </c>
      <c r="W81" s="158">
        <v>4.7107000000000003E-2</v>
      </c>
      <c r="X81" s="158">
        <v>5.0805999999999997E-2</v>
      </c>
      <c r="Y81" s="158">
        <v>5.4324999999999998E-2</v>
      </c>
      <c r="Z81" s="158">
        <v>5.8194999999999997E-2</v>
      </c>
      <c r="AA81" s="158">
        <v>6.3251000000000002E-2</v>
      </c>
      <c r="AB81" s="158">
        <v>6.9597000000000006E-2</v>
      </c>
      <c r="AC81" s="158">
        <v>7.5217999999999993E-2</v>
      </c>
      <c r="AD81" s="158">
        <v>7.8756999999999994E-2</v>
      </c>
      <c r="AE81" s="158">
        <v>8.3104999999999998E-2</v>
      </c>
      <c r="AF81" s="158">
        <v>8.8318999999999995E-2</v>
      </c>
      <c r="AG81" s="158">
        <v>9.3297000000000005E-2</v>
      </c>
      <c r="AH81" s="159">
        <v>6.5099000000000004E-2</v>
      </c>
    </row>
    <row r="82" spans="1:34" ht="15" customHeight="1" x14ac:dyDescent="0.2">
      <c r="A82" s="151" t="s">
        <v>1285</v>
      </c>
      <c r="B82" s="156" t="s">
        <v>1206</v>
      </c>
      <c r="C82" s="270">
        <v>3.7652130000000001</v>
      </c>
      <c r="D82" s="160">
        <v>4.1463929999999998</v>
      </c>
      <c r="E82" s="160">
        <v>4.3341539999999998</v>
      </c>
      <c r="F82" s="160">
        <v>4.3733639999999996</v>
      </c>
      <c r="G82" s="160">
        <v>4.3841260000000002</v>
      </c>
      <c r="H82" s="160">
        <v>4.3738289999999997</v>
      </c>
      <c r="I82" s="160">
        <v>4.3640230000000004</v>
      </c>
      <c r="J82" s="160">
        <v>4.3453299999999997</v>
      </c>
      <c r="K82" s="160">
        <v>4.3362290000000003</v>
      </c>
      <c r="L82" s="160">
        <v>4.3223459999999996</v>
      </c>
      <c r="M82" s="160">
        <v>4.3240150000000002</v>
      </c>
      <c r="N82" s="160">
        <v>4.3095889999999999</v>
      </c>
      <c r="O82" s="160">
        <v>4.3086310000000001</v>
      </c>
      <c r="P82" s="160">
        <v>4.3121879999999999</v>
      </c>
      <c r="Q82" s="160">
        <v>4.3197609999999997</v>
      </c>
      <c r="R82" s="160">
        <v>4.3297129999999999</v>
      </c>
      <c r="S82" s="160">
        <v>4.3372650000000004</v>
      </c>
      <c r="T82" s="160">
        <v>4.3464169999999998</v>
      </c>
      <c r="U82" s="160">
        <v>4.356878</v>
      </c>
      <c r="V82" s="160">
        <v>4.3718300000000001</v>
      </c>
      <c r="W82" s="160">
        <v>4.3844500000000002</v>
      </c>
      <c r="X82" s="160">
        <v>4.4100590000000004</v>
      </c>
      <c r="Y82" s="160">
        <v>4.4292870000000004</v>
      </c>
      <c r="Z82" s="160">
        <v>4.4582439999999997</v>
      </c>
      <c r="AA82" s="160">
        <v>4.4854099999999999</v>
      </c>
      <c r="AB82" s="160">
        <v>4.519971</v>
      </c>
      <c r="AC82" s="160">
        <v>4.5482050000000003</v>
      </c>
      <c r="AD82" s="160">
        <v>4.5735849999999996</v>
      </c>
      <c r="AE82" s="160">
        <v>4.6002010000000002</v>
      </c>
      <c r="AF82" s="160">
        <v>4.6290360000000002</v>
      </c>
      <c r="AG82" s="160">
        <v>4.6573719999999996</v>
      </c>
      <c r="AH82" s="161">
        <v>7.1130000000000004E-3</v>
      </c>
    </row>
    <row r="84" spans="1:34" ht="15" customHeight="1" x14ac:dyDescent="0.2">
      <c r="B84" s="156" t="s">
        <v>1286</v>
      </c>
    </row>
    <row r="85" spans="1:34" ht="15" customHeight="1" x14ac:dyDescent="0.2">
      <c r="A85" s="151" t="s">
        <v>1287</v>
      </c>
      <c r="B85" s="156" t="s">
        <v>1206</v>
      </c>
      <c r="C85" s="270">
        <v>-5.2999999999999999E-2</v>
      </c>
      <c r="D85" s="160">
        <v>-5.6333000000000001E-2</v>
      </c>
      <c r="E85" s="160">
        <v>-5.7192E-2</v>
      </c>
      <c r="F85" s="160">
        <v>-5.7529999999999998E-2</v>
      </c>
      <c r="G85" s="160">
        <v>-5.7716999999999997E-2</v>
      </c>
      <c r="H85" s="160">
        <v>-5.8250000000000003E-2</v>
      </c>
      <c r="I85" s="160">
        <v>-5.8067000000000001E-2</v>
      </c>
      <c r="J85" s="160">
        <v>-5.7952999999999998E-2</v>
      </c>
      <c r="K85" s="160">
        <v>-5.7665000000000001E-2</v>
      </c>
      <c r="L85" s="160">
        <v>-5.7321999999999998E-2</v>
      </c>
      <c r="M85" s="160">
        <v>-5.6869999999999997E-2</v>
      </c>
      <c r="N85" s="160">
        <v>-5.6779999999999997E-2</v>
      </c>
      <c r="O85" s="160">
        <v>-5.6526E-2</v>
      </c>
      <c r="P85" s="160">
        <v>-5.6341000000000002E-2</v>
      </c>
      <c r="Q85" s="160">
        <v>-5.6210999999999997E-2</v>
      </c>
      <c r="R85" s="160">
        <v>-5.6127000000000003E-2</v>
      </c>
      <c r="S85" s="160">
        <v>-5.6047E-2</v>
      </c>
      <c r="T85" s="160">
        <v>-5.5966000000000002E-2</v>
      </c>
      <c r="U85" s="160">
        <v>-5.5936E-2</v>
      </c>
      <c r="V85" s="160">
        <v>-5.5965000000000001E-2</v>
      </c>
      <c r="W85" s="160">
        <v>-5.5905999999999997E-2</v>
      </c>
      <c r="X85" s="160">
        <v>-5.5899999999999998E-2</v>
      </c>
      <c r="Y85" s="160">
        <v>-5.6134000000000003E-2</v>
      </c>
      <c r="Z85" s="160">
        <v>-5.6321000000000003E-2</v>
      </c>
      <c r="AA85" s="160">
        <v>-5.6571999999999997E-2</v>
      </c>
      <c r="AB85" s="160">
        <v>-5.6743000000000002E-2</v>
      </c>
      <c r="AC85" s="160">
        <v>-5.6978000000000001E-2</v>
      </c>
      <c r="AD85" s="160">
        <v>-5.7173000000000002E-2</v>
      </c>
      <c r="AE85" s="160">
        <v>-5.7370999999999998E-2</v>
      </c>
      <c r="AF85" s="160">
        <v>-5.7577000000000003E-2</v>
      </c>
      <c r="AG85" s="160">
        <v>-5.7789E-2</v>
      </c>
      <c r="AH85" s="161">
        <v>2.8879999999999999E-3</v>
      </c>
    </row>
    <row r="87" spans="1:34" ht="15" customHeight="1" x14ac:dyDescent="0.2">
      <c r="B87" s="156" t="s">
        <v>1288</v>
      </c>
    </row>
    <row r="88" spans="1:34" ht="15" customHeight="1" x14ac:dyDescent="0.25">
      <c r="A88" s="151" t="s">
        <v>1289</v>
      </c>
      <c r="B88" s="157" t="s">
        <v>1228</v>
      </c>
      <c r="C88" s="269">
        <v>9.8833000000000004E-2</v>
      </c>
      <c r="D88" s="158">
        <v>9.4957E-2</v>
      </c>
      <c r="E88" s="158">
        <v>8.9389999999999997E-2</v>
      </c>
      <c r="F88" s="158">
        <v>8.9347999999999997E-2</v>
      </c>
      <c r="G88" s="158">
        <v>8.8530999999999999E-2</v>
      </c>
      <c r="H88" s="158">
        <v>8.8077000000000003E-2</v>
      </c>
      <c r="I88" s="158">
        <v>8.8058999999999998E-2</v>
      </c>
      <c r="J88" s="158">
        <v>8.8137999999999994E-2</v>
      </c>
      <c r="K88" s="158">
        <v>8.8152999999999995E-2</v>
      </c>
      <c r="L88" s="158">
        <v>8.8301000000000004E-2</v>
      </c>
      <c r="M88" s="158">
        <v>8.8231000000000004E-2</v>
      </c>
      <c r="N88" s="158">
        <v>8.8276999999999994E-2</v>
      </c>
      <c r="O88" s="158">
        <v>8.8402999999999995E-2</v>
      </c>
      <c r="P88" s="158">
        <v>8.8681999999999997E-2</v>
      </c>
      <c r="Q88" s="158">
        <v>8.9039999999999994E-2</v>
      </c>
      <c r="R88" s="158">
        <v>8.9427999999999994E-2</v>
      </c>
      <c r="S88" s="158">
        <v>8.9746999999999993E-2</v>
      </c>
      <c r="T88" s="158">
        <v>9.0064000000000005E-2</v>
      </c>
      <c r="U88" s="158">
        <v>9.0409000000000003E-2</v>
      </c>
      <c r="V88" s="158">
        <v>9.0748999999999996E-2</v>
      </c>
      <c r="W88" s="158">
        <v>9.0998999999999997E-2</v>
      </c>
      <c r="X88" s="158">
        <v>9.1375999999999999E-2</v>
      </c>
      <c r="Y88" s="158">
        <v>9.1855999999999993E-2</v>
      </c>
      <c r="Z88" s="158">
        <v>9.2337000000000002E-2</v>
      </c>
      <c r="AA88" s="158">
        <v>9.2845999999999998E-2</v>
      </c>
      <c r="AB88" s="158">
        <v>9.3441999999999997E-2</v>
      </c>
      <c r="AC88" s="158">
        <v>9.3954999999999997E-2</v>
      </c>
      <c r="AD88" s="158">
        <v>9.4489000000000004E-2</v>
      </c>
      <c r="AE88" s="158">
        <v>9.5089000000000007E-2</v>
      </c>
      <c r="AF88" s="158">
        <v>9.5801999999999998E-2</v>
      </c>
      <c r="AG88" s="158">
        <v>9.6521999999999997E-2</v>
      </c>
      <c r="AH88" s="159">
        <v>-7.8899999999999999E-4</v>
      </c>
    </row>
    <row r="89" spans="1:34" ht="15" customHeight="1" x14ac:dyDescent="0.25">
      <c r="A89" s="151" t="s">
        <v>1290</v>
      </c>
      <c r="B89" s="157" t="s">
        <v>1210</v>
      </c>
      <c r="C89" s="269">
        <v>2.1964589999999999</v>
      </c>
      <c r="D89" s="158">
        <v>2.3024969999999998</v>
      </c>
      <c r="E89" s="158">
        <v>2.3065039999999999</v>
      </c>
      <c r="F89" s="158">
        <v>2.301094</v>
      </c>
      <c r="G89" s="158">
        <v>2.2915580000000002</v>
      </c>
      <c r="H89" s="158">
        <v>2.2796379999999998</v>
      </c>
      <c r="I89" s="158">
        <v>2.2644799999999998</v>
      </c>
      <c r="J89" s="158">
        <v>2.249171</v>
      </c>
      <c r="K89" s="158">
        <v>2.2346870000000001</v>
      </c>
      <c r="L89" s="158">
        <v>2.2189809999999999</v>
      </c>
      <c r="M89" s="158">
        <v>2.204078</v>
      </c>
      <c r="N89" s="158">
        <v>2.1896209999999998</v>
      </c>
      <c r="O89" s="158">
        <v>2.1754760000000002</v>
      </c>
      <c r="P89" s="158">
        <v>2.164444</v>
      </c>
      <c r="Q89" s="158">
        <v>2.1553330000000002</v>
      </c>
      <c r="R89" s="158">
        <v>2.147062</v>
      </c>
      <c r="S89" s="158">
        <v>2.13897</v>
      </c>
      <c r="T89" s="158">
        <v>2.1314769999999998</v>
      </c>
      <c r="U89" s="158">
        <v>2.1250040000000001</v>
      </c>
      <c r="V89" s="158">
        <v>2.1201970000000001</v>
      </c>
      <c r="W89" s="158">
        <v>2.1161599999999998</v>
      </c>
      <c r="X89" s="158">
        <v>2.1130719999999998</v>
      </c>
      <c r="Y89" s="158">
        <v>2.1116959999999998</v>
      </c>
      <c r="Z89" s="158">
        <v>2.1117689999999998</v>
      </c>
      <c r="AA89" s="158">
        <v>2.11253</v>
      </c>
      <c r="AB89" s="158">
        <v>2.1131739999999999</v>
      </c>
      <c r="AC89" s="158">
        <v>2.114163</v>
      </c>
      <c r="AD89" s="158">
        <v>2.115335</v>
      </c>
      <c r="AE89" s="158">
        <v>2.1172070000000001</v>
      </c>
      <c r="AF89" s="158">
        <v>2.1201490000000001</v>
      </c>
      <c r="AG89" s="158">
        <v>2.1233689999999998</v>
      </c>
      <c r="AH89" s="159">
        <v>-1.127E-3</v>
      </c>
    </row>
    <row r="90" spans="1:34" ht="15" customHeight="1" x14ac:dyDescent="0.25">
      <c r="A90" s="151" t="s">
        <v>1291</v>
      </c>
      <c r="B90" s="157" t="s">
        <v>1267</v>
      </c>
      <c r="C90" s="269">
        <v>2.3990000000000001E-3</v>
      </c>
      <c r="D90" s="158">
        <v>2.4919999999999999E-3</v>
      </c>
      <c r="E90" s="158">
        <v>2.7569999999999999E-3</v>
      </c>
      <c r="F90" s="158">
        <v>2.7699999999999999E-3</v>
      </c>
      <c r="G90" s="158">
        <v>2.7820000000000002E-3</v>
      </c>
      <c r="H90" s="158">
        <v>2.7789999999999998E-3</v>
      </c>
      <c r="I90" s="158">
        <v>2.7720000000000002E-3</v>
      </c>
      <c r="J90" s="158">
        <v>2.7699999999999999E-3</v>
      </c>
      <c r="K90" s="158">
        <v>2.7529999999999998E-3</v>
      </c>
      <c r="L90" s="158">
        <v>2.745E-3</v>
      </c>
      <c r="M90" s="158">
        <v>2.7369999999999998E-3</v>
      </c>
      <c r="N90" s="158">
        <v>2.7360000000000002E-3</v>
      </c>
      <c r="O90" s="158">
        <v>2.7330000000000002E-3</v>
      </c>
      <c r="P90" s="158">
        <v>2.7360000000000002E-3</v>
      </c>
      <c r="Q90" s="158">
        <v>2.7430000000000002E-3</v>
      </c>
      <c r="R90" s="158">
        <v>2.7529999999999998E-3</v>
      </c>
      <c r="S90" s="158">
        <v>2.7680000000000001E-3</v>
      </c>
      <c r="T90" s="158">
        <v>2.7829999999999999E-3</v>
      </c>
      <c r="U90" s="158">
        <v>2.7920000000000002E-3</v>
      </c>
      <c r="V90" s="158">
        <v>2.8189999999999999E-3</v>
      </c>
      <c r="W90" s="158">
        <v>2.8419999999999999E-3</v>
      </c>
      <c r="X90" s="158">
        <v>2.8760000000000001E-3</v>
      </c>
      <c r="Y90" s="158">
        <v>2.9169999999999999E-3</v>
      </c>
      <c r="Z90" s="158">
        <v>2.9589999999999998E-3</v>
      </c>
      <c r="AA90" s="158">
        <v>3.0100000000000001E-3</v>
      </c>
      <c r="AB90" s="158">
        <v>3.0660000000000001E-3</v>
      </c>
      <c r="AC90" s="158">
        <v>3.1099999999999999E-3</v>
      </c>
      <c r="AD90" s="158">
        <v>3.1670000000000001E-3</v>
      </c>
      <c r="AE90" s="158">
        <v>3.2269999999999998E-3</v>
      </c>
      <c r="AF90" s="158">
        <v>3.2919999999999998E-3</v>
      </c>
      <c r="AG90" s="158">
        <v>3.3609999999999998E-3</v>
      </c>
      <c r="AH90" s="159">
        <v>1.1305000000000001E-2</v>
      </c>
    </row>
    <row r="91" spans="1:34" ht="15" customHeight="1" x14ac:dyDescent="0.25">
      <c r="A91" s="151" t="s">
        <v>1292</v>
      </c>
      <c r="B91" s="157" t="s">
        <v>1269</v>
      </c>
      <c r="C91" s="269">
        <v>0.65032999999999996</v>
      </c>
      <c r="D91" s="158">
        <v>0.85097199999999995</v>
      </c>
      <c r="E91" s="158">
        <v>0.938496</v>
      </c>
      <c r="F91" s="158">
        <v>0.97562099999999996</v>
      </c>
      <c r="G91" s="158">
        <v>0.99482800000000005</v>
      </c>
      <c r="H91" s="158">
        <v>1.0120610000000001</v>
      </c>
      <c r="I91" s="158">
        <v>1.0174369999999999</v>
      </c>
      <c r="J91" s="158">
        <v>1.0222830000000001</v>
      </c>
      <c r="K91" s="158">
        <v>1.030837</v>
      </c>
      <c r="L91" s="158">
        <v>1.037115</v>
      </c>
      <c r="M91" s="158">
        <v>1.046106</v>
      </c>
      <c r="N91" s="158">
        <v>1.057455</v>
      </c>
      <c r="O91" s="158">
        <v>1.07148</v>
      </c>
      <c r="P91" s="158">
        <v>1.0861689999999999</v>
      </c>
      <c r="Q91" s="158">
        <v>1.1008720000000001</v>
      </c>
      <c r="R91" s="158">
        <v>1.1154459999999999</v>
      </c>
      <c r="S91" s="158">
        <v>1.12687</v>
      </c>
      <c r="T91" s="158">
        <v>1.136951</v>
      </c>
      <c r="U91" s="158">
        <v>1.1483410000000001</v>
      </c>
      <c r="V91" s="158">
        <v>1.16025</v>
      </c>
      <c r="W91" s="158">
        <v>1.174536</v>
      </c>
      <c r="X91" s="158">
        <v>1.1885239999999999</v>
      </c>
      <c r="Y91" s="158">
        <v>1.204099</v>
      </c>
      <c r="Z91" s="158">
        <v>1.2200420000000001</v>
      </c>
      <c r="AA91" s="158">
        <v>1.236801</v>
      </c>
      <c r="AB91" s="158">
        <v>1.2526349999999999</v>
      </c>
      <c r="AC91" s="158">
        <v>1.267841</v>
      </c>
      <c r="AD91" s="158">
        <v>1.281396</v>
      </c>
      <c r="AE91" s="158">
        <v>1.293682</v>
      </c>
      <c r="AF91" s="158">
        <v>1.30498</v>
      </c>
      <c r="AG91" s="158">
        <v>1.3163910000000001</v>
      </c>
      <c r="AH91" s="159">
        <v>2.3784E-2</v>
      </c>
    </row>
    <row r="92" spans="1:34" ht="15" customHeight="1" x14ac:dyDescent="0.25">
      <c r="A92" s="151" t="s">
        <v>1293</v>
      </c>
      <c r="B92" s="157" t="s">
        <v>1294</v>
      </c>
      <c r="C92" s="269">
        <v>6.9999999999999994E-5</v>
      </c>
      <c r="D92" s="158">
        <v>7.7000000000000001E-5</v>
      </c>
      <c r="E92" s="158">
        <v>7.7999999999999999E-5</v>
      </c>
      <c r="F92" s="158">
        <v>1.1E-4</v>
      </c>
      <c r="G92" s="158">
        <v>1.2E-4</v>
      </c>
      <c r="H92" s="158">
        <v>1.4200000000000001E-4</v>
      </c>
      <c r="I92" s="158">
        <v>1.3200000000000001E-4</v>
      </c>
      <c r="J92" s="158">
        <v>1.27E-4</v>
      </c>
      <c r="K92" s="158">
        <v>1.15E-4</v>
      </c>
      <c r="L92" s="158">
        <v>1.1E-4</v>
      </c>
      <c r="M92" s="158">
        <v>5.5000000000000002E-5</v>
      </c>
      <c r="N92" s="158">
        <v>5.1E-5</v>
      </c>
      <c r="O92" s="158">
        <v>4.0000000000000003E-5</v>
      </c>
      <c r="P92" s="158">
        <v>3.6999999999999998E-5</v>
      </c>
      <c r="Q92" s="158">
        <v>3.4999999999999997E-5</v>
      </c>
      <c r="R92" s="158">
        <v>3.3000000000000003E-5</v>
      </c>
      <c r="S92" s="158">
        <v>3.1999999999999999E-5</v>
      </c>
      <c r="T92" s="158">
        <v>2.8E-5</v>
      </c>
      <c r="U92" s="158">
        <v>2.4000000000000001E-5</v>
      </c>
      <c r="V92" s="158">
        <v>2.4000000000000001E-5</v>
      </c>
      <c r="W92" s="158">
        <v>1.9000000000000001E-5</v>
      </c>
      <c r="X92" s="158">
        <v>1.5999999999999999E-5</v>
      </c>
      <c r="Y92" s="158">
        <v>1.4E-5</v>
      </c>
      <c r="Z92" s="158">
        <v>9.0000000000000002E-6</v>
      </c>
      <c r="AA92" s="158">
        <v>9.0000000000000002E-6</v>
      </c>
      <c r="AB92" s="158">
        <v>7.9999999999999996E-6</v>
      </c>
      <c r="AC92" s="158">
        <v>7.9999999999999996E-6</v>
      </c>
      <c r="AD92" s="158">
        <v>7.9999999999999996E-6</v>
      </c>
      <c r="AE92" s="158">
        <v>7.9999999999999996E-6</v>
      </c>
      <c r="AF92" s="158">
        <v>7.9999999999999996E-6</v>
      </c>
      <c r="AG92" s="158">
        <v>7.9999999999999996E-6</v>
      </c>
      <c r="AH92" s="159">
        <v>-6.9565000000000002E-2</v>
      </c>
    </row>
    <row r="93" spans="1:34" ht="15" customHeight="1" x14ac:dyDescent="0.25">
      <c r="A93" s="151" t="s">
        <v>1295</v>
      </c>
      <c r="B93" s="157" t="s">
        <v>1192</v>
      </c>
      <c r="C93" s="269">
        <v>0.83881000000000006</v>
      </c>
      <c r="D93" s="158">
        <v>0.88701099999999999</v>
      </c>
      <c r="E93" s="158">
        <v>0.90650900000000001</v>
      </c>
      <c r="F93" s="158">
        <v>0.91478700000000002</v>
      </c>
      <c r="G93" s="158">
        <v>0.92213900000000004</v>
      </c>
      <c r="H93" s="158">
        <v>0.93869599999999997</v>
      </c>
      <c r="I93" s="158">
        <v>0.94000099999999998</v>
      </c>
      <c r="J93" s="158">
        <v>0.94253799999999999</v>
      </c>
      <c r="K93" s="158">
        <v>0.94026500000000002</v>
      </c>
      <c r="L93" s="158">
        <v>0.93729799999999996</v>
      </c>
      <c r="M93" s="158">
        <v>0.931253</v>
      </c>
      <c r="N93" s="158">
        <v>0.93358699999999994</v>
      </c>
      <c r="O93" s="158">
        <v>0.93175799999999998</v>
      </c>
      <c r="P93" s="158">
        <v>0.93108400000000002</v>
      </c>
      <c r="Q93" s="158">
        <v>0.93157699999999999</v>
      </c>
      <c r="R93" s="158">
        <v>0.93298400000000004</v>
      </c>
      <c r="S93" s="158">
        <v>0.93433200000000005</v>
      </c>
      <c r="T93" s="158">
        <v>0.93543699999999996</v>
      </c>
      <c r="U93" s="158">
        <v>0.93760299999999996</v>
      </c>
      <c r="V93" s="158">
        <v>0.94069000000000003</v>
      </c>
      <c r="W93" s="158">
        <v>0.94143299999999996</v>
      </c>
      <c r="X93" s="158">
        <v>0.94354300000000002</v>
      </c>
      <c r="Y93" s="158">
        <v>0.95084299999999999</v>
      </c>
      <c r="Z93" s="158">
        <v>0.95679700000000001</v>
      </c>
      <c r="AA93" s="158">
        <v>0.96407399999999999</v>
      </c>
      <c r="AB93" s="158">
        <v>0.96964700000000004</v>
      </c>
      <c r="AC93" s="158">
        <v>0.97655899999999995</v>
      </c>
      <c r="AD93" s="158">
        <v>0.98264700000000005</v>
      </c>
      <c r="AE93" s="158">
        <v>0.988923</v>
      </c>
      <c r="AF93" s="158">
        <v>0.99563599999999997</v>
      </c>
      <c r="AG93" s="158">
        <v>1.002448</v>
      </c>
      <c r="AH93" s="159">
        <v>5.9579999999999998E-3</v>
      </c>
    </row>
    <row r="94" spans="1:34" ht="15" customHeight="1" x14ac:dyDescent="0.25">
      <c r="A94" s="151" t="s">
        <v>1296</v>
      </c>
      <c r="B94" s="157" t="s">
        <v>45</v>
      </c>
      <c r="C94" s="269">
        <v>0.17265800000000001</v>
      </c>
      <c r="D94" s="158">
        <v>0.19763</v>
      </c>
      <c r="E94" s="158">
        <v>0.28955799999999998</v>
      </c>
      <c r="F94" s="158">
        <v>0.286497</v>
      </c>
      <c r="G94" s="158">
        <v>0.279642</v>
      </c>
      <c r="H94" s="158">
        <v>0.244003</v>
      </c>
      <c r="I94" s="158">
        <v>0.243647</v>
      </c>
      <c r="J94" s="158">
        <v>0.230457</v>
      </c>
      <c r="K94" s="158">
        <v>0.22770000000000001</v>
      </c>
      <c r="L94" s="158">
        <v>0.22504299999999999</v>
      </c>
      <c r="M94" s="158">
        <v>0.24257300000000001</v>
      </c>
      <c r="N94" s="158">
        <v>0.22622999999999999</v>
      </c>
      <c r="O94" s="158">
        <v>0.22490499999999999</v>
      </c>
      <c r="P94" s="158">
        <v>0.22322800000000001</v>
      </c>
      <c r="Q94" s="158">
        <v>0.22167600000000001</v>
      </c>
      <c r="R94" s="158">
        <v>0.219974</v>
      </c>
      <c r="S94" s="158">
        <v>0.218613</v>
      </c>
      <c r="T94" s="158">
        <v>0.21964700000000001</v>
      </c>
      <c r="U94" s="158">
        <v>0.2165</v>
      </c>
      <c r="V94" s="158">
        <v>0.21618200000000001</v>
      </c>
      <c r="W94" s="158">
        <v>0.20641699999999999</v>
      </c>
      <c r="X94" s="158">
        <v>0.21287500000000001</v>
      </c>
      <c r="Y94" s="158">
        <v>0.201513</v>
      </c>
      <c r="Z94" s="158">
        <v>0.20087099999999999</v>
      </c>
      <c r="AA94" s="158">
        <v>0.19381599999999999</v>
      </c>
      <c r="AB94" s="158">
        <v>0.19788800000000001</v>
      </c>
      <c r="AC94" s="158">
        <v>0.19195899999999999</v>
      </c>
      <c r="AD94" s="158">
        <v>0.188445</v>
      </c>
      <c r="AE94" s="158">
        <v>0.18726699999999999</v>
      </c>
      <c r="AF94" s="158">
        <v>0.18668599999999999</v>
      </c>
      <c r="AG94" s="158">
        <v>0.18515499999999999</v>
      </c>
      <c r="AH94" s="159">
        <v>2.3319999999999999E-3</v>
      </c>
    </row>
    <row r="95" spans="1:34" ht="15" customHeight="1" x14ac:dyDescent="0.25">
      <c r="A95" s="151" t="s">
        <v>1297</v>
      </c>
      <c r="B95" s="157" t="s">
        <v>47</v>
      </c>
      <c r="C95" s="269">
        <v>0</v>
      </c>
      <c r="D95" s="158">
        <v>0</v>
      </c>
      <c r="E95" s="158">
        <v>0</v>
      </c>
      <c r="F95" s="158">
        <v>0</v>
      </c>
      <c r="G95" s="158">
        <v>0</v>
      </c>
      <c r="H95" s="158">
        <v>0</v>
      </c>
      <c r="I95" s="158">
        <v>0</v>
      </c>
      <c r="J95" s="158">
        <v>0</v>
      </c>
      <c r="K95" s="158">
        <v>0</v>
      </c>
      <c r="L95" s="158">
        <v>0</v>
      </c>
      <c r="M95" s="158">
        <v>0</v>
      </c>
      <c r="N95" s="158">
        <v>0</v>
      </c>
      <c r="O95" s="158">
        <v>0</v>
      </c>
      <c r="P95" s="158">
        <v>0</v>
      </c>
      <c r="Q95" s="158">
        <v>0</v>
      </c>
      <c r="R95" s="158">
        <v>0</v>
      </c>
      <c r="S95" s="158">
        <v>0</v>
      </c>
      <c r="T95" s="158">
        <v>0</v>
      </c>
      <c r="U95" s="158">
        <v>0</v>
      </c>
      <c r="V95" s="158">
        <v>0</v>
      </c>
      <c r="W95" s="158">
        <v>0</v>
      </c>
      <c r="X95" s="158">
        <v>0</v>
      </c>
      <c r="Y95" s="158">
        <v>0</v>
      </c>
      <c r="Z95" s="158">
        <v>0</v>
      </c>
      <c r="AA95" s="158">
        <v>0</v>
      </c>
      <c r="AB95" s="158">
        <v>0</v>
      </c>
      <c r="AC95" s="158">
        <v>0</v>
      </c>
      <c r="AD95" s="158">
        <v>0</v>
      </c>
      <c r="AE95" s="158">
        <v>0</v>
      </c>
      <c r="AF95" s="158">
        <v>0</v>
      </c>
      <c r="AG95" s="158">
        <v>0</v>
      </c>
      <c r="AH95" s="159" t="s">
        <v>1213</v>
      </c>
    </row>
    <row r="96" spans="1:34" ht="15" customHeight="1" x14ac:dyDescent="0.25">
      <c r="A96" s="151" t="s">
        <v>1298</v>
      </c>
      <c r="B96" s="157" t="s">
        <v>1299</v>
      </c>
      <c r="C96" s="269">
        <v>0.48769200000000001</v>
      </c>
      <c r="D96" s="158">
        <v>0.51044400000000001</v>
      </c>
      <c r="E96" s="158">
        <v>0.40878599999999998</v>
      </c>
      <c r="F96" s="158">
        <v>0.40008199999999999</v>
      </c>
      <c r="G96" s="158">
        <v>0.39104800000000001</v>
      </c>
      <c r="H96" s="158">
        <v>0.39413999999999999</v>
      </c>
      <c r="I96" s="158">
        <v>0.40593400000000002</v>
      </c>
      <c r="J96" s="158">
        <v>0.40536499999999998</v>
      </c>
      <c r="K96" s="158">
        <v>0.41491899999999998</v>
      </c>
      <c r="L96" s="158">
        <v>0.41976000000000002</v>
      </c>
      <c r="M96" s="158">
        <v>0.41111799999999998</v>
      </c>
      <c r="N96" s="158">
        <v>0.41689599999999999</v>
      </c>
      <c r="O96" s="158">
        <v>0.41484599999999999</v>
      </c>
      <c r="P96" s="158">
        <v>0.41455500000000001</v>
      </c>
      <c r="Q96" s="158">
        <v>0.422404</v>
      </c>
      <c r="R96" s="158">
        <v>0.42626599999999998</v>
      </c>
      <c r="S96" s="158">
        <v>0.44388100000000003</v>
      </c>
      <c r="T96" s="158">
        <v>0.457818</v>
      </c>
      <c r="U96" s="158">
        <v>0.45813700000000002</v>
      </c>
      <c r="V96" s="158">
        <v>0.46505099999999999</v>
      </c>
      <c r="W96" s="158">
        <v>0.463563</v>
      </c>
      <c r="X96" s="158">
        <v>0.46478599999999998</v>
      </c>
      <c r="Y96" s="158">
        <v>0.46467999999999998</v>
      </c>
      <c r="Z96" s="158">
        <v>0.44906800000000002</v>
      </c>
      <c r="AA96" s="158">
        <v>0.44618000000000002</v>
      </c>
      <c r="AB96" s="158">
        <v>0.44853700000000002</v>
      </c>
      <c r="AC96" s="158">
        <v>0.45358999999999999</v>
      </c>
      <c r="AD96" s="158">
        <v>0.46114899999999998</v>
      </c>
      <c r="AE96" s="158">
        <v>0.46717900000000001</v>
      </c>
      <c r="AF96" s="158">
        <v>0.46949400000000002</v>
      </c>
      <c r="AG96" s="158">
        <v>0.47910599999999998</v>
      </c>
      <c r="AH96" s="159">
        <v>-5.9199999999999997E-4</v>
      </c>
    </row>
    <row r="97" spans="1:34" ht="15" customHeight="1" x14ac:dyDescent="0.25">
      <c r="A97" s="151" t="s">
        <v>1300</v>
      </c>
      <c r="B97" s="157" t="s">
        <v>1194</v>
      </c>
      <c r="C97" s="269">
        <v>4.4448530000000002</v>
      </c>
      <c r="D97" s="158">
        <v>4.8435879999999996</v>
      </c>
      <c r="E97" s="158">
        <v>4.9393219999999998</v>
      </c>
      <c r="F97" s="158">
        <v>4.9675390000000004</v>
      </c>
      <c r="G97" s="158">
        <v>4.967867</v>
      </c>
      <c r="H97" s="158">
        <v>4.9567579999999998</v>
      </c>
      <c r="I97" s="158">
        <v>4.9596910000000003</v>
      </c>
      <c r="J97" s="158">
        <v>4.9380790000000001</v>
      </c>
      <c r="K97" s="158">
        <v>4.9366760000000003</v>
      </c>
      <c r="L97" s="158">
        <v>4.9266069999999997</v>
      </c>
      <c r="M97" s="158">
        <v>4.9234140000000002</v>
      </c>
      <c r="N97" s="158">
        <v>4.9121170000000003</v>
      </c>
      <c r="O97" s="158">
        <v>4.9069070000000004</v>
      </c>
      <c r="P97" s="158">
        <v>4.9081989999999998</v>
      </c>
      <c r="Q97" s="158">
        <v>4.9209360000000002</v>
      </c>
      <c r="R97" s="158">
        <v>4.9311930000000004</v>
      </c>
      <c r="S97" s="158">
        <v>4.952445</v>
      </c>
      <c r="T97" s="158">
        <v>4.9714219999999996</v>
      </c>
      <c r="U97" s="158">
        <v>4.9760179999999998</v>
      </c>
      <c r="V97" s="158">
        <v>4.9931419999999997</v>
      </c>
      <c r="W97" s="158">
        <v>4.9931270000000003</v>
      </c>
      <c r="X97" s="158">
        <v>5.0141920000000004</v>
      </c>
      <c r="Y97" s="158">
        <v>5.0247010000000003</v>
      </c>
      <c r="Z97" s="158">
        <v>5.030894</v>
      </c>
      <c r="AA97" s="158">
        <v>5.0462569999999998</v>
      </c>
      <c r="AB97" s="158">
        <v>5.0753320000000004</v>
      </c>
      <c r="AC97" s="158">
        <v>5.0980749999999997</v>
      </c>
      <c r="AD97" s="158">
        <v>5.1234690000000001</v>
      </c>
      <c r="AE97" s="158">
        <v>5.1493549999999999</v>
      </c>
      <c r="AF97" s="158">
        <v>5.1727550000000004</v>
      </c>
      <c r="AG97" s="158">
        <v>5.2029990000000002</v>
      </c>
      <c r="AH97" s="159">
        <v>5.2630000000000003E-3</v>
      </c>
    </row>
    <row r="98" spans="1:34" ht="15" customHeight="1" x14ac:dyDescent="0.25">
      <c r="A98" s="151" t="s">
        <v>1301</v>
      </c>
      <c r="B98" s="157" t="s">
        <v>1196</v>
      </c>
      <c r="C98" s="269">
        <v>2.000038</v>
      </c>
      <c r="D98" s="158">
        <v>2.0003470000000001</v>
      </c>
      <c r="E98" s="158">
        <v>2.049906</v>
      </c>
      <c r="F98" s="158">
        <v>2.0793659999999998</v>
      </c>
      <c r="G98" s="158">
        <v>2.1080459999999999</v>
      </c>
      <c r="H98" s="158">
        <v>2.1372909999999998</v>
      </c>
      <c r="I98" s="158">
        <v>2.1550609999999999</v>
      </c>
      <c r="J98" s="158">
        <v>2.1567910000000001</v>
      </c>
      <c r="K98" s="158">
        <v>2.173111</v>
      </c>
      <c r="L98" s="158">
        <v>2.186048</v>
      </c>
      <c r="M98" s="158">
        <v>2.0949040000000001</v>
      </c>
      <c r="N98" s="158">
        <v>2.0937079999999999</v>
      </c>
      <c r="O98" s="158">
        <v>2.0933459999999999</v>
      </c>
      <c r="P98" s="158">
        <v>2.1023130000000001</v>
      </c>
      <c r="Q98" s="158">
        <v>2.118833</v>
      </c>
      <c r="R98" s="158">
        <v>2.1296249999999999</v>
      </c>
      <c r="S98" s="158">
        <v>2.1506189999999998</v>
      </c>
      <c r="T98" s="158">
        <v>2.164701</v>
      </c>
      <c r="U98" s="158">
        <v>2.1795529999999999</v>
      </c>
      <c r="V98" s="158">
        <v>2.1859989999999998</v>
      </c>
      <c r="W98" s="158">
        <v>2.2008260000000002</v>
      </c>
      <c r="X98" s="158">
        <v>2.2156799999999999</v>
      </c>
      <c r="Y98" s="158">
        <v>2.232691</v>
      </c>
      <c r="Z98" s="158">
        <v>2.249193</v>
      </c>
      <c r="AA98" s="158">
        <v>2.261199</v>
      </c>
      <c r="AB98" s="158">
        <v>2.269835</v>
      </c>
      <c r="AC98" s="158">
        <v>2.2870520000000001</v>
      </c>
      <c r="AD98" s="158">
        <v>2.3029139999999999</v>
      </c>
      <c r="AE98" s="158">
        <v>2.3154249999999998</v>
      </c>
      <c r="AF98" s="158">
        <v>2.326708</v>
      </c>
      <c r="AG98" s="158">
        <v>2.3400300000000001</v>
      </c>
      <c r="AH98" s="159">
        <v>5.2469999999999999E-3</v>
      </c>
    </row>
    <row r="99" spans="1:34" ht="15" customHeight="1" x14ac:dyDescent="0.25">
      <c r="A99" s="151" t="s">
        <v>1302</v>
      </c>
      <c r="B99" s="157" t="s">
        <v>1238</v>
      </c>
      <c r="C99" s="269">
        <v>0</v>
      </c>
      <c r="D99" s="158">
        <v>0</v>
      </c>
      <c r="E99" s="158">
        <v>0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8">
        <v>0</v>
      </c>
      <c r="O99" s="158">
        <v>0</v>
      </c>
      <c r="P99" s="158">
        <v>0</v>
      </c>
      <c r="Q99" s="158">
        <v>0</v>
      </c>
      <c r="R99" s="158">
        <v>0</v>
      </c>
      <c r="S99" s="158">
        <v>0</v>
      </c>
      <c r="T99" s="158">
        <v>0</v>
      </c>
      <c r="U99" s="158">
        <v>0</v>
      </c>
      <c r="V99" s="158">
        <v>0</v>
      </c>
      <c r="W99" s="158">
        <v>0</v>
      </c>
      <c r="X99" s="158">
        <v>0</v>
      </c>
      <c r="Y99" s="158">
        <v>0</v>
      </c>
      <c r="Z99" s="158">
        <v>0</v>
      </c>
      <c r="AA99" s="158">
        <v>0</v>
      </c>
      <c r="AB99" s="158">
        <v>0</v>
      </c>
      <c r="AC99" s="158">
        <v>0</v>
      </c>
      <c r="AD99" s="158">
        <v>0</v>
      </c>
      <c r="AE99" s="158">
        <v>0</v>
      </c>
      <c r="AF99" s="158">
        <v>0</v>
      </c>
      <c r="AG99" s="158">
        <v>0</v>
      </c>
      <c r="AH99" s="159" t="s">
        <v>1213</v>
      </c>
    </row>
    <row r="100" spans="1:34" ht="15" customHeight="1" x14ac:dyDescent="0.25">
      <c r="A100" s="151" t="s">
        <v>1303</v>
      </c>
      <c r="B100" s="157" t="s">
        <v>1240</v>
      </c>
      <c r="C100" s="269">
        <v>0.28741899999999998</v>
      </c>
      <c r="D100" s="158">
        <v>0.28118500000000002</v>
      </c>
      <c r="E100" s="158">
        <v>0.279584</v>
      </c>
      <c r="F100" s="158">
        <v>0.28892000000000001</v>
      </c>
      <c r="G100" s="158">
        <v>0.28322599999999998</v>
      </c>
      <c r="H100" s="158">
        <v>0.283387</v>
      </c>
      <c r="I100" s="158">
        <v>0.28504499999999999</v>
      </c>
      <c r="J100" s="158">
        <v>0.28822799999999998</v>
      </c>
      <c r="K100" s="158">
        <v>0.29441000000000001</v>
      </c>
      <c r="L100" s="158">
        <v>0.29430099999999998</v>
      </c>
      <c r="M100" s="158">
        <v>0.30094799999999999</v>
      </c>
      <c r="N100" s="158">
        <v>0.31120399999999998</v>
      </c>
      <c r="O100" s="158">
        <v>0.31890200000000002</v>
      </c>
      <c r="P100" s="158">
        <v>0.33055299999999999</v>
      </c>
      <c r="Q100" s="158">
        <v>0.33546500000000001</v>
      </c>
      <c r="R100" s="158">
        <v>0.33269900000000002</v>
      </c>
      <c r="S100" s="158">
        <v>0.32720300000000002</v>
      </c>
      <c r="T100" s="158">
        <v>0.32995400000000003</v>
      </c>
      <c r="U100" s="158">
        <v>0.32271499999999997</v>
      </c>
      <c r="V100" s="158">
        <v>0.32466800000000001</v>
      </c>
      <c r="W100" s="158">
        <v>0.32738400000000001</v>
      </c>
      <c r="X100" s="158">
        <v>0.33183200000000002</v>
      </c>
      <c r="Y100" s="158">
        <v>0.33252900000000002</v>
      </c>
      <c r="Z100" s="158">
        <v>0.34967700000000002</v>
      </c>
      <c r="AA100" s="158">
        <v>0.34900799999999998</v>
      </c>
      <c r="AB100" s="158">
        <v>0.33699800000000002</v>
      </c>
      <c r="AC100" s="158">
        <v>0.34682600000000002</v>
      </c>
      <c r="AD100" s="158">
        <v>0.343306</v>
      </c>
      <c r="AE100" s="158">
        <v>0.34277299999999999</v>
      </c>
      <c r="AF100" s="158">
        <v>0.33455099999999999</v>
      </c>
      <c r="AG100" s="158">
        <v>0.32361899999999999</v>
      </c>
      <c r="AH100" s="159">
        <v>3.9620000000000002E-3</v>
      </c>
    </row>
    <row r="101" spans="1:34" ht="15" customHeight="1" x14ac:dyDescent="0.25">
      <c r="A101" s="151" t="s">
        <v>1304</v>
      </c>
      <c r="B101" s="157" t="s">
        <v>1242</v>
      </c>
      <c r="C101" s="269">
        <v>0</v>
      </c>
      <c r="D101" s="158">
        <v>0</v>
      </c>
      <c r="E101" s="158">
        <v>0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8">
        <v>0</v>
      </c>
      <c r="O101" s="158">
        <v>0</v>
      </c>
      <c r="P101" s="158">
        <v>0</v>
      </c>
      <c r="Q101" s="158">
        <v>0</v>
      </c>
      <c r="R101" s="158">
        <v>0</v>
      </c>
      <c r="S101" s="158">
        <v>0</v>
      </c>
      <c r="T101" s="158">
        <v>0</v>
      </c>
      <c r="U101" s="158">
        <v>0</v>
      </c>
      <c r="V101" s="158">
        <v>0</v>
      </c>
      <c r="W101" s="158">
        <v>0</v>
      </c>
      <c r="X101" s="158">
        <v>0</v>
      </c>
      <c r="Y101" s="158">
        <v>0</v>
      </c>
      <c r="Z101" s="158">
        <v>0</v>
      </c>
      <c r="AA101" s="158">
        <v>0</v>
      </c>
      <c r="AB101" s="158">
        <v>0</v>
      </c>
      <c r="AC101" s="158">
        <v>0</v>
      </c>
      <c r="AD101" s="158">
        <v>0</v>
      </c>
      <c r="AE101" s="158">
        <v>0</v>
      </c>
      <c r="AF101" s="158">
        <v>0</v>
      </c>
      <c r="AG101" s="158">
        <v>0</v>
      </c>
      <c r="AH101" s="159" t="s">
        <v>1213</v>
      </c>
    </row>
    <row r="102" spans="1:34" ht="15" customHeight="1" x14ac:dyDescent="0.25">
      <c r="A102" s="151" t="s">
        <v>1305</v>
      </c>
      <c r="B102" s="157" t="s">
        <v>1277</v>
      </c>
      <c r="C102" s="269">
        <v>4.6810999999999998E-2</v>
      </c>
      <c r="D102" s="158">
        <v>4.8954999999999999E-2</v>
      </c>
      <c r="E102" s="158">
        <v>4.4031000000000001E-2</v>
      </c>
      <c r="F102" s="158">
        <v>4.3520999999999997E-2</v>
      </c>
      <c r="G102" s="158">
        <v>4.3104999999999997E-2</v>
      </c>
      <c r="H102" s="158">
        <v>4.3598999999999999E-2</v>
      </c>
      <c r="I102" s="158">
        <v>4.3313999999999998E-2</v>
      </c>
      <c r="J102" s="158">
        <v>4.3691000000000001E-2</v>
      </c>
      <c r="K102" s="158">
        <v>4.3815E-2</v>
      </c>
      <c r="L102" s="158">
        <v>4.3756000000000003E-2</v>
      </c>
      <c r="M102" s="158">
        <v>4.1973000000000003E-2</v>
      </c>
      <c r="N102" s="158">
        <v>4.1793999999999998E-2</v>
      </c>
      <c r="O102" s="158">
        <v>4.1924000000000003E-2</v>
      </c>
      <c r="P102" s="158">
        <v>4.1902000000000002E-2</v>
      </c>
      <c r="Q102" s="158">
        <v>4.2186000000000001E-2</v>
      </c>
      <c r="R102" s="158">
        <v>4.2581000000000001E-2</v>
      </c>
      <c r="S102" s="158">
        <v>4.2941E-2</v>
      </c>
      <c r="T102" s="158">
        <v>4.3237999999999999E-2</v>
      </c>
      <c r="U102" s="158">
        <v>4.3951999999999998E-2</v>
      </c>
      <c r="V102" s="158">
        <v>4.4245E-2</v>
      </c>
      <c r="W102" s="158">
        <v>4.5284999999999999E-2</v>
      </c>
      <c r="X102" s="158">
        <v>4.5711000000000002E-2</v>
      </c>
      <c r="Y102" s="158">
        <v>4.6439000000000001E-2</v>
      </c>
      <c r="Z102" s="158">
        <v>4.6989999999999997E-2</v>
      </c>
      <c r="AA102" s="158">
        <v>4.7486E-2</v>
      </c>
      <c r="AB102" s="158">
        <v>4.7918000000000002E-2</v>
      </c>
      <c r="AC102" s="158">
        <v>4.8446999999999997E-2</v>
      </c>
      <c r="AD102" s="158">
        <v>4.9093999999999999E-2</v>
      </c>
      <c r="AE102" s="158">
        <v>4.9494000000000003E-2</v>
      </c>
      <c r="AF102" s="158">
        <v>4.9980999999999998E-2</v>
      </c>
      <c r="AG102" s="158">
        <v>5.0566E-2</v>
      </c>
      <c r="AH102" s="159">
        <v>2.575E-3</v>
      </c>
    </row>
    <row r="103" spans="1:34" ht="15" customHeight="1" x14ac:dyDescent="0.25">
      <c r="A103" s="151" t="s">
        <v>1306</v>
      </c>
      <c r="B103" s="157" t="s">
        <v>1244</v>
      </c>
      <c r="C103" s="269">
        <v>2.3342679999999998</v>
      </c>
      <c r="D103" s="158">
        <v>2.3304870000000002</v>
      </c>
      <c r="E103" s="158">
        <v>2.3735219999999999</v>
      </c>
      <c r="F103" s="158">
        <v>2.4118080000000002</v>
      </c>
      <c r="G103" s="158">
        <v>2.434377</v>
      </c>
      <c r="H103" s="158">
        <v>2.4642770000000001</v>
      </c>
      <c r="I103" s="158">
        <v>2.483419</v>
      </c>
      <c r="J103" s="158">
        <v>2.4887090000000001</v>
      </c>
      <c r="K103" s="158">
        <v>2.511336</v>
      </c>
      <c r="L103" s="158">
        <v>2.5241060000000002</v>
      </c>
      <c r="M103" s="158">
        <v>2.4378250000000001</v>
      </c>
      <c r="N103" s="158">
        <v>2.446707</v>
      </c>
      <c r="O103" s="158">
        <v>2.4541729999999999</v>
      </c>
      <c r="P103" s="158">
        <v>2.4747680000000001</v>
      </c>
      <c r="Q103" s="158">
        <v>2.4964840000000001</v>
      </c>
      <c r="R103" s="158">
        <v>2.5049039999999998</v>
      </c>
      <c r="S103" s="158">
        <v>2.5207630000000001</v>
      </c>
      <c r="T103" s="158">
        <v>2.5378940000000001</v>
      </c>
      <c r="U103" s="158">
        <v>2.5462210000000001</v>
      </c>
      <c r="V103" s="158">
        <v>2.554913</v>
      </c>
      <c r="W103" s="158">
        <v>2.5734949999999999</v>
      </c>
      <c r="X103" s="158">
        <v>2.5932230000000001</v>
      </c>
      <c r="Y103" s="158">
        <v>2.6116579999999998</v>
      </c>
      <c r="Z103" s="158">
        <v>2.6458599999999999</v>
      </c>
      <c r="AA103" s="158">
        <v>2.6576930000000001</v>
      </c>
      <c r="AB103" s="158">
        <v>2.6547510000000001</v>
      </c>
      <c r="AC103" s="158">
        <v>2.6823250000000001</v>
      </c>
      <c r="AD103" s="158">
        <v>2.6953140000000002</v>
      </c>
      <c r="AE103" s="158">
        <v>2.7076929999999999</v>
      </c>
      <c r="AF103" s="158">
        <v>2.7112400000000001</v>
      </c>
      <c r="AG103" s="158">
        <v>2.7142149999999998</v>
      </c>
      <c r="AH103" s="159">
        <v>5.0390000000000001E-3</v>
      </c>
    </row>
    <row r="104" spans="1:34" ht="15" customHeight="1" x14ac:dyDescent="0.25">
      <c r="A104" s="151" t="s">
        <v>1307</v>
      </c>
      <c r="B104" s="157" t="s">
        <v>1246</v>
      </c>
      <c r="C104" s="269">
        <v>0</v>
      </c>
      <c r="D104" s="158">
        <v>0</v>
      </c>
      <c r="E104" s="158">
        <v>0</v>
      </c>
      <c r="F104" s="158">
        <v>0</v>
      </c>
      <c r="G104" s="158">
        <v>0</v>
      </c>
      <c r="H104" s="158">
        <v>0</v>
      </c>
      <c r="I104" s="158">
        <v>0</v>
      </c>
      <c r="J104" s="158">
        <v>0</v>
      </c>
      <c r="K104" s="158">
        <v>0</v>
      </c>
      <c r="L104" s="158">
        <v>0</v>
      </c>
      <c r="M104" s="158">
        <v>0</v>
      </c>
      <c r="N104" s="158">
        <v>0</v>
      </c>
      <c r="O104" s="158">
        <v>0</v>
      </c>
      <c r="P104" s="158">
        <v>0</v>
      </c>
      <c r="Q104" s="158">
        <v>0</v>
      </c>
      <c r="R104" s="158">
        <v>0</v>
      </c>
      <c r="S104" s="158">
        <v>0</v>
      </c>
      <c r="T104" s="158">
        <v>0</v>
      </c>
      <c r="U104" s="158">
        <v>0</v>
      </c>
      <c r="V104" s="158">
        <v>0</v>
      </c>
      <c r="W104" s="158">
        <v>0</v>
      </c>
      <c r="X104" s="158">
        <v>0</v>
      </c>
      <c r="Y104" s="158">
        <v>0</v>
      </c>
      <c r="Z104" s="158">
        <v>0</v>
      </c>
      <c r="AA104" s="158">
        <v>0</v>
      </c>
      <c r="AB104" s="158">
        <v>0</v>
      </c>
      <c r="AC104" s="158">
        <v>0</v>
      </c>
      <c r="AD104" s="158">
        <v>0</v>
      </c>
      <c r="AE104" s="158">
        <v>0</v>
      </c>
      <c r="AF104" s="158">
        <v>0</v>
      </c>
      <c r="AG104" s="158">
        <v>0</v>
      </c>
      <c r="AH104" s="159" t="s">
        <v>1213</v>
      </c>
    </row>
    <row r="105" spans="1:34" x14ac:dyDescent="0.25">
      <c r="A105" s="151" t="s">
        <v>1308</v>
      </c>
      <c r="B105" s="157" t="s">
        <v>1309</v>
      </c>
      <c r="C105" s="269">
        <v>3.5562999999999997E-2</v>
      </c>
      <c r="D105" s="158">
        <v>3.4680000000000002E-2</v>
      </c>
      <c r="E105" s="158">
        <v>3.4358E-2</v>
      </c>
      <c r="F105" s="158">
        <v>3.4223000000000003E-2</v>
      </c>
      <c r="G105" s="158">
        <v>3.3859E-2</v>
      </c>
      <c r="H105" s="158">
        <v>3.3488999999999998E-2</v>
      </c>
      <c r="I105" s="158">
        <v>3.3083000000000001E-2</v>
      </c>
      <c r="J105" s="158">
        <v>3.2615999999999999E-2</v>
      </c>
      <c r="K105" s="158">
        <v>3.2111000000000001E-2</v>
      </c>
      <c r="L105" s="158">
        <v>3.1669000000000003E-2</v>
      </c>
      <c r="M105" s="158">
        <v>3.1213000000000001E-2</v>
      </c>
      <c r="N105" s="158">
        <v>3.0838000000000001E-2</v>
      </c>
      <c r="O105" s="158">
        <v>3.0407E-2</v>
      </c>
      <c r="P105" s="158">
        <v>3.0001E-2</v>
      </c>
      <c r="Q105" s="158">
        <v>2.9617999999999998E-2</v>
      </c>
      <c r="R105" s="158">
        <v>2.9533E-2</v>
      </c>
      <c r="S105" s="158">
        <v>2.9430999999999999E-2</v>
      </c>
      <c r="T105" s="158">
        <v>2.9343000000000001E-2</v>
      </c>
      <c r="U105" s="158">
        <v>2.9423000000000001E-2</v>
      </c>
      <c r="V105" s="158">
        <v>2.9375999999999999E-2</v>
      </c>
      <c r="W105" s="158">
        <v>2.9343999999999999E-2</v>
      </c>
      <c r="X105" s="158">
        <v>2.9350999999999999E-2</v>
      </c>
      <c r="Y105" s="158">
        <v>2.9388999999999998E-2</v>
      </c>
      <c r="Z105" s="158">
        <v>2.9447000000000001E-2</v>
      </c>
      <c r="AA105" s="158">
        <v>2.9499000000000001E-2</v>
      </c>
      <c r="AB105" s="158">
        <v>2.9557E-2</v>
      </c>
      <c r="AC105" s="158">
        <v>2.9638999999999999E-2</v>
      </c>
      <c r="AD105" s="158">
        <v>2.9713E-2</v>
      </c>
      <c r="AE105" s="158">
        <v>2.9781999999999999E-2</v>
      </c>
      <c r="AF105" s="158">
        <v>2.9985000000000001E-2</v>
      </c>
      <c r="AG105" s="158">
        <v>3.0079000000000002E-2</v>
      </c>
      <c r="AH105" s="159">
        <v>-5.5669999999999999E-3</v>
      </c>
    </row>
    <row r="106" spans="1:34" x14ac:dyDescent="0.25">
      <c r="A106" s="151" t="s">
        <v>1310</v>
      </c>
      <c r="B106" s="157" t="s">
        <v>1250</v>
      </c>
      <c r="C106" s="269">
        <v>0</v>
      </c>
      <c r="D106" s="158">
        <v>0</v>
      </c>
      <c r="E106" s="158">
        <v>0</v>
      </c>
      <c r="F106" s="158">
        <v>0</v>
      </c>
      <c r="G106" s="158">
        <v>0</v>
      </c>
      <c r="H106" s="158">
        <v>0</v>
      </c>
      <c r="I106" s="158">
        <v>0</v>
      </c>
      <c r="J106" s="158">
        <v>0</v>
      </c>
      <c r="K106" s="158">
        <v>0</v>
      </c>
      <c r="L106" s="158">
        <v>0</v>
      </c>
      <c r="M106" s="158">
        <v>0</v>
      </c>
      <c r="N106" s="158">
        <v>0</v>
      </c>
      <c r="O106" s="158">
        <v>0</v>
      </c>
      <c r="P106" s="158">
        <v>0</v>
      </c>
      <c r="Q106" s="158">
        <v>0</v>
      </c>
      <c r="R106" s="158">
        <v>0</v>
      </c>
      <c r="S106" s="158">
        <v>0</v>
      </c>
      <c r="T106" s="158">
        <v>0</v>
      </c>
      <c r="U106" s="158">
        <v>0</v>
      </c>
      <c r="V106" s="158">
        <v>0</v>
      </c>
      <c r="W106" s="158">
        <v>0</v>
      </c>
      <c r="X106" s="158">
        <v>0</v>
      </c>
      <c r="Y106" s="158">
        <v>0</v>
      </c>
      <c r="Z106" s="158">
        <v>0</v>
      </c>
      <c r="AA106" s="158">
        <v>0</v>
      </c>
      <c r="AB106" s="158">
        <v>0</v>
      </c>
      <c r="AC106" s="158">
        <v>0</v>
      </c>
      <c r="AD106" s="158">
        <v>0</v>
      </c>
      <c r="AE106" s="158">
        <v>0</v>
      </c>
      <c r="AF106" s="158">
        <v>0</v>
      </c>
      <c r="AG106" s="158">
        <v>0</v>
      </c>
      <c r="AH106" s="159" t="s">
        <v>1213</v>
      </c>
    </row>
    <row r="107" spans="1:34" ht="15" customHeight="1" x14ac:dyDescent="0.25">
      <c r="A107" s="151" t="s">
        <v>1311</v>
      </c>
      <c r="B107" s="157" t="s">
        <v>1252</v>
      </c>
      <c r="C107" s="269">
        <v>0</v>
      </c>
      <c r="D107" s="158">
        <v>0</v>
      </c>
      <c r="E107" s="158">
        <v>0</v>
      </c>
      <c r="F107" s="158">
        <v>0</v>
      </c>
      <c r="G107" s="158">
        <v>0</v>
      </c>
      <c r="H107" s="158">
        <v>0</v>
      </c>
      <c r="I107" s="158">
        <v>0</v>
      </c>
      <c r="J107" s="158">
        <v>0</v>
      </c>
      <c r="K107" s="158">
        <v>0</v>
      </c>
      <c r="L107" s="158">
        <v>0</v>
      </c>
      <c r="M107" s="158">
        <v>0</v>
      </c>
      <c r="N107" s="158">
        <v>0</v>
      </c>
      <c r="O107" s="158">
        <v>0</v>
      </c>
      <c r="P107" s="158">
        <v>0</v>
      </c>
      <c r="Q107" s="158">
        <v>0</v>
      </c>
      <c r="R107" s="158">
        <v>0</v>
      </c>
      <c r="S107" s="158">
        <v>0</v>
      </c>
      <c r="T107" s="158">
        <v>0</v>
      </c>
      <c r="U107" s="158">
        <v>0</v>
      </c>
      <c r="V107" s="158">
        <v>0</v>
      </c>
      <c r="W107" s="158">
        <v>0</v>
      </c>
      <c r="X107" s="158">
        <v>0</v>
      </c>
      <c r="Y107" s="158">
        <v>0</v>
      </c>
      <c r="Z107" s="158">
        <v>0</v>
      </c>
      <c r="AA107" s="158">
        <v>0</v>
      </c>
      <c r="AB107" s="158">
        <v>0</v>
      </c>
      <c r="AC107" s="158">
        <v>0</v>
      </c>
      <c r="AD107" s="158">
        <v>0</v>
      </c>
      <c r="AE107" s="158">
        <v>0</v>
      </c>
      <c r="AF107" s="158">
        <v>0</v>
      </c>
      <c r="AG107" s="158">
        <v>0</v>
      </c>
      <c r="AH107" s="159" t="s">
        <v>1213</v>
      </c>
    </row>
    <row r="108" spans="1:34" ht="15" customHeight="1" x14ac:dyDescent="0.25">
      <c r="A108" s="151" t="s">
        <v>1312</v>
      </c>
      <c r="B108" s="157" t="s">
        <v>1254</v>
      </c>
      <c r="C108" s="269">
        <v>3.5562999999999997E-2</v>
      </c>
      <c r="D108" s="158">
        <v>3.4680000000000002E-2</v>
      </c>
      <c r="E108" s="158">
        <v>3.4358E-2</v>
      </c>
      <c r="F108" s="158">
        <v>3.4223000000000003E-2</v>
      </c>
      <c r="G108" s="158">
        <v>3.3859E-2</v>
      </c>
      <c r="H108" s="158">
        <v>3.3488999999999998E-2</v>
      </c>
      <c r="I108" s="158">
        <v>3.3083000000000001E-2</v>
      </c>
      <c r="J108" s="158">
        <v>3.2615999999999999E-2</v>
      </c>
      <c r="K108" s="158">
        <v>3.2111000000000001E-2</v>
      </c>
      <c r="L108" s="158">
        <v>3.1669000000000003E-2</v>
      </c>
      <c r="M108" s="158">
        <v>3.1213000000000001E-2</v>
      </c>
      <c r="N108" s="158">
        <v>3.0838000000000001E-2</v>
      </c>
      <c r="O108" s="158">
        <v>3.0407E-2</v>
      </c>
      <c r="P108" s="158">
        <v>3.0001E-2</v>
      </c>
      <c r="Q108" s="158">
        <v>2.9617999999999998E-2</v>
      </c>
      <c r="R108" s="158">
        <v>2.9533E-2</v>
      </c>
      <c r="S108" s="158">
        <v>2.9430999999999999E-2</v>
      </c>
      <c r="T108" s="158">
        <v>2.9343000000000001E-2</v>
      </c>
      <c r="U108" s="158">
        <v>2.9423000000000001E-2</v>
      </c>
      <c r="V108" s="158">
        <v>2.9375999999999999E-2</v>
      </c>
      <c r="W108" s="158">
        <v>2.9343999999999999E-2</v>
      </c>
      <c r="X108" s="158">
        <v>2.9350999999999999E-2</v>
      </c>
      <c r="Y108" s="158">
        <v>2.9388999999999998E-2</v>
      </c>
      <c r="Z108" s="158">
        <v>2.9447000000000001E-2</v>
      </c>
      <c r="AA108" s="158">
        <v>2.9499000000000001E-2</v>
      </c>
      <c r="AB108" s="158">
        <v>2.9557E-2</v>
      </c>
      <c r="AC108" s="158">
        <v>2.9638999999999999E-2</v>
      </c>
      <c r="AD108" s="158">
        <v>2.9713E-2</v>
      </c>
      <c r="AE108" s="158">
        <v>2.9781999999999999E-2</v>
      </c>
      <c r="AF108" s="158">
        <v>2.9985000000000001E-2</v>
      </c>
      <c r="AG108" s="158">
        <v>3.0079000000000002E-2</v>
      </c>
      <c r="AH108" s="159">
        <v>-5.5669999999999999E-3</v>
      </c>
    </row>
    <row r="109" spans="1:34" ht="15" customHeight="1" x14ac:dyDescent="0.25">
      <c r="A109" s="151" t="s">
        <v>1313</v>
      </c>
      <c r="B109" s="157" t="s">
        <v>1256</v>
      </c>
      <c r="C109" s="269">
        <v>0.12955700000000001</v>
      </c>
      <c r="D109" s="158">
        <v>0.12639700000000001</v>
      </c>
      <c r="E109" s="158">
        <v>0.12503700000000001</v>
      </c>
      <c r="F109" s="158">
        <v>0.125164</v>
      </c>
      <c r="G109" s="158">
        <v>0.12548200000000001</v>
      </c>
      <c r="H109" s="158">
        <v>0.126279</v>
      </c>
      <c r="I109" s="158">
        <v>0.12659500000000001</v>
      </c>
      <c r="J109" s="158">
        <v>0.12698400000000001</v>
      </c>
      <c r="K109" s="158">
        <v>0.12731600000000001</v>
      </c>
      <c r="L109" s="158">
        <v>0.12764800000000001</v>
      </c>
      <c r="M109" s="158">
        <v>0.12806400000000001</v>
      </c>
      <c r="N109" s="158">
        <v>0.12934899999999999</v>
      </c>
      <c r="O109" s="158">
        <v>0.12978400000000001</v>
      </c>
      <c r="P109" s="158">
        <v>0.13034200000000001</v>
      </c>
      <c r="Q109" s="158">
        <v>0.13102800000000001</v>
      </c>
      <c r="R109" s="158">
        <v>0.13167100000000001</v>
      </c>
      <c r="S109" s="158">
        <v>0.13219400000000001</v>
      </c>
      <c r="T109" s="158">
        <v>0.132746</v>
      </c>
      <c r="U109" s="158">
        <v>0.133328</v>
      </c>
      <c r="V109" s="158">
        <v>0.13400799999999999</v>
      </c>
      <c r="W109" s="158">
        <v>0.134746</v>
      </c>
      <c r="X109" s="158">
        <v>0.13547999999999999</v>
      </c>
      <c r="Y109" s="158">
        <v>0.136383</v>
      </c>
      <c r="Z109" s="158">
        <v>0.13747300000000001</v>
      </c>
      <c r="AA109" s="158">
        <v>0.13853799999999999</v>
      </c>
      <c r="AB109" s="158">
        <v>0.14024700000000001</v>
      </c>
      <c r="AC109" s="158">
        <v>0.14067399999999999</v>
      </c>
      <c r="AD109" s="158">
        <v>0.14283299999999999</v>
      </c>
      <c r="AE109" s="158">
        <v>0.14381099999999999</v>
      </c>
      <c r="AF109" s="158">
        <v>0.14497299999999999</v>
      </c>
      <c r="AG109" s="158">
        <v>0.14615800000000001</v>
      </c>
      <c r="AH109" s="159">
        <v>4.0270000000000002E-3</v>
      </c>
    </row>
    <row r="110" spans="1:34" ht="15" customHeight="1" x14ac:dyDescent="0.25">
      <c r="A110" s="151" t="s">
        <v>1314</v>
      </c>
      <c r="B110" s="157" t="s">
        <v>1315</v>
      </c>
      <c r="C110" s="269">
        <v>0.24692800000000001</v>
      </c>
      <c r="D110" s="158">
        <v>0.24362</v>
      </c>
      <c r="E110" s="158">
        <v>0.24363000000000001</v>
      </c>
      <c r="F110" s="158">
        <v>0.245617</v>
      </c>
      <c r="G110" s="158">
        <v>0.247949</v>
      </c>
      <c r="H110" s="158">
        <v>0.25017400000000001</v>
      </c>
      <c r="I110" s="158">
        <v>0.25128499999999998</v>
      </c>
      <c r="J110" s="158">
        <v>0.251303</v>
      </c>
      <c r="K110" s="158">
        <v>0.250724</v>
      </c>
      <c r="L110" s="158">
        <v>0.25012099999999998</v>
      </c>
      <c r="M110" s="158">
        <v>0.25003199999999998</v>
      </c>
      <c r="N110" s="158">
        <v>0.249974</v>
      </c>
      <c r="O110" s="158">
        <v>0.249306</v>
      </c>
      <c r="P110" s="158">
        <v>0.24809800000000001</v>
      </c>
      <c r="Q110" s="158">
        <v>0.246837</v>
      </c>
      <c r="R110" s="158">
        <v>0.24634800000000001</v>
      </c>
      <c r="S110" s="158">
        <v>0.245695</v>
      </c>
      <c r="T110" s="158">
        <v>0.245203</v>
      </c>
      <c r="U110" s="158">
        <v>0.24554000000000001</v>
      </c>
      <c r="V110" s="158">
        <v>0.245668</v>
      </c>
      <c r="W110" s="158">
        <v>0.245753</v>
      </c>
      <c r="X110" s="158">
        <v>0.246474</v>
      </c>
      <c r="Y110" s="158">
        <v>0.247419</v>
      </c>
      <c r="Z110" s="158">
        <v>0.24865399999999999</v>
      </c>
      <c r="AA110" s="158">
        <v>0.249836</v>
      </c>
      <c r="AB110" s="158">
        <v>0.251139</v>
      </c>
      <c r="AC110" s="158">
        <v>0.25259700000000002</v>
      </c>
      <c r="AD110" s="158">
        <v>0.25422400000000001</v>
      </c>
      <c r="AE110" s="158">
        <v>0.25574599999999997</v>
      </c>
      <c r="AF110" s="158">
        <v>0.25748599999999999</v>
      </c>
      <c r="AG110" s="158">
        <v>0.25928499999999999</v>
      </c>
      <c r="AH110" s="159">
        <v>1.629E-3</v>
      </c>
    </row>
    <row r="111" spans="1:34" ht="15" customHeight="1" x14ac:dyDescent="0.25">
      <c r="A111" s="151" t="s">
        <v>1316</v>
      </c>
      <c r="B111" s="157" t="s">
        <v>1281</v>
      </c>
      <c r="C111" s="269">
        <v>2.2100000000000001E-4</v>
      </c>
      <c r="D111" s="158">
        <v>2.3800000000000001E-4</v>
      </c>
      <c r="E111" s="158">
        <v>2.4499999999999999E-4</v>
      </c>
      <c r="F111" s="158">
        <v>2.5099999999999998E-4</v>
      </c>
      <c r="G111" s="158">
        <v>2.5599999999999999E-4</v>
      </c>
      <c r="H111" s="158">
        <v>2.61E-4</v>
      </c>
      <c r="I111" s="158">
        <v>2.6400000000000002E-4</v>
      </c>
      <c r="J111" s="158">
        <v>2.6800000000000001E-4</v>
      </c>
      <c r="K111" s="158">
        <v>2.7E-4</v>
      </c>
      <c r="L111" s="158">
        <v>2.72E-4</v>
      </c>
      <c r="M111" s="158">
        <v>2.7399999999999999E-4</v>
      </c>
      <c r="N111" s="158">
        <v>2.7500000000000002E-4</v>
      </c>
      <c r="O111" s="158">
        <v>2.7500000000000002E-4</v>
      </c>
      <c r="P111" s="158">
        <v>2.7399999999999999E-4</v>
      </c>
      <c r="Q111" s="158">
        <v>2.7399999999999999E-4</v>
      </c>
      <c r="R111" s="158">
        <v>2.7700000000000001E-4</v>
      </c>
      <c r="S111" s="158">
        <v>2.8200000000000002E-4</v>
      </c>
      <c r="T111" s="158">
        <v>2.8899999999999998E-4</v>
      </c>
      <c r="U111" s="158">
        <v>2.99E-4</v>
      </c>
      <c r="V111" s="158">
        <v>3.0899999999999998E-4</v>
      </c>
      <c r="W111" s="158">
        <v>3.2299999999999999E-4</v>
      </c>
      <c r="X111" s="158">
        <v>3.3799999999999998E-4</v>
      </c>
      <c r="Y111" s="158">
        <v>3.5500000000000001E-4</v>
      </c>
      <c r="Z111" s="158">
        <v>3.7800000000000003E-4</v>
      </c>
      <c r="AA111" s="158">
        <v>3.97E-4</v>
      </c>
      <c r="AB111" s="158">
        <v>4.17E-4</v>
      </c>
      <c r="AC111" s="158">
        <v>4.37E-4</v>
      </c>
      <c r="AD111" s="158">
        <v>4.5800000000000002E-4</v>
      </c>
      <c r="AE111" s="158">
        <v>4.8099999999999998E-4</v>
      </c>
      <c r="AF111" s="158">
        <v>5.0500000000000002E-4</v>
      </c>
      <c r="AG111" s="158">
        <v>5.2999999999999998E-4</v>
      </c>
      <c r="AH111" s="159">
        <v>2.9655999999999998E-2</v>
      </c>
    </row>
    <row r="112" spans="1:34" ht="15" customHeight="1" x14ac:dyDescent="0.25">
      <c r="A112" s="151" t="s">
        <v>1317</v>
      </c>
      <c r="B112" s="157" t="s">
        <v>1200</v>
      </c>
      <c r="C112" s="269">
        <v>1.376155</v>
      </c>
      <c r="D112" s="158">
        <v>1.364789</v>
      </c>
      <c r="E112" s="158">
        <v>1.3422240000000001</v>
      </c>
      <c r="F112" s="158">
        <v>1.3577600000000001</v>
      </c>
      <c r="G112" s="158">
        <v>1.374492</v>
      </c>
      <c r="H112" s="158">
        <v>1.3864380000000001</v>
      </c>
      <c r="I112" s="158">
        <v>1.386625</v>
      </c>
      <c r="J112" s="158">
        <v>1.3872150000000001</v>
      </c>
      <c r="K112" s="158">
        <v>1.392139</v>
      </c>
      <c r="L112" s="158">
        <v>1.3977489999999999</v>
      </c>
      <c r="M112" s="158">
        <v>1.3971420000000001</v>
      </c>
      <c r="N112" s="158">
        <v>1.3991100000000001</v>
      </c>
      <c r="O112" s="158">
        <v>1.4041170000000001</v>
      </c>
      <c r="P112" s="158">
        <v>1.411052</v>
      </c>
      <c r="Q112" s="158">
        <v>1.4212579999999999</v>
      </c>
      <c r="R112" s="158">
        <v>1.4308920000000001</v>
      </c>
      <c r="S112" s="158">
        <v>1.442858</v>
      </c>
      <c r="T112" s="158">
        <v>1.454477</v>
      </c>
      <c r="U112" s="158">
        <v>1.468323</v>
      </c>
      <c r="V112" s="158">
        <v>1.482972</v>
      </c>
      <c r="W112" s="158">
        <v>1.4963770000000001</v>
      </c>
      <c r="X112" s="158">
        <v>1.5120100000000001</v>
      </c>
      <c r="Y112" s="158">
        <v>1.5279959999999999</v>
      </c>
      <c r="Z112" s="158">
        <v>1.5451790000000001</v>
      </c>
      <c r="AA112" s="158">
        <v>1.562783</v>
      </c>
      <c r="AB112" s="158">
        <v>1.580382</v>
      </c>
      <c r="AC112" s="158">
        <v>1.5988199999999999</v>
      </c>
      <c r="AD112" s="158">
        <v>1.619516</v>
      </c>
      <c r="AE112" s="158">
        <v>1.6408959999999999</v>
      </c>
      <c r="AF112" s="158">
        <v>1.6635040000000001</v>
      </c>
      <c r="AG112" s="158">
        <v>1.6879999999999999</v>
      </c>
      <c r="AH112" s="159">
        <v>6.8320000000000004E-3</v>
      </c>
    </row>
    <row r="113" spans="1:34" ht="15" customHeight="1" x14ac:dyDescent="0.2">
      <c r="A113" s="151" t="s">
        <v>1318</v>
      </c>
      <c r="B113" s="156" t="s">
        <v>1202</v>
      </c>
      <c r="C113" s="270">
        <v>8.5675439999999998</v>
      </c>
      <c r="D113" s="160">
        <v>8.9437990000000003</v>
      </c>
      <c r="E113" s="160">
        <v>9.0583369999999999</v>
      </c>
      <c r="F113" s="160">
        <v>9.1423629999999996</v>
      </c>
      <c r="G113" s="160">
        <v>9.1842819999999996</v>
      </c>
      <c r="H113" s="160">
        <v>9.2176740000000006</v>
      </c>
      <c r="I113" s="160">
        <v>9.240964</v>
      </c>
      <c r="J113" s="160">
        <v>9.2251740000000009</v>
      </c>
      <c r="K113" s="160">
        <v>9.250572</v>
      </c>
      <c r="L113" s="160">
        <v>9.2581710000000008</v>
      </c>
      <c r="M113" s="160">
        <v>9.1679639999999996</v>
      </c>
      <c r="N113" s="160">
        <v>9.1683699999999995</v>
      </c>
      <c r="O113" s="160">
        <v>9.1749690000000008</v>
      </c>
      <c r="P113" s="160">
        <v>9.2027350000000006</v>
      </c>
      <c r="Q113" s="160">
        <v>9.2464359999999992</v>
      </c>
      <c r="R113" s="160">
        <v>9.2748170000000005</v>
      </c>
      <c r="S113" s="160">
        <v>9.3236679999999996</v>
      </c>
      <c r="T113" s="160">
        <v>9.3713750000000005</v>
      </c>
      <c r="U113" s="160">
        <v>9.3991520000000008</v>
      </c>
      <c r="V113" s="160">
        <v>9.4403889999999997</v>
      </c>
      <c r="W113" s="160">
        <v>9.4731649999999998</v>
      </c>
      <c r="X113" s="160">
        <v>9.5310670000000002</v>
      </c>
      <c r="Y113" s="160">
        <v>9.5779010000000007</v>
      </c>
      <c r="Z113" s="160">
        <v>9.6378850000000007</v>
      </c>
      <c r="AA113" s="160">
        <v>9.6850039999999993</v>
      </c>
      <c r="AB113" s="160">
        <v>9.7318230000000003</v>
      </c>
      <c r="AC113" s="160">
        <v>9.8025669999999998</v>
      </c>
      <c r="AD113" s="160">
        <v>9.8655279999999994</v>
      </c>
      <c r="AE113" s="160">
        <v>9.9277650000000008</v>
      </c>
      <c r="AF113" s="160">
        <v>9.9804490000000001</v>
      </c>
      <c r="AG113" s="160">
        <v>10.041266</v>
      </c>
      <c r="AH113" s="161">
        <v>5.3049999999999998E-3</v>
      </c>
    </row>
    <row r="114" spans="1:34" ht="15" customHeight="1" x14ac:dyDescent="0.25">
      <c r="A114" s="151" t="s">
        <v>1319</v>
      </c>
      <c r="B114" s="157" t="s">
        <v>1204</v>
      </c>
      <c r="C114" s="269">
        <v>1.9491959999999999</v>
      </c>
      <c r="D114" s="158">
        <v>1.896423</v>
      </c>
      <c r="E114" s="158">
        <v>1.968091</v>
      </c>
      <c r="F114" s="158">
        <v>1.979063</v>
      </c>
      <c r="G114" s="158">
        <v>1.9262520000000001</v>
      </c>
      <c r="H114" s="158">
        <v>1.890258</v>
      </c>
      <c r="I114" s="158">
        <v>1.7529129999999999</v>
      </c>
      <c r="J114" s="158">
        <v>1.756445</v>
      </c>
      <c r="K114" s="158">
        <v>1.761128</v>
      </c>
      <c r="L114" s="158">
        <v>1.7841959999999999</v>
      </c>
      <c r="M114" s="158">
        <v>1.7313639999999999</v>
      </c>
      <c r="N114" s="158">
        <v>1.658603</v>
      </c>
      <c r="O114" s="158">
        <v>1.6223460000000001</v>
      </c>
      <c r="P114" s="158">
        <v>1.6224080000000001</v>
      </c>
      <c r="Q114" s="158">
        <v>1.6309530000000001</v>
      </c>
      <c r="R114" s="158">
        <v>1.647044</v>
      </c>
      <c r="S114" s="158">
        <v>1.655932</v>
      </c>
      <c r="T114" s="158">
        <v>1.649284</v>
      </c>
      <c r="U114" s="158">
        <v>1.6492789999999999</v>
      </c>
      <c r="V114" s="158">
        <v>1.649867</v>
      </c>
      <c r="W114" s="158">
        <v>1.6715679999999999</v>
      </c>
      <c r="X114" s="158">
        <v>1.6880729999999999</v>
      </c>
      <c r="Y114" s="158">
        <v>1.6943999999999999</v>
      </c>
      <c r="Z114" s="158">
        <v>1.7094769999999999</v>
      </c>
      <c r="AA114" s="158">
        <v>1.750896</v>
      </c>
      <c r="AB114" s="158">
        <v>1.8269439999999999</v>
      </c>
      <c r="AC114" s="158">
        <v>1.876036</v>
      </c>
      <c r="AD114" s="158">
        <v>1.871041</v>
      </c>
      <c r="AE114" s="158">
        <v>1.8816889999999999</v>
      </c>
      <c r="AF114" s="158">
        <v>1.904053</v>
      </c>
      <c r="AG114" s="158">
        <v>1.9243220000000001</v>
      </c>
      <c r="AH114" s="159">
        <v>-4.28E-4</v>
      </c>
    </row>
    <row r="115" spans="1:34" ht="15" customHeight="1" x14ac:dyDescent="0.2">
      <c r="A115" s="151" t="s">
        <v>1320</v>
      </c>
      <c r="B115" s="156" t="s">
        <v>1206</v>
      </c>
      <c r="C115" s="270">
        <v>10.51674</v>
      </c>
      <c r="D115" s="160">
        <v>10.840221</v>
      </c>
      <c r="E115" s="160">
        <v>11.026427999999999</v>
      </c>
      <c r="F115" s="160">
        <v>11.121426</v>
      </c>
      <c r="G115" s="160">
        <v>11.110535</v>
      </c>
      <c r="H115" s="160">
        <v>11.107932</v>
      </c>
      <c r="I115" s="160">
        <v>10.993876</v>
      </c>
      <c r="J115" s="160">
        <v>10.981619</v>
      </c>
      <c r="K115" s="160">
        <v>11.011701</v>
      </c>
      <c r="L115" s="160">
        <v>11.042367</v>
      </c>
      <c r="M115" s="160">
        <v>10.899328000000001</v>
      </c>
      <c r="N115" s="160">
        <v>10.826973000000001</v>
      </c>
      <c r="O115" s="160">
        <v>10.797314999999999</v>
      </c>
      <c r="P115" s="160">
        <v>10.825143000000001</v>
      </c>
      <c r="Q115" s="160">
        <v>10.877389000000001</v>
      </c>
      <c r="R115" s="160">
        <v>10.921861</v>
      </c>
      <c r="S115" s="160">
        <v>10.979599</v>
      </c>
      <c r="T115" s="160">
        <v>11.020659</v>
      </c>
      <c r="U115" s="160">
        <v>11.04843</v>
      </c>
      <c r="V115" s="160">
        <v>11.090256</v>
      </c>
      <c r="W115" s="160">
        <v>11.144731999999999</v>
      </c>
      <c r="X115" s="160">
        <v>11.219139</v>
      </c>
      <c r="Y115" s="160">
        <v>11.272301000000001</v>
      </c>
      <c r="Z115" s="160">
        <v>11.347362</v>
      </c>
      <c r="AA115" s="160">
        <v>11.4359</v>
      </c>
      <c r="AB115" s="160">
        <v>11.558767</v>
      </c>
      <c r="AC115" s="160">
        <v>11.678603000000001</v>
      </c>
      <c r="AD115" s="160">
        <v>11.736568</v>
      </c>
      <c r="AE115" s="160">
        <v>11.809454000000001</v>
      </c>
      <c r="AF115" s="160">
        <v>11.884501</v>
      </c>
      <c r="AG115" s="160">
        <v>11.965589</v>
      </c>
      <c r="AH115" s="161">
        <v>4.3109999999999997E-3</v>
      </c>
    </row>
    <row r="118" spans="1:34" ht="15" customHeight="1" x14ac:dyDescent="0.2">
      <c r="B118" s="156" t="s">
        <v>1321</v>
      </c>
    </row>
    <row r="119" spans="1:34" ht="15" customHeight="1" x14ac:dyDescent="0.25">
      <c r="A119" s="151" t="s">
        <v>1322</v>
      </c>
      <c r="B119" s="157" t="s">
        <v>44</v>
      </c>
      <c r="C119" s="269">
        <v>1.7680999999999999E-2</v>
      </c>
      <c r="D119" s="158">
        <v>1.7013E-2</v>
      </c>
      <c r="E119" s="158">
        <v>1.6553999999999999E-2</v>
      </c>
      <c r="F119" s="158">
        <v>1.6648E-2</v>
      </c>
      <c r="G119" s="158">
        <v>1.6645E-2</v>
      </c>
      <c r="H119" s="158">
        <v>1.6552999999999998E-2</v>
      </c>
      <c r="I119" s="158">
        <v>1.6284E-2</v>
      </c>
      <c r="J119" s="158">
        <v>1.609E-2</v>
      </c>
      <c r="K119" s="158">
        <v>1.5949999999999999E-2</v>
      </c>
      <c r="L119" s="158">
        <v>1.5796999999999999E-2</v>
      </c>
      <c r="M119" s="158">
        <v>1.5675999999999999E-2</v>
      </c>
      <c r="N119" s="158">
        <v>1.5599E-2</v>
      </c>
      <c r="O119" s="158">
        <v>1.5546000000000001E-2</v>
      </c>
      <c r="P119" s="158">
        <v>1.5505E-2</v>
      </c>
      <c r="Q119" s="158">
        <v>1.5476E-2</v>
      </c>
      <c r="R119" s="158">
        <v>1.546E-2</v>
      </c>
      <c r="S119" s="158">
        <v>1.5297E-2</v>
      </c>
      <c r="T119" s="158">
        <v>1.5129999999999999E-2</v>
      </c>
      <c r="U119" s="158">
        <v>1.4973E-2</v>
      </c>
      <c r="V119" s="158">
        <v>1.4862999999999999E-2</v>
      </c>
      <c r="W119" s="158">
        <v>1.4756999999999999E-2</v>
      </c>
      <c r="X119" s="158">
        <v>1.4234E-2</v>
      </c>
      <c r="Y119" s="158">
        <v>1.3735000000000001E-2</v>
      </c>
      <c r="Z119" s="158">
        <v>1.3221E-2</v>
      </c>
      <c r="AA119" s="158">
        <v>1.2708000000000001E-2</v>
      </c>
      <c r="AB119" s="158">
        <v>1.218E-2</v>
      </c>
      <c r="AC119" s="158">
        <v>1.2298999999999999E-2</v>
      </c>
      <c r="AD119" s="158">
        <v>1.2453000000000001E-2</v>
      </c>
      <c r="AE119" s="158">
        <v>1.2616E-2</v>
      </c>
      <c r="AF119" s="158">
        <v>1.2788000000000001E-2</v>
      </c>
      <c r="AG119" s="158">
        <v>1.2975E-2</v>
      </c>
      <c r="AH119" s="159">
        <v>-1.0264000000000001E-2</v>
      </c>
    </row>
    <row r="120" spans="1:34" ht="15" customHeight="1" x14ac:dyDescent="0.25">
      <c r="A120" s="151" t="s">
        <v>1323</v>
      </c>
      <c r="B120" s="157" t="s">
        <v>45</v>
      </c>
      <c r="C120" s="269">
        <v>2.8072E-2</v>
      </c>
      <c r="D120" s="158">
        <v>2.7210000000000002E-2</v>
      </c>
      <c r="E120" s="158">
        <v>2.6161E-2</v>
      </c>
      <c r="F120" s="158">
        <v>2.5857999999999999E-2</v>
      </c>
      <c r="G120" s="158">
        <v>2.5559999999999999E-2</v>
      </c>
      <c r="H120" s="158">
        <v>2.5165E-2</v>
      </c>
      <c r="I120" s="158">
        <v>2.4545000000000001E-2</v>
      </c>
      <c r="J120" s="158">
        <v>2.3938999999999998E-2</v>
      </c>
      <c r="K120" s="158">
        <v>2.3399E-2</v>
      </c>
      <c r="L120" s="158">
        <v>2.2872E-2</v>
      </c>
      <c r="M120" s="158">
        <v>2.2232999999999999E-2</v>
      </c>
      <c r="N120" s="158">
        <v>2.1921E-2</v>
      </c>
      <c r="O120" s="158">
        <v>2.1655000000000001E-2</v>
      </c>
      <c r="P120" s="158">
        <v>2.1420000000000002E-2</v>
      </c>
      <c r="Q120" s="158">
        <v>2.1221E-2</v>
      </c>
      <c r="R120" s="158">
        <v>2.1021000000000001E-2</v>
      </c>
      <c r="S120" s="158">
        <v>2.0412E-2</v>
      </c>
      <c r="T120" s="158">
        <v>1.9800999999999999E-2</v>
      </c>
      <c r="U120" s="158">
        <v>1.9203000000000001E-2</v>
      </c>
      <c r="V120" s="158">
        <v>1.8592999999999998E-2</v>
      </c>
      <c r="W120" s="158">
        <v>1.7961999999999999E-2</v>
      </c>
      <c r="X120" s="158">
        <v>1.6028000000000001E-2</v>
      </c>
      <c r="Y120" s="158">
        <v>1.4048E-2</v>
      </c>
      <c r="Z120" s="158">
        <v>1.204E-2</v>
      </c>
      <c r="AA120" s="158">
        <v>9.979E-3</v>
      </c>
      <c r="AB120" s="158">
        <v>7.8820000000000001E-3</v>
      </c>
      <c r="AC120" s="158">
        <v>7.9679999999999994E-3</v>
      </c>
      <c r="AD120" s="158">
        <v>8.0700000000000008E-3</v>
      </c>
      <c r="AE120" s="158">
        <v>8.1779999999999995E-3</v>
      </c>
      <c r="AF120" s="158">
        <v>8.2920000000000008E-3</v>
      </c>
      <c r="AG120" s="158">
        <v>8.4130000000000003E-3</v>
      </c>
      <c r="AH120" s="159">
        <v>-3.9371999999999997E-2</v>
      </c>
    </row>
    <row r="121" spans="1:34" ht="15" customHeight="1" x14ac:dyDescent="0.25">
      <c r="A121" s="151" t="s">
        <v>1324</v>
      </c>
      <c r="B121" s="157" t="s">
        <v>1194</v>
      </c>
      <c r="C121" s="269">
        <v>4.5753000000000002E-2</v>
      </c>
      <c r="D121" s="158">
        <v>4.4222999999999998E-2</v>
      </c>
      <c r="E121" s="158">
        <v>4.2714000000000002E-2</v>
      </c>
      <c r="F121" s="158">
        <v>4.2506000000000002E-2</v>
      </c>
      <c r="G121" s="158">
        <v>4.2204999999999999E-2</v>
      </c>
      <c r="H121" s="158">
        <v>4.1717999999999998E-2</v>
      </c>
      <c r="I121" s="158">
        <v>4.0828999999999997E-2</v>
      </c>
      <c r="J121" s="158">
        <v>4.0029000000000002E-2</v>
      </c>
      <c r="K121" s="158">
        <v>3.9349000000000002E-2</v>
      </c>
      <c r="L121" s="158">
        <v>3.8669000000000002E-2</v>
      </c>
      <c r="M121" s="158">
        <v>3.7909999999999999E-2</v>
      </c>
      <c r="N121" s="158">
        <v>3.7519999999999998E-2</v>
      </c>
      <c r="O121" s="158">
        <v>3.7200999999999998E-2</v>
      </c>
      <c r="P121" s="158">
        <v>3.6924999999999999E-2</v>
      </c>
      <c r="Q121" s="158">
        <v>3.6697E-2</v>
      </c>
      <c r="R121" s="158">
        <v>3.6481E-2</v>
      </c>
      <c r="S121" s="158">
        <v>3.5708999999999998E-2</v>
      </c>
      <c r="T121" s="158">
        <v>3.4930999999999997E-2</v>
      </c>
      <c r="U121" s="158">
        <v>3.4175999999999998E-2</v>
      </c>
      <c r="V121" s="158">
        <v>3.3454999999999999E-2</v>
      </c>
      <c r="W121" s="158">
        <v>3.2719999999999999E-2</v>
      </c>
      <c r="X121" s="158">
        <v>3.0262000000000001E-2</v>
      </c>
      <c r="Y121" s="158">
        <v>2.7782999999999999E-2</v>
      </c>
      <c r="Z121" s="158">
        <v>2.5260999999999999E-2</v>
      </c>
      <c r="AA121" s="158">
        <v>2.2686999999999999E-2</v>
      </c>
      <c r="AB121" s="158">
        <v>2.0062E-2</v>
      </c>
      <c r="AC121" s="158">
        <v>2.0268000000000001E-2</v>
      </c>
      <c r="AD121" s="158">
        <v>2.0524000000000001E-2</v>
      </c>
      <c r="AE121" s="158">
        <v>2.0795000000000001E-2</v>
      </c>
      <c r="AF121" s="158">
        <v>2.1080000000000002E-2</v>
      </c>
      <c r="AG121" s="158">
        <v>2.1387E-2</v>
      </c>
      <c r="AH121" s="159">
        <v>-2.503E-2</v>
      </c>
    </row>
    <row r="122" spans="1:34" ht="15" customHeight="1" x14ac:dyDescent="0.25">
      <c r="A122" s="151" t="s">
        <v>1325</v>
      </c>
      <c r="B122" s="157" t="s">
        <v>1196</v>
      </c>
      <c r="C122" s="269">
        <v>0.84768100000000002</v>
      </c>
      <c r="D122" s="158">
        <v>0.76222800000000002</v>
      </c>
      <c r="E122" s="158">
        <v>0.74647799999999997</v>
      </c>
      <c r="F122" s="158">
        <v>0.72919</v>
      </c>
      <c r="G122" s="158">
        <v>0.72768699999999997</v>
      </c>
      <c r="H122" s="158">
        <v>0.75674399999999997</v>
      </c>
      <c r="I122" s="158">
        <v>0.77681999999999995</v>
      </c>
      <c r="J122" s="158">
        <v>0.78416200000000003</v>
      </c>
      <c r="K122" s="158">
        <v>0.781003</v>
      </c>
      <c r="L122" s="158">
        <v>0.74800699999999998</v>
      </c>
      <c r="M122" s="158">
        <v>0.64737299999999998</v>
      </c>
      <c r="N122" s="158">
        <v>0.570909</v>
      </c>
      <c r="O122" s="158">
        <v>0.54677600000000004</v>
      </c>
      <c r="P122" s="158">
        <v>0.53958799999999996</v>
      </c>
      <c r="Q122" s="158">
        <v>0.534385</v>
      </c>
      <c r="R122" s="158">
        <v>0.53980499999999998</v>
      </c>
      <c r="S122" s="158">
        <v>0.54683199999999998</v>
      </c>
      <c r="T122" s="158">
        <v>0.53409700000000004</v>
      </c>
      <c r="U122" s="158">
        <v>0.54399799999999998</v>
      </c>
      <c r="V122" s="158">
        <v>0.55442899999999995</v>
      </c>
      <c r="W122" s="158">
        <v>0.56457999999999997</v>
      </c>
      <c r="X122" s="158">
        <v>0.57162400000000002</v>
      </c>
      <c r="Y122" s="158">
        <v>0.58524100000000001</v>
      </c>
      <c r="Z122" s="158">
        <v>0.58799000000000001</v>
      </c>
      <c r="AA122" s="158">
        <v>0.59642099999999998</v>
      </c>
      <c r="AB122" s="158">
        <v>0.62204300000000001</v>
      </c>
      <c r="AC122" s="158">
        <v>0.63908500000000001</v>
      </c>
      <c r="AD122" s="158">
        <v>0.63341000000000003</v>
      </c>
      <c r="AE122" s="158">
        <v>0.64989600000000003</v>
      </c>
      <c r="AF122" s="158">
        <v>0.67501500000000003</v>
      </c>
      <c r="AG122" s="158">
        <v>0.69107300000000005</v>
      </c>
      <c r="AH122" s="159">
        <v>-6.7860000000000004E-3</v>
      </c>
    </row>
    <row r="123" spans="1:34" x14ac:dyDescent="0.25">
      <c r="A123" s="151" t="s">
        <v>1326</v>
      </c>
      <c r="B123" s="157" t="s">
        <v>1327</v>
      </c>
      <c r="C123" s="269">
        <v>8.1876000000000004E-2</v>
      </c>
      <c r="D123" s="158">
        <v>5.5243E-2</v>
      </c>
      <c r="E123" s="158">
        <v>5.2753000000000001E-2</v>
      </c>
      <c r="F123" s="158">
        <v>5.0581000000000001E-2</v>
      </c>
      <c r="G123" s="158">
        <v>5.1288E-2</v>
      </c>
      <c r="H123" s="158">
        <v>5.4774000000000003E-2</v>
      </c>
      <c r="I123" s="158">
        <v>1.8971999999999999E-2</v>
      </c>
      <c r="J123" s="158">
        <v>1.8782E-2</v>
      </c>
      <c r="K123" s="158">
        <v>1.8648000000000001E-2</v>
      </c>
      <c r="L123" s="158">
        <v>1.8523999999999999E-2</v>
      </c>
      <c r="M123" s="158">
        <v>1.8311999999999998E-2</v>
      </c>
      <c r="N123" s="158">
        <v>1.8227E-2</v>
      </c>
      <c r="O123" s="158">
        <v>1.8182E-2</v>
      </c>
      <c r="P123" s="158">
        <v>1.8161E-2</v>
      </c>
      <c r="Q123" s="158">
        <v>1.8176999999999999E-2</v>
      </c>
      <c r="R123" s="158">
        <v>1.8193000000000001E-2</v>
      </c>
      <c r="S123" s="158">
        <v>1.8088E-2</v>
      </c>
      <c r="T123" s="158">
        <v>1.7987E-2</v>
      </c>
      <c r="U123" s="158">
        <v>1.7906999999999999E-2</v>
      </c>
      <c r="V123" s="158">
        <v>1.7825000000000001E-2</v>
      </c>
      <c r="W123" s="158">
        <v>1.7732999999999999E-2</v>
      </c>
      <c r="X123" s="158">
        <v>1.7232999999999998E-2</v>
      </c>
      <c r="Y123" s="158">
        <v>1.6723999999999999E-2</v>
      </c>
      <c r="Z123" s="158">
        <v>1.6216000000000001E-2</v>
      </c>
      <c r="AA123" s="158">
        <v>1.5692999999999999E-2</v>
      </c>
      <c r="AB123" s="158">
        <v>1.5162E-2</v>
      </c>
      <c r="AC123" s="158">
        <v>1.5334E-2</v>
      </c>
      <c r="AD123" s="158">
        <v>1.5531E-2</v>
      </c>
      <c r="AE123" s="158">
        <v>1.5739E-2</v>
      </c>
      <c r="AF123" s="158">
        <v>1.5956999999999999E-2</v>
      </c>
      <c r="AG123" s="158">
        <v>1.6188999999999999E-2</v>
      </c>
      <c r="AH123" s="159">
        <v>-5.2595000000000003E-2</v>
      </c>
    </row>
    <row r="124" spans="1:34" ht="15" customHeight="1" x14ac:dyDescent="0.25">
      <c r="A124" s="151" t="s">
        <v>1328</v>
      </c>
      <c r="B124" s="157" t="s">
        <v>1329</v>
      </c>
      <c r="C124" s="269">
        <v>0.27961599999999998</v>
      </c>
      <c r="D124" s="158">
        <v>0.27477499999999999</v>
      </c>
      <c r="E124" s="158">
        <v>0.27894200000000002</v>
      </c>
      <c r="F124" s="158">
        <v>0.28310800000000003</v>
      </c>
      <c r="G124" s="158">
        <v>0.28310800000000003</v>
      </c>
      <c r="H124" s="158">
        <v>0.18803</v>
      </c>
      <c r="I124" s="158">
        <v>9.5765000000000003E-2</v>
      </c>
      <c r="J124" s="158">
        <v>9.5765000000000003E-2</v>
      </c>
      <c r="K124" s="158">
        <v>9.5765000000000003E-2</v>
      </c>
      <c r="L124" s="158">
        <v>9.5765000000000003E-2</v>
      </c>
      <c r="M124" s="158">
        <v>9.5765000000000003E-2</v>
      </c>
      <c r="N124" s="158">
        <v>9.5765000000000003E-2</v>
      </c>
      <c r="O124" s="158">
        <v>9.5765000000000003E-2</v>
      </c>
      <c r="P124" s="158">
        <v>9.5765000000000003E-2</v>
      </c>
      <c r="Q124" s="158">
        <v>9.5765000000000003E-2</v>
      </c>
      <c r="R124" s="158">
        <v>9.5765000000000003E-2</v>
      </c>
      <c r="S124" s="158">
        <v>9.5765000000000003E-2</v>
      </c>
      <c r="T124" s="158">
        <v>9.5765000000000003E-2</v>
      </c>
      <c r="U124" s="158">
        <v>9.5765000000000003E-2</v>
      </c>
      <c r="V124" s="158">
        <v>9.5765000000000003E-2</v>
      </c>
      <c r="W124" s="158">
        <v>9.5765000000000003E-2</v>
      </c>
      <c r="X124" s="158">
        <v>9.5765000000000003E-2</v>
      </c>
      <c r="Y124" s="158">
        <v>9.5765000000000003E-2</v>
      </c>
      <c r="Z124" s="158">
        <v>9.5765000000000003E-2</v>
      </c>
      <c r="AA124" s="158">
        <v>9.5765000000000003E-2</v>
      </c>
      <c r="AB124" s="158">
        <v>9.5765000000000003E-2</v>
      </c>
      <c r="AC124" s="158">
        <v>9.5765000000000003E-2</v>
      </c>
      <c r="AD124" s="158">
        <v>9.5765000000000003E-2</v>
      </c>
      <c r="AE124" s="158">
        <v>9.5765000000000003E-2</v>
      </c>
      <c r="AF124" s="158">
        <v>9.5765000000000003E-2</v>
      </c>
      <c r="AG124" s="158">
        <v>9.5765000000000003E-2</v>
      </c>
      <c r="AH124" s="159">
        <v>-3.5087E-2</v>
      </c>
    </row>
    <row r="125" spans="1:34" ht="15" customHeight="1" x14ac:dyDescent="0.25">
      <c r="A125" s="151" t="s">
        <v>1330</v>
      </c>
      <c r="B125" s="157" t="s">
        <v>1331</v>
      </c>
      <c r="C125" s="269">
        <v>2.0615480000000002</v>
      </c>
      <c r="D125" s="158">
        <v>2.115713</v>
      </c>
      <c r="E125" s="158">
        <v>2.1806320000000001</v>
      </c>
      <c r="F125" s="158">
        <v>2.2227540000000001</v>
      </c>
      <c r="G125" s="158">
        <v>2.1876259999999998</v>
      </c>
      <c r="H125" s="158">
        <v>2.226801</v>
      </c>
      <c r="I125" s="158">
        <v>2.1984319999999999</v>
      </c>
      <c r="J125" s="158">
        <v>2.1959110000000002</v>
      </c>
      <c r="K125" s="158">
        <v>2.2093340000000001</v>
      </c>
      <c r="L125" s="158">
        <v>2.2718639999999999</v>
      </c>
      <c r="M125" s="158">
        <v>2.3198409999999998</v>
      </c>
      <c r="N125" s="158">
        <v>2.326206</v>
      </c>
      <c r="O125" s="158">
        <v>2.3192590000000002</v>
      </c>
      <c r="P125" s="158">
        <v>2.3337819999999998</v>
      </c>
      <c r="Q125" s="158">
        <v>2.3577780000000002</v>
      </c>
      <c r="R125" s="158">
        <v>2.378323</v>
      </c>
      <c r="S125" s="158">
        <v>2.3931290000000001</v>
      </c>
      <c r="T125" s="158">
        <v>2.4117679999999999</v>
      </c>
      <c r="U125" s="158">
        <v>2.4165730000000001</v>
      </c>
      <c r="V125" s="158">
        <v>2.4221650000000001</v>
      </c>
      <c r="W125" s="158">
        <v>2.4479920000000002</v>
      </c>
      <c r="X125" s="158">
        <v>2.4761150000000001</v>
      </c>
      <c r="Y125" s="158">
        <v>2.4878680000000002</v>
      </c>
      <c r="Z125" s="158">
        <v>2.520438</v>
      </c>
      <c r="AA125" s="158">
        <v>2.5741540000000001</v>
      </c>
      <c r="AB125" s="158">
        <v>2.645381</v>
      </c>
      <c r="AC125" s="158">
        <v>2.695519</v>
      </c>
      <c r="AD125" s="158">
        <v>2.7164709999999999</v>
      </c>
      <c r="AE125" s="158">
        <v>2.7315429999999998</v>
      </c>
      <c r="AF125" s="158">
        <v>2.7509839999999999</v>
      </c>
      <c r="AG125" s="158">
        <v>2.7791779999999999</v>
      </c>
      <c r="AH125" s="159">
        <v>1.0005999999999999E-2</v>
      </c>
    </row>
    <row r="126" spans="1:34" x14ac:dyDescent="0.25">
      <c r="A126" s="151" t="s">
        <v>1332</v>
      </c>
      <c r="B126" s="157" t="s">
        <v>1333</v>
      </c>
      <c r="C126" s="269">
        <v>5.5420000000000001E-3</v>
      </c>
      <c r="D126" s="158">
        <v>5.5420000000000001E-3</v>
      </c>
      <c r="E126" s="158">
        <v>5.5420000000000001E-3</v>
      </c>
      <c r="F126" s="158">
        <v>5.5420000000000001E-3</v>
      </c>
      <c r="G126" s="158">
        <v>5.5420000000000001E-3</v>
      </c>
      <c r="H126" s="158">
        <v>5.5420000000000001E-3</v>
      </c>
      <c r="I126" s="158">
        <v>5.5420000000000001E-3</v>
      </c>
      <c r="J126" s="158">
        <v>5.5420000000000001E-3</v>
      </c>
      <c r="K126" s="158">
        <v>5.5420000000000001E-3</v>
      </c>
      <c r="L126" s="158">
        <v>5.5420000000000001E-3</v>
      </c>
      <c r="M126" s="158">
        <v>5.5420000000000001E-3</v>
      </c>
      <c r="N126" s="158">
        <v>5.5420000000000001E-3</v>
      </c>
      <c r="O126" s="158">
        <v>5.5420000000000001E-3</v>
      </c>
      <c r="P126" s="158">
        <v>5.5420000000000001E-3</v>
      </c>
      <c r="Q126" s="158">
        <v>5.5420000000000001E-3</v>
      </c>
      <c r="R126" s="158">
        <v>5.5420000000000001E-3</v>
      </c>
      <c r="S126" s="158">
        <v>5.5420000000000001E-3</v>
      </c>
      <c r="T126" s="158">
        <v>5.5420000000000001E-3</v>
      </c>
      <c r="U126" s="158">
        <v>5.5420000000000001E-3</v>
      </c>
      <c r="V126" s="158">
        <v>5.5420000000000001E-3</v>
      </c>
      <c r="W126" s="158">
        <v>5.5420000000000001E-3</v>
      </c>
      <c r="X126" s="158">
        <v>5.5420000000000001E-3</v>
      </c>
      <c r="Y126" s="158">
        <v>5.5420000000000001E-3</v>
      </c>
      <c r="Z126" s="158">
        <v>5.5420000000000001E-3</v>
      </c>
      <c r="AA126" s="158">
        <v>5.5420000000000001E-3</v>
      </c>
      <c r="AB126" s="158">
        <v>5.5420000000000001E-3</v>
      </c>
      <c r="AC126" s="158">
        <v>5.5420000000000001E-3</v>
      </c>
      <c r="AD126" s="158">
        <v>5.5420000000000001E-3</v>
      </c>
      <c r="AE126" s="158">
        <v>5.5420000000000001E-3</v>
      </c>
      <c r="AF126" s="158">
        <v>5.5420000000000001E-3</v>
      </c>
      <c r="AG126" s="158">
        <v>5.5420000000000001E-3</v>
      </c>
      <c r="AH126" s="159">
        <v>0</v>
      </c>
    </row>
    <row r="127" spans="1:34" ht="15" customHeight="1" x14ac:dyDescent="0.25">
      <c r="A127" s="151" t="s">
        <v>1334</v>
      </c>
      <c r="B127" s="157" t="s">
        <v>1335</v>
      </c>
      <c r="C127" s="269">
        <v>3.336E-3</v>
      </c>
      <c r="D127" s="158">
        <v>3.4880000000000002E-3</v>
      </c>
      <c r="E127" s="158">
        <v>3.2539999999999999E-3</v>
      </c>
      <c r="F127" s="158">
        <v>3.1419999999999998E-3</v>
      </c>
      <c r="G127" s="158">
        <v>3.287E-3</v>
      </c>
      <c r="H127" s="158">
        <v>3.0860000000000002E-3</v>
      </c>
      <c r="I127" s="158">
        <v>3.179E-3</v>
      </c>
      <c r="J127" s="158">
        <v>3.4680000000000002E-3</v>
      </c>
      <c r="K127" s="158">
        <v>3.6280000000000001E-3</v>
      </c>
      <c r="L127" s="158">
        <v>3.5729999999999998E-3</v>
      </c>
      <c r="M127" s="158">
        <v>3.764E-3</v>
      </c>
      <c r="N127" s="158">
        <v>3.5439999999999998E-3</v>
      </c>
      <c r="O127" s="158">
        <v>3.738E-3</v>
      </c>
      <c r="P127" s="158">
        <v>3.6970000000000002E-3</v>
      </c>
      <c r="Q127" s="158">
        <v>3.8660000000000001E-3</v>
      </c>
      <c r="R127" s="158">
        <v>3.826E-3</v>
      </c>
      <c r="S127" s="158">
        <v>3.725E-3</v>
      </c>
      <c r="T127" s="158">
        <v>3.6719999999999999E-3</v>
      </c>
      <c r="U127" s="158">
        <v>3.6410000000000001E-3</v>
      </c>
      <c r="V127" s="158">
        <v>3.6579999999999998E-3</v>
      </c>
      <c r="W127" s="158">
        <v>3.6120000000000002E-3</v>
      </c>
      <c r="X127" s="158">
        <v>3.542E-3</v>
      </c>
      <c r="Y127" s="158">
        <v>3.473E-3</v>
      </c>
      <c r="Z127" s="158">
        <v>3.444E-3</v>
      </c>
      <c r="AA127" s="158">
        <v>3.4160000000000002E-3</v>
      </c>
      <c r="AB127" s="158">
        <v>3.372E-3</v>
      </c>
      <c r="AC127" s="158">
        <v>3.3430000000000001E-3</v>
      </c>
      <c r="AD127" s="158">
        <v>3.3140000000000001E-3</v>
      </c>
      <c r="AE127" s="158">
        <v>3.3050000000000002E-3</v>
      </c>
      <c r="AF127" s="158">
        <v>3.2130000000000001E-3</v>
      </c>
      <c r="AG127" s="158">
        <v>3.1879999999999999E-3</v>
      </c>
      <c r="AH127" s="159">
        <v>-1.513E-3</v>
      </c>
    </row>
    <row r="128" spans="1:34" ht="15" customHeight="1" x14ac:dyDescent="0.2">
      <c r="A128" s="151" t="s">
        <v>1336</v>
      </c>
      <c r="B128" s="156" t="s">
        <v>1206</v>
      </c>
      <c r="C128" s="270">
        <v>3.3253509999999999</v>
      </c>
      <c r="D128" s="160">
        <v>3.261212</v>
      </c>
      <c r="E128" s="160">
        <v>3.3103150000000001</v>
      </c>
      <c r="F128" s="160">
        <v>3.3368229999999999</v>
      </c>
      <c r="G128" s="160">
        <v>3.3007439999999999</v>
      </c>
      <c r="H128" s="160">
        <v>3.2766959999999998</v>
      </c>
      <c r="I128" s="160">
        <v>3.1395379999999999</v>
      </c>
      <c r="J128" s="160">
        <v>3.1436600000000001</v>
      </c>
      <c r="K128" s="160">
        <v>3.153267</v>
      </c>
      <c r="L128" s="160">
        <v>3.1819449999999998</v>
      </c>
      <c r="M128" s="160">
        <v>3.1285059999999998</v>
      </c>
      <c r="N128" s="160">
        <v>3.0577130000000001</v>
      </c>
      <c r="O128" s="160">
        <v>3.0264630000000001</v>
      </c>
      <c r="P128" s="160">
        <v>3.033461</v>
      </c>
      <c r="Q128" s="160">
        <v>3.0522100000000001</v>
      </c>
      <c r="R128" s="160">
        <v>3.0779350000000001</v>
      </c>
      <c r="S128" s="160">
        <v>3.0987900000000002</v>
      </c>
      <c r="T128" s="160">
        <v>3.103761</v>
      </c>
      <c r="U128" s="160">
        <v>3.1176020000000002</v>
      </c>
      <c r="V128" s="160">
        <v>3.1328390000000002</v>
      </c>
      <c r="W128" s="160">
        <v>3.1679439999999999</v>
      </c>
      <c r="X128" s="160">
        <v>3.2000829999999998</v>
      </c>
      <c r="Y128" s="160">
        <v>3.2223959999999998</v>
      </c>
      <c r="Z128" s="160">
        <v>3.2546560000000002</v>
      </c>
      <c r="AA128" s="160">
        <v>3.313679</v>
      </c>
      <c r="AB128" s="160">
        <v>3.4073259999999999</v>
      </c>
      <c r="AC128" s="160">
        <v>3.4748559999999999</v>
      </c>
      <c r="AD128" s="160">
        <v>3.4905560000000002</v>
      </c>
      <c r="AE128" s="160">
        <v>3.5225849999999999</v>
      </c>
      <c r="AF128" s="160">
        <v>3.5675569999999999</v>
      </c>
      <c r="AG128" s="160">
        <v>3.6123219999999998</v>
      </c>
      <c r="AH128" s="161">
        <v>2.7629999999999998E-3</v>
      </c>
    </row>
    <row r="130" spans="1:34" ht="15" customHeight="1" x14ac:dyDescent="0.2">
      <c r="B130" s="156" t="s">
        <v>1337</v>
      </c>
    </row>
    <row r="131" spans="1:34" ht="15" customHeight="1" x14ac:dyDescent="0.25">
      <c r="A131" s="151" t="s">
        <v>1338</v>
      </c>
      <c r="B131" s="157" t="s">
        <v>1228</v>
      </c>
      <c r="C131" s="269">
        <v>9.8833000000000004E-2</v>
      </c>
      <c r="D131" s="158">
        <v>9.4957E-2</v>
      </c>
      <c r="E131" s="158">
        <v>8.9389999999999997E-2</v>
      </c>
      <c r="F131" s="158">
        <v>8.9347999999999997E-2</v>
      </c>
      <c r="G131" s="158">
        <v>8.8530999999999999E-2</v>
      </c>
      <c r="H131" s="158">
        <v>8.8077000000000003E-2</v>
      </c>
      <c r="I131" s="158">
        <v>8.8058999999999998E-2</v>
      </c>
      <c r="J131" s="158">
        <v>8.8137999999999994E-2</v>
      </c>
      <c r="K131" s="158">
        <v>8.8152999999999995E-2</v>
      </c>
      <c r="L131" s="158">
        <v>8.8301000000000004E-2</v>
      </c>
      <c r="M131" s="158">
        <v>8.8231000000000004E-2</v>
      </c>
      <c r="N131" s="158">
        <v>8.8276999999999994E-2</v>
      </c>
      <c r="O131" s="158">
        <v>8.8402999999999995E-2</v>
      </c>
      <c r="P131" s="158">
        <v>8.8681999999999997E-2</v>
      </c>
      <c r="Q131" s="158">
        <v>8.9039999999999994E-2</v>
      </c>
      <c r="R131" s="158">
        <v>8.9427999999999994E-2</v>
      </c>
      <c r="S131" s="158">
        <v>8.9746999999999993E-2</v>
      </c>
      <c r="T131" s="158">
        <v>9.0064000000000005E-2</v>
      </c>
      <c r="U131" s="158">
        <v>9.0409000000000003E-2</v>
      </c>
      <c r="V131" s="158">
        <v>9.0748999999999996E-2</v>
      </c>
      <c r="W131" s="158">
        <v>9.0998999999999997E-2</v>
      </c>
      <c r="X131" s="158">
        <v>9.1375999999999999E-2</v>
      </c>
      <c r="Y131" s="158">
        <v>9.1855999999999993E-2</v>
      </c>
      <c r="Z131" s="158">
        <v>9.2337000000000002E-2</v>
      </c>
      <c r="AA131" s="158">
        <v>9.2845999999999998E-2</v>
      </c>
      <c r="AB131" s="158">
        <v>9.3441999999999997E-2</v>
      </c>
      <c r="AC131" s="158">
        <v>9.3954999999999997E-2</v>
      </c>
      <c r="AD131" s="158">
        <v>9.4489000000000004E-2</v>
      </c>
      <c r="AE131" s="158">
        <v>9.5089000000000007E-2</v>
      </c>
      <c r="AF131" s="158">
        <v>9.5801999999999998E-2</v>
      </c>
      <c r="AG131" s="158">
        <v>9.6521999999999997E-2</v>
      </c>
      <c r="AH131" s="159">
        <v>-7.8899999999999999E-4</v>
      </c>
    </row>
    <row r="132" spans="1:34" ht="15" customHeight="1" x14ac:dyDescent="0.25">
      <c r="A132" s="151" t="s">
        <v>1339</v>
      </c>
      <c r="B132" s="157" t="s">
        <v>1210</v>
      </c>
      <c r="C132" s="269">
        <v>2.1964589999999999</v>
      </c>
      <c r="D132" s="158">
        <v>2.3024969999999998</v>
      </c>
      <c r="E132" s="158">
        <v>2.3065039999999999</v>
      </c>
      <c r="F132" s="158">
        <v>2.301094</v>
      </c>
      <c r="G132" s="158">
        <v>2.2915580000000002</v>
      </c>
      <c r="H132" s="158">
        <v>2.2796379999999998</v>
      </c>
      <c r="I132" s="158">
        <v>2.2644799999999998</v>
      </c>
      <c r="J132" s="158">
        <v>2.249171</v>
      </c>
      <c r="K132" s="158">
        <v>2.2346870000000001</v>
      </c>
      <c r="L132" s="158">
        <v>2.2189809999999999</v>
      </c>
      <c r="M132" s="158">
        <v>2.204078</v>
      </c>
      <c r="N132" s="158">
        <v>2.1896209999999998</v>
      </c>
      <c r="O132" s="158">
        <v>2.1754760000000002</v>
      </c>
      <c r="P132" s="158">
        <v>2.164444</v>
      </c>
      <c r="Q132" s="158">
        <v>2.1553330000000002</v>
      </c>
      <c r="R132" s="158">
        <v>2.147062</v>
      </c>
      <c r="S132" s="158">
        <v>2.13897</v>
      </c>
      <c r="T132" s="158">
        <v>2.1314769999999998</v>
      </c>
      <c r="U132" s="158">
        <v>2.1250040000000001</v>
      </c>
      <c r="V132" s="158">
        <v>2.1201970000000001</v>
      </c>
      <c r="W132" s="158">
        <v>2.1161599999999998</v>
      </c>
      <c r="X132" s="158">
        <v>2.1130719999999998</v>
      </c>
      <c r="Y132" s="158">
        <v>2.1116959999999998</v>
      </c>
      <c r="Z132" s="158">
        <v>2.1117689999999998</v>
      </c>
      <c r="AA132" s="158">
        <v>2.11253</v>
      </c>
      <c r="AB132" s="158">
        <v>2.1131739999999999</v>
      </c>
      <c r="AC132" s="158">
        <v>2.114163</v>
      </c>
      <c r="AD132" s="158">
        <v>2.115335</v>
      </c>
      <c r="AE132" s="158">
        <v>2.1172070000000001</v>
      </c>
      <c r="AF132" s="158">
        <v>2.1201490000000001</v>
      </c>
      <c r="AG132" s="158">
        <v>2.1233689999999998</v>
      </c>
      <c r="AH132" s="159">
        <v>-1.127E-3</v>
      </c>
    </row>
    <row r="133" spans="1:34" ht="15" customHeight="1" x14ac:dyDescent="0.25">
      <c r="A133" s="151" t="s">
        <v>1340</v>
      </c>
      <c r="B133" s="157" t="s">
        <v>1267</v>
      </c>
      <c r="C133" s="269">
        <v>2.3990000000000001E-3</v>
      </c>
      <c r="D133" s="158">
        <v>2.4919999999999999E-3</v>
      </c>
      <c r="E133" s="158">
        <v>2.7569999999999999E-3</v>
      </c>
      <c r="F133" s="158">
        <v>2.7699999999999999E-3</v>
      </c>
      <c r="G133" s="158">
        <v>2.7820000000000002E-3</v>
      </c>
      <c r="H133" s="158">
        <v>2.7789999999999998E-3</v>
      </c>
      <c r="I133" s="158">
        <v>2.7720000000000002E-3</v>
      </c>
      <c r="J133" s="158">
        <v>2.7699999999999999E-3</v>
      </c>
      <c r="K133" s="158">
        <v>2.7529999999999998E-3</v>
      </c>
      <c r="L133" s="158">
        <v>2.745E-3</v>
      </c>
      <c r="M133" s="158">
        <v>2.7369999999999998E-3</v>
      </c>
      <c r="N133" s="158">
        <v>2.7360000000000002E-3</v>
      </c>
      <c r="O133" s="158">
        <v>2.7330000000000002E-3</v>
      </c>
      <c r="P133" s="158">
        <v>2.7360000000000002E-3</v>
      </c>
      <c r="Q133" s="158">
        <v>2.7430000000000002E-3</v>
      </c>
      <c r="R133" s="158">
        <v>2.7529999999999998E-3</v>
      </c>
      <c r="S133" s="158">
        <v>2.7680000000000001E-3</v>
      </c>
      <c r="T133" s="158">
        <v>2.7829999999999999E-3</v>
      </c>
      <c r="U133" s="158">
        <v>2.7920000000000002E-3</v>
      </c>
      <c r="V133" s="158">
        <v>2.8189999999999999E-3</v>
      </c>
      <c r="W133" s="158">
        <v>2.8419999999999999E-3</v>
      </c>
      <c r="X133" s="158">
        <v>2.8760000000000001E-3</v>
      </c>
      <c r="Y133" s="158">
        <v>2.9169999999999999E-3</v>
      </c>
      <c r="Z133" s="158">
        <v>2.9589999999999998E-3</v>
      </c>
      <c r="AA133" s="158">
        <v>3.0100000000000001E-3</v>
      </c>
      <c r="AB133" s="158">
        <v>3.0660000000000001E-3</v>
      </c>
      <c r="AC133" s="158">
        <v>3.1099999999999999E-3</v>
      </c>
      <c r="AD133" s="158">
        <v>3.1670000000000001E-3</v>
      </c>
      <c r="AE133" s="158">
        <v>3.2269999999999998E-3</v>
      </c>
      <c r="AF133" s="158">
        <v>3.2919999999999998E-3</v>
      </c>
      <c r="AG133" s="158">
        <v>3.3609999999999998E-3</v>
      </c>
      <c r="AH133" s="159">
        <v>1.1305000000000001E-2</v>
      </c>
    </row>
    <row r="134" spans="1:34" ht="15" customHeight="1" x14ac:dyDescent="0.25">
      <c r="A134" s="151" t="s">
        <v>1341</v>
      </c>
      <c r="B134" s="157" t="s">
        <v>1269</v>
      </c>
      <c r="C134" s="269">
        <v>0.65032999999999996</v>
      </c>
      <c r="D134" s="158">
        <v>0.85097199999999995</v>
      </c>
      <c r="E134" s="158">
        <v>0.938496</v>
      </c>
      <c r="F134" s="158">
        <v>0.97562099999999996</v>
      </c>
      <c r="G134" s="158">
        <v>0.99482800000000005</v>
      </c>
      <c r="H134" s="158">
        <v>1.0120610000000001</v>
      </c>
      <c r="I134" s="158">
        <v>1.0174369999999999</v>
      </c>
      <c r="J134" s="158">
        <v>1.0222830000000001</v>
      </c>
      <c r="K134" s="158">
        <v>1.030837</v>
      </c>
      <c r="L134" s="158">
        <v>1.037115</v>
      </c>
      <c r="M134" s="158">
        <v>1.046106</v>
      </c>
      <c r="N134" s="158">
        <v>1.057455</v>
      </c>
      <c r="O134" s="158">
        <v>1.07148</v>
      </c>
      <c r="P134" s="158">
        <v>1.0861689999999999</v>
      </c>
      <c r="Q134" s="158">
        <v>1.1008720000000001</v>
      </c>
      <c r="R134" s="158">
        <v>1.1154459999999999</v>
      </c>
      <c r="S134" s="158">
        <v>1.12687</v>
      </c>
      <c r="T134" s="158">
        <v>1.136951</v>
      </c>
      <c r="U134" s="158">
        <v>1.1483410000000001</v>
      </c>
      <c r="V134" s="158">
        <v>1.16025</v>
      </c>
      <c r="W134" s="158">
        <v>1.174536</v>
      </c>
      <c r="X134" s="158">
        <v>1.1885239999999999</v>
      </c>
      <c r="Y134" s="158">
        <v>1.204099</v>
      </c>
      <c r="Z134" s="158">
        <v>1.2200420000000001</v>
      </c>
      <c r="AA134" s="158">
        <v>1.236801</v>
      </c>
      <c r="AB134" s="158">
        <v>1.2526349999999999</v>
      </c>
      <c r="AC134" s="158">
        <v>1.267841</v>
      </c>
      <c r="AD134" s="158">
        <v>1.281396</v>
      </c>
      <c r="AE134" s="158">
        <v>1.293682</v>
      </c>
      <c r="AF134" s="158">
        <v>1.30498</v>
      </c>
      <c r="AG134" s="158">
        <v>1.3163910000000001</v>
      </c>
      <c r="AH134" s="159">
        <v>2.3784E-2</v>
      </c>
    </row>
    <row r="135" spans="1:34" ht="15" customHeight="1" x14ac:dyDescent="0.25">
      <c r="A135" s="151" t="s">
        <v>1342</v>
      </c>
      <c r="B135" s="157" t="s">
        <v>1294</v>
      </c>
      <c r="C135" s="269">
        <v>6.9999999999999994E-5</v>
      </c>
      <c r="D135" s="158">
        <v>7.7000000000000001E-5</v>
      </c>
      <c r="E135" s="158">
        <v>7.7999999999999999E-5</v>
      </c>
      <c r="F135" s="158">
        <v>1.1E-4</v>
      </c>
      <c r="G135" s="158">
        <v>1.2E-4</v>
      </c>
      <c r="H135" s="158">
        <v>1.4200000000000001E-4</v>
      </c>
      <c r="I135" s="158">
        <v>1.3200000000000001E-4</v>
      </c>
      <c r="J135" s="158">
        <v>1.27E-4</v>
      </c>
      <c r="K135" s="158">
        <v>1.15E-4</v>
      </c>
      <c r="L135" s="158">
        <v>1.1E-4</v>
      </c>
      <c r="M135" s="158">
        <v>5.5000000000000002E-5</v>
      </c>
      <c r="N135" s="158">
        <v>5.1E-5</v>
      </c>
      <c r="O135" s="158">
        <v>4.0000000000000003E-5</v>
      </c>
      <c r="P135" s="158">
        <v>3.6999999999999998E-5</v>
      </c>
      <c r="Q135" s="158">
        <v>3.4999999999999997E-5</v>
      </c>
      <c r="R135" s="158">
        <v>3.3000000000000003E-5</v>
      </c>
      <c r="S135" s="158">
        <v>3.1999999999999999E-5</v>
      </c>
      <c r="T135" s="158">
        <v>2.8E-5</v>
      </c>
      <c r="U135" s="158">
        <v>2.4000000000000001E-5</v>
      </c>
      <c r="V135" s="158">
        <v>2.4000000000000001E-5</v>
      </c>
      <c r="W135" s="158">
        <v>1.9000000000000001E-5</v>
      </c>
      <c r="X135" s="158">
        <v>1.5999999999999999E-5</v>
      </c>
      <c r="Y135" s="158">
        <v>1.4E-5</v>
      </c>
      <c r="Z135" s="158">
        <v>9.0000000000000002E-6</v>
      </c>
      <c r="AA135" s="158">
        <v>9.0000000000000002E-6</v>
      </c>
      <c r="AB135" s="158">
        <v>7.9999999999999996E-6</v>
      </c>
      <c r="AC135" s="158">
        <v>7.9999999999999996E-6</v>
      </c>
      <c r="AD135" s="158">
        <v>7.9999999999999996E-6</v>
      </c>
      <c r="AE135" s="158">
        <v>7.9999999999999996E-6</v>
      </c>
      <c r="AF135" s="158">
        <v>7.9999999999999996E-6</v>
      </c>
      <c r="AG135" s="158">
        <v>7.9999999999999996E-6</v>
      </c>
      <c r="AH135" s="159">
        <v>-6.9565000000000002E-2</v>
      </c>
    </row>
    <row r="136" spans="1:34" ht="15" customHeight="1" x14ac:dyDescent="0.25">
      <c r="A136" s="151" t="s">
        <v>1343</v>
      </c>
      <c r="B136" s="157" t="s">
        <v>1192</v>
      </c>
      <c r="C136" s="269">
        <v>0.856491</v>
      </c>
      <c r="D136" s="158">
        <v>0.90402300000000002</v>
      </c>
      <c r="E136" s="158">
        <v>0.92306299999999997</v>
      </c>
      <c r="F136" s="158">
        <v>0.93143500000000001</v>
      </c>
      <c r="G136" s="158">
        <v>0.93878499999999998</v>
      </c>
      <c r="H136" s="158">
        <v>0.95524900000000001</v>
      </c>
      <c r="I136" s="158">
        <v>0.95628500000000005</v>
      </c>
      <c r="J136" s="158">
        <v>0.95862800000000004</v>
      </c>
      <c r="K136" s="158">
        <v>0.95621500000000004</v>
      </c>
      <c r="L136" s="158">
        <v>0.95309500000000003</v>
      </c>
      <c r="M136" s="158">
        <v>0.94693000000000005</v>
      </c>
      <c r="N136" s="158">
        <v>0.94918599999999997</v>
      </c>
      <c r="O136" s="158">
        <v>0.94730400000000003</v>
      </c>
      <c r="P136" s="158">
        <v>0.94658900000000001</v>
      </c>
      <c r="Q136" s="158">
        <v>0.94705300000000003</v>
      </c>
      <c r="R136" s="158">
        <v>0.94844399999999995</v>
      </c>
      <c r="S136" s="158">
        <v>0.94962899999999995</v>
      </c>
      <c r="T136" s="158">
        <v>0.95056700000000005</v>
      </c>
      <c r="U136" s="158">
        <v>0.95257599999999998</v>
      </c>
      <c r="V136" s="158">
        <v>0.95555299999999999</v>
      </c>
      <c r="W136" s="158">
        <v>0.95618999999999998</v>
      </c>
      <c r="X136" s="158">
        <v>0.95777699999999999</v>
      </c>
      <c r="Y136" s="158">
        <v>0.96457800000000005</v>
      </c>
      <c r="Z136" s="158">
        <v>0.97001800000000005</v>
      </c>
      <c r="AA136" s="158">
        <v>0.97678200000000004</v>
      </c>
      <c r="AB136" s="158">
        <v>0.98182599999999998</v>
      </c>
      <c r="AC136" s="158">
        <v>0.98885800000000001</v>
      </c>
      <c r="AD136" s="158">
        <v>0.99509999999999998</v>
      </c>
      <c r="AE136" s="158">
        <v>1.0015400000000001</v>
      </c>
      <c r="AF136" s="158">
        <v>1.008424</v>
      </c>
      <c r="AG136" s="158">
        <v>1.015422</v>
      </c>
      <c r="AH136" s="159">
        <v>5.6899999999999997E-3</v>
      </c>
    </row>
    <row r="137" spans="1:34" ht="15" customHeight="1" x14ac:dyDescent="0.25">
      <c r="A137" s="151" t="s">
        <v>1344</v>
      </c>
      <c r="B137" s="157" t="s">
        <v>45</v>
      </c>
      <c r="C137" s="269">
        <v>0.20072999999999999</v>
      </c>
      <c r="D137" s="158">
        <v>0.22484000000000001</v>
      </c>
      <c r="E137" s="158">
        <v>0.31571900000000003</v>
      </c>
      <c r="F137" s="158">
        <v>0.31235600000000002</v>
      </c>
      <c r="G137" s="158">
        <v>0.30520199999999997</v>
      </c>
      <c r="H137" s="158">
        <v>0.26916800000000002</v>
      </c>
      <c r="I137" s="158">
        <v>0.26819199999999999</v>
      </c>
      <c r="J137" s="158">
        <v>0.25439699999999998</v>
      </c>
      <c r="K137" s="158">
        <v>0.25109900000000002</v>
      </c>
      <c r="L137" s="158">
        <v>0.247915</v>
      </c>
      <c r="M137" s="158">
        <v>0.26480599999999999</v>
      </c>
      <c r="N137" s="158">
        <v>0.24815100000000001</v>
      </c>
      <c r="O137" s="158">
        <v>0.24656</v>
      </c>
      <c r="P137" s="158">
        <v>0.244648</v>
      </c>
      <c r="Q137" s="158">
        <v>0.242897</v>
      </c>
      <c r="R137" s="158">
        <v>0.24099499999999999</v>
      </c>
      <c r="S137" s="158">
        <v>0.23902499999999999</v>
      </c>
      <c r="T137" s="158">
        <v>0.23944699999999999</v>
      </c>
      <c r="U137" s="158">
        <v>0.235703</v>
      </c>
      <c r="V137" s="158">
        <v>0.23477500000000001</v>
      </c>
      <c r="W137" s="158">
        <v>0.224379</v>
      </c>
      <c r="X137" s="158">
        <v>0.228903</v>
      </c>
      <c r="Y137" s="158">
        <v>0.215561</v>
      </c>
      <c r="Z137" s="158">
        <v>0.21291099999999999</v>
      </c>
      <c r="AA137" s="158">
        <v>0.203795</v>
      </c>
      <c r="AB137" s="158">
        <v>0.20577000000000001</v>
      </c>
      <c r="AC137" s="158">
        <v>0.19992799999999999</v>
      </c>
      <c r="AD137" s="158">
        <v>0.196515</v>
      </c>
      <c r="AE137" s="158">
        <v>0.19544500000000001</v>
      </c>
      <c r="AF137" s="158">
        <v>0.19497800000000001</v>
      </c>
      <c r="AG137" s="158">
        <v>0.19356799999999999</v>
      </c>
      <c r="AH137" s="159">
        <v>-1.2099999999999999E-3</v>
      </c>
    </row>
    <row r="138" spans="1:34" ht="15" customHeight="1" x14ac:dyDescent="0.25">
      <c r="A138" s="151" t="s">
        <v>1345</v>
      </c>
      <c r="B138" s="157" t="s">
        <v>47</v>
      </c>
      <c r="C138" s="269">
        <v>0</v>
      </c>
      <c r="D138" s="158">
        <v>0</v>
      </c>
      <c r="E138" s="158">
        <v>0</v>
      </c>
      <c r="F138" s="158">
        <v>0</v>
      </c>
      <c r="G138" s="158">
        <v>0</v>
      </c>
      <c r="H138" s="158">
        <v>0</v>
      </c>
      <c r="I138" s="158">
        <v>0</v>
      </c>
      <c r="J138" s="158">
        <v>0</v>
      </c>
      <c r="K138" s="158">
        <v>0</v>
      </c>
      <c r="L138" s="158">
        <v>0</v>
      </c>
      <c r="M138" s="158">
        <v>0</v>
      </c>
      <c r="N138" s="158">
        <v>0</v>
      </c>
      <c r="O138" s="158">
        <v>0</v>
      </c>
      <c r="P138" s="158">
        <v>0</v>
      </c>
      <c r="Q138" s="158">
        <v>0</v>
      </c>
      <c r="R138" s="158">
        <v>0</v>
      </c>
      <c r="S138" s="158">
        <v>0</v>
      </c>
      <c r="T138" s="158">
        <v>0</v>
      </c>
      <c r="U138" s="158">
        <v>0</v>
      </c>
      <c r="V138" s="158">
        <v>0</v>
      </c>
      <c r="W138" s="158">
        <v>0</v>
      </c>
      <c r="X138" s="158">
        <v>0</v>
      </c>
      <c r="Y138" s="158">
        <v>0</v>
      </c>
      <c r="Z138" s="158">
        <v>0</v>
      </c>
      <c r="AA138" s="158">
        <v>0</v>
      </c>
      <c r="AB138" s="158">
        <v>0</v>
      </c>
      <c r="AC138" s="158">
        <v>0</v>
      </c>
      <c r="AD138" s="158">
        <v>0</v>
      </c>
      <c r="AE138" s="158">
        <v>0</v>
      </c>
      <c r="AF138" s="158">
        <v>0</v>
      </c>
      <c r="AG138" s="158">
        <v>0</v>
      </c>
      <c r="AH138" s="159" t="s">
        <v>1213</v>
      </c>
    </row>
    <row r="139" spans="1:34" ht="15" customHeight="1" x14ac:dyDescent="0.25">
      <c r="A139" s="151" t="s">
        <v>1346</v>
      </c>
      <c r="B139" s="157" t="s">
        <v>1299</v>
      </c>
      <c r="C139" s="269">
        <v>0.48769200000000001</v>
      </c>
      <c r="D139" s="158">
        <v>0.51044400000000001</v>
      </c>
      <c r="E139" s="158">
        <v>0.40878599999999998</v>
      </c>
      <c r="F139" s="158">
        <v>0.40008199999999999</v>
      </c>
      <c r="G139" s="158">
        <v>0.39104800000000001</v>
      </c>
      <c r="H139" s="158">
        <v>0.39413999999999999</v>
      </c>
      <c r="I139" s="158">
        <v>0.40593400000000002</v>
      </c>
      <c r="J139" s="158">
        <v>0.40536499999999998</v>
      </c>
      <c r="K139" s="158">
        <v>0.41491899999999998</v>
      </c>
      <c r="L139" s="158">
        <v>0.41976000000000002</v>
      </c>
      <c r="M139" s="158">
        <v>0.41111799999999998</v>
      </c>
      <c r="N139" s="158">
        <v>0.41689599999999999</v>
      </c>
      <c r="O139" s="158">
        <v>0.41484599999999999</v>
      </c>
      <c r="P139" s="158">
        <v>0.41455500000000001</v>
      </c>
      <c r="Q139" s="158">
        <v>0.422404</v>
      </c>
      <c r="R139" s="158">
        <v>0.42626599999999998</v>
      </c>
      <c r="S139" s="158">
        <v>0.44388100000000003</v>
      </c>
      <c r="T139" s="158">
        <v>0.457818</v>
      </c>
      <c r="U139" s="158">
        <v>0.45813700000000002</v>
      </c>
      <c r="V139" s="158">
        <v>0.46505099999999999</v>
      </c>
      <c r="W139" s="158">
        <v>0.463563</v>
      </c>
      <c r="X139" s="158">
        <v>0.46478599999999998</v>
      </c>
      <c r="Y139" s="158">
        <v>0.46467999999999998</v>
      </c>
      <c r="Z139" s="158">
        <v>0.44906800000000002</v>
      </c>
      <c r="AA139" s="158">
        <v>0.44618000000000002</v>
      </c>
      <c r="AB139" s="158">
        <v>0.44853700000000002</v>
      </c>
      <c r="AC139" s="158">
        <v>0.45358999999999999</v>
      </c>
      <c r="AD139" s="158">
        <v>0.46114899999999998</v>
      </c>
      <c r="AE139" s="158">
        <v>0.46717900000000001</v>
      </c>
      <c r="AF139" s="158">
        <v>0.46949400000000002</v>
      </c>
      <c r="AG139" s="158">
        <v>0.47910599999999998</v>
      </c>
      <c r="AH139" s="159">
        <v>-5.9199999999999997E-4</v>
      </c>
    </row>
    <row r="140" spans="1:34" ht="15" customHeight="1" x14ac:dyDescent="0.25">
      <c r="A140" s="151" t="s">
        <v>1347</v>
      </c>
      <c r="B140" s="157" t="s">
        <v>1194</v>
      </c>
      <c r="C140" s="269">
        <v>4.4906050000000004</v>
      </c>
      <c r="D140" s="158">
        <v>4.8878110000000001</v>
      </c>
      <c r="E140" s="158">
        <v>4.9820359999999999</v>
      </c>
      <c r="F140" s="158">
        <v>5.010046</v>
      </c>
      <c r="G140" s="158">
        <v>5.0100730000000002</v>
      </c>
      <c r="H140" s="158">
        <v>4.998475</v>
      </c>
      <c r="I140" s="158">
        <v>5.0005199999999999</v>
      </c>
      <c r="J140" s="158">
        <v>4.9781079999999998</v>
      </c>
      <c r="K140" s="158">
        <v>4.9760249999999999</v>
      </c>
      <c r="L140" s="158">
        <v>4.9652770000000004</v>
      </c>
      <c r="M140" s="158">
        <v>4.9613230000000001</v>
      </c>
      <c r="N140" s="158">
        <v>4.9496359999999999</v>
      </c>
      <c r="O140" s="158">
        <v>4.9441079999999999</v>
      </c>
      <c r="P140" s="158">
        <v>4.9451239999999999</v>
      </c>
      <c r="Q140" s="158">
        <v>4.9576330000000004</v>
      </c>
      <c r="R140" s="158">
        <v>4.9676739999999997</v>
      </c>
      <c r="S140" s="158">
        <v>4.9881539999999998</v>
      </c>
      <c r="T140" s="158">
        <v>5.0063519999999997</v>
      </c>
      <c r="U140" s="158">
        <v>5.0101950000000004</v>
      </c>
      <c r="V140" s="158">
        <v>5.0265979999999999</v>
      </c>
      <c r="W140" s="158">
        <v>5.0258459999999996</v>
      </c>
      <c r="X140" s="158">
        <v>5.044454</v>
      </c>
      <c r="Y140" s="158">
        <v>5.0524839999999998</v>
      </c>
      <c r="Z140" s="158">
        <v>5.0561550000000004</v>
      </c>
      <c r="AA140" s="158">
        <v>5.0689440000000001</v>
      </c>
      <c r="AB140" s="158">
        <v>5.0953929999999996</v>
      </c>
      <c r="AC140" s="158">
        <v>5.1183430000000003</v>
      </c>
      <c r="AD140" s="158">
        <v>5.143993</v>
      </c>
      <c r="AE140" s="158">
        <v>5.1701490000000003</v>
      </c>
      <c r="AF140" s="158">
        <v>5.193835</v>
      </c>
      <c r="AG140" s="158">
        <v>5.224386</v>
      </c>
      <c r="AH140" s="159">
        <v>5.058E-3</v>
      </c>
    </row>
    <row r="141" spans="1:34" ht="15" customHeight="1" x14ac:dyDescent="0.25">
      <c r="A141" s="151" t="s">
        <v>1348</v>
      </c>
      <c r="B141" s="157" t="s">
        <v>1196</v>
      </c>
      <c r="C141" s="269">
        <v>2.8477190000000001</v>
      </c>
      <c r="D141" s="158">
        <v>2.7625760000000001</v>
      </c>
      <c r="E141" s="158">
        <v>2.7963840000000002</v>
      </c>
      <c r="F141" s="158">
        <v>2.8085559999999998</v>
      </c>
      <c r="G141" s="158">
        <v>2.8357329999999998</v>
      </c>
      <c r="H141" s="158">
        <v>2.8940350000000001</v>
      </c>
      <c r="I141" s="158">
        <v>2.93188</v>
      </c>
      <c r="J141" s="158">
        <v>2.9409529999999999</v>
      </c>
      <c r="K141" s="158">
        <v>2.9541140000000001</v>
      </c>
      <c r="L141" s="158">
        <v>2.9340549999999999</v>
      </c>
      <c r="M141" s="158">
        <v>2.7422780000000002</v>
      </c>
      <c r="N141" s="158">
        <v>2.6646169999999998</v>
      </c>
      <c r="O141" s="158">
        <v>2.6401219999999999</v>
      </c>
      <c r="P141" s="158">
        <v>2.6419009999999998</v>
      </c>
      <c r="Q141" s="158">
        <v>2.6532179999999999</v>
      </c>
      <c r="R141" s="158">
        <v>2.6694300000000002</v>
      </c>
      <c r="S141" s="158">
        <v>2.697451</v>
      </c>
      <c r="T141" s="158">
        <v>2.6987990000000002</v>
      </c>
      <c r="U141" s="158">
        <v>2.7235510000000001</v>
      </c>
      <c r="V141" s="158">
        <v>2.7404289999999998</v>
      </c>
      <c r="W141" s="158">
        <v>2.7654070000000002</v>
      </c>
      <c r="X141" s="158">
        <v>2.7873030000000001</v>
      </c>
      <c r="Y141" s="158">
        <v>2.8179310000000002</v>
      </c>
      <c r="Z141" s="158">
        <v>2.837183</v>
      </c>
      <c r="AA141" s="158">
        <v>2.8576199999999998</v>
      </c>
      <c r="AB141" s="158">
        <v>2.8918780000000002</v>
      </c>
      <c r="AC141" s="158">
        <v>2.9261370000000002</v>
      </c>
      <c r="AD141" s="158">
        <v>2.9363239999999999</v>
      </c>
      <c r="AE141" s="158">
        <v>2.9653209999999999</v>
      </c>
      <c r="AF141" s="158">
        <v>3.0017230000000001</v>
      </c>
      <c r="AG141" s="158">
        <v>3.0311029999999999</v>
      </c>
      <c r="AH141" s="159">
        <v>2.0820000000000001E-3</v>
      </c>
    </row>
    <row r="142" spans="1:34" ht="15" customHeight="1" x14ac:dyDescent="0.25">
      <c r="A142" s="151" t="s">
        <v>1349</v>
      </c>
      <c r="B142" s="157" t="s">
        <v>1238</v>
      </c>
      <c r="C142" s="269">
        <v>0</v>
      </c>
      <c r="D142" s="158">
        <v>0</v>
      </c>
      <c r="E142" s="158">
        <v>0</v>
      </c>
      <c r="F142" s="158">
        <v>0</v>
      </c>
      <c r="G142" s="158">
        <v>0</v>
      </c>
      <c r="H142" s="158">
        <v>0</v>
      </c>
      <c r="I142" s="158">
        <v>0</v>
      </c>
      <c r="J142" s="158">
        <v>0</v>
      </c>
      <c r="K142" s="158">
        <v>0</v>
      </c>
      <c r="L142" s="158">
        <v>0</v>
      </c>
      <c r="M142" s="158">
        <v>0</v>
      </c>
      <c r="N142" s="158">
        <v>0</v>
      </c>
      <c r="O142" s="158">
        <v>0</v>
      </c>
      <c r="P142" s="158">
        <v>0</v>
      </c>
      <c r="Q142" s="158">
        <v>0</v>
      </c>
      <c r="R142" s="158">
        <v>0</v>
      </c>
      <c r="S142" s="158">
        <v>0</v>
      </c>
      <c r="T142" s="158">
        <v>0</v>
      </c>
      <c r="U142" s="158">
        <v>0</v>
      </c>
      <c r="V142" s="158">
        <v>0</v>
      </c>
      <c r="W142" s="158">
        <v>0</v>
      </c>
      <c r="X142" s="158">
        <v>0</v>
      </c>
      <c r="Y142" s="158">
        <v>0</v>
      </c>
      <c r="Z142" s="158">
        <v>0</v>
      </c>
      <c r="AA142" s="158">
        <v>0</v>
      </c>
      <c r="AB142" s="158">
        <v>0</v>
      </c>
      <c r="AC142" s="158">
        <v>0</v>
      </c>
      <c r="AD142" s="158">
        <v>0</v>
      </c>
      <c r="AE142" s="158">
        <v>0</v>
      </c>
      <c r="AF142" s="158">
        <v>0</v>
      </c>
      <c r="AG142" s="158">
        <v>0</v>
      </c>
      <c r="AH142" s="159" t="s">
        <v>1213</v>
      </c>
    </row>
    <row r="143" spans="1:34" ht="15" customHeight="1" x14ac:dyDescent="0.25">
      <c r="A143" s="151" t="s">
        <v>1350</v>
      </c>
      <c r="B143" s="157" t="s">
        <v>1240</v>
      </c>
      <c r="C143" s="269">
        <v>0.28741899999999998</v>
      </c>
      <c r="D143" s="158">
        <v>0.28118500000000002</v>
      </c>
      <c r="E143" s="158">
        <v>0.279584</v>
      </c>
      <c r="F143" s="158">
        <v>0.28892000000000001</v>
      </c>
      <c r="G143" s="158">
        <v>0.28322599999999998</v>
      </c>
      <c r="H143" s="158">
        <v>0.283387</v>
      </c>
      <c r="I143" s="158">
        <v>0.28504499999999999</v>
      </c>
      <c r="J143" s="158">
        <v>0.28822799999999998</v>
      </c>
      <c r="K143" s="158">
        <v>0.29441000000000001</v>
      </c>
      <c r="L143" s="158">
        <v>0.29430099999999998</v>
      </c>
      <c r="M143" s="158">
        <v>0.30094799999999999</v>
      </c>
      <c r="N143" s="158">
        <v>0.31120399999999998</v>
      </c>
      <c r="O143" s="158">
        <v>0.31890200000000002</v>
      </c>
      <c r="P143" s="158">
        <v>0.33055299999999999</v>
      </c>
      <c r="Q143" s="158">
        <v>0.33546500000000001</v>
      </c>
      <c r="R143" s="158">
        <v>0.33269900000000002</v>
      </c>
      <c r="S143" s="158">
        <v>0.32720300000000002</v>
      </c>
      <c r="T143" s="158">
        <v>0.32995400000000003</v>
      </c>
      <c r="U143" s="158">
        <v>0.32271499999999997</v>
      </c>
      <c r="V143" s="158">
        <v>0.32466800000000001</v>
      </c>
      <c r="W143" s="158">
        <v>0.32738400000000001</v>
      </c>
      <c r="X143" s="158">
        <v>0.33183200000000002</v>
      </c>
      <c r="Y143" s="158">
        <v>0.33252900000000002</v>
      </c>
      <c r="Z143" s="158">
        <v>0.34967700000000002</v>
      </c>
      <c r="AA143" s="158">
        <v>0.34900799999999998</v>
      </c>
      <c r="AB143" s="158">
        <v>0.33699800000000002</v>
      </c>
      <c r="AC143" s="158">
        <v>0.34682600000000002</v>
      </c>
      <c r="AD143" s="158">
        <v>0.343306</v>
      </c>
      <c r="AE143" s="158">
        <v>0.34277299999999999</v>
      </c>
      <c r="AF143" s="158">
        <v>0.33455099999999999</v>
      </c>
      <c r="AG143" s="158">
        <v>0.32361899999999999</v>
      </c>
      <c r="AH143" s="159">
        <v>3.9620000000000002E-3</v>
      </c>
    </row>
    <row r="144" spans="1:34" ht="15" customHeight="1" x14ac:dyDescent="0.25">
      <c r="A144" s="151" t="s">
        <v>1351</v>
      </c>
      <c r="B144" s="157" t="s">
        <v>1242</v>
      </c>
      <c r="C144" s="269">
        <v>0</v>
      </c>
      <c r="D144" s="158">
        <v>0</v>
      </c>
      <c r="E144" s="158">
        <v>0</v>
      </c>
      <c r="F144" s="158">
        <v>0</v>
      </c>
      <c r="G144" s="158">
        <v>0</v>
      </c>
      <c r="H144" s="158">
        <v>0</v>
      </c>
      <c r="I144" s="158">
        <v>0</v>
      </c>
      <c r="J144" s="158">
        <v>0</v>
      </c>
      <c r="K144" s="158">
        <v>0</v>
      </c>
      <c r="L144" s="158">
        <v>0</v>
      </c>
      <c r="M144" s="158">
        <v>0</v>
      </c>
      <c r="N144" s="158">
        <v>0</v>
      </c>
      <c r="O144" s="158">
        <v>0</v>
      </c>
      <c r="P144" s="158">
        <v>0</v>
      </c>
      <c r="Q144" s="158">
        <v>0</v>
      </c>
      <c r="R144" s="158">
        <v>0</v>
      </c>
      <c r="S144" s="158">
        <v>0</v>
      </c>
      <c r="T144" s="158">
        <v>0</v>
      </c>
      <c r="U144" s="158">
        <v>0</v>
      </c>
      <c r="V144" s="158">
        <v>0</v>
      </c>
      <c r="W144" s="158">
        <v>0</v>
      </c>
      <c r="X144" s="158">
        <v>0</v>
      </c>
      <c r="Y144" s="158">
        <v>0</v>
      </c>
      <c r="Z144" s="158">
        <v>0</v>
      </c>
      <c r="AA144" s="158">
        <v>0</v>
      </c>
      <c r="AB144" s="158">
        <v>0</v>
      </c>
      <c r="AC144" s="158">
        <v>0</v>
      </c>
      <c r="AD144" s="158">
        <v>0</v>
      </c>
      <c r="AE144" s="158">
        <v>0</v>
      </c>
      <c r="AF144" s="158">
        <v>0</v>
      </c>
      <c r="AG144" s="158">
        <v>0</v>
      </c>
      <c r="AH144" s="159" t="s">
        <v>1213</v>
      </c>
    </row>
    <row r="145" spans="1:34" ht="15" customHeight="1" x14ac:dyDescent="0.25">
      <c r="A145" s="151" t="s">
        <v>1352</v>
      </c>
      <c r="B145" s="157" t="s">
        <v>1277</v>
      </c>
      <c r="C145" s="269">
        <v>4.6810999999999998E-2</v>
      </c>
      <c r="D145" s="158">
        <v>4.8954999999999999E-2</v>
      </c>
      <c r="E145" s="158">
        <v>4.4031000000000001E-2</v>
      </c>
      <c r="F145" s="158">
        <v>4.3520999999999997E-2</v>
      </c>
      <c r="G145" s="158">
        <v>4.3104999999999997E-2</v>
      </c>
      <c r="H145" s="158">
        <v>4.3598999999999999E-2</v>
      </c>
      <c r="I145" s="158">
        <v>4.3313999999999998E-2</v>
      </c>
      <c r="J145" s="158">
        <v>4.3691000000000001E-2</v>
      </c>
      <c r="K145" s="158">
        <v>4.3815E-2</v>
      </c>
      <c r="L145" s="158">
        <v>4.3756000000000003E-2</v>
      </c>
      <c r="M145" s="158">
        <v>4.1973000000000003E-2</v>
      </c>
      <c r="N145" s="158">
        <v>4.1793999999999998E-2</v>
      </c>
      <c r="O145" s="158">
        <v>4.1924000000000003E-2</v>
      </c>
      <c r="P145" s="158">
        <v>4.1902000000000002E-2</v>
      </c>
      <c r="Q145" s="158">
        <v>4.2186000000000001E-2</v>
      </c>
      <c r="R145" s="158">
        <v>4.2581000000000001E-2</v>
      </c>
      <c r="S145" s="158">
        <v>4.2941E-2</v>
      </c>
      <c r="T145" s="158">
        <v>4.3237999999999999E-2</v>
      </c>
      <c r="U145" s="158">
        <v>4.3951999999999998E-2</v>
      </c>
      <c r="V145" s="158">
        <v>4.4245E-2</v>
      </c>
      <c r="W145" s="158">
        <v>4.5284999999999999E-2</v>
      </c>
      <c r="X145" s="158">
        <v>4.5711000000000002E-2</v>
      </c>
      <c r="Y145" s="158">
        <v>4.6439000000000001E-2</v>
      </c>
      <c r="Z145" s="158">
        <v>4.6989999999999997E-2</v>
      </c>
      <c r="AA145" s="158">
        <v>4.7486E-2</v>
      </c>
      <c r="AB145" s="158">
        <v>4.7918000000000002E-2</v>
      </c>
      <c r="AC145" s="158">
        <v>4.8446999999999997E-2</v>
      </c>
      <c r="AD145" s="158">
        <v>4.9093999999999999E-2</v>
      </c>
      <c r="AE145" s="158">
        <v>4.9494000000000003E-2</v>
      </c>
      <c r="AF145" s="158">
        <v>4.9980999999999998E-2</v>
      </c>
      <c r="AG145" s="158">
        <v>5.0566E-2</v>
      </c>
      <c r="AH145" s="159">
        <v>2.575E-3</v>
      </c>
    </row>
    <row r="146" spans="1:34" ht="15" customHeight="1" x14ac:dyDescent="0.25">
      <c r="A146" s="151" t="s">
        <v>1353</v>
      </c>
      <c r="B146" s="157" t="s">
        <v>1244</v>
      </c>
      <c r="C146" s="269">
        <v>3.1819489999999999</v>
      </c>
      <c r="D146" s="158">
        <v>3.0927150000000001</v>
      </c>
      <c r="E146" s="158">
        <v>3.119999</v>
      </c>
      <c r="F146" s="158">
        <v>3.1409980000000002</v>
      </c>
      <c r="G146" s="158">
        <v>3.162064</v>
      </c>
      <c r="H146" s="158">
        <v>3.2210209999999999</v>
      </c>
      <c r="I146" s="158">
        <v>3.2602389999999999</v>
      </c>
      <c r="J146" s="158">
        <v>3.2728709999999999</v>
      </c>
      <c r="K146" s="158">
        <v>3.292338</v>
      </c>
      <c r="L146" s="158">
        <v>3.272113</v>
      </c>
      <c r="M146" s="158">
        <v>3.0851980000000001</v>
      </c>
      <c r="N146" s="158">
        <v>3.0176150000000002</v>
      </c>
      <c r="O146" s="158">
        <v>3.0009489999999999</v>
      </c>
      <c r="P146" s="158">
        <v>3.0143559999999998</v>
      </c>
      <c r="Q146" s="158">
        <v>3.030869</v>
      </c>
      <c r="R146" s="158">
        <v>3.0447099999999998</v>
      </c>
      <c r="S146" s="158">
        <v>3.0675949999999998</v>
      </c>
      <c r="T146" s="158">
        <v>3.0719910000000001</v>
      </c>
      <c r="U146" s="158">
        <v>3.0902189999999998</v>
      </c>
      <c r="V146" s="158">
        <v>3.1093419999999998</v>
      </c>
      <c r="W146" s="158">
        <v>3.1380759999999999</v>
      </c>
      <c r="X146" s="158">
        <v>3.164847</v>
      </c>
      <c r="Y146" s="158">
        <v>3.1968990000000002</v>
      </c>
      <c r="Z146" s="158">
        <v>3.2338499999999999</v>
      </c>
      <c r="AA146" s="158">
        <v>3.2541150000000001</v>
      </c>
      <c r="AB146" s="158">
        <v>3.2767940000000002</v>
      </c>
      <c r="AC146" s="158">
        <v>3.3214100000000002</v>
      </c>
      <c r="AD146" s="158">
        <v>3.3287239999999998</v>
      </c>
      <c r="AE146" s="158">
        <v>3.3575889999999999</v>
      </c>
      <c r="AF146" s="158">
        <v>3.3862549999999998</v>
      </c>
      <c r="AG146" s="158">
        <v>3.4052880000000001</v>
      </c>
      <c r="AH146" s="159">
        <v>2.264E-3</v>
      </c>
    </row>
    <row r="147" spans="1:34" ht="15" customHeight="1" x14ac:dyDescent="0.25">
      <c r="A147" s="151" t="s">
        <v>1354</v>
      </c>
      <c r="B147" s="157" t="s">
        <v>1246</v>
      </c>
      <c r="C147" s="269">
        <v>0</v>
      </c>
      <c r="D147" s="158">
        <v>0</v>
      </c>
      <c r="E147" s="158">
        <v>0</v>
      </c>
      <c r="F147" s="158">
        <v>0</v>
      </c>
      <c r="G147" s="158">
        <v>0</v>
      </c>
      <c r="H147" s="158">
        <v>0</v>
      </c>
      <c r="I147" s="158">
        <v>0</v>
      </c>
      <c r="J147" s="158">
        <v>0</v>
      </c>
      <c r="K147" s="158">
        <v>0</v>
      </c>
      <c r="L147" s="158">
        <v>0</v>
      </c>
      <c r="M147" s="158">
        <v>0</v>
      </c>
      <c r="N147" s="158">
        <v>0</v>
      </c>
      <c r="O147" s="158">
        <v>0</v>
      </c>
      <c r="P147" s="158">
        <v>0</v>
      </c>
      <c r="Q147" s="158">
        <v>0</v>
      </c>
      <c r="R147" s="158">
        <v>0</v>
      </c>
      <c r="S147" s="158">
        <v>0</v>
      </c>
      <c r="T147" s="158">
        <v>0</v>
      </c>
      <c r="U147" s="158">
        <v>0</v>
      </c>
      <c r="V147" s="158">
        <v>0</v>
      </c>
      <c r="W147" s="158">
        <v>0</v>
      </c>
      <c r="X147" s="158">
        <v>0</v>
      </c>
      <c r="Y147" s="158">
        <v>0</v>
      </c>
      <c r="Z147" s="158">
        <v>0</v>
      </c>
      <c r="AA147" s="158">
        <v>0</v>
      </c>
      <c r="AB147" s="158">
        <v>0</v>
      </c>
      <c r="AC147" s="158">
        <v>0</v>
      </c>
      <c r="AD147" s="158">
        <v>0</v>
      </c>
      <c r="AE147" s="158">
        <v>0</v>
      </c>
      <c r="AF147" s="158">
        <v>0</v>
      </c>
      <c r="AG147" s="158">
        <v>0</v>
      </c>
      <c r="AH147" s="159" t="s">
        <v>1213</v>
      </c>
    </row>
    <row r="148" spans="1:34" ht="15" customHeight="1" x14ac:dyDescent="0.25">
      <c r="A148" s="151" t="s">
        <v>1355</v>
      </c>
      <c r="B148" s="157" t="s">
        <v>1309</v>
      </c>
      <c r="C148" s="269">
        <v>0.117439</v>
      </c>
      <c r="D148" s="158">
        <v>8.9923000000000003E-2</v>
      </c>
      <c r="E148" s="158">
        <v>8.7110999999999994E-2</v>
      </c>
      <c r="F148" s="158">
        <v>8.4804000000000004E-2</v>
      </c>
      <c r="G148" s="158">
        <v>8.5147E-2</v>
      </c>
      <c r="H148" s="158">
        <v>8.8262999999999994E-2</v>
      </c>
      <c r="I148" s="158">
        <v>5.2054000000000003E-2</v>
      </c>
      <c r="J148" s="158">
        <v>5.1397999999999999E-2</v>
      </c>
      <c r="K148" s="158">
        <v>5.0757999999999998E-2</v>
      </c>
      <c r="L148" s="158">
        <v>5.0192000000000001E-2</v>
      </c>
      <c r="M148" s="158">
        <v>4.9525E-2</v>
      </c>
      <c r="N148" s="158">
        <v>4.9064999999999998E-2</v>
      </c>
      <c r="O148" s="158">
        <v>4.8589E-2</v>
      </c>
      <c r="P148" s="158">
        <v>4.8162000000000003E-2</v>
      </c>
      <c r="Q148" s="158">
        <v>4.7794999999999997E-2</v>
      </c>
      <c r="R148" s="158">
        <v>4.7725999999999998E-2</v>
      </c>
      <c r="S148" s="158">
        <v>4.7518999999999999E-2</v>
      </c>
      <c r="T148" s="158">
        <v>4.7329999999999997E-2</v>
      </c>
      <c r="U148" s="158">
        <v>4.7329999999999997E-2</v>
      </c>
      <c r="V148" s="158">
        <v>4.7201E-2</v>
      </c>
      <c r="W148" s="158">
        <v>4.7078000000000002E-2</v>
      </c>
      <c r="X148" s="158">
        <v>4.6584E-2</v>
      </c>
      <c r="Y148" s="158">
        <v>4.6112E-2</v>
      </c>
      <c r="Z148" s="158">
        <v>4.5663000000000002E-2</v>
      </c>
      <c r="AA148" s="158">
        <v>4.5192000000000003E-2</v>
      </c>
      <c r="AB148" s="158">
        <v>4.4719000000000002E-2</v>
      </c>
      <c r="AC148" s="158">
        <v>4.4972999999999999E-2</v>
      </c>
      <c r="AD148" s="158">
        <v>4.5243999999999999E-2</v>
      </c>
      <c r="AE148" s="158">
        <v>4.5520999999999999E-2</v>
      </c>
      <c r="AF148" s="158">
        <v>4.5942999999999998E-2</v>
      </c>
      <c r="AG148" s="158">
        <v>4.6267999999999997E-2</v>
      </c>
      <c r="AH148" s="159">
        <v>-3.0571999999999998E-2</v>
      </c>
    </row>
    <row r="149" spans="1:34" ht="15" customHeight="1" x14ac:dyDescent="0.25">
      <c r="A149" s="151" t="s">
        <v>1356</v>
      </c>
      <c r="B149" s="157" t="s">
        <v>1250</v>
      </c>
      <c r="C149" s="269">
        <v>0</v>
      </c>
      <c r="D149" s="158">
        <v>0</v>
      </c>
      <c r="E149" s="158">
        <v>0</v>
      </c>
      <c r="F149" s="158">
        <v>0</v>
      </c>
      <c r="G149" s="158">
        <v>0</v>
      </c>
      <c r="H149" s="158">
        <v>0</v>
      </c>
      <c r="I149" s="158">
        <v>0</v>
      </c>
      <c r="J149" s="158">
        <v>0</v>
      </c>
      <c r="K149" s="158">
        <v>0</v>
      </c>
      <c r="L149" s="158">
        <v>0</v>
      </c>
      <c r="M149" s="158">
        <v>0</v>
      </c>
      <c r="N149" s="158">
        <v>0</v>
      </c>
      <c r="O149" s="158">
        <v>0</v>
      </c>
      <c r="P149" s="158">
        <v>0</v>
      </c>
      <c r="Q149" s="158">
        <v>0</v>
      </c>
      <c r="R149" s="158">
        <v>0</v>
      </c>
      <c r="S149" s="158">
        <v>0</v>
      </c>
      <c r="T149" s="158">
        <v>0</v>
      </c>
      <c r="U149" s="158">
        <v>0</v>
      </c>
      <c r="V149" s="158">
        <v>0</v>
      </c>
      <c r="W149" s="158">
        <v>0</v>
      </c>
      <c r="X149" s="158">
        <v>0</v>
      </c>
      <c r="Y149" s="158">
        <v>0</v>
      </c>
      <c r="Z149" s="158">
        <v>0</v>
      </c>
      <c r="AA149" s="158">
        <v>0</v>
      </c>
      <c r="AB149" s="158">
        <v>0</v>
      </c>
      <c r="AC149" s="158">
        <v>0</v>
      </c>
      <c r="AD149" s="158">
        <v>0</v>
      </c>
      <c r="AE149" s="158">
        <v>0</v>
      </c>
      <c r="AF149" s="158">
        <v>0</v>
      </c>
      <c r="AG149" s="158">
        <v>0</v>
      </c>
      <c r="AH149" s="159" t="s">
        <v>1213</v>
      </c>
    </row>
    <row r="150" spans="1:34" ht="15" customHeight="1" x14ac:dyDescent="0.25">
      <c r="A150" s="151" t="s">
        <v>1357</v>
      </c>
      <c r="B150" s="157" t="s">
        <v>1252</v>
      </c>
      <c r="C150" s="269">
        <v>0</v>
      </c>
      <c r="D150" s="158">
        <v>0</v>
      </c>
      <c r="E150" s="158">
        <v>0</v>
      </c>
      <c r="F150" s="158">
        <v>0</v>
      </c>
      <c r="G150" s="158">
        <v>0</v>
      </c>
      <c r="H150" s="158">
        <v>0</v>
      </c>
      <c r="I150" s="158">
        <v>0</v>
      </c>
      <c r="J150" s="158">
        <v>0</v>
      </c>
      <c r="K150" s="158">
        <v>0</v>
      </c>
      <c r="L150" s="158">
        <v>0</v>
      </c>
      <c r="M150" s="158">
        <v>0</v>
      </c>
      <c r="N150" s="158">
        <v>0</v>
      </c>
      <c r="O150" s="158">
        <v>0</v>
      </c>
      <c r="P150" s="158">
        <v>0</v>
      </c>
      <c r="Q150" s="158">
        <v>0</v>
      </c>
      <c r="R150" s="158">
        <v>0</v>
      </c>
      <c r="S150" s="158">
        <v>0</v>
      </c>
      <c r="T150" s="158">
        <v>0</v>
      </c>
      <c r="U150" s="158">
        <v>0</v>
      </c>
      <c r="V150" s="158">
        <v>0</v>
      </c>
      <c r="W150" s="158">
        <v>0</v>
      </c>
      <c r="X150" s="158">
        <v>0</v>
      </c>
      <c r="Y150" s="158">
        <v>0</v>
      </c>
      <c r="Z150" s="158">
        <v>0</v>
      </c>
      <c r="AA150" s="158">
        <v>0</v>
      </c>
      <c r="AB150" s="158">
        <v>0</v>
      </c>
      <c r="AC150" s="158">
        <v>0</v>
      </c>
      <c r="AD150" s="158">
        <v>0</v>
      </c>
      <c r="AE150" s="158">
        <v>0</v>
      </c>
      <c r="AF150" s="158">
        <v>0</v>
      </c>
      <c r="AG150" s="158">
        <v>0</v>
      </c>
      <c r="AH150" s="159" t="s">
        <v>1213</v>
      </c>
    </row>
    <row r="151" spans="1:34" ht="15" customHeight="1" x14ac:dyDescent="0.25">
      <c r="A151" s="151" t="s">
        <v>1358</v>
      </c>
      <c r="B151" s="157" t="s">
        <v>1254</v>
      </c>
      <c r="C151" s="269">
        <v>0.117439</v>
      </c>
      <c r="D151" s="158">
        <v>8.9923000000000003E-2</v>
      </c>
      <c r="E151" s="158">
        <v>8.7110999999999994E-2</v>
      </c>
      <c r="F151" s="158">
        <v>8.4804000000000004E-2</v>
      </c>
      <c r="G151" s="158">
        <v>8.5147E-2</v>
      </c>
      <c r="H151" s="158">
        <v>8.8262999999999994E-2</v>
      </c>
      <c r="I151" s="158">
        <v>5.2054000000000003E-2</v>
      </c>
      <c r="J151" s="158">
        <v>5.1397999999999999E-2</v>
      </c>
      <c r="K151" s="158">
        <v>5.0757999999999998E-2</v>
      </c>
      <c r="L151" s="158">
        <v>5.0192000000000001E-2</v>
      </c>
      <c r="M151" s="158">
        <v>4.9525E-2</v>
      </c>
      <c r="N151" s="158">
        <v>4.9064999999999998E-2</v>
      </c>
      <c r="O151" s="158">
        <v>4.8589E-2</v>
      </c>
      <c r="P151" s="158">
        <v>4.8162000000000003E-2</v>
      </c>
      <c r="Q151" s="158">
        <v>4.7794999999999997E-2</v>
      </c>
      <c r="R151" s="158">
        <v>4.7725999999999998E-2</v>
      </c>
      <c r="S151" s="158">
        <v>4.7518999999999999E-2</v>
      </c>
      <c r="T151" s="158">
        <v>4.7329999999999997E-2</v>
      </c>
      <c r="U151" s="158">
        <v>4.7329999999999997E-2</v>
      </c>
      <c r="V151" s="158">
        <v>4.7201E-2</v>
      </c>
      <c r="W151" s="158">
        <v>4.7078000000000002E-2</v>
      </c>
      <c r="X151" s="158">
        <v>4.6584E-2</v>
      </c>
      <c r="Y151" s="158">
        <v>4.6112E-2</v>
      </c>
      <c r="Z151" s="158">
        <v>4.5663000000000002E-2</v>
      </c>
      <c r="AA151" s="158">
        <v>4.5192000000000003E-2</v>
      </c>
      <c r="AB151" s="158">
        <v>4.4719000000000002E-2</v>
      </c>
      <c r="AC151" s="158">
        <v>4.4972999999999999E-2</v>
      </c>
      <c r="AD151" s="158">
        <v>4.5243999999999999E-2</v>
      </c>
      <c r="AE151" s="158">
        <v>4.5520999999999999E-2</v>
      </c>
      <c r="AF151" s="158">
        <v>4.5942999999999998E-2</v>
      </c>
      <c r="AG151" s="158">
        <v>4.6267999999999997E-2</v>
      </c>
      <c r="AH151" s="159">
        <v>-3.0571999999999998E-2</v>
      </c>
    </row>
    <row r="152" spans="1:34" ht="15" customHeight="1" x14ac:dyDescent="0.25">
      <c r="A152" s="151" t="s">
        <v>1359</v>
      </c>
      <c r="B152" s="157" t="s">
        <v>1329</v>
      </c>
      <c r="C152" s="269">
        <v>0.27961599999999998</v>
      </c>
      <c r="D152" s="158">
        <v>0.27477499999999999</v>
      </c>
      <c r="E152" s="158">
        <v>0.27894200000000002</v>
      </c>
      <c r="F152" s="158">
        <v>0.28310800000000003</v>
      </c>
      <c r="G152" s="158">
        <v>0.28310800000000003</v>
      </c>
      <c r="H152" s="158">
        <v>0.18803</v>
      </c>
      <c r="I152" s="158">
        <v>9.5765000000000003E-2</v>
      </c>
      <c r="J152" s="158">
        <v>9.5765000000000003E-2</v>
      </c>
      <c r="K152" s="158">
        <v>9.5765000000000003E-2</v>
      </c>
      <c r="L152" s="158">
        <v>9.5765000000000003E-2</v>
      </c>
      <c r="M152" s="158">
        <v>9.5765000000000003E-2</v>
      </c>
      <c r="N152" s="158">
        <v>9.5765000000000003E-2</v>
      </c>
      <c r="O152" s="158">
        <v>9.5765000000000003E-2</v>
      </c>
      <c r="P152" s="158">
        <v>9.5765000000000003E-2</v>
      </c>
      <c r="Q152" s="158">
        <v>9.5765000000000003E-2</v>
      </c>
      <c r="R152" s="158">
        <v>9.5765000000000003E-2</v>
      </c>
      <c r="S152" s="158">
        <v>9.5765000000000003E-2</v>
      </c>
      <c r="T152" s="158">
        <v>9.5765000000000003E-2</v>
      </c>
      <c r="U152" s="158">
        <v>9.5765000000000003E-2</v>
      </c>
      <c r="V152" s="158">
        <v>9.5765000000000003E-2</v>
      </c>
      <c r="W152" s="158">
        <v>9.5765000000000003E-2</v>
      </c>
      <c r="X152" s="158">
        <v>9.5765000000000003E-2</v>
      </c>
      <c r="Y152" s="158">
        <v>9.5765000000000003E-2</v>
      </c>
      <c r="Z152" s="158">
        <v>9.5765000000000003E-2</v>
      </c>
      <c r="AA152" s="158">
        <v>9.5765000000000003E-2</v>
      </c>
      <c r="AB152" s="158">
        <v>9.5765000000000003E-2</v>
      </c>
      <c r="AC152" s="158">
        <v>9.5765000000000003E-2</v>
      </c>
      <c r="AD152" s="158">
        <v>9.5765000000000003E-2</v>
      </c>
      <c r="AE152" s="158">
        <v>9.5765000000000003E-2</v>
      </c>
      <c r="AF152" s="158">
        <v>9.5765000000000003E-2</v>
      </c>
      <c r="AG152" s="158">
        <v>9.5765000000000003E-2</v>
      </c>
      <c r="AH152" s="159">
        <v>-3.5087E-2</v>
      </c>
    </row>
    <row r="153" spans="1:34" ht="15" customHeight="1" x14ac:dyDescent="0.25">
      <c r="A153" s="151" t="s">
        <v>1360</v>
      </c>
      <c r="B153" s="157" t="s">
        <v>1256</v>
      </c>
      <c r="C153" s="269">
        <v>0.12955700000000001</v>
      </c>
      <c r="D153" s="158">
        <v>0.12639700000000001</v>
      </c>
      <c r="E153" s="158">
        <v>0.12503700000000001</v>
      </c>
      <c r="F153" s="158">
        <v>0.125164</v>
      </c>
      <c r="G153" s="158">
        <v>0.12548200000000001</v>
      </c>
      <c r="H153" s="158">
        <v>0.126279</v>
      </c>
      <c r="I153" s="158">
        <v>0.12659500000000001</v>
      </c>
      <c r="J153" s="158">
        <v>0.12698400000000001</v>
      </c>
      <c r="K153" s="158">
        <v>0.12731600000000001</v>
      </c>
      <c r="L153" s="158">
        <v>0.12764800000000001</v>
      </c>
      <c r="M153" s="158">
        <v>0.12806400000000001</v>
      </c>
      <c r="N153" s="158">
        <v>0.12934899999999999</v>
      </c>
      <c r="O153" s="158">
        <v>0.12978400000000001</v>
      </c>
      <c r="P153" s="158">
        <v>0.13034200000000001</v>
      </c>
      <c r="Q153" s="158">
        <v>0.13102800000000001</v>
      </c>
      <c r="R153" s="158">
        <v>0.13167100000000001</v>
      </c>
      <c r="S153" s="158">
        <v>0.13219400000000001</v>
      </c>
      <c r="T153" s="158">
        <v>0.132746</v>
      </c>
      <c r="U153" s="158">
        <v>0.133328</v>
      </c>
      <c r="V153" s="158">
        <v>0.13400799999999999</v>
      </c>
      <c r="W153" s="158">
        <v>0.134746</v>
      </c>
      <c r="X153" s="158">
        <v>0.13547999999999999</v>
      </c>
      <c r="Y153" s="158">
        <v>0.136383</v>
      </c>
      <c r="Z153" s="158">
        <v>0.13747300000000001</v>
      </c>
      <c r="AA153" s="158">
        <v>0.13853799999999999</v>
      </c>
      <c r="AB153" s="158">
        <v>0.14024700000000001</v>
      </c>
      <c r="AC153" s="158">
        <v>0.14067399999999999</v>
      </c>
      <c r="AD153" s="158">
        <v>0.14283299999999999</v>
      </c>
      <c r="AE153" s="158">
        <v>0.14381099999999999</v>
      </c>
      <c r="AF153" s="158">
        <v>0.14497299999999999</v>
      </c>
      <c r="AG153" s="158">
        <v>0.14615800000000001</v>
      </c>
      <c r="AH153" s="159">
        <v>4.0270000000000002E-3</v>
      </c>
    </row>
    <row r="154" spans="1:34" ht="15" customHeight="1" x14ac:dyDescent="0.25">
      <c r="A154" s="151" t="s">
        <v>1361</v>
      </c>
      <c r="B154" s="157" t="s">
        <v>1362</v>
      </c>
      <c r="C154" s="269">
        <v>2.3084750000000001</v>
      </c>
      <c r="D154" s="158">
        <v>2.3593320000000002</v>
      </c>
      <c r="E154" s="158">
        <v>2.4242629999999998</v>
      </c>
      <c r="F154" s="158">
        <v>2.4683709999999999</v>
      </c>
      <c r="G154" s="158">
        <v>2.435575</v>
      </c>
      <c r="H154" s="158">
        <v>2.4769749999999999</v>
      </c>
      <c r="I154" s="158">
        <v>2.4497179999999998</v>
      </c>
      <c r="J154" s="158">
        <v>2.4472139999999998</v>
      </c>
      <c r="K154" s="158">
        <v>2.4600580000000001</v>
      </c>
      <c r="L154" s="158">
        <v>2.5219849999999999</v>
      </c>
      <c r="M154" s="158">
        <v>2.5698729999999999</v>
      </c>
      <c r="N154" s="158">
        <v>2.5761810000000001</v>
      </c>
      <c r="O154" s="158">
        <v>2.5685660000000001</v>
      </c>
      <c r="P154" s="158">
        <v>2.58188</v>
      </c>
      <c r="Q154" s="158">
        <v>2.604616</v>
      </c>
      <c r="R154" s="158">
        <v>2.6246710000000002</v>
      </c>
      <c r="S154" s="158">
        <v>2.6388240000000001</v>
      </c>
      <c r="T154" s="158">
        <v>2.656971</v>
      </c>
      <c r="U154" s="158">
        <v>2.6621130000000002</v>
      </c>
      <c r="V154" s="158">
        <v>2.6678329999999999</v>
      </c>
      <c r="W154" s="158">
        <v>2.693746</v>
      </c>
      <c r="X154" s="158">
        <v>2.7225890000000001</v>
      </c>
      <c r="Y154" s="158">
        <v>2.7352880000000002</v>
      </c>
      <c r="Z154" s="158">
        <v>2.7690920000000001</v>
      </c>
      <c r="AA154" s="158">
        <v>2.8239909999999999</v>
      </c>
      <c r="AB154" s="158">
        <v>2.8965190000000001</v>
      </c>
      <c r="AC154" s="158">
        <v>2.9481169999999999</v>
      </c>
      <c r="AD154" s="158">
        <v>2.9706950000000001</v>
      </c>
      <c r="AE154" s="158">
        <v>2.9872890000000001</v>
      </c>
      <c r="AF154" s="158">
        <v>3.00847</v>
      </c>
      <c r="AG154" s="158">
        <v>3.0384630000000001</v>
      </c>
      <c r="AH154" s="159">
        <v>9.2010000000000008E-3</v>
      </c>
    </row>
    <row r="155" spans="1:34" ht="15" customHeight="1" x14ac:dyDescent="0.25">
      <c r="A155" s="151" t="s">
        <v>1363</v>
      </c>
      <c r="B155" s="157" t="s">
        <v>1281</v>
      </c>
      <c r="C155" s="269">
        <v>2.2100000000000001E-4</v>
      </c>
      <c r="D155" s="158">
        <v>2.3800000000000001E-4</v>
      </c>
      <c r="E155" s="158">
        <v>2.4499999999999999E-4</v>
      </c>
      <c r="F155" s="158">
        <v>2.5099999999999998E-4</v>
      </c>
      <c r="G155" s="158">
        <v>2.5599999999999999E-4</v>
      </c>
      <c r="H155" s="158">
        <v>2.61E-4</v>
      </c>
      <c r="I155" s="158">
        <v>2.6400000000000002E-4</v>
      </c>
      <c r="J155" s="158">
        <v>2.6800000000000001E-4</v>
      </c>
      <c r="K155" s="158">
        <v>2.7E-4</v>
      </c>
      <c r="L155" s="158">
        <v>2.72E-4</v>
      </c>
      <c r="M155" s="158">
        <v>2.7399999999999999E-4</v>
      </c>
      <c r="N155" s="158">
        <v>2.7500000000000002E-4</v>
      </c>
      <c r="O155" s="158">
        <v>2.7500000000000002E-4</v>
      </c>
      <c r="P155" s="158">
        <v>2.7399999999999999E-4</v>
      </c>
      <c r="Q155" s="158">
        <v>2.7399999999999999E-4</v>
      </c>
      <c r="R155" s="158">
        <v>2.7700000000000001E-4</v>
      </c>
      <c r="S155" s="158">
        <v>2.8200000000000002E-4</v>
      </c>
      <c r="T155" s="158">
        <v>2.8899999999999998E-4</v>
      </c>
      <c r="U155" s="158">
        <v>2.99E-4</v>
      </c>
      <c r="V155" s="158">
        <v>3.0899999999999998E-4</v>
      </c>
      <c r="W155" s="158">
        <v>3.2299999999999999E-4</v>
      </c>
      <c r="X155" s="158">
        <v>3.3799999999999998E-4</v>
      </c>
      <c r="Y155" s="158">
        <v>3.5500000000000001E-4</v>
      </c>
      <c r="Z155" s="158">
        <v>3.7800000000000003E-4</v>
      </c>
      <c r="AA155" s="158">
        <v>3.97E-4</v>
      </c>
      <c r="AB155" s="158">
        <v>4.17E-4</v>
      </c>
      <c r="AC155" s="158">
        <v>4.37E-4</v>
      </c>
      <c r="AD155" s="158">
        <v>4.5800000000000002E-4</v>
      </c>
      <c r="AE155" s="158">
        <v>4.8099999999999998E-4</v>
      </c>
      <c r="AF155" s="158">
        <v>5.0500000000000002E-4</v>
      </c>
      <c r="AG155" s="158">
        <v>5.2999999999999998E-4</v>
      </c>
      <c r="AH155" s="159">
        <v>2.9655999999999998E-2</v>
      </c>
    </row>
    <row r="156" spans="1:34" x14ac:dyDescent="0.25">
      <c r="A156" s="151" t="s">
        <v>1364</v>
      </c>
      <c r="B156" s="157" t="s">
        <v>1333</v>
      </c>
      <c r="C156" s="269">
        <v>5.5420000000000001E-3</v>
      </c>
      <c r="D156" s="158">
        <v>5.5420000000000001E-3</v>
      </c>
      <c r="E156" s="158">
        <v>5.5420000000000001E-3</v>
      </c>
      <c r="F156" s="158">
        <v>5.5420000000000001E-3</v>
      </c>
      <c r="G156" s="158">
        <v>5.5420000000000001E-3</v>
      </c>
      <c r="H156" s="158">
        <v>5.5420000000000001E-3</v>
      </c>
      <c r="I156" s="158">
        <v>5.5420000000000001E-3</v>
      </c>
      <c r="J156" s="158">
        <v>5.5420000000000001E-3</v>
      </c>
      <c r="K156" s="158">
        <v>5.5420000000000001E-3</v>
      </c>
      <c r="L156" s="158">
        <v>5.5420000000000001E-3</v>
      </c>
      <c r="M156" s="158">
        <v>5.5420000000000001E-3</v>
      </c>
      <c r="N156" s="158">
        <v>5.5420000000000001E-3</v>
      </c>
      <c r="O156" s="158">
        <v>5.5420000000000001E-3</v>
      </c>
      <c r="P156" s="158">
        <v>5.5420000000000001E-3</v>
      </c>
      <c r="Q156" s="158">
        <v>5.5420000000000001E-3</v>
      </c>
      <c r="R156" s="158">
        <v>5.5420000000000001E-3</v>
      </c>
      <c r="S156" s="158">
        <v>5.5420000000000001E-3</v>
      </c>
      <c r="T156" s="158">
        <v>5.5420000000000001E-3</v>
      </c>
      <c r="U156" s="158">
        <v>5.5420000000000001E-3</v>
      </c>
      <c r="V156" s="158">
        <v>5.5420000000000001E-3</v>
      </c>
      <c r="W156" s="158">
        <v>5.5420000000000001E-3</v>
      </c>
      <c r="X156" s="158">
        <v>5.5420000000000001E-3</v>
      </c>
      <c r="Y156" s="158">
        <v>5.5420000000000001E-3</v>
      </c>
      <c r="Z156" s="158">
        <v>5.5420000000000001E-3</v>
      </c>
      <c r="AA156" s="158">
        <v>5.5420000000000001E-3</v>
      </c>
      <c r="AB156" s="158">
        <v>5.5420000000000001E-3</v>
      </c>
      <c r="AC156" s="158">
        <v>5.5420000000000001E-3</v>
      </c>
      <c r="AD156" s="158">
        <v>5.5420000000000001E-3</v>
      </c>
      <c r="AE156" s="158">
        <v>5.5420000000000001E-3</v>
      </c>
      <c r="AF156" s="158">
        <v>5.5420000000000001E-3</v>
      </c>
      <c r="AG156" s="158">
        <v>5.5420000000000001E-3</v>
      </c>
      <c r="AH156" s="159">
        <v>0</v>
      </c>
    </row>
    <row r="157" spans="1:34" x14ac:dyDescent="0.25">
      <c r="A157" s="151" t="s">
        <v>1365</v>
      </c>
      <c r="B157" s="157" t="s">
        <v>1335</v>
      </c>
      <c r="C157" s="269">
        <v>3.336E-3</v>
      </c>
      <c r="D157" s="158">
        <v>3.4880000000000002E-3</v>
      </c>
      <c r="E157" s="158">
        <v>3.2539999999999999E-3</v>
      </c>
      <c r="F157" s="158">
        <v>3.1419999999999998E-3</v>
      </c>
      <c r="G157" s="158">
        <v>3.287E-3</v>
      </c>
      <c r="H157" s="158">
        <v>3.0860000000000002E-3</v>
      </c>
      <c r="I157" s="158">
        <v>3.179E-3</v>
      </c>
      <c r="J157" s="158">
        <v>3.4680000000000002E-3</v>
      </c>
      <c r="K157" s="158">
        <v>3.6280000000000001E-3</v>
      </c>
      <c r="L157" s="158">
        <v>3.5729999999999998E-3</v>
      </c>
      <c r="M157" s="158">
        <v>3.764E-3</v>
      </c>
      <c r="N157" s="158">
        <v>3.5439999999999998E-3</v>
      </c>
      <c r="O157" s="158">
        <v>3.738E-3</v>
      </c>
      <c r="P157" s="158">
        <v>3.6970000000000002E-3</v>
      </c>
      <c r="Q157" s="158">
        <v>3.8660000000000001E-3</v>
      </c>
      <c r="R157" s="158">
        <v>3.826E-3</v>
      </c>
      <c r="S157" s="158">
        <v>3.725E-3</v>
      </c>
      <c r="T157" s="158">
        <v>3.6719999999999999E-3</v>
      </c>
      <c r="U157" s="158">
        <v>3.6410000000000001E-3</v>
      </c>
      <c r="V157" s="158">
        <v>3.6579999999999998E-3</v>
      </c>
      <c r="W157" s="158">
        <v>3.6120000000000002E-3</v>
      </c>
      <c r="X157" s="158">
        <v>3.542E-3</v>
      </c>
      <c r="Y157" s="158">
        <v>3.473E-3</v>
      </c>
      <c r="Z157" s="158">
        <v>3.444E-3</v>
      </c>
      <c r="AA157" s="158">
        <v>3.4160000000000002E-3</v>
      </c>
      <c r="AB157" s="158">
        <v>3.372E-3</v>
      </c>
      <c r="AC157" s="158">
        <v>3.3430000000000001E-3</v>
      </c>
      <c r="AD157" s="158">
        <v>3.3140000000000001E-3</v>
      </c>
      <c r="AE157" s="158">
        <v>3.3050000000000002E-3</v>
      </c>
      <c r="AF157" s="158">
        <v>3.2130000000000001E-3</v>
      </c>
      <c r="AG157" s="158">
        <v>3.1879999999999999E-3</v>
      </c>
      <c r="AH157" s="159">
        <v>-1.513E-3</v>
      </c>
    </row>
    <row r="158" spans="1:34" ht="15" customHeight="1" x14ac:dyDescent="0.2">
      <c r="A158" s="151" t="s">
        <v>1366</v>
      </c>
      <c r="B158" s="156" t="s">
        <v>1206</v>
      </c>
      <c r="C158" s="270">
        <v>10.51674</v>
      </c>
      <c r="D158" s="160">
        <v>10.840221</v>
      </c>
      <c r="E158" s="160">
        <v>11.026427999999999</v>
      </c>
      <c r="F158" s="160">
        <v>11.121426</v>
      </c>
      <c r="G158" s="160">
        <v>11.110535</v>
      </c>
      <c r="H158" s="160">
        <v>11.107931000000001</v>
      </c>
      <c r="I158" s="160">
        <v>10.993876999999999</v>
      </c>
      <c r="J158" s="160">
        <v>10.981617999999999</v>
      </c>
      <c r="K158" s="160">
        <v>11.011702</v>
      </c>
      <c r="L158" s="160">
        <v>11.042368</v>
      </c>
      <c r="M158" s="160">
        <v>10.899329</v>
      </c>
      <c r="N158" s="160">
        <v>10.826974</v>
      </c>
      <c r="O158" s="160">
        <v>10.797314999999999</v>
      </c>
      <c r="P158" s="160">
        <v>10.825143000000001</v>
      </c>
      <c r="Q158" s="160">
        <v>10.877389000000001</v>
      </c>
      <c r="R158" s="160">
        <v>10.921862000000001</v>
      </c>
      <c r="S158" s="160">
        <v>10.979599</v>
      </c>
      <c r="T158" s="160">
        <v>11.020659</v>
      </c>
      <c r="U158" s="160">
        <v>11.048431000000001</v>
      </c>
      <c r="V158" s="160">
        <v>11.090256999999999</v>
      </c>
      <c r="W158" s="160">
        <v>11.144733</v>
      </c>
      <c r="X158" s="160">
        <v>11.219139</v>
      </c>
      <c r="Y158" s="160">
        <v>11.272302</v>
      </c>
      <c r="Z158" s="160">
        <v>11.347363</v>
      </c>
      <c r="AA158" s="160">
        <v>11.435900999999999</v>
      </c>
      <c r="AB158" s="160">
        <v>11.558768000000001</v>
      </c>
      <c r="AC158" s="160">
        <v>11.678603000000001</v>
      </c>
      <c r="AD158" s="160">
        <v>11.736568</v>
      </c>
      <c r="AE158" s="160">
        <v>11.809454000000001</v>
      </c>
      <c r="AF158" s="160">
        <v>11.884501</v>
      </c>
      <c r="AG158" s="160">
        <v>11.965589</v>
      </c>
      <c r="AH158" s="161">
        <v>4.3109999999999997E-3</v>
      </c>
    </row>
    <row r="160" spans="1:34" ht="15" customHeight="1" x14ac:dyDescent="0.2">
      <c r="B160" s="156" t="s">
        <v>1367</v>
      </c>
    </row>
    <row r="161" spans="1:34" ht="15" customHeight="1" x14ac:dyDescent="0.25">
      <c r="A161" s="151" t="s">
        <v>1368</v>
      </c>
      <c r="B161" s="157" t="s">
        <v>1369</v>
      </c>
      <c r="C161" s="269">
        <v>8.5675439999999998</v>
      </c>
      <c r="D161" s="158">
        <v>8.9437990000000003</v>
      </c>
      <c r="E161" s="158">
        <v>9.0583369999999999</v>
      </c>
      <c r="F161" s="158">
        <v>9.1423629999999996</v>
      </c>
      <c r="G161" s="158">
        <v>9.1842819999999996</v>
      </c>
      <c r="H161" s="158">
        <v>9.2176740000000006</v>
      </c>
      <c r="I161" s="158">
        <v>9.240964</v>
      </c>
      <c r="J161" s="158">
        <v>9.2251740000000009</v>
      </c>
      <c r="K161" s="158">
        <v>9.250572</v>
      </c>
      <c r="L161" s="158">
        <v>9.2581710000000008</v>
      </c>
      <c r="M161" s="158">
        <v>9.1679639999999996</v>
      </c>
      <c r="N161" s="158">
        <v>9.1683699999999995</v>
      </c>
      <c r="O161" s="158">
        <v>9.1749690000000008</v>
      </c>
      <c r="P161" s="158">
        <v>9.2027350000000006</v>
      </c>
      <c r="Q161" s="158">
        <v>9.2464359999999992</v>
      </c>
      <c r="R161" s="158">
        <v>9.2748170000000005</v>
      </c>
      <c r="S161" s="158">
        <v>9.3236679999999996</v>
      </c>
      <c r="T161" s="158">
        <v>9.3713750000000005</v>
      </c>
      <c r="U161" s="158">
        <v>9.3991520000000008</v>
      </c>
      <c r="V161" s="158">
        <v>9.4403889999999997</v>
      </c>
      <c r="W161" s="158">
        <v>9.4731649999999998</v>
      </c>
      <c r="X161" s="158">
        <v>9.5310670000000002</v>
      </c>
      <c r="Y161" s="158">
        <v>9.5779010000000007</v>
      </c>
      <c r="Z161" s="158">
        <v>9.6378850000000007</v>
      </c>
      <c r="AA161" s="158">
        <v>9.6850039999999993</v>
      </c>
      <c r="AB161" s="158">
        <v>9.7318230000000003</v>
      </c>
      <c r="AC161" s="158">
        <v>9.8025669999999998</v>
      </c>
      <c r="AD161" s="158">
        <v>9.8655279999999994</v>
      </c>
      <c r="AE161" s="158">
        <v>9.9277650000000008</v>
      </c>
      <c r="AF161" s="158">
        <v>9.9804490000000001</v>
      </c>
      <c r="AG161" s="158">
        <v>10.041266</v>
      </c>
      <c r="AH161" s="159">
        <v>5.3049999999999998E-3</v>
      </c>
    </row>
    <row r="162" spans="1:34" ht="15" customHeight="1" x14ac:dyDescent="0.25">
      <c r="A162" s="151" t="s">
        <v>1370</v>
      </c>
      <c r="B162" s="157" t="s">
        <v>1371</v>
      </c>
      <c r="C162" s="269">
        <v>10.51674</v>
      </c>
      <c r="D162" s="158">
        <v>10.840221</v>
      </c>
      <c r="E162" s="158">
        <v>11.026427999999999</v>
      </c>
      <c r="F162" s="158">
        <v>11.121426</v>
      </c>
      <c r="G162" s="158">
        <v>11.110535</v>
      </c>
      <c r="H162" s="158">
        <v>11.107931000000001</v>
      </c>
      <c r="I162" s="158">
        <v>10.993876999999999</v>
      </c>
      <c r="J162" s="158">
        <v>10.981617999999999</v>
      </c>
      <c r="K162" s="158">
        <v>11.011702</v>
      </c>
      <c r="L162" s="158">
        <v>11.042368</v>
      </c>
      <c r="M162" s="158">
        <v>10.899329</v>
      </c>
      <c r="N162" s="158">
        <v>10.826974</v>
      </c>
      <c r="O162" s="158">
        <v>10.797314999999999</v>
      </c>
      <c r="P162" s="158">
        <v>10.825143000000001</v>
      </c>
      <c r="Q162" s="158">
        <v>10.877389000000001</v>
      </c>
      <c r="R162" s="158">
        <v>10.921862000000001</v>
      </c>
      <c r="S162" s="158">
        <v>10.979599</v>
      </c>
      <c r="T162" s="158">
        <v>11.020659</v>
      </c>
      <c r="U162" s="158">
        <v>11.048431000000001</v>
      </c>
      <c r="V162" s="158">
        <v>11.090256999999999</v>
      </c>
      <c r="W162" s="158">
        <v>11.144733</v>
      </c>
      <c r="X162" s="158">
        <v>11.219139</v>
      </c>
      <c r="Y162" s="158">
        <v>11.272302</v>
      </c>
      <c r="Z162" s="158">
        <v>11.347363</v>
      </c>
      <c r="AA162" s="158">
        <v>11.435900999999999</v>
      </c>
      <c r="AB162" s="158">
        <v>11.558768000000001</v>
      </c>
      <c r="AC162" s="158">
        <v>11.678603000000001</v>
      </c>
      <c r="AD162" s="158">
        <v>11.736568</v>
      </c>
      <c r="AE162" s="158">
        <v>11.809454000000001</v>
      </c>
      <c r="AF162" s="158">
        <v>11.884501</v>
      </c>
      <c r="AG162" s="158">
        <v>11.965589</v>
      </c>
      <c r="AH162" s="159">
        <v>4.3109999999999997E-3</v>
      </c>
    </row>
    <row r="163" spans="1:34" ht="15" customHeight="1" x14ac:dyDescent="0.25">
      <c r="A163" s="151" t="s">
        <v>1372</v>
      </c>
      <c r="B163" s="157" t="s">
        <v>1373</v>
      </c>
      <c r="C163" s="269">
        <v>0.15634000000000001</v>
      </c>
      <c r="D163" s="158">
        <v>0.163859</v>
      </c>
      <c r="E163" s="158">
        <v>0.16417599999999999</v>
      </c>
      <c r="F163" s="158">
        <v>0.16380400000000001</v>
      </c>
      <c r="G163" s="158">
        <v>0.16314000000000001</v>
      </c>
      <c r="H163" s="158">
        <v>0.16230700000000001</v>
      </c>
      <c r="I163" s="158">
        <v>0.161245</v>
      </c>
      <c r="J163" s="158">
        <v>0.16017400000000001</v>
      </c>
      <c r="K163" s="158">
        <v>0.15915199999999999</v>
      </c>
      <c r="L163" s="158">
        <v>0.15805</v>
      </c>
      <c r="M163" s="158">
        <v>0.15698699999999999</v>
      </c>
      <c r="N163" s="158">
        <v>0.155976</v>
      </c>
      <c r="O163" s="158">
        <v>0.15498000000000001</v>
      </c>
      <c r="P163" s="158">
        <v>0.15421199999999999</v>
      </c>
      <c r="Q163" s="158">
        <v>0.153583</v>
      </c>
      <c r="R163" s="158">
        <v>0.15301400000000001</v>
      </c>
      <c r="S163" s="158">
        <v>0.15245800000000001</v>
      </c>
      <c r="T163" s="158">
        <v>0.151947</v>
      </c>
      <c r="U163" s="158">
        <v>0.151507</v>
      </c>
      <c r="V163" s="158">
        <v>0.151195</v>
      </c>
      <c r="W163" s="158">
        <v>0.15093000000000001</v>
      </c>
      <c r="X163" s="158">
        <v>0.15073700000000001</v>
      </c>
      <c r="Y163" s="158">
        <v>0.15067</v>
      </c>
      <c r="Z163" s="158">
        <v>0.150704</v>
      </c>
      <c r="AA163" s="158">
        <v>0.15079300000000001</v>
      </c>
      <c r="AB163" s="158">
        <v>0.15087700000000001</v>
      </c>
      <c r="AC163" s="158">
        <v>0.150978</v>
      </c>
      <c r="AD163" s="158">
        <v>0.15109900000000001</v>
      </c>
      <c r="AE163" s="158">
        <v>0.15127099999999999</v>
      </c>
      <c r="AF163" s="158">
        <v>0.15152299999999999</v>
      </c>
      <c r="AG163" s="158">
        <v>0.15179500000000001</v>
      </c>
      <c r="AH163" s="159">
        <v>-9.8299999999999993E-4</v>
      </c>
    </row>
    <row r="164" spans="1:34" ht="15" customHeight="1" x14ac:dyDescent="0.25">
      <c r="A164" s="151" t="s">
        <v>1374</v>
      </c>
      <c r="B164" s="157" t="s">
        <v>1375</v>
      </c>
      <c r="C164" s="269">
        <v>54.504367999999999</v>
      </c>
      <c r="D164" s="158">
        <v>54.960903000000002</v>
      </c>
      <c r="E164" s="158">
        <v>55.420825999999998</v>
      </c>
      <c r="F164" s="158">
        <v>55.871174000000003</v>
      </c>
      <c r="G164" s="158">
        <v>56.312271000000003</v>
      </c>
      <c r="H164" s="158">
        <v>56.744948999999998</v>
      </c>
      <c r="I164" s="158">
        <v>57.170485999999997</v>
      </c>
      <c r="J164" s="158">
        <v>57.589168999999998</v>
      </c>
      <c r="K164" s="158">
        <v>58.000221000000003</v>
      </c>
      <c r="L164" s="158">
        <v>58.405903000000002</v>
      </c>
      <c r="M164" s="158">
        <v>58.805126000000001</v>
      </c>
      <c r="N164" s="158">
        <v>59.194431000000002</v>
      </c>
      <c r="O164" s="158">
        <v>59.573878999999998</v>
      </c>
      <c r="P164" s="158">
        <v>59.943851000000002</v>
      </c>
      <c r="Q164" s="158">
        <v>60.304229999999997</v>
      </c>
      <c r="R164" s="158">
        <v>60.655548000000003</v>
      </c>
      <c r="S164" s="158">
        <v>60.999588000000003</v>
      </c>
      <c r="T164" s="158">
        <v>61.338664999999999</v>
      </c>
      <c r="U164" s="158">
        <v>61.673392999999997</v>
      </c>
      <c r="V164" s="158">
        <v>62.004565999999997</v>
      </c>
      <c r="W164" s="158">
        <v>62.333336000000003</v>
      </c>
      <c r="X164" s="158">
        <v>62.660156000000001</v>
      </c>
      <c r="Y164" s="158">
        <v>62.985508000000003</v>
      </c>
      <c r="Z164" s="158">
        <v>63.309795000000001</v>
      </c>
      <c r="AA164" s="158">
        <v>63.633690000000001</v>
      </c>
      <c r="AB164" s="158">
        <v>63.957549999999998</v>
      </c>
      <c r="AC164" s="158">
        <v>64.278992000000002</v>
      </c>
      <c r="AD164" s="158">
        <v>64.593231000000003</v>
      </c>
      <c r="AE164" s="158">
        <v>64.901336999999998</v>
      </c>
      <c r="AF164" s="158">
        <v>65.211662000000004</v>
      </c>
      <c r="AG164" s="158">
        <v>65.529662999999999</v>
      </c>
      <c r="AH164" s="159">
        <v>6.1599999999999997E-3</v>
      </c>
    </row>
    <row r="165" spans="1:34" ht="15" customHeight="1" x14ac:dyDescent="0.25">
      <c r="A165" s="151" t="s">
        <v>1376</v>
      </c>
      <c r="B165" s="157" t="s">
        <v>1377</v>
      </c>
      <c r="C165" s="271">
        <v>18171.386718999998</v>
      </c>
      <c r="D165" s="162">
        <v>18739.230468999998</v>
      </c>
      <c r="E165" s="162">
        <v>19535.0625</v>
      </c>
      <c r="F165" s="162">
        <v>20170.175781000002</v>
      </c>
      <c r="G165" s="162">
        <v>20682.980468999998</v>
      </c>
      <c r="H165" s="162">
        <v>21192.648438</v>
      </c>
      <c r="I165" s="162">
        <v>21653.730468999998</v>
      </c>
      <c r="J165" s="162">
        <v>22078.480468999998</v>
      </c>
      <c r="K165" s="162">
        <v>22477.355468999998</v>
      </c>
      <c r="L165" s="162">
        <v>22858.132812</v>
      </c>
      <c r="M165" s="162">
        <v>23288.818359000001</v>
      </c>
      <c r="N165" s="162">
        <v>23759.802734000001</v>
      </c>
      <c r="O165" s="162">
        <v>24256.835938</v>
      </c>
      <c r="P165" s="162">
        <v>24769.533202999999</v>
      </c>
      <c r="Q165" s="162">
        <v>25310.607422000001</v>
      </c>
      <c r="R165" s="162">
        <v>25841.998047000001</v>
      </c>
      <c r="S165" s="162">
        <v>26331.703125</v>
      </c>
      <c r="T165" s="162">
        <v>26809.158202999999</v>
      </c>
      <c r="U165" s="162">
        <v>27307.626952999999</v>
      </c>
      <c r="V165" s="162">
        <v>27826.453125</v>
      </c>
      <c r="W165" s="162">
        <v>28370.613281000002</v>
      </c>
      <c r="X165" s="162">
        <v>28925.115234000001</v>
      </c>
      <c r="Y165" s="162">
        <v>29509.078125</v>
      </c>
      <c r="Z165" s="162">
        <v>30115.902343999998</v>
      </c>
      <c r="AA165" s="162">
        <v>30722.546875</v>
      </c>
      <c r="AB165" s="162">
        <v>31317.330077999999</v>
      </c>
      <c r="AC165" s="162">
        <v>31908.9375</v>
      </c>
      <c r="AD165" s="162">
        <v>32501.925781000002</v>
      </c>
      <c r="AE165" s="162">
        <v>33120.199219000002</v>
      </c>
      <c r="AF165" s="162">
        <v>33745.574219000002</v>
      </c>
      <c r="AG165" s="162">
        <v>34364.589844000002</v>
      </c>
      <c r="AH165" s="159">
        <v>2.1465999999999999E-2</v>
      </c>
    </row>
    <row r="166" spans="1:34" ht="15" customHeight="1" x14ac:dyDescent="0.2">
      <c r="B166" s="156" t="s">
        <v>1378</v>
      </c>
    </row>
    <row r="167" spans="1:34" ht="15" customHeight="1" thickBot="1" x14ac:dyDescent="0.3">
      <c r="A167" s="151" t="s">
        <v>1379</v>
      </c>
      <c r="B167" s="157" t="s">
        <v>1380</v>
      </c>
      <c r="C167" s="271">
        <v>468.78430200000003</v>
      </c>
      <c r="D167" s="162">
        <v>486.19561800000002</v>
      </c>
      <c r="E167" s="162">
        <v>499.83804300000003</v>
      </c>
      <c r="F167" s="162">
        <v>501.44506799999999</v>
      </c>
      <c r="G167" s="162">
        <v>501.50607300000001</v>
      </c>
      <c r="H167" s="162">
        <v>501.01016199999998</v>
      </c>
      <c r="I167" s="162">
        <v>499.98956299999998</v>
      </c>
      <c r="J167" s="162">
        <v>497.94915800000001</v>
      </c>
      <c r="K167" s="162">
        <v>498.77099600000003</v>
      </c>
      <c r="L167" s="162">
        <v>496.86956800000002</v>
      </c>
      <c r="M167" s="162">
        <v>487.64306599999998</v>
      </c>
      <c r="N167" s="162">
        <v>481.91384900000003</v>
      </c>
      <c r="O167" s="162">
        <v>480.658997</v>
      </c>
      <c r="P167" s="162">
        <v>481.41455100000002</v>
      </c>
      <c r="Q167" s="162">
        <v>483.18743899999998</v>
      </c>
      <c r="R167" s="162">
        <v>484.64306599999998</v>
      </c>
      <c r="S167" s="162">
        <v>487.19509900000003</v>
      </c>
      <c r="T167" s="162">
        <v>488.40988199999998</v>
      </c>
      <c r="U167" s="162">
        <v>489.79031400000002</v>
      </c>
      <c r="V167" s="162">
        <v>491.96493500000003</v>
      </c>
      <c r="W167" s="162">
        <v>494.15679899999998</v>
      </c>
      <c r="X167" s="162">
        <v>497.52218599999998</v>
      </c>
      <c r="Y167" s="162">
        <v>499.24771099999998</v>
      </c>
      <c r="Z167" s="162">
        <v>501.643372</v>
      </c>
      <c r="AA167" s="162">
        <v>503.23666400000002</v>
      </c>
      <c r="AB167" s="162">
        <v>506.39810199999999</v>
      </c>
      <c r="AC167" s="162">
        <v>510.02899200000002</v>
      </c>
      <c r="AD167" s="162">
        <v>512.00024399999995</v>
      </c>
      <c r="AE167" s="162">
        <v>515.28918499999997</v>
      </c>
      <c r="AF167" s="162">
        <v>518.29089399999998</v>
      </c>
      <c r="AG167" s="162">
        <v>521.25482199999999</v>
      </c>
      <c r="AH167" s="159">
        <v>3.5430000000000001E-3</v>
      </c>
    </row>
    <row r="168" spans="1:34" ht="15" customHeight="1" x14ac:dyDescent="0.2">
      <c r="B168" s="264" t="s">
        <v>1381</v>
      </c>
      <c r="C168" s="272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4"/>
      <c r="AB168" s="264"/>
      <c r="AC168" s="264"/>
      <c r="AD168" s="264"/>
      <c r="AE168" s="264"/>
      <c r="AF168" s="264"/>
      <c r="AG168" s="264"/>
      <c r="AH168" s="163"/>
    </row>
    <row r="169" spans="1:34" ht="15" customHeight="1" x14ac:dyDescent="0.2">
      <c r="B169" s="164" t="s">
        <v>1382</v>
      </c>
    </row>
    <row r="170" spans="1:34" ht="15" customHeight="1" x14ac:dyDescent="0.2">
      <c r="B170" s="164" t="s">
        <v>1383</v>
      </c>
    </row>
    <row r="171" spans="1:34" ht="15" customHeight="1" x14ac:dyDescent="0.2">
      <c r="B171" s="164" t="s">
        <v>1384</v>
      </c>
    </row>
    <row r="172" spans="1:34" ht="15" customHeight="1" x14ac:dyDescent="0.2">
      <c r="B172" s="164" t="s">
        <v>1385</v>
      </c>
    </row>
    <row r="173" spans="1:34" ht="15" customHeight="1" x14ac:dyDescent="0.2">
      <c r="B173" s="164" t="s">
        <v>1386</v>
      </c>
    </row>
    <row r="174" spans="1:34" ht="15" customHeight="1" x14ac:dyDescent="0.2">
      <c r="B174" s="164" t="s">
        <v>1387</v>
      </c>
    </row>
    <row r="175" spans="1:34" ht="15" customHeight="1" x14ac:dyDescent="0.2">
      <c r="B175" s="164" t="s">
        <v>1388</v>
      </c>
    </row>
    <row r="176" spans="1:34" ht="15" customHeight="1" x14ac:dyDescent="0.2">
      <c r="B176" s="164" t="s">
        <v>1389</v>
      </c>
    </row>
    <row r="177" spans="2:2" ht="15" customHeight="1" x14ac:dyDescent="0.2">
      <c r="B177" s="164" t="s">
        <v>1390</v>
      </c>
    </row>
    <row r="178" spans="2:2" ht="15" customHeight="1" x14ac:dyDescent="0.2">
      <c r="B178" s="164" t="s">
        <v>1391</v>
      </c>
    </row>
    <row r="179" spans="2:2" ht="15" customHeight="1" x14ac:dyDescent="0.2">
      <c r="B179" s="164" t="s">
        <v>1392</v>
      </c>
    </row>
    <row r="180" spans="2:2" ht="15" customHeight="1" x14ac:dyDescent="0.2">
      <c r="B180" s="164" t="s">
        <v>1393</v>
      </c>
    </row>
    <row r="181" spans="2:2" ht="15" customHeight="1" x14ac:dyDescent="0.2">
      <c r="B181" s="164" t="s">
        <v>1394</v>
      </c>
    </row>
    <row r="182" spans="2:2" ht="15" customHeight="1" x14ac:dyDescent="0.2">
      <c r="B182" s="164" t="s">
        <v>1395</v>
      </c>
    </row>
    <row r="183" spans="2:2" ht="15" customHeight="1" x14ac:dyDescent="0.2">
      <c r="B183" s="164" t="s">
        <v>1396</v>
      </c>
    </row>
    <row r="184" spans="2:2" ht="15" customHeight="1" x14ac:dyDescent="0.2">
      <c r="B184" s="164" t="s">
        <v>1397</v>
      </c>
    </row>
    <row r="185" spans="2:2" ht="15" customHeight="1" x14ac:dyDescent="0.2">
      <c r="B185" s="164" t="s">
        <v>1398</v>
      </c>
    </row>
    <row r="186" spans="2:2" ht="15" customHeight="1" x14ac:dyDescent="0.2">
      <c r="B186" s="164" t="s">
        <v>1399</v>
      </c>
    </row>
    <row r="187" spans="2:2" ht="15" customHeight="1" x14ac:dyDescent="0.2">
      <c r="B187" s="164" t="s">
        <v>1400</v>
      </c>
    </row>
    <row r="188" spans="2:2" ht="15" customHeight="1" x14ac:dyDescent="0.2">
      <c r="B188" s="164" t="s">
        <v>1401</v>
      </c>
    </row>
    <row r="189" spans="2:2" ht="15" customHeight="1" x14ac:dyDescent="0.2">
      <c r="B189" s="164" t="s">
        <v>1402</v>
      </c>
    </row>
    <row r="190" spans="2:2" ht="15" customHeight="1" x14ac:dyDescent="0.2">
      <c r="B190" s="164" t="s">
        <v>1403</v>
      </c>
    </row>
    <row r="191" spans="2:2" ht="15" customHeight="1" x14ac:dyDescent="0.2">
      <c r="B191" s="164" t="s">
        <v>1404</v>
      </c>
    </row>
    <row r="192" spans="2:2" ht="15" customHeight="1" x14ac:dyDescent="0.2">
      <c r="B192" s="164" t="s">
        <v>1405</v>
      </c>
    </row>
    <row r="193" spans="2:34" ht="15" customHeight="1" x14ac:dyDescent="0.2">
      <c r="B193" s="164" t="s">
        <v>1406</v>
      </c>
    </row>
    <row r="194" spans="2:34" ht="15" customHeight="1" x14ac:dyDescent="0.2">
      <c r="B194" s="164" t="s">
        <v>1407</v>
      </c>
    </row>
    <row r="195" spans="2:34" ht="15" customHeight="1" x14ac:dyDescent="0.2">
      <c r="B195" s="164" t="s">
        <v>1408</v>
      </c>
    </row>
    <row r="196" spans="2:34" ht="15" customHeight="1" x14ac:dyDescent="0.2">
      <c r="B196" s="164" t="s">
        <v>1409</v>
      </c>
    </row>
    <row r="197" spans="2:34" ht="15" customHeight="1" x14ac:dyDescent="0.2">
      <c r="B197" s="164" t="s">
        <v>1410</v>
      </c>
    </row>
    <row r="198" spans="2:34" ht="15" customHeight="1" x14ac:dyDescent="0.2">
      <c r="B198" s="164" t="s">
        <v>1411</v>
      </c>
    </row>
    <row r="199" spans="2:34" ht="15" customHeight="1" x14ac:dyDescent="0.2">
      <c r="B199" s="164" t="s">
        <v>1412</v>
      </c>
    </row>
    <row r="200" spans="2:34" ht="15" customHeight="1" x14ac:dyDescent="0.2">
      <c r="B200" s="164" t="s">
        <v>1413</v>
      </c>
    </row>
    <row r="201" spans="2:34" ht="15" customHeight="1" x14ac:dyDescent="0.2">
      <c r="B201" s="164" t="s">
        <v>1414</v>
      </c>
    </row>
    <row r="202" spans="2:34" ht="15" customHeight="1" x14ac:dyDescent="0.2">
      <c r="B202" s="164" t="s">
        <v>1415</v>
      </c>
    </row>
    <row r="203" spans="2:34" ht="15" customHeight="1" x14ac:dyDescent="0.2">
      <c r="B203" s="164" t="s">
        <v>1416</v>
      </c>
    </row>
    <row r="204" spans="2:34" ht="15" customHeight="1" x14ac:dyDescent="0.2">
      <c r="B204" s="164" t="s">
        <v>1417</v>
      </c>
    </row>
    <row r="205" spans="2:34" ht="15" customHeight="1" x14ac:dyDescent="0.2">
      <c r="B205" s="164" t="s">
        <v>1418</v>
      </c>
    </row>
    <row r="208" spans="2:34" ht="15" customHeight="1" x14ac:dyDescent="0.2">
      <c r="B208" s="263"/>
      <c r="C208" s="27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  <c r="AA208" s="263"/>
      <c r="AB208" s="263"/>
      <c r="AC208" s="263"/>
      <c r="AD208" s="263"/>
      <c r="AE208" s="263"/>
      <c r="AF208" s="263"/>
      <c r="AG208" s="263"/>
      <c r="AH208" s="263"/>
    </row>
    <row r="411" spans="2:34" ht="15" customHeight="1" x14ac:dyDescent="0.2">
      <c r="B411" s="263"/>
      <c r="C411" s="27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263"/>
      <c r="T411" s="263"/>
      <c r="U411" s="263"/>
      <c r="V411" s="263"/>
      <c r="W411" s="263"/>
      <c r="X411" s="263"/>
      <c r="Y411" s="263"/>
      <c r="Z411" s="263"/>
      <c r="AA411" s="263"/>
      <c r="AB411" s="263"/>
      <c r="AC411" s="263"/>
      <c r="AD411" s="263"/>
      <c r="AE411" s="263"/>
      <c r="AF411" s="263"/>
      <c r="AG411" s="263"/>
      <c r="AH411" s="263"/>
    </row>
    <row r="523" spans="2:34" ht="15" customHeight="1" x14ac:dyDescent="0.2">
      <c r="B523" s="263"/>
      <c r="C523" s="27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263"/>
      <c r="AA523" s="263"/>
      <c r="AB523" s="263"/>
      <c r="AC523" s="263"/>
      <c r="AD523" s="263"/>
      <c r="AE523" s="263"/>
      <c r="AF523" s="263"/>
      <c r="AG523" s="263"/>
      <c r="AH523" s="263"/>
    </row>
    <row r="708" spans="2:34" ht="15" customHeight="1" x14ac:dyDescent="0.2">
      <c r="B708" s="263"/>
      <c r="C708" s="273"/>
      <c r="D708" s="263"/>
      <c r="E708" s="263"/>
      <c r="F708" s="263"/>
      <c r="G708" s="263"/>
      <c r="H708" s="263"/>
      <c r="I708" s="263"/>
      <c r="J708" s="263"/>
      <c r="K708" s="263"/>
      <c r="L708" s="263"/>
      <c r="M708" s="263"/>
      <c r="N708" s="263"/>
      <c r="O708" s="263"/>
      <c r="P708" s="263"/>
      <c r="Q708" s="263"/>
      <c r="R708" s="263"/>
      <c r="S708" s="263"/>
      <c r="T708" s="263"/>
      <c r="U708" s="263"/>
      <c r="V708" s="263"/>
      <c r="W708" s="263"/>
      <c r="X708" s="263"/>
      <c r="Y708" s="263"/>
      <c r="Z708" s="263"/>
      <c r="AA708" s="263"/>
      <c r="AB708" s="263"/>
      <c r="AC708" s="263"/>
      <c r="AD708" s="263"/>
      <c r="AE708" s="263"/>
      <c r="AF708" s="263"/>
      <c r="AG708" s="263"/>
      <c r="AH708" s="263"/>
    </row>
    <row r="933" spans="2:34" ht="15" customHeight="1" x14ac:dyDescent="0.2">
      <c r="B933" s="263"/>
      <c r="C933" s="273"/>
      <c r="D933" s="263"/>
      <c r="E933" s="263"/>
      <c r="F933" s="263"/>
      <c r="G933" s="263"/>
      <c r="H933" s="263"/>
      <c r="I933" s="263"/>
      <c r="J933" s="263"/>
      <c r="K933" s="263"/>
      <c r="L933" s="263"/>
      <c r="M933" s="263"/>
      <c r="N933" s="263"/>
      <c r="O933" s="263"/>
      <c r="P933" s="263"/>
      <c r="Q933" s="263"/>
      <c r="R933" s="263"/>
      <c r="S933" s="263"/>
      <c r="T933" s="263"/>
      <c r="U933" s="263"/>
      <c r="V933" s="263"/>
      <c r="W933" s="263"/>
      <c r="X933" s="263"/>
      <c r="Y933" s="263"/>
      <c r="Z933" s="263"/>
      <c r="AA933" s="263"/>
      <c r="AB933" s="263"/>
      <c r="AC933" s="263"/>
      <c r="AD933" s="263"/>
      <c r="AE933" s="263"/>
      <c r="AF933" s="263"/>
      <c r="AG933" s="263"/>
      <c r="AH933" s="263"/>
    </row>
    <row r="1158" spans="2:34" ht="15" customHeight="1" x14ac:dyDescent="0.2">
      <c r="B1158" s="263"/>
      <c r="C1158" s="273"/>
      <c r="D1158" s="263"/>
      <c r="E1158" s="263"/>
      <c r="F1158" s="263"/>
      <c r="G1158" s="263"/>
      <c r="H1158" s="263"/>
      <c r="I1158" s="263"/>
      <c r="J1158" s="263"/>
      <c r="K1158" s="263"/>
      <c r="L1158" s="263"/>
      <c r="M1158" s="263"/>
      <c r="N1158" s="263"/>
      <c r="O1158" s="263"/>
      <c r="P1158" s="263"/>
      <c r="Q1158" s="263"/>
      <c r="R1158" s="263"/>
      <c r="S1158" s="263"/>
      <c r="T1158" s="263"/>
      <c r="U1158" s="263"/>
      <c r="V1158" s="263"/>
      <c r="W1158" s="263"/>
      <c r="X1158" s="263"/>
      <c r="Y1158" s="263"/>
      <c r="Z1158" s="263"/>
      <c r="AA1158" s="263"/>
      <c r="AB1158" s="263"/>
      <c r="AC1158" s="263"/>
      <c r="AD1158" s="263"/>
      <c r="AE1158" s="263"/>
      <c r="AF1158" s="263"/>
      <c r="AG1158" s="263"/>
      <c r="AH1158" s="263"/>
    </row>
    <row r="1383" spans="2:34" ht="15" customHeight="1" x14ac:dyDescent="0.2">
      <c r="B1383" s="263"/>
      <c r="C1383" s="273"/>
      <c r="D1383" s="263"/>
      <c r="E1383" s="263"/>
      <c r="F1383" s="263"/>
      <c r="G1383" s="263"/>
      <c r="H1383" s="263"/>
      <c r="I1383" s="263"/>
      <c r="J1383" s="263"/>
      <c r="K1383" s="263"/>
      <c r="L1383" s="263"/>
      <c r="M1383" s="263"/>
      <c r="N1383" s="263"/>
      <c r="O1383" s="263"/>
      <c r="P1383" s="263"/>
      <c r="Q1383" s="263"/>
      <c r="R1383" s="263"/>
      <c r="S1383" s="263"/>
      <c r="T1383" s="263"/>
      <c r="U1383" s="263"/>
      <c r="V1383" s="263"/>
      <c r="W1383" s="263"/>
      <c r="X1383" s="263"/>
      <c r="Y1383" s="263"/>
      <c r="Z1383" s="263"/>
      <c r="AA1383" s="263"/>
      <c r="AB1383" s="263"/>
      <c r="AC1383" s="263"/>
      <c r="AD1383" s="263"/>
      <c r="AE1383" s="263"/>
      <c r="AF1383" s="263"/>
      <c r="AG1383" s="263"/>
      <c r="AH1383" s="263"/>
    </row>
    <row r="1608" spans="2:34" ht="15" customHeight="1" x14ac:dyDescent="0.2">
      <c r="B1608" s="263"/>
      <c r="C1608" s="273"/>
      <c r="D1608" s="263"/>
      <c r="E1608" s="263"/>
      <c r="F1608" s="263"/>
      <c r="G1608" s="263"/>
      <c r="H1608" s="263"/>
      <c r="I1608" s="263"/>
      <c r="J1608" s="263"/>
      <c r="K1608" s="263"/>
      <c r="L1608" s="263"/>
      <c r="M1608" s="263"/>
      <c r="N1608" s="263"/>
      <c r="O1608" s="263"/>
      <c r="P1608" s="263"/>
      <c r="Q1608" s="263"/>
      <c r="R1608" s="263"/>
      <c r="S1608" s="263"/>
      <c r="T1608" s="263"/>
      <c r="U1608" s="263"/>
      <c r="V1608" s="263"/>
      <c r="W1608" s="263"/>
      <c r="X1608" s="263"/>
      <c r="Y1608" s="263"/>
      <c r="Z1608" s="263"/>
      <c r="AA1608" s="263"/>
      <c r="AB1608" s="263"/>
      <c r="AC1608" s="263"/>
      <c r="AD1608" s="263"/>
      <c r="AE1608" s="263"/>
      <c r="AF1608" s="263"/>
      <c r="AG1608" s="263"/>
      <c r="AH1608" s="263"/>
    </row>
    <row r="1833" spans="2:34" ht="15" customHeight="1" x14ac:dyDescent="0.2">
      <c r="B1833" s="263"/>
      <c r="C1833" s="273"/>
      <c r="D1833" s="263"/>
      <c r="E1833" s="263"/>
      <c r="F1833" s="263"/>
      <c r="G1833" s="263"/>
      <c r="H1833" s="263"/>
      <c r="I1833" s="263"/>
      <c r="J1833" s="263"/>
      <c r="K1833" s="263"/>
      <c r="L1833" s="263"/>
      <c r="M1833" s="263"/>
      <c r="N1833" s="263"/>
      <c r="O1833" s="263"/>
      <c r="P1833" s="263"/>
      <c r="Q1833" s="263"/>
      <c r="R1833" s="263"/>
      <c r="S1833" s="263"/>
      <c r="T1833" s="263"/>
      <c r="U1833" s="263"/>
      <c r="V1833" s="263"/>
      <c r="W1833" s="263"/>
      <c r="X1833" s="263"/>
      <c r="Y1833" s="263"/>
      <c r="Z1833" s="263"/>
      <c r="AA1833" s="263"/>
      <c r="AB1833" s="263"/>
      <c r="AC1833" s="263"/>
      <c r="AD1833" s="263"/>
      <c r="AE1833" s="263"/>
      <c r="AF1833" s="263"/>
      <c r="AG1833" s="263"/>
      <c r="AH1833" s="263"/>
    </row>
    <row r="2058" spans="2:34" ht="15" customHeight="1" x14ac:dyDescent="0.2">
      <c r="B2058" s="263"/>
      <c r="C2058" s="273"/>
      <c r="D2058" s="263"/>
      <c r="E2058" s="263"/>
      <c r="F2058" s="263"/>
      <c r="G2058" s="263"/>
      <c r="H2058" s="263"/>
      <c r="I2058" s="263"/>
      <c r="J2058" s="263"/>
      <c r="K2058" s="263"/>
      <c r="L2058" s="263"/>
      <c r="M2058" s="263"/>
      <c r="N2058" s="263"/>
      <c r="O2058" s="263"/>
      <c r="P2058" s="263"/>
      <c r="Q2058" s="263"/>
      <c r="R2058" s="263"/>
      <c r="S2058" s="263"/>
      <c r="T2058" s="263"/>
      <c r="U2058" s="263"/>
      <c r="V2058" s="263"/>
      <c r="W2058" s="263"/>
      <c r="X2058" s="263"/>
      <c r="Y2058" s="263"/>
      <c r="Z2058" s="263"/>
      <c r="AA2058" s="263"/>
      <c r="AB2058" s="263"/>
      <c r="AC2058" s="263"/>
      <c r="AD2058" s="263"/>
      <c r="AE2058" s="263"/>
      <c r="AF2058" s="263"/>
      <c r="AG2058" s="263"/>
      <c r="AH2058" s="263"/>
    </row>
    <row r="2283" spans="2:34" ht="15" customHeight="1" x14ac:dyDescent="0.2">
      <c r="B2283" s="263"/>
      <c r="C2283" s="273"/>
      <c r="D2283" s="263"/>
      <c r="E2283" s="263"/>
      <c r="F2283" s="263"/>
      <c r="G2283" s="263"/>
      <c r="H2283" s="263"/>
      <c r="I2283" s="263"/>
      <c r="J2283" s="263"/>
      <c r="K2283" s="263"/>
      <c r="L2283" s="263"/>
      <c r="M2283" s="263"/>
      <c r="N2283" s="263"/>
      <c r="O2283" s="263"/>
      <c r="P2283" s="263"/>
      <c r="Q2283" s="263"/>
      <c r="R2283" s="263"/>
      <c r="S2283" s="263"/>
      <c r="T2283" s="263"/>
      <c r="U2283" s="263"/>
      <c r="V2283" s="263"/>
      <c r="W2283" s="263"/>
      <c r="X2283" s="263"/>
      <c r="Y2283" s="263"/>
      <c r="Z2283" s="263"/>
      <c r="AA2283" s="263"/>
      <c r="AB2283" s="263"/>
      <c r="AC2283" s="263"/>
      <c r="AD2283" s="263"/>
      <c r="AE2283" s="263"/>
      <c r="AF2283" s="263"/>
      <c r="AG2283" s="263"/>
      <c r="AH2283" s="263"/>
    </row>
    <row r="2508" spans="2:34" ht="15" customHeight="1" x14ac:dyDescent="0.2">
      <c r="B2508" s="263"/>
      <c r="C2508" s="273"/>
      <c r="D2508" s="263"/>
      <c r="E2508" s="263"/>
      <c r="F2508" s="263"/>
      <c r="G2508" s="263"/>
      <c r="H2508" s="263"/>
      <c r="I2508" s="263"/>
      <c r="J2508" s="263"/>
      <c r="K2508" s="263"/>
      <c r="L2508" s="263"/>
      <c r="M2508" s="263"/>
      <c r="N2508" s="263"/>
      <c r="O2508" s="263"/>
      <c r="P2508" s="263"/>
      <c r="Q2508" s="263"/>
      <c r="R2508" s="263"/>
      <c r="S2508" s="263"/>
      <c r="T2508" s="263"/>
      <c r="U2508" s="263"/>
      <c r="V2508" s="263"/>
      <c r="W2508" s="263"/>
      <c r="X2508" s="263"/>
      <c r="Y2508" s="263"/>
      <c r="Z2508" s="263"/>
      <c r="AA2508" s="263"/>
      <c r="AB2508" s="263"/>
      <c r="AC2508" s="263"/>
      <c r="AD2508" s="263"/>
      <c r="AE2508" s="263"/>
      <c r="AF2508" s="263"/>
      <c r="AG2508" s="263"/>
      <c r="AH2508" s="263"/>
    </row>
    <row r="2711" spans="2:34" ht="15" customHeight="1" x14ac:dyDescent="0.2">
      <c r="B2711" s="263"/>
      <c r="C2711" s="273"/>
      <c r="D2711" s="263"/>
      <c r="E2711" s="263"/>
      <c r="F2711" s="263"/>
      <c r="G2711" s="263"/>
      <c r="H2711" s="263"/>
      <c r="I2711" s="263"/>
      <c r="J2711" s="263"/>
      <c r="K2711" s="263"/>
      <c r="L2711" s="263"/>
      <c r="M2711" s="263"/>
      <c r="N2711" s="263"/>
      <c r="O2711" s="263"/>
      <c r="P2711" s="263"/>
      <c r="Q2711" s="263"/>
      <c r="R2711" s="263"/>
      <c r="S2711" s="263"/>
      <c r="T2711" s="263"/>
      <c r="U2711" s="263"/>
      <c r="V2711" s="263"/>
      <c r="W2711" s="263"/>
      <c r="X2711" s="263"/>
      <c r="Y2711" s="263"/>
      <c r="Z2711" s="263"/>
      <c r="AA2711" s="263"/>
      <c r="AB2711" s="263"/>
      <c r="AC2711" s="263"/>
      <c r="AD2711" s="263"/>
      <c r="AE2711" s="263"/>
      <c r="AF2711" s="263"/>
      <c r="AG2711" s="263"/>
      <c r="AH2711" s="263"/>
    </row>
    <row r="2911" spans="2:34" ht="15" customHeight="1" x14ac:dyDescent="0.2">
      <c r="B2911" s="263"/>
      <c r="C2911" s="273"/>
      <c r="D2911" s="263"/>
      <c r="E2911" s="263"/>
      <c r="F2911" s="263"/>
      <c r="G2911" s="263"/>
      <c r="H2911" s="263"/>
      <c r="I2911" s="263"/>
      <c r="J2911" s="263"/>
      <c r="K2911" s="263"/>
      <c r="L2911" s="263"/>
      <c r="M2911" s="263"/>
      <c r="N2911" s="263"/>
      <c r="O2911" s="263"/>
      <c r="P2911" s="263"/>
      <c r="Q2911" s="263"/>
      <c r="R2911" s="263"/>
      <c r="S2911" s="263"/>
      <c r="T2911" s="263"/>
      <c r="U2911" s="263"/>
      <c r="V2911" s="263"/>
      <c r="W2911" s="263"/>
      <c r="X2911" s="263"/>
      <c r="Y2911" s="263"/>
      <c r="Z2911" s="263"/>
      <c r="AA2911" s="263"/>
      <c r="AB2911" s="263"/>
      <c r="AC2911" s="263"/>
      <c r="AD2911" s="263"/>
      <c r="AE2911" s="263"/>
      <c r="AF2911" s="263"/>
      <c r="AG2911" s="263"/>
      <c r="AH2911" s="263"/>
    </row>
    <row r="3111" spans="2:34" ht="15" customHeight="1" x14ac:dyDescent="0.2">
      <c r="B3111" s="263"/>
      <c r="C3111" s="273"/>
      <c r="D3111" s="263"/>
      <c r="E3111" s="263"/>
      <c r="F3111" s="263"/>
      <c r="G3111" s="263"/>
      <c r="H3111" s="263"/>
      <c r="I3111" s="263"/>
      <c r="J3111" s="263"/>
      <c r="K3111" s="263"/>
      <c r="L3111" s="263"/>
      <c r="M3111" s="263"/>
      <c r="N3111" s="263"/>
      <c r="O3111" s="263"/>
      <c r="P3111" s="263"/>
      <c r="Q3111" s="263"/>
      <c r="R3111" s="263"/>
      <c r="S3111" s="263"/>
      <c r="T3111" s="263"/>
      <c r="U3111" s="263"/>
      <c r="V3111" s="263"/>
      <c r="W3111" s="263"/>
      <c r="X3111" s="263"/>
      <c r="Y3111" s="263"/>
      <c r="Z3111" s="263"/>
      <c r="AA3111" s="263"/>
      <c r="AB3111" s="263"/>
      <c r="AC3111" s="263"/>
      <c r="AD3111" s="263"/>
      <c r="AE3111" s="263"/>
      <c r="AF3111" s="263"/>
      <c r="AG3111" s="263"/>
      <c r="AH3111" s="263"/>
    </row>
    <row r="3311" spans="2:34" ht="15" customHeight="1" x14ac:dyDescent="0.2">
      <c r="B3311" s="263"/>
      <c r="C3311" s="273"/>
      <c r="D3311" s="263"/>
      <c r="E3311" s="263"/>
      <c r="F3311" s="263"/>
      <c r="G3311" s="263"/>
      <c r="H3311" s="263"/>
      <c r="I3311" s="263"/>
      <c r="J3311" s="263"/>
      <c r="K3311" s="263"/>
      <c r="L3311" s="263"/>
      <c r="M3311" s="263"/>
      <c r="N3311" s="263"/>
      <c r="O3311" s="263"/>
      <c r="P3311" s="263"/>
      <c r="Q3311" s="263"/>
      <c r="R3311" s="263"/>
      <c r="S3311" s="263"/>
      <c r="T3311" s="263"/>
      <c r="U3311" s="263"/>
      <c r="V3311" s="263"/>
      <c r="W3311" s="263"/>
      <c r="X3311" s="263"/>
      <c r="Y3311" s="263"/>
      <c r="Z3311" s="263"/>
      <c r="AA3311" s="263"/>
      <c r="AB3311" s="263"/>
      <c r="AC3311" s="263"/>
      <c r="AD3311" s="263"/>
      <c r="AE3311" s="263"/>
      <c r="AF3311" s="263"/>
      <c r="AG3311" s="263"/>
      <c r="AH3311" s="263"/>
    </row>
    <row r="3511" spans="2:34" ht="15" customHeight="1" x14ac:dyDescent="0.2">
      <c r="B3511" s="263"/>
      <c r="C3511" s="273"/>
      <c r="D3511" s="263"/>
      <c r="E3511" s="263"/>
      <c r="F3511" s="263"/>
      <c r="G3511" s="263"/>
      <c r="H3511" s="263"/>
      <c r="I3511" s="263"/>
      <c r="J3511" s="263"/>
      <c r="K3511" s="263"/>
      <c r="L3511" s="263"/>
      <c r="M3511" s="263"/>
      <c r="N3511" s="263"/>
      <c r="O3511" s="263"/>
      <c r="P3511" s="263"/>
      <c r="Q3511" s="263"/>
      <c r="R3511" s="263"/>
      <c r="S3511" s="263"/>
      <c r="T3511" s="263"/>
      <c r="U3511" s="263"/>
      <c r="V3511" s="263"/>
      <c r="W3511" s="263"/>
      <c r="X3511" s="263"/>
      <c r="Y3511" s="263"/>
      <c r="Z3511" s="263"/>
      <c r="AA3511" s="263"/>
      <c r="AB3511" s="263"/>
      <c r="AC3511" s="263"/>
      <c r="AD3511" s="263"/>
      <c r="AE3511" s="263"/>
      <c r="AF3511" s="263"/>
      <c r="AG3511" s="263"/>
      <c r="AH3511" s="263"/>
    </row>
    <row r="3711" spans="2:34" ht="15" customHeight="1" x14ac:dyDescent="0.2">
      <c r="B3711" s="263"/>
      <c r="C3711" s="273"/>
      <c r="D3711" s="263"/>
      <c r="E3711" s="263"/>
      <c r="F3711" s="263"/>
      <c r="G3711" s="263"/>
      <c r="H3711" s="263"/>
      <c r="I3711" s="263"/>
      <c r="J3711" s="263"/>
      <c r="K3711" s="263"/>
      <c r="L3711" s="263"/>
      <c r="M3711" s="263"/>
      <c r="N3711" s="263"/>
      <c r="O3711" s="263"/>
      <c r="P3711" s="263"/>
      <c r="Q3711" s="263"/>
      <c r="R3711" s="263"/>
      <c r="S3711" s="263"/>
      <c r="T3711" s="263"/>
      <c r="U3711" s="263"/>
      <c r="V3711" s="263"/>
      <c r="W3711" s="263"/>
      <c r="X3711" s="263"/>
      <c r="Y3711" s="263"/>
      <c r="Z3711" s="263"/>
      <c r="AA3711" s="263"/>
      <c r="AB3711" s="263"/>
      <c r="AC3711" s="263"/>
      <c r="AD3711" s="263"/>
      <c r="AE3711" s="263"/>
      <c r="AF3711" s="263"/>
      <c r="AG3711" s="263"/>
      <c r="AH3711" s="263"/>
    </row>
    <row r="3911" spans="2:34" ht="15" customHeight="1" x14ac:dyDescent="0.2">
      <c r="B3911" s="263"/>
      <c r="C3911" s="273"/>
      <c r="D3911" s="263"/>
      <c r="E3911" s="263"/>
      <c r="F3911" s="263"/>
      <c r="G3911" s="263"/>
      <c r="H3911" s="263"/>
      <c r="I3911" s="263"/>
      <c r="J3911" s="263"/>
      <c r="K3911" s="263"/>
      <c r="L3911" s="263"/>
      <c r="M3911" s="263"/>
      <c r="N3911" s="263"/>
      <c r="O3911" s="263"/>
      <c r="P3911" s="263"/>
      <c r="Q3911" s="263"/>
      <c r="R3911" s="263"/>
      <c r="S3911" s="263"/>
      <c r="T3911" s="263"/>
      <c r="U3911" s="263"/>
      <c r="V3911" s="263"/>
      <c r="W3911" s="263"/>
      <c r="X3911" s="263"/>
      <c r="Y3911" s="263"/>
      <c r="Z3911" s="263"/>
      <c r="AA3911" s="263"/>
      <c r="AB3911" s="263"/>
      <c r="AC3911" s="263"/>
      <c r="AD3911" s="263"/>
      <c r="AE3911" s="263"/>
      <c r="AF3911" s="263"/>
      <c r="AG3911" s="263"/>
      <c r="AH3911" s="263"/>
    </row>
    <row r="4111" spans="2:34" ht="15" customHeight="1" x14ac:dyDescent="0.2">
      <c r="B4111" s="263"/>
      <c r="C4111" s="273"/>
      <c r="D4111" s="263"/>
      <c r="E4111" s="263"/>
      <c r="F4111" s="263"/>
      <c r="G4111" s="263"/>
      <c r="H4111" s="263"/>
      <c r="I4111" s="263"/>
      <c r="J4111" s="263"/>
      <c r="K4111" s="263"/>
      <c r="L4111" s="263"/>
      <c r="M4111" s="263"/>
      <c r="N4111" s="263"/>
      <c r="O4111" s="263"/>
      <c r="P4111" s="263"/>
      <c r="Q4111" s="263"/>
      <c r="R4111" s="263"/>
      <c r="S4111" s="263"/>
      <c r="T4111" s="263"/>
      <c r="U4111" s="263"/>
      <c r="V4111" s="263"/>
      <c r="W4111" s="263"/>
      <c r="X4111" s="263"/>
      <c r="Y4111" s="263"/>
      <c r="Z4111" s="263"/>
      <c r="AA4111" s="263"/>
      <c r="AB4111" s="263"/>
      <c r="AC4111" s="263"/>
      <c r="AD4111" s="263"/>
      <c r="AE4111" s="263"/>
      <c r="AF4111" s="263"/>
      <c r="AG4111" s="263"/>
      <c r="AH4111" s="263"/>
    </row>
    <row r="4311" spans="2:34" ht="15" customHeight="1" x14ac:dyDescent="0.2">
      <c r="B4311" s="263"/>
      <c r="C4311" s="273"/>
      <c r="D4311" s="263"/>
      <c r="E4311" s="263"/>
      <c r="F4311" s="263"/>
      <c r="G4311" s="263"/>
      <c r="H4311" s="263"/>
      <c r="I4311" s="263"/>
      <c r="J4311" s="263"/>
      <c r="K4311" s="263"/>
      <c r="L4311" s="263"/>
      <c r="M4311" s="263"/>
      <c r="N4311" s="263"/>
      <c r="O4311" s="263"/>
      <c r="P4311" s="263"/>
      <c r="Q4311" s="263"/>
      <c r="R4311" s="263"/>
      <c r="S4311" s="263"/>
      <c r="T4311" s="263"/>
      <c r="U4311" s="263"/>
      <c r="V4311" s="263"/>
      <c r="W4311" s="263"/>
      <c r="X4311" s="263"/>
      <c r="Y4311" s="263"/>
      <c r="Z4311" s="263"/>
      <c r="AA4311" s="263"/>
      <c r="AB4311" s="263"/>
      <c r="AC4311" s="263"/>
      <c r="AD4311" s="263"/>
      <c r="AE4311" s="263"/>
      <c r="AF4311" s="263"/>
      <c r="AG4311" s="263"/>
      <c r="AH4311" s="263"/>
    </row>
    <row r="4423" spans="2:34" ht="15" customHeight="1" x14ac:dyDescent="0.2">
      <c r="B4423" s="263"/>
      <c r="C4423" s="273"/>
      <c r="D4423" s="263"/>
      <c r="E4423" s="263"/>
      <c r="F4423" s="263"/>
      <c r="G4423" s="263"/>
      <c r="H4423" s="263"/>
      <c r="I4423" s="263"/>
      <c r="J4423" s="263"/>
      <c r="K4423" s="263"/>
      <c r="L4423" s="263"/>
      <c r="M4423" s="263"/>
      <c r="N4423" s="263"/>
      <c r="O4423" s="263"/>
      <c r="P4423" s="263"/>
      <c r="Q4423" s="263"/>
      <c r="R4423" s="263"/>
      <c r="S4423" s="263"/>
      <c r="T4423" s="263"/>
      <c r="U4423" s="263"/>
      <c r="V4423" s="263"/>
      <c r="W4423" s="263"/>
      <c r="X4423" s="263"/>
      <c r="Y4423" s="263"/>
      <c r="Z4423" s="263"/>
      <c r="AA4423" s="263"/>
      <c r="AB4423" s="263"/>
      <c r="AC4423" s="263"/>
      <c r="AD4423" s="263"/>
      <c r="AE4423" s="263"/>
      <c r="AF4423" s="263"/>
      <c r="AG4423" s="263"/>
      <c r="AH4423" s="263"/>
    </row>
    <row r="4498" spans="2:34" ht="15" customHeight="1" x14ac:dyDescent="0.2">
      <c r="B4498" s="263"/>
      <c r="C4498" s="273"/>
      <c r="D4498" s="263"/>
      <c r="E4498" s="263"/>
      <c r="F4498" s="263"/>
      <c r="G4498" s="263"/>
      <c r="H4498" s="263"/>
      <c r="I4498" s="263"/>
      <c r="J4498" s="263"/>
      <c r="K4498" s="263"/>
      <c r="L4498" s="263"/>
      <c r="M4498" s="263"/>
      <c r="N4498" s="263"/>
      <c r="O4498" s="263"/>
      <c r="P4498" s="263"/>
      <c r="Q4498" s="263"/>
      <c r="R4498" s="263"/>
      <c r="S4498" s="263"/>
      <c r="T4498" s="263"/>
      <c r="U4498" s="263"/>
      <c r="V4498" s="263"/>
      <c r="W4498" s="263"/>
      <c r="X4498" s="263"/>
      <c r="Y4498" s="263"/>
      <c r="Z4498" s="263"/>
      <c r="AA4498" s="263"/>
      <c r="AB4498" s="263"/>
      <c r="AC4498" s="263"/>
      <c r="AD4498" s="263"/>
      <c r="AE4498" s="263"/>
      <c r="AF4498" s="263"/>
      <c r="AG4498" s="263"/>
      <c r="AH4498" s="263"/>
    </row>
    <row r="4573" spans="2:34" ht="15" customHeight="1" x14ac:dyDescent="0.2">
      <c r="B4573" s="263"/>
      <c r="C4573" s="273"/>
      <c r="D4573" s="263"/>
      <c r="E4573" s="263"/>
      <c r="F4573" s="263"/>
      <c r="G4573" s="263"/>
      <c r="H4573" s="263"/>
      <c r="I4573" s="263"/>
      <c r="J4573" s="263"/>
      <c r="K4573" s="263"/>
      <c r="L4573" s="263"/>
      <c r="M4573" s="263"/>
      <c r="N4573" s="263"/>
      <c r="O4573" s="263"/>
      <c r="P4573" s="263"/>
      <c r="Q4573" s="263"/>
      <c r="R4573" s="263"/>
      <c r="S4573" s="263"/>
      <c r="T4573" s="263"/>
      <c r="U4573" s="263"/>
      <c r="V4573" s="263"/>
      <c r="W4573" s="263"/>
      <c r="X4573" s="263"/>
      <c r="Y4573" s="263"/>
      <c r="Z4573" s="263"/>
      <c r="AA4573" s="263"/>
      <c r="AB4573" s="263"/>
      <c r="AC4573" s="263"/>
      <c r="AD4573" s="263"/>
      <c r="AE4573" s="263"/>
      <c r="AF4573" s="263"/>
      <c r="AG4573" s="263"/>
      <c r="AH4573" s="263"/>
    </row>
    <row r="4648" spans="2:34" ht="15" customHeight="1" x14ac:dyDescent="0.2">
      <c r="B4648" s="263"/>
      <c r="C4648" s="273"/>
      <c r="D4648" s="263"/>
      <c r="E4648" s="263"/>
      <c r="F4648" s="263"/>
      <c r="G4648" s="263"/>
      <c r="H4648" s="263"/>
      <c r="I4648" s="263"/>
      <c r="J4648" s="263"/>
      <c r="K4648" s="263"/>
      <c r="L4648" s="263"/>
      <c r="M4648" s="263"/>
      <c r="N4648" s="263"/>
      <c r="O4648" s="263"/>
      <c r="P4648" s="263"/>
      <c r="Q4648" s="263"/>
      <c r="R4648" s="263"/>
      <c r="S4648" s="263"/>
      <c r="T4648" s="263"/>
      <c r="U4648" s="263"/>
      <c r="V4648" s="263"/>
      <c r="W4648" s="263"/>
      <c r="X4648" s="263"/>
      <c r="Y4648" s="263"/>
      <c r="Z4648" s="263"/>
      <c r="AA4648" s="263"/>
      <c r="AB4648" s="263"/>
      <c r="AC4648" s="263"/>
      <c r="AD4648" s="263"/>
      <c r="AE4648" s="263"/>
      <c r="AF4648" s="263"/>
      <c r="AG4648" s="263"/>
      <c r="AH4648" s="263"/>
    </row>
    <row r="4723" spans="2:34" ht="15" customHeight="1" x14ac:dyDescent="0.2">
      <c r="B4723" s="263"/>
      <c r="C4723" s="273"/>
      <c r="D4723" s="263"/>
      <c r="E4723" s="263"/>
      <c r="F4723" s="263"/>
      <c r="G4723" s="263"/>
      <c r="H4723" s="263"/>
      <c r="I4723" s="263"/>
      <c r="J4723" s="263"/>
      <c r="K4723" s="263"/>
      <c r="L4723" s="263"/>
      <c r="M4723" s="263"/>
      <c r="N4723" s="263"/>
      <c r="O4723" s="263"/>
      <c r="P4723" s="263"/>
      <c r="Q4723" s="263"/>
      <c r="R4723" s="263"/>
      <c r="S4723" s="263"/>
      <c r="T4723" s="263"/>
      <c r="U4723" s="263"/>
      <c r="V4723" s="263"/>
      <c r="W4723" s="263"/>
      <c r="X4723" s="263"/>
      <c r="Y4723" s="263"/>
      <c r="Z4723" s="263"/>
      <c r="AA4723" s="263"/>
      <c r="AB4723" s="263"/>
      <c r="AC4723" s="263"/>
      <c r="AD4723" s="263"/>
      <c r="AE4723" s="263"/>
      <c r="AF4723" s="263"/>
      <c r="AG4723" s="263"/>
      <c r="AH4723" s="263"/>
    </row>
    <row r="4798" spans="2:34" ht="15" customHeight="1" x14ac:dyDescent="0.2">
      <c r="B4798" s="263"/>
      <c r="C4798" s="273"/>
      <c r="D4798" s="263"/>
      <c r="E4798" s="263"/>
      <c r="F4798" s="263"/>
      <c r="G4798" s="263"/>
      <c r="H4798" s="263"/>
      <c r="I4798" s="263"/>
      <c r="J4798" s="263"/>
      <c r="K4798" s="263"/>
      <c r="L4798" s="263"/>
      <c r="M4798" s="263"/>
      <c r="N4798" s="263"/>
      <c r="O4798" s="263"/>
      <c r="P4798" s="263"/>
      <c r="Q4798" s="263"/>
      <c r="R4798" s="263"/>
      <c r="S4798" s="263"/>
      <c r="T4798" s="263"/>
      <c r="U4798" s="263"/>
      <c r="V4798" s="263"/>
      <c r="W4798" s="263"/>
      <c r="X4798" s="263"/>
      <c r="Y4798" s="263"/>
      <c r="Z4798" s="263"/>
      <c r="AA4798" s="263"/>
      <c r="AB4798" s="263"/>
      <c r="AC4798" s="263"/>
      <c r="AD4798" s="263"/>
      <c r="AE4798" s="263"/>
      <c r="AF4798" s="263"/>
      <c r="AG4798" s="263"/>
      <c r="AH4798" s="263"/>
    </row>
    <row r="4873" spans="2:34" ht="15" customHeight="1" x14ac:dyDescent="0.2">
      <c r="B4873" s="263"/>
      <c r="C4873" s="273"/>
      <c r="D4873" s="263"/>
      <c r="E4873" s="263"/>
      <c r="F4873" s="263"/>
      <c r="G4873" s="263"/>
      <c r="H4873" s="263"/>
      <c r="I4873" s="263"/>
      <c r="J4873" s="263"/>
      <c r="K4873" s="263"/>
      <c r="L4873" s="263"/>
      <c r="M4873" s="263"/>
      <c r="N4873" s="263"/>
      <c r="O4873" s="263"/>
      <c r="P4873" s="263"/>
      <c r="Q4873" s="263"/>
      <c r="R4873" s="263"/>
      <c r="S4873" s="263"/>
      <c r="T4873" s="263"/>
      <c r="U4873" s="263"/>
      <c r="V4873" s="263"/>
      <c r="W4873" s="263"/>
      <c r="X4873" s="263"/>
      <c r="Y4873" s="263"/>
      <c r="Z4873" s="263"/>
      <c r="AA4873" s="263"/>
      <c r="AB4873" s="263"/>
      <c r="AC4873" s="263"/>
      <c r="AD4873" s="263"/>
      <c r="AE4873" s="263"/>
      <c r="AF4873" s="263"/>
      <c r="AG4873" s="263"/>
      <c r="AH4873" s="263"/>
    </row>
    <row r="4948" spans="2:34" ht="15" customHeight="1" x14ac:dyDescent="0.2">
      <c r="B4948" s="263"/>
      <c r="C4948" s="273"/>
      <c r="D4948" s="263"/>
      <c r="E4948" s="263"/>
      <c r="F4948" s="263"/>
      <c r="G4948" s="263"/>
      <c r="H4948" s="263"/>
      <c r="I4948" s="263"/>
      <c r="J4948" s="263"/>
      <c r="K4948" s="263"/>
      <c r="L4948" s="263"/>
      <c r="M4948" s="263"/>
      <c r="N4948" s="263"/>
      <c r="O4948" s="263"/>
      <c r="P4948" s="263"/>
      <c r="Q4948" s="263"/>
      <c r="R4948" s="263"/>
      <c r="S4948" s="263"/>
      <c r="T4948" s="263"/>
      <c r="U4948" s="263"/>
      <c r="V4948" s="263"/>
      <c r="W4948" s="263"/>
      <c r="X4948" s="263"/>
      <c r="Y4948" s="263"/>
      <c r="Z4948" s="263"/>
      <c r="AA4948" s="263"/>
      <c r="AB4948" s="263"/>
      <c r="AC4948" s="263"/>
      <c r="AD4948" s="263"/>
      <c r="AE4948" s="263"/>
      <c r="AF4948" s="263"/>
      <c r="AG4948" s="263"/>
      <c r="AH4948" s="263"/>
    </row>
    <row r="5023" spans="2:34" ht="15" customHeight="1" x14ac:dyDescent="0.2">
      <c r="B5023" s="263"/>
      <c r="C5023" s="273"/>
      <c r="D5023" s="263"/>
      <c r="E5023" s="263"/>
      <c r="F5023" s="263"/>
      <c r="G5023" s="263"/>
      <c r="H5023" s="263"/>
      <c r="I5023" s="263"/>
      <c r="J5023" s="263"/>
      <c r="K5023" s="263"/>
      <c r="L5023" s="263"/>
      <c r="M5023" s="263"/>
      <c r="N5023" s="263"/>
      <c r="O5023" s="263"/>
      <c r="P5023" s="263"/>
      <c r="Q5023" s="263"/>
      <c r="R5023" s="263"/>
      <c r="S5023" s="263"/>
      <c r="T5023" s="263"/>
      <c r="U5023" s="263"/>
      <c r="V5023" s="263"/>
      <c r="W5023" s="263"/>
      <c r="X5023" s="263"/>
      <c r="Y5023" s="263"/>
      <c r="Z5023" s="263"/>
      <c r="AA5023" s="263"/>
      <c r="AB5023" s="263"/>
      <c r="AC5023" s="263"/>
      <c r="AD5023" s="263"/>
      <c r="AE5023" s="263"/>
      <c r="AF5023" s="263"/>
      <c r="AG5023" s="263"/>
      <c r="AH5023" s="263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248" customWidth="1"/>
    <col min="2" max="2" width="40" style="248" customWidth="1"/>
    <col min="3" max="3" width="9" style="248"/>
    <col min="4" max="4" width="9" style="276"/>
    <col min="5" max="16384" width="9" style="248"/>
  </cols>
  <sheetData>
    <row r="1" spans="1:35" ht="15" customHeight="1" thickBot="1" x14ac:dyDescent="0.25">
      <c r="B1" s="260" t="s">
        <v>1538</v>
      </c>
      <c r="C1" s="258">
        <v>2019</v>
      </c>
      <c r="D1" s="275">
        <v>2020</v>
      </c>
      <c r="E1" s="258">
        <v>2021</v>
      </c>
      <c r="F1" s="258">
        <v>2022</v>
      </c>
      <c r="G1" s="258">
        <v>2023</v>
      </c>
      <c r="H1" s="258">
        <v>2024</v>
      </c>
      <c r="I1" s="258">
        <v>2025</v>
      </c>
      <c r="J1" s="258">
        <v>2026</v>
      </c>
      <c r="K1" s="258">
        <v>2027</v>
      </c>
      <c r="L1" s="258">
        <v>2028</v>
      </c>
      <c r="M1" s="258">
        <v>2029</v>
      </c>
      <c r="N1" s="258">
        <v>2030</v>
      </c>
      <c r="O1" s="258">
        <v>2031</v>
      </c>
      <c r="P1" s="258">
        <v>2032</v>
      </c>
      <c r="Q1" s="258">
        <v>2033</v>
      </c>
      <c r="R1" s="258">
        <v>2034</v>
      </c>
      <c r="S1" s="258">
        <v>2035</v>
      </c>
      <c r="T1" s="258">
        <v>2036</v>
      </c>
      <c r="U1" s="258">
        <v>2037</v>
      </c>
      <c r="V1" s="258">
        <v>2038</v>
      </c>
      <c r="W1" s="258">
        <v>2039</v>
      </c>
      <c r="X1" s="258">
        <v>2040</v>
      </c>
      <c r="Y1" s="258">
        <v>2041</v>
      </c>
      <c r="Z1" s="258">
        <v>2042</v>
      </c>
      <c r="AA1" s="258">
        <v>2043</v>
      </c>
      <c r="AB1" s="258">
        <v>2044</v>
      </c>
      <c r="AC1" s="258">
        <v>2045</v>
      </c>
      <c r="AD1" s="258">
        <v>2046</v>
      </c>
      <c r="AE1" s="258">
        <v>2047</v>
      </c>
      <c r="AF1" s="258">
        <v>2048</v>
      </c>
      <c r="AG1" s="258">
        <v>2049</v>
      </c>
      <c r="AH1" s="258">
        <v>2050</v>
      </c>
    </row>
    <row r="2" spans="1:35" ht="15" customHeight="1" thickTop="1" x14ac:dyDescent="0.2"/>
    <row r="3" spans="1:35" ht="15" customHeight="1" x14ac:dyDescent="0.2">
      <c r="C3" s="262" t="s">
        <v>1170</v>
      </c>
      <c r="D3" s="277" t="s">
        <v>1537</v>
      </c>
      <c r="E3" s="262"/>
      <c r="F3" s="262"/>
      <c r="G3" s="262"/>
      <c r="H3" s="262"/>
    </row>
    <row r="4" spans="1:35" ht="15" customHeight="1" x14ac:dyDescent="0.2">
      <c r="C4" s="262" t="s">
        <v>1172</v>
      </c>
      <c r="D4" s="277" t="s">
        <v>1536</v>
      </c>
      <c r="E4" s="262"/>
      <c r="F4" s="262"/>
      <c r="G4" s="262" t="s">
        <v>1174</v>
      </c>
      <c r="H4" s="262"/>
    </row>
    <row r="5" spans="1:35" ht="15" customHeight="1" x14ac:dyDescent="0.2">
      <c r="C5" s="262" t="s">
        <v>1175</v>
      </c>
      <c r="D5" s="277" t="s">
        <v>1535</v>
      </c>
      <c r="E5" s="262"/>
      <c r="F5" s="262"/>
      <c r="G5" s="262"/>
      <c r="H5" s="262"/>
    </row>
    <row r="6" spans="1:35" ht="15" customHeight="1" x14ac:dyDescent="0.2">
      <c r="C6" s="262" t="s">
        <v>1177</v>
      </c>
      <c r="D6" s="277"/>
      <c r="E6" s="262" t="s">
        <v>1534</v>
      </c>
      <c r="F6" s="262"/>
      <c r="G6" s="262"/>
      <c r="H6" s="262"/>
    </row>
    <row r="10" spans="1:35" ht="15" customHeight="1" x14ac:dyDescent="0.25">
      <c r="A10" s="253" t="s">
        <v>1179</v>
      </c>
      <c r="B10" s="261" t="s">
        <v>1180</v>
      </c>
    </row>
    <row r="11" spans="1:35" ht="15" customHeight="1" x14ac:dyDescent="0.2">
      <c r="B11" s="260" t="s">
        <v>1182</v>
      </c>
    </row>
    <row r="12" spans="1:35" ht="15" customHeight="1" x14ac:dyDescent="0.2">
      <c r="B12" s="260" t="s">
        <v>1184</v>
      </c>
      <c r="C12" s="259" t="s">
        <v>1533</v>
      </c>
      <c r="D12" s="278" t="s">
        <v>1533</v>
      </c>
      <c r="E12" s="259" t="s">
        <v>1533</v>
      </c>
      <c r="F12" s="259" t="s">
        <v>1533</v>
      </c>
      <c r="G12" s="259" t="s">
        <v>1533</v>
      </c>
      <c r="H12" s="259" t="s">
        <v>1533</v>
      </c>
      <c r="I12" s="259" t="s">
        <v>1533</v>
      </c>
      <c r="J12" s="259" t="s">
        <v>1533</v>
      </c>
      <c r="K12" s="259" t="s">
        <v>1533</v>
      </c>
      <c r="L12" s="259" t="s">
        <v>1533</v>
      </c>
      <c r="M12" s="259" t="s">
        <v>1533</v>
      </c>
      <c r="N12" s="259" t="s">
        <v>1533</v>
      </c>
      <c r="O12" s="259" t="s">
        <v>1533</v>
      </c>
      <c r="P12" s="259" t="s">
        <v>1533</v>
      </c>
      <c r="Q12" s="259" t="s">
        <v>1533</v>
      </c>
      <c r="R12" s="259" t="s">
        <v>1533</v>
      </c>
      <c r="S12" s="259" t="s">
        <v>1533</v>
      </c>
      <c r="T12" s="259" t="s">
        <v>1533</v>
      </c>
      <c r="U12" s="259" t="s">
        <v>1533</v>
      </c>
      <c r="V12" s="259" t="s">
        <v>1533</v>
      </c>
      <c r="W12" s="259" t="s">
        <v>1533</v>
      </c>
      <c r="X12" s="259" t="s">
        <v>1533</v>
      </c>
      <c r="Y12" s="259" t="s">
        <v>1533</v>
      </c>
      <c r="Z12" s="259" t="s">
        <v>1533</v>
      </c>
      <c r="AA12" s="259" t="s">
        <v>1533</v>
      </c>
      <c r="AB12" s="259" t="s">
        <v>1533</v>
      </c>
      <c r="AC12" s="259" t="s">
        <v>1533</v>
      </c>
      <c r="AD12" s="259" t="s">
        <v>1533</v>
      </c>
      <c r="AE12" s="259" t="s">
        <v>1533</v>
      </c>
      <c r="AF12" s="259" t="s">
        <v>1533</v>
      </c>
      <c r="AG12" s="259" t="s">
        <v>1533</v>
      </c>
      <c r="AH12" s="259" t="s">
        <v>1533</v>
      </c>
      <c r="AI12" s="259" t="s">
        <v>1532</v>
      </c>
    </row>
    <row r="13" spans="1:35" ht="15" customHeight="1" thickBot="1" x14ac:dyDescent="0.25">
      <c r="B13" s="258" t="s">
        <v>1186</v>
      </c>
      <c r="C13" s="258">
        <v>2019</v>
      </c>
      <c r="D13" s="275">
        <v>2020</v>
      </c>
      <c r="E13" s="258">
        <v>2021</v>
      </c>
      <c r="F13" s="258">
        <v>2022</v>
      </c>
      <c r="G13" s="258">
        <v>2023</v>
      </c>
      <c r="H13" s="258">
        <v>2024</v>
      </c>
      <c r="I13" s="258">
        <v>2025</v>
      </c>
      <c r="J13" s="258">
        <v>2026</v>
      </c>
      <c r="K13" s="258">
        <v>2027</v>
      </c>
      <c r="L13" s="258">
        <v>2028</v>
      </c>
      <c r="M13" s="258">
        <v>2029</v>
      </c>
      <c r="N13" s="258">
        <v>2030</v>
      </c>
      <c r="O13" s="258">
        <v>2031</v>
      </c>
      <c r="P13" s="258">
        <v>2032</v>
      </c>
      <c r="Q13" s="258">
        <v>2033</v>
      </c>
      <c r="R13" s="258">
        <v>2034</v>
      </c>
      <c r="S13" s="258">
        <v>2035</v>
      </c>
      <c r="T13" s="258">
        <v>2036</v>
      </c>
      <c r="U13" s="258">
        <v>2037</v>
      </c>
      <c r="V13" s="258">
        <v>2038</v>
      </c>
      <c r="W13" s="258">
        <v>2039</v>
      </c>
      <c r="X13" s="258">
        <v>2040</v>
      </c>
      <c r="Y13" s="258">
        <v>2041</v>
      </c>
      <c r="Z13" s="258">
        <v>2042</v>
      </c>
      <c r="AA13" s="258">
        <v>2043</v>
      </c>
      <c r="AB13" s="258">
        <v>2044</v>
      </c>
      <c r="AC13" s="258">
        <v>2045</v>
      </c>
      <c r="AD13" s="258">
        <v>2046</v>
      </c>
      <c r="AE13" s="258">
        <v>2047</v>
      </c>
      <c r="AF13" s="258">
        <v>2048</v>
      </c>
      <c r="AG13" s="258">
        <v>2049</v>
      </c>
      <c r="AH13" s="258">
        <v>2050</v>
      </c>
      <c r="AI13" s="258">
        <v>2050</v>
      </c>
    </row>
    <row r="14" spans="1:35" ht="15" customHeight="1" thickTop="1" x14ac:dyDescent="0.2"/>
    <row r="15" spans="1:35" ht="15" customHeight="1" x14ac:dyDescent="0.2">
      <c r="B15" s="254" t="s">
        <v>1188</v>
      </c>
    </row>
    <row r="16" spans="1:35" ht="15" customHeight="1" x14ac:dyDescent="0.2">
      <c r="A16" s="253" t="s">
        <v>1189</v>
      </c>
      <c r="B16" s="252" t="s">
        <v>1190</v>
      </c>
      <c r="C16" s="255">
        <v>3.7754999999999997E-2</v>
      </c>
      <c r="D16" s="279">
        <v>3.5247000000000001E-2</v>
      </c>
      <c r="E16" s="255">
        <v>3.3917999999999997E-2</v>
      </c>
      <c r="F16" s="255">
        <v>3.3425000000000003E-2</v>
      </c>
      <c r="G16" s="255">
        <v>3.2897000000000003E-2</v>
      </c>
      <c r="H16" s="255">
        <v>3.2383000000000002E-2</v>
      </c>
      <c r="I16" s="255">
        <v>3.1874E-2</v>
      </c>
      <c r="J16" s="255">
        <v>3.1364999999999997E-2</v>
      </c>
      <c r="K16" s="255">
        <v>3.0901000000000001E-2</v>
      </c>
      <c r="L16" s="255">
        <v>3.0509999999999999E-2</v>
      </c>
      <c r="M16" s="255">
        <v>3.0197000000000002E-2</v>
      </c>
      <c r="N16" s="255">
        <v>2.9789E-2</v>
      </c>
      <c r="O16" s="255">
        <v>2.9471000000000001E-2</v>
      </c>
      <c r="P16" s="255">
        <v>2.9235000000000001E-2</v>
      </c>
      <c r="Q16" s="255">
        <v>2.9028999999999999E-2</v>
      </c>
      <c r="R16" s="255">
        <v>2.8830000000000001E-2</v>
      </c>
      <c r="S16" s="255">
        <v>2.8656000000000001E-2</v>
      </c>
      <c r="T16" s="255">
        <v>2.8494999999999999E-2</v>
      </c>
      <c r="U16" s="255">
        <v>2.8334999999999999E-2</v>
      </c>
      <c r="V16" s="255">
        <v>2.8185000000000002E-2</v>
      </c>
      <c r="W16" s="255">
        <v>2.8042000000000001E-2</v>
      </c>
      <c r="X16" s="255">
        <v>2.7907999999999999E-2</v>
      </c>
      <c r="Y16" s="255">
        <v>2.7798E-2</v>
      </c>
      <c r="Z16" s="255">
        <v>2.7685000000000001E-2</v>
      </c>
      <c r="AA16" s="255">
        <v>2.7588000000000001E-2</v>
      </c>
      <c r="AB16" s="255">
        <v>2.7507E-2</v>
      </c>
      <c r="AC16" s="255">
        <v>2.7438000000000001E-2</v>
      </c>
      <c r="AD16" s="255">
        <v>2.7390000000000001E-2</v>
      </c>
      <c r="AE16" s="255">
        <v>2.7345999999999999E-2</v>
      </c>
      <c r="AF16" s="255">
        <v>2.7314000000000001E-2</v>
      </c>
      <c r="AG16" s="255">
        <v>2.7288E-2</v>
      </c>
      <c r="AH16" s="255">
        <v>2.7278E-2</v>
      </c>
      <c r="AI16" s="250">
        <v>-1.043E-2</v>
      </c>
    </row>
    <row r="17" spans="1:35" ht="15" customHeight="1" x14ac:dyDescent="0.2">
      <c r="A17" s="253" t="s">
        <v>1191</v>
      </c>
      <c r="B17" s="252" t="s">
        <v>1192</v>
      </c>
      <c r="C17" s="255">
        <v>1.7166000000000001E-2</v>
      </c>
      <c r="D17" s="279">
        <v>1.5197E-2</v>
      </c>
      <c r="E17" s="255">
        <v>1.4408000000000001E-2</v>
      </c>
      <c r="F17" s="255">
        <v>1.4097999999999999E-2</v>
      </c>
      <c r="G17" s="255">
        <v>1.3783E-2</v>
      </c>
      <c r="H17" s="255">
        <v>1.3476999999999999E-2</v>
      </c>
      <c r="I17" s="255">
        <v>1.3192000000000001E-2</v>
      </c>
      <c r="J17" s="255">
        <v>1.2921999999999999E-2</v>
      </c>
      <c r="K17" s="255">
        <v>1.2678999999999999E-2</v>
      </c>
      <c r="L17" s="255">
        <v>1.2447E-2</v>
      </c>
      <c r="M17" s="255">
        <v>1.2231000000000001E-2</v>
      </c>
      <c r="N17" s="255">
        <v>1.2024E-2</v>
      </c>
      <c r="O17" s="255">
        <v>1.1821999999999999E-2</v>
      </c>
      <c r="P17" s="255">
        <v>1.1629E-2</v>
      </c>
      <c r="Q17" s="255">
        <v>1.1435000000000001E-2</v>
      </c>
      <c r="R17" s="255">
        <v>1.1244000000000001E-2</v>
      </c>
      <c r="S17" s="255">
        <v>1.1062000000000001E-2</v>
      </c>
      <c r="T17" s="255">
        <v>1.0884E-2</v>
      </c>
      <c r="U17" s="255">
        <v>1.0711999999999999E-2</v>
      </c>
      <c r="V17" s="255">
        <v>1.0547000000000001E-2</v>
      </c>
      <c r="W17" s="255">
        <v>1.0385E-2</v>
      </c>
      <c r="X17" s="255">
        <v>1.0227999999999999E-2</v>
      </c>
      <c r="Y17" s="255">
        <v>1.0078E-2</v>
      </c>
      <c r="Z17" s="255">
        <v>9.9249999999999998E-3</v>
      </c>
      <c r="AA17" s="255">
        <v>9.7780000000000002E-3</v>
      </c>
      <c r="AB17" s="255">
        <v>9.6369999999999997E-3</v>
      </c>
      <c r="AC17" s="255">
        <v>9.4940000000000007E-3</v>
      </c>
      <c r="AD17" s="255">
        <v>9.3629999999999998E-3</v>
      </c>
      <c r="AE17" s="255">
        <v>9.2280000000000001E-3</v>
      </c>
      <c r="AF17" s="255">
        <v>9.0989999999999994E-3</v>
      </c>
      <c r="AG17" s="255">
        <v>8.9709999999999998E-3</v>
      </c>
      <c r="AH17" s="255">
        <v>8.8509999999999995E-3</v>
      </c>
      <c r="AI17" s="250">
        <v>-2.1142999999999999E-2</v>
      </c>
    </row>
    <row r="18" spans="1:35" ht="15" customHeight="1" x14ac:dyDescent="0.2">
      <c r="A18" s="253" t="s">
        <v>1193</v>
      </c>
      <c r="B18" s="252" t="s">
        <v>1194</v>
      </c>
      <c r="C18" s="255">
        <v>5.4920999999999998E-2</v>
      </c>
      <c r="D18" s="279">
        <v>5.0444999999999997E-2</v>
      </c>
      <c r="E18" s="255">
        <v>4.8326000000000001E-2</v>
      </c>
      <c r="F18" s="255">
        <v>4.7522000000000002E-2</v>
      </c>
      <c r="G18" s="255">
        <v>4.6679999999999999E-2</v>
      </c>
      <c r="H18" s="255">
        <v>4.5860999999999999E-2</v>
      </c>
      <c r="I18" s="255">
        <v>4.5066000000000002E-2</v>
      </c>
      <c r="J18" s="255">
        <v>4.4287E-2</v>
      </c>
      <c r="K18" s="255">
        <v>4.3581000000000002E-2</v>
      </c>
      <c r="L18" s="255">
        <v>4.2957000000000002E-2</v>
      </c>
      <c r="M18" s="255">
        <v>4.2428E-2</v>
      </c>
      <c r="N18" s="255">
        <v>4.1813000000000003E-2</v>
      </c>
      <c r="O18" s="255">
        <v>4.1293000000000003E-2</v>
      </c>
      <c r="P18" s="255">
        <v>4.0863999999999998E-2</v>
      </c>
      <c r="Q18" s="255">
        <v>4.0464E-2</v>
      </c>
      <c r="R18" s="255">
        <v>4.0073999999999999E-2</v>
      </c>
      <c r="S18" s="255">
        <v>3.9718000000000003E-2</v>
      </c>
      <c r="T18" s="255">
        <v>3.9379999999999998E-2</v>
      </c>
      <c r="U18" s="255">
        <v>3.9046999999999998E-2</v>
      </c>
      <c r="V18" s="255">
        <v>3.8732000000000003E-2</v>
      </c>
      <c r="W18" s="255">
        <v>3.8427000000000003E-2</v>
      </c>
      <c r="X18" s="255">
        <v>3.8136999999999997E-2</v>
      </c>
      <c r="Y18" s="255">
        <v>3.7876E-2</v>
      </c>
      <c r="Z18" s="255">
        <v>3.7609999999999998E-2</v>
      </c>
      <c r="AA18" s="255">
        <v>3.7366000000000003E-2</v>
      </c>
      <c r="AB18" s="255">
        <v>3.7144000000000003E-2</v>
      </c>
      <c r="AC18" s="255">
        <v>3.6932E-2</v>
      </c>
      <c r="AD18" s="255">
        <v>3.6752E-2</v>
      </c>
      <c r="AE18" s="255">
        <v>3.6575000000000003E-2</v>
      </c>
      <c r="AF18" s="255">
        <v>3.6412E-2</v>
      </c>
      <c r="AG18" s="255">
        <v>3.6257999999999999E-2</v>
      </c>
      <c r="AH18" s="255">
        <v>3.6129000000000001E-2</v>
      </c>
      <c r="AI18" s="250">
        <v>-1.3419E-2</v>
      </c>
    </row>
    <row r="19" spans="1:35" ht="15" customHeight="1" x14ac:dyDescent="0.2">
      <c r="A19" s="253" t="s">
        <v>1195</v>
      </c>
      <c r="B19" s="252" t="s">
        <v>1196</v>
      </c>
      <c r="C19" s="255">
        <v>0.68108400000000002</v>
      </c>
      <c r="D19" s="279">
        <v>0.63770899999999997</v>
      </c>
      <c r="E19" s="255">
        <v>0.62323099999999998</v>
      </c>
      <c r="F19" s="255">
        <v>0.62471699999999997</v>
      </c>
      <c r="G19" s="255">
        <v>0.62678699999999998</v>
      </c>
      <c r="H19" s="255">
        <v>0.62911300000000003</v>
      </c>
      <c r="I19" s="255">
        <v>0.63137299999999996</v>
      </c>
      <c r="J19" s="255">
        <v>0.631776</v>
      </c>
      <c r="K19" s="255">
        <v>0.63105100000000003</v>
      </c>
      <c r="L19" s="255">
        <v>0.63016899999999998</v>
      </c>
      <c r="M19" s="255">
        <v>0.629857</v>
      </c>
      <c r="N19" s="255">
        <v>0.62304499999999996</v>
      </c>
      <c r="O19" s="255">
        <v>0.61855599999999999</v>
      </c>
      <c r="P19" s="255">
        <v>0.61658299999999999</v>
      </c>
      <c r="Q19" s="255">
        <v>0.61556999999999995</v>
      </c>
      <c r="R19" s="255">
        <v>0.61469499999999999</v>
      </c>
      <c r="S19" s="255">
        <v>0.61438700000000002</v>
      </c>
      <c r="T19" s="255">
        <v>0.61429</v>
      </c>
      <c r="U19" s="255">
        <v>0.61388299999999996</v>
      </c>
      <c r="V19" s="255">
        <v>0.61347399999999996</v>
      </c>
      <c r="W19" s="255">
        <v>0.61298200000000003</v>
      </c>
      <c r="X19" s="255">
        <v>0.61242600000000003</v>
      </c>
      <c r="Y19" s="255">
        <v>0.61202500000000004</v>
      </c>
      <c r="Z19" s="255">
        <v>0.61151900000000003</v>
      </c>
      <c r="AA19" s="255">
        <v>0.61114999999999997</v>
      </c>
      <c r="AB19" s="255">
        <v>0.61086300000000004</v>
      </c>
      <c r="AC19" s="255">
        <v>0.61057899999999998</v>
      </c>
      <c r="AD19" s="255">
        <v>0.61051200000000005</v>
      </c>
      <c r="AE19" s="255">
        <v>0.61030300000000004</v>
      </c>
      <c r="AF19" s="255">
        <v>0.61021999999999998</v>
      </c>
      <c r="AG19" s="255">
        <v>0.61000900000000002</v>
      </c>
      <c r="AH19" s="255">
        <v>0.60990800000000001</v>
      </c>
      <c r="AI19" s="250">
        <v>-3.5539999999999999E-3</v>
      </c>
    </row>
    <row r="20" spans="1:35" ht="15" customHeight="1" x14ac:dyDescent="0.2">
      <c r="A20" s="253" t="s">
        <v>1197</v>
      </c>
      <c r="B20" s="252" t="s">
        <v>1198</v>
      </c>
      <c r="C20" s="255">
        <v>9.0633000000000005E-2</v>
      </c>
      <c r="D20" s="279">
        <v>8.022E-2</v>
      </c>
      <c r="E20" s="255">
        <v>7.4163999999999994E-2</v>
      </c>
      <c r="F20" s="255">
        <v>7.2816000000000006E-2</v>
      </c>
      <c r="G20" s="255">
        <v>7.1688000000000002E-2</v>
      </c>
      <c r="H20" s="255">
        <v>7.0706000000000005E-2</v>
      </c>
      <c r="I20" s="255">
        <v>6.9597000000000006E-2</v>
      </c>
      <c r="J20" s="255">
        <v>6.8384E-2</v>
      </c>
      <c r="K20" s="255">
        <v>6.6852999999999996E-2</v>
      </c>
      <c r="L20" s="255">
        <v>6.5411999999999998E-2</v>
      </c>
      <c r="M20" s="255">
        <v>6.3959000000000002E-2</v>
      </c>
      <c r="N20" s="255">
        <v>6.2352999999999999E-2</v>
      </c>
      <c r="O20" s="255">
        <v>6.0822000000000001E-2</v>
      </c>
      <c r="P20" s="255">
        <v>5.9291000000000003E-2</v>
      </c>
      <c r="Q20" s="255">
        <v>5.7877999999999999E-2</v>
      </c>
      <c r="R20" s="255">
        <v>5.6412999999999998E-2</v>
      </c>
      <c r="S20" s="255">
        <v>5.4975000000000003E-2</v>
      </c>
      <c r="T20" s="255">
        <v>5.3545000000000002E-2</v>
      </c>
      <c r="U20" s="255">
        <v>5.2076999999999998E-2</v>
      </c>
      <c r="V20" s="255">
        <v>5.0701000000000003E-2</v>
      </c>
      <c r="W20" s="255">
        <v>4.9395000000000001E-2</v>
      </c>
      <c r="X20" s="255">
        <v>4.8027E-2</v>
      </c>
      <c r="Y20" s="255">
        <v>4.6753999999999997E-2</v>
      </c>
      <c r="Z20" s="255">
        <v>4.5608999999999997E-2</v>
      </c>
      <c r="AA20" s="255">
        <v>4.4517000000000001E-2</v>
      </c>
      <c r="AB20" s="255">
        <v>4.3458999999999998E-2</v>
      </c>
      <c r="AC20" s="255">
        <v>4.2507000000000003E-2</v>
      </c>
      <c r="AD20" s="255">
        <v>4.1530999999999998E-2</v>
      </c>
      <c r="AE20" s="255">
        <v>4.0606000000000003E-2</v>
      </c>
      <c r="AF20" s="255">
        <v>3.9726999999999998E-2</v>
      </c>
      <c r="AG20" s="255">
        <v>3.8825999999999999E-2</v>
      </c>
      <c r="AH20" s="255">
        <v>3.7897E-2</v>
      </c>
      <c r="AI20" s="250">
        <v>-2.7736E-2</v>
      </c>
    </row>
    <row r="21" spans="1:35" ht="15" customHeight="1" x14ac:dyDescent="0.2">
      <c r="A21" s="253" t="s">
        <v>1199</v>
      </c>
      <c r="B21" s="252" t="s">
        <v>1531</v>
      </c>
      <c r="C21" s="255">
        <v>0.50126199999999999</v>
      </c>
      <c r="D21" s="279">
        <v>0.49627500000000002</v>
      </c>
      <c r="E21" s="255">
        <v>0.49713099999999999</v>
      </c>
      <c r="F21" s="255">
        <v>0.4945</v>
      </c>
      <c r="G21" s="255">
        <v>0.48905199999999999</v>
      </c>
      <c r="H21" s="255">
        <v>0.48379299999999997</v>
      </c>
      <c r="I21" s="255">
        <v>0.477991</v>
      </c>
      <c r="J21" s="255">
        <v>0.47255799999999998</v>
      </c>
      <c r="K21" s="255">
        <v>0.46838200000000002</v>
      </c>
      <c r="L21" s="255">
        <v>0.46571200000000001</v>
      </c>
      <c r="M21" s="255">
        <v>0.46420899999999998</v>
      </c>
      <c r="N21" s="255">
        <v>0.461704</v>
      </c>
      <c r="O21" s="255">
        <v>0.45965</v>
      </c>
      <c r="P21" s="255">
        <v>0.45860699999999999</v>
      </c>
      <c r="Q21" s="255">
        <v>0.45860899999999999</v>
      </c>
      <c r="R21" s="255">
        <v>0.45912700000000001</v>
      </c>
      <c r="S21" s="255">
        <v>0.460339</v>
      </c>
      <c r="T21" s="255">
        <v>0.46202100000000002</v>
      </c>
      <c r="U21" s="255">
        <v>0.46389900000000001</v>
      </c>
      <c r="V21" s="255">
        <v>0.46582099999999999</v>
      </c>
      <c r="W21" s="255">
        <v>0.46778900000000001</v>
      </c>
      <c r="X21" s="255">
        <v>0.46979700000000002</v>
      </c>
      <c r="Y21" s="255">
        <v>0.471831</v>
      </c>
      <c r="Z21" s="255">
        <v>0.47337899999999999</v>
      </c>
      <c r="AA21" s="255">
        <v>0.475161</v>
      </c>
      <c r="AB21" s="255">
        <v>0.47701199999999999</v>
      </c>
      <c r="AC21" s="255">
        <v>0.479134</v>
      </c>
      <c r="AD21" s="255">
        <v>0.48128700000000002</v>
      </c>
      <c r="AE21" s="255">
        <v>0.48321700000000001</v>
      </c>
      <c r="AF21" s="255">
        <v>0.48558000000000001</v>
      </c>
      <c r="AG21" s="255">
        <v>0.487956</v>
      </c>
      <c r="AH21" s="255">
        <v>0.49044700000000002</v>
      </c>
      <c r="AI21" s="250">
        <v>-7.0299999999999996E-4</v>
      </c>
    </row>
    <row r="22" spans="1:35" ht="15" customHeight="1" x14ac:dyDescent="0.2">
      <c r="A22" s="253" t="s">
        <v>1201</v>
      </c>
      <c r="B22" s="254" t="s">
        <v>1202</v>
      </c>
      <c r="C22" s="257">
        <v>1.3279000000000001</v>
      </c>
      <c r="D22" s="280">
        <v>1.2646489999999999</v>
      </c>
      <c r="E22" s="257">
        <v>1.2428520000000001</v>
      </c>
      <c r="F22" s="257">
        <v>1.239555</v>
      </c>
      <c r="G22" s="257">
        <v>1.2342070000000001</v>
      </c>
      <c r="H22" s="257">
        <v>1.2294719999999999</v>
      </c>
      <c r="I22" s="257">
        <v>1.224027</v>
      </c>
      <c r="J22" s="257">
        <v>1.2170049999999999</v>
      </c>
      <c r="K22" s="257">
        <v>1.2098660000000001</v>
      </c>
      <c r="L22" s="257">
        <v>1.2042489999999999</v>
      </c>
      <c r="M22" s="257">
        <v>1.200453</v>
      </c>
      <c r="N22" s="257">
        <v>1.1889149999999999</v>
      </c>
      <c r="O22" s="257">
        <v>1.180321</v>
      </c>
      <c r="P22" s="257">
        <v>1.1753439999999999</v>
      </c>
      <c r="Q22" s="257">
        <v>1.1725209999999999</v>
      </c>
      <c r="R22" s="257">
        <v>1.170309</v>
      </c>
      <c r="S22" s="257">
        <v>1.169419</v>
      </c>
      <c r="T22" s="257">
        <v>1.169235</v>
      </c>
      <c r="U22" s="257">
        <v>1.168906</v>
      </c>
      <c r="V22" s="257">
        <v>1.168728</v>
      </c>
      <c r="W22" s="257">
        <v>1.168593</v>
      </c>
      <c r="X22" s="257">
        <v>1.1683870000000001</v>
      </c>
      <c r="Y22" s="257">
        <v>1.1684859999999999</v>
      </c>
      <c r="Z22" s="257">
        <v>1.1681159999999999</v>
      </c>
      <c r="AA22" s="257">
        <v>1.168194</v>
      </c>
      <c r="AB22" s="257">
        <v>1.1684779999999999</v>
      </c>
      <c r="AC22" s="257">
        <v>1.1691510000000001</v>
      </c>
      <c r="AD22" s="257">
        <v>1.1700820000000001</v>
      </c>
      <c r="AE22" s="257">
        <v>1.170701</v>
      </c>
      <c r="AF22" s="257">
        <v>1.17194</v>
      </c>
      <c r="AG22" s="257">
        <v>1.1730499999999999</v>
      </c>
      <c r="AH22" s="257">
        <v>1.17438</v>
      </c>
      <c r="AI22" s="256">
        <v>-3.9550000000000002E-3</v>
      </c>
    </row>
    <row r="23" spans="1:35" ht="15" customHeight="1" x14ac:dyDescent="0.2">
      <c r="A23" s="253" t="s">
        <v>1203</v>
      </c>
      <c r="B23" s="252" t="s">
        <v>1204</v>
      </c>
      <c r="C23" s="255">
        <v>0.74478</v>
      </c>
      <c r="D23" s="279">
        <v>0.73391799999999996</v>
      </c>
      <c r="E23" s="255">
        <v>0.72373500000000002</v>
      </c>
      <c r="F23" s="255">
        <v>0.69701599999999997</v>
      </c>
      <c r="G23" s="255">
        <v>0.66046499999999997</v>
      </c>
      <c r="H23" s="255">
        <v>0.62486699999999995</v>
      </c>
      <c r="I23" s="255">
        <v>0.59427300000000005</v>
      </c>
      <c r="J23" s="255">
        <v>0.54892700000000005</v>
      </c>
      <c r="K23" s="255">
        <v>0.52857699999999996</v>
      </c>
      <c r="L23" s="255">
        <v>0.52987399999999996</v>
      </c>
      <c r="M23" s="255">
        <v>0.52481199999999995</v>
      </c>
      <c r="N23" s="255">
        <v>0.51116799999999996</v>
      </c>
      <c r="O23" s="255">
        <v>0.50161100000000003</v>
      </c>
      <c r="P23" s="255">
        <v>0.49537900000000001</v>
      </c>
      <c r="Q23" s="255">
        <v>0.49685699999999999</v>
      </c>
      <c r="R23" s="255">
        <v>0.49941999999999998</v>
      </c>
      <c r="S23" s="255">
        <v>0.49645800000000001</v>
      </c>
      <c r="T23" s="255">
        <v>0.499388</v>
      </c>
      <c r="U23" s="255">
        <v>0.49969200000000003</v>
      </c>
      <c r="V23" s="255">
        <v>0.50099400000000005</v>
      </c>
      <c r="W23" s="255">
        <v>0.50788</v>
      </c>
      <c r="X23" s="255">
        <v>0.50453300000000001</v>
      </c>
      <c r="Y23" s="255">
        <v>0.51061199999999995</v>
      </c>
      <c r="Z23" s="255">
        <v>0.51083999999999996</v>
      </c>
      <c r="AA23" s="255">
        <v>0.51055700000000004</v>
      </c>
      <c r="AB23" s="255">
        <v>0.50934100000000004</v>
      </c>
      <c r="AC23" s="255">
        <v>0.52012700000000001</v>
      </c>
      <c r="AD23" s="255">
        <v>0.53315599999999996</v>
      </c>
      <c r="AE23" s="255">
        <v>0.54512499999999997</v>
      </c>
      <c r="AF23" s="255">
        <v>0.54753399999999997</v>
      </c>
      <c r="AG23" s="255">
        <v>0.55376800000000004</v>
      </c>
      <c r="AH23" s="255">
        <v>0.56049099999999996</v>
      </c>
      <c r="AI23" s="250">
        <v>-9.1280000000000007E-3</v>
      </c>
    </row>
    <row r="24" spans="1:35" ht="15" customHeight="1" x14ac:dyDescent="0.2">
      <c r="A24" s="253" t="s">
        <v>1205</v>
      </c>
      <c r="B24" s="254" t="s">
        <v>1206</v>
      </c>
      <c r="C24" s="257">
        <v>2.0726800000000001</v>
      </c>
      <c r="D24" s="280">
        <v>1.998567</v>
      </c>
      <c r="E24" s="257">
        <v>1.966588</v>
      </c>
      <c r="F24" s="257">
        <v>1.936572</v>
      </c>
      <c r="G24" s="257">
        <v>1.8946719999999999</v>
      </c>
      <c r="H24" s="257">
        <v>1.854339</v>
      </c>
      <c r="I24" s="257">
        <v>1.8183</v>
      </c>
      <c r="J24" s="257">
        <v>1.7659320000000001</v>
      </c>
      <c r="K24" s="257">
        <v>1.738443</v>
      </c>
      <c r="L24" s="257">
        <v>1.7341230000000001</v>
      </c>
      <c r="M24" s="257">
        <v>1.725265</v>
      </c>
      <c r="N24" s="257">
        <v>1.700083</v>
      </c>
      <c r="O24" s="257">
        <v>1.681932</v>
      </c>
      <c r="P24" s="257">
        <v>1.670723</v>
      </c>
      <c r="Q24" s="257">
        <v>1.669378</v>
      </c>
      <c r="R24" s="257">
        <v>1.669729</v>
      </c>
      <c r="S24" s="257">
        <v>1.6658759999999999</v>
      </c>
      <c r="T24" s="257">
        <v>1.6686240000000001</v>
      </c>
      <c r="U24" s="257">
        <v>1.668598</v>
      </c>
      <c r="V24" s="257">
        <v>1.6697219999999999</v>
      </c>
      <c r="W24" s="257">
        <v>1.676474</v>
      </c>
      <c r="X24" s="257">
        <v>1.67292</v>
      </c>
      <c r="Y24" s="257">
        <v>1.679098</v>
      </c>
      <c r="Z24" s="257">
        <v>1.678957</v>
      </c>
      <c r="AA24" s="257">
        <v>1.6787510000000001</v>
      </c>
      <c r="AB24" s="257">
        <v>1.6778189999999999</v>
      </c>
      <c r="AC24" s="257">
        <v>1.6892780000000001</v>
      </c>
      <c r="AD24" s="257">
        <v>1.703238</v>
      </c>
      <c r="AE24" s="257">
        <v>1.7158260000000001</v>
      </c>
      <c r="AF24" s="257">
        <v>1.7194739999999999</v>
      </c>
      <c r="AG24" s="257">
        <v>1.726818</v>
      </c>
      <c r="AH24" s="257">
        <v>1.7348710000000001</v>
      </c>
      <c r="AI24" s="256">
        <v>-5.7229999999999998E-3</v>
      </c>
    </row>
    <row r="26" spans="1:35" ht="15" customHeight="1" x14ac:dyDescent="0.2">
      <c r="B26" s="254" t="s">
        <v>1207</v>
      </c>
    </row>
    <row r="27" spans="1:35" ht="15" customHeight="1" x14ac:dyDescent="0.2">
      <c r="A27" s="253" t="s">
        <v>1208</v>
      </c>
      <c r="B27" s="252" t="s">
        <v>1190</v>
      </c>
      <c r="C27" s="255">
        <v>2.3542E-2</v>
      </c>
      <c r="D27" s="279">
        <v>2.2676999999999999E-2</v>
      </c>
      <c r="E27" s="255">
        <v>2.1691999999999999E-2</v>
      </c>
      <c r="F27" s="255">
        <v>2.0678999999999999E-2</v>
      </c>
      <c r="G27" s="255">
        <v>2.0774000000000001E-2</v>
      </c>
      <c r="H27" s="255">
        <v>2.0865000000000002E-2</v>
      </c>
      <c r="I27" s="255">
        <v>2.094E-2</v>
      </c>
      <c r="J27" s="255">
        <v>2.1017000000000001E-2</v>
      </c>
      <c r="K27" s="255">
        <v>2.112E-2</v>
      </c>
      <c r="L27" s="255">
        <v>2.1235E-2</v>
      </c>
      <c r="M27" s="255">
        <v>2.1360000000000001E-2</v>
      </c>
      <c r="N27" s="255">
        <v>2.1388000000000001E-2</v>
      </c>
      <c r="O27" s="255">
        <v>2.1520999999999998E-2</v>
      </c>
      <c r="P27" s="255">
        <v>2.1649999999999999E-2</v>
      </c>
      <c r="Q27" s="255">
        <v>2.1752000000000001E-2</v>
      </c>
      <c r="R27" s="255">
        <v>2.1870000000000001E-2</v>
      </c>
      <c r="S27" s="255">
        <v>2.1985999999999999E-2</v>
      </c>
      <c r="T27" s="255">
        <v>2.2100000000000002E-2</v>
      </c>
      <c r="U27" s="255">
        <v>2.2211000000000002E-2</v>
      </c>
      <c r="V27" s="255">
        <v>2.2322999999999999E-2</v>
      </c>
      <c r="W27" s="255">
        <v>2.2436000000000001E-2</v>
      </c>
      <c r="X27" s="255">
        <v>2.2553E-2</v>
      </c>
      <c r="Y27" s="255">
        <v>2.2672000000000001E-2</v>
      </c>
      <c r="Z27" s="255">
        <v>2.2783000000000001E-2</v>
      </c>
      <c r="AA27" s="255">
        <v>2.2898999999999999E-2</v>
      </c>
      <c r="AB27" s="255">
        <v>2.3016000000000002E-2</v>
      </c>
      <c r="AC27" s="255">
        <v>2.3133000000000001E-2</v>
      </c>
      <c r="AD27" s="255">
        <v>2.3251000000000001E-2</v>
      </c>
      <c r="AE27" s="255">
        <v>2.3365E-2</v>
      </c>
      <c r="AF27" s="255">
        <v>2.3477000000000001E-2</v>
      </c>
      <c r="AG27" s="255">
        <v>2.3595000000000001E-2</v>
      </c>
      <c r="AH27" s="255">
        <v>2.3713999999999999E-2</v>
      </c>
      <c r="AI27" s="250">
        <v>2.34E-4</v>
      </c>
    </row>
    <row r="28" spans="1:35" ht="15" customHeight="1" x14ac:dyDescent="0.2">
      <c r="A28" s="253" t="s">
        <v>1209</v>
      </c>
      <c r="B28" s="252" t="s">
        <v>1210</v>
      </c>
      <c r="C28" s="255">
        <v>6.6027000000000002E-2</v>
      </c>
      <c r="D28" s="279">
        <v>6.6294000000000006E-2</v>
      </c>
      <c r="E28" s="255">
        <v>6.6526000000000002E-2</v>
      </c>
      <c r="F28" s="255">
        <v>6.6769999999999996E-2</v>
      </c>
      <c r="G28" s="255">
        <v>6.6817000000000001E-2</v>
      </c>
      <c r="H28" s="255">
        <v>6.6872000000000001E-2</v>
      </c>
      <c r="I28" s="255">
        <v>6.6917000000000004E-2</v>
      </c>
      <c r="J28" s="255">
        <v>6.6959000000000005E-2</v>
      </c>
      <c r="K28" s="255">
        <v>6.7020999999999997E-2</v>
      </c>
      <c r="L28" s="255">
        <v>6.7072999999999994E-2</v>
      </c>
      <c r="M28" s="255">
        <v>6.7132999999999998E-2</v>
      </c>
      <c r="N28" s="255">
        <v>6.6910999999999998E-2</v>
      </c>
      <c r="O28" s="255">
        <v>6.6974000000000006E-2</v>
      </c>
      <c r="P28" s="255">
        <v>6.7040000000000002E-2</v>
      </c>
      <c r="Q28" s="255">
        <v>6.7055000000000003E-2</v>
      </c>
      <c r="R28" s="255">
        <v>6.7114999999999994E-2</v>
      </c>
      <c r="S28" s="255">
        <v>6.7170999999999995E-2</v>
      </c>
      <c r="T28" s="255">
        <v>6.7226999999999995E-2</v>
      </c>
      <c r="U28" s="255">
        <v>6.7288000000000001E-2</v>
      </c>
      <c r="V28" s="255">
        <v>6.7339999999999997E-2</v>
      </c>
      <c r="W28" s="255">
        <v>6.7392999999999995E-2</v>
      </c>
      <c r="X28" s="255">
        <v>6.7452999999999999E-2</v>
      </c>
      <c r="Y28" s="255">
        <v>6.7510000000000001E-2</v>
      </c>
      <c r="Z28" s="255">
        <v>6.7556000000000005E-2</v>
      </c>
      <c r="AA28" s="255">
        <v>6.7611000000000004E-2</v>
      </c>
      <c r="AB28" s="255">
        <v>6.7669000000000007E-2</v>
      </c>
      <c r="AC28" s="255">
        <v>6.7727999999999997E-2</v>
      </c>
      <c r="AD28" s="255">
        <v>6.7780000000000007E-2</v>
      </c>
      <c r="AE28" s="255">
        <v>6.7835000000000006E-2</v>
      </c>
      <c r="AF28" s="255">
        <v>6.7886000000000002E-2</v>
      </c>
      <c r="AG28" s="255">
        <v>6.7942000000000002E-2</v>
      </c>
      <c r="AH28" s="255">
        <v>6.7997000000000002E-2</v>
      </c>
      <c r="AI28" s="250">
        <v>9.4899999999999997E-4</v>
      </c>
    </row>
    <row r="29" spans="1:35" ht="15" customHeight="1" x14ac:dyDescent="0.2">
      <c r="A29" s="253" t="s">
        <v>1211</v>
      </c>
      <c r="B29" s="252" t="s">
        <v>1212</v>
      </c>
      <c r="C29" s="255">
        <v>9.2999999999999997E-5</v>
      </c>
      <c r="D29" s="279">
        <v>9.3999999999999994E-5</v>
      </c>
      <c r="E29" s="255">
        <v>1.3200000000000001E-4</v>
      </c>
      <c r="F29" s="255">
        <v>1.08E-4</v>
      </c>
      <c r="G29" s="255">
        <v>1.08E-4</v>
      </c>
      <c r="H29" s="255">
        <v>1.01E-4</v>
      </c>
      <c r="I29" s="255">
        <v>1.01E-4</v>
      </c>
      <c r="J29" s="255">
        <v>9.2E-5</v>
      </c>
      <c r="K29" s="255">
        <v>9.1000000000000003E-5</v>
      </c>
      <c r="L29" s="255">
        <v>8.1000000000000004E-5</v>
      </c>
      <c r="M29" s="255">
        <v>7.7000000000000001E-5</v>
      </c>
      <c r="N29" s="255">
        <v>2.6999999999999999E-5</v>
      </c>
      <c r="O29" s="255">
        <v>2.1999999999999999E-5</v>
      </c>
      <c r="P29" s="255">
        <v>2.0000000000000002E-5</v>
      </c>
      <c r="Q29" s="255">
        <v>9.0000000000000002E-6</v>
      </c>
      <c r="R29" s="255">
        <v>6.0000000000000002E-6</v>
      </c>
      <c r="S29" s="255">
        <v>1.9999999999999999E-6</v>
      </c>
      <c r="T29" s="255">
        <v>0</v>
      </c>
      <c r="U29" s="255">
        <v>0</v>
      </c>
      <c r="V29" s="255">
        <v>0</v>
      </c>
      <c r="W29" s="255">
        <v>0</v>
      </c>
      <c r="X29" s="255">
        <v>0</v>
      </c>
      <c r="Y29" s="255">
        <v>0</v>
      </c>
      <c r="Z29" s="255">
        <v>0</v>
      </c>
      <c r="AA29" s="255">
        <v>0</v>
      </c>
      <c r="AB29" s="255">
        <v>0</v>
      </c>
      <c r="AC29" s="255">
        <v>0</v>
      </c>
      <c r="AD29" s="255">
        <v>0</v>
      </c>
      <c r="AE29" s="255">
        <v>0</v>
      </c>
      <c r="AF29" s="255">
        <v>0</v>
      </c>
      <c r="AG29" s="255">
        <v>0</v>
      </c>
      <c r="AH29" s="255">
        <v>0</v>
      </c>
      <c r="AI29" s="250" t="s">
        <v>1213</v>
      </c>
    </row>
    <row r="30" spans="1:35" ht="15" customHeight="1" x14ac:dyDescent="0.2">
      <c r="A30" s="253" t="s">
        <v>1214</v>
      </c>
      <c r="B30" s="252" t="s">
        <v>44</v>
      </c>
      <c r="C30" s="255">
        <v>3.7568999999999998E-2</v>
      </c>
      <c r="D30" s="279">
        <v>4.0215000000000001E-2</v>
      </c>
      <c r="E30" s="255">
        <v>4.0618000000000001E-2</v>
      </c>
      <c r="F30" s="255">
        <v>4.1017999999999999E-2</v>
      </c>
      <c r="G30" s="255">
        <v>4.1273999999999998E-2</v>
      </c>
      <c r="H30" s="255">
        <v>4.1494000000000003E-2</v>
      </c>
      <c r="I30" s="255">
        <v>4.1761E-2</v>
      </c>
      <c r="J30" s="255">
        <v>4.1811000000000001E-2</v>
      </c>
      <c r="K30" s="255">
        <v>4.1797000000000001E-2</v>
      </c>
      <c r="L30" s="255">
        <v>4.1696999999999998E-2</v>
      </c>
      <c r="M30" s="255">
        <v>4.1609E-2</v>
      </c>
      <c r="N30" s="255">
        <v>4.0994999999999997E-2</v>
      </c>
      <c r="O30" s="255">
        <v>4.0545999999999999E-2</v>
      </c>
      <c r="P30" s="255">
        <v>4.0325E-2</v>
      </c>
      <c r="Q30" s="255">
        <v>4.0164999999999999E-2</v>
      </c>
      <c r="R30" s="255">
        <v>4.0044999999999997E-2</v>
      </c>
      <c r="S30" s="255">
        <v>3.9958E-2</v>
      </c>
      <c r="T30" s="255">
        <v>3.9885999999999998E-2</v>
      </c>
      <c r="U30" s="255">
        <v>3.9838999999999999E-2</v>
      </c>
      <c r="V30" s="255">
        <v>3.9792000000000001E-2</v>
      </c>
      <c r="W30" s="255">
        <v>3.9738999999999997E-2</v>
      </c>
      <c r="X30" s="255">
        <v>3.9718000000000003E-2</v>
      </c>
      <c r="Y30" s="255">
        <v>3.9691999999999998E-2</v>
      </c>
      <c r="Z30" s="255">
        <v>3.9623999999999999E-2</v>
      </c>
      <c r="AA30" s="255">
        <v>3.9560999999999999E-2</v>
      </c>
      <c r="AB30" s="255">
        <v>3.9510000000000003E-2</v>
      </c>
      <c r="AC30" s="255">
        <v>3.9427999999999998E-2</v>
      </c>
      <c r="AD30" s="255">
        <v>3.9392999999999997E-2</v>
      </c>
      <c r="AE30" s="255">
        <v>3.9336000000000003E-2</v>
      </c>
      <c r="AF30" s="255">
        <v>3.9281999999999997E-2</v>
      </c>
      <c r="AG30" s="255">
        <v>3.9232999999999997E-2</v>
      </c>
      <c r="AH30" s="255">
        <v>3.9190000000000003E-2</v>
      </c>
      <c r="AI30" s="250">
        <v>1.364E-3</v>
      </c>
    </row>
    <row r="31" spans="1:35" ht="15" customHeight="1" x14ac:dyDescent="0.2">
      <c r="A31" s="253" t="s">
        <v>1215</v>
      </c>
      <c r="B31" s="252" t="s">
        <v>45</v>
      </c>
      <c r="C31" s="255">
        <v>0</v>
      </c>
      <c r="D31" s="279">
        <v>5.62E-4</v>
      </c>
      <c r="E31" s="255">
        <v>4.3100000000000001E-4</v>
      </c>
      <c r="F31" s="255">
        <v>3.5399999999999999E-4</v>
      </c>
      <c r="G31" s="255">
        <v>2.63E-4</v>
      </c>
      <c r="H31" s="255">
        <v>1.7899999999999999E-4</v>
      </c>
      <c r="I31" s="255">
        <v>1.18E-4</v>
      </c>
      <c r="J31" s="255">
        <v>1.18E-4</v>
      </c>
      <c r="K31" s="255">
        <v>1.12E-4</v>
      </c>
      <c r="L31" s="255">
        <v>1.15E-4</v>
      </c>
      <c r="M31" s="255">
        <v>1.02E-4</v>
      </c>
      <c r="N31" s="255">
        <v>9.7E-5</v>
      </c>
      <c r="O31" s="255">
        <v>9.2999999999999997E-5</v>
      </c>
      <c r="P31" s="255">
        <v>9.1000000000000003E-5</v>
      </c>
      <c r="Q31" s="255">
        <v>8.6000000000000003E-5</v>
      </c>
      <c r="R31" s="255">
        <v>8.3999999999999995E-5</v>
      </c>
      <c r="S31" s="255">
        <v>8.2999999999999998E-5</v>
      </c>
      <c r="T31" s="255">
        <v>8.1000000000000004E-5</v>
      </c>
      <c r="U31" s="255">
        <v>7.8999999999999996E-5</v>
      </c>
      <c r="V31" s="255">
        <v>7.7999999999999999E-5</v>
      </c>
      <c r="W31" s="255">
        <v>7.3999999999999996E-5</v>
      </c>
      <c r="X31" s="255">
        <v>7.3999999999999996E-5</v>
      </c>
      <c r="Y31" s="255">
        <v>7.2999999999999999E-5</v>
      </c>
      <c r="Z31" s="255">
        <v>6.7000000000000002E-5</v>
      </c>
      <c r="AA31" s="255">
        <v>6.7000000000000002E-5</v>
      </c>
      <c r="AB31" s="255">
        <v>6.7000000000000002E-5</v>
      </c>
      <c r="AC31" s="255">
        <v>6.6000000000000005E-5</v>
      </c>
      <c r="AD31" s="255">
        <v>6.7000000000000002E-5</v>
      </c>
      <c r="AE31" s="255">
        <v>6.4999999999999994E-5</v>
      </c>
      <c r="AF31" s="255">
        <v>6.2000000000000003E-5</v>
      </c>
      <c r="AG31" s="255">
        <v>6.0999999999999999E-5</v>
      </c>
      <c r="AH31" s="255">
        <v>6.0999999999999999E-5</v>
      </c>
      <c r="AI31" s="250" t="s">
        <v>1213</v>
      </c>
    </row>
    <row r="32" spans="1:35" ht="15" customHeight="1" x14ac:dyDescent="0.2">
      <c r="A32" s="253" t="s">
        <v>1216</v>
      </c>
      <c r="B32" s="252" t="s">
        <v>1194</v>
      </c>
      <c r="C32" s="255">
        <v>0.12723000000000001</v>
      </c>
      <c r="D32" s="279">
        <v>0.12984200000000001</v>
      </c>
      <c r="E32" s="255">
        <v>0.12939899999999999</v>
      </c>
      <c r="F32" s="255">
        <v>0.12892899999999999</v>
      </c>
      <c r="G32" s="255">
        <v>0.12923599999999999</v>
      </c>
      <c r="H32" s="255">
        <v>0.12951099999999999</v>
      </c>
      <c r="I32" s="255">
        <v>0.12983700000000001</v>
      </c>
      <c r="J32" s="255">
        <v>0.129997</v>
      </c>
      <c r="K32" s="255">
        <v>0.13014100000000001</v>
      </c>
      <c r="L32" s="255">
        <v>0.13020200000000001</v>
      </c>
      <c r="M32" s="255">
        <v>0.13028200000000001</v>
      </c>
      <c r="N32" s="255">
        <v>0.12941800000000001</v>
      </c>
      <c r="O32" s="255">
        <v>0.12915599999999999</v>
      </c>
      <c r="P32" s="255">
        <v>0.12912599999999999</v>
      </c>
      <c r="Q32" s="255">
        <v>0.12906699999999999</v>
      </c>
      <c r="R32" s="255">
        <v>0.12911900000000001</v>
      </c>
      <c r="S32" s="255">
        <v>0.12919900000000001</v>
      </c>
      <c r="T32" s="255">
        <v>0.12929299999999999</v>
      </c>
      <c r="U32" s="255">
        <v>0.129417</v>
      </c>
      <c r="V32" s="255">
        <v>0.12953200000000001</v>
      </c>
      <c r="W32" s="255">
        <v>0.12964300000000001</v>
      </c>
      <c r="X32" s="255">
        <v>0.129798</v>
      </c>
      <c r="Y32" s="255">
        <v>0.12994700000000001</v>
      </c>
      <c r="Z32" s="255">
        <v>0.13002900000000001</v>
      </c>
      <c r="AA32" s="255">
        <v>0.130138</v>
      </c>
      <c r="AB32" s="255">
        <v>0.13026199999999999</v>
      </c>
      <c r="AC32" s="255">
        <v>0.130355</v>
      </c>
      <c r="AD32" s="255">
        <v>0.130492</v>
      </c>
      <c r="AE32" s="255">
        <v>0.13060099999999999</v>
      </c>
      <c r="AF32" s="255">
        <v>0.13070799999999999</v>
      </c>
      <c r="AG32" s="255">
        <v>0.130831</v>
      </c>
      <c r="AH32" s="255">
        <v>0.130962</v>
      </c>
      <c r="AI32" s="250">
        <v>9.3300000000000002E-4</v>
      </c>
    </row>
    <row r="33" spans="1:35" ht="15" customHeight="1" x14ac:dyDescent="0.2">
      <c r="A33" s="253" t="s">
        <v>1217</v>
      </c>
      <c r="B33" s="252" t="s">
        <v>1196</v>
      </c>
      <c r="C33" s="255">
        <v>0.40032899999999999</v>
      </c>
      <c r="D33" s="279">
        <v>0.386021</v>
      </c>
      <c r="E33" s="255">
        <v>0.38554899999999998</v>
      </c>
      <c r="F33" s="255">
        <v>0.38823800000000003</v>
      </c>
      <c r="G33" s="255">
        <v>0.38965499999999997</v>
      </c>
      <c r="H33" s="255">
        <v>0.39071899999999998</v>
      </c>
      <c r="I33" s="255">
        <v>0.39127499999999998</v>
      </c>
      <c r="J33" s="255">
        <v>0.39167400000000002</v>
      </c>
      <c r="K33" s="255">
        <v>0.39232400000000001</v>
      </c>
      <c r="L33" s="255">
        <v>0.39339200000000002</v>
      </c>
      <c r="M33" s="255">
        <v>0.39499299999999998</v>
      </c>
      <c r="N33" s="255">
        <v>0.38878400000000002</v>
      </c>
      <c r="O33" s="255">
        <v>0.38564700000000002</v>
      </c>
      <c r="P33" s="255">
        <v>0.38561899999999999</v>
      </c>
      <c r="Q33" s="255">
        <v>0.38656200000000002</v>
      </c>
      <c r="R33" s="255">
        <v>0.38764500000000002</v>
      </c>
      <c r="S33" s="255">
        <v>0.38919700000000002</v>
      </c>
      <c r="T33" s="255">
        <v>0.39112200000000003</v>
      </c>
      <c r="U33" s="255">
        <v>0.39287300000000003</v>
      </c>
      <c r="V33" s="255">
        <v>0.39466000000000001</v>
      </c>
      <c r="W33" s="255">
        <v>0.39651199999999998</v>
      </c>
      <c r="X33" s="255">
        <v>0.39846700000000002</v>
      </c>
      <c r="Y33" s="255">
        <v>0.40053499999999997</v>
      </c>
      <c r="Z33" s="255">
        <v>0.40263300000000002</v>
      </c>
      <c r="AA33" s="255">
        <v>0.40473199999999998</v>
      </c>
      <c r="AB33" s="255">
        <v>0.40678700000000001</v>
      </c>
      <c r="AC33" s="255">
        <v>0.40879500000000002</v>
      </c>
      <c r="AD33" s="255">
        <v>0.41083900000000001</v>
      </c>
      <c r="AE33" s="255">
        <v>0.41272999999999999</v>
      </c>
      <c r="AF33" s="255">
        <v>0.41467199999999999</v>
      </c>
      <c r="AG33" s="255">
        <v>0.416549</v>
      </c>
      <c r="AH33" s="255">
        <v>0.418466</v>
      </c>
      <c r="AI33" s="250">
        <v>1.4300000000000001E-3</v>
      </c>
    </row>
    <row r="34" spans="1:35" ht="15" customHeight="1" x14ac:dyDescent="0.2">
      <c r="A34" s="253" t="s">
        <v>1218</v>
      </c>
      <c r="B34" s="252" t="s">
        <v>1219</v>
      </c>
      <c r="C34" s="255">
        <v>5.6959999999999997E-3</v>
      </c>
      <c r="D34" s="279">
        <v>4.5739999999999999E-3</v>
      </c>
      <c r="E34" s="255">
        <v>4.5739999999999999E-3</v>
      </c>
      <c r="F34" s="255">
        <v>4.5739999999999999E-3</v>
      </c>
      <c r="G34" s="255">
        <v>4.5739999999999999E-3</v>
      </c>
      <c r="H34" s="255">
        <v>4.5739999999999999E-3</v>
      </c>
      <c r="I34" s="255">
        <v>4.5739999999999999E-3</v>
      </c>
      <c r="J34" s="255">
        <v>4.5739999999999999E-3</v>
      </c>
      <c r="K34" s="255">
        <v>4.5739999999999999E-3</v>
      </c>
      <c r="L34" s="255">
        <v>4.5739999999999999E-3</v>
      </c>
      <c r="M34" s="255">
        <v>4.5739999999999999E-3</v>
      </c>
      <c r="N34" s="255">
        <v>4.5739999999999999E-3</v>
      </c>
      <c r="O34" s="255">
        <v>4.5739999999999999E-3</v>
      </c>
      <c r="P34" s="255">
        <v>4.5739999999999999E-3</v>
      </c>
      <c r="Q34" s="255">
        <v>4.5739999999999999E-3</v>
      </c>
      <c r="R34" s="255">
        <v>4.5739999999999999E-3</v>
      </c>
      <c r="S34" s="255">
        <v>4.5739999999999999E-3</v>
      </c>
      <c r="T34" s="255">
        <v>4.5739999999999999E-3</v>
      </c>
      <c r="U34" s="255">
        <v>4.5739999999999999E-3</v>
      </c>
      <c r="V34" s="255">
        <v>4.5739999999999999E-3</v>
      </c>
      <c r="W34" s="255">
        <v>4.5739999999999999E-3</v>
      </c>
      <c r="X34" s="255">
        <v>4.5739999999999999E-3</v>
      </c>
      <c r="Y34" s="255">
        <v>4.5739999999999999E-3</v>
      </c>
      <c r="Z34" s="255">
        <v>4.5739999999999999E-3</v>
      </c>
      <c r="AA34" s="255">
        <v>4.5739999999999999E-3</v>
      </c>
      <c r="AB34" s="255">
        <v>4.5739999999999999E-3</v>
      </c>
      <c r="AC34" s="255">
        <v>4.5739999999999999E-3</v>
      </c>
      <c r="AD34" s="255">
        <v>4.5739999999999999E-3</v>
      </c>
      <c r="AE34" s="255">
        <v>4.5739999999999999E-3</v>
      </c>
      <c r="AF34" s="255">
        <v>4.5739999999999999E-3</v>
      </c>
      <c r="AG34" s="255">
        <v>4.5739999999999999E-3</v>
      </c>
      <c r="AH34" s="255">
        <v>4.5739999999999999E-3</v>
      </c>
      <c r="AI34" s="250">
        <v>-7.0540000000000004E-3</v>
      </c>
    </row>
    <row r="35" spans="1:35" ht="15" customHeight="1" x14ac:dyDescent="0.2">
      <c r="A35" s="253" t="s">
        <v>1220</v>
      </c>
      <c r="B35" s="252" t="s">
        <v>1221</v>
      </c>
      <c r="C35" s="255">
        <v>3.0058999999999999E-2</v>
      </c>
      <c r="D35" s="279">
        <v>3.0058999999999999E-2</v>
      </c>
      <c r="E35" s="255">
        <v>3.0058999999999999E-2</v>
      </c>
      <c r="F35" s="255">
        <v>3.0058999999999999E-2</v>
      </c>
      <c r="G35" s="255">
        <v>3.0058999999999999E-2</v>
      </c>
      <c r="H35" s="255">
        <v>3.0058999999999999E-2</v>
      </c>
      <c r="I35" s="255">
        <v>3.0058999999999999E-2</v>
      </c>
      <c r="J35" s="255">
        <v>3.0058999999999999E-2</v>
      </c>
      <c r="K35" s="255">
        <v>3.0058999999999999E-2</v>
      </c>
      <c r="L35" s="255">
        <v>3.0058999999999999E-2</v>
      </c>
      <c r="M35" s="255">
        <v>3.0058999999999999E-2</v>
      </c>
      <c r="N35" s="255">
        <v>3.0058999999999999E-2</v>
      </c>
      <c r="O35" s="255">
        <v>3.0058999999999999E-2</v>
      </c>
      <c r="P35" s="255">
        <v>3.0058999999999999E-2</v>
      </c>
      <c r="Q35" s="255">
        <v>3.0058999999999999E-2</v>
      </c>
      <c r="R35" s="255">
        <v>3.0058999999999999E-2</v>
      </c>
      <c r="S35" s="255">
        <v>3.0058999999999999E-2</v>
      </c>
      <c r="T35" s="255">
        <v>3.0058999999999999E-2</v>
      </c>
      <c r="U35" s="255">
        <v>3.0058999999999999E-2</v>
      </c>
      <c r="V35" s="255">
        <v>3.0058999999999999E-2</v>
      </c>
      <c r="W35" s="255">
        <v>3.0058999999999999E-2</v>
      </c>
      <c r="X35" s="255">
        <v>3.0058999999999999E-2</v>
      </c>
      <c r="Y35" s="255">
        <v>3.0058999999999999E-2</v>
      </c>
      <c r="Z35" s="255">
        <v>3.0058999999999999E-2</v>
      </c>
      <c r="AA35" s="255">
        <v>3.0058999999999999E-2</v>
      </c>
      <c r="AB35" s="255">
        <v>3.0058999999999999E-2</v>
      </c>
      <c r="AC35" s="255">
        <v>3.0058999999999999E-2</v>
      </c>
      <c r="AD35" s="255">
        <v>3.0058999999999999E-2</v>
      </c>
      <c r="AE35" s="255">
        <v>3.0058999999999999E-2</v>
      </c>
      <c r="AF35" s="255">
        <v>3.0058999999999999E-2</v>
      </c>
      <c r="AG35" s="255">
        <v>3.0058999999999999E-2</v>
      </c>
      <c r="AH35" s="255">
        <v>3.0058999999999999E-2</v>
      </c>
      <c r="AI35" s="250">
        <v>0</v>
      </c>
    </row>
    <row r="36" spans="1:35" ht="15" customHeight="1" x14ac:dyDescent="0.2">
      <c r="A36" s="253" t="s">
        <v>1222</v>
      </c>
      <c r="B36" s="252" t="s">
        <v>1531</v>
      </c>
      <c r="C36" s="255">
        <v>0.55896599999999996</v>
      </c>
      <c r="D36" s="279">
        <v>0.55798300000000001</v>
      </c>
      <c r="E36" s="255">
        <v>0.56730000000000003</v>
      </c>
      <c r="F36" s="255">
        <v>0.56742700000000001</v>
      </c>
      <c r="G36" s="255">
        <v>0.56647000000000003</v>
      </c>
      <c r="H36" s="255">
        <v>0.56640699999999999</v>
      </c>
      <c r="I36" s="255">
        <v>0.56428999999999996</v>
      </c>
      <c r="J36" s="255">
        <v>0.56218800000000002</v>
      </c>
      <c r="K36" s="255">
        <v>0.56187399999999998</v>
      </c>
      <c r="L36" s="255">
        <v>0.56298599999999999</v>
      </c>
      <c r="M36" s="255">
        <v>0.56476000000000004</v>
      </c>
      <c r="N36" s="255">
        <v>0.56379900000000005</v>
      </c>
      <c r="O36" s="255">
        <v>0.56423299999999998</v>
      </c>
      <c r="P36" s="255">
        <v>0.56634200000000001</v>
      </c>
      <c r="Q36" s="255">
        <v>0.56922099999999998</v>
      </c>
      <c r="R36" s="255">
        <v>0.57250999999999996</v>
      </c>
      <c r="S36" s="255">
        <v>0.57686800000000005</v>
      </c>
      <c r="T36" s="255">
        <v>0.58166899999999999</v>
      </c>
      <c r="U36" s="255">
        <v>0.58690200000000003</v>
      </c>
      <c r="V36" s="255">
        <v>0.59255400000000003</v>
      </c>
      <c r="W36" s="255">
        <v>0.59877400000000003</v>
      </c>
      <c r="X36" s="255">
        <v>0.60496899999999998</v>
      </c>
      <c r="Y36" s="255">
        <v>0.61190299999999997</v>
      </c>
      <c r="Z36" s="255">
        <v>0.61871500000000001</v>
      </c>
      <c r="AA36" s="255">
        <v>0.62645099999999998</v>
      </c>
      <c r="AB36" s="255">
        <v>0.63469500000000001</v>
      </c>
      <c r="AC36" s="255">
        <v>0.64339199999999996</v>
      </c>
      <c r="AD36" s="255">
        <v>0.65210699999999999</v>
      </c>
      <c r="AE36" s="255">
        <v>0.661609</v>
      </c>
      <c r="AF36" s="255">
        <v>0.67197200000000001</v>
      </c>
      <c r="AG36" s="255">
        <v>0.68288000000000004</v>
      </c>
      <c r="AH36" s="255">
        <v>0.69464099999999995</v>
      </c>
      <c r="AI36" s="250">
        <v>7.0349999999999996E-3</v>
      </c>
    </row>
    <row r="37" spans="1:35" ht="15" customHeight="1" x14ac:dyDescent="0.2">
      <c r="A37" s="253" t="s">
        <v>1223</v>
      </c>
      <c r="B37" s="254" t="s">
        <v>1202</v>
      </c>
      <c r="C37" s="257">
        <v>1.1222799999999999</v>
      </c>
      <c r="D37" s="280">
        <v>1.1084780000000001</v>
      </c>
      <c r="E37" s="257">
        <v>1.1168800000000001</v>
      </c>
      <c r="F37" s="257">
        <v>1.119227</v>
      </c>
      <c r="G37" s="257">
        <v>1.1199939999999999</v>
      </c>
      <c r="H37" s="257">
        <v>1.1212690000000001</v>
      </c>
      <c r="I37" s="257">
        <v>1.120034</v>
      </c>
      <c r="J37" s="257">
        <v>1.1184909999999999</v>
      </c>
      <c r="K37" s="257">
        <v>1.1189720000000001</v>
      </c>
      <c r="L37" s="257">
        <v>1.121213</v>
      </c>
      <c r="M37" s="257">
        <v>1.1246670000000001</v>
      </c>
      <c r="N37" s="257">
        <v>1.1166339999999999</v>
      </c>
      <c r="O37" s="257">
        <v>1.1136680000000001</v>
      </c>
      <c r="P37" s="257">
        <v>1.115718</v>
      </c>
      <c r="Q37" s="257">
        <v>1.119483</v>
      </c>
      <c r="R37" s="257">
        <v>1.1239060000000001</v>
      </c>
      <c r="S37" s="257">
        <v>1.129896</v>
      </c>
      <c r="T37" s="257">
        <v>1.1367160000000001</v>
      </c>
      <c r="U37" s="257">
        <v>1.143824</v>
      </c>
      <c r="V37" s="257">
        <v>1.1513800000000001</v>
      </c>
      <c r="W37" s="257">
        <v>1.1595610000000001</v>
      </c>
      <c r="X37" s="257">
        <v>1.1678660000000001</v>
      </c>
      <c r="Y37" s="257">
        <v>1.1770179999999999</v>
      </c>
      <c r="Z37" s="257">
        <v>1.18601</v>
      </c>
      <c r="AA37" s="257">
        <v>1.195953</v>
      </c>
      <c r="AB37" s="257">
        <v>1.2063759999999999</v>
      </c>
      <c r="AC37" s="257">
        <v>1.2171749999999999</v>
      </c>
      <c r="AD37" s="257">
        <v>1.22807</v>
      </c>
      <c r="AE37" s="257">
        <v>1.2395719999999999</v>
      </c>
      <c r="AF37" s="257">
        <v>1.251984</v>
      </c>
      <c r="AG37" s="257">
        <v>1.264893</v>
      </c>
      <c r="AH37" s="257">
        <v>1.278702</v>
      </c>
      <c r="AI37" s="256">
        <v>4.2180000000000004E-3</v>
      </c>
    </row>
    <row r="38" spans="1:35" ht="15" customHeight="1" x14ac:dyDescent="0.2">
      <c r="A38" s="253" t="s">
        <v>1224</v>
      </c>
      <c r="B38" s="252" t="s">
        <v>1204</v>
      </c>
      <c r="C38" s="255">
        <v>0.83051799999999998</v>
      </c>
      <c r="D38" s="279">
        <v>0.82517600000000002</v>
      </c>
      <c r="E38" s="255">
        <v>0.82588899999999998</v>
      </c>
      <c r="F38" s="255">
        <v>0.79981000000000002</v>
      </c>
      <c r="G38" s="255">
        <v>0.76501699999999995</v>
      </c>
      <c r="H38" s="255">
        <v>0.731572</v>
      </c>
      <c r="I38" s="255">
        <v>0.70156499999999999</v>
      </c>
      <c r="J38" s="255">
        <v>0.65304099999999998</v>
      </c>
      <c r="K38" s="255">
        <v>0.63408500000000001</v>
      </c>
      <c r="L38" s="255">
        <v>0.64054999999999995</v>
      </c>
      <c r="M38" s="255">
        <v>0.63848899999999997</v>
      </c>
      <c r="N38" s="255">
        <v>0.62420100000000001</v>
      </c>
      <c r="O38" s="255">
        <v>0.61574099999999998</v>
      </c>
      <c r="P38" s="255">
        <v>0.61175199999999996</v>
      </c>
      <c r="Q38" s="255">
        <v>0.61669399999999996</v>
      </c>
      <c r="R38" s="255">
        <v>0.62275400000000003</v>
      </c>
      <c r="S38" s="255">
        <v>0.62212900000000004</v>
      </c>
      <c r="T38" s="255">
        <v>0.62871299999999997</v>
      </c>
      <c r="U38" s="255">
        <v>0.63218600000000003</v>
      </c>
      <c r="V38" s="255">
        <v>0.63729599999999997</v>
      </c>
      <c r="W38" s="255">
        <v>0.65009099999999997</v>
      </c>
      <c r="X38" s="255">
        <v>0.649698</v>
      </c>
      <c r="Y38" s="255">
        <v>0.66219799999999995</v>
      </c>
      <c r="Z38" s="255">
        <v>0.66767900000000002</v>
      </c>
      <c r="AA38" s="255">
        <v>0.67311799999999999</v>
      </c>
      <c r="AB38" s="255">
        <v>0.67771000000000003</v>
      </c>
      <c r="AC38" s="255">
        <v>0.69843699999999997</v>
      </c>
      <c r="AD38" s="255">
        <v>0.72238599999999997</v>
      </c>
      <c r="AE38" s="255">
        <v>0.74637200000000004</v>
      </c>
      <c r="AF38" s="255">
        <v>0.75770700000000002</v>
      </c>
      <c r="AG38" s="255">
        <v>0.77498199999999995</v>
      </c>
      <c r="AH38" s="255">
        <v>0.793848</v>
      </c>
      <c r="AI38" s="250">
        <v>-1.456E-3</v>
      </c>
    </row>
    <row r="39" spans="1:35" ht="15" customHeight="1" x14ac:dyDescent="0.2">
      <c r="A39" s="253" t="s">
        <v>1225</v>
      </c>
      <c r="B39" s="254" t="s">
        <v>1206</v>
      </c>
      <c r="C39" s="257">
        <v>1.952798</v>
      </c>
      <c r="D39" s="280">
        <v>1.9336530000000001</v>
      </c>
      <c r="E39" s="257">
        <v>1.942769</v>
      </c>
      <c r="F39" s="257">
        <v>1.9190370000000001</v>
      </c>
      <c r="G39" s="257">
        <v>1.885011</v>
      </c>
      <c r="H39" s="257">
        <v>1.852841</v>
      </c>
      <c r="I39" s="257">
        <v>1.821599</v>
      </c>
      <c r="J39" s="257">
        <v>1.771533</v>
      </c>
      <c r="K39" s="257">
        <v>1.7530570000000001</v>
      </c>
      <c r="L39" s="257">
        <v>1.761763</v>
      </c>
      <c r="M39" s="257">
        <v>1.7631559999999999</v>
      </c>
      <c r="N39" s="257">
        <v>1.740834</v>
      </c>
      <c r="O39" s="257">
        <v>1.729409</v>
      </c>
      <c r="P39" s="257">
        <v>1.7274700000000001</v>
      </c>
      <c r="Q39" s="257">
        <v>1.7361770000000001</v>
      </c>
      <c r="R39" s="257">
        <v>1.7466600000000001</v>
      </c>
      <c r="S39" s="257">
        <v>1.7520260000000001</v>
      </c>
      <c r="T39" s="257">
        <v>1.7654300000000001</v>
      </c>
      <c r="U39" s="257">
        <v>1.7760100000000001</v>
      </c>
      <c r="V39" s="257">
        <v>1.7886759999999999</v>
      </c>
      <c r="W39" s="257">
        <v>1.8096509999999999</v>
      </c>
      <c r="X39" s="257">
        <v>1.817564</v>
      </c>
      <c r="Y39" s="257">
        <v>1.839216</v>
      </c>
      <c r="Z39" s="257">
        <v>1.853688</v>
      </c>
      <c r="AA39" s="257">
        <v>1.8690709999999999</v>
      </c>
      <c r="AB39" s="257">
        <v>1.8840870000000001</v>
      </c>
      <c r="AC39" s="257">
        <v>1.9156120000000001</v>
      </c>
      <c r="AD39" s="257">
        <v>1.950456</v>
      </c>
      <c r="AE39" s="257">
        <v>1.9859450000000001</v>
      </c>
      <c r="AF39" s="257">
        <v>2.0096910000000001</v>
      </c>
      <c r="AG39" s="257">
        <v>2.0398740000000002</v>
      </c>
      <c r="AH39" s="257">
        <v>2.0725500000000001</v>
      </c>
      <c r="AI39" s="256">
        <v>1.9220000000000001E-3</v>
      </c>
    </row>
    <row r="41" spans="1:35" ht="15" customHeight="1" x14ac:dyDescent="0.2">
      <c r="B41" s="254" t="s">
        <v>1226</v>
      </c>
    </row>
    <row r="42" spans="1:35" ht="15" customHeight="1" x14ac:dyDescent="0.2">
      <c r="A42" s="253" t="s">
        <v>1227</v>
      </c>
      <c r="B42" s="252" t="s">
        <v>1228</v>
      </c>
      <c r="C42" s="255">
        <v>4.1168999999999997E-2</v>
      </c>
      <c r="D42" s="279">
        <v>4.1569000000000002E-2</v>
      </c>
      <c r="E42" s="255">
        <v>2.1066999999999999E-2</v>
      </c>
      <c r="F42" s="255">
        <v>2.0771000000000001E-2</v>
      </c>
      <c r="G42" s="255">
        <v>2.0659E-2</v>
      </c>
      <c r="H42" s="255">
        <v>2.0622000000000001E-2</v>
      </c>
      <c r="I42" s="255">
        <v>2.0643999999999999E-2</v>
      </c>
      <c r="J42" s="255">
        <v>2.0768999999999999E-2</v>
      </c>
      <c r="K42" s="255">
        <v>2.0877E-2</v>
      </c>
      <c r="L42" s="255">
        <v>2.1033E-2</v>
      </c>
      <c r="M42" s="255">
        <v>2.1131E-2</v>
      </c>
      <c r="N42" s="255">
        <v>2.1378000000000001E-2</v>
      </c>
      <c r="O42" s="255">
        <v>2.1579000000000001E-2</v>
      </c>
      <c r="P42" s="255">
        <v>2.1738E-2</v>
      </c>
      <c r="Q42" s="255">
        <v>2.1891000000000001E-2</v>
      </c>
      <c r="R42" s="255">
        <v>2.2082999999999998E-2</v>
      </c>
      <c r="S42" s="255">
        <v>2.2256000000000001E-2</v>
      </c>
      <c r="T42" s="255">
        <v>2.2381000000000002E-2</v>
      </c>
      <c r="U42" s="255">
        <v>2.2495999999999999E-2</v>
      </c>
      <c r="V42" s="255">
        <v>2.2605E-2</v>
      </c>
      <c r="W42" s="255">
        <v>2.2700000000000001E-2</v>
      </c>
      <c r="X42" s="255">
        <v>2.2863999999999999E-2</v>
      </c>
      <c r="Y42" s="255">
        <v>2.3052E-2</v>
      </c>
      <c r="Z42" s="255">
        <v>2.317E-2</v>
      </c>
      <c r="AA42" s="255">
        <v>2.3345999999999999E-2</v>
      </c>
      <c r="AB42" s="255">
        <v>2.3556000000000001E-2</v>
      </c>
      <c r="AC42" s="255">
        <v>2.3778000000000001E-2</v>
      </c>
      <c r="AD42" s="255">
        <v>2.4014000000000001E-2</v>
      </c>
      <c r="AE42" s="255">
        <v>2.4225E-2</v>
      </c>
      <c r="AF42" s="255">
        <v>2.4417999999999999E-2</v>
      </c>
      <c r="AG42" s="255">
        <v>2.4625999999999999E-2</v>
      </c>
      <c r="AH42" s="255">
        <v>2.4826999999999998E-2</v>
      </c>
      <c r="AI42" s="250">
        <v>-1.6181999999999998E-2</v>
      </c>
    </row>
    <row r="43" spans="1:35" ht="15" customHeight="1" x14ac:dyDescent="0.2">
      <c r="A43" s="253" t="s">
        <v>1229</v>
      </c>
      <c r="B43" s="252" t="s">
        <v>1210</v>
      </c>
      <c r="C43" s="255">
        <v>4.0122999999999999E-2</v>
      </c>
      <c r="D43" s="279">
        <v>4.0201000000000001E-2</v>
      </c>
      <c r="E43" s="255">
        <v>4.1084000000000002E-2</v>
      </c>
      <c r="F43" s="255">
        <v>4.1977E-2</v>
      </c>
      <c r="G43" s="255">
        <v>4.2520000000000002E-2</v>
      </c>
      <c r="H43" s="255">
        <v>4.3172000000000002E-2</v>
      </c>
      <c r="I43" s="255">
        <v>4.3834999999999999E-2</v>
      </c>
      <c r="J43" s="255">
        <v>4.4420000000000001E-2</v>
      </c>
      <c r="K43" s="255">
        <v>4.4886000000000002E-2</v>
      </c>
      <c r="L43" s="255">
        <v>4.5428000000000003E-2</v>
      </c>
      <c r="M43" s="255">
        <v>4.5961000000000002E-2</v>
      </c>
      <c r="N43" s="255">
        <v>4.6537000000000002E-2</v>
      </c>
      <c r="O43" s="255">
        <v>4.7136999999999998E-2</v>
      </c>
      <c r="P43" s="255">
        <v>4.7604E-2</v>
      </c>
      <c r="Q43" s="255">
        <v>4.8069000000000001E-2</v>
      </c>
      <c r="R43" s="255">
        <v>4.8592999999999997E-2</v>
      </c>
      <c r="S43" s="255">
        <v>4.9077999999999997E-2</v>
      </c>
      <c r="T43" s="255">
        <v>4.9507000000000002E-2</v>
      </c>
      <c r="U43" s="255">
        <v>4.9889000000000003E-2</v>
      </c>
      <c r="V43" s="255">
        <v>5.0271000000000003E-2</v>
      </c>
      <c r="W43" s="255">
        <v>5.0645000000000003E-2</v>
      </c>
      <c r="X43" s="255">
        <v>5.1145000000000003E-2</v>
      </c>
      <c r="Y43" s="255">
        <v>5.1666999999999998E-2</v>
      </c>
      <c r="Z43" s="255">
        <v>5.2116000000000003E-2</v>
      </c>
      <c r="AA43" s="255">
        <v>5.2615000000000002E-2</v>
      </c>
      <c r="AB43" s="255">
        <v>5.3136000000000003E-2</v>
      </c>
      <c r="AC43" s="255">
        <v>5.3685999999999998E-2</v>
      </c>
      <c r="AD43" s="255">
        <v>5.4239000000000002E-2</v>
      </c>
      <c r="AE43" s="255">
        <v>5.4787000000000002E-2</v>
      </c>
      <c r="AF43" s="255">
        <v>5.5320000000000001E-2</v>
      </c>
      <c r="AG43" s="255">
        <v>5.5863999999999997E-2</v>
      </c>
      <c r="AH43" s="255">
        <v>5.6367E-2</v>
      </c>
      <c r="AI43" s="250">
        <v>1.1025999999999999E-2</v>
      </c>
    </row>
    <row r="44" spans="1:35" ht="15" customHeight="1" x14ac:dyDescent="0.2">
      <c r="A44" s="253" t="s">
        <v>1230</v>
      </c>
      <c r="B44" s="252" t="s">
        <v>44</v>
      </c>
      <c r="C44" s="255">
        <v>0.131635</v>
      </c>
      <c r="D44" s="279">
        <v>0.13295999999999999</v>
      </c>
      <c r="E44" s="255">
        <v>0.134297</v>
      </c>
      <c r="F44" s="255">
        <v>0.13569100000000001</v>
      </c>
      <c r="G44" s="255">
        <v>0.13695299999999999</v>
      </c>
      <c r="H44" s="255">
        <v>0.13855899999999999</v>
      </c>
      <c r="I44" s="255">
        <v>0.14018600000000001</v>
      </c>
      <c r="J44" s="255">
        <v>0.14165700000000001</v>
      </c>
      <c r="K44" s="255">
        <v>0.142981</v>
      </c>
      <c r="L44" s="255">
        <v>0.144651</v>
      </c>
      <c r="M44" s="255">
        <v>0.146233</v>
      </c>
      <c r="N44" s="255">
        <v>0.148121</v>
      </c>
      <c r="O44" s="255">
        <v>0.15029799999999999</v>
      </c>
      <c r="P44" s="255">
        <v>0.15207000000000001</v>
      </c>
      <c r="Q44" s="255">
        <v>0.153919</v>
      </c>
      <c r="R44" s="255">
        <v>0.156084</v>
      </c>
      <c r="S44" s="255">
        <v>0.15820400000000001</v>
      </c>
      <c r="T44" s="255">
        <v>0.16010099999999999</v>
      </c>
      <c r="U44" s="255">
        <v>0.16181699999999999</v>
      </c>
      <c r="V44" s="255">
        <v>0.16362499999999999</v>
      </c>
      <c r="W44" s="255">
        <v>0.16543099999999999</v>
      </c>
      <c r="X44" s="255">
        <v>0.167659</v>
      </c>
      <c r="Y44" s="255">
        <v>0.169959</v>
      </c>
      <c r="Z44" s="255">
        <v>0.17216899999999999</v>
      </c>
      <c r="AA44" s="255">
        <v>0.17446500000000001</v>
      </c>
      <c r="AB44" s="255">
        <v>0.17696200000000001</v>
      </c>
      <c r="AC44" s="255">
        <v>0.179589</v>
      </c>
      <c r="AD44" s="255">
        <v>0.182398</v>
      </c>
      <c r="AE44" s="255">
        <v>0.18504799999999999</v>
      </c>
      <c r="AF44" s="255">
        <v>0.18765899999999999</v>
      </c>
      <c r="AG44" s="255">
        <v>0.190472</v>
      </c>
      <c r="AH44" s="255">
        <v>0.19292000000000001</v>
      </c>
      <c r="AI44" s="250">
        <v>1.2407E-2</v>
      </c>
    </row>
    <row r="45" spans="1:35" ht="15" customHeight="1" x14ac:dyDescent="0.2">
      <c r="A45" s="253" t="s">
        <v>1231</v>
      </c>
      <c r="B45" s="252" t="s">
        <v>45</v>
      </c>
      <c r="C45" s="255">
        <v>3.4970000000000001E-3</v>
      </c>
      <c r="D45" s="279">
        <v>3.1819999999999999E-3</v>
      </c>
      <c r="E45" s="255">
        <v>1.964E-3</v>
      </c>
      <c r="F45" s="255">
        <v>2.1849999999999999E-3</v>
      </c>
      <c r="G45" s="255">
        <v>2.2959999999999999E-3</v>
      </c>
      <c r="H45" s="255">
        <v>2.4090000000000001E-3</v>
      </c>
      <c r="I45" s="255">
        <v>2.5209999999999998E-3</v>
      </c>
      <c r="J45" s="255">
        <v>2.6350000000000002E-3</v>
      </c>
      <c r="K45" s="255">
        <v>2.6870000000000002E-3</v>
      </c>
      <c r="L45" s="255">
        <v>2.7339999999999999E-3</v>
      </c>
      <c r="M45" s="255">
        <v>2.7829999999999999E-3</v>
      </c>
      <c r="N45" s="255">
        <v>2.8310000000000002E-3</v>
      </c>
      <c r="O45" s="255">
        <v>2.833E-3</v>
      </c>
      <c r="P45" s="255">
        <v>2.8419999999999999E-3</v>
      </c>
      <c r="Q45" s="255">
        <v>2.8470000000000001E-3</v>
      </c>
      <c r="R45" s="255">
        <v>2.856E-3</v>
      </c>
      <c r="S45" s="255">
        <v>2.8549999999999999E-3</v>
      </c>
      <c r="T45" s="255">
        <v>2.849E-3</v>
      </c>
      <c r="U45" s="255">
        <v>2.8379999999999998E-3</v>
      </c>
      <c r="V45" s="255">
        <v>2.8310000000000002E-3</v>
      </c>
      <c r="W45" s="255">
        <v>2.8240000000000001E-3</v>
      </c>
      <c r="X45" s="255">
        <v>2.8310000000000002E-3</v>
      </c>
      <c r="Y45" s="255">
        <v>2.8319999999999999E-3</v>
      </c>
      <c r="Z45" s="255">
        <v>2.8319999999999999E-3</v>
      </c>
      <c r="AA45" s="255">
        <v>2.8289999999999999E-3</v>
      </c>
      <c r="AB45" s="255">
        <v>2.8189999999999999E-3</v>
      </c>
      <c r="AC45" s="255">
        <v>2.8059999999999999E-3</v>
      </c>
      <c r="AD45" s="255">
        <v>2.7899999999999999E-3</v>
      </c>
      <c r="AE45" s="255">
        <v>2.7810000000000001E-3</v>
      </c>
      <c r="AF45" s="255">
        <v>2.7729999999999999E-3</v>
      </c>
      <c r="AG45" s="255">
        <v>2.7659999999999998E-3</v>
      </c>
      <c r="AH45" s="255">
        <v>2.7439999999999999E-3</v>
      </c>
      <c r="AI45" s="250">
        <v>-7.7910000000000002E-3</v>
      </c>
    </row>
    <row r="46" spans="1:35" ht="15" customHeight="1" x14ac:dyDescent="0.2">
      <c r="A46" s="253" t="s">
        <v>1232</v>
      </c>
      <c r="B46" s="252" t="s">
        <v>47</v>
      </c>
      <c r="C46" s="255">
        <v>0</v>
      </c>
      <c r="D46" s="279">
        <v>0</v>
      </c>
      <c r="E46" s="255">
        <v>0</v>
      </c>
      <c r="F46" s="255">
        <v>0</v>
      </c>
      <c r="G46" s="255">
        <v>0</v>
      </c>
      <c r="H46" s="255">
        <v>0</v>
      </c>
      <c r="I46" s="255">
        <v>0</v>
      </c>
      <c r="J46" s="255">
        <v>0</v>
      </c>
      <c r="K46" s="255">
        <v>0</v>
      </c>
      <c r="L46" s="255">
        <v>0</v>
      </c>
      <c r="M46" s="255">
        <v>0</v>
      </c>
      <c r="N46" s="255">
        <v>0</v>
      </c>
      <c r="O46" s="255">
        <v>0</v>
      </c>
      <c r="P46" s="255">
        <v>0</v>
      </c>
      <c r="Q46" s="255">
        <v>0</v>
      </c>
      <c r="R46" s="255">
        <v>0</v>
      </c>
      <c r="S46" s="255">
        <v>0</v>
      </c>
      <c r="T46" s="255">
        <v>0</v>
      </c>
      <c r="U46" s="255">
        <v>0</v>
      </c>
      <c r="V46" s="255">
        <v>0</v>
      </c>
      <c r="W46" s="255">
        <v>0</v>
      </c>
      <c r="X46" s="255">
        <v>0</v>
      </c>
      <c r="Y46" s="255">
        <v>0</v>
      </c>
      <c r="Z46" s="255">
        <v>0</v>
      </c>
      <c r="AA46" s="255">
        <v>0</v>
      </c>
      <c r="AB46" s="255">
        <v>0</v>
      </c>
      <c r="AC46" s="255">
        <v>0</v>
      </c>
      <c r="AD46" s="255">
        <v>0</v>
      </c>
      <c r="AE46" s="255">
        <v>0</v>
      </c>
      <c r="AF46" s="255">
        <v>0</v>
      </c>
      <c r="AG46" s="255">
        <v>0</v>
      </c>
      <c r="AH46" s="255">
        <v>0</v>
      </c>
      <c r="AI46" s="250" t="s">
        <v>1213</v>
      </c>
    </row>
    <row r="47" spans="1:35" ht="15" customHeight="1" x14ac:dyDescent="0.2">
      <c r="A47" s="253" t="s">
        <v>1233</v>
      </c>
      <c r="B47" s="252" t="s">
        <v>1234</v>
      </c>
      <c r="C47" s="255">
        <v>0.52617199999999997</v>
      </c>
      <c r="D47" s="279">
        <v>0.50844699999999998</v>
      </c>
      <c r="E47" s="255">
        <v>0.41408499999999998</v>
      </c>
      <c r="F47" s="255">
        <v>0.41705700000000001</v>
      </c>
      <c r="G47" s="255">
        <v>0.420483</v>
      </c>
      <c r="H47" s="255">
        <v>0.41219600000000001</v>
      </c>
      <c r="I47" s="255">
        <v>0.405719</v>
      </c>
      <c r="J47" s="255">
        <v>0.41574</v>
      </c>
      <c r="K47" s="255">
        <v>0.40118799999999999</v>
      </c>
      <c r="L47" s="255">
        <v>0.41361900000000001</v>
      </c>
      <c r="M47" s="255">
        <v>0.41522100000000001</v>
      </c>
      <c r="N47" s="255">
        <v>0.40565400000000001</v>
      </c>
      <c r="O47" s="255">
        <v>0.40265899999999999</v>
      </c>
      <c r="P47" s="255">
        <v>0.411136</v>
      </c>
      <c r="Q47" s="255">
        <v>0.36873899999999998</v>
      </c>
      <c r="R47" s="255">
        <v>0.409078</v>
      </c>
      <c r="S47" s="255">
        <v>0.41316999999999998</v>
      </c>
      <c r="T47" s="255">
        <v>0.389934</v>
      </c>
      <c r="U47" s="255">
        <v>0.395565</v>
      </c>
      <c r="V47" s="255">
        <v>0.39745399999999997</v>
      </c>
      <c r="W47" s="255">
        <v>0.40237099999999998</v>
      </c>
      <c r="X47" s="255">
        <v>0.39495599999999997</v>
      </c>
      <c r="Y47" s="255">
        <v>0.40130900000000003</v>
      </c>
      <c r="Z47" s="255">
        <v>0.40343099999999998</v>
      </c>
      <c r="AA47" s="255">
        <v>0.41076200000000002</v>
      </c>
      <c r="AB47" s="255">
        <v>0.414885</v>
      </c>
      <c r="AC47" s="255">
        <v>0.43943700000000002</v>
      </c>
      <c r="AD47" s="255">
        <v>0.43103200000000003</v>
      </c>
      <c r="AE47" s="255">
        <v>0.45519799999999999</v>
      </c>
      <c r="AF47" s="255">
        <v>0.47545900000000002</v>
      </c>
      <c r="AG47" s="255">
        <v>0.48143399999999997</v>
      </c>
      <c r="AH47" s="255">
        <v>0.47492200000000001</v>
      </c>
      <c r="AI47" s="250">
        <v>-3.3E-3</v>
      </c>
    </row>
    <row r="48" spans="1:35" ht="15" customHeight="1" x14ac:dyDescent="0.2">
      <c r="A48" s="253" t="s">
        <v>1235</v>
      </c>
      <c r="B48" s="252" t="s">
        <v>1194</v>
      </c>
      <c r="C48" s="255">
        <v>0.74259600000000003</v>
      </c>
      <c r="D48" s="279">
        <v>0.72636000000000001</v>
      </c>
      <c r="E48" s="255">
        <v>0.61249799999999999</v>
      </c>
      <c r="F48" s="255">
        <v>0.61768100000000004</v>
      </c>
      <c r="G48" s="255">
        <v>0.62291099999999999</v>
      </c>
      <c r="H48" s="255">
        <v>0.61695699999999998</v>
      </c>
      <c r="I48" s="255">
        <v>0.612904</v>
      </c>
      <c r="J48" s="255">
        <v>0.62522100000000003</v>
      </c>
      <c r="K48" s="255">
        <v>0.61261900000000002</v>
      </c>
      <c r="L48" s="255">
        <v>0.62746400000000002</v>
      </c>
      <c r="M48" s="255">
        <v>0.63132999999999995</v>
      </c>
      <c r="N48" s="255">
        <v>0.62452099999999999</v>
      </c>
      <c r="O48" s="255">
        <v>0.62450499999999998</v>
      </c>
      <c r="P48" s="255">
        <v>0.63538899999999998</v>
      </c>
      <c r="Q48" s="255">
        <v>0.59546600000000005</v>
      </c>
      <c r="R48" s="255">
        <v>0.63869299999999996</v>
      </c>
      <c r="S48" s="255">
        <v>0.64556199999999997</v>
      </c>
      <c r="T48" s="255">
        <v>0.62477199999999999</v>
      </c>
      <c r="U48" s="255">
        <v>0.63260499999999997</v>
      </c>
      <c r="V48" s="255">
        <v>0.63678599999999996</v>
      </c>
      <c r="W48" s="255">
        <v>0.64397099999999996</v>
      </c>
      <c r="X48" s="255">
        <v>0.63945399999999997</v>
      </c>
      <c r="Y48" s="255">
        <v>0.64881900000000003</v>
      </c>
      <c r="Z48" s="255">
        <v>0.65371800000000002</v>
      </c>
      <c r="AA48" s="255">
        <v>0.664018</v>
      </c>
      <c r="AB48" s="255">
        <v>0.67135800000000001</v>
      </c>
      <c r="AC48" s="255">
        <v>0.69929600000000003</v>
      </c>
      <c r="AD48" s="255">
        <v>0.69447400000000004</v>
      </c>
      <c r="AE48" s="255">
        <v>0.72203899999999999</v>
      </c>
      <c r="AF48" s="255">
        <v>0.74563000000000001</v>
      </c>
      <c r="AG48" s="255">
        <v>0.755162</v>
      </c>
      <c r="AH48" s="255">
        <v>0.75178100000000003</v>
      </c>
      <c r="AI48" s="250">
        <v>3.97E-4</v>
      </c>
    </row>
    <row r="49" spans="1:35" ht="15" customHeight="1" x14ac:dyDescent="0.2">
      <c r="A49" s="253" t="s">
        <v>1236</v>
      </c>
      <c r="B49" s="252" t="s">
        <v>1196</v>
      </c>
      <c r="C49" s="255">
        <v>1.008513</v>
      </c>
      <c r="D49" s="279">
        <v>1.057277</v>
      </c>
      <c r="E49" s="255">
        <v>1.1826779999999999</v>
      </c>
      <c r="F49" s="255">
        <v>1.1822349999999999</v>
      </c>
      <c r="G49" s="255">
        <v>1.1862870000000001</v>
      </c>
      <c r="H49" s="255">
        <v>1.1898850000000001</v>
      </c>
      <c r="I49" s="255">
        <v>1.1884650000000001</v>
      </c>
      <c r="J49" s="255">
        <v>1.1886350000000001</v>
      </c>
      <c r="K49" s="255">
        <v>1.193047</v>
      </c>
      <c r="L49" s="255">
        <v>1.180153</v>
      </c>
      <c r="M49" s="255">
        <v>1.183727</v>
      </c>
      <c r="N49" s="255">
        <v>1.0931690000000001</v>
      </c>
      <c r="O49" s="255">
        <v>1.1024620000000001</v>
      </c>
      <c r="P49" s="255">
        <v>1.1195409999999999</v>
      </c>
      <c r="Q49" s="255">
        <v>1.1255919999999999</v>
      </c>
      <c r="R49" s="255">
        <v>1.1281289999999999</v>
      </c>
      <c r="S49" s="255">
        <v>1.1436029999999999</v>
      </c>
      <c r="T49" s="255">
        <v>1.158582</v>
      </c>
      <c r="U49" s="255">
        <v>1.157292</v>
      </c>
      <c r="V49" s="255">
        <v>1.168326</v>
      </c>
      <c r="W49" s="255">
        <v>1.179719</v>
      </c>
      <c r="X49" s="255">
        <v>1.188256</v>
      </c>
      <c r="Y49" s="255">
        <v>1.200993</v>
      </c>
      <c r="Z49" s="255">
        <v>1.2208950000000001</v>
      </c>
      <c r="AA49" s="255">
        <v>1.237293</v>
      </c>
      <c r="AB49" s="255">
        <v>1.2547459999999999</v>
      </c>
      <c r="AC49" s="255">
        <v>1.2862229999999999</v>
      </c>
      <c r="AD49" s="255">
        <v>1.297078</v>
      </c>
      <c r="AE49" s="255">
        <v>1.3325149999999999</v>
      </c>
      <c r="AF49" s="255">
        <v>1.3634109999999999</v>
      </c>
      <c r="AG49" s="255">
        <v>1.3889339999999999</v>
      </c>
      <c r="AH49" s="255">
        <v>1.406406</v>
      </c>
      <c r="AI49" s="250">
        <v>1.0784999999999999E-2</v>
      </c>
    </row>
    <row r="50" spans="1:35" ht="15" customHeight="1" x14ac:dyDescent="0.2">
      <c r="A50" s="253" t="s">
        <v>1237</v>
      </c>
      <c r="B50" s="252" t="s">
        <v>1238</v>
      </c>
      <c r="C50" s="255">
        <v>0</v>
      </c>
      <c r="D50" s="279">
        <v>0</v>
      </c>
      <c r="E50" s="255">
        <v>0</v>
      </c>
      <c r="F50" s="255">
        <v>0</v>
      </c>
      <c r="G50" s="255">
        <v>0</v>
      </c>
      <c r="H50" s="255">
        <v>0</v>
      </c>
      <c r="I50" s="255">
        <v>0</v>
      </c>
      <c r="J50" s="255">
        <v>0</v>
      </c>
      <c r="K50" s="255">
        <v>0</v>
      </c>
      <c r="L50" s="255">
        <v>0</v>
      </c>
      <c r="M50" s="255">
        <v>0</v>
      </c>
      <c r="N50" s="255">
        <v>0</v>
      </c>
      <c r="O50" s="255">
        <v>0</v>
      </c>
      <c r="P50" s="255">
        <v>0</v>
      </c>
      <c r="Q50" s="255">
        <v>0</v>
      </c>
      <c r="R50" s="255">
        <v>0</v>
      </c>
      <c r="S50" s="255">
        <v>0</v>
      </c>
      <c r="T50" s="255">
        <v>0</v>
      </c>
      <c r="U50" s="255">
        <v>0</v>
      </c>
      <c r="V50" s="255">
        <v>0</v>
      </c>
      <c r="W50" s="255">
        <v>0</v>
      </c>
      <c r="X50" s="255">
        <v>0</v>
      </c>
      <c r="Y50" s="255">
        <v>0</v>
      </c>
      <c r="Z50" s="255">
        <v>0</v>
      </c>
      <c r="AA50" s="255">
        <v>0</v>
      </c>
      <c r="AB50" s="255">
        <v>0</v>
      </c>
      <c r="AC50" s="255">
        <v>0</v>
      </c>
      <c r="AD50" s="255">
        <v>0</v>
      </c>
      <c r="AE50" s="255">
        <v>0</v>
      </c>
      <c r="AF50" s="255">
        <v>0</v>
      </c>
      <c r="AG50" s="255">
        <v>0</v>
      </c>
      <c r="AH50" s="255">
        <v>0</v>
      </c>
      <c r="AI50" s="250" t="s">
        <v>1213</v>
      </c>
    </row>
    <row r="51" spans="1:35" ht="15" customHeight="1" x14ac:dyDescent="0.2">
      <c r="A51" s="253" t="s">
        <v>1239</v>
      </c>
      <c r="B51" s="252" t="s">
        <v>1240</v>
      </c>
      <c r="C51" s="255">
        <v>0.29870200000000002</v>
      </c>
      <c r="D51" s="279">
        <v>0.28575099999999998</v>
      </c>
      <c r="E51" s="255">
        <v>0.29113499999999998</v>
      </c>
      <c r="F51" s="255">
        <v>0.28687499999999999</v>
      </c>
      <c r="G51" s="255">
        <v>0.29264000000000001</v>
      </c>
      <c r="H51" s="255">
        <v>0.294622</v>
      </c>
      <c r="I51" s="255">
        <v>0.29584100000000002</v>
      </c>
      <c r="J51" s="255">
        <v>0.29971999999999999</v>
      </c>
      <c r="K51" s="255">
        <v>0.30315799999999998</v>
      </c>
      <c r="L51" s="255">
        <v>0.29817700000000003</v>
      </c>
      <c r="M51" s="255">
        <v>0.29558899999999999</v>
      </c>
      <c r="N51" s="255">
        <v>0.29330699999999998</v>
      </c>
      <c r="O51" s="255">
        <v>0.29701699999999998</v>
      </c>
      <c r="P51" s="255">
        <v>0.30740600000000001</v>
      </c>
      <c r="Q51" s="255">
        <v>0.31137300000000001</v>
      </c>
      <c r="R51" s="255">
        <v>0.31187599999999999</v>
      </c>
      <c r="S51" s="255">
        <v>0.30714900000000001</v>
      </c>
      <c r="T51" s="255">
        <v>0.30302299999999999</v>
      </c>
      <c r="U51" s="255">
        <v>0.29835</v>
      </c>
      <c r="V51" s="255">
        <v>0.30352400000000002</v>
      </c>
      <c r="W51" s="255">
        <v>0.306473</v>
      </c>
      <c r="X51" s="255">
        <v>0.33588800000000002</v>
      </c>
      <c r="Y51" s="255">
        <v>0.337426</v>
      </c>
      <c r="Z51" s="255">
        <v>0.33607599999999999</v>
      </c>
      <c r="AA51" s="255">
        <v>0.334453</v>
      </c>
      <c r="AB51" s="255">
        <v>0.328739</v>
      </c>
      <c r="AC51" s="255">
        <v>0.32385900000000001</v>
      </c>
      <c r="AD51" s="255">
        <v>0.327513</v>
      </c>
      <c r="AE51" s="255">
        <v>0.32184000000000001</v>
      </c>
      <c r="AF51" s="255">
        <v>0.31018600000000002</v>
      </c>
      <c r="AG51" s="255">
        <v>0.30153200000000002</v>
      </c>
      <c r="AH51" s="255">
        <v>0.29543900000000001</v>
      </c>
      <c r="AI51" s="250">
        <v>-3.5399999999999999E-4</v>
      </c>
    </row>
    <row r="52" spans="1:35" ht="15" customHeight="1" x14ac:dyDescent="0.2">
      <c r="A52" s="253" t="s">
        <v>1241</v>
      </c>
      <c r="B52" s="252" t="s">
        <v>1242</v>
      </c>
      <c r="C52" s="255">
        <v>0</v>
      </c>
      <c r="D52" s="279">
        <v>0</v>
      </c>
      <c r="E52" s="255">
        <v>0</v>
      </c>
      <c r="F52" s="255">
        <v>0</v>
      </c>
      <c r="G52" s="255">
        <v>0</v>
      </c>
      <c r="H52" s="255">
        <v>0</v>
      </c>
      <c r="I52" s="255">
        <v>0</v>
      </c>
      <c r="J52" s="255">
        <v>0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0" t="s">
        <v>1213</v>
      </c>
    </row>
    <row r="53" spans="1:35" ht="15" customHeight="1" x14ac:dyDescent="0.2">
      <c r="A53" s="253" t="s">
        <v>1243</v>
      </c>
      <c r="B53" s="252" t="s">
        <v>1244</v>
      </c>
      <c r="C53" s="255">
        <v>1.3072140000000001</v>
      </c>
      <c r="D53" s="279">
        <v>1.3430280000000001</v>
      </c>
      <c r="E53" s="255">
        <v>1.473813</v>
      </c>
      <c r="F53" s="255">
        <v>1.4691099999999999</v>
      </c>
      <c r="G53" s="255">
        <v>1.4789270000000001</v>
      </c>
      <c r="H53" s="255">
        <v>1.484507</v>
      </c>
      <c r="I53" s="255">
        <v>1.4843059999999999</v>
      </c>
      <c r="J53" s="255">
        <v>1.4883550000000001</v>
      </c>
      <c r="K53" s="255">
        <v>1.496205</v>
      </c>
      <c r="L53" s="255">
        <v>1.4783299999999999</v>
      </c>
      <c r="M53" s="255">
        <v>1.4793160000000001</v>
      </c>
      <c r="N53" s="255">
        <v>1.386476</v>
      </c>
      <c r="O53" s="255">
        <v>1.3994789999999999</v>
      </c>
      <c r="P53" s="255">
        <v>1.426947</v>
      </c>
      <c r="Q53" s="255">
        <v>1.436965</v>
      </c>
      <c r="R53" s="255">
        <v>1.440005</v>
      </c>
      <c r="S53" s="255">
        <v>1.450752</v>
      </c>
      <c r="T53" s="255">
        <v>1.461605</v>
      </c>
      <c r="U53" s="255">
        <v>1.4556420000000001</v>
      </c>
      <c r="V53" s="255">
        <v>1.4718500000000001</v>
      </c>
      <c r="W53" s="255">
        <v>1.486192</v>
      </c>
      <c r="X53" s="255">
        <v>1.5241450000000001</v>
      </c>
      <c r="Y53" s="255">
        <v>1.538419</v>
      </c>
      <c r="Z53" s="255">
        <v>1.5569710000000001</v>
      </c>
      <c r="AA53" s="255">
        <v>1.5717460000000001</v>
      </c>
      <c r="AB53" s="255">
        <v>1.583485</v>
      </c>
      <c r="AC53" s="255">
        <v>1.610082</v>
      </c>
      <c r="AD53" s="255">
        <v>1.6245909999999999</v>
      </c>
      <c r="AE53" s="255">
        <v>1.654355</v>
      </c>
      <c r="AF53" s="255">
        <v>1.673597</v>
      </c>
      <c r="AG53" s="255">
        <v>1.6904669999999999</v>
      </c>
      <c r="AH53" s="255">
        <v>1.7018450000000001</v>
      </c>
      <c r="AI53" s="250">
        <v>8.5459999999999998E-3</v>
      </c>
    </row>
    <row r="54" spans="1:35" ht="15" customHeight="1" x14ac:dyDescent="0.2">
      <c r="A54" s="253" t="s">
        <v>1245</v>
      </c>
      <c r="B54" s="252" t="s">
        <v>1246</v>
      </c>
      <c r="C54" s="255">
        <v>0</v>
      </c>
      <c r="D54" s="279">
        <v>0</v>
      </c>
      <c r="E54" s="255">
        <v>0</v>
      </c>
      <c r="F54" s="255">
        <v>0</v>
      </c>
      <c r="G54" s="255">
        <v>0</v>
      </c>
      <c r="H54" s="255">
        <v>0</v>
      </c>
      <c r="I54" s="255">
        <v>0</v>
      </c>
      <c r="J54" s="255">
        <v>0</v>
      </c>
      <c r="K54" s="255">
        <v>0</v>
      </c>
      <c r="L54" s="255">
        <v>0</v>
      </c>
      <c r="M54" s="255">
        <v>0</v>
      </c>
      <c r="N54" s="255">
        <v>0</v>
      </c>
      <c r="O54" s="255">
        <v>0</v>
      </c>
      <c r="P54" s="255">
        <v>0</v>
      </c>
      <c r="Q54" s="255">
        <v>0</v>
      </c>
      <c r="R54" s="255">
        <v>0</v>
      </c>
      <c r="S54" s="255">
        <v>0</v>
      </c>
      <c r="T54" s="255">
        <v>0</v>
      </c>
      <c r="U54" s="255">
        <v>0</v>
      </c>
      <c r="V54" s="255">
        <v>0</v>
      </c>
      <c r="W54" s="255">
        <v>0</v>
      </c>
      <c r="X54" s="255">
        <v>0</v>
      </c>
      <c r="Y54" s="255">
        <v>0</v>
      </c>
      <c r="Z54" s="255">
        <v>0</v>
      </c>
      <c r="AA54" s="255">
        <v>0</v>
      </c>
      <c r="AB54" s="255">
        <v>0</v>
      </c>
      <c r="AC54" s="255">
        <v>0</v>
      </c>
      <c r="AD54" s="255">
        <v>0</v>
      </c>
      <c r="AE54" s="255">
        <v>0</v>
      </c>
      <c r="AF54" s="255">
        <v>0</v>
      </c>
      <c r="AG54" s="255">
        <v>0</v>
      </c>
      <c r="AH54" s="255">
        <v>0</v>
      </c>
      <c r="AI54" s="250" t="s">
        <v>1213</v>
      </c>
    </row>
    <row r="55" spans="1:35" ht="15" customHeight="1" x14ac:dyDescent="0.2">
      <c r="A55" s="253" t="s">
        <v>1247</v>
      </c>
      <c r="B55" s="252" t="s">
        <v>1248</v>
      </c>
      <c r="C55" s="255">
        <v>3.0235000000000001E-2</v>
      </c>
      <c r="D55" s="279">
        <v>2.7562E-2</v>
      </c>
      <c r="E55" s="255">
        <v>2.8823999999999999E-2</v>
      </c>
      <c r="F55" s="255">
        <v>2.9994E-2</v>
      </c>
      <c r="G55" s="255">
        <v>3.0505000000000001E-2</v>
      </c>
      <c r="H55" s="255">
        <v>3.0995999999999999E-2</v>
      </c>
      <c r="I55" s="255">
        <v>3.1459000000000001E-2</v>
      </c>
      <c r="J55" s="255">
        <v>3.1898999999999997E-2</v>
      </c>
      <c r="K55" s="255">
        <v>3.1891000000000003E-2</v>
      </c>
      <c r="L55" s="255">
        <v>3.1911000000000002E-2</v>
      </c>
      <c r="M55" s="255">
        <v>3.1938000000000001E-2</v>
      </c>
      <c r="N55" s="255">
        <v>3.1924000000000001E-2</v>
      </c>
      <c r="O55" s="255">
        <v>3.1614999999999997E-2</v>
      </c>
      <c r="P55" s="255">
        <v>3.1308000000000002E-2</v>
      </c>
      <c r="Q55" s="255">
        <v>3.1021E-2</v>
      </c>
      <c r="R55" s="255">
        <v>3.0792E-2</v>
      </c>
      <c r="S55" s="255">
        <v>3.0491999999999998E-2</v>
      </c>
      <c r="T55" s="255">
        <v>3.0473E-2</v>
      </c>
      <c r="U55" s="255">
        <v>3.0474999999999999E-2</v>
      </c>
      <c r="V55" s="255">
        <v>3.0529000000000001E-2</v>
      </c>
      <c r="W55" s="255">
        <v>3.0571000000000001E-2</v>
      </c>
      <c r="X55" s="255">
        <v>3.0661999999999998E-2</v>
      </c>
      <c r="Y55" s="255">
        <v>3.0780999999999999E-2</v>
      </c>
      <c r="Z55" s="255">
        <v>3.0901000000000001E-2</v>
      </c>
      <c r="AA55" s="255">
        <v>3.1047000000000002E-2</v>
      </c>
      <c r="AB55" s="255">
        <v>3.1220999999999999E-2</v>
      </c>
      <c r="AC55" s="255">
        <v>3.1417E-2</v>
      </c>
      <c r="AD55" s="255">
        <v>3.1632E-2</v>
      </c>
      <c r="AE55" s="255">
        <v>3.1864999999999997E-2</v>
      </c>
      <c r="AF55" s="255">
        <v>3.2081999999999999E-2</v>
      </c>
      <c r="AG55" s="255">
        <v>3.2294999999999997E-2</v>
      </c>
      <c r="AH55" s="255">
        <v>3.252E-2</v>
      </c>
      <c r="AI55" s="250">
        <v>2.3530000000000001E-3</v>
      </c>
    </row>
    <row r="56" spans="1:35" ht="15" customHeight="1" x14ac:dyDescent="0.2">
      <c r="A56" s="253" t="s">
        <v>1249</v>
      </c>
      <c r="B56" s="252" t="s">
        <v>1250</v>
      </c>
      <c r="C56" s="255">
        <v>0</v>
      </c>
      <c r="D56" s="279">
        <v>0</v>
      </c>
      <c r="E56" s="255">
        <v>0</v>
      </c>
      <c r="F56" s="255">
        <v>0</v>
      </c>
      <c r="G56" s="255">
        <v>0</v>
      </c>
      <c r="H56" s="255">
        <v>0</v>
      </c>
      <c r="I56" s="255">
        <v>0</v>
      </c>
      <c r="J56" s="255">
        <v>0</v>
      </c>
      <c r="K56" s="255">
        <v>0</v>
      </c>
      <c r="L56" s="255">
        <v>0</v>
      </c>
      <c r="M56" s="255">
        <v>0</v>
      </c>
      <c r="N56" s="255">
        <v>0</v>
      </c>
      <c r="O56" s="255">
        <v>0</v>
      </c>
      <c r="P56" s="255">
        <v>0</v>
      </c>
      <c r="Q56" s="255">
        <v>0</v>
      </c>
      <c r="R56" s="255">
        <v>0</v>
      </c>
      <c r="S56" s="255">
        <v>0</v>
      </c>
      <c r="T56" s="255">
        <v>0</v>
      </c>
      <c r="U56" s="255">
        <v>0</v>
      </c>
      <c r="V56" s="255">
        <v>0</v>
      </c>
      <c r="W56" s="255">
        <v>0</v>
      </c>
      <c r="X56" s="255">
        <v>0</v>
      </c>
      <c r="Y56" s="255">
        <v>0</v>
      </c>
      <c r="Z56" s="255">
        <v>0</v>
      </c>
      <c r="AA56" s="255">
        <v>0</v>
      </c>
      <c r="AB56" s="255">
        <v>0</v>
      </c>
      <c r="AC56" s="255">
        <v>0</v>
      </c>
      <c r="AD56" s="255">
        <v>0</v>
      </c>
      <c r="AE56" s="255">
        <v>0</v>
      </c>
      <c r="AF56" s="255">
        <v>0</v>
      </c>
      <c r="AG56" s="255">
        <v>0</v>
      </c>
      <c r="AH56" s="255">
        <v>0</v>
      </c>
      <c r="AI56" s="250" t="s">
        <v>1213</v>
      </c>
    </row>
    <row r="57" spans="1:35" ht="15" customHeight="1" x14ac:dyDescent="0.2">
      <c r="A57" s="253" t="s">
        <v>1251</v>
      </c>
      <c r="B57" s="252" t="s">
        <v>1252</v>
      </c>
      <c r="C57" s="255">
        <v>0</v>
      </c>
      <c r="D57" s="279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  <c r="R57" s="255">
        <v>0</v>
      </c>
      <c r="S57" s="255">
        <v>0</v>
      </c>
      <c r="T57" s="255">
        <v>0</v>
      </c>
      <c r="U57" s="255">
        <v>0</v>
      </c>
      <c r="V57" s="255">
        <v>0</v>
      </c>
      <c r="W57" s="255">
        <v>0</v>
      </c>
      <c r="X57" s="255">
        <v>0</v>
      </c>
      <c r="Y57" s="255">
        <v>0</v>
      </c>
      <c r="Z57" s="255">
        <v>0</v>
      </c>
      <c r="AA57" s="255">
        <v>0</v>
      </c>
      <c r="AB57" s="255">
        <v>0</v>
      </c>
      <c r="AC57" s="255">
        <v>0</v>
      </c>
      <c r="AD57" s="255">
        <v>0</v>
      </c>
      <c r="AE57" s="255">
        <v>0</v>
      </c>
      <c r="AF57" s="255">
        <v>0</v>
      </c>
      <c r="AG57" s="255">
        <v>0</v>
      </c>
      <c r="AH57" s="255">
        <v>0</v>
      </c>
      <c r="AI57" s="250" t="s">
        <v>1213</v>
      </c>
    </row>
    <row r="58" spans="1:35" ht="15" customHeight="1" x14ac:dyDescent="0.2">
      <c r="A58" s="253" t="s">
        <v>1253</v>
      </c>
      <c r="B58" s="252" t="s">
        <v>1254</v>
      </c>
      <c r="C58" s="255">
        <v>3.0235000000000001E-2</v>
      </c>
      <c r="D58" s="279">
        <v>2.7562E-2</v>
      </c>
      <c r="E58" s="255">
        <v>2.8823999999999999E-2</v>
      </c>
      <c r="F58" s="255">
        <v>2.9994E-2</v>
      </c>
      <c r="G58" s="255">
        <v>3.0505000000000001E-2</v>
      </c>
      <c r="H58" s="255">
        <v>3.0995999999999999E-2</v>
      </c>
      <c r="I58" s="255">
        <v>3.1459000000000001E-2</v>
      </c>
      <c r="J58" s="255">
        <v>3.1898999999999997E-2</v>
      </c>
      <c r="K58" s="255">
        <v>3.1891000000000003E-2</v>
      </c>
      <c r="L58" s="255">
        <v>3.1911000000000002E-2</v>
      </c>
      <c r="M58" s="255">
        <v>3.1938000000000001E-2</v>
      </c>
      <c r="N58" s="255">
        <v>3.1924000000000001E-2</v>
      </c>
      <c r="O58" s="255">
        <v>3.1614999999999997E-2</v>
      </c>
      <c r="P58" s="255">
        <v>3.1308000000000002E-2</v>
      </c>
      <c r="Q58" s="255">
        <v>3.1021E-2</v>
      </c>
      <c r="R58" s="255">
        <v>3.0792E-2</v>
      </c>
      <c r="S58" s="255">
        <v>3.0491999999999998E-2</v>
      </c>
      <c r="T58" s="255">
        <v>3.0473E-2</v>
      </c>
      <c r="U58" s="255">
        <v>3.0474999999999999E-2</v>
      </c>
      <c r="V58" s="255">
        <v>3.0529000000000001E-2</v>
      </c>
      <c r="W58" s="255">
        <v>3.0571000000000001E-2</v>
      </c>
      <c r="X58" s="255">
        <v>3.0661999999999998E-2</v>
      </c>
      <c r="Y58" s="255">
        <v>3.0780999999999999E-2</v>
      </c>
      <c r="Z58" s="255">
        <v>3.0901000000000001E-2</v>
      </c>
      <c r="AA58" s="255">
        <v>3.1047000000000002E-2</v>
      </c>
      <c r="AB58" s="255">
        <v>3.1220999999999999E-2</v>
      </c>
      <c r="AC58" s="255">
        <v>3.1417E-2</v>
      </c>
      <c r="AD58" s="255">
        <v>3.1632E-2</v>
      </c>
      <c r="AE58" s="255">
        <v>3.1864999999999997E-2</v>
      </c>
      <c r="AF58" s="255">
        <v>3.2081999999999999E-2</v>
      </c>
      <c r="AG58" s="255">
        <v>3.2294999999999997E-2</v>
      </c>
      <c r="AH58" s="255">
        <v>3.252E-2</v>
      </c>
      <c r="AI58" s="250">
        <v>2.3530000000000001E-3</v>
      </c>
    </row>
    <row r="59" spans="1:35" ht="15" customHeight="1" x14ac:dyDescent="0.2">
      <c r="A59" s="253" t="s">
        <v>1255</v>
      </c>
      <c r="B59" s="252" t="s">
        <v>1256</v>
      </c>
      <c r="C59" s="255">
        <v>0.128689</v>
      </c>
      <c r="D59" s="279">
        <v>0.126806</v>
      </c>
      <c r="E59" s="255">
        <v>0.12398000000000001</v>
      </c>
      <c r="F59" s="255">
        <v>0.12221899999999999</v>
      </c>
      <c r="G59" s="255">
        <v>0.118682</v>
      </c>
      <c r="H59" s="255">
        <v>0.114547</v>
      </c>
      <c r="I59" s="255">
        <v>0.110081</v>
      </c>
      <c r="J59" s="255">
        <v>0.10752399999999999</v>
      </c>
      <c r="K59" s="255">
        <v>0.10560899999999999</v>
      </c>
      <c r="L59" s="255">
        <v>0.105255</v>
      </c>
      <c r="M59" s="255">
        <v>0.10385999999999999</v>
      </c>
      <c r="N59" s="255">
        <v>0.102212</v>
      </c>
      <c r="O59" s="255">
        <v>0.101061</v>
      </c>
      <c r="P59" s="255">
        <v>9.9858000000000002E-2</v>
      </c>
      <c r="Q59" s="255">
        <v>9.8739999999999994E-2</v>
      </c>
      <c r="R59" s="255">
        <v>9.7673999999999997E-2</v>
      </c>
      <c r="S59" s="255">
        <v>9.6507999999999997E-2</v>
      </c>
      <c r="T59" s="255">
        <v>9.6804000000000001E-2</v>
      </c>
      <c r="U59" s="255">
        <v>9.7110000000000002E-2</v>
      </c>
      <c r="V59" s="255">
        <v>9.7434000000000007E-2</v>
      </c>
      <c r="W59" s="255">
        <v>9.7902000000000003E-2</v>
      </c>
      <c r="X59" s="255">
        <v>9.8548999999999998E-2</v>
      </c>
      <c r="Y59" s="255">
        <v>9.9237000000000006E-2</v>
      </c>
      <c r="Z59" s="255">
        <v>0.100188</v>
      </c>
      <c r="AA59" s="255">
        <v>0.100975</v>
      </c>
      <c r="AB59" s="255">
        <v>0.102372</v>
      </c>
      <c r="AC59" s="255">
        <v>0.103662</v>
      </c>
      <c r="AD59" s="255">
        <v>0.103967</v>
      </c>
      <c r="AE59" s="255">
        <v>0.10491399999999999</v>
      </c>
      <c r="AF59" s="255">
        <v>0.105794</v>
      </c>
      <c r="AG59" s="255">
        <v>0.106737</v>
      </c>
      <c r="AH59" s="255">
        <v>0.107921</v>
      </c>
      <c r="AI59" s="250">
        <v>-5.6620000000000004E-3</v>
      </c>
    </row>
    <row r="60" spans="1:35" ht="15" customHeight="1" x14ac:dyDescent="0.2">
      <c r="A60" s="253" t="s">
        <v>1257</v>
      </c>
      <c r="B60" s="252" t="s">
        <v>1258</v>
      </c>
      <c r="C60" s="255">
        <v>0.140981</v>
      </c>
      <c r="D60" s="279">
        <v>0.13406199999999999</v>
      </c>
      <c r="E60" s="255">
        <v>0.13820299999999999</v>
      </c>
      <c r="F60" s="255">
        <v>0.142786</v>
      </c>
      <c r="G60" s="255">
        <v>0.14568900000000001</v>
      </c>
      <c r="H60" s="255">
        <v>0.14931700000000001</v>
      </c>
      <c r="I60" s="255">
        <v>0.153253</v>
      </c>
      <c r="J60" s="255">
        <v>0.15703700000000001</v>
      </c>
      <c r="K60" s="255">
        <v>0.15953999999999999</v>
      </c>
      <c r="L60" s="255">
        <v>0.16209999999999999</v>
      </c>
      <c r="M60" s="255">
        <v>0.16473299999999999</v>
      </c>
      <c r="N60" s="255">
        <v>0.16756599999999999</v>
      </c>
      <c r="O60" s="255">
        <v>0.169654</v>
      </c>
      <c r="P60" s="255">
        <v>0.17102300000000001</v>
      </c>
      <c r="Q60" s="255">
        <v>0.17230500000000001</v>
      </c>
      <c r="R60" s="255">
        <v>0.17439199999999999</v>
      </c>
      <c r="S60" s="255">
        <v>0.17660699999999999</v>
      </c>
      <c r="T60" s="255">
        <v>0.17826600000000001</v>
      </c>
      <c r="U60" s="255">
        <v>0.17943899999999999</v>
      </c>
      <c r="V60" s="255">
        <v>0.181088</v>
      </c>
      <c r="W60" s="255">
        <v>0.182424</v>
      </c>
      <c r="X60" s="255">
        <v>0.18424199999999999</v>
      </c>
      <c r="Y60" s="255">
        <v>0.186302</v>
      </c>
      <c r="Z60" s="255">
        <v>0.18806899999999999</v>
      </c>
      <c r="AA60" s="255">
        <v>0.19028600000000001</v>
      </c>
      <c r="AB60" s="255">
        <v>0.19295300000000001</v>
      </c>
      <c r="AC60" s="255">
        <v>0.195824</v>
      </c>
      <c r="AD60" s="255">
        <v>0.19873499999999999</v>
      </c>
      <c r="AE60" s="255">
        <v>0.20158699999999999</v>
      </c>
      <c r="AF60" s="255">
        <v>0.20404800000000001</v>
      </c>
      <c r="AG60" s="255">
        <v>0.20650499999999999</v>
      </c>
      <c r="AH60" s="255">
        <v>0.20889199999999999</v>
      </c>
      <c r="AI60" s="250">
        <v>1.2763999999999999E-2</v>
      </c>
    </row>
    <row r="61" spans="1:35" ht="15" customHeight="1" x14ac:dyDescent="0.2">
      <c r="A61" s="253" t="s">
        <v>1259</v>
      </c>
      <c r="B61" s="252" t="s">
        <v>1531</v>
      </c>
      <c r="C61" s="255">
        <v>0.303346</v>
      </c>
      <c r="D61" s="279">
        <v>0.30236099999999999</v>
      </c>
      <c r="E61" s="255">
        <v>0.314274</v>
      </c>
      <c r="F61" s="255">
        <v>0.322023</v>
      </c>
      <c r="G61" s="255">
        <v>0.32700099999999999</v>
      </c>
      <c r="H61" s="255">
        <v>0.331791</v>
      </c>
      <c r="I61" s="255">
        <v>0.33499699999999999</v>
      </c>
      <c r="J61" s="255">
        <v>0.340283</v>
      </c>
      <c r="K61" s="255">
        <v>0.34202100000000002</v>
      </c>
      <c r="L61" s="255">
        <v>0.34493699999999999</v>
      </c>
      <c r="M61" s="255">
        <v>0.34827200000000003</v>
      </c>
      <c r="N61" s="255">
        <v>0.34507199999999999</v>
      </c>
      <c r="O61" s="255">
        <v>0.34726400000000002</v>
      </c>
      <c r="P61" s="255">
        <v>0.35037400000000002</v>
      </c>
      <c r="Q61" s="255">
        <v>0.353879</v>
      </c>
      <c r="R61" s="255">
        <v>0.356825</v>
      </c>
      <c r="S61" s="255">
        <v>0.36010399999999998</v>
      </c>
      <c r="T61" s="255">
        <v>0.36347400000000002</v>
      </c>
      <c r="U61" s="255">
        <v>0.36772100000000002</v>
      </c>
      <c r="V61" s="255">
        <v>0.37119600000000003</v>
      </c>
      <c r="W61" s="255">
        <v>0.37491999999999998</v>
      </c>
      <c r="X61" s="255">
        <v>0.380805</v>
      </c>
      <c r="Y61" s="255">
        <v>0.38542399999999999</v>
      </c>
      <c r="Z61" s="255">
        <v>0.38892900000000002</v>
      </c>
      <c r="AA61" s="255">
        <v>0.39386900000000002</v>
      </c>
      <c r="AB61" s="255">
        <v>0.39865299999999998</v>
      </c>
      <c r="AC61" s="255">
        <v>0.40371699999999999</v>
      </c>
      <c r="AD61" s="255">
        <v>0.40868199999999999</v>
      </c>
      <c r="AE61" s="255">
        <v>0.41444399999999998</v>
      </c>
      <c r="AF61" s="255">
        <v>0.42214499999999999</v>
      </c>
      <c r="AG61" s="255">
        <v>0.42790899999999998</v>
      </c>
      <c r="AH61" s="255">
        <v>0.43173099999999998</v>
      </c>
      <c r="AI61" s="250">
        <v>1.145E-2</v>
      </c>
    </row>
    <row r="62" spans="1:35" ht="15" customHeight="1" x14ac:dyDescent="0.2">
      <c r="A62" s="253" t="s">
        <v>1260</v>
      </c>
      <c r="B62" s="254" t="s">
        <v>1202</v>
      </c>
      <c r="C62" s="257">
        <v>2.6530619999999998</v>
      </c>
      <c r="D62" s="280">
        <v>2.6601789999999998</v>
      </c>
      <c r="E62" s="257">
        <v>2.691592</v>
      </c>
      <c r="F62" s="257">
        <v>2.7038120000000001</v>
      </c>
      <c r="G62" s="257">
        <v>2.7237140000000002</v>
      </c>
      <c r="H62" s="257">
        <v>2.7281149999999998</v>
      </c>
      <c r="I62" s="257">
        <v>2.7269990000000002</v>
      </c>
      <c r="J62" s="257">
        <v>2.7503190000000002</v>
      </c>
      <c r="K62" s="257">
        <v>2.7478850000000001</v>
      </c>
      <c r="L62" s="257">
        <v>2.7499959999999999</v>
      </c>
      <c r="M62" s="257">
        <v>2.7594500000000002</v>
      </c>
      <c r="N62" s="257">
        <v>2.6577709999999999</v>
      </c>
      <c r="O62" s="257">
        <v>2.6735790000000001</v>
      </c>
      <c r="P62" s="257">
        <v>2.7149000000000001</v>
      </c>
      <c r="Q62" s="257">
        <v>2.6883759999999999</v>
      </c>
      <c r="R62" s="257">
        <v>2.738381</v>
      </c>
      <c r="S62" s="257">
        <v>2.7600259999999999</v>
      </c>
      <c r="T62" s="257">
        <v>2.7553939999999999</v>
      </c>
      <c r="U62" s="257">
        <v>2.7629929999999998</v>
      </c>
      <c r="V62" s="257">
        <v>2.7888820000000001</v>
      </c>
      <c r="W62" s="257">
        <v>2.8159800000000001</v>
      </c>
      <c r="X62" s="257">
        <v>2.8578570000000001</v>
      </c>
      <c r="Y62" s="257">
        <v>2.8889809999999998</v>
      </c>
      <c r="Z62" s="257">
        <v>2.9187750000000001</v>
      </c>
      <c r="AA62" s="257">
        <v>2.9519410000000001</v>
      </c>
      <c r="AB62" s="257">
        <v>2.9800420000000001</v>
      </c>
      <c r="AC62" s="257">
        <v>3.0439980000000002</v>
      </c>
      <c r="AD62" s="257">
        <v>3.0620810000000001</v>
      </c>
      <c r="AE62" s="257">
        <v>3.1292040000000001</v>
      </c>
      <c r="AF62" s="257">
        <v>3.1832950000000002</v>
      </c>
      <c r="AG62" s="257">
        <v>3.219074</v>
      </c>
      <c r="AH62" s="257">
        <v>3.2346889999999999</v>
      </c>
      <c r="AI62" s="256">
        <v>6.4149999999999997E-3</v>
      </c>
    </row>
    <row r="63" spans="1:35" ht="15" customHeight="1" x14ac:dyDescent="0.2">
      <c r="A63" s="253" t="s">
        <v>1261</v>
      </c>
      <c r="B63" s="252" t="s">
        <v>1204</v>
      </c>
      <c r="C63" s="255">
        <v>0.450714</v>
      </c>
      <c r="D63" s="279">
        <v>0.44714799999999999</v>
      </c>
      <c r="E63" s="255">
        <v>0.45752700000000002</v>
      </c>
      <c r="F63" s="255">
        <v>0.45390399999999997</v>
      </c>
      <c r="G63" s="255">
        <v>0.44161400000000001</v>
      </c>
      <c r="H63" s="255">
        <v>0.42854100000000001</v>
      </c>
      <c r="I63" s="255">
        <v>0.41649199999999997</v>
      </c>
      <c r="J63" s="255">
        <v>0.39527499999999999</v>
      </c>
      <c r="K63" s="255">
        <v>0.38597700000000001</v>
      </c>
      <c r="L63" s="255">
        <v>0.39245999999999998</v>
      </c>
      <c r="M63" s="255">
        <v>0.39373799999999998</v>
      </c>
      <c r="N63" s="255">
        <v>0.38204100000000002</v>
      </c>
      <c r="O63" s="255">
        <v>0.37896600000000003</v>
      </c>
      <c r="P63" s="255">
        <v>0.37846800000000003</v>
      </c>
      <c r="Q63" s="255">
        <v>0.38339299999999998</v>
      </c>
      <c r="R63" s="255">
        <v>0.38813999999999999</v>
      </c>
      <c r="S63" s="255">
        <v>0.38835799999999998</v>
      </c>
      <c r="T63" s="255">
        <v>0.39287100000000003</v>
      </c>
      <c r="U63" s="255">
        <v>0.396094</v>
      </c>
      <c r="V63" s="255">
        <v>0.39922400000000002</v>
      </c>
      <c r="W63" s="255">
        <v>0.40705200000000002</v>
      </c>
      <c r="X63" s="255">
        <v>0.40896100000000002</v>
      </c>
      <c r="Y63" s="255">
        <v>0.417103</v>
      </c>
      <c r="Z63" s="255">
        <v>0.41970800000000003</v>
      </c>
      <c r="AA63" s="255">
        <v>0.42320999999999998</v>
      </c>
      <c r="AB63" s="255">
        <v>0.42567100000000002</v>
      </c>
      <c r="AC63" s="255">
        <v>0.43825700000000001</v>
      </c>
      <c r="AD63" s="255">
        <v>0.45272699999999999</v>
      </c>
      <c r="AE63" s="255">
        <v>0.46754099999999998</v>
      </c>
      <c r="AF63" s="255">
        <v>0.47600399999999998</v>
      </c>
      <c r="AG63" s="255">
        <v>0.485622</v>
      </c>
      <c r="AH63" s="255">
        <v>0.49338900000000002</v>
      </c>
      <c r="AI63" s="250">
        <v>2.9229999999999998E-3</v>
      </c>
    </row>
    <row r="64" spans="1:35" ht="15" customHeight="1" x14ac:dyDescent="0.2">
      <c r="A64" s="253" t="s">
        <v>1262</v>
      </c>
      <c r="B64" s="254" t="s">
        <v>1206</v>
      </c>
      <c r="C64" s="257">
        <v>3.1037759999999999</v>
      </c>
      <c r="D64" s="280">
        <v>3.1073270000000002</v>
      </c>
      <c r="E64" s="257">
        <v>3.1491189999999998</v>
      </c>
      <c r="F64" s="257">
        <v>3.1577160000000002</v>
      </c>
      <c r="G64" s="257">
        <v>3.1653280000000001</v>
      </c>
      <c r="H64" s="257">
        <v>3.1566559999999999</v>
      </c>
      <c r="I64" s="257">
        <v>3.143491</v>
      </c>
      <c r="J64" s="257">
        <v>3.1455950000000001</v>
      </c>
      <c r="K64" s="257">
        <v>3.1338620000000001</v>
      </c>
      <c r="L64" s="257">
        <v>3.1424560000000001</v>
      </c>
      <c r="M64" s="257">
        <v>3.1531880000000001</v>
      </c>
      <c r="N64" s="257">
        <v>3.039812</v>
      </c>
      <c r="O64" s="257">
        <v>3.0525449999999998</v>
      </c>
      <c r="P64" s="257">
        <v>3.0933679999999999</v>
      </c>
      <c r="Q64" s="257">
        <v>3.0717690000000002</v>
      </c>
      <c r="R64" s="257">
        <v>3.1265209999999999</v>
      </c>
      <c r="S64" s="257">
        <v>3.1483840000000001</v>
      </c>
      <c r="T64" s="257">
        <v>3.148266</v>
      </c>
      <c r="U64" s="257">
        <v>3.1590859999999998</v>
      </c>
      <c r="V64" s="257">
        <v>3.1881059999999999</v>
      </c>
      <c r="W64" s="257">
        <v>3.223033</v>
      </c>
      <c r="X64" s="257">
        <v>3.2668180000000002</v>
      </c>
      <c r="Y64" s="257">
        <v>3.3060839999999998</v>
      </c>
      <c r="Z64" s="257">
        <v>3.3384839999999998</v>
      </c>
      <c r="AA64" s="257">
        <v>3.3751519999999999</v>
      </c>
      <c r="AB64" s="257">
        <v>3.405713</v>
      </c>
      <c r="AC64" s="257">
        <v>3.482256</v>
      </c>
      <c r="AD64" s="257">
        <v>3.5148069999999998</v>
      </c>
      <c r="AE64" s="257">
        <v>3.5967449999999999</v>
      </c>
      <c r="AF64" s="257">
        <v>3.6593</v>
      </c>
      <c r="AG64" s="257">
        <v>3.7046960000000002</v>
      </c>
      <c r="AH64" s="257">
        <v>3.7280790000000001</v>
      </c>
      <c r="AI64" s="256">
        <v>5.9300000000000004E-3</v>
      </c>
    </row>
    <row r="67" spans="1:35" ht="15" customHeight="1" x14ac:dyDescent="0.2">
      <c r="B67" s="254" t="s">
        <v>1263</v>
      </c>
    </row>
    <row r="68" spans="1:35" ht="15" customHeight="1" x14ac:dyDescent="0.2">
      <c r="A68" s="253" t="s">
        <v>1264</v>
      </c>
      <c r="B68" s="252" t="s">
        <v>1190</v>
      </c>
      <c r="C68" s="255">
        <v>1.8699999999999999E-3</v>
      </c>
      <c r="D68" s="279">
        <v>1.8829999999999999E-3</v>
      </c>
      <c r="E68" s="255">
        <v>1.8619999999999999E-3</v>
      </c>
      <c r="F68" s="255">
        <v>1.8339999999999999E-3</v>
      </c>
      <c r="G68" s="255">
        <v>1.8090000000000001E-3</v>
      </c>
      <c r="H68" s="255">
        <v>1.7769999999999999E-3</v>
      </c>
      <c r="I68" s="255">
        <v>1.7459999999999999E-3</v>
      </c>
      <c r="J68" s="255">
        <v>1.7260000000000001E-3</v>
      </c>
      <c r="K68" s="255">
        <v>1.714E-3</v>
      </c>
      <c r="L68" s="255">
        <v>1.7080000000000001E-3</v>
      </c>
      <c r="M68" s="255">
        <v>1.704E-3</v>
      </c>
      <c r="N68" s="255">
        <v>1.7149999999999999E-3</v>
      </c>
      <c r="O68" s="255">
        <v>1.7110000000000001E-3</v>
      </c>
      <c r="P68" s="255">
        <v>1.7129999999999999E-3</v>
      </c>
      <c r="Q68" s="255">
        <v>1.7210000000000001E-3</v>
      </c>
      <c r="R68" s="255">
        <v>1.7309999999999999E-3</v>
      </c>
      <c r="S68" s="255">
        <v>1.743E-3</v>
      </c>
      <c r="T68" s="255">
        <v>1.7619999999999999E-3</v>
      </c>
      <c r="U68" s="255">
        <v>1.7819999999999999E-3</v>
      </c>
      <c r="V68" s="255">
        <v>1.805E-3</v>
      </c>
      <c r="W68" s="255">
        <v>1.83E-3</v>
      </c>
      <c r="X68" s="255">
        <v>1.8550000000000001E-3</v>
      </c>
      <c r="Y68" s="255">
        <v>1.885E-3</v>
      </c>
      <c r="Z68" s="255">
        <v>1.915E-3</v>
      </c>
      <c r="AA68" s="255">
        <v>1.9469999999999999E-3</v>
      </c>
      <c r="AB68" s="255">
        <v>1.98E-3</v>
      </c>
      <c r="AC68" s="255">
        <v>2.0140000000000002E-3</v>
      </c>
      <c r="AD68" s="255">
        <v>2.0500000000000002E-3</v>
      </c>
      <c r="AE68" s="255">
        <v>2.0869999999999999E-3</v>
      </c>
      <c r="AF68" s="255">
        <v>2.127E-3</v>
      </c>
      <c r="AG68" s="255">
        <v>2.1679999999999998E-3</v>
      </c>
      <c r="AH68" s="255">
        <v>2.2130000000000001E-3</v>
      </c>
      <c r="AI68" s="250">
        <v>5.4580000000000002E-3</v>
      </c>
    </row>
    <row r="69" spans="1:35" ht="15" customHeight="1" x14ac:dyDescent="0.2">
      <c r="A69" s="253" t="s">
        <v>1265</v>
      </c>
      <c r="B69" s="252" t="s">
        <v>1210</v>
      </c>
      <c r="C69" s="255">
        <v>2.3698419999999998</v>
      </c>
      <c r="D69" s="279">
        <v>2.3626390000000002</v>
      </c>
      <c r="E69" s="255">
        <v>2.3345590000000001</v>
      </c>
      <c r="F69" s="255">
        <v>2.283652</v>
      </c>
      <c r="G69" s="255">
        <v>2.204142</v>
      </c>
      <c r="H69" s="255">
        <v>2.1002230000000002</v>
      </c>
      <c r="I69" s="255">
        <v>1.990604</v>
      </c>
      <c r="J69" s="255">
        <v>1.9292640000000001</v>
      </c>
      <c r="K69" s="255">
        <v>1.8784780000000001</v>
      </c>
      <c r="L69" s="255">
        <v>1.8315269999999999</v>
      </c>
      <c r="M69" s="255">
        <v>1.7873859999999999</v>
      </c>
      <c r="N69" s="255">
        <v>1.7457309999999999</v>
      </c>
      <c r="O69" s="255">
        <v>1.708021</v>
      </c>
      <c r="P69" s="255">
        <v>1.6698489999999999</v>
      </c>
      <c r="Q69" s="255">
        <v>1.6331800000000001</v>
      </c>
      <c r="R69" s="255">
        <v>1.59771</v>
      </c>
      <c r="S69" s="255">
        <v>1.562559</v>
      </c>
      <c r="T69" s="255">
        <v>1.5515099999999999</v>
      </c>
      <c r="U69" s="255">
        <v>1.541971</v>
      </c>
      <c r="V69" s="255">
        <v>1.5340800000000001</v>
      </c>
      <c r="W69" s="255">
        <v>1.528241</v>
      </c>
      <c r="X69" s="255">
        <v>1.5248200000000001</v>
      </c>
      <c r="Y69" s="255">
        <v>1.5226109999999999</v>
      </c>
      <c r="Z69" s="255">
        <v>1.5221260000000001</v>
      </c>
      <c r="AA69" s="255">
        <v>1.5231749999999999</v>
      </c>
      <c r="AB69" s="255">
        <v>1.525461</v>
      </c>
      <c r="AC69" s="255">
        <v>1.528273</v>
      </c>
      <c r="AD69" s="255">
        <v>1.5329349999999999</v>
      </c>
      <c r="AE69" s="255">
        <v>1.5392140000000001</v>
      </c>
      <c r="AF69" s="255">
        <v>1.5454460000000001</v>
      </c>
      <c r="AG69" s="255">
        <v>1.5529919999999999</v>
      </c>
      <c r="AH69" s="255">
        <v>1.560659</v>
      </c>
      <c r="AI69" s="250">
        <v>-1.3384E-2</v>
      </c>
    </row>
    <row r="70" spans="1:35" ht="15" customHeight="1" x14ac:dyDescent="0.2">
      <c r="A70" s="253" t="s">
        <v>1266</v>
      </c>
      <c r="B70" s="252" t="s">
        <v>1267</v>
      </c>
      <c r="C70" s="255">
        <v>2.7130000000000001E-3</v>
      </c>
      <c r="D70" s="279">
        <v>4.1609999999999998E-3</v>
      </c>
      <c r="E70" s="255">
        <v>6.3530000000000001E-3</v>
      </c>
      <c r="F70" s="255">
        <v>7.8820000000000001E-3</v>
      </c>
      <c r="G70" s="255">
        <v>7.7510000000000001E-3</v>
      </c>
      <c r="H70" s="255">
        <v>8.6029999999999995E-3</v>
      </c>
      <c r="I70" s="255">
        <v>8.2480000000000001E-3</v>
      </c>
      <c r="J70" s="255">
        <v>8.6960000000000006E-3</v>
      </c>
      <c r="K70" s="255">
        <v>8.9549999999999994E-3</v>
      </c>
      <c r="L70" s="255">
        <v>8.5850000000000006E-3</v>
      </c>
      <c r="M70" s="255">
        <v>8.6809999999999995E-3</v>
      </c>
      <c r="N70" s="255">
        <v>1.1644E-2</v>
      </c>
      <c r="O70" s="255">
        <v>1.0817E-2</v>
      </c>
      <c r="P70" s="255">
        <v>1.0972000000000001E-2</v>
      </c>
      <c r="Q70" s="255">
        <v>1.0838E-2</v>
      </c>
      <c r="R70" s="255">
        <v>1.0076999999999999E-2</v>
      </c>
      <c r="S70" s="255">
        <v>9.7920000000000004E-3</v>
      </c>
      <c r="T70" s="255">
        <v>9.6439999999999998E-3</v>
      </c>
      <c r="U70" s="255">
        <v>9.7590000000000003E-3</v>
      </c>
      <c r="V70" s="255">
        <v>9.6989999999999993E-3</v>
      </c>
      <c r="W70" s="255">
        <v>8.9940000000000003E-3</v>
      </c>
      <c r="X70" s="255">
        <v>8.1569999999999993E-3</v>
      </c>
      <c r="Y70" s="255">
        <v>8.0759999999999998E-3</v>
      </c>
      <c r="Z70" s="255">
        <v>7.6210000000000002E-3</v>
      </c>
      <c r="AA70" s="255">
        <v>7.3119999999999999E-3</v>
      </c>
      <c r="AB70" s="255">
        <v>7.0029999999999997E-3</v>
      </c>
      <c r="AC70" s="255">
        <v>6.8640000000000003E-3</v>
      </c>
      <c r="AD70" s="255">
        <v>6.3340000000000002E-3</v>
      </c>
      <c r="AE70" s="255">
        <v>4.8659999999999997E-3</v>
      </c>
      <c r="AF70" s="255">
        <v>4.2440000000000004E-3</v>
      </c>
      <c r="AG70" s="255">
        <v>3.4610000000000001E-3</v>
      </c>
      <c r="AH70" s="255">
        <v>3.4610000000000001E-3</v>
      </c>
      <c r="AI70" s="250">
        <v>7.8879999999999992E-3</v>
      </c>
    </row>
    <row r="71" spans="1:35" ht="15" customHeight="1" x14ac:dyDescent="0.2">
      <c r="A71" s="253" t="s">
        <v>1268</v>
      </c>
      <c r="B71" s="252" t="s">
        <v>1269</v>
      </c>
      <c r="C71" s="255">
        <v>0.88004499999999997</v>
      </c>
      <c r="D71" s="279">
        <v>0.88896500000000001</v>
      </c>
      <c r="E71" s="255">
        <v>0.895285</v>
      </c>
      <c r="F71" s="255">
        <v>0.89939999999999998</v>
      </c>
      <c r="G71" s="255">
        <v>0.90052699999999997</v>
      </c>
      <c r="H71" s="255">
        <v>0.90567699999999995</v>
      </c>
      <c r="I71" s="255">
        <v>0.91344999999999998</v>
      </c>
      <c r="J71" s="255">
        <v>0.92100800000000005</v>
      </c>
      <c r="K71" s="255">
        <v>0.92910999999999999</v>
      </c>
      <c r="L71" s="255">
        <v>0.93794200000000005</v>
      </c>
      <c r="M71" s="255">
        <v>0.94659099999999996</v>
      </c>
      <c r="N71" s="255">
        <v>0.95571600000000001</v>
      </c>
      <c r="O71" s="255">
        <v>0.96462599999999998</v>
      </c>
      <c r="P71" s="255">
        <v>0.97395200000000004</v>
      </c>
      <c r="Q71" s="255">
        <v>0.98299700000000001</v>
      </c>
      <c r="R71" s="255">
        <v>0.99187999999999998</v>
      </c>
      <c r="S71" s="255">
        <v>1.0003899999999999</v>
      </c>
      <c r="T71" s="255">
        <v>1.0088330000000001</v>
      </c>
      <c r="U71" s="255">
        <v>1.0175289999999999</v>
      </c>
      <c r="V71" s="255">
        <v>1.026011</v>
      </c>
      <c r="W71" s="255">
        <v>1.0347759999999999</v>
      </c>
      <c r="X71" s="255">
        <v>1.044446</v>
      </c>
      <c r="Y71" s="255">
        <v>1.0543130000000001</v>
      </c>
      <c r="Z71" s="255">
        <v>1.0641050000000001</v>
      </c>
      <c r="AA71" s="255">
        <v>1.0744180000000001</v>
      </c>
      <c r="AB71" s="255">
        <v>1.0851150000000001</v>
      </c>
      <c r="AC71" s="255">
        <v>1.0965689999999999</v>
      </c>
      <c r="AD71" s="255">
        <v>1.1084560000000001</v>
      </c>
      <c r="AE71" s="255">
        <v>1.1206609999999999</v>
      </c>
      <c r="AF71" s="255">
        <v>1.1328229999999999</v>
      </c>
      <c r="AG71" s="255">
        <v>1.1451579999999999</v>
      </c>
      <c r="AH71" s="255">
        <v>1.1577109999999999</v>
      </c>
      <c r="AI71" s="250">
        <v>8.8850000000000005E-3</v>
      </c>
    </row>
    <row r="72" spans="1:35" ht="15" customHeight="1" x14ac:dyDescent="0.2">
      <c r="A72" s="253" t="s">
        <v>1270</v>
      </c>
      <c r="B72" s="252" t="s">
        <v>1271</v>
      </c>
      <c r="C72" s="255">
        <v>0.80837499999999995</v>
      </c>
      <c r="D72" s="279">
        <v>0.81907700000000006</v>
      </c>
      <c r="E72" s="255">
        <v>0.84656699999999996</v>
      </c>
      <c r="F72" s="255">
        <v>0.86580999999999997</v>
      </c>
      <c r="G72" s="255">
        <v>0.84173200000000004</v>
      </c>
      <c r="H72" s="255">
        <v>0.83561300000000005</v>
      </c>
      <c r="I72" s="255">
        <v>0.83003400000000005</v>
      </c>
      <c r="J72" s="255">
        <v>0.83219299999999996</v>
      </c>
      <c r="K72" s="255">
        <v>0.82772000000000001</v>
      </c>
      <c r="L72" s="255">
        <v>0.83011000000000001</v>
      </c>
      <c r="M72" s="255">
        <v>0.82362400000000002</v>
      </c>
      <c r="N72" s="255">
        <v>0.81416699999999997</v>
      </c>
      <c r="O72" s="255">
        <v>0.80933900000000003</v>
      </c>
      <c r="P72" s="255">
        <v>0.80400899999999997</v>
      </c>
      <c r="Q72" s="255">
        <v>0.79895700000000003</v>
      </c>
      <c r="R72" s="255">
        <v>0.79607300000000003</v>
      </c>
      <c r="S72" s="255">
        <v>0.79430299999999998</v>
      </c>
      <c r="T72" s="255">
        <v>0.797373</v>
      </c>
      <c r="U72" s="255">
        <v>0.79547699999999999</v>
      </c>
      <c r="V72" s="255">
        <v>0.79592300000000005</v>
      </c>
      <c r="W72" s="255">
        <v>0.79530500000000004</v>
      </c>
      <c r="X72" s="255">
        <v>0.79625199999999996</v>
      </c>
      <c r="Y72" s="255">
        <v>0.79629399999999995</v>
      </c>
      <c r="Z72" s="255">
        <v>0.79996999999999996</v>
      </c>
      <c r="AA72" s="255">
        <v>0.80291599999999996</v>
      </c>
      <c r="AB72" s="255">
        <v>0.80816100000000002</v>
      </c>
      <c r="AC72" s="255">
        <v>0.81167800000000001</v>
      </c>
      <c r="AD72" s="255">
        <v>0.81663399999999997</v>
      </c>
      <c r="AE72" s="255">
        <v>0.82206599999999996</v>
      </c>
      <c r="AF72" s="255">
        <v>0.82602500000000001</v>
      </c>
      <c r="AG72" s="255">
        <v>0.82998099999999997</v>
      </c>
      <c r="AH72" s="255">
        <v>0.83268699999999995</v>
      </c>
      <c r="AI72" s="250">
        <v>9.5600000000000004E-4</v>
      </c>
    </row>
    <row r="73" spans="1:35" ht="15" customHeight="1" x14ac:dyDescent="0.2">
      <c r="A73" s="253" t="s">
        <v>1272</v>
      </c>
      <c r="B73" s="252" t="s">
        <v>45</v>
      </c>
      <c r="C73" s="255">
        <v>0.21701000000000001</v>
      </c>
      <c r="D73" s="279">
        <v>0.20400399999999999</v>
      </c>
      <c r="E73" s="255">
        <v>0.21405199999999999</v>
      </c>
      <c r="F73" s="255">
        <v>0.17504500000000001</v>
      </c>
      <c r="G73" s="255">
        <v>0.22265799999999999</v>
      </c>
      <c r="H73" s="255">
        <v>0.22702800000000001</v>
      </c>
      <c r="I73" s="255">
        <v>0.229515</v>
      </c>
      <c r="J73" s="255">
        <v>0.21804999999999999</v>
      </c>
      <c r="K73" s="255">
        <v>0.213502</v>
      </c>
      <c r="L73" s="255">
        <v>0.196271</v>
      </c>
      <c r="M73" s="255">
        <v>0.19492200000000001</v>
      </c>
      <c r="N73" s="255">
        <v>0.212698</v>
      </c>
      <c r="O73" s="255">
        <v>0.21091799999999999</v>
      </c>
      <c r="P73" s="255">
        <v>0.20985400000000001</v>
      </c>
      <c r="Q73" s="255">
        <v>0.20777000000000001</v>
      </c>
      <c r="R73" s="255">
        <v>0.20658000000000001</v>
      </c>
      <c r="S73" s="255">
        <v>0.203761</v>
      </c>
      <c r="T73" s="255">
        <v>0.18708</v>
      </c>
      <c r="U73" s="255">
        <v>0.185335</v>
      </c>
      <c r="V73" s="255">
        <v>0.18020700000000001</v>
      </c>
      <c r="W73" s="255">
        <v>0.17753099999999999</v>
      </c>
      <c r="X73" s="255">
        <v>0.173011</v>
      </c>
      <c r="Y73" s="255">
        <v>0.17671799999999999</v>
      </c>
      <c r="Z73" s="255">
        <v>0.16774700000000001</v>
      </c>
      <c r="AA73" s="255">
        <v>0.16606799999999999</v>
      </c>
      <c r="AB73" s="255">
        <v>0.15937899999999999</v>
      </c>
      <c r="AC73" s="255">
        <v>0.16454199999999999</v>
      </c>
      <c r="AD73" s="255">
        <v>0.155559</v>
      </c>
      <c r="AE73" s="255">
        <v>0.15382199999999999</v>
      </c>
      <c r="AF73" s="255">
        <v>0.152395</v>
      </c>
      <c r="AG73" s="255">
        <v>0.150369</v>
      </c>
      <c r="AH73" s="255">
        <v>0.148198</v>
      </c>
      <c r="AI73" s="250">
        <v>-1.2227999999999999E-2</v>
      </c>
    </row>
    <row r="74" spans="1:35" ht="15" customHeight="1" x14ac:dyDescent="0.2">
      <c r="A74" s="253" t="s">
        <v>1273</v>
      </c>
      <c r="B74" s="252" t="s">
        <v>1274</v>
      </c>
      <c r="C74" s="255">
        <v>2.5433000000000001E-2</v>
      </c>
      <c r="D74" s="279">
        <v>2.5350999999999999E-2</v>
      </c>
      <c r="E74" s="255">
        <v>2.5277999999999998E-2</v>
      </c>
      <c r="F74" s="255">
        <v>2.5201000000000001E-2</v>
      </c>
      <c r="G74" s="255">
        <v>2.5132000000000002E-2</v>
      </c>
      <c r="H74" s="255">
        <v>2.5078E-2</v>
      </c>
      <c r="I74" s="255">
        <v>2.5016E-2</v>
      </c>
      <c r="J74" s="255">
        <v>2.4955999999999999E-2</v>
      </c>
      <c r="K74" s="255">
        <v>2.4905E-2</v>
      </c>
      <c r="L74" s="255">
        <v>2.4854999999999999E-2</v>
      </c>
      <c r="M74" s="255">
        <v>2.4813000000000002E-2</v>
      </c>
      <c r="N74" s="255">
        <v>2.4781000000000001E-2</v>
      </c>
      <c r="O74" s="255">
        <v>2.4745E-2</v>
      </c>
      <c r="P74" s="255">
        <v>2.4712999999999999E-2</v>
      </c>
      <c r="Q74" s="255">
        <v>2.4688000000000002E-2</v>
      </c>
      <c r="R74" s="255">
        <v>2.4674999999999999E-2</v>
      </c>
      <c r="S74" s="255">
        <v>2.4667999999999999E-2</v>
      </c>
      <c r="T74" s="255">
        <v>2.4667999999999999E-2</v>
      </c>
      <c r="U74" s="255">
        <v>2.4674999999999999E-2</v>
      </c>
      <c r="V74" s="255">
        <v>2.4683E-2</v>
      </c>
      <c r="W74" s="255">
        <v>2.4694000000000001E-2</v>
      </c>
      <c r="X74" s="255">
        <v>2.4715000000000001E-2</v>
      </c>
      <c r="Y74" s="255">
        <v>2.4736000000000001E-2</v>
      </c>
      <c r="Z74" s="255">
        <v>2.4764000000000001E-2</v>
      </c>
      <c r="AA74" s="255">
        <v>2.4788999999999999E-2</v>
      </c>
      <c r="AB74" s="255">
        <v>2.4813000000000002E-2</v>
      </c>
      <c r="AC74" s="255">
        <v>2.4844999999999999E-2</v>
      </c>
      <c r="AD74" s="255">
        <v>2.4881E-2</v>
      </c>
      <c r="AE74" s="255">
        <v>2.4908E-2</v>
      </c>
      <c r="AF74" s="255">
        <v>2.4929E-2</v>
      </c>
      <c r="AG74" s="255">
        <v>2.4948000000000001E-2</v>
      </c>
      <c r="AH74" s="255">
        <v>2.4967E-2</v>
      </c>
      <c r="AI74" s="250">
        <v>-5.9599999999999996E-4</v>
      </c>
    </row>
    <row r="75" spans="1:35" ht="15" customHeight="1" x14ac:dyDescent="0.2">
      <c r="A75" s="253" t="s">
        <v>1275</v>
      </c>
      <c r="B75" s="252" t="s">
        <v>1194</v>
      </c>
      <c r="C75" s="255">
        <v>4.302575</v>
      </c>
      <c r="D75" s="279">
        <v>4.3019189999999998</v>
      </c>
      <c r="E75" s="255">
        <v>4.3176030000000001</v>
      </c>
      <c r="F75" s="255">
        <v>4.2509430000000004</v>
      </c>
      <c r="G75" s="255">
        <v>4.196002</v>
      </c>
      <c r="H75" s="255">
        <v>4.0953970000000002</v>
      </c>
      <c r="I75" s="255">
        <v>3.9903629999999999</v>
      </c>
      <c r="J75" s="255">
        <v>3.9271980000000002</v>
      </c>
      <c r="K75" s="255">
        <v>3.8754270000000002</v>
      </c>
      <c r="L75" s="255">
        <v>3.8224140000000002</v>
      </c>
      <c r="M75" s="255">
        <v>3.7790400000000002</v>
      </c>
      <c r="N75" s="255">
        <v>3.754807</v>
      </c>
      <c r="O75" s="255">
        <v>3.71936</v>
      </c>
      <c r="P75" s="255">
        <v>3.684088</v>
      </c>
      <c r="Q75" s="255">
        <v>3.6493120000000001</v>
      </c>
      <c r="R75" s="255">
        <v>3.6186509999999998</v>
      </c>
      <c r="S75" s="255">
        <v>3.5874250000000001</v>
      </c>
      <c r="T75" s="255">
        <v>3.5712250000000001</v>
      </c>
      <c r="U75" s="255">
        <v>3.5667680000000002</v>
      </c>
      <c r="V75" s="255">
        <v>3.5627089999999999</v>
      </c>
      <c r="W75" s="255">
        <v>3.5623749999999998</v>
      </c>
      <c r="X75" s="255">
        <v>3.565099</v>
      </c>
      <c r="Y75" s="255">
        <v>3.5765570000000002</v>
      </c>
      <c r="Z75" s="255">
        <v>3.5806279999999999</v>
      </c>
      <c r="AA75" s="255">
        <v>3.5933130000000002</v>
      </c>
      <c r="AB75" s="255">
        <v>3.604908</v>
      </c>
      <c r="AC75" s="255">
        <v>3.6279210000000002</v>
      </c>
      <c r="AD75" s="255">
        <v>3.640514</v>
      </c>
      <c r="AE75" s="255">
        <v>3.6627589999999999</v>
      </c>
      <c r="AF75" s="255">
        <v>3.683745</v>
      </c>
      <c r="AG75" s="255">
        <v>3.705616</v>
      </c>
      <c r="AH75" s="255">
        <v>3.7264349999999999</v>
      </c>
      <c r="AI75" s="250">
        <v>-4.627E-3</v>
      </c>
    </row>
    <row r="76" spans="1:35" ht="15" customHeight="1" x14ac:dyDescent="0.2">
      <c r="A76" s="253" t="s">
        <v>1276</v>
      </c>
      <c r="B76" s="252" t="s">
        <v>1277</v>
      </c>
      <c r="C76" s="255">
        <v>4.4200999999999997E-2</v>
      </c>
      <c r="D76" s="279">
        <v>4.1947999999999999E-2</v>
      </c>
      <c r="E76" s="255">
        <v>4.2523999999999999E-2</v>
      </c>
      <c r="F76" s="255">
        <v>4.1401E-2</v>
      </c>
      <c r="G76" s="255">
        <v>4.0808999999999998E-2</v>
      </c>
      <c r="H76" s="255">
        <v>4.0957E-2</v>
      </c>
      <c r="I76" s="255">
        <v>4.1325000000000001E-2</v>
      </c>
      <c r="J76" s="255">
        <v>4.2004E-2</v>
      </c>
      <c r="K76" s="255">
        <v>4.1831E-2</v>
      </c>
      <c r="L76" s="255">
        <v>4.165E-2</v>
      </c>
      <c r="M76" s="255">
        <v>4.1692E-2</v>
      </c>
      <c r="N76" s="255">
        <v>4.0488000000000003E-2</v>
      </c>
      <c r="O76" s="255">
        <v>4.0613999999999997E-2</v>
      </c>
      <c r="P76" s="255">
        <v>4.0683999999999998E-2</v>
      </c>
      <c r="Q76" s="255">
        <v>4.0663999999999999E-2</v>
      </c>
      <c r="R76" s="255">
        <v>4.0799000000000002E-2</v>
      </c>
      <c r="S76" s="255">
        <v>4.1098999999999997E-2</v>
      </c>
      <c r="T76" s="255">
        <v>4.1730000000000003E-2</v>
      </c>
      <c r="U76" s="255">
        <v>4.2153000000000003E-2</v>
      </c>
      <c r="V76" s="255">
        <v>4.2575000000000002E-2</v>
      </c>
      <c r="W76" s="255">
        <v>4.3076000000000003E-2</v>
      </c>
      <c r="X76" s="255">
        <v>4.3477000000000002E-2</v>
      </c>
      <c r="Y76" s="255">
        <v>4.3816000000000001E-2</v>
      </c>
      <c r="Z76" s="255">
        <v>4.4327999999999999E-2</v>
      </c>
      <c r="AA76" s="255">
        <v>4.4757999999999999E-2</v>
      </c>
      <c r="AB76" s="255">
        <v>4.5303999999999997E-2</v>
      </c>
      <c r="AC76" s="255">
        <v>4.5620000000000001E-2</v>
      </c>
      <c r="AD76" s="255">
        <v>4.6193999999999999E-2</v>
      </c>
      <c r="AE76" s="255">
        <v>4.6677000000000003E-2</v>
      </c>
      <c r="AF76" s="255">
        <v>4.7162999999999997E-2</v>
      </c>
      <c r="AG76" s="255">
        <v>4.7857999999999998E-2</v>
      </c>
      <c r="AH76" s="255">
        <v>4.8430000000000001E-2</v>
      </c>
      <c r="AI76" s="250">
        <v>2.9520000000000002E-3</v>
      </c>
    </row>
    <row r="77" spans="1:35" ht="15" customHeight="1" x14ac:dyDescent="0.2">
      <c r="A77" s="253" t="s">
        <v>1278</v>
      </c>
      <c r="B77" s="252" t="s">
        <v>1279</v>
      </c>
      <c r="C77" s="255">
        <v>2.5381999999999998E-2</v>
      </c>
      <c r="D77" s="279">
        <v>2.6960000000000001E-2</v>
      </c>
      <c r="E77" s="255">
        <v>3.841E-2</v>
      </c>
      <c r="F77" s="255">
        <v>3.9149999999999997E-2</v>
      </c>
      <c r="G77" s="255">
        <v>3.6124999999999997E-2</v>
      </c>
      <c r="H77" s="255">
        <v>3.7779E-2</v>
      </c>
      <c r="I77" s="255">
        <v>3.8123999999999998E-2</v>
      </c>
      <c r="J77" s="255">
        <v>3.9389E-2</v>
      </c>
      <c r="K77" s="255">
        <v>4.0613000000000003E-2</v>
      </c>
      <c r="L77" s="255">
        <v>4.3605999999999999E-2</v>
      </c>
      <c r="M77" s="255">
        <v>4.5887999999999998E-2</v>
      </c>
      <c r="N77" s="255">
        <v>4.3089000000000002E-2</v>
      </c>
      <c r="O77" s="255">
        <v>4.5505999999999998E-2</v>
      </c>
      <c r="P77" s="255">
        <v>4.7608999999999999E-2</v>
      </c>
      <c r="Q77" s="255">
        <v>4.9652000000000002E-2</v>
      </c>
      <c r="R77" s="255">
        <v>5.1418999999999999E-2</v>
      </c>
      <c r="S77" s="255">
        <v>5.4174E-2</v>
      </c>
      <c r="T77" s="255">
        <v>5.9333999999999998E-2</v>
      </c>
      <c r="U77" s="255">
        <v>6.1934999999999997E-2</v>
      </c>
      <c r="V77" s="255">
        <v>6.5244999999999997E-2</v>
      </c>
      <c r="W77" s="255">
        <v>6.8645999999999999E-2</v>
      </c>
      <c r="X77" s="255">
        <v>7.2289999999999993E-2</v>
      </c>
      <c r="Y77" s="255">
        <v>7.4626999999999999E-2</v>
      </c>
      <c r="Z77" s="255">
        <v>7.9865000000000005E-2</v>
      </c>
      <c r="AA77" s="255">
        <v>8.3127999999999994E-2</v>
      </c>
      <c r="AB77" s="255">
        <v>8.7429000000000007E-2</v>
      </c>
      <c r="AC77" s="255">
        <v>8.9161000000000004E-2</v>
      </c>
      <c r="AD77" s="255">
        <v>9.4173999999999994E-2</v>
      </c>
      <c r="AE77" s="255">
        <v>9.6915000000000001E-2</v>
      </c>
      <c r="AF77" s="255">
        <v>0.100313</v>
      </c>
      <c r="AG77" s="255">
        <v>0.103991</v>
      </c>
      <c r="AH77" s="255">
        <v>0.10799</v>
      </c>
      <c r="AI77" s="250">
        <v>4.7816999999999998E-2</v>
      </c>
    </row>
    <row r="78" spans="1:35" ht="15" customHeight="1" x14ac:dyDescent="0.2">
      <c r="A78" s="253" t="s">
        <v>1280</v>
      </c>
      <c r="B78" s="252" t="s">
        <v>1281</v>
      </c>
      <c r="C78" s="255">
        <v>9.8999999999999994E-5</v>
      </c>
      <c r="D78" s="279">
        <v>1.13E-4</v>
      </c>
      <c r="E78" s="255">
        <v>1.21E-4</v>
      </c>
      <c r="F78" s="255">
        <v>1.2799999999999999E-4</v>
      </c>
      <c r="G78" s="255">
        <v>1.34E-4</v>
      </c>
      <c r="H78" s="255">
        <v>1.3799999999999999E-4</v>
      </c>
      <c r="I78" s="255">
        <v>1.4300000000000001E-4</v>
      </c>
      <c r="J78" s="255">
        <v>1.4899999999999999E-4</v>
      </c>
      <c r="K78" s="255">
        <v>1.56E-4</v>
      </c>
      <c r="L78" s="255">
        <v>1.63E-4</v>
      </c>
      <c r="M78" s="255">
        <v>1.7100000000000001E-4</v>
      </c>
      <c r="N78" s="255">
        <v>1.7799999999999999E-4</v>
      </c>
      <c r="O78" s="255">
        <v>1.8599999999999999E-4</v>
      </c>
      <c r="P78" s="255">
        <v>1.94E-4</v>
      </c>
      <c r="Q78" s="255">
        <v>2.02E-4</v>
      </c>
      <c r="R78" s="255">
        <v>2.1100000000000001E-4</v>
      </c>
      <c r="S78" s="255">
        <v>2.2100000000000001E-4</v>
      </c>
      <c r="T78" s="255">
        <v>2.33E-4</v>
      </c>
      <c r="U78" s="255">
        <v>2.4600000000000002E-4</v>
      </c>
      <c r="V78" s="255">
        <v>2.5999999999999998E-4</v>
      </c>
      <c r="W78" s="255">
        <v>2.7500000000000002E-4</v>
      </c>
      <c r="X78" s="255">
        <v>2.92E-4</v>
      </c>
      <c r="Y78" s="255">
        <v>3.1100000000000002E-4</v>
      </c>
      <c r="Z78" s="255">
        <v>3.3E-4</v>
      </c>
      <c r="AA78" s="255">
        <v>3.5E-4</v>
      </c>
      <c r="AB78" s="255">
        <v>3.6999999999999999E-4</v>
      </c>
      <c r="AC78" s="255">
        <v>3.9100000000000002E-4</v>
      </c>
      <c r="AD78" s="255">
        <v>4.1300000000000001E-4</v>
      </c>
      <c r="AE78" s="255">
        <v>4.3600000000000003E-4</v>
      </c>
      <c r="AF78" s="255">
        <v>4.6000000000000001E-4</v>
      </c>
      <c r="AG78" s="255">
        <v>4.86E-4</v>
      </c>
      <c r="AH78" s="255">
        <v>5.1199999999999998E-4</v>
      </c>
      <c r="AI78" s="250">
        <v>5.4447000000000002E-2</v>
      </c>
    </row>
    <row r="79" spans="1:35" ht="15" customHeight="1" x14ac:dyDescent="0.2">
      <c r="A79" s="253" t="s">
        <v>1282</v>
      </c>
      <c r="B79" s="252" t="s">
        <v>1531</v>
      </c>
      <c r="C79" s="255">
        <v>1.0625000000000001E-2</v>
      </c>
      <c r="D79" s="279">
        <v>1.1868999999999999E-2</v>
      </c>
      <c r="E79" s="255">
        <v>1.345E-2</v>
      </c>
      <c r="F79" s="255">
        <v>1.4968E-2</v>
      </c>
      <c r="G79" s="255">
        <v>1.6292999999999998E-2</v>
      </c>
      <c r="H79" s="255">
        <v>1.7496999999999999E-2</v>
      </c>
      <c r="I79" s="255">
        <v>1.8689999999999998E-2</v>
      </c>
      <c r="J79" s="255">
        <v>2.0154999999999999E-2</v>
      </c>
      <c r="K79" s="255">
        <v>2.1687000000000001E-2</v>
      </c>
      <c r="L79" s="255">
        <v>2.3289000000000001E-2</v>
      </c>
      <c r="M79" s="255">
        <v>2.5024000000000001E-2</v>
      </c>
      <c r="N79" s="255">
        <v>2.7123000000000001E-2</v>
      </c>
      <c r="O79" s="255">
        <v>2.9666000000000001E-2</v>
      </c>
      <c r="P79" s="255">
        <v>3.2715000000000001E-2</v>
      </c>
      <c r="Q79" s="255">
        <v>3.6831999999999997E-2</v>
      </c>
      <c r="R79" s="255">
        <v>4.0273000000000003E-2</v>
      </c>
      <c r="S79" s="255">
        <v>4.2091999999999997E-2</v>
      </c>
      <c r="T79" s="255">
        <v>4.4406000000000001E-2</v>
      </c>
      <c r="U79" s="255">
        <v>4.6788000000000003E-2</v>
      </c>
      <c r="V79" s="255">
        <v>4.9228000000000001E-2</v>
      </c>
      <c r="W79" s="255">
        <v>5.1720000000000002E-2</v>
      </c>
      <c r="X79" s="255">
        <v>5.4261999999999998E-2</v>
      </c>
      <c r="Y79" s="255">
        <v>5.6785000000000002E-2</v>
      </c>
      <c r="Z79" s="255">
        <v>5.9297999999999997E-2</v>
      </c>
      <c r="AA79" s="255">
        <v>6.1830999999999997E-2</v>
      </c>
      <c r="AB79" s="255">
        <v>6.4328999999999997E-2</v>
      </c>
      <c r="AC79" s="255">
        <v>6.6763000000000003E-2</v>
      </c>
      <c r="AD79" s="255">
        <v>6.9191000000000003E-2</v>
      </c>
      <c r="AE79" s="255">
        <v>7.1639999999999995E-2</v>
      </c>
      <c r="AF79" s="255">
        <v>7.4027999999999997E-2</v>
      </c>
      <c r="AG79" s="255">
        <v>7.6434000000000002E-2</v>
      </c>
      <c r="AH79" s="255">
        <v>7.8868999999999995E-2</v>
      </c>
      <c r="AI79" s="250">
        <v>6.6798999999999997E-2</v>
      </c>
    </row>
    <row r="80" spans="1:35" ht="15" customHeight="1" x14ac:dyDescent="0.2">
      <c r="A80" s="253" t="s">
        <v>1283</v>
      </c>
      <c r="B80" s="254" t="s">
        <v>1202</v>
      </c>
      <c r="C80" s="257">
        <v>4.3828820000000004</v>
      </c>
      <c r="D80" s="280">
        <v>4.3828100000000001</v>
      </c>
      <c r="E80" s="257">
        <v>4.4121090000000001</v>
      </c>
      <c r="F80" s="257">
        <v>4.3465910000000001</v>
      </c>
      <c r="G80" s="257">
        <v>4.2893619999999997</v>
      </c>
      <c r="H80" s="257">
        <v>4.1917689999999999</v>
      </c>
      <c r="I80" s="257">
        <v>4.0886449999999996</v>
      </c>
      <c r="J80" s="257">
        <v>4.0288950000000003</v>
      </c>
      <c r="K80" s="257">
        <v>3.979714</v>
      </c>
      <c r="L80" s="257">
        <v>3.9311229999999999</v>
      </c>
      <c r="M80" s="257">
        <v>3.891813</v>
      </c>
      <c r="N80" s="257">
        <v>3.865685</v>
      </c>
      <c r="O80" s="257">
        <v>3.8353320000000002</v>
      </c>
      <c r="P80" s="257">
        <v>3.8052890000000001</v>
      </c>
      <c r="Q80" s="257">
        <v>3.776662</v>
      </c>
      <c r="R80" s="257">
        <v>3.7513540000000001</v>
      </c>
      <c r="S80" s="257">
        <v>3.7250109999999999</v>
      </c>
      <c r="T80" s="257">
        <v>3.7169289999999999</v>
      </c>
      <c r="U80" s="257">
        <v>3.7178909999999998</v>
      </c>
      <c r="V80" s="257">
        <v>3.7200169999999999</v>
      </c>
      <c r="W80" s="257">
        <v>3.7260930000000001</v>
      </c>
      <c r="X80" s="257">
        <v>3.7354210000000001</v>
      </c>
      <c r="Y80" s="257">
        <v>3.7520950000000002</v>
      </c>
      <c r="Z80" s="257">
        <v>3.7644489999999999</v>
      </c>
      <c r="AA80" s="257">
        <v>3.7833800000000002</v>
      </c>
      <c r="AB80" s="257">
        <v>3.8023410000000002</v>
      </c>
      <c r="AC80" s="257">
        <v>3.8298559999999999</v>
      </c>
      <c r="AD80" s="257">
        <v>3.8504860000000001</v>
      </c>
      <c r="AE80" s="257">
        <v>3.878428</v>
      </c>
      <c r="AF80" s="257">
        <v>3.9057089999999999</v>
      </c>
      <c r="AG80" s="257">
        <v>3.9343849999999998</v>
      </c>
      <c r="AH80" s="257">
        <v>3.9622359999999999</v>
      </c>
      <c r="AI80" s="256">
        <v>-3.2490000000000002E-3</v>
      </c>
    </row>
    <row r="81" spans="1:35" ht="15" customHeight="1" x14ac:dyDescent="0.2">
      <c r="A81" s="253" t="s">
        <v>1284</v>
      </c>
      <c r="B81" s="252" t="s">
        <v>1204</v>
      </c>
      <c r="C81" s="255">
        <v>1.5786999999999999E-2</v>
      </c>
      <c r="D81" s="279">
        <v>1.7552999999999999E-2</v>
      </c>
      <c r="E81" s="255">
        <v>1.9581000000000001E-2</v>
      </c>
      <c r="F81" s="255">
        <v>2.1099E-2</v>
      </c>
      <c r="G81" s="255">
        <v>2.2003000000000002E-2</v>
      </c>
      <c r="H81" s="255">
        <v>2.2599000000000001E-2</v>
      </c>
      <c r="I81" s="255">
        <v>2.3236E-2</v>
      </c>
      <c r="J81" s="255">
        <v>2.3411999999999999E-2</v>
      </c>
      <c r="K81" s="255">
        <v>2.4473999999999999E-2</v>
      </c>
      <c r="L81" s="255">
        <v>2.6497E-2</v>
      </c>
      <c r="M81" s="255">
        <v>2.8289999999999999E-2</v>
      </c>
      <c r="N81" s="255">
        <v>3.0027999999999999E-2</v>
      </c>
      <c r="O81" s="255">
        <v>3.2375000000000001E-2</v>
      </c>
      <c r="P81" s="255">
        <v>3.5338000000000001E-2</v>
      </c>
      <c r="Q81" s="255">
        <v>3.9903000000000001E-2</v>
      </c>
      <c r="R81" s="255">
        <v>4.3808E-2</v>
      </c>
      <c r="S81" s="255">
        <v>4.5394999999999998E-2</v>
      </c>
      <c r="T81" s="255">
        <v>4.7996999999999998E-2</v>
      </c>
      <c r="U81" s="255">
        <v>5.0397999999999998E-2</v>
      </c>
      <c r="V81" s="255">
        <v>5.2944999999999999E-2</v>
      </c>
      <c r="W81" s="255">
        <v>5.6153000000000002E-2</v>
      </c>
      <c r="X81" s="255">
        <v>5.8273999999999999E-2</v>
      </c>
      <c r="Y81" s="255">
        <v>6.1452E-2</v>
      </c>
      <c r="Z81" s="255">
        <v>6.3991000000000006E-2</v>
      </c>
      <c r="AA81" s="255">
        <v>6.6436999999999996E-2</v>
      </c>
      <c r="AB81" s="255">
        <v>6.8689E-2</v>
      </c>
      <c r="AC81" s="255">
        <v>7.2474999999999998E-2</v>
      </c>
      <c r="AD81" s="255">
        <v>7.6647999999999994E-2</v>
      </c>
      <c r="AE81" s="255">
        <v>8.0818000000000001E-2</v>
      </c>
      <c r="AF81" s="255">
        <v>8.3472000000000005E-2</v>
      </c>
      <c r="AG81" s="255">
        <v>8.6743000000000001E-2</v>
      </c>
      <c r="AH81" s="255">
        <v>9.0132000000000004E-2</v>
      </c>
      <c r="AI81" s="250">
        <v>5.7805000000000002E-2</v>
      </c>
    </row>
    <row r="82" spans="1:35" ht="15" customHeight="1" x14ac:dyDescent="0.2">
      <c r="A82" s="253" t="s">
        <v>1285</v>
      </c>
      <c r="B82" s="254" t="s">
        <v>1206</v>
      </c>
      <c r="C82" s="257">
        <v>4.3986689999999999</v>
      </c>
      <c r="D82" s="280">
        <v>4.4003620000000003</v>
      </c>
      <c r="E82" s="257">
        <v>4.4316899999999997</v>
      </c>
      <c r="F82" s="257">
        <v>4.3676899999999996</v>
      </c>
      <c r="G82" s="257">
        <v>4.3113659999999996</v>
      </c>
      <c r="H82" s="257">
        <v>4.2143670000000002</v>
      </c>
      <c r="I82" s="257">
        <v>4.1118810000000003</v>
      </c>
      <c r="J82" s="257">
        <v>4.052308</v>
      </c>
      <c r="K82" s="257">
        <v>4.0041880000000001</v>
      </c>
      <c r="L82" s="257">
        <v>3.9576199999999999</v>
      </c>
      <c r="M82" s="257">
        <v>3.9201039999999998</v>
      </c>
      <c r="N82" s="257">
        <v>3.8957139999999999</v>
      </c>
      <c r="O82" s="257">
        <v>3.8677069999999998</v>
      </c>
      <c r="P82" s="257">
        <v>3.840627</v>
      </c>
      <c r="Q82" s="257">
        <v>3.8165659999999999</v>
      </c>
      <c r="R82" s="257">
        <v>3.7951619999999999</v>
      </c>
      <c r="S82" s="257">
        <v>3.7704059999999999</v>
      </c>
      <c r="T82" s="257">
        <v>3.764926</v>
      </c>
      <c r="U82" s="257">
        <v>3.7682890000000002</v>
      </c>
      <c r="V82" s="257">
        <v>3.7729620000000001</v>
      </c>
      <c r="W82" s="257">
        <v>3.7822460000000002</v>
      </c>
      <c r="X82" s="257">
        <v>3.793695</v>
      </c>
      <c r="Y82" s="257">
        <v>3.8135479999999999</v>
      </c>
      <c r="Z82" s="257">
        <v>3.8284400000000001</v>
      </c>
      <c r="AA82" s="257">
        <v>3.8498169999999998</v>
      </c>
      <c r="AB82" s="257">
        <v>3.8710300000000002</v>
      </c>
      <c r="AC82" s="257">
        <v>3.9023310000000002</v>
      </c>
      <c r="AD82" s="257">
        <v>3.9271340000000001</v>
      </c>
      <c r="AE82" s="257">
        <v>3.9592459999999998</v>
      </c>
      <c r="AF82" s="257">
        <v>3.989182</v>
      </c>
      <c r="AG82" s="257">
        <v>4.0211269999999999</v>
      </c>
      <c r="AH82" s="257">
        <v>4.0523680000000004</v>
      </c>
      <c r="AI82" s="256">
        <v>-2.6419999999999998E-3</v>
      </c>
    </row>
    <row r="84" spans="1:35" ht="15" customHeight="1" x14ac:dyDescent="0.2">
      <c r="B84" s="254" t="s">
        <v>1286</v>
      </c>
    </row>
    <row r="85" spans="1:35" ht="15" customHeight="1" x14ac:dyDescent="0.2">
      <c r="A85" s="253" t="s">
        <v>1287</v>
      </c>
      <c r="B85" s="254" t="s">
        <v>1206</v>
      </c>
      <c r="C85" s="257">
        <v>0.119398</v>
      </c>
      <c r="D85" s="280">
        <v>0.14685699999999999</v>
      </c>
      <c r="E85" s="257">
        <v>0.14388699999999999</v>
      </c>
      <c r="F85" s="257">
        <v>0.14147899999999999</v>
      </c>
      <c r="G85" s="257">
        <v>0.14252200000000001</v>
      </c>
      <c r="H85" s="257">
        <v>0.14349700000000001</v>
      </c>
      <c r="I85" s="257">
        <v>0.14494000000000001</v>
      </c>
      <c r="J85" s="257">
        <v>0.14613499999999999</v>
      </c>
      <c r="K85" s="257">
        <v>0.14774899999999999</v>
      </c>
      <c r="L85" s="257">
        <v>0.14921899999999999</v>
      </c>
      <c r="M85" s="257">
        <v>0.15104200000000001</v>
      </c>
      <c r="N85" s="257">
        <v>0.153083</v>
      </c>
      <c r="O85" s="257">
        <v>0.15490399999999999</v>
      </c>
      <c r="P85" s="257">
        <v>0.15682299999999999</v>
      </c>
      <c r="Q85" s="257">
        <v>0.15868099999999999</v>
      </c>
      <c r="R85" s="257">
        <v>0.16041900000000001</v>
      </c>
      <c r="S85" s="257">
        <v>0.16203699999999999</v>
      </c>
      <c r="T85" s="257">
        <v>0.163497</v>
      </c>
      <c r="U85" s="257">
        <v>0.16522300000000001</v>
      </c>
      <c r="V85" s="257">
        <v>0.16681199999999999</v>
      </c>
      <c r="W85" s="257">
        <v>0.16850799999999999</v>
      </c>
      <c r="X85" s="257">
        <v>0.170318</v>
      </c>
      <c r="Y85" s="257">
        <v>0.172205</v>
      </c>
      <c r="Z85" s="257">
        <v>0.173927</v>
      </c>
      <c r="AA85" s="257">
        <v>0.175785</v>
      </c>
      <c r="AB85" s="257">
        <v>0.17762</v>
      </c>
      <c r="AC85" s="257">
        <v>0.179676</v>
      </c>
      <c r="AD85" s="257">
        <v>0.181759</v>
      </c>
      <c r="AE85" s="257">
        <v>0.18389</v>
      </c>
      <c r="AF85" s="257">
        <v>0.18607299999999999</v>
      </c>
      <c r="AG85" s="257">
        <v>0.18829399999999999</v>
      </c>
      <c r="AH85" s="257">
        <v>0.190608</v>
      </c>
      <c r="AI85" s="256">
        <v>1.5203E-2</v>
      </c>
    </row>
    <row r="87" spans="1:35" ht="15" customHeight="1" x14ac:dyDescent="0.2">
      <c r="B87" s="254" t="s">
        <v>1288</v>
      </c>
    </row>
    <row r="88" spans="1:35" ht="15" customHeight="1" x14ac:dyDescent="0.2">
      <c r="A88" s="253" t="s">
        <v>1289</v>
      </c>
      <c r="B88" s="252" t="s">
        <v>1228</v>
      </c>
      <c r="C88" s="255">
        <v>0.104336</v>
      </c>
      <c r="D88" s="279">
        <v>0.10137699999999999</v>
      </c>
      <c r="E88" s="255">
        <v>7.8538999999999998E-2</v>
      </c>
      <c r="F88" s="255">
        <v>7.6707999999999998E-2</v>
      </c>
      <c r="G88" s="255">
        <v>7.6138999999999998E-2</v>
      </c>
      <c r="H88" s="255">
        <v>7.5647000000000006E-2</v>
      </c>
      <c r="I88" s="255">
        <v>7.5203000000000006E-2</v>
      </c>
      <c r="J88" s="255">
        <v>7.4878E-2</v>
      </c>
      <c r="K88" s="255">
        <v>7.4611999999999998E-2</v>
      </c>
      <c r="L88" s="255">
        <v>7.4485999999999997E-2</v>
      </c>
      <c r="M88" s="255">
        <v>7.4392E-2</v>
      </c>
      <c r="N88" s="255">
        <v>7.4270000000000003E-2</v>
      </c>
      <c r="O88" s="255">
        <v>7.4282000000000001E-2</v>
      </c>
      <c r="P88" s="255">
        <v>7.4334999999999998E-2</v>
      </c>
      <c r="Q88" s="255">
        <v>7.4392E-2</v>
      </c>
      <c r="R88" s="255">
        <v>7.4513999999999997E-2</v>
      </c>
      <c r="S88" s="255">
        <v>7.4640999999999999E-2</v>
      </c>
      <c r="T88" s="255">
        <v>7.4737999999999999E-2</v>
      </c>
      <c r="U88" s="255">
        <v>7.4824000000000002E-2</v>
      </c>
      <c r="V88" s="255">
        <v>7.4917999999999998E-2</v>
      </c>
      <c r="W88" s="255">
        <v>7.5008000000000005E-2</v>
      </c>
      <c r="X88" s="255">
        <v>7.5180999999999998E-2</v>
      </c>
      <c r="Y88" s="255">
        <v>7.5406000000000001E-2</v>
      </c>
      <c r="Z88" s="255">
        <v>7.5552999999999995E-2</v>
      </c>
      <c r="AA88" s="255">
        <v>7.5781000000000001E-2</v>
      </c>
      <c r="AB88" s="255">
        <v>7.6059000000000002E-2</v>
      </c>
      <c r="AC88" s="255">
        <v>7.6363E-2</v>
      </c>
      <c r="AD88" s="255">
        <v>7.6704999999999995E-2</v>
      </c>
      <c r="AE88" s="255">
        <v>7.7022999999999994E-2</v>
      </c>
      <c r="AF88" s="255">
        <v>7.7336000000000002E-2</v>
      </c>
      <c r="AG88" s="255">
        <v>7.7676999999999996E-2</v>
      </c>
      <c r="AH88" s="255">
        <v>7.8032000000000004E-2</v>
      </c>
      <c r="AI88" s="250">
        <v>-9.3270000000000002E-3</v>
      </c>
    </row>
    <row r="89" spans="1:35" ht="15" customHeight="1" x14ac:dyDescent="0.2">
      <c r="A89" s="253" t="s">
        <v>1290</v>
      </c>
      <c r="B89" s="252" t="s">
        <v>1210</v>
      </c>
      <c r="C89" s="255">
        <v>2.471797</v>
      </c>
      <c r="D89" s="279">
        <v>2.4790359999999998</v>
      </c>
      <c r="E89" s="255">
        <v>2.4501369999999998</v>
      </c>
      <c r="F89" s="255">
        <v>2.3984209999999999</v>
      </c>
      <c r="G89" s="255">
        <v>2.3192910000000002</v>
      </c>
      <c r="H89" s="255">
        <v>2.215802</v>
      </c>
      <c r="I89" s="255">
        <v>2.1066009999999999</v>
      </c>
      <c r="J89" s="255">
        <v>2.0457239999999999</v>
      </c>
      <c r="K89" s="255">
        <v>1.995331</v>
      </c>
      <c r="L89" s="255">
        <v>1.9488510000000001</v>
      </c>
      <c r="M89" s="255">
        <v>1.905186</v>
      </c>
      <c r="N89" s="255">
        <v>1.863767</v>
      </c>
      <c r="O89" s="255">
        <v>1.826622</v>
      </c>
      <c r="P89" s="255">
        <v>1.7888809999999999</v>
      </c>
      <c r="Q89" s="255">
        <v>1.752597</v>
      </c>
      <c r="R89" s="255">
        <v>1.717619</v>
      </c>
      <c r="S89" s="255">
        <v>1.6829160000000001</v>
      </c>
      <c r="T89" s="255">
        <v>1.672323</v>
      </c>
      <c r="U89" s="255">
        <v>1.663203</v>
      </c>
      <c r="V89" s="255">
        <v>1.655724</v>
      </c>
      <c r="W89" s="255">
        <v>1.650298</v>
      </c>
      <c r="X89" s="255">
        <v>1.6474310000000001</v>
      </c>
      <c r="Y89" s="255">
        <v>1.6457949999999999</v>
      </c>
      <c r="Z89" s="255">
        <v>1.645805</v>
      </c>
      <c r="AA89" s="255">
        <v>1.6474120000000001</v>
      </c>
      <c r="AB89" s="255">
        <v>1.6502829999999999</v>
      </c>
      <c r="AC89" s="255">
        <v>1.653713</v>
      </c>
      <c r="AD89" s="255">
        <v>1.6589929999999999</v>
      </c>
      <c r="AE89" s="255">
        <v>1.665896</v>
      </c>
      <c r="AF89" s="255">
        <v>1.672731</v>
      </c>
      <c r="AG89" s="255">
        <v>1.680898</v>
      </c>
      <c r="AH89" s="255">
        <v>1.6891430000000001</v>
      </c>
      <c r="AI89" s="250">
        <v>-1.2206E-2</v>
      </c>
    </row>
    <row r="90" spans="1:35" ht="15" customHeight="1" x14ac:dyDescent="0.2">
      <c r="A90" s="253" t="s">
        <v>1291</v>
      </c>
      <c r="B90" s="252" t="s">
        <v>1267</v>
      </c>
      <c r="C90" s="255">
        <v>2.7130000000000001E-3</v>
      </c>
      <c r="D90" s="279">
        <v>4.1609999999999998E-3</v>
      </c>
      <c r="E90" s="255">
        <v>6.3530000000000001E-3</v>
      </c>
      <c r="F90" s="255">
        <v>7.8820000000000001E-3</v>
      </c>
      <c r="G90" s="255">
        <v>7.7510000000000001E-3</v>
      </c>
      <c r="H90" s="255">
        <v>8.6029999999999995E-3</v>
      </c>
      <c r="I90" s="255">
        <v>8.2480000000000001E-3</v>
      </c>
      <c r="J90" s="255">
        <v>8.6960000000000006E-3</v>
      </c>
      <c r="K90" s="255">
        <v>8.9549999999999994E-3</v>
      </c>
      <c r="L90" s="255">
        <v>8.5850000000000006E-3</v>
      </c>
      <c r="M90" s="255">
        <v>8.6809999999999995E-3</v>
      </c>
      <c r="N90" s="255">
        <v>1.1644E-2</v>
      </c>
      <c r="O90" s="255">
        <v>1.0817E-2</v>
      </c>
      <c r="P90" s="255">
        <v>1.0972000000000001E-2</v>
      </c>
      <c r="Q90" s="255">
        <v>1.0838E-2</v>
      </c>
      <c r="R90" s="255">
        <v>1.0076999999999999E-2</v>
      </c>
      <c r="S90" s="255">
        <v>9.7920000000000004E-3</v>
      </c>
      <c r="T90" s="255">
        <v>9.6439999999999998E-3</v>
      </c>
      <c r="U90" s="255">
        <v>9.7590000000000003E-3</v>
      </c>
      <c r="V90" s="255">
        <v>9.6989999999999993E-3</v>
      </c>
      <c r="W90" s="255">
        <v>8.9940000000000003E-3</v>
      </c>
      <c r="X90" s="255">
        <v>8.1569999999999993E-3</v>
      </c>
      <c r="Y90" s="255">
        <v>8.0759999999999998E-3</v>
      </c>
      <c r="Z90" s="255">
        <v>7.6210000000000002E-3</v>
      </c>
      <c r="AA90" s="255">
        <v>7.3119999999999999E-3</v>
      </c>
      <c r="AB90" s="255">
        <v>7.0029999999999997E-3</v>
      </c>
      <c r="AC90" s="255">
        <v>6.8640000000000003E-3</v>
      </c>
      <c r="AD90" s="255">
        <v>6.3340000000000002E-3</v>
      </c>
      <c r="AE90" s="255">
        <v>4.8659999999999997E-3</v>
      </c>
      <c r="AF90" s="255">
        <v>4.2440000000000004E-3</v>
      </c>
      <c r="AG90" s="255">
        <v>3.4610000000000001E-3</v>
      </c>
      <c r="AH90" s="255">
        <v>3.4610000000000001E-3</v>
      </c>
      <c r="AI90" s="250">
        <v>7.8879999999999992E-3</v>
      </c>
    </row>
    <row r="91" spans="1:35" ht="15" customHeight="1" x14ac:dyDescent="0.2">
      <c r="A91" s="253" t="s">
        <v>1292</v>
      </c>
      <c r="B91" s="252" t="s">
        <v>1269</v>
      </c>
      <c r="C91" s="255">
        <v>1.065018</v>
      </c>
      <c r="D91" s="279">
        <v>1.0858699999999999</v>
      </c>
      <c r="E91" s="255">
        <v>1.0804009999999999</v>
      </c>
      <c r="F91" s="255">
        <v>1.0721179999999999</v>
      </c>
      <c r="G91" s="255">
        <v>1.073461</v>
      </c>
      <c r="H91" s="255">
        <v>1.079599</v>
      </c>
      <c r="I91" s="255">
        <v>1.088865</v>
      </c>
      <c r="J91" s="255">
        <v>1.0978749999999999</v>
      </c>
      <c r="K91" s="255">
        <v>1.107532</v>
      </c>
      <c r="L91" s="255">
        <v>1.118061</v>
      </c>
      <c r="M91" s="255">
        <v>1.128371</v>
      </c>
      <c r="N91" s="255">
        <v>1.139248</v>
      </c>
      <c r="O91" s="255">
        <v>1.1498679999999999</v>
      </c>
      <c r="P91" s="255">
        <v>1.1609860000000001</v>
      </c>
      <c r="Q91" s="255">
        <v>1.1717679999999999</v>
      </c>
      <c r="R91" s="255">
        <v>1.1823570000000001</v>
      </c>
      <c r="S91" s="255">
        <v>1.192501</v>
      </c>
      <c r="T91" s="255">
        <v>1.2025650000000001</v>
      </c>
      <c r="U91" s="255">
        <v>1.212931</v>
      </c>
      <c r="V91" s="255">
        <v>1.223042</v>
      </c>
      <c r="W91" s="255">
        <v>1.23349</v>
      </c>
      <c r="X91" s="255">
        <v>1.245017</v>
      </c>
      <c r="Y91" s="255">
        <v>1.2567790000000001</v>
      </c>
      <c r="Z91" s="255">
        <v>1.268451</v>
      </c>
      <c r="AA91" s="255">
        <v>1.280745</v>
      </c>
      <c r="AB91" s="255">
        <v>1.293496</v>
      </c>
      <c r="AC91" s="255">
        <v>1.30715</v>
      </c>
      <c r="AD91" s="255">
        <v>1.3213200000000001</v>
      </c>
      <c r="AE91" s="255">
        <v>1.335869</v>
      </c>
      <c r="AF91" s="255">
        <v>1.350366</v>
      </c>
      <c r="AG91" s="255">
        <v>1.36507</v>
      </c>
      <c r="AH91" s="255">
        <v>1.3800330000000001</v>
      </c>
      <c r="AI91" s="250">
        <v>8.3940000000000004E-3</v>
      </c>
    </row>
    <row r="92" spans="1:35" ht="15" customHeight="1" x14ac:dyDescent="0.2">
      <c r="A92" s="253" t="s">
        <v>1293</v>
      </c>
      <c r="B92" s="252" t="s">
        <v>1294</v>
      </c>
      <c r="C92" s="255">
        <v>9.2999999999999997E-5</v>
      </c>
      <c r="D92" s="279">
        <v>9.3999999999999994E-5</v>
      </c>
      <c r="E92" s="255">
        <v>1.3200000000000001E-4</v>
      </c>
      <c r="F92" s="255">
        <v>1.08E-4</v>
      </c>
      <c r="G92" s="255">
        <v>1.08E-4</v>
      </c>
      <c r="H92" s="255">
        <v>1.01E-4</v>
      </c>
      <c r="I92" s="255">
        <v>1.01E-4</v>
      </c>
      <c r="J92" s="255">
        <v>9.2E-5</v>
      </c>
      <c r="K92" s="255">
        <v>9.1000000000000003E-5</v>
      </c>
      <c r="L92" s="255">
        <v>8.1000000000000004E-5</v>
      </c>
      <c r="M92" s="255">
        <v>7.7000000000000001E-5</v>
      </c>
      <c r="N92" s="255">
        <v>2.6999999999999999E-5</v>
      </c>
      <c r="O92" s="255">
        <v>2.1999999999999999E-5</v>
      </c>
      <c r="P92" s="255">
        <v>2.0000000000000002E-5</v>
      </c>
      <c r="Q92" s="255">
        <v>9.0000000000000002E-6</v>
      </c>
      <c r="R92" s="255">
        <v>6.0000000000000002E-6</v>
      </c>
      <c r="S92" s="255">
        <v>1.9999999999999999E-6</v>
      </c>
      <c r="T92" s="255">
        <v>0</v>
      </c>
      <c r="U92" s="255">
        <v>0</v>
      </c>
      <c r="V92" s="255">
        <v>0</v>
      </c>
      <c r="W92" s="255">
        <v>0</v>
      </c>
      <c r="X92" s="255">
        <v>0</v>
      </c>
      <c r="Y92" s="255">
        <v>0</v>
      </c>
      <c r="Z92" s="255">
        <v>0</v>
      </c>
      <c r="AA92" s="255">
        <v>0</v>
      </c>
      <c r="AB92" s="255">
        <v>0</v>
      </c>
      <c r="AC92" s="255">
        <v>0</v>
      </c>
      <c r="AD92" s="255">
        <v>0</v>
      </c>
      <c r="AE92" s="255">
        <v>0</v>
      </c>
      <c r="AF92" s="255">
        <v>0</v>
      </c>
      <c r="AG92" s="255">
        <v>0</v>
      </c>
      <c r="AH92" s="255">
        <v>0</v>
      </c>
      <c r="AI92" s="250" t="s">
        <v>1213</v>
      </c>
    </row>
    <row r="93" spans="1:35" ht="15" customHeight="1" x14ac:dyDescent="0.2">
      <c r="A93" s="253" t="s">
        <v>1295</v>
      </c>
      <c r="B93" s="252" t="s">
        <v>1192</v>
      </c>
      <c r="C93" s="255">
        <v>0.933365</v>
      </c>
      <c r="D93" s="279">
        <v>0.94749899999999998</v>
      </c>
      <c r="E93" s="255">
        <v>0.98669300000000004</v>
      </c>
      <c r="F93" s="255">
        <v>1.019358</v>
      </c>
      <c r="G93" s="255">
        <v>0.99751900000000004</v>
      </c>
      <c r="H93" s="255">
        <v>0.99318300000000004</v>
      </c>
      <c r="I93" s="255">
        <v>0.989452</v>
      </c>
      <c r="J93" s="255">
        <v>0.99277000000000004</v>
      </c>
      <c r="K93" s="255">
        <v>0.98955700000000002</v>
      </c>
      <c r="L93" s="255">
        <v>0.99318200000000001</v>
      </c>
      <c r="M93" s="255">
        <v>0.98825300000000005</v>
      </c>
      <c r="N93" s="255">
        <v>0.98026999999999997</v>
      </c>
      <c r="O93" s="255">
        <v>0.97717600000000004</v>
      </c>
      <c r="P93" s="255">
        <v>0.97343100000000005</v>
      </c>
      <c r="Q93" s="255">
        <v>0.97009299999999998</v>
      </c>
      <c r="R93" s="255">
        <v>0.96918700000000002</v>
      </c>
      <c r="S93" s="255">
        <v>0.96934399999999998</v>
      </c>
      <c r="T93" s="255">
        <v>0.97392999999999996</v>
      </c>
      <c r="U93" s="255">
        <v>0.97361299999999995</v>
      </c>
      <c r="V93" s="255">
        <v>0.97563500000000003</v>
      </c>
      <c r="W93" s="255">
        <v>0.976634</v>
      </c>
      <c r="X93" s="255">
        <v>0.97958999999999996</v>
      </c>
      <c r="Y93" s="255">
        <v>0.98175599999999996</v>
      </c>
      <c r="Z93" s="255">
        <v>0.98726100000000006</v>
      </c>
      <c r="AA93" s="255">
        <v>0.99216700000000002</v>
      </c>
      <c r="AB93" s="255">
        <v>0.99948999999999999</v>
      </c>
      <c r="AC93" s="255">
        <v>1.0052589999999999</v>
      </c>
      <c r="AD93" s="255">
        <v>1.0126440000000001</v>
      </c>
      <c r="AE93" s="255">
        <v>1.0203009999999999</v>
      </c>
      <c r="AF93" s="255">
        <v>1.026518</v>
      </c>
      <c r="AG93" s="255">
        <v>1.0329379999999999</v>
      </c>
      <c r="AH93" s="255">
        <v>1.0378130000000001</v>
      </c>
      <c r="AI93" s="250">
        <v>3.4280000000000001E-3</v>
      </c>
    </row>
    <row r="94" spans="1:35" ht="15" customHeight="1" x14ac:dyDescent="0.2">
      <c r="A94" s="253" t="s">
        <v>1296</v>
      </c>
      <c r="B94" s="252" t="s">
        <v>45</v>
      </c>
      <c r="C94" s="255">
        <v>0.22050700000000001</v>
      </c>
      <c r="D94" s="279">
        <v>0.20774899999999999</v>
      </c>
      <c r="E94" s="255">
        <v>0.216447</v>
      </c>
      <c r="F94" s="255">
        <v>0.17758399999999999</v>
      </c>
      <c r="G94" s="255">
        <v>0.225217</v>
      </c>
      <c r="H94" s="255">
        <v>0.22961500000000001</v>
      </c>
      <c r="I94" s="255">
        <v>0.232154</v>
      </c>
      <c r="J94" s="255">
        <v>0.220804</v>
      </c>
      <c r="K94" s="255">
        <v>0.21630099999999999</v>
      </c>
      <c r="L94" s="255">
        <v>0.19912099999999999</v>
      </c>
      <c r="M94" s="255">
        <v>0.19780700000000001</v>
      </c>
      <c r="N94" s="255">
        <v>0.21562600000000001</v>
      </c>
      <c r="O94" s="255">
        <v>0.21384400000000001</v>
      </c>
      <c r="P94" s="255">
        <v>0.212787</v>
      </c>
      <c r="Q94" s="255">
        <v>0.210703</v>
      </c>
      <c r="R94" s="255">
        <v>0.20952000000000001</v>
      </c>
      <c r="S94" s="255">
        <v>0.20669799999999999</v>
      </c>
      <c r="T94" s="255">
        <v>0.19000900000000001</v>
      </c>
      <c r="U94" s="255">
        <v>0.188251</v>
      </c>
      <c r="V94" s="255">
        <v>0.183116</v>
      </c>
      <c r="W94" s="255">
        <v>0.18042900000000001</v>
      </c>
      <c r="X94" s="255">
        <v>0.17591499999999999</v>
      </c>
      <c r="Y94" s="255">
        <v>0.179623</v>
      </c>
      <c r="Z94" s="255">
        <v>0.17064599999999999</v>
      </c>
      <c r="AA94" s="255">
        <v>0.168965</v>
      </c>
      <c r="AB94" s="255">
        <v>0.16226599999999999</v>
      </c>
      <c r="AC94" s="255">
        <v>0.16741400000000001</v>
      </c>
      <c r="AD94" s="255">
        <v>0.158416</v>
      </c>
      <c r="AE94" s="255">
        <v>0.156669</v>
      </c>
      <c r="AF94" s="255">
        <v>0.15522900000000001</v>
      </c>
      <c r="AG94" s="255">
        <v>0.153195</v>
      </c>
      <c r="AH94" s="255">
        <v>0.151004</v>
      </c>
      <c r="AI94" s="250">
        <v>-1.2139E-2</v>
      </c>
    </row>
    <row r="95" spans="1:35" ht="15" customHeight="1" x14ac:dyDescent="0.2">
      <c r="A95" s="253" t="s">
        <v>1297</v>
      </c>
      <c r="B95" s="252" t="s">
        <v>47</v>
      </c>
      <c r="C95" s="255">
        <v>0</v>
      </c>
      <c r="D95" s="279">
        <v>0</v>
      </c>
      <c r="E95" s="255">
        <v>0</v>
      </c>
      <c r="F95" s="255">
        <v>0</v>
      </c>
      <c r="G95" s="255">
        <v>0</v>
      </c>
      <c r="H95" s="255">
        <v>0</v>
      </c>
      <c r="I95" s="255">
        <v>0</v>
      </c>
      <c r="J95" s="255">
        <v>0</v>
      </c>
      <c r="K95" s="255">
        <v>0</v>
      </c>
      <c r="L95" s="255">
        <v>0</v>
      </c>
      <c r="M95" s="255">
        <v>0</v>
      </c>
      <c r="N95" s="255">
        <v>0</v>
      </c>
      <c r="O95" s="255">
        <v>0</v>
      </c>
      <c r="P95" s="255">
        <v>0</v>
      </c>
      <c r="Q95" s="255">
        <v>0</v>
      </c>
      <c r="R95" s="255">
        <v>0</v>
      </c>
      <c r="S95" s="255">
        <v>0</v>
      </c>
      <c r="T95" s="255">
        <v>0</v>
      </c>
      <c r="U95" s="255">
        <v>0</v>
      </c>
      <c r="V95" s="255">
        <v>0</v>
      </c>
      <c r="W95" s="255">
        <v>0</v>
      </c>
      <c r="X95" s="255">
        <v>0</v>
      </c>
      <c r="Y95" s="255">
        <v>0</v>
      </c>
      <c r="Z95" s="255">
        <v>0</v>
      </c>
      <c r="AA95" s="255">
        <v>0</v>
      </c>
      <c r="AB95" s="255">
        <v>0</v>
      </c>
      <c r="AC95" s="255">
        <v>0</v>
      </c>
      <c r="AD95" s="255">
        <v>0</v>
      </c>
      <c r="AE95" s="255">
        <v>0</v>
      </c>
      <c r="AF95" s="255">
        <v>0</v>
      </c>
      <c r="AG95" s="255">
        <v>0</v>
      </c>
      <c r="AH95" s="255">
        <v>0</v>
      </c>
      <c r="AI95" s="250" t="s">
        <v>1213</v>
      </c>
    </row>
    <row r="96" spans="1:35" ht="15" customHeight="1" x14ac:dyDescent="0.2">
      <c r="A96" s="253" t="s">
        <v>1298</v>
      </c>
      <c r="B96" s="252" t="s">
        <v>1299</v>
      </c>
      <c r="C96" s="255">
        <v>0.55160500000000001</v>
      </c>
      <c r="D96" s="279">
        <v>0.53379799999999999</v>
      </c>
      <c r="E96" s="255">
        <v>0.439363</v>
      </c>
      <c r="F96" s="255">
        <v>0.44225799999999998</v>
      </c>
      <c r="G96" s="255">
        <v>0.44561499999999998</v>
      </c>
      <c r="H96" s="255">
        <v>0.43727500000000002</v>
      </c>
      <c r="I96" s="255">
        <v>0.43073400000000001</v>
      </c>
      <c r="J96" s="255">
        <v>0.44069599999999998</v>
      </c>
      <c r="K96" s="255">
        <v>0.426093</v>
      </c>
      <c r="L96" s="255">
        <v>0.43847399999999997</v>
      </c>
      <c r="M96" s="255">
        <v>0.44003399999999998</v>
      </c>
      <c r="N96" s="255">
        <v>0.43043599999999999</v>
      </c>
      <c r="O96" s="255">
        <v>0.42740400000000001</v>
      </c>
      <c r="P96" s="255">
        <v>0.43584899999999999</v>
      </c>
      <c r="Q96" s="255">
        <v>0.393428</v>
      </c>
      <c r="R96" s="255">
        <v>0.433753</v>
      </c>
      <c r="S96" s="255">
        <v>0.437838</v>
      </c>
      <c r="T96" s="255">
        <v>0.41460200000000003</v>
      </c>
      <c r="U96" s="255">
        <v>0.42024</v>
      </c>
      <c r="V96" s="255">
        <v>0.42213699999999998</v>
      </c>
      <c r="W96" s="255">
        <v>0.42706499999999997</v>
      </c>
      <c r="X96" s="255">
        <v>0.41967100000000002</v>
      </c>
      <c r="Y96" s="255">
        <v>0.42604500000000001</v>
      </c>
      <c r="Z96" s="255">
        <v>0.42819600000000002</v>
      </c>
      <c r="AA96" s="255">
        <v>0.43555100000000002</v>
      </c>
      <c r="AB96" s="255">
        <v>0.43969799999999998</v>
      </c>
      <c r="AC96" s="255">
        <v>0.46428199999999997</v>
      </c>
      <c r="AD96" s="255">
        <v>0.45591300000000001</v>
      </c>
      <c r="AE96" s="255">
        <v>0.48010700000000001</v>
      </c>
      <c r="AF96" s="255">
        <v>0.50038700000000003</v>
      </c>
      <c r="AG96" s="255">
        <v>0.506382</v>
      </c>
      <c r="AH96" s="255">
        <v>0.49988900000000003</v>
      </c>
      <c r="AI96" s="250">
        <v>-3.1710000000000002E-3</v>
      </c>
    </row>
    <row r="97" spans="1:35" ht="15" customHeight="1" x14ac:dyDescent="0.2">
      <c r="A97" s="253" t="s">
        <v>1300</v>
      </c>
      <c r="B97" s="252" t="s">
        <v>1194</v>
      </c>
      <c r="C97" s="255">
        <v>5.3467209999999996</v>
      </c>
      <c r="D97" s="279">
        <v>5.3554219999999999</v>
      </c>
      <c r="E97" s="255">
        <v>5.2517120000000004</v>
      </c>
      <c r="F97" s="255">
        <v>5.1865540000000001</v>
      </c>
      <c r="G97" s="255">
        <v>5.1373490000000004</v>
      </c>
      <c r="H97" s="255">
        <v>5.0312229999999998</v>
      </c>
      <c r="I97" s="255">
        <v>4.9231100000000003</v>
      </c>
      <c r="J97" s="255">
        <v>4.8728379999999998</v>
      </c>
      <c r="K97" s="255">
        <v>4.8095160000000003</v>
      </c>
      <c r="L97" s="255">
        <v>4.7722550000000004</v>
      </c>
      <c r="M97" s="255">
        <v>4.734121</v>
      </c>
      <c r="N97" s="255">
        <v>4.7036420000000003</v>
      </c>
      <c r="O97" s="255">
        <v>4.6692179999999999</v>
      </c>
      <c r="P97" s="255">
        <v>4.6462899999999996</v>
      </c>
      <c r="Q97" s="255">
        <v>4.5729899999999999</v>
      </c>
      <c r="R97" s="255">
        <v>4.5869549999999997</v>
      </c>
      <c r="S97" s="255">
        <v>4.5639409999999998</v>
      </c>
      <c r="T97" s="255">
        <v>4.5281669999999998</v>
      </c>
      <c r="U97" s="255">
        <v>4.533061</v>
      </c>
      <c r="V97" s="255">
        <v>4.5345719999999998</v>
      </c>
      <c r="W97" s="255">
        <v>4.5429250000000003</v>
      </c>
      <c r="X97" s="255">
        <v>4.5428059999999997</v>
      </c>
      <c r="Y97" s="255">
        <v>4.565404</v>
      </c>
      <c r="Z97" s="255">
        <v>4.5759119999999998</v>
      </c>
      <c r="AA97" s="255">
        <v>4.6006200000000002</v>
      </c>
      <c r="AB97" s="255">
        <v>4.6212929999999997</v>
      </c>
      <c r="AC97" s="255">
        <v>4.6741809999999999</v>
      </c>
      <c r="AD97" s="255">
        <v>4.6839909999999998</v>
      </c>
      <c r="AE97" s="255">
        <v>4.7358640000000003</v>
      </c>
      <c r="AF97" s="255">
        <v>4.7825670000000002</v>
      </c>
      <c r="AG97" s="255">
        <v>4.81616</v>
      </c>
      <c r="AH97" s="255">
        <v>4.835915</v>
      </c>
      <c r="AI97" s="250">
        <v>-3.2339999999999999E-3</v>
      </c>
    </row>
    <row r="98" spans="1:35" ht="15" customHeight="1" x14ac:dyDescent="0.2">
      <c r="A98" s="253" t="s">
        <v>1301</v>
      </c>
      <c r="B98" s="252" t="s">
        <v>1196</v>
      </c>
      <c r="C98" s="255">
        <v>2.1153080000000002</v>
      </c>
      <c r="D98" s="279">
        <v>2.1079659999999998</v>
      </c>
      <c r="E98" s="255">
        <v>2.2298680000000002</v>
      </c>
      <c r="F98" s="255">
        <v>2.2343410000000001</v>
      </c>
      <c r="G98" s="255">
        <v>2.2388539999999999</v>
      </c>
      <c r="H98" s="255">
        <v>2.2474949999999998</v>
      </c>
      <c r="I98" s="255">
        <v>2.2492380000000001</v>
      </c>
      <c r="J98" s="255">
        <v>2.251474</v>
      </c>
      <c r="K98" s="255">
        <v>2.2570350000000001</v>
      </c>
      <c r="L98" s="255">
        <v>2.2473200000000002</v>
      </c>
      <c r="M98" s="255">
        <v>2.2544650000000002</v>
      </c>
      <c r="N98" s="255">
        <v>2.1480869999999999</v>
      </c>
      <c r="O98" s="255">
        <v>2.1521710000000001</v>
      </c>
      <c r="P98" s="255">
        <v>2.1693509999999998</v>
      </c>
      <c r="Q98" s="255">
        <v>2.1773760000000002</v>
      </c>
      <c r="R98" s="255">
        <v>2.181889</v>
      </c>
      <c r="S98" s="255">
        <v>2.2013600000000002</v>
      </c>
      <c r="T98" s="255">
        <v>2.2233269999999998</v>
      </c>
      <c r="U98" s="255">
        <v>2.2259829999999998</v>
      </c>
      <c r="V98" s="255">
        <v>2.2417060000000002</v>
      </c>
      <c r="W98" s="255">
        <v>2.2578589999999998</v>
      </c>
      <c r="X98" s="255">
        <v>2.271439</v>
      </c>
      <c r="Y98" s="255">
        <v>2.2881800000000001</v>
      </c>
      <c r="Z98" s="255">
        <v>2.3149109999999999</v>
      </c>
      <c r="AA98" s="255">
        <v>2.336303</v>
      </c>
      <c r="AB98" s="255">
        <v>2.3598249999999998</v>
      </c>
      <c r="AC98" s="255">
        <v>2.3947569999999998</v>
      </c>
      <c r="AD98" s="255">
        <v>2.4126020000000001</v>
      </c>
      <c r="AE98" s="255">
        <v>2.4524629999999998</v>
      </c>
      <c r="AF98" s="255">
        <v>2.4886159999999999</v>
      </c>
      <c r="AG98" s="255">
        <v>2.5194839999999998</v>
      </c>
      <c r="AH98" s="255">
        <v>2.54277</v>
      </c>
      <c r="AI98" s="250">
        <v>5.9550000000000002E-3</v>
      </c>
    </row>
    <row r="99" spans="1:35" ht="15" customHeight="1" x14ac:dyDescent="0.2">
      <c r="A99" s="253" t="s">
        <v>1302</v>
      </c>
      <c r="B99" s="252" t="s">
        <v>1238</v>
      </c>
      <c r="C99" s="255">
        <v>0</v>
      </c>
      <c r="D99" s="279">
        <v>0</v>
      </c>
      <c r="E99" s="255">
        <v>0</v>
      </c>
      <c r="F99" s="255">
        <v>0</v>
      </c>
      <c r="G99" s="255">
        <v>0</v>
      </c>
      <c r="H99" s="255">
        <v>0</v>
      </c>
      <c r="I99" s="255">
        <v>0</v>
      </c>
      <c r="J99" s="255">
        <v>0</v>
      </c>
      <c r="K99" s="255">
        <v>0</v>
      </c>
      <c r="L99" s="255">
        <v>0</v>
      </c>
      <c r="M99" s="255">
        <v>0</v>
      </c>
      <c r="N99" s="255">
        <v>0</v>
      </c>
      <c r="O99" s="255">
        <v>0</v>
      </c>
      <c r="P99" s="255">
        <v>0</v>
      </c>
      <c r="Q99" s="255">
        <v>0</v>
      </c>
      <c r="R99" s="255">
        <v>0</v>
      </c>
      <c r="S99" s="255">
        <v>0</v>
      </c>
      <c r="T99" s="255">
        <v>0</v>
      </c>
      <c r="U99" s="255">
        <v>0</v>
      </c>
      <c r="V99" s="255">
        <v>0</v>
      </c>
      <c r="W99" s="255">
        <v>0</v>
      </c>
      <c r="X99" s="255">
        <v>0</v>
      </c>
      <c r="Y99" s="255">
        <v>0</v>
      </c>
      <c r="Z99" s="255">
        <v>0</v>
      </c>
      <c r="AA99" s="255">
        <v>0</v>
      </c>
      <c r="AB99" s="255">
        <v>0</v>
      </c>
      <c r="AC99" s="255">
        <v>0</v>
      </c>
      <c r="AD99" s="255">
        <v>0</v>
      </c>
      <c r="AE99" s="255">
        <v>0</v>
      </c>
      <c r="AF99" s="255">
        <v>0</v>
      </c>
      <c r="AG99" s="255">
        <v>0</v>
      </c>
      <c r="AH99" s="255">
        <v>0</v>
      </c>
      <c r="AI99" s="250" t="s">
        <v>1213</v>
      </c>
    </row>
    <row r="100" spans="1:35" ht="15" customHeight="1" x14ac:dyDescent="0.2">
      <c r="A100" s="253" t="s">
        <v>1303</v>
      </c>
      <c r="B100" s="252" t="s">
        <v>1240</v>
      </c>
      <c r="C100" s="255">
        <v>0.29870200000000002</v>
      </c>
      <c r="D100" s="279">
        <v>0.28575099999999998</v>
      </c>
      <c r="E100" s="255">
        <v>0.29113499999999998</v>
      </c>
      <c r="F100" s="255">
        <v>0.28687499999999999</v>
      </c>
      <c r="G100" s="255">
        <v>0.29264000000000001</v>
      </c>
      <c r="H100" s="255">
        <v>0.294622</v>
      </c>
      <c r="I100" s="255">
        <v>0.29584100000000002</v>
      </c>
      <c r="J100" s="255">
        <v>0.29971999999999999</v>
      </c>
      <c r="K100" s="255">
        <v>0.30315799999999998</v>
      </c>
      <c r="L100" s="255">
        <v>0.29817700000000003</v>
      </c>
      <c r="M100" s="255">
        <v>0.29558899999999999</v>
      </c>
      <c r="N100" s="255">
        <v>0.29330699999999998</v>
      </c>
      <c r="O100" s="255">
        <v>0.29701699999999998</v>
      </c>
      <c r="P100" s="255">
        <v>0.30740600000000001</v>
      </c>
      <c r="Q100" s="255">
        <v>0.31137300000000001</v>
      </c>
      <c r="R100" s="255">
        <v>0.31187599999999999</v>
      </c>
      <c r="S100" s="255">
        <v>0.30714900000000001</v>
      </c>
      <c r="T100" s="255">
        <v>0.30302299999999999</v>
      </c>
      <c r="U100" s="255">
        <v>0.29835</v>
      </c>
      <c r="V100" s="255">
        <v>0.30352400000000002</v>
      </c>
      <c r="W100" s="255">
        <v>0.306473</v>
      </c>
      <c r="X100" s="255">
        <v>0.33588800000000002</v>
      </c>
      <c r="Y100" s="255">
        <v>0.337426</v>
      </c>
      <c r="Z100" s="255">
        <v>0.33607599999999999</v>
      </c>
      <c r="AA100" s="255">
        <v>0.334453</v>
      </c>
      <c r="AB100" s="255">
        <v>0.328739</v>
      </c>
      <c r="AC100" s="255">
        <v>0.32385900000000001</v>
      </c>
      <c r="AD100" s="255">
        <v>0.327513</v>
      </c>
      <c r="AE100" s="255">
        <v>0.32184000000000001</v>
      </c>
      <c r="AF100" s="255">
        <v>0.31018600000000002</v>
      </c>
      <c r="AG100" s="255">
        <v>0.30153200000000002</v>
      </c>
      <c r="AH100" s="255">
        <v>0.29543900000000001</v>
      </c>
      <c r="AI100" s="250">
        <v>-3.5399999999999999E-4</v>
      </c>
    </row>
    <row r="101" spans="1:35" ht="15" customHeight="1" x14ac:dyDescent="0.2">
      <c r="A101" s="253" t="s">
        <v>1304</v>
      </c>
      <c r="B101" s="252" t="s">
        <v>1242</v>
      </c>
      <c r="C101" s="255">
        <v>0</v>
      </c>
      <c r="D101" s="279">
        <v>0</v>
      </c>
      <c r="E101" s="255">
        <v>0</v>
      </c>
      <c r="F101" s="255">
        <v>0</v>
      </c>
      <c r="G101" s="255">
        <v>0</v>
      </c>
      <c r="H101" s="255">
        <v>0</v>
      </c>
      <c r="I101" s="255">
        <v>0</v>
      </c>
      <c r="J101" s="255">
        <v>0</v>
      </c>
      <c r="K101" s="255">
        <v>0</v>
      </c>
      <c r="L101" s="255">
        <v>0</v>
      </c>
      <c r="M101" s="255">
        <v>0</v>
      </c>
      <c r="N101" s="255">
        <v>0</v>
      </c>
      <c r="O101" s="255">
        <v>0</v>
      </c>
      <c r="P101" s="255">
        <v>0</v>
      </c>
      <c r="Q101" s="255">
        <v>0</v>
      </c>
      <c r="R101" s="255">
        <v>0</v>
      </c>
      <c r="S101" s="255">
        <v>0</v>
      </c>
      <c r="T101" s="255">
        <v>0</v>
      </c>
      <c r="U101" s="255">
        <v>0</v>
      </c>
      <c r="V101" s="255">
        <v>0</v>
      </c>
      <c r="W101" s="255">
        <v>0</v>
      </c>
      <c r="X101" s="255">
        <v>0</v>
      </c>
      <c r="Y101" s="255">
        <v>0</v>
      </c>
      <c r="Z101" s="255">
        <v>0</v>
      </c>
      <c r="AA101" s="255">
        <v>0</v>
      </c>
      <c r="AB101" s="255">
        <v>0</v>
      </c>
      <c r="AC101" s="255">
        <v>0</v>
      </c>
      <c r="AD101" s="255">
        <v>0</v>
      </c>
      <c r="AE101" s="255">
        <v>0</v>
      </c>
      <c r="AF101" s="255">
        <v>0</v>
      </c>
      <c r="AG101" s="255">
        <v>0</v>
      </c>
      <c r="AH101" s="255">
        <v>0</v>
      </c>
      <c r="AI101" s="250" t="s">
        <v>1213</v>
      </c>
    </row>
    <row r="102" spans="1:35" ht="15" customHeight="1" x14ac:dyDescent="0.2">
      <c r="A102" s="253" t="s">
        <v>1305</v>
      </c>
      <c r="B102" s="252" t="s">
        <v>1277</v>
      </c>
      <c r="C102" s="255">
        <v>4.4200999999999997E-2</v>
      </c>
      <c r="D102" s="279">
        <v>4.1947999999999999E-2</v>
      </c>
      <c r="E102" s="255">
        <v>4.2523999999999999E-2</v>
      </c>
      <c r="F102" s="255">
        <v>4.1401E-2</v>
      </c>
      <c r="G102" s="255">
        <v>4.0808999999999998E-2</v>
      </c>
      <c r="H102" s="255">
        <v>4.0957E-2</v>
      </c>
      <c r="I102" s="255">
        <v>4.1325000000000001E-2</v>
      </c>
      <c r="J102" s="255">
        <v>4.2004E-2</v>
      </c>
      <c r="K102" s="255">
        <v>4.1831E-2</v>
      </c>
      <c r="L102" s="255">
        <v>4.165E-2</v>
      </c>
      <c r="M102" s="255">
        <v>4.1692E-2</v>
      </c>
      <c r="N102" s="255">
        <v>4.0488000000000003E-2</v>
      </c>
      <c r="O102" s="255">
        <v>4.0613999999999997E-2</v>
      </c>
      <c r="P102" s="255">
        <v>4.0683999999999998E-2</v>
      </c>
      <c r="Q102" s="255">
        <v>4.0663999999999999E-2</v>
      </c>
      <c r="R102" s="255">
        <v>4.0799000000000002E-2</v>
      </c>
      <c r="S102" s="255">
        <v>4.1098999999999997E-2</v>
      </c>
      <c r="T102" s="255">
        <v>4.1730000000000003E-2</v>
      </c>
      <c r="U102" s="255">
        <v>4.2153000000000003E-2</v>
      </c>
      <c r="V102" s="255">
        <v>4.2575000000000002E-2</v>
      </c>
      <c r="W102" s="255">
        <v>4.3076000000000003E-2</v>
      </c>
      <c r="X102" s="255">
        <v>4.3477000000000002E-2</v>
      </c>
      <c r="Y102" s="255">
        <v>4.3816000000000001E-2</v>
      </c>
      <c r="Z102" s="255">
        <v>4.4327999999999999E-2</v>
      </c>
      <c r="AA102" s="255">
        <v>4.4757999999999999E-2</v>
      </c>
      <c r="AB102" s="255">
        <v>4.5303999999999997E-2</v>
      </c>
      <c r="AC102" s="255">
        <v>4.5620000000000001E-2</v>
      </c>
      <c r="AD102" s="255">
        <v>4.6193999999999999E-2</v>
      </c>
      <c r="AE102" s="255">
        <v>4.6677000000000003E-2</v>
      </c>
      <c r="AF102" s="255">
        <v>4.7162999999999997E-2</v>
      </c>
      <c r="AG102" s="255">
        <v>4.7857999999999998E-2</v>
      </c>
      <c r="AH102" s="255">
        <v>4.8430000000000001E-2</v>
      </c>
      <c r="AI102" s="250">
        <v>2.9520000000000002E-3</v>
      </c>
    </row>
    <row r="103" spans="1:35" ht="15" customHeight="1" x14ac:dyDescent="0.2">
      <c r="A103" s="253" t="s">
        <v>1306</v>
      </c>
      <c r="B103" s="252" t="s">
        <v>1244</v>
      </c>
      <c r="C103" s="255">
        <v>2.4582099999999998</v>
      </c>
      <c r="D103" s="279">
        <v>2.4356650000000002</v>
      </c>
      <c r="E103" s="255">
        <v>2.5635279999999998</v>
      </c>
      <c r="F103" s="255">
        <v>2.5626159999999998</v>
      </c>
      <c r="G103" s="255">
        <v>2.5723039999999999</v>
      </c>
      <c r="H103" s="255">
        <v>2.5830739999999999</v>
      </c>
      <c r="I103" s="255">
        <v>2.5864039999999999</v>
      </c>
      <c r="J103" s="255">
        <v>2.5931980000000001</v>
      </c>
      <c r="K103" s="255">
        <v>2.6020240000000001</v>
      </c>
      <c r="L103" s="255">
        <v>2.5871469999999999</v>
      </c>
      <c r="M103" s="255">
        <v>2.591745</v>
      </c>
      <c r="N103" s="255">
        <v>2.4818820000000001</v>
      </c>
      <c r="O103" s="255">
        <v>2.4898020000000001</v>
      </c>
      <c r="P103" s="255">
        <v>2.5174409999999998</v>
      </c>
      <c r="Q103" s="255">
        <v>2.5294129999999999</v>
      </c>
      <c r="R103" s="255">
        <v>2.534564</v>
      </c>
      <c r="S103" s="255">
        <v>2.5496089999999998</v>
      </c>
      <c r="T103" s="255">
        <v>2.5680800000000001</v>
      </c>
      <c r="U103" s="255">
        <v>2.5664850000000001</v>
      </c>
      <c r="V103" s="255">
        <v>2.5878040000000002</v>
      </c>
      <c r="W103" s="255">
        <v>2.6074069999999998</v>
      </c>
      <c r="X103" s="255">
        <v>2.6508050000000001</v>
      </c>
      <c r="Y103" s="255">
        <v>2.669422</v>
      </c>
      <c r="Z103" s="255">
        <v>2.6953149999999999</v>
      </c>
      <c r="AA103" s="255">
        <v>2.7155130000000001</v>
      </c>
      <c r="AB103" s="255">
        <v>2.7338680000000002</v>
      </c>
      <c r="AC103" s="255">
        <v>2.7642370000000001</v>
      </c>
      <c r="AD103" s="255">
        <v>2.7863090000000001</v>
      </c>
      <c r="AE103" s="255">
        <v>2.82098</v>
      </c>
      <c r="AF103" s="255">
        <v>2.8459660000000002</v>
      </c>
      <c r="AG103" s="255">
        <v>2.8688750000000001</v>
      </c>
      <c r="AH103" s="255">
        <v>2.8866390000000002</v>
      </c>
      <c r="AI103" s="250">
        <v>5.1960000000000001E-3</v>
      </c>
    </row>
    <row r="104" spans="1:35" ht="15" customHeight="1" x14ac:dyDescent="0.2">
      <c r="A104" s="253" t="s">
        <v>1307</v>
      </c>
      <c r="B104" s="252" t="s">
        <v>1246</v>
      </c>
      <c r="C104" s="255">
        <v>0</v>
      </c>
      <c r="D104" s="279">
        <v>0</v>
      </c>
      <c r="E104" s="255">
        <v>0</v>
      </c>
      <c r="F104" s="255">
        <v>0</v>
      </c>
      <c r="G104" s="255">
        <v>0</v>
      </c>
      <c r="H104" s="255">
        <v>0</v>
      </c>
      <c r="I104" s="255">
        <v>0</v>
      </c>
      <c r="J104" s="255">
        <v>0</v>
      </c>
      <c r="K104" s="255">
        <v>0</v>
      </c>
      <c r="L104" s="255">
        <v>0</v>
      </c>
      <c r="M104" s="255">
        <v>0</v>
      </c>
      <c r="N104" s="255">
        <v>0</v>
      </c>
      <c r="O104" s="255">
        <v>0</v>
      </c>
      <c r="P104" s="255">
        <v>0</v>
      </c>
      <c r="Q104" s="255">
        <v>0</v>
      </c>
      <c r="R104" s="255">
        <v>0</v>
      </c>
      <c r="S104" s="255">
        <v>0</v>
      </c>
      <c r="T104" s="255">
        <v>0</v>
      </c>
      <c r="U104" s="255">
        <v>0</v>
      </c>
      <c r="V104" s="255">
        <v>0</v>
      </c>
      <c r="W104" s="255">
        <v>0</v>
      </c>
      <c r="X104" s="255">
        <v>0</v>
      </c>
      <c r="Y104" s="255">
        <v>0</v>
      </c>
      <c r="Z104" s="255">
        <v>0</v>
      </c>
      <c r="AA104" s="255">
        <v>0</v>
      </c>
      <c r="AB104" s="255">
        <v>0</v>
      </c>
      <c r="AC104" s="255">
        <v>0</v>
      </c>
      <c r="AD104" s="255">
        <v>0</v>
      </c>
      <c r="AE104" s="255">
        <v>0</v>
      </c>
      <c r="AF104" s="255">
        <v>0</v>
      </c>
      <c r="AG104" s="255">
        <v>0</v>
      </c>
      <c r="AH104" s="255">
        <v>0</v>
      </c>
      <c r="AI104" s="250" t="s">
        <v>1213</v>
      </c>
    </row>
    <row r="105" spans="1:35" ht="15" customHeight="1" x14ac:dyDescent="0.2">
      <c r="A105" s="253" t="s">
        <v>1308</v>
      </c>
      <c r="B105" s="252" t="s">
        <v>1309</v>
      </c>
      <c r="C105" s="255">
        <v>3.5930999999999998E-2</v>
      </c>
      <c r="D105" s="279">
        <v>3.2135999999999998E-2</v>
      </c>
      <c r="E105" s="255">
        <v>3.3397999999999997E-2</v>
      </c>
      <c r="F105" s="255">
        <v>3.4567000000000001E-2</v>
      </c>
      <c r="G105" s="255">
        <v>3.5077999999999998E-2</v>
      </c>
      <c r="H105" s="255">
        <v>3.5569999999999997E-2</v>
      </c>
      <c r="I105" s="255">
        <v>3.6032000000000002E-2</v>
      </c>
      <c r="J105" s="255">
        <v>3.6472999999999998E-2</v>
      </c>
      <c r="K105" s="255">
        <v>3.6464999999999997E-2</v>
      </c>
      <c r="L105" s="255">
        <v>3.6484999999999997E-2</v>
      </c>
      <c r="M105" s="255">
        <v>3.6512000000000003E-2</v>
      </c>
      <c r="N105" s="255">
        <v>3.6498000000000003E-2</v>
      </c>
      <c r="O105" s="255">
        <v>3.6188999999999999E-2</v>
      </c>
      <c r="P105" s="255">
        <v>3.5881000000000003E-2</v>
      </c>
      <c r="Q105" s="255">
        <v>3.5595000000000002E-2</v>
      </c>
      <c r="R105" s="255">
        <v>3.5365000000000001E-2</v>
      </c>
      <c r="S105" s="255">
        <v>3.5066E-2</v>
      </c>
      <c r="T105" s="255">
        <v>3.5047000000000002E-2</v>
      </c>
      <c r="U105" s="255">
        <v>3.5048999999999997E-2</v>
      </c>
      <c r="V105" s="255">
        <v>3.5103000000000002E-2</v>
      </c>
      <c r="W105" s="255">
        <v>3.5145000000000003E-2</v>
      </c>
      <c r="X105" s="255">
        <v>3.5236000000000003E-2</v>
      </c>
      <c r="Y105" s="255">
        <v>3.5354999999999998E-2</v>
      </c>
      <c r="Z105" s="255">
        <v>3.5473999999999999E-2</v>
      </c>
      <c r="AA105" s="255">
        <v>3.5621E-2</v>
      </c>
      <c r="AB105" s="255">
        <v>3.5795E-2</v>
      </c>
      <c r="AC105" s="255">
        <v>3.5991000000000002E-2</v>
      </c>
      <c r="AD105" s="255">
        <v>3.6206000000000002E-2</v>
      </c>
      <c r="AE105" s="255">
        <v>3.6438999999999999E-2</v>
      </c>
      <c r="AF105" s="255">
        <v>3.6655E-2</v>
      </c>
      <c r="AG105" s="255">
        <v>3.6867999999999998E-2</v>
      </c>
      <c r="AH105" s="255">
        <v>3.7094000000000002E-2</v>
      </c>
      <c r="AI105" s="250">
        <v>1.0280000000000001E-3</v>
      </c>
    </row>
    <row r="106" spans="1:35" ht="15" customHeight="1" x14ac:dyDescent="0.2">
      <c r="A106" s="253" t="s">
        <v>1310</v>
      </c>
      <c r="B106" s="252" t="s">
        <v>1250</v>
      </c>
      <c r="C106" s="255">
        <v>0</v>
      </c>
      <c r="D106" s="279">
        <v>0</v>
      </c>
      <c r="E106" s="255">
        <v>0</v>
      </c>
      <c r="F106" s="255">
        <v>0</v>
      </c>
      <c r="G106" s="255">
        <v>0</v>
      </c>
      <c r="H106" s="255">
        <v>0</v>
      </c>
      <c r="I106" s="255">
        <v>0</v>
      </c>
      <c r="J106" s="255">
        <v>0</v>
      </c>
      <c r="K106" s="255">
        <v>0</v>
      </c>
      <c r="L106" s="255">
        <v>0</v>
      </c>
      <c r="M106" s="255">
        <v>0</v>
      </c>
      <c r="N106" s="255">
        <v>0</v>
      </c>
      <c r="O106" s="255">
        <v>0</v>
      </c>
      <c r="P106" s="255">
        <v>0</v>
      </c>
      <c r="Q106" s="255">
        <v>0</v>
      </c>
      <c r="R106" s="255">
        <v>0</v>
      </c>
      <c r="S106" s="255">
        <v>0</v>
      </c>
      <c r="T106" s="255">
        <v>0</v>
      </c>
      <c r="U106" s="255">
        <v>0</v>
      </c>
      <c r="V106" s="255">
        <v>0</v>
      </c>
      <c r="W106" s="255">
        <v>0</v>
      </c>
      <c r="X106" s="255">
        <v>0</v>
      </c>
      <c r="Y106" s="255">
        <v>0</v>
      </c>
      <c r="Z106" s="255">
        <v>0</v>
      </c>
      <c r="AA106" s="255">
        <v>0</v>
      </c>
      <c r="AB106" s="255">
        <v>0</v>
      </c>
      <c r="AC106" s="255">
        <v>0</v>
      </c>
      <c r="AD106" s="255">
        <v>0</v>
      </c>
      <c r="AE106" s="255">
        <v>0</v>
      </c>
      <c r="AF106" s="255">
        <v>0</v>
      </c>
      <c r="AG106" s="255">
        <v>0</v>
      </c>
      <c r="AH106" s="255">
        <v>0</v>
      </c>
      <c r="AI106" s="250" t="s">
        <v>1213</v>
      </c>
    </row>
    <row r="107" spans="1:35" ht="15" customHeight="1" x14ac:dyDescent="0.2">
      <c r="A107" s="253" t="s">
        <v>1311</v>
      </c>
      <c r="B107" s="252" t="s">
        <v>1252</v>
      </c>
      <c r="C107" s="255">
        <v>0</v>
      </c>
      <c r="D107" s="279">
        <v>0</v>
      </c>
      <c r="E107" s="255">
        <v>0</v>
      </c>
      <c r="F107" s="255">
        <v>0</v>
      </c>
      <c r="G107" s="255">
        <v>0</v>
      </c>
      <c r="H107" s="255">
        <v>0</v>
      </c>
      <c r="I107" s="255">
        <v>0</v>
      </c>
      <c r="J107" s="255">
        <v>0</v>
      </c>
      <c r="K107" s="255">
        <v>0</v>
      </c>
      <c r="L107" s="255">
        <v>0</v>
      </c>
      <c r="M107" s="255">
        <v>0</v>
      </c>
      <c r="N107" s="255">
        <v>0</v>
      </c>
      <c r="O107" s="255">
        <v>0</v>
      </c>
      <c r="P107" s="255">
        <v>0</v>
      </c>
      <c r="Q107" s="255">
        <v>0</v>
      </c>
      <c r="R107" s="255">
        <v>0</v>
      </c>
      <c r="S107" s="255">
        <v>0</v>
      </c>
      <c r="T107" s="255">
        <v>0</v>
      </c>
      <c r="U107" s="255">
        <v>0</v>
      </c>
      <c r="V107" s="255">
        <v>0</v>
      </c>
      <c r="W107" s="255">
        <v>0</v>
      </c>
      <c r="X107" s="255">
        <v>0</v>
      </c>
      <c r="Y107" s="255">
        <v>0</v>
      </c>
      <c r="Z107" s="255">
        <v>0</v>
      </c>
      <c r="AA107" s="255">
        <v>0</v>
      </c>
      <c r="AB107" s="255">
        <v>0</v>
      </c>
      <c r="AC107" s="255">
        <v>0</v>
      </c>
      <c r="AD107" s="255">
        <v>0</v>
      </c>
      <c r="AE107" s="255">
        <v>0</v>
      </c>
      <c r="AF107" s="255">
        <v>0</v>
      </c>
      <c r="AG107" s="255">
        <v>0</v>
      </c>
      <c r="AH107" s="255">
        <v>0</v>
      </c>
      <c r="AI107" s="250" t="s">
        <v>1213</v>
      </c>
    </row>
    <row r="108" spans="1:35" ht="15" customHeight="1" x14ac:dyDescent="0.2">
      <c r="A108" s="253" t="s">
        <v>1312</v>
      </c>
      <c r="B108" s="252" t="s">
        <v>1254</v>
      </c>
      <c r="C108" s="255">
        <v>3.5930999999999998E-2</v>
      </c>
      <c r="D108" s="279">
        <v>3.2135999999999998E-2</v>
      </c>
      <c r="E108" s="255">
        <v>3.3397999999999997E-2</v>
      </c>
      <c r="F108" s="255">
        <v>3.4567000000000001E-2</v>
      </c>
      <c r="G108" s="255">
        <v>3.5077999999999998E-2</v>
      </c>
      <c r="H108" s="255">
        <v>3.5569999999999997E-2</v>
      </c>
      <c r="I108" s="255">
        <v>3.6032000000000002E-2</v>
      </c>
      <c r="J108" s="255">
        <v>3.6472999999999998E-2</v>
      </c>
      <c r="K108" s="255">
        <v>3.6464999999999997E-2</v>
      </c>
      <c r="L108" s="255">
        <v>3.6484999999999997E-2</v>
      </c>
      <c r="M108" s="255">
        <v>3.6512000000000003E-2</v>
      </c>
      <c r="N108" s="255">
        <v>3.6498000000000003E-2</v>
      </c>
      <c r="O108" s="255">
        <v>3.6188999999999999E-2</v>
      </c>
      <c r="P108" s="255">
        <v>3.5881000000000003E-2</v>
      </c>
      <c r="Q108" s="255">
        <v>3.5595000000000002E-2</v>
      </c>
      <c r="R108" s="255">
        <v>3.5365000000000001E-2</v>
      </c>
      <c r="S108" s="255">
        <v>3.5066E-2</v>
      </c>
      <c r="T108" s="255">
        <v>3.5047000000000002E-2</v>
      </c>
      <c r="U108" s="255">
        <v>3.5048999999999997E-2</v>
      </c>
      <c r="V108" s="255">
        <v>3.5103000000000002E-2</v>
      </c>
      <c r="W108" s="255">
        <v>3.5145000000000003E-2</v>
      </c>
      <c r="X108" s="255">
        <v>3.5236000000000003E-2</v>
      </c>
      <c r="Y108" s="255">
        <v>3.5354999999999998E-2</v>
      </c>
      <c r="Z108" s="255">
        <v>3.5473999999999999E-2</v>
      </c>
      <c r="AA108" s="255">
        <v>3.5621E-2</v>
      </c>
      <c r="AB108" s="255">
        <v>3.5795E-2</v>
      </c>
      <c r="AC108" s="255">
        <v>3.5991000000000002E-2</v>
      </c>
      <c r="AD108" s="255">
        <v>3.6206000000000002E-2</v>
      </c>
      <c r="AE108" s="255">
        <v>3.6438999999999999E-2</v>
      </c>
      <c r="AF108" s="255">
        <v>3.6655E-2</v>
      </c>
      <c r="AG108" s="255">
        <v>3.6867999999999998E-2</v>
      </c>
      <c r="AH108" s="255">
        <v>3.7094000000000002E-2</v>
      </c>
      <c r="AI108" s="250">
        <v>1.0280000000000001E-3</v>
      </c>
    </row>
    <row r="109" spans="1:35" ht="15" customHeight="1" x14ac:dyDescent="0.2">
      <c r="A109" s="253" t="s">
        <v>1313</v>
      </c>
      <c r="B109" s="252" t="s">
        <v>1256</v>
      </c>
      <c r="C109" s="255">
        <v>0.128689</v>
      </c>
      <c r="D109" s="279">
        <v>0.126806</v>
      </c>
      <c r="E109" s="255">
        <v>0.12398000000000001</v>
      </c>
      <c r="F109" s="255">
        <v>0.12221899999999999</v>
      </c>
      <c r="G109" s="255">
        <v>0.118682</v>
      </c>
      <c r="H109" s="255">
        <v>0.114547</v>
      </c>
      <c r="I109" s="255">
        <v>0.110081</v>
      </c>
      <c r="J109" s="255">
        <v>0.10752399999999999</v>
      </c>
      <c r="K109" s="255">
        <v>0.10560899999999999</v>
      </c>
      <c r="L109" s="255">
        <v>0.105255</v>
      </c>
      <c r="M109" s="255">
        <v>0.10385999999999999</v>
      </c>
      <c r="N109" s="255">
        <v>0.102212</v>
      </c>
      <c r="O109" s="255">
        <v>0.101061</v>
      </c>
      <c r="P109" s="255">
        <v>9.9858000000000002E-2</v>
      </c>
      <c r="Q109" s="255">
        <v>9.8739999999999994E-2</v>
      </c>
      <c r="R109" s="255">
        <v>9.7673999999999997E-2</v>
      </c>
      <c r="S109" s="255">
        <v>9.6507999999999997E-2</v>
      </c>
      <c r="T109" s="255">
        <v>9.6804000000000001E-2</v>
      </c>
      <c r="U109" s="255">
        <v>9.7110000000000002E-2</v>
      </c>
      <c r="V109" s="255">
        <v>9.7434000000000007E-2</v>
      </c>
      <c r="W109" s="255">
        <v>9.7902000000000003E-2</v>
      </c>
      <c r="X109" s="255">
        <v>9.8548999999999998E-2</v>
      </c>
      <c r="Y109" s="255">
        <v>9.9237000000000006E-2</v>
      </c>
      <c r="Z109" s="255">
        <v>0.100188</v>
      </c>
      <c r="AA109" s="255">
        <v>0.100975</v>
      </c>
      <c r="AB109" s="255">
        <v>0.102372</v>
      </c>
      <c r="AC109" s="255">
        <v>0.103662</v>
      </c>
      <c r="AD109" s="255">
        <v>0.103967</v>
      </c>
      <c r="AE109" s="255">
        <v>0.10491399999999999</v>
      </c>
      <c r="AF109" s="255">
        <v>0.105794</v>
      </c>
      <c r="AG109" s="255">
        <v>0.106737</v>
      </c>
      <c r="AH109" s="255">
        <v>0.107921</v>
      </c>
      <c r="AI109" s="250">
        <v>-5.6620000000000004E-3</v>
      </c>
    </row>
    <row r="110" spans="1:35" ht="15" customHeight="1" x14ac:dyDescent="0.2">
      <c r="A110" s="253" t="s">
        <v>1314</v>
      </c>
      <c r="B110" s="252" t="s">
        <v>1315</v>
      </c>
      <c r="C110" s="255">
        <v>0.26167200000000002</v>
      </c>
      <c r="D110" s="279">
        <v>0.244341</v>
      </c>
      <c r="E110" s="255">
        <v>0.242426</v>
      </c>
      <c r="F110" s="255">
        <v>0.24565999999999999</v>
      </c>
      <c r="G110" s="255">
        <v>0.24743499999999999</v>
      </c>
      <c r="H110" s="255">
        <v>0.250081</v>
      </c>
      <c r="I110" s="255">
        <v>0.25290800000000002</v>
      </c>
      <c r="J110" s="255">
        <v>0.25547900000000001</v>
      </c>
      <c r="K110" s="255">
        <v>0.25645099999999998</v>
      </c>
      <c r="L110" s="255">
        <v>0.25757000000000002</v>
      </c>
      <c r="M110" s="255">
        <v>0.25875100000000001</v>
      </c>
      <c r="N110" s="255">
        <v>0.25997799999999999</v>
      </c>
      <c r="O110" s="255">
        <v>0.26053399999999999</v>
      </c>
      <c r="P110" s="255">
        <v>0.26037300000000002</v>
      </c>
      <c r="Q110" s="255">
        <v>0.260241</v>
      </c>
      <c r="R110" s="255">
        <v>0.26086399999999998</v>
      </c>
      <c r="S110" s="255">
        <v>0.26164100000000001</v>
      </c>
      <c r="T110" s="255">
        <v>0.26186999999999999</v>
      </c>
      <c r="U110" s="255">
        <v>0.261575</v>
      </c>
      <c r="V110" s="255">
        <v>0.261847</v>
      </c>
      <c r="W110" s="255">
        <v>0.261878</v>
      </c>
      <c r="X110" s="255">
        <v>0.26232800000000001</v>
      </c>
      <c r="Y110" s="255">
        <v>0.26311400000000001</v>
      </c>
      <c r="Z110" s="255">
        <v>0.26373600000000003</v>
      </c>
      <c r="AA110" s="255">
        <v>0.26486199999999999</v>
      </c>
      <c r="AB110" s="255">
        <v>0.26646999999999998</v>
      </c>
      <c r="AC110" s="255">
        <v>0.26838899999999999</v>
      </c>
      <c r="AD110" s="255">
        <v>0.27032499999999998</v>
      </c>
      <c r="AE110" s="255">
        <v>0.27225100000000002</v>
      </c>
      <c r="AF110" s="255">
        <v>0.27383299999999999</v>
      </c>
      <c r="AG110" s="255">
        <v>0.27539000000000002</v>
      </c>
      <c r="AH110" s="255">
        <v>0.27684700000000001</v>
      </c>
      <c r="AI110" s="250">
        <v>1.82E-3</v>
      </c>
    </row>
    <row r="111" spans="1:35" ht="15" customHeight="1" x14ac:dyDescent="0.2">
      <c r="A111" s="253" t="s">
        <v>1316</v>
      </c>
      <c r="B111" s="252" t="s">
        <v>1281</v>
      </c>
      <c r="C111" s="255">
        <v>9.8999999999999994E-5</v>
      </c>
      <c r="D111" s="279">
        <v>1.13E-4</v>
      </c>
      <c r="E111" s="255">
        <v>1.21E-4</v>
      </c>
      <c r="F111" s="255">
        <v>1.2799999999999999E-4</v>
      </c>
      <c r="G111" s="255">
        <v>1.34E-4</v>
      </c>
      <c r="H111" s="255">
        <v>1.3799999999999999E-4</v>
      </c>
      <c r="I111" s="255">
        <v>1.4300000000000001E-4</v>
      </c>
      <c r="J111" s="255">
        <v>1.4899999999999999E-4</v>
      </c>
      <c r="K111" s="255">
        <v>1.56E-4</v>
      </c>
      <c r="L111" s="255">
        <v>1.63E-4</v>
      </c>
      <c r="M111" s="255">
        <v>1.7100000000000001E-4</v>
      </c>
      <c r="N111" s="255">
        <v>1.7799999999999999E-4</v>
      </c>
      <c r="O111" s="255">
        <v>1.8599999999999999E-4</v>
      </c>
      <c r="P111" s="255">
        <v>1.94E-4</v>
      </c>
      <c r="Q111" s="255">
        <v>2.02E-4</v>
      </c>
      <c r="R111" s="255">
        <v>2.1100000000000001E-4</v>
      </c>
      <c r="S111" s="255">
        <v>2.2100000000000001E-4</v>
      </c>
      <c r="T111" s="255">
        <v>2.33E-4</v>
      </c>
      <c r="U111" s="255">
        <v>2.4600000000000002E-4</v>
      </c>
      <c r="V111" s="255">
        <v>2.5999999999999998E-4</v>
      </c>
      <c r="W111" s="255">
        <v>2.7500000000000002E-4</v>
      </c>
      <c r="X111" s="255">
        <v>2.92E-4</v>
      </c>
      <c r="Y111" s="255">
        <v>3.1100000000000002E-4</v>
      </c>
      <c r="Z111" s="255">
        <v>3.3E-4</v>
      </c>
      <c r="AA111" s="255">
        <v>3.5E-4</v>
      </c>
      <c r="AB111" s="255">
        <v>3.6999999999999999E-4</v>
      </c>
      <c r="AC111" s="255">
        <v>3.9100000000000002E-4</v>
      </c>
      <c r="AD111" s="255">
        <v>4.1300000000000001E-4</v>
      </c>
      <c r="AE111" s="255">
        <v>4.3600000000000003E-4</v>
      </c>
      <c r="AF111" s="255">
        <v>4.6000000000000001E-4</v>
      </c>
      <c r="AG111" s="255">
        <v>4.86E-4</v>
      </c>
      <c r="AH111" s="255">
        <v>5.1199999999999998E-4</v>
      </c>
      <c r="AI111" s="250">
        <v>5.4447000000000002E-2</v>
      </c>
    </row>
    <row r="112" spans="1:35" ht="15" customHeight="1" x14ac:dyDescent="0.2">
      <c r="A112" s="253" t="s">
        <v>1317</v>
      </c>
      <c r="B112" s="252" t="s">
        <v>1531</v>
      </c>
      <c r="C112" s="255">
        <v>1.3741989999999999</v>
      </c>
      <c r="D112" s="279">
        <v>1.3684879999999999</v>
      </c>
      <c r="E112" s="255">
        <v>1.3921559999999999</v>
      </c>
      <c r="F112" s="255">
        <v>1.398919</v>
      </c>
      <c r="G112" s="255">
        <v>1.3988160000000001</v>
      </c>
      <c r="H112" s="255">
        <v>1.3994880000000001</v>
      </c>
      <c r="I112" s="255">
        <v>1.395967</v>
      </c>
      <c r="J112" s="255">
        <v>1.3951849999999999</v>
      </c>
      <c r="K112" s="255">
        <v>1.393964</v>
      </c>
      <c r="L112" s="255">
        <v>1.3969229999999999</v>
      </c>
      <c r="M112" s="255">
        <v>1.4022650000000001</v>
      </c>
      <c r="N112" s="255">
        <v>1.3976980000000001</v>
      </c>
      <c r="O112" s="255">
        <v>1.4008130000000001</v>
      </c>
      <c r="P112" s="255">
        <v>1.408037</v>
      </c>
      <c r="Q112" s="255">
        <v>1.4185410000000001</v>
      </c>
      <c r="R112" s="255">
        <v>1.4287350000000001</v>
      </c>
      <c r="S112" s="255">
        <v>1.4394039999999999</v>
      </c>
      <c r="T112" s="255">
        <v>1.45157</v>
      </c>
      <c r="U112" s="255">
        <v>1.4653099999999999</v>
      </c>
      <c r="V112" s="255">
        <v>1.478799</v>
      </c>
      <c r="W112" s="255">
        <v>1.4932030000000001</v>
      </c>
      <c r="X112" s="255">
        <v>1.509833</v>
      </c>
      <c r="Y112" s="255">
        <v>1.5259419999999999</v>
      </c>
      <c r="Z112" s="255">
        <v>1.5403210000000001</v>
      </c>
      <c r="AA112" s="255">
        <v>1.5573109999999999</v>
      </c>
      <c r="AB112" s="255">
        <v>1.5746899999999999</v>
      </c>
      <c r="AC112" s="255">
        <v>1.5930059999999999</v>
      </c>
      <c r="AD112" s="255">
        <v>1.611267</v>
      </c>
      <c r="AE112" s="255">
        <v>1.630911</v>
      </c>
      <c r="AF112" s="255">
        <v>1.6537249999999999</v>
      </c>
      <c r="AG112" s="255">
        <v>1.675179</v>
      </c>
      <c r="AH112" s="255">
        <v>1.6956880000000001</v>
      </c>
      <c r="AI112" s="250">
        <v>6.8040000000000002E-3</v>
      </c>
    </row>
    <row r="113" spans="1:35" ht="15" customHeight="1" x14ac:dyDescent="0.2">
      <c r="A113" s="253" t="s">
        <v>1318</v>
      </c>
      <c r="B113" s="254" t="s">
        <v>1202</v>
      </c>
      <c r="C113" s="257">
        <v>9.6055220000000006</v>
      </c>
      <c r="D113" s="280">
        <v>9.5629729999999995</v>
      </c>
      <c r="E113" s="257">
        <v>9.6073210000000007</v>
      </c>
      <c r="F113" s="257">
        <v>9.5506639999999994</v>
      </c>
      <c r="G113" s="257">
        <v>9.509798</v>
      </c>
      <c r="H113" s="257">
        <v>9.4141209999999997</v>
      </c>
      <c r="I113" s="257">
        <v>9.304646</v>
      </c>
      <c r="J113" s="257">
        <v>9.2608470000000001</v>
      </c>
      <c r="K113" s="257">
        <v>9.2041850000000007</v>
      </c>
      <c r="L113" s="257">
        <v>9.155799</v>
      </c>
      <c r="M113" s="257">
        <v>9.1274250000000006</v>
      </c>
      <c r="N113" s="257">
        <v>8.9820879999999992</v>
      </c>
      <c r="O113" s="257">
        <v>8.9578050000000005</v>
      </c>
      <c r="P113" s="257">
        <v>8.9680739999999997</v>
      </c>
      <c r="Q113" s="257">
        <v>8.9157229999999998</v>
      </c>
      <c r="R113" s="257">
        <v>8.944369</v>
      </c>
      <c r="S113" s="257">
        <v>8.9463889999999999</v>
      </c>
      <c r="T113" s="257">
        <v>8.9417720000000003</v>
      </c>
      <c r="U113" s="257">
        <v>8.9588359999999998</v>
      </c>
      <c r="V113" s="257">
        <v>8.9958189999999991</v>
      </c>
      <c r="W113" s="257">
        <v>9.0387350000000009</v>
      </c>
      <c r="X113" s="257">
        <v>9.09985</v>
      </c>
      <c r="Y113" s="257">
        <v>9.158785</v>
      </c>
      <c r="Z113" s="257">
        <v>9.2112770000000008</v>
      </c>
      <c r="AA113" s="257">
        <v>9.2752520000000001</v>
      </c>
      <c r="AB113" s="257">
        <v>9.3348580000000005</v>
      </c>
      <c r="AC113" s="257">
        <v>9.4398569999999999</v>
      </c>
      <c r="AD113" s="257">
        <v>9.4924780000000002</v>
      </c>
      <c r="AE113" s="257">
        <v>9.6017949999999992</v>
      </c>
      <c r="AF113" s="257">
        <v>9.6990010000000009</v>
      </c>
      <c r="AG113" s="257">
        <v>9.7796959999999995</v>
      </c>
      <c r="AH113" s="257">
        <v>9.8406140000000004</v>
      </c>
      <c r="AI113" s="256">
        <v>7.7999999999999999E-4</v>
      </c>
    </row>
    <row r="114" spans="1:35" ht="15" customHeight="1" x14ac:dyDescent="0.2">
      <c r="A114" s="253" t="s">
        <v>1319</v>
      </c>
      <c r="B114" s="252" t="s">
        <v>1204</v>
      </c>
      <c r="C114" s="255">
        <v>2.0417990000000001</v>
      </c>
      <c r="D114" s="279">
        <v>2.0237940000000001</v>
      </c>
      <c r="E114" s="255">
        <v>2.0267330000000001</v>
      </c>
      <c r="F114" s="255">
        <v>1.9718279999999999</v>
      </c>
      <c r="G114" s="255">
        <v>1.8890990000000001</v>
      </c>
      <c r="H114" s="255">
        <v>1.807579</v>
      </c>
      <c r="I114" s="255">
        <v>1.7355670000000001</v>
      </c>
      <c r="J114" s="255">
        <v>1.620655</v>
      </c>
      <c r="K114" s="255">
        <v>1.573113</v>
      </c>
      <c r="L114" s="255">
        <v>1.5893809999999999</v>
      </c>
      <c r="M114" s="255">
        <v>1.5853299999999999</v>
      </c>
      <c r="N114" s="255">
        <v>1.5474380000000001</v>
      </c>
      <c r="O114" s="255">
        <v>1.5286930000000001</v>
      </c>
      <c r="P114" s="255">
        <v>1.520937</v>
      </c>
      <c r="Q114" s="255">
        <v>1.5368470000000001</v>
      </c>
      <c r="R114" s="255">
        <v>1.5541229999999999</v>
      </c>
      <c r="S114" s="255">
        <v>1.5523400000000001</v>
      </c>
      <c r="T114" s="255">
        <v>1.56897</v>
      </c>
      <c r="U114" s="255">
        <v>1.5783700000000001</v>
      </c>
      <c r="V114" s="255">
        <v>1.5904590000000001</v>
      </c>
      <c r="W114" s="255">
        <v>1.621176</v>
      </c>
      <c r="X114" s="255">
        <v>1.6214660000000001</v>
      </c>
      <c r="Y114" s="255">
        <v>1.6513659999999999</v>
      </c>
      <c r="Z114" s="255">
        <v>1.662218</v>
      </c>
      <c r="AA114" s="255">
        <v>1.673322</v>
      </c>
      <c r="AB114" s="255">
        <v>1.6814119999999999</v>
      </c>
      <c r="AC114" s="255">
        <v>1.729295</v>
      </c>
      <c r="AD114" s="255">
        <v>1.7849170000000001</v>
      </c>
      <c r="AE114" s="255">
        <v>1.8398570000000001</v>
      </c>
      <c r="AF114" s="255">
        <v>1.864717</v>
      </c>
      <c r="AG114" s="255">
        <v>1.901114</v>
      </c>
      <c r="AH114" s="255">
        <v>1.9378610000000001</v>
      </c>
      <c r="AI114" s="250">
        <v>-1.684E-3</v>
      </c>
    </row>
    <row r="115" spans="1:35" ht="15" customHeight="1" x14ac:dyDescent="0.2">
      <c r="A115" s="253" t="s">
        <v>1320</v>
      </c>
      <c r="B115" s="254" t="s">
        <v>1206</v>
      </c>
      <c r="C115" s="257">
        <v>11.647321</v>
      </c>
      <c r="D115" s="280">
        <v>11.586767</v>
      </c>
      <c r="E115" s="257">
        <v>11.634054000000001</v>
      </c>
      <c r="F115" s="257">
        <v>11.522492</v>
      </c>
      <c r="G115" s="257">
        <v>11.398897</v>
      </c>
      <c r="H115" s="257">
        <v>11.2217</v>
      </c>
      <c r="I115" s="257">
        <v>11.040213</v>
      </c>
      <c r="J115" s="257">
        <v>10.881501999999999</v>
      </c>
      <c r="K115" s="257">
        <v>10.777297000000001</v>
      </c>
      <c r="L115" s="257">
        <v>10.74518</v>
      </c>
      <c r="M115" s="257">
        <v>10.712755</v>
      </c>
      <c r="N115" s="257">
        <v>10.529526000000001</v>
      </c>
      <c r="O115" s="257">
        <v>10.486497999999999</v>
      </c>
      <c r="P115" s="257">
        <v>10.489011</v>
      </c>
      <c r="Q115" s="257">
        <v>10.45257</v>
      </c>
      <c r="R115" s="257">
        <v>10.498492000000001</v>
      </c>
      <c r="S115" s="257">
        <v>10.49873</v>
      </c>
      <c r="T115" s="257">
        <v>10.510743</v>
      </c>
      <c r="U115" s="257">
        <v>10.537205999999999</v>
      </c>
      <c r="V115" s="257">
        <v>10.586278</v>
      </c>
      <c r="W115" s="257">
        <v>10.659912</v>
      </c>
      <c r="X115" s="257">
        <v>10.721315000000001</v>
      </c>
      <c r="Y115" s="257">
        <v>10.81015</v>
      </c>
      <c r="Z115" s="257">
        <v>10.873495</v>
      </c>
      <c r="AA115" s="257">
        <v>10.948574000000001</v>
      </c>
      <c r="AB115" s="257">
        <v>11.01627</v>
      </c>
      <c r="AC115" s="257">
        <v>11.169152</v>
      </c>
      <c r="AD115" s="257">
        <v>11.277395</v>
      </c>
      <c r="AE115" s="257">
        <v>11.441651999999999</v>
      </c>
      <c r="AF115" s="257">
        <v>11.563719000000001</v>
      </c>
      <c r="AG115" s="257">
        <v>11.680811</v>
      </c>
      <c r="AH115" s="257">
        <v>11.778475</v>
      </c>
      <c r="AI115" s="256">
        <v>3.6099999999999999E-4</v>
      </c>
    </row>
    <row r="118" spans="1:35" ht="15" customHeight="1" x14ac:dyDescent="0.2">
      <c r="B118" s="254" t="s">
        <v>1321</v>
      </c>
    </row>
    <row r="119" spans="1:35" ht="15" customHeight="1" x14ac:dyDescent="0.2">
      <c r="A119" s="253" t="s">
        <v>1322</v>
      </c>
      <c r="B119" s="252" t="s">
        <v>44</v>
      </c>
      <c r="C119" s="255">
        <v>1.7128999999999998E-2</v>
      </c>
      <c r="D119" s="279">
        <v>1.6296000000000001E-2</v>
      </c>
      <c r="E119" s="255">
        <v>1.6226999999999998E-2</v>
      </c>
      <c r="F119" s="255">
        <v>1.6053999999999999E-2</v>
      </c>
      <c r="G119" s="255">
        <v>1.5882E-2</v>
      </c>
      <c r="H119" s="255">
        <v>1.5613E-2</v>
      </c>
      <c r="I119" s="255">
        <v>1.5442000000000001E-2</v>
      </c>
      <c r="J119" s="255">
        <v>1.5117E-2</v>
      </c>
      <c r="K119" s="255">
        <v>1.495E-2</v>
      </c>
      <c r="L119" s="255">
        <v>1.4857E-2</v>
      </c>
      <c r="M119" s="255">
        <v>1.4754E-2</v>
      </c>
      <c r="N119" s="255">
        <v>1.4546E-2</v>
      </c>
      <c r="O119" s="255">
        <v>1.4492E-2</v>
      </c>
      <c r="P119" s="255">
        <v>1.4441000000000001E-2</v>
      </c>
      <c r="Q119" s="255">
        <v>1.4338999999999999E-2</v>
      </c>
      <c r="R119" s="255">
        <v>1.4303E-2</v>
      </c>
      <c r="S119" s="255">
        <v>1.4269E-2</v>
      </c>
      <c r="T119" s="255">
        <v>1.4151E-2</v>
      </c>
      <c r="U119" s="255">
        <v>1.4E-2</v>
      </c>
      <c r="V119" s="255">
        <v>1.3901999999999999E-2</v>
      </c>
      <c r="W119" s="255">
        <v>1.3792E-2</v>
      </c>
      <c r="X119" s="255">
        <v>1.3679E-2</v>
      </c>
      <c r="Y119" s="255">
        <v>1.3224E-2</v>
      </c>
      <c r="Z119" s="255">
        <v>1.2725999999999999E-2</v>
      </c>
      <c r="AA119" s="255">
        <v>1.2236E-2</v>
      </c>
      <c r="AB119" s="255">
        <v>1.1727E-2</v>
      </c>
      <c r="AC119" s="255">
        <v>1.1216E-2</v>
      </c>
      <c r="AD119" s="255">
        <v>1.1341E-2</v>
      </c>
      <c r="AE119" s="255">
        <v>1.1472E-2</v>
      </c>
      <c r="AF119" s="255">
        <v>1.163E-2</v>
      </c>
      <c r="AG119" s="255">
        <v>1.1771999999999999E-2</v>
      </c>
      <c r="AH119" s="255">
        <v>1.2E-2</v>
      </c>
      <c r="AI119" s="250">
        <v>-1.1414000000000001E-2</v>
      </c>
    </row>
    <row r="120" spans="1:35" ht="15" customHeight="1" x14ac:dyDescent="0.2">
      <c r="A120" s="253" t="s">
        <v>1323</v>
      </c>
      <c r="B120" s="252" t="s">
        <v>45</v>
      </c>
      <c r="C120" s="255">
        <v>3.7597999999999999E-2</v>
      </c>
      <c r="D120" s="279">
        <v>3.5056999999999998E-2</v>
      </c>
      <c r="E120" s="255">
        <v>3.4876999999999998E-2</v>
      </c>
      <c r="F120" s="255">
        <v>3.4261E-2</v>
      </c>
      <c r="G120" s="255">
        <v>3.3477E-2</v>
      </c>
      <c r="H120" s="255">
        <v>3.2705999999999999E-2</v>
      </c>
      <c r="I120" s="255">
        <v>3.1842000000000002E-2</v>
      </c>
      <c r="J120" s="255">
        <v>3.1036000000000001E-2</v>
      </c>
      <c r="K120" s="255">
        <v>3.0228999999999999E-2</v>
      </c>
      <c r="L120" s="255">
        <v>2.9506999999999999E-2</v>
      </c>
      <c r="M120" s="255">
        <v>2.8835E-2</v>
      </c>
      <c r="N120" s="255">
        <v>2.7951E-2</v>
      </c>
      <c r="O120" s="255">
        <v>2.7584000000000001E-2</v>
      </c>
      <c r="P120" s="255">
        <v>2.7290999999999999E-2</v>
      </c>
      <c r="Q120" s="255">
        <v>2.7059E-2</v>
      </c>
      <c r="R120" s="255">
        <v>2.6814000000000001E-2</v>
      </c>
      <c r="S120" s="255">
        <v>2.6572999999999999E-2</v>
      </c>
      <c r="T120" s="255">
        <v>2.5812999999999999E-2</v>
      </c>
      <c r="U120" s="255">
        <v>2.5072000000000001E-2</v>
      </c>
      <c r="V120" s="255">
        <v>2.4303000000000002E-2</v>
      </c>
      <c r="W120" s="255">
        <v>2.3529000000000001E-2</v>
      </c>
      <c r="X120" s="255">
        <v>2.2772000000000001E-2</v>
      </c>
      <c r="Y120" s="255">
        <v>2.0326E-2</v>
      </c>
      <c r="Z120" s="255">
        <v>1.7794999999999998E-2</v>
      </c>
      <c r="AA120" s="255">
        <v>1.5247E-2</v>
      </c>
      <c r="AB120" s="255">
        <v>1.2635E-2</v>
      </c>
      <c r="AC120" s="255">
        <v>9.9799999999999993E-3</v>
      </c>
      <c r="AD120" s="255">
        <v>1.0090999999999999E-2</v>
      </c>
      <c r="AE120" s="255">
        <v>1.0215999999999999E-2</v>
      </c>
      <c r="AF120" s="255">
        <v>1.0357E-2</v>
      </c>
      <c r="AG120" s="255">
        <v>1.0489999999999999E-2</v>
      </c>
      <c r="AH120" s="255">
        <v>1.0621E-2</v>
      </c>
      <c r="AI120" s="250">
        <v>-3.9956999999999999E-2</v>
      </c>
    </row>
    <row r="121" spans="1:35" ht="15" customHeight="1" x14ac:dyDescent="0.2">
      <c r="A121" s="253" t="s">
        <v>1324</v>
      </c>
      <c r="B121" s="252" t="s">
        <v>1194</v>
      </c>
      <c r="C121" s="255">
        <v>5.4725999999999997E-2</v>
      </c>
      <c r="D121" s="279">
        <v>5.1352000000000002E-2</v>
      </c>
      <c r="E121" s="255">
        <v>5.1103999999999997E-2</v>
      </c>
      <c r="F121" s="255">
        <v>5.0314999999999999E-2</v>
      </c>
      <c r="G121" s="255">
        <v>4.9359E-2</v>
      </c>
      <c r="H121" s="255">
        <v>4.8320000000000002E-2</v>
      </c>
      <c r="I121" s="255">
        <v>4.7284E-2</v>
      </c>
      <c r="J121" s="255">
        <v>4.6153E-2</v>
      </c>
      <c r="K121" s="255">
        <v>4.5178000000000003E-2</v>
      </c>
      <c r="L121" s="255">
        <v>4.4364000000000001E-2</v>
      </c>
      <c r="M121" s="255">
        <v>4.3589000000000003E-2</v>
      </c>
      <c r="N121" s="255">
        <v>4.2497E-2</v>
      </c>
      <c r="O121" s="255">
        <v>4.2076000000000002E-2</v>
      </c>
      <c r="P121" s="255">
        <v>4.1731999999999998E-2</v>
      </c>
      <c r="Q121" s="255">
        <v>4.1397000000000003E-2</v>
      </c>
      <c r="R121" s="255">
        <v>4.1116E-2</v>
      </c>
      <c r="S121" s="255">
        <v>4.0842999999999997E-2</v>
      </c>
      <c r="T121" s="255">
        <v>3.9962999999999999E-2</v>
      </c>
      <c r="U121" s="255">
        <v>3.9071000000000002E-2</v>
      </c>
      <c r="V121" s="255">
        <v>3.8205999999999997E-2</v>
      </c>
      <c r="W121" s="255">
        <v>3.7321E-2</v>
      </c>
      <c r="X121" s="255">
        <v>3.6450999999999997E-2</v>
      </c>
      <c r="Y121" s="255">
        <v>3.3550000000000003E-2</v>
      </c>
      <c r="Z121" s="255">
        <v>3.0521E-2</v>
      </c>
      <c r="AA121" s="255">
        <v>2.7483E-2</v>
      </c>
      <c r="AB121" s="255">
        <v>2.4362000000000002E-2</v>
      </c>
      <c r="AC121" s="255">
        <v>2.1196E-2</v>
      </c>
      <c r="AD121" s="255">
        <v>2.1432E-2</v>
      </c>
      <c r="AE121" s="255">
        <v>2.1687999999999999E-2</v>
      </c>
      <c r="AF121" s="255">
        <v>2.1987E-2</v>
      </c>
      <c r="AG121" s="255">
        <v>2.2262000000000001E-2</v>
      </c>
      <c r="AH121" s="255">
        <v>2.2620999999999999E-2</v>
      </c>
      <c r="AI121" s="250">
        <v>-2.8097E-2</v>
      </c>
    </row>
    <row r="122" spans="1:35" ht="15" customHeight="1" x14ac:dyDescent="0.2">
      <c r="A122" s="253" t="s">
        <v>1325</v>
      </c>
      <c r="B122" s="252" t="s">
        <v>1196</v>
      </c>
      <c r="C122" s="255">
        <v>0.83400300000000005</v>
      </c>
      <c r="D122" s="279">
        <v>0.73592500000000005</v>
      </c>
      <c r="E122" s="255">
        <v>0.790238</v>
      </c>
      <c r="F122" s="255">
        <v>0.77329700000000001</v>
      </c>
      <c r="G122" s="255">
        <v>0.72329900000000003</v>
      </c>
      <c r="H122" s="255">
        <v>0.66938699999999995</v>
      </c>
      <c r="I122" s="255">
        <v>0.69303300000000001</v>
      </c>
      <c r="J122" s="255">
        <v>0.74800699999999998</v>
      </c>
      <c r="K122" s="255">
        <v>0.69330099999999995</v>
      </c>
      <c r="L122" s="255">
        <v>0.69889599999999996</v>
      </c>
      <c r="M122" s="255">
        <v>0.65649299999999999</v>
      </c>
      <c r="N122" s="255">
        <v>0.58150900000000005</v>
      </c>
      <c r="O122" s="255">
        <v>0.55499799999999999</v>
      </c>
      <c r="P122" s="255">
        <v>0.54058499999999998</v>
      </c>
      <c r="Q122" s="255">
        <v>0.54008299999999998</v>
      </c>
      <c r="R122" s="255">
        <v>0.54901999999999995</v>
      </c>
      <c r="S122" s="255">
        <v>0.54795099999999997</v>
      </c>
      <c r="T122" s="255">
        <v>0.55518800000000001</v>
      </c>
      <c r="U122" s="255">
        <v>0.54962800000000001</v>
      </c>
      <c r="V122" s="255">
        <v>0.54758399999999996</v>
      </c>
      <c r="W122" s="255">
        <v>0.56743200000000005</v>
      </c>
      <c r="X122" s="255">
        <v>0.55697300000000005</v>
      </c>
      <c r="Y122" s="255">
        <v>0.56365100000000001</v>
      </c>
      <c r="Z122" s="255">
        <v>0.53064100000000003</v>
      </c>
      <c r="AA122" s="255">
        <v>0.52889600000000003</v>
      </c>
      <c r="AB122" s="255">
        <v>0.53172900000000001</v>
      </c>
      <c r="AC122" s="255">
        <v>0.53484399999999999</v>
      </c>
      <c r="AD122" s="255">
        <v>0.54242599999999996</v>
      </c>
      <c r="AE122" s="255">
        <v>0.54967699999999997</v>
      </c>
      <c r="AF122" s="255">
        <v>0.55855999999999995</v>
      </c>
      <c r="AG122" s="255">
        <v>0.56771899999999997</v>
      </c>
      <c r="AH122" s="255">
        <v>0.56447899999999995</v>
      </c>
      <c r="AI122" s="250">
        <v>-1.2513E-2</v>
      </c>
    </row>
    <row r="123" spans="1:35" ht="15" customHeight="1" x14ac:dyDescent="0.2">
      <c r="A123" s="253" t="s">
        <v>1326</v>
      </c>
      <c r="B123" s="252" t="s">
        <v>1327</v>
      </c>
      <c r="C123" s="255">
        <v>0.10713</v>
      </c>
      <c r="D123" s="279">
        <v>0.11367099999999999</v>
      </c>
      <c r="E123" s="255">
        <v>5.4925000000000002E-2</v>
      </c>
      <c r="F123" s="255">
        <v>5.1463000000000002E-2</v>
      </c>
      <c r="G123" s="255">
        <v>5.1935000000000002E-2</v>
      </c>
      <c r="H123" s="255">
        <v>5.2464999999999998E-2</v>
      </c>
      <c r="I123" s="255">
        <v>5.5495999999999997E-2</v>
      </c>
      <c r="J123" s="255">
        <v>1.8754E-2</v>
      </c>
      <c r="K123" s="255">
        <v>1.8532E-2</v>
      </c>
      <c r="L123" s="255">
        <v>1.8366E-2</v>
      </c>
      <c r="M123" s="255">
        <v>1.823E-2</v>
      </c>
      <c r="N123" s="255">
        <v>1.7961999999999999E-2</v>
      </c>
      <c r="O123" s="255">
        <v>1.789E-2</v>
      </c>
      <c r="P123" s="255">
        <v>1.7868999999999999E-2</v>
      </c>
      <c r="Q123" s="255">
        <v>1.7885999999999999E-2</v>
      </c>
      <c r="R123" s="255">
        <v>1.7899000000000002E-2</v>
      </c>
      <c r="S123" s="255">
        <v>1.7919000000000001E-2</v>
      </c>
      <c r="T123" s="255">
        <v>1.7808999999999998E-2</v>
      </c>
      <c r="U123" s="255">
        <v>1.7721000000000001E-2</v>
      </c>
      <c r="V123" s="255">
        <v>1.7621000000000001E-2</v>
      </c>
      <c r="W123" s="255">
        <v>1.7527000000000001E-2</v>
      </c>
      <c r="X123" s="255">
        <v>1.7454000000000001E-2</v>
      </c>
      <c r="Y123" s="255">
        <v>1.6933E-2</v>
      </c>
      <c r="Z123" s="255">
        <v>1.6376999999999999E-2</v>
      </c>
      <c r="AA123" s="255">
        <v>1.5837E-2</v>
      </c>
      <c r="AB123" s="255">
        <v>1.5283E-2</v>
      </c>
      <c r="AC123" s="255">
        <v>1.4723E-2</v>
      </c>
      <c r="AD123" s="255">
        <v>1.4892000000000001E-2</v>
      </c>
      <c r="AE123" s="255">
        <v>1.5076000000000001E-2</v>
      </c>
      <c r="AF123" s="255">
        <v>1.5285999999999999E-2</v>
      </c>
      <c r="AG123" s="255">
        <v>1.5481999999999999E-2</v>
      </c>
      <c r="AH123" s="255">
        <v>1.5675000000000001E-2</v>
      </c>
      <c r="AI123" s="250">
        <v>-6.0116999999999997E-2</v>
      </c>
    </row>
    <row r="124" spans="1:35" ht="15" customHeight="1" x14ac:dyDescent="0.2">
      <c r="A124" s="253" t="s">
        <v>1328</v>
      </c>
      <c r="B124" s="252" t="s">
        <v>1329</v>
      </c>
      <c r="C124" s="255">
        <v>0.28642200000000001</v>
      </c>
      <c r="D124" s="279">
        <v>0.28597699999999998</v>
      </c>
      <c r="E124" s="255">
        <v>0.28554000000000002</v>
      </c>
      <c r="F124" s="255">
        <v>0.28510200000000002</v>
      </c>
      <c r="G124" s="255">
        <v>0.28510200000000002</v>
      </c>
      <c r="H124" s="255">
        <v>0.28510200000000002</v>
      </c>
      <c r="I124" s="255">
        <v>0.19065199999999999</v>
      </c>
      <c r="J124" s="255">
        <v>9.5815999999999998E-2</v>
      </c>
      <c r="K124" s="255">
        <v>9.5815999999999998E-2</v>
      </c>
      <c r="L124" s="255">
        <v>9.5815999999999998E-2</v>
      </c>
      <c r="M124" s="255">
        <v>9.5815999999999998E-2</v>
      </c>
      <c r="N124" s="255">
        <v>9.5815999999999998E-2</v>
      </c>
      <c r="O124" s="255">
        <v>9.5815999999999998E-2</v>
      </c>
      <c r="P124" s="255">
        <v>9.5815999999999998E-2</v>
      </c>
      <c r="Q124" s="255">
        <v>9.5815999999999998E-2</v>
      </c>
      <c r="R124" s="255">
        <v>9.5815999999999998E-2</v>
      </c>
      <c r="S124" s="255">
        <v>9.5815999999999998E-2</v>
      </c>
      <c r="T124" s="255">
        <v>9.5815999999999998E-2</v>
      </c>
      <c r="U124" s="255">
        <v>9.5815999999999998E-2</v>
      </c>
      <c r="V124" s="255">
        <v>9.5815999999999998E-2</v>
      </c>
      <c r="W124" s="255">
        <v>9.5815999999999998E-2</v>
      </c>
      <c r="X124" s="255">
        <v>9.5815999999999998E-2</v>
      </c>
      <c r="Y124" s="255">
        <v>9.5815999999999998E-2</v>
      </c>
      <c r="Z124" s="255">
        <v>9.5815999999999998E-2</v>
      </c>
      <c r="AA124" s="255">
        <v>9.5815999999999998E-2</v>
      </c>
      <c r="AB124" s="255">
        <v>9.5815999999999998E-2</v>
      </c>
      <c r="AC124" s="255">
        <v>9.5815999999999998E-2</v>
      </c>
      <c r="AD124" s="255">
        <v>9.5815999999999998E-2</v>
      </c>
      <c r="AE124" s="255">
        <v>9.5815999999999998E-2</v>
      </c>
      <c r="AF124" s="255">
        <v>9.5815999999999998E-2</v>
      </c>
      <c r="AG124" s="255">
        <v>9.5815999999999998E-2</v>
      </c>
      <c r="AH124" s="255">
        <v>9.5815999999999998E-2</v>
      </c>
      <c r="AI124" s="250">
        <v>-3.4707000000000002E-2</v>
      </c>
    </row>
    <row r="125" spans="1:35" ht="15" customHeight="1" x14ac:dyDescent="0.2">
      <c r="A125" s="253" t="s">
        <v>1330</v>
      </c>
      <c r="B125" s="252" t="s">
        <v>1331</v>
      </c>
      <c r="C125" s="255">
        <v>2.1159949999999998</v>
      </c>
      <c r="D125" s="279">
        <v>2.1845270000000001</v>
      </c>
      <c r="E125" s="255">
        <v>2.2174</v>
      </c>
      <c r="F125" s="255">
        <v>2.1920410000000001</v>
      </c>
      <c r="G125" s="255">
        <v>2.1601620000000001</v>
      </c>
      <c r="H125" s="255">
        <v>2.1331669999999998</v>
      </c>
      <c r="I125" s="255">
        <v>2.1273200000000001</v>
      </c>
      <c r="J125" s="255">
        <v>2.089013</v>
      </c>
      <c r="K125" s="255">
        <v>2.0951810000000002</v>
      </c>
      <c r="L125" s="255">
        <v>2.1093060000000001</v>
      </c>
      <c r="M125" s="255">
        <v>2.154134</v>
      </c>
      <c r="N125" s="255">
        <v>2.1873580000000001</v>
      </c>
      <c r="O125" s="255">
        <v>2.1993429999999998</v>
      </c>
      <c r="P125" s="255">
        <v>2.2130070000000002</v>
      </c>
      <c r="Q125" s="255">
        <v>2.24024</v>
      </c>
      <c r="R125" s="255">
        <v>2.2583769999999999</v>
      </c>
      <c r="S125" s="255">
        <v>2.2687300000000001</v>
      </c>
      <c r="T125" s="255">
        <v>2.2916349999999999</v>
      </c>
      <c r="U125" s="255">
        <v>2.321402</v>
      </c>
      <c r="V125" s="255">
        <v>2.3500860000000001</v>
      </c>
      <c r="W125" s="255">
        <v>2.3762660000000002</v>
      </c>
      <c r="X125" s="255">
        <v>2.404639</v>
      </c>
      <c r="Y125" s="255">
        <v>2.4472700000000001</v>
      </c>
      <c r="Z125" s="255">
        <v>2.5092020000000002</v>
      </c>
      <c r="AA125" s="255">
        <v>2.5427240000000002</v>
      </c>
      <c r="AB125" s="255">
        <v>2.5691440000000001</v>
      </c>
      <c r="AC125" s="255">
        <v>2.6360260000000002</v>
      </c>
      <c r="AD125" s="255">
        <v>2.7022529999999998</v>
      </c>
      <c r="AE125" s="255">
        <v>2.769307</v>
      </c>
      <c r="AF125" s="255">
        <v>2.807788</v>
      </c>
      <c r="AG125" s="255">
        <v>2.856115</v>
      </c>
      <c r="AH125" s="255">
        <v>2.9161679999999999</v>
      </c>
      <c r="AI125" s="250">
        <v>1.04E-2</v>
      </c>
    </row>
    <row r="126" spans="1:35" ht="15" customHeight="1" x14ac:dyDescent="0.2">
      <c r="A126" s="253" t="s">
        <v>1332</v>
      </c>
      <c r="B126" s="252" t="s">
        <v>1333</v>
      </c>
      <c r="C126" s="255">
        <v>5.2700000000000004E-3</v>
      </c>
      <c r="D126" s="279">
        <v>5.2700000000000004E-3</v>
      </c>
      <c r="E126" s="255">
        <v>5.2700000000000004E-3</v>
      </c>
      <c r="F126" s="255">
        <v>5.2700000000000004E-3</v>
      </c>
      <c r="G126" s="255">
        <v>5.2700000000000004E-3</v>
      </c>
      <c r="H126" s="255">
        <v>5.2700000000000004E-3</v>
      </c>
      <c r="I126" s="255">
        <v>5.2700000000000004E-3</v>
      </c>
      <c r="J126" s="255">
        <v>5.2700000000000004E-3</v>
      </c>
      <c r="K126" s="255">
        <v>5.2700000000000004E-3</v>
      </c>
      <c r="L126" s="255">
        <v>5.2700000000000004E-3</v>
      </c>
      <c r="M126" s="255">
        <v>5.2700000000000004E-3</v>
      </c>
      <c r="N126" s="255">
        <v>5.2700000000000004E-3</v>
      </c>
      <c r="O126" s="255">
        <v>5.2700000000000004E-3</v>
      </c>
      <c r="P126" s="255">
        <v>5.2700000000000004E-3</v>
      </c>
      <c r="Q126" s="255">
        <v>5.2700000000000004E-3</v>
      </c>
      <c r="R126" s="255">
        <v>5.2700000000000004E-3</v>
      </c>
      <c r="S126" s="255">
        <v>5.2700000000000004E-3</v>
      </c>
      <c r="T126" s="255">
        <v>5.2700000000000004E-3</v>
      </c>
      <c r="U126" s="255">
        <v>5.2700000000000004E-3</v>
      </c>
      <c r="V126" s="255">
        <v>5.2700000000000004E-3</v>
      </c>
      <c r="W126" s="255">
        <v>5.2700000000000004E-3</v>
      </c>
      <c r="X126" s="255">
        <v>5.2700000000000004E-3</v>
      </c>
      <c r="Y126" s="255">
        <v>5.2700000000000004E-3</v>
      </c>
      <c r="Z126" s="255">
        <v>5.2700000000000004E-3</v>
      </c>
      <c r="AA126" s="255">
        <v>5.2700000000000004E-3</v>
      </c>
      <c r="AB126" s="255">
        <v>5.2700000000000004E-3</v>
      </c>
      <c r="AC126" s="255">
        <v>5.2700000000000004E-3</v>
      </c>
      <c r="AD126" s="255">
        <v>5.2700000000000004E-3</v>
      </c>
      <c r="AE126" s="255">
        <v>5.2700000000000004E-3</v>
      </c>
      <c r="AF126" s="255">
        <v>5.2700000000000004E-3</v>
      </c>
      <c r="AG126" s="255">
        <v>5.2700000000000004E-3</v>
      </c>
      <c r="AH126" s="255">
        <v>5.2700000000000004E-3</v>
      </c>
      <c r="AI126" s="250">
        <v>0</v>
      </c>
    </row>
    <row r="127" spans="1:35" ht="15" customHeight="1" x14ac:dyDescent="0.2">
      <c r="A127" s="253" t="s">
        <v>1334</v>
      </c>
      <c r="B127" s="252" t="s">
        <v>1335</v>
      </c>
      <c r="C127" s="255">
        <v>1.2452E-2</v>
      </c>
      <c r="D127" s="279">
        <v>1.5561E-2</v>
      </c>
      <c r="E127" s="255">
        <v>1.4413E-2</v>
      </c>
      <c r="F127" s="255">
        <v>1.3258000000000001E-2</v>
      </c>
      <c r="G127" s="255">
        <v>1.2787E-2</v>
      </c>
      <c r="H127" s="255">
        <v>1.3355000000000001E-2</v>
      </c>
      <c r="I127" s="255">
        <v>1.248E-2</v>
      </c>
      <c r="J127" s="255">
        <v>1.2828000000000001E-2</v>
      </c>
      <c r="K127" s="255">
        <v>1.3797E-2</v>
      </c>
      <c r="L127" s="255">
        <v>1.4286E-2</v>
      </c>
      <c r="M127" s="255">
        <v>1.4063000000000001E-2</v>
      </c>
      <c r="N127" s="255">
        <v>1.4723E-2</v>
      </c>
      <c r="O127" s="255">
        <v>1.4113000000000001E-2</v>
      </c>
      <c r="P127" s="255">
        <v>1.4696000000000001E-2</v>
      </c>
      <c r="Q127" s="255">
        <v>1.4696000000000001E-2</v>
      </c>
      <c r="R127" s="255">
        <v>1.5358999999999999E-2</v>
      </c>
      <c r="S127" s="255">
        <v>1.5216E-2</v>
      </c>
      <c r="T127" s="255">
        <v>1.4859000000000001E-2</v>
      </c>
      <c r="U127" s="255">
        <v>1.4772E-2</v>
      </c>
      <c r="V127" s="255">
        <v>1.4674E-2</v>
      </c>
      <c r="W127" s="255">
        <v>1.4748000000000001E-2</v>
      </c>
      <c r="X127" s="255">
        <v>1.4695E-2</v>
      </c>
      <c r="Y127" s="255">
        <v>1.4818E-2</v>
      </c>
      <c r="Z127" s="255">
        <v>1.4713E-2</v>
      </c>
      <c r="AA127" s="255">
        <v>1.4607E-2</v>
      </c>
      <c r="AB127" s="255">
        <v>1.4498E-2</v>
      </c>
      <c r="AC127" s="255">
        <v>1.4426E-2</v>
      </c>
      <c r="AD127" s="255">
        <v>1.4095999999999999E-2</v>
      </c>
      <c r="AE127" s="255">
        <v>1.3932999999999999E-2</v>
      </c>
      <c r="AF127" s="255">
        <v>1.3735000000000001E-2</v>
      </c>
      <c r="AG127" s="255">
        <v>1.3629E-2</v>
      </c>
      <c r="AH127" s="255">
        <v>1.3520000000000001E-2</v>
      </c>
      <c r="AI127" s="250">
        <v>2.6589999999999999E-3</v>
      </c>
    </row>
    <row r="128" spans="1:35" ht="15" customHeight="1" x14ac:dyDescent="0.2">
      <c r="A128" s="253" t="s">
        <v>1336</v>
      </c>
      <c r="B128" s="254" t="s">
        <v>1206</v>
      </c>
      <c r="C128" s="257">
        <v>3.4159980000000001</v>
      </c>
      <c r="D128" s="280">
        <v>3.3922819999999998</v>
      </c>
      <c r="E128" s="257">
        <v>3.4188890000000001</v>
      </c>
      <c r="F128" s="257">
        <v>3.3707470000000002</v>
      </c>
      <c r="G128" s="257">
        <v>3.2879139999999998</v>
      </c>
      <c r="H128" s="257">
        <v>3.2070669999999999</v>
      </c>
      <c r="I128" s="257">
        <v>3.1315339999999998</v>
      </c>
      <c r="J128" s="257">
        <v>3.0158399999999999</v>
      </c>
      <c r="K128" s="257">
        <v>2.9670770000000002</v>
      </c>
      <c r="L128" s="257">
        <v>2.9863050000000002</v>
      </c>
      <c r="M128" s="257">
        <v>2.9875949999999998</v>
      </c>
      <c r="N128" s="257">
        <v>2.9451360000000002</v>
      </c>
      <c r="O128" s="257">
        <v>2.9295070000000001</v>
      </c>
      <c r="P128" s="257">
        <v>2.9289740000000002</v>
      </c>
      <c r="Q128" s="257">
        <v>2.9553880000000001</v>
      </c>
      <c r="R128" s="257">
        <v>2.9828579999999998</v>
      </c>
      <c r="S128" s="257">
        <v>2.9917440000000002</v>
      </c>
      <c r="T128" s="257">
        <v>3.02054</v>
      </c>
      <c r="U128" s="257">
        <v>3.0436800000000002</v>
      </c>
      <c r="V128" s="257">
        <v>3.069258</v>
      </c>
      <c r="W128" s="257">
        <v>3.1143800000000001</v>
      </c>
      <c r="X128" s="257">
        <v>3.1312989999999998</v>
      </c>
      <c r="Y128" s="257">
        <v>3.177308</v>
      </c>
      <c r="Z128" s="257">
        <v>3.2025399999999999</v>
      </c>
      <c r="AA128" s="257">
        <v>3.2306330000000001</v>
      </c>
      <c r="AB128" s="257">
        <v>3.2561019999999998</v>
      </c>
      <c r="AC128" s="257">
        <v>3.3223020000000001</v>
      </c>
      <c r="AD128" s="257">
        <v>3.3961839999999999</v>
      </c>
      <c r="AE128" s="257">
        <v>3.4707669999999999</v>
      </c>
      <c r="AF128" s="257">
        <v>3.5184419999999998</v>
      </c>
      <c r="AG128" s="257">
        <v>3.5762930000000002</v>
      </c>
      <c r="AH128" s="257">
        <v>3.6335489999999999</v>
      </c>
      <c r="AI128" s="256">
        <v>1.9940000000000001E-3</v>
      </c>
    </row>
    <row r="130" spans="1:35" ht="15" customHeight="1" x14ac:dyDescent="0.2">
      <c r="B130" s="254" t="s">
        <v>1337</v>
      </c>
    </row>
    <row r="131" spans="1:35" ht="15" customHeight="1" x14ac:dyDescent="0.2">
      <c r="A131" s="253" t="s">
        <v>1338</v>
      </c>
      <c r="B131" s="252" t="s">
        <v>1228</v>
      </c>
      <c r="C131" s="255">
        <v>0.104336</v>
      </c>
      <c r="D131" s="279">
        <v>0.10137699999999999</v>
      </c>
      <c r="E131" s="255">
        <v>7.8538999999999998E-2</v>
      </c>
      <c r="F131" s="255">
        <v>7.6707999999999998E-2</v>
      </c>
      <c r="G131" s="255">
        <v>7.6138999999999998E-2</v>
      </c>
      <c r="H131" s="255">
        <v>7.5647000000000006E-2</v>
      </c>
      <c r="I131" s="255">
        <v>7.5203000000000006E-2</v>
      </c>
      <c r="J131" s="255">
        <v>7.4878E-2</v>
      </c>
      <c r="K131" s="255">
        <v>7.4611999999999998E-2</v>
      </c>
      <c r="L131" s="255">
        <v>7.4485999999999997E-2</v>
      </c>
      <c r="M131" s="255">
        <v>7.4392E-2</v>
      </c>
      <c r="N131" s="255">
        <v>7.4270000000000003E-2</v>
      </c>
      <c r="O131" s="255">
        <v>7.4282000000000001E-2</v>
      </c>
      <c r="P131" s="255">
        <v>7.4334999999999998E-2</v>
      </c>
      <c r="Q131" s="255">
        <v>7.4392E-2</v>
      </c>
      <c r="R131" s="255">
        <v>7.4513999999999997E-2</v>
      </c>
      <c r="S131" s="255">
        <v>7.4640999999999999E-2</v>
      </c>
      <c r="T131" s="255">
        <v>7.4737999999999999E-2</v>
      </c>
      <c r="U131" s="255">
        <v>7.4824000000000002E-2</v>
      </c>
      <c r="V131" s="255">
        <v>7.4917999999999998E-2</v>
      </c>
      <c r="W131" s="255">
        <v>7.5008000000000005E-2</v>
      </c>
      <c r="X131" s="255">
        <v>7.5180999999999998E-2</v>
      </c>
      <c r="Y131" s="255">
        <v>7.5406000000000001E-2</v>
      </c>
      <c r="Z131" s="255">
        <v>7.5552999999999995E-2</v>
      </c>
      <c r="AA131" s="255">
        <v>7.5781000000000001E-2</v>
      </c>
      <c r="AB131" s="255">
        <v>7.6059000000000002E-2</v>
      </c>
      <c r="AC131" s="255">
        <v>7.6363E-2</v>
      </c>
      <c r="AD131" s="255">
        <v>7.6704999999999995E-2</v>
      </c>
      <c r="AE131" s="255">
        <v>7.7022999999999994E-2</v>
      </c>
      <c r="AF131" s="255">
        <v>7.7336000000000002E-2</v>
      </c>
      <c r="AG131" s="255">
        <v>7.7676999999999996E-2</v>
      </c>
      <c r="AH131" s="255">
        <v>7.8032000000000004E-2</v>
      </c>
      <c r="AI131" s="250">
        <v>-9.3270000000000002E-3</v>
      </c>
    </row>
    <row r="132" spans="1:35" ht="15" customHeight="1" x14ac:dyDescent="0.2">
      <c r="A132" s="253" t="s">
        <v>1339</v>
      </c>
      <c r="B132" s="252" t="s">
        <v>1210</v>
      </c>
      <c r="C132" s="255">
        <v>2.471797</v>
      </c>
      <c r="D132" s="279">
        <v>2.4790359999999998</v>
      </c>
      <c r="E132" s="255">
        <v>2.4501369999999998</v>
      </c>
      <c r="F132" s="255">
        <v>2.3984209999999999</v>
      </c>
      <c r="G132" s="255">
        <v>2.3192910000000002</v>
      </c>
      <c r="H132" s="255">
        <v>2.215802</v>
      </c>
      <c r="I132" s="255">
        <v>2.1066009999999999</v>
      </c>
      <c r="J132" s="255">
        <v>2.0457239999999999</v>
      </c>
      <c r="K132" s="255">
        <v>1.995331</v>
      </c>
      <c r="L132" s="255">
        <v>1.9488510000000001</v>
      </c>
      <c r="M132" s="255">
        <v>1.905186</v>
      </c>
      <c r="N132" s="255">
        <v>1.863767</v>
      </c>
      <c r="O132" s="255">
        <v>1.826622</v>
      </c>
      <c r="P132" s="255">
        <v>1.7888809999999999</v>
      </c>
      <c r="Q132" s="255">
        <v>1.752597</v>
      </c>
      <c r="R132" s="255">
        <v>1.717619</v>
      </c>
      <c r="S132" s="255">
        <v>1.6829160000000001</v>
      </c>
      <c r="T132" s="255">
        <v>1.672323</v>
      </c>
      <c r="U132" s="255">
        <v>1.663203</v>
      </c>
      <c r="V132" s="255">
        <v>1.655724</v>
      </c>
      <c r="W132" s="255">
        <v>1.650298</v>
      </c>
      <c r="X132" s="255">
        <v>1.6474310000000001</v>
      </c>
      <c r="Y132" s="255">
        <v>1.6457949999999999</v>
      </c>
      <c r="Z132" s="255">
        <v>1.645805</v>
      </c>
      <c r="AA132" s="255">
        <v>1.6474120000000001</v>
      </c>
      <c r="AB132" s="255">
        <v>1.6502829999999999</v>
      </c>
      <c r="AC132" s="255">
        <v>1.653713</v>
      </c>
      <c r="AD132" s="255">
        <v>1.6589929999999999</v>
      </c>
      <c r="AE132" s="255">
        <v>1.665896</v>
      </c>
      <c r="AF132" s="255">
        <v>1.672731</v>
      </c>
      <c r="AG132" s="255">
        <v>1.680898</v>
      </c>
      <c r="AH132" s="255">
        <v>1.6891430000000001</v>
      </c>
      <c r="AI132" s="250">
        <v>-1.2206E-2</v>
      </c>
    </row>
    <row r="133" spans="1:35" ht="15" customHeight="1" x14ac:dyDescent="0.2">
      <c r="A133" s="253" t="s">
        <v>1340</v>
      </c>
      <c r="B133" s="252" t="s">
        <v>1267</v>
      </c>
      <c r="C133" s="255">
        <v>2.7130000000000001E-3</v>
      </c>
      <c r="D133" s="279">
        <v>4.1609999999999998E-3</v>
      </c>
      <c r="E133" s="255">
        <v>6.3530000000000001E-3</v>
      </c>
      <c r="F133" s="255">
        <v>7.8820000000000001E-3</v>
      </c>
      <c r="G133" s="255">
        <v>7.7510000000000001E-3</v>
      </c>
      <c r="H133" s="255">
        <v>8.6029999999999995E-3</v>
      </c>
      <c r="I133" s="255">
        <v>8.2480000000000001E-3</v>
      </c>
      <c r="J133" s="255">
        <v>8.6960000000000006E-3</v>
      </c>
      <c r="K133" s="255">
        <v>8.9549999999999994E-3</v>
      </c>
      <c r="L133" s="255">
        <v>8.5850000000000006E-3</v>
      </c>
      <c r="M133" s="255">
        <v>8.6809999999999995E-3</v>
      </c>
      <c r="N133" s="255">
        <v>1.1644E-2</v>
      </c>
      <c r="O133" s="255">
        <v>1.0817E-2</v>
      </c>
      <c r="P133" s="255">
        <v>1.0972000000000001E-2</v>
      </c>
      <c r="Q133" s="255">
        <v>1.0838E-2</v>
      </c>
      <c r="R133" s="255">
        <v>1.0076999999999999E-2</v>
      </c>
      <c r="S133" s="255">
        <v>9.7920000000000004E-3</v>
      </c>
      <c r="T133" s="255">
        <v>9.6439999999999998E-3</v>
      </c>
      <c r="U133" s="255">
        <v>9.7590000000000003E-3</v>
      </c>
      <c r="V133" s="255">
        <v>9.6989999999999993E-3</v>
      </c>
      <c r="W133" s="255">
        <v>8.9940000000000003E-3</v>
      </c>
      <c r="X133" s="255">
        <v>8.1569999999999993E-3</v>
      </c>
      <c r="Y133" s="255">
        <v>8.0759999999999998E-3</v>
      </c>
      <c r="Z133" s="255">
        <v>7.6210000000000002E-3</v>
      </c>
      <c r="AA133" s="255">
        <v>7.3119999999999999E-3</v>
      </c>
      <c r="AB133" s="255">
        <v>7.0029999999999997E-3</v>
      </c>
      <c r="AC133" s="255">
        <v>6.8640000000000003E-3</v>
      </c>
      <c r="AD133" s="255">
        <v>6.3340000000000002E-3</v>
      </c>
      <c r="AE133" s="255">
        <v>4.8659999999999997E-3</v>
      </c>
      <c r="AF133" s="255">
        <v>4.2440000000000004E-3</v>
      </c>
      <c r="AG133" s="255">
        <v>3.4610000000000001E-3</v>
      </c>
      <c r="AH133" s="255">
        <v>3.4610000000000001E-3</v>
      </c>
      <c r="AI133" s="250">
        <v>7.8879999999999992E-3</v>
      </c>
    </row>
    <row r="134" spans="1:35" ht="15" customHeight="1" x14ac:dyDescent="0.2">
      <c r="A134" s="253" t="s">
        <v>1341</v>
      </c>
      <c r="B134" s="252" t="s">
        <v>1269</v>
      </c>
      <c r="C134" s="255">
        <v>1.065018</v>
      </c>
      <c r="D134" s="279">
        <v>1.0858699999999999</v>
      </c>
      <c r="E134" s="255">
        <v>1.0804009999999999</v>
      </c>
      <c r="F134" s="255">
        <v>1.0721179999999999</v>
      </c>
      <c r="G134" s="255">
        <v>1.073461</v>
      </c>
      <c r="H134" s="255">
        <v>1.079599</v>
      </c>
      <c r="I134" s="255">
        <v>1.088865</v>
      </c>
      <c r="J134" s="255">
        <v>1.0978749999999999</v>
      </c>
      <c r="K134" s="255">
        <v>1.107532</v>
      </c>
      <c r="L134" s="255">
        <v>1.118061</v>
      </c>
      <c r="M134" s="255">
        <v>1.128371</v>
      </c>
      <c r="N134" s="255">
        <v>1.139248</v>
      </c>
      <c r="O134" s="255">
        <v>1.1498679999999999</v>
      </c>
      <c r="P134" s="255">
        <v>1.1609860000000001</v>
      </c>
      <c r="Q134" s="255">
        <v>1.1717679999999999</v>
      </c>
      <c r="R134" s="255">
        <v>1.1823570000000001</v>
      </c>
      <c r="S134" s="255">
        <v>1.192501</v>
      </c>
      <c r="T134" s="255">
        <v>1.2025650000000001</v>
      </c>
      <c r="U134" s="255">
        <v>1.212931</v>
      </c>
      <c r="V134" s="255">
        <v>1.223042</v>
      </c>
      <c r="W134" s="255">
        <v>1.23349</v>
      </c>
      <c r="X134" s="255">
        <v>1.245017</v>
      </c>
      <c r="Y134" s="255">
        <v>1.2567790000000001</v>
      </c>
      <c r="Z134" s="255">
        <v>1.268451</v>
      </c>
      <c r="AA134" s="255">
        <v>1.280745</v>
      </c>
      <c r="AB134" s="255">
        <v>1.293496</v>
      </c>
      <c r="AC134" s="255">
        <v>1.30715</v>
      </c>
      <c r="AD134" s="255">
        <v>1.3213200000000001</v>
      </c>
      <c r="AE134" s="255">
        <v>1.335869</v>
      </c>
      <c r="AF134" s="255">
        <v>1.350366</v>
      </c>
      <c r="AG134" s="255">
        <v>1.36507</v>
      </c>
      <c r="AH134" s="255">
        <v>1.3800330000000001</v>
      </c>
      <c r="AI134" s="250">
        <v>8.3940000000000004E-3</v>
      </c>
    </row>
    <row r="135" spans="1:35" ht="15" customHeight="1" x14ac:dyDescent="0.2">
      <c r="A135" s="253" t="s">
        <v>1342</v>
      </c>
      <c r="B135" s="252" t="s">
        <v>1294</v>
      </c>
      <c r="C135" s="255">
        <v>9.2999999999999997E-5</v>
      </c>
      <c r="D135" s="279">
        <v>9.3999999999999994E-5</v>
      </c>
      <c r="E135" s="255">
        <v>1.3200000000000001E-4</v>
      </c>
      <c r="F135" s="255">
        <v>1.08E-4</v>
      </c>
      <c r="G135" s="255">
        <v>1.08E-4</v>
      </c>
      <c r="H135" s="255">
        <v>1.01E-4</v>
      </c>
      <c r="I135" s="255">
        <v>1.01E-4</v>
      </c>
      <c r="J135" s="255">
        <v>9.2E-5</v>
      </c>
      <c r="K135" s="255">
        <v>9.1000000000000003E-5</v>
      </c>
      <c r="L135" s="255">
        <v>8.1000000000000004E-5</v>
      </c>
      <c r="M135" s="255">
        <v>7.7000000000000001E-5</v>
      </c>
      <c r="N135" s="255">
        <v>2.6999999999999999E-5</v>
      </c>
      <c r="O135" s="255">
        <v>2.1999999999999999E-5</v>
      </c>
      <c r="P135" s="255">
        <v>2.0000000000000002E-5</v>
      </c>
      <c r="Q135" s="255">
        <v>9.0000000000000002E-6</v>
      </c>
      <c r="R135" s="255">
        <v>6.0000000000000002E-6</v>
      </c>
      <c r="S135" s="255">
        <v>1.9999999999999999E-6</v>
      </c>
      <c r="T135" s="255">
        <v>0</v>
      </c>
      <c r="U135" s="255">
        <v>0</v>
      </c>
      <c r="V135" s="255">
        <v>0</v>
      </c>
      <c r="W135" s="255">
        <v>0</v>
      </c>
      <c r="X135" s="255">
        <v>0</v>
      </c>
      <c r="Y135" s="255">
        <v>0</v>
      </c>
      <c r="Z135" s="255">
        <v>0</v>
      </c>
      <c r="AA135" s="255">
        <v>0</v>
      </c>
      <c r="AB135" s="255">
        <v>0</v>
      </c>
      <c r="AC135" s="255">
        <v>0</v>
      </c>
      <c r="AD135" s="255">
        <v>0</v>
      </c>
      <c r="AE135" s="255">
        <v>0</v>
      </c>
      <c r="AF135" s="255">
        <v>0</v>
      </c>
      <c r="AG135" s="255">
        <v>0</v>
      </c>
      <c r="AH135" s="255">
        <v>0</v>
      </c>
      <c r="AI135" s="250" t="s">
        <v>1213</v>
      </c>
    </row>
    <row r="136" spans="1:35" ht="15" customHeight="1" x14ac:dyDescent="0.2">
      <c r="A136" s="253" t="s">
        <v>1343</v>
      </c>
      <c r="B136" s="252" t="s">
        <v>1192</v>
      </c>
      <c r="C136" s="255">
        <v>0.95049399999999995</v>
      </c>
      <c r="D136" s="279">
        <v>0.96379499999999996</v>
      </c>
      <c r="E136" s="255">
        <v>1.00292</v>
      </c>
      <c r="F136" s="255">
        <v>1.035412</v>
      </c>
      <c r="G136" s="255">
        <v>1.0134000000000001</v>
      </c>
      <c r="H136" s="255">
        <v>1.008796</v>
      </c>
      <c r="I136" s="255">
        <v>1.004894</v>
      </c>
      <c r="J136" s="255">
        <v>1.007887</v>
      </c>
      <c r="K136" s="255">
        <v>1.0045059999999999</v>
      </c>
      <c r="L136" s="255">
        <v>1.008038</v>
      </c>
      <c r="M136" s="255">
        <v>1.003007</v>
      </c>
      <c r="N136" s="255">
        <v>0.99481600000000003</v>
      </c>
      <c r="O136" s="255">
        <v>0.99166799999999999</v>
      </c>
      <c r="P136" s="255">
        <v>0.98787199999999997</v>
      </c>
      <c r="Q136" s="255">
        <v>0.98443199999999997</v>
      </c>
      <c r="R136" s="255">
        <v>0.98348999999999998</v>
      </c>
      <c r="S136" s="255">
        <v>0.98361399999999999</v>
      </c>
      <c r="T136" s="255">
        <v>0.98808099999999999</v>
      </c>
      <c r="U136" s="255">
        <v>0.98761200000000005</v>
      </c>
      <c r="V136" s="255">
        <v>0.989537</v>
      </c>
      <c r="W136" s="255">
        <v>0.99042600000000003</v>
      </c>
      <c r="X136" s="255">
        <v>0.99326899999999996</v>
      </c>
      <c r="Y136" s="255">
        <v>0.99497999999999998</v>
      </c>
      <c r="Z136" s="255">
        <v>0.99998699999999996</v>
      </c>
      <c r="AA136" s="255">
        <v>1.0044029999999999</v>
      </c>
      <c r="AB136" s="255">
        <v>1.011218</v>
      </c>
      <c r="AC136" s="255">
        <v>1.016475</v>
      </c>
      <c r="AD136" s="255">
        <v>1.0239849999999999</v>
      </c>
      <c r="AE136" s="255">
        <v>1.0317730000000001</v>
      </c>
      <c r="AF136" s="255">
        <v>1.0381469999999999</v>
      </c>
      <c r="AG136" s="255">
        <v>1.04471</v>
      </c>
      <c r="AH136" s="255">
        <v>1.0498130000000001</v>
      </c>
      <c r="AI136" s="250">
        <v>3.2109999999999999E-3</v>
      </c>
    </row>
    <row r="137" spans="1:35" ht="15" customHeight="1" x14ac:dyDescent="0.2">
      <c r="A137" s="253" t="s">
        <v>1344</v>
      </c>
      <c r="B137" s="252" t="s">
        <v>45</v>
      </c>
      <c r="C137" s="255">
        <v>0.25810499999999997</v>
      </c>
      <c r="D137" s="279">
        <v>0.24280499999999999</v>
      </c>
      <c r="E137" s="255">
        <v>0.25132500000000002</v>
      </c>
      <c r="F137" s="255">
        <v>0.21184500000000001</v>
      </c>
      <c r="G137" s="255">
        <v>0.25869399999999998</v>
      </c>
      <c r="H137" s="255">
        <v>0.262322</v>
      </c>
      <c r="I137" s="255">
        <v>0.26399600000000001</v>
      </c>
      <c r="J137" s="255">
        <v>0.25183899999999998</v>
      </c>
      <c r="K137" s="255">
        <v>0.246529</v>
      </c>
      <c r="L137" s="255">
        <v>0.228628</v>
      </c>
      <c r="M137" s="255">
        <v>0.22664200000000001</v>
      </c>
      <c r="N137" s="255">
        <v>0.24357699999999999</v>
      </c>
      <c r="O137" s="255">
        <v>0.241428</v>
      </c>
      <c r="P137" s="255">
        <v>0.24007800000000001</v>
      </c>
      <c r="Q137" s="255">
        <v>0.237762</v>
      </c>
      <c r="R137" s="255">
        <v>0.23633399999999999</v>
      </c>
      <c r="S137" s="255">
        <v>0.23327100000000001</v>
      </c>
      <c r="T137" s="255">
        <v>0.21582200000000001</v>
      </c>
      <c r="U137" s="255">
        <v>0.21332300000000001</v>
      </c>
      <c r="V137" s="255">
        <v>0.20741899999999999</v>
      </c>
      <c r="W137" s="255">
        <v>0.203958</v>
      </c>
      <c r="X137" s="255">
        <v>0.198687</v>
      </c>
      <c r="Y137" s="255">
        <v>0.19994899999999999</v>
      </c>
      <c r="Z137" s="255">
        <v>0.188442</v>
      </c>
      <c r="AA137" s="255">
        <v>0.18421199999999999</v>
      </c>
      <c r="AB137" s="255">
        <v>0.1749</v>
      </c>
      <c r="AC137" s="255">
        <v>0.177394</v>
      </c>
      <c r="AD137" s="255">
        <v>0.16850699999999999</v>
      </c>
      <c r="AE137" s="255">
        <v>0.166884</v>
      </c>
      <c r="AF137" s="255">
        <v>0.16558700000000001</v>
      </c>
      <c r="AG137" s="255">
        <v>0.163686</v>
      </c>
      <c r="AH137" s="255">
        <v>0.16162499999999999</v>
      </c>
      <c r="AI137" s="250">
        <v>-1.4985999999999999E-2</v>
      </c>
    </row>
    <row r="138" spans="1:35" ht="15" customHeight="1" x14ac:dyDescent="0.2">
      <c r="A138" s="253" t="s">
        <v>1345</v>
      </c>
      <c r="B138" s="252" t="s">
        <v>47</v>
      </c>
      <c r="C138" s="255">
        <v>0</v>
      </c>
      <c r="D138" s="279">
        <v>0</v>
      </c>
      <c r="E138" s="255">
        <v>0</v>
      </c>
      <c r="F138" s="255">
        <v>0</v>
      </c>
      <c r="G138" s="255">
        <v>0</v>
      </c>
      <c r="H138" s="255">
        <v>0</v>
      </c>
      <c r="I138" s="255">
        <v>0</v>
      </c>
      <c r="J138" s="255">
        <v>0</v>
      </c>
      <c r="K138" s="255">
        <v>0</v>
      </c>
      <c r="L138" s="255">
        <v>0</v>
      </c>
      <c r="M138" s="255">
        <v>0</v>
      </c>
      <c r="N138" s="255">
        <v>0</v>
      </c>
      <c r="O138" s="255">
        <v>0</v>
      </c>
      <c r="P138" s="255">
        <v>0</v>
      </c>
      <c r="Q138" s="255">
        <v>0</v>
      </c>
      <c r="R138" s="255">
        <v>0</v>
      </c>
      <c r="S138" s="255">
        <v>0</v>
      </c>
      <c r="T138" s="255">
        <v>0</v>
      </c>
      <c r="U138" s="255">
        <v>0</v>
      </c>
      <c r="V138" s="255">
        <v>0</v>
      </c>
      <c r="W138" s="255">
        <v>0</v>
      </c>
      <c r="X138" s="255">
        <v>0</v>
      </c>
      <c r="Y138" s="255">
        <v>0</v>
      </c>
      <c r="Z138" s="255">
        <v>0</v>
      </c>
      <c r="AA138" s="255">
        <v>0</v>
      </c>
      <c r="AB138" s="255">
        <v>0</v>
      </c>
      <c r="AC138" s="255">
        <v>0</v>
      </c>
      <c r="AD138" s="255">
        <v>0</v>
      </c>
      <c r="AE138" s="255">
        <v>0</v>
      </c>
      <c r="AF138" s="255">
        <v>0</v>
      </c>
      <c r="AG138" s="255">
        <v>0</v>
      </c>
      <c r="AH138" s="255">
        <v>0</v>
      </c>
      <c r="AI138" s="250" t="s">
        <v>1213</v>
      </c>
    </row>
    <row r="139" spans="1:35" ht="15" customHeight="1" x14ac:dyDescent="0.2">
      <c r="A139" s="253" t="s">
        <v>1346</v>
      </c>
      <c r="B139" s="252" t="s">
        <v>1299</v>
      </c>
      <c r="C139" s="255">
        <v>0.55160500000000001</v>
      </c>
      <c r="D139" s="279">
        <v>0.53379799999999999</v>
      </c>
      <c r="E139" s="255">
        <v>0.439363</v>
      </c>
      <c r="F139" s="255">
        <v>0.44225799999999998</v>
      </c>
      <c r="G139" s="255">
        <v>0.44561499999999998</v>
      </c>
      <c r="H139" s="255">
        <v>0.43727500000000002</v>
      </c>
      <c r="I139" s="255">
        <v>0.43073400000000001</v>
      </c>
      <c r="J139" s="255">
        <v>0.44069599999999998</v>
      </c>
      <c r="K139" s="255">
        <v>0.426093</v>
      </c>
      <c r="L139" s="255">
        <v>0.43847399999999997</v>
      </c>
      <c r="M139" s="255">
        <v>0.44003399999999998</v>
      </c>
      <c r="N139" s="255">
        <v>0.43043599999999999</v>
      </c>
      <c r="O139" s="255">
        <v>0.42740400000000001</v>
      </c>
      <c r="P139" s="255">
        <v>0.43584899999999999</v>
      </c>
      <c r="Q139" s="255">
        <v>0.393428</v>
      </c>
      <c r="R139" s="255">
        <v>0.433753</v>
      </c>
      <c r="S139" s="255">
        <v>0.437838</v>
      </c>
      <c r="T139" s="255">
        <v>0.41460200000000003</v>
      </c>
      <c r="U139" s="255">
        <v>0.42024</v>
      </c>
      <c r="V139" s="255">
        <v>0.42213699999999998</v>
      </c>
      <c r="W139" s="255">
        <v>0.42706499999999997</v>
      </c>
      <c r="X139" s="255">
        <v>0.41967100000000002</v>
      </c>
      <c r="Y139" s="255">
        <v>0.42604500000000001</v>
      </c>
      <c r="Z139" s="255">
        <v>0.42819600000000002</v>
      </c>
      <c r="AA139" s="255">
        <v>0.43555100000000002</v>
      </c>
      <c r="AB139" s="255">
        <v>0.43969799999999998</v>
      </c>
      <c r="AC139" s="255">
        <v>0.46428199999999997</v>
      </c>
      <c r="AD139" s="255">
        <v>0.45591300000000001</v>
      </c>
      <c r="AE139" s="255">
        <v>0.48010700000000001</v>
      </c>
      <c r="AF139" s="255">
        <v>0.50038700000000003</v>
      </c>
      <c r="AG139" s="255">
        <v>0.506382</v>
      </c>
      <c r="AH139" s="255">
        <v>0.49988900000000003</v>
      </c>
      <c r="AI139" s="250">
        <v>-3.1710000000000002E-3</v>
      </c>
    </row>
    <row r="140" spans="1:35" ht="15" customHeight="1" x14ac:dyDescent="0.2">
      <c r="A140" s="253" t="s">
        <v>1347</v>
      </c>
      <c r="B140" s="252" t="s">
        <v>1194</v>
      </c>
      <c r="C140" s="255">
        <v>5.4014470000000001</v>
      </c>
      <c r="D140" s="279">
        <v>5.4067749999999997</v>
      </c>
      <c r="E140" s="255">
        <v>5.302816</v>
      </c>
      <c r="F140" s="255">
        <v>5.2368690000000004</v>
      </c>
      <c r="G140" s="255">
        <v>5.1867080000000003</v>
      </c>
      <c r="H140" s="255">
        <v>5.0795430000000001</v>
      </c>
      <c r="I140" s="255">
        <v>4.9703939999999998</v>
      </c>
      <c r="J140" s="255">
        <v>4.9189910000000001</v>
      </c>
      <c r="K140" s="255">
        <v>4.8546950000000004</v>
      </c>
      <c r="L140" s="255">
        <v>4.8166190000000002</v>
      </c>
      <c r="M140" s="255">
        <v>4.7777099999999999</v>
      </c>
      <c r="N140" s="255">
        <v>4.7461399999999996</v>
      </c>
      <c r="O140" s="255">
        <v>4.7112939999999996</v>
      </c>
      <c r="P140" s="255">
        <v>4.688021</v>
      </c>
      <c r="Q140" s="255">
        <v>4.6143869999999998</v>
      </c>
      <c r="R140" s="255">
        <v>4.6280710000000003</v>
      </c>
      <c r="S140" s="255">
        <v>4.6047830000000003</v>
      </c>
      <c r="T140" s="255">
        <v>4.56813</v>
      </c>
      <c r="U140" s="255">
        <v>4.572133</v>
      </c>
      <c r="V140" s="255">
        <v>4.5727779999999996</v>
      </c>
      <c r="W140" s="255">
        <v>4.5802459999999998</v>
      </c>
      <c r="X140" s="255">
        <v>4.5792570000000001</v>
      </c>
      <c r="Y140" s="255">
        <v>4.598954</v>
      </c>
      <c r="Z140" s="255">
        <v>4.6064340000000001</v>
      </c>
      <c r="AA140" s="255">
        <v>4.6281030000000003</v>
      </c>
      <c r="AB140" s="255">
        <v>4.6456540000000004</v>
      </c>
      <c r="AC140" s="255">
        <v>4.6953760000000004</v>
      </c>
      <c r="AD140" s="255">
        <v>4.7054229999999997</v>
      </c>
      <c r="AE140" s="255">
        <v>4.7575519999999996</v>
      </c>
      <c r="AF140" s="255">
        <v>4.8045540000000004</v>
      </c>
      <c r="AG140" s="255">
        <v>4.8384219999999996</v>
      </c>
      <c r="AH140" s="255">
        <v>4.8585349999999998</v>
      </c>
      <c r="AI140" s="250">
        <v>-3.411E-3</v>
      </c>
    </row>
    <row r="141" spans="1:35" ht="15" customHeight="1" x14ac:dyDescent="0.2">
      <c r="A141" s="253" t="s">
        <v>1348</v>
      </c>
      <c r="B141" s="252" t="s">
        <v>1196</v>
      </c>
      <c r="C141" s="255">
        <v>2.9493109999999998</v>
      </c>
      <c r="D141" s="279">
        <v>2.8438910000000002</v>
      </c>
      <c r="E141" s="255">
        <v>3.0201060000000002</v>
      </c>
      <c r="F141" s="255">
        <v>3.007638</v>
      </c>
      <c r="G141" s="255">
        <v>2.9621529999999998</v>
      </c>
      <c r="H141" s="255">
        <v>2.9168820000000002</v>
      </c>
      <c r="I141" s="255">
        <v>2.9422709999999999</v>
      </c>
      <c r="J141" s="255">
        <v>2.9994809999999998</v>
      </c>
      <c r="K141" s="255">
        <v>2.9503360000000001</v>
      </c>
      <c r="L141" s="255">
        <v>2.9462160000000002</v>
      </c>
      <c r="M141" s="255">
        <v>2.9109579999999999</v>
      </c>
      <c r="N141" s="255">
        <v>2.7295959999999999</v>
      </c>
      <c r="O141" s="255">
        <v>2.7071689999999999</v>
      </c>
      <c r="P141" s="255">
        <v>2.7099350000000002</v>
      </c>
      <c r="Q141" s="255">
        <v>2.7174589999999998</v>
      </c>
      <c r="R141" s="255">
        <v>2.730909</v>
      </c>
      <c r="S141" s="255">
        <v>2.7493110000000001</v>
      </c>
      <c r="T141" s="255">
        <v>2.7785150000000001</v>
      </c>
      <c r="U141" s="255">
        <v>2.7756099999999999</v>
      </c>
      <c r="V141" s="255">
        <v>2.7892899999999998</v>
      </c>
      <c r="W141" s="255">
        <v>2.825291</v>
      </c>
      <c r="X141" s="255">
        <v>2.8284120000000001</v>
      </c>
      <c r="Y141" s="255">
        <v>2.8518309999999998</v>
      </c>
      <c r="Z141" s="255">
        <v>2.8455520000000001</v>
      </c>
      <c r="AA141" s="255">
        <v>2.8651990000000001</v>
      </c>
      <c r="AB141" s="255">
        <v>2.8915540000000002</v>
      </c>
      <c r="AC141" s="255">
        <v>2.9296009999999999</v>
      </c>
      <c r="AD141" s="255">
        <v>2.955028</v>
      </c>
      <c r="AE141" s="255">
        <v>3.0021399999999998</v>
      </c>
      <c r="AF141" s="255">
        <v>3.047177</v>
      </c>
      <c r="AG141" s="255">
        <v>3.0872030000000001</v>
      </c>
      <c r="AH141" s="255">
        <v>3.1072489999999999</v>
      </c>
      <c r="AI141" s="250">
        <v>1.684E-3</v>
      </c>
    </row>
    <row r="142" spans="1:35" ht="15" customHeight="1" x14ac:dyDescent="0.2">
      <c r="A142" s="253" t="s">
        <v>1349</v>
      </c>
      <c r="B142" s="252" t="s">
        <v>1238</v>
      </c>
      <c r="C142" s="255">
        <v>0</v>
      </c>
      <c r="D142" s="279">
        <v>0</v>
      </c>
      <c r="E142" s="255">
        <v>0</v>
      </c>
      <c r="F142" s="255">
        <v>0</v>
      </c>
      <c r="G142" s="255">
        <v>0</v>
      </c>
      <c r="H142" s="255">
        <v>0</v>
      </c>
      <c r="I142" s="255">
        <v>0</v>
      </c>
      <c r="J142" s="255">
        <v>0</v>
      </c>
      <c r="K142" s="255">
        <v>0</v>
      </c>
      <c r="L142" s="255">
        <v>0</v>
      </c>
      <c r="M142" s="255">
        <v>0</v>
      </c>
      <c r="N142" s="255">
        <v>0</v>
      </c>
      <c r="O142" s="255">
        <v>0</v>
      </c>
      <c r="P142" s="255">
        <v>0</v>
      </c>
      <c r="Q142" s="255">
        <v>0</v>
      </c>
      <c r="R142" s="255">
        <v>0</v>
      </c>
      <c r="S142" s="255">
        <v>0</v>
      </c>
      <c r="T142" s="255">
        <v>0</v>
      </c>
      <c r="U142" s="255">
        <v>0</v>
      </c>
      <c r="V142" s="255">
        <v>0</v>
      </c>
      <c r="W142" s="255">
        <v>0</v>
      </c>
      <c r="X142" s="255">
        <v>0</v>
      </c>
      <c r="Y142" s="255">
        <v>0</v>
      </c>
      <c r="Z142" s="255">
        <v>0</v>
      </c>
      <c r="AA142" s="255">
        <v>0</v>
      </c>
      <c r="AB142" s="255">
        <v>0</v>
      </c>
      <c r="AC142" s="255">
        <v>0</v>
      </c>
      <c r="AD142" s="255">
        <v>0</v>
      </c>
      <c r="AE142" s="255">
        <v>0</v>
      </c>
      <c r="AF142" s="255">
        <v>0</v>
      </c>
      <c r="AG142" s="255">
        <v>0</v>
      </c>
      <c r="AH142" s="255">
        <v>0</v>
      </c>
      <c r="AI142" s="250" t="s">
        <v>1213</v>
      </c>
    </row>
    <row r="143" spans="1:35" ht="15" customHeight="1" x14ac:dyDescent="0.2">
      <c r="A143" s="253" t="s">
        <v>1350</v>
      </c>
      <c r="B143" s="252" t="s">
        <v>1240</v>
      </c>
      <c r="C143" s="255">
        <v>0.29870200000000002</v>
      </c>
      <c r="D143" s="279">
        <v>0.28575099999999998</v>
      </c>
      <c r="E143" s="255">
        <v>0.29113499999999998</v>
      </c>
      <c r="F143" s="255">
        <v>0.28687499999999999</v>
      </c>
      <c r="G143" s="255">
        <v>0.29264000000000001</v>
      </c>
      <c r="H143" s="255">
        <v>0.294622</v>
      </c>
      <c r="I143" s="255">
        <v>0.29584100000000002</v>
      </c>
      <c r="J143" s="255">
        <v>0.29971999999999999</v>
      </c>
      <c r="K143" s="255">
        <v>0.30315799999999998</v>
      </c>
      <c r="L143" s="255">
        <v>0.29817700000000003</v>
      </c>
      <c r="M143" s="255">
        <v>0.29558899999999999</v>
      </c>
      <c r="N143" s="255">
        <v>0.29330699999999998</v>
      </c>
      <c r="O143" s="255">
        <v>0.29701699999999998</v>
      </c>
      <c r="P143" s="255">
        <v>0.30740600000000001</v>
      </c>
      <c r="Q143" s="255">
        <v>0.31137300000000001</v>
      </c>
      <c r="R143" s="255">
        <v>0.31187599999999999</v>
      </c>
      <c r="S143" s="255">
        <v>0.30714900000000001</v>
      </c>
      <c r="T143" s="255">
        <v>0.30302299999999999</v>
      </c>
      <c r="U143" s="255">
        <v>0.29835</v>
      </c>
      <c r="V143" s="255">
        <v>0.30352400000000002</v>
      </c>
      <c r="W143" s="255">
        <v>0.306473</v>
      </c>
      <c r="X143" s="255">
        <v>0.33588800000000002</v>
      </c>
      <c r="Y143" s="255">
        <v>0.337426</v>
      </c>
      <c r="Z143" s="255">
        <v>0.33607599999999999</v>
      </c>
      <c r="AA143" s="255">
        <v>0.334453</v>
      </c>
      <c r="AB143" s="255">
        <v>0.328739</v>
      </c>
      <c r="AC143" s="255">
        <v>0.32385900000000001</v>
      </c>
      <c r="AD143" s="255">
        <v>0.327513</v>
      </c>
      <c r="AE143" s="255">
        <v>0.32184000000000001</v>
      </c>
      <c r="AF143" s="255">
        <v>0.31018600000000002</v>
      </c>
      <c r="AG143" s="255">
        <v>0.30153200000000002</v>
      </c>
      <c r="AH143" s="255">
        <v>0.29543900000000001</v>
      </c>
      <c r="AI143" s="250">
        <v>-3.5399999999999999E-4</v>
      </c>
    </row>
    <row r="144" spans="1:35" ht="15" customHeight="1" x14ac:dyDescent="0.2">
      <c r="A144" s="253" t="s">
        <v>1351</v>
      </c>
      <c r="B144" s="252" t="s">
        <v>1242</v>
      </c>
      <c r="C144" s="255">
        <v>0</v>
      </c>
      <c r="D144" s="279">
        <v>0</v>
      </c>
      <c r="E144" s="255">
        <v>0</v>
      </c>
      <c r="F144" s="255">
        <v>0</v>
      </c>
      <c r="G144" s="255">
        <v>0</v>
      </c>
      <c r="H144" s="255">
        <v>0</v>
      </c>
      <c r="I144" s="255">
        <v>0</v>
      </c>
      <c r="J144" s="255">
        <v>0</v>
      </c>
      <c r="K144" s="255">
        <v>0</v>
      </c>
      <c r="L144" s="255">
        <v>0</v>
      </c>
      <c r="M144" s="255">
        <v>0</v>
      </c>
      <c r="N144" s="255">
        <v>0</v>
      </c>
      <c r="O144" s="255">
        <v>0</v>
      </c>
      <c r="P144" s="255">
        <v>0</v>
      </c>
      <c r="Q144" s="255">
        <v>0</v>
      </c>
      <c r="R144" s="255">
        <v>0</v>
      </c>
      <c r="S144" s="255">
        <v>0</v>
      </c>
      <c r="T144" s="255">
        <v>0</v>
      </c>
      <c r="U144" s="255">
        <v>0</v>
      </c>
      <c r="V144" s="255">
        <v>0</v>
      </c>
      <c r="W144" s="255">
        <v>0</v>
      </c>
      <c r="X144" s="255">
        <v>0</v>
      </c>
      <c r="Y144" s="255">
        <v>0</v>
      </c>
      <c r="Z144" s="255">
        <v>0</v>
      </c>
      <c r="AA144" s="255">
        <v>0</v>
      </c>
      <c r="AB144" s="255">
        <v>0</v>
      </c>
      <c r="AC144" s="255">
        <v>0</v>
      </c>
      <c r="AD144" s="255">
        <v>0</v>
      </c>
      <c r="AE144" s="255">
        <v>0</v>
      </c>
      <c r="AF144" s="255">
        <v>0</v>
      </c>
      <c r="AG144" s="255">
        <v>0</v>
      </c>
      <c r="AH144" s="255">
        <v>0</v>
      </c>
      <c r="AI144" s="250" t="s">
        <v>1213</v>
      </c>
    </row>
    <row r="145" spans="1:35" ht="15" customHeight="1" x14ac:dyDescent="0.2">
      <c r="A145" s="253" t="s">
        <v>1352</v>
      </c>
      <c r="B145" s="252" t="s">
        <v>1277</v>
      </c>
      <c r="C145" s="255">
        <v>4.4200999999999997E-2</v>
      </c>
      <c r="D145" s="279">
        <v>4.1947999999999999E-2</v>
      </c>
      <c r="E145" s="255">
        <v>4.2523999999999999E-2</v>
      </c>
      <c r="F145" s="255">
        <v>4.1401E-2</v>
      </c>
      <c r="G145" s="255">
        <v>4.0808999999999998E-2</v>
      </c>
      <c r="H145" s="255">
        <v>4.0957E-2</v>
      </c>
      <c r="I145" s="255">
        <v>4.1325000000000001E-2</v>
      </c>
      <c r="J145" s="255">
        <v>4.2004E-2</v>
      </c>
      <c r="K145" s="255">
        <v>4.1831E-2</v>
      </c>
      <c r="L145" s="255">
        <v>4.165E-2</v>
      </c>
      <c r="M145" s="255">
        <v>4.1692E-2</v>
      </c>
      <c r="N145" s="255">
        <v>4.0488000000000003E-2</v>
      </c>
      <c r="O145" s="255">
        <v>4.0613999999999997E-2</v>
      </c>
      <c r="P145" s="255">
        <v>4.0683999999999998E-2</v>
      </c>
      <c r="Q145" s="255">
        <v>4.0663999999999999E-2</v>
      </c>
      <c r="R145" s="255">
        <v>4.0799000000000002E-2</v>
      </c>
      <c r="S145" s="255">
        <v>4.1098999999999997E-2</v>
      </c>
      <c r="T145" s="255">
        <v>4.1730000000000003E-2</v>
      </c>
      <c r="U145" s="255">
        <v>4.2153000000000003E-2</v>
      </c>
      <c r="V145" s="255">
        <v>4.2575000000000002E-2</v>
      </c>
      <c r="W145" s="255">
        <v>4.3076000000000003E-2</v>
      </c>
      <c r="X145" s="255">
        <v>4.3477000000000002E-2</v>
      </c>
      <c r="Y145" s="255">
        <v>4.3816000000000001E-2</v>
      </c>
      <c r="Z145" s="255">
        <v>4.4327999999999999E-2</v>
      </c>
      <c r="AA145" s="255">
        <v>4.4757999999999999E-2</v>
      </c>
      <c r="AB145" s="255">
        <v>4.5303999999999997E-2</v>
      </c>
      <c r="AC145" s="255">
        <v>4.5620000000000001E-2</v>
      </c>
      <c r="AD145" s="255">
        <v>4.6193999999999999E-2</v>
      </c>
      <c r="AE145" s="255">
        <v>4.6677000000000003E-2</v>
      </c>
      <c r="AF145" s="255">
        <v>4.7162999999999997E-2</v>
      </c>
      <c r="AG145" s="255">
        <v>4.7857999999999998E-2</v>
      </c>
      <c r="AH145" s="255">
        <v>4.8430000000000001E-2</v>
      </c>
      <c r="AI145" s="250">
        <v>2.9520000000000002E-3</v>
      </c>
    </row>
    <row r="146" spans="1:35" ht="15" customHeight="1" x14ac:dyDescent="0.2">
      <c r="A146" s="253" t="s">
        <v>1353</v>
      </c>
      <c r="B146" s="252" t="s">
        <v>1244</v>
      </c>
      <c r="C146" s="255">
        <v>3.2922129999999998</v>
      </c>
      <c r="D146" s="279">
        <v>3.1715909999999998</v>
      </c>
      <c r="E146" s="255">
        <v>3.3537650000000001</v>
      </c>
      <c r="F146" s="255">
        <v>3.3359139999999998</v>
      </c>
      <c r="G146" s="255">
        <v>3.2956020000000001</v>
      </c>
      <c r="H146" s="255">
        <v>3.2524609999999998</v>
      </c>
      <c r="I146" s="255">
        <v>3.2794370000000002</v>
      </c>
      <c r="J146" s="255">
        <v>3.341205</v>
      </c>
      <c r="K146" s="255">
        <v>3.2953250000000001</v>
      </c>
      <c r="L146" s="255">
        <v>3.286044</v>
      </c>
      <c r="M146" s="255">
        <v>3.2482389999999999</v>
      </c>
      <c r="N146" s="255">
        <v>3.0633910000000002</v>
      </c>
      <c r="O146" s="255">
        <v>3.0448010000000001</v>
      </c>
      <c r="P146" s="255">
        <v>3.0580250000000002</v>
      </c>
      <c r="Q146" s="255">
        <v>3.069496</v>
      </c>
      <c r="R146" s="255">
        <v>3.0835840000000001</v>
      </c>
      <c r="S146" s="255">
        <v>3.097559</v>
      </c>
      <c r="T146" s="255">
        <v>3.1232679999999999</v>
      </c>
      <c r="U146" s="255">
        <v>3.1161129999999999</v>
      </c>
      <c r="V146" s="255">
        <v>3.1353879999999998</v>
      </c>
      <c r="W146" s="255">
        <v>3.174839</v>
      </c>
      <c r="X146" s="255">
        <v>3.2077779999999998</v>
      </c>
      <c r="Y146" s="255">
        <v>3.2330730000000001</v>
      </c>
      <c r="Z146" s="255">
        <v>3.225956</v>
      </c>
      <c r="AA146" s="255">
        <v>3.2444099999999998</v>
      </c>
      <c r="AB146" s="255">
        <v>3.2655970000000001</v>
      </c>
      <c r="AC146" s="255">
        <v>3.2990810000000002</v>
      </c>
      <c r="AD146" s="255">
        <v>3.328735</v>
      </c>
      <c r="AE146" s="255">
        <v>3.370657</v>
      </c>
      <c r="AF146" s="255">
        <v>3.4045260000000002</v>
      </c>
      <c r="AG146" s="255">
        <v>3.4365939999999999</v>
      </c>
      <c r="AH146" s="255">
        <v>3.4511180000000001</v>
      </c>
      <c r="AI146" s="250">
        <v>1.5219999999999999E-3</v>
      </c>
    </row>
    <row r="147" spans="1:35" ht="15" customHeight="1" x14ac:dyDescent="0.2">
      <c r="A147" s="253" t="s">
        <v>1354</v>
      </c>
      <c r="B147" s="252" t="s">
        <v>1246</v>
      </c>
      <c r="C147" s="255">
        <v>0</v>
      </c>
      <c r="D147" s="279">
        <v>0</v>
      </c>
      <c r="E147" s="255">
        <v>0</v>
      </c>
      <c r="F147" s="255">
        <v>0</v>
      </c>
      <c r="G147" s="255">
        <v>0</v>
      </c>
      <c r="H147" s="255">
        <v>0</v>
      </c>
      <c r="I147" s="255">
        <v>0</v>
      </c>
      <c r="J147" s="255">
        <v>0</v>
      </c>
      <c r="K147" s="255">
        <v>0</v>
      </c>
      <c r="L147" s="255">
        <v>0</v>
      </c>
      <c r="M147" s="255">
        <v>0</v>
      </c>
      <c r="N147" s="255">
        <v>0</v>
      </c>
      <c r="O147" s="255">
        <v>0</v>
      </c>
      <c r="P147" s="255">
        <v>0</v>
      </c>
      <c r="Q147" s="255">
        <v>0</v>
      </c>
      <c r="R147" s="255">
        <v>0</v>
      </c>
      <c r="S147" s="255">
        <v>0</v>
      </c>
      <c r="T147" s="255">
        <v>0</v>
      </c>
      <c r="U147" s="255">
        <v>0</v>
      </c>
      <c r="V147" s="255">
        <v>0</v>
      </c>
      <c r="W147" s="255">
        <v>0</v>
      </c>
      <c r="X147" s="255">
        <v>0</v>
      </c>
      <c r="Y147" s="255">
        <v>0</v>
      </c>
      <c r="Z147" s="255">
        <v>0</v>
      </c>
      <c r="AA147" s="255">
        <v>0</v>
      </c>
      <c r="AB147" s="255">
        <v>0</v>
      </c>
      <c r="AC147" s="255">
        <v>0</v>
      </c>
      <c r="AD147" s="255">
        <v>0</v>
      </c>
      <c r="AE147" s="255">
        <v>0</v>
      </c>
      <c r="AF147" s="255">
        <v>0</v>
      </c>
      <c r="AG147" s="255">
        <v>0</v>
      </c>
      <c r="AH147" s="255">
        <v>0</v>
      </c>
      <c r="AI147" s="250" t="s">
        <v>1213</v>
      </c>
    </row>
    <row r="148" spans="1:35" ht="15" customHeight="1" x14ac:dyDescent="0.2">
      <c r="A148" s="253" t="s">
        <v>1355</v>
      </c>
      <c r="B148" s="252" t="s">
        <v>1309</v>
      </c>
      <c r="C148" s="255">
        <v>0.14306099999999999</v>
      </c>
      <c r="D148" s="279">
        <v>0.14580699999999999</v>
      </c>
      <c r="E148" s="255">
        <v>8.8322999999999999E-2</v>
      </c>
      <c r="F148" s="255">
        <v>8.6029999999999995E-2</v>
      </c>
      <c r="G148" s="255">
        <v>8.7013999999999994E-2</v>
      </c>
      <c r="H148" s="255">
        <v>8.8035000000000002E-2</v>
      </c>
      <c r="I148" s="255">
        <v>9.1527999999999998E-2</v>
      </c>
      <c r="J148" s="255">
        <v>5.5226999999999998E-2</v>
      </c>
      <c r="K148" s="255">
        <v>5.4996999999999997E-2</v>
      </c>
      <c r="L148" s="255">
        <v>5.4850999999999997E-2</v>
      </c>
      <c r="M148" s="255">
        <v>5.4740999999999998E-2</v>
      </c>
      <c r="N148" s="255">
        <v>5.4460000000000001E-2</v>
      </c>
      <c r="O148" s="255">
        <v>5.4080000000000003E-2</v>
      </c>
      <c r="P148" s="255">
        <v>5.3749999999999999E-2</v>
      </c>
      <c r="Q148" s="255">
        <v>5.3481000000000001E-2</v>
      </c>
      <c r="R148" s="255">
        <v>5.3265E-2</v>
      </c>
      <c r="S148" s="255">
        <v>5.2984999999999997E-2</v>
      </c>
      <c r="T148" s="255">
        <v>5.2856E-2</v>
      </c>
      <c r="U148" s="255">
        <v>5.2769999999999997E-2</v>
      </c>
      <c r="V148" s="255">
        <v>5.2724E-2</v>
      </c>
      <c r="W148" s="255">
        <v>5.2671000000000003E-2</v>
      </c>
      <c r="X148" s="255">
        <v>5.2690000000000001E-2</v>
      </c>
      <c r="Y148" s="255">
        <v>5.2288000000000001E-2</v>
      </c>
      <c r="Z148" s="255">
        <v>5.1851000000000001E-2</v>
      </c>
      <c r="AA148" s="255">
        <v>5.1457000000000003E-2</v>
      </c>
      <c r="AB148" s="255">
        <v>5.1077999999999998E-2</v>
      </c>
      <c r="AC148" s="255">
        <v>5.0714000000000002E-2</v>
      </c>
      <c r="AD148" s="255">
        <v>5.1097999999999998E-2</v>
      </c>
      <c r="AE148" s="255">
        <v>5.1514999999999998E-2</v>
      </c>
      <c r="AF148" s="255">
        <v>5.1941000000000001E-2</v>
      </c>
      <c r="AG148" s="255">
        <v>5.2350000000000001E-2</v>
      </c>
      <c r="AH148" s="255">
        <v>5.2768000000000002E-2</v>
      </c>
      <c r="AI148" s="250">
        <v>-3.1661000000000002E-2</v>
      </c>
    </row>
    <row r="149" spans="1:35" ht="15" customHeight="1" x14ac:dyDescent="0.2">
      <c r="A149" s="253" t="s">
        <v>1356</v>
      </c>
      <c r="B149" s="252" t="s">
        <v>1250</v>
      </c>
      <c r="C149" s="255">
        <v>0</v>
      </c>
      <c r="D149" s="279">
        <v>0</v>
      </c>
      <c r="E149" s="255">
        <v>0</v>
      </c>
      <c r="F149" s="255">
        <v>0</v>
      </c>
      <c r="G149" s="255">
        <v>0</v>
      </c>
      <c r="H149" s="255">
        <v>0</v>
      </c>
      <c r="I149" s="255">
        <v>0</v>
      </c>
      <c r="J149" s="255">
        <v>0</v>
      </c>
      <c r="K149" s="255">
        <v>0</v>
      </c>
      <c r="L149" s="255">
        <v>0</v>
      </c>
      <c r="M149" s="255">
        <v>0</v>
      </c>
      <c r="N149" s="255">
        <v>0</v>
      </c>
      <c r="O149" s="255">
        <v>0</v>
      </c>
      <c r="P149" s="255">
        <v>0</v>
      </c>
      <c r="Q149" s="255">
        <v>0</v>
      </c>
      <c r="R149" s="255">
        <v>0</v>
      </c>
      <c r="S149" s="255">
        <v>0</v>
      </c>
      <c r="T149" s="255">
        <v>0</v>
      </c>
      <c r="U149" s="255">
        <v>0</v>
      </c>
      <c r="V149" s="255">
        <v>0</v>
      </c>
      <c r="W149" s="255">
        <v>0</v>
      </c>
      <c r="X149" s="255">
        <v>0</v>
      </c>
      <c r="Y149" s="255">
        <v>0</v>
      </c>
      <c r="Z149" s="255">
        <v>0</v>
      </c>
      <c r="AA149" s="255">
        <v>0</v>
      </c>
      <c r="AB149" s="255">
        <v>0</v>
      </c>
      <c r="AC149" s="255">
        <v>0</v>
      </c>
      <c r="AD149" s="255">
        <v>0</v>
      </c>
      <c r="AE149" s="255">
        <v>0</v>
      </c>
      <c r="AF149" s="255">
        <v>0</v>
      </c>
      <c r="AG149" s="255">
        <v>0</v>
      </c>
      <c r="AH149" s="255">
        <v>0</v>
      </c>
      <c r="AI149" s="250" t="s">
        <v>1213</v>
      </c>
    </row>
    <row r="150" spans="1:35" ht="15" customHeight="1" x14ac:dyDescent="0.2">
      <c r="A150" s="253" t="s">
        <v>1357</v>
      </c>
      <c r="B150" s="252" t="s">
        <v>1252</v>
      </c>
      <c r="C150" s="255">
        <v>0</v>
      </c>
      <c r="D150" s="279">
        <v>0</v>
      </c>
      <c r="E150" s="255">
        <v>0</v>
      </c>
      <c r="F150" s="255">
        <v>0</v>
      </c>
      <c r="G150" s="255">
        <v>0</v>
      </c>
      <c r="H150" s="255">
        <v>0</v>
      </c>
      <c r="I150" s="255">
        <v>0</v>
      </c>
      <c r="J150" s="255">
        <v>0</v>
      </c>
      <c r="K150" s="255">
        <v>0</v>
      </c>
      <c r="L150" s="255">
        <v>0</v>
      </c>
      <c r="M150" s="255">
        <v>0</v>
      </c>
      <c r="N150" s="255">
        <v>0</v>
      </c>
      <c r="O150" s="255">
        <v>0</v>
      </c>
      <c r="P150" s="255">
        <v>0</v>
      </c>
      <c r="Q150" s="255">
        <v>0</v>
      </c>
      <c r="R150" s="255">
        <v>0</v>
      </c>
      <c r="S150" s="255">
        <v>0</v>
      </c>
      <c r="T150" s="255">
        <v>0</v>
      </c>
      <c r="U150" s="255">
        <v>0</v>
      </c>
      <c r="V150" s="255">
        <v>0</v>
      </c>
      <c r="W150" s="255">
        <v>0</v>
      </c>
      <c r="X150" s="255">
        <v>0</v>
      </c>
      <c r="Y150" s="255">
        <v>0</v>
      </c>
      <c r="Z150" s="255">
        <v>0</v>
      </c>
      <c r="AA150" s="255">
        <v>0</v>
      </c>
      <c r="AB150" s="255">
        <v>0</v>
      </c>
      <c r="AC150" s="255">
        <v>0</v>
      </c>
      <c r="AD150" s="255">
        <v>0</v>
      </c>
      <c r="AE150" s="255">
        <v>0</v>
      </c>
      <c r="AF150" s="255">
        <v>0</v>
      </c>
      <c r="AG150" s="255">
        <v>0</v>
      </c>
      <c r="AH150" s="255">
        <v>0</v>
      </c>
      <c r="AI150" s="250" t="s">
        <v>1213</v>
      </c>
    </row>
    <row r="151" spans="1:35" ht="15" customHeight="1" x14ac:dyDescent="0.2">
      <c r="A151" s="253" t="s">
        <v>1358</v>
      </c>
      <c r="B151" s="252" t="s">
        <v>1254</v>
      </c>
      <c r="C151" s="255">
        <v>0.14306099999999999</v>
      </c>
      <c r="D151" s="279">
        <v>0.14580699999999999</v>
      </c>
      <c r="E151" s="255">
        <v>8.8322999999999999E-2</v>
      </c>
      <c r="F151" s="255">
        <v>8.6029999999999995E-2</v>
      </c>
      <c r="G151" s="255">
        <v>8.7013999999999994E-2</v>
      </c>
      <c r="H151" s="255">
        <v>8.8035000000000002E-2</v>
      </c>
      <c r="I151" s="255">
        <v>9.1527999999999998E-2</v>
      </c>
      <c r="J151" s="255">
        <v>5.5226999999999998E-2</v>
      </c>
      <c r="K151" s="255">
        <v>5.4996999999999997E-2</v>
      </c>
      <c r="L151" s="255">
        <v>5.4850999999999997E-2</v>
      </c>
      <c r="M151" s="255">
        <v>5.4740999999999998E-2</v>
      </c>
      <c r="N151" s="255">
        <v>5.4460000000000001E-2</v>
      </c>
      <c r="O151" s="255">
        <v>5.4080000000000003E-2</v>
      </c>
      <c r="P151" s="255">
        <v>5.3749999999999999E-2</v>
      </c>
      <c r="Q151" s="255">
        <v>5.3481000000000001E-2</v>
      </c>
      <c r="R151" s="255">
        <v>5.3265E-2</v>
      </c>
      <c r="S151" s="255">
        <v>5.2984999999999997E-2</v>
      </c>
      <c r="T151" s="255">
        <v>5.2856E-2</v>
      </c>
      <c r="U151" s="255">
        <v>5.2769999999999997E-2</v>
      </c>
      <c r="V151" s="255">
        <v>5.2724E-2</v>
      </c>
      <c r="W151" s="255">
        <v>5.2671000000000003E-2</v>
      </c>
      <c r="X151" s="255">
        <v>5.2690000000000001E-2</v>
      </c>
      <c r="Y151" s="255">
        <v>5.2288000000000001E-2</v>
      </c>
      <c r="Z151" s="255">
        <v>5.1851000000000001E-2</v>
      </c>
      <c r="AA151" s="255">
        <v>5.1457000000000003E-2</v>
      </c>
      <c r="AB151" s="255">
        <v>5.1077999999999998E-2</v>
      </c>
      <c r="AC151" s="255">
        <v>5.0714000000000002E-2</v>
      </c>
      <c r="AD151" s="255">
        <v>5.1097999999999998E-2</v>
      </c>
      <c r="AE151" s="255">
        <v>5.1514999999999998E-2</v>
      </c>
      <c r="AF151" s="255">
        <v>5.1941000000000001E-2</v>
      </c>
      <c r="AG151" s="255">
        <v>5.2350000000000001E-2</v>
      </c>
      <c r="AH151" s="255">
        <v>5.2768000000000002E-2</v>
      </c>
      <c r="AI151" s="250">
        <v>-3.1661000000000002E-2</v>
      </c>
    </row>
    <row r="152" spans="1:35" ht="15" customHeight="1" x14ac:dyDescent="0.2">
      <c r="A152" s="253" t="s">
        <v>1359</v>
      </c>
      <c r="B152" s="252" t="s">
        <v>1329</v>
      </c>
      <c r="C152" s="255">
        <v>0.28642200000000001</v>
      </c>
      <c r="D152" s="279">
        <v>0.28597699999999998</v>
      </c>
      <c r="E152" s="255">
        <v>0.28554000000000002</v>
      </c>
      <c r="F152" s="255">
        <v>0.28510200000000002</v>
      </c>
      <c r="G152" s="255">
        <v>0.28510200000000002</v>
      </c>
      <c r="H152" s="255">
        <v>0.28510200000000002</v>
      </c>
      <c r="I152" s="255">
        <v>0.19065199999999999</v>
      </c>
      <c r="J152" s="255">
        <v>9.5815999999999998E-2</v>
      </c>
      <c r="K152" s="255">
        <v>9.5815999999999998E-2</v>
      </c>
      <c r="L152" s="255">
        <v>9.5815999999999998E-2</v>
      </c>
      <c r="M152" s="255">
        <v>9.5815999999999998E-2</v>
      </c>
      <c r="N152" s="255">
        <v>9.5815999999999998E-2</v>
      </c>
      <c r="O152" s="255">
        <v>9.5815999999999998E-2</v>
      </c>
      <c r="P152" s="255">
        <v>9.5815999999999998E-2</v>
      </c>
      <c r="Q152" s="255">
        <v>9.5815999999999998E-2</v>
      </c>
      <c r="R152" s="255">
        <v>9.5815999999999998E-2</v>
      </c>
      <c r="S152" s="255">
        <v>9.5815999999999998E-2</v>
      </c>
      <c r="T152" s="255">
        <v>9.5815999999999998E-2</v>
      </c>
      <c r="U152" s="255">
        <v>9.5815999999999998E-2</v>
      </c>
      <c r="V152" s="255">
        <v>9.5815999999999998E-2</v>
      </c>
      <c r="W152" s="255">
        <v>9.5815999999999998E-2</v>
      </c>
      <c r="X152" s="255">
        <v>9.5815999999999998E-2</v>
      </c>
      <c r="Y152" s="255">
        <v>9.5815999999999998E-2</v>
      </c>
      <c r="Z152" s="255">
        <v>9.5815999999999998E-2</v>
      </c>
      <c r="AA152" s="255">
        <v>9.5815999999999998E-2</v>
      </c>
      <c r="AB152" s="255">
        <v>9.5815999999999998E-2</v>
      </c>
      <c r="AC152" s="255">
        <v>9.5815999999999998E-2</v>
      </c>
      <c r="AD152" s="255">
        <v>9.5815999999999998E-2</v>
      </c>
      <c r="AE152" s="255">
        <v>9.5815999999999998E-2</v>
      </c>
      <c r="AF152" s="255">
        <v>9.5815999999999998E-2</v>
      </c>
      <c r="AG152" s="255">
        <v>9.5815999999999998E-2</v>
      </c>
      <c r="AH152" s="255">
        <v>9.5815999999999998E-2</v>
      </c>
      <c r="AI152" s="250">
        <v>-3.4707000000000002E-2</v>
      </c>
    </row>
    <row r="153" spans="1:35" ht="15" customHeight="1" x14ac:dyDescent="0.2">
      <c r="A153" s="253" t="s">
        <v>1360</v>
      </c>
      <c r="B153" s="252" t="s">
        <v>1256</v>
      </c>
      <c r="C153" s="255">
        <v>0.128689</v>
      </c>
      <c r="D153" s="279">
        <v>0.126806</v>
      </c>
      <c r="E153" s="255">
        <v>0.12398000000000001</v>
      </c>
      <c r="F153" s="255">
        <v>0.12221899999999999</v>
      </c>
      <c r="G153" s="255">
        <v>0.118682</v>
      </c>
      <c r="H153" s="255">
        <v>0.114547</v>
      </c>
      <c r="I153" s="255">
        <v>0.110081</v>
      </c>
      <c r="J153" s="255">
        <v>0.10752399999999999</v>
      </c>
      <c r="K153" s="255">
        <v>0.10560899999999999</v>
      </c>
      <c r="L153" s="255">
        <v>0.105255</v>
      </c>
      <c r="M153" s="255">
        <v>0.10385999999999999</v>
      </c>
      <c r="N153" s="255">
        <v>0.102212</v>
      </c>
      <c r="O153" s="255">
        <v>0.101061</v>
      </c>
      <c r="P153" s="255">
        <v>9.9858000000000002E-2</v>
      </c>
      <c r="Q153" s="255">
        <v>9.8739999999999994E-2</v>
      </c>
      <c r="R153" s="255">
        <v>9.7673999999999997E-2</v>
      </c>
      <c r="S153" s="255">
        <v>9.6507999999999997E-2</v>
      </c>
      <c r="T153" s="255">
        <v>9.6804000000000001E-2</v>
      </c>
      <c r="U153" s="255">
        <v>9.7110000000000002E-2</v>
      </c>
      <c r="V153" s="255">
        <v>9.7434000000000007E-2</v>
      </c>
      <c r="W153" s="255">
        <v>9.7902000000000003E-2</v>
      </c>
      <c r="X153" s="255">
        <v>9.8548999999999998E-2</v>
      </c>
      <c r="Y153" s="255">
        <v>9.9237000000000006E-2</v>
      </c>
      <c r="Z153" s="255">
        <v>0.100188</v>
      </c>
      <c r="AA153" s="255">
        <v>0.100975</v>
      </c>
      <c r="AB153" s="255">
        <v>0.102372</v>
      </c>
      <c r="AC153" s="255">
        <v>0.103662</v>
      </c>
      <c r="AD153" s="255">
        <v>0.103967</v>
      </c>
      <c r="AE153" s="255">
        <v>0.10491399999999999</v>
      </c>
      <c r="AF153" s="255">
        <v>0.105794</v>
      </c>
      <c r="AG153" s="255">
        <v>0.106737</v>
      </c>
      <c r="AH153" s="255">
        <v>0.107921</v>
      </c>
      <c r="AI153" s="250">
        <v>-5.6620000000000004E-3</v>
      </c>
    </row>
    <row r="154" spans="1:35" ht="15" customHeight="1" x14ac:dyDescent="0.2">
      <c r="A154" s="253" t="s">
        <v>1361</v>
      </c>
      <c r="B154" s="252" t="s">
        <v>1362</v>
      </c>
      <c r="C154" s="255">
        <v>2.3776670000000002</v>
      </c>
      <c r="D154" s="279">
        <v>2.428868</v>
      </c>
      <c r="E154" s="255">
        <v>2.4598249999999999</v>
      </c>
      <c r="F154" s="255">
        <v>2.4377010000000001</v>
      </c>
      <c r="G154" s="255">
        <v>2.407597</v>
      </c>
      <c r="H154" s="255">
        <v>2.3832490000000002</v>
      </c>
      <c r="I154" s="255">
        <v>2.3802279999999998</v>
      </c>
      <c r="J154" s="255">
        <v>2.3444919999999998</v>
      </c>
      <c r="K154" s="255">
        <v>2.3516319999999999</v>
      </c>
      <c r="L154" s="255">
        <v>2.366876</v>
      </c>
      <c r="M154" s="255">
        <v>2.412884</v>
      </c>
      <c r="N154" s="255">
        <v>2.447336</v>
      </c>
      <c r="O154" s="255">
        <v>2.4598770000000001</v>
      </c>
      <c r="P154" s="255">
        <v>2.4733809999999998</v>
      </c>
      <c r="Q154" s="255">
        <v>2.5004819999999999</v>
      </c>
      <c r="R154" s="255">
        <v>2.5192410000000001</v>
      </c>
      <c r="S154" s="255">
        <v>2.53037</v>
      </c>
      <c r="T154" s="255">
        <v>2.5535049999999999</v>
      </c>
      <c r="U154" s="255">
        <v>2.5829780000000002</v>
      </c>
      <c r="V154" s="255">
        <v>2.6119330000000001</v>
      </c>
      <c r="W154" s="255">
        <v>2.638144</v>
      </c>
      <c r="X154" s="255">
        <v>2.6669679999999998</v>
      </c>
      <c r="Y154" s="255">
        <v>2.7103839999999999</v>
      </c>
      <c r="Z154" s="255">
        <v>2.7729379999999999</v>
      </c>
      <c r="AA154" s="255">
        <v>2.8075860000000001</v>
      </c>
      <c r="AB154" s="255">
        <v>2.8356140000000001</v>
      </c>
      <c r="AC154" s="255">
        <v>2.9044150000000002</v>
      </c>
      <c r="AD154" s="255">
        <v>2.9725769999999998</v>
      </c>
      <c r="AE154" s="255">
        <v>3.0415580000000002</v>
      </c>
      <c r="AF154" s="255">
        <v>3.0816210000000002</v>
      </c>
      <c r="AG154" s="255">
        <v>3.1315050000000002</v>
      </c>
      <c r="AH154" s="255">
        <v>3.1930160000000001</v>
      </c>
      <c r="AI154" s="250">
        <v>9.5569999999999995E-3</v>
      </c>
    </row>
    <row r="155" spans="1:35" ht="15" customHeight="1" x14ac:dyDescent="0.2">
      <c r="A155" s="253" t="s">
        <v>1363</v>
      </c>
      <c r="B155" s="252" t="s">
        <v>1281</v>
      </c>
      <c r="C155" s="255">
        <v>9.8999999999999994E-5</v>
      </c>
      <c r="D155" s="279">
        <v>1.13E-4</v>
      </c>
      <c r="E155" s="255">
        <v>1.21E-4</v>
      </c>
      <c r="F155" s="255">
        <v>1.2799999999999999E-4</v>
      </c>
      <c r="G155" s="255">
        <v>1.34E-4</v>
      </c>
      <c r="H155" s="255">
        <v>1.3799999999999999E-4</v>
      </c>
      <c r="I155" s="255">
        <v>1.4300000000000001E-4</v>
      </c>
      <c r="J155" s="255">
        <v>1.4899999999999999E-4</v>
      </c>
      <c r="K155" s="255">
        <v>1.56E-4</v>
      </c>
      <c r="L155" s="255">
        <v>1.63E-4</v>
      </c>
      <c r="M155" s="255">
        <v>1.7100000000000001E-4</v>
      </c>
      <c r="N155" s="255">
        <v>1.7799999999999999E-4</v>
      </c>
      <c r="O155" s="255">
        <v>1.8599999999999999E-4</v>
      </c>
      <c r="P155" s="255">
        <v>1.94E-4</v>
      </c>
      <c r="Q155" s="255">
        <v>2.02E-4</v>
      </c>
      <c r="R155" s="255">
        <v>2.1100000000000001E-4</v>
      </c>
      <c r="S155" s="255">
        <v>2.2100000000000001E-4</v>
      </c>
      <c r="T155" s="255">
        <v>2.33E-4</v>
      </c>
      <c r="U155" s="255">
        <v>2.4600000000000002E-4</v>
      </c>
      <c r="V155" s="255">
        <v>2.5999999999999998E-4</v>
      </c>
      <c r="W155" s="255">
        <v>2.7500000000000002E-4</v>
      </c>
      <c r="X155" s="255">
        <v>2.92E-4</v>
      </c>
      <c r="Y155" s="255">
        <v>3.1100000000000002E-4</v>
      </c>
      <c r="Z155" s="255">
        <v>3.3E-4</v>
      </c>
      <c r="AA155" s="255">
        <v>3.5E-4</v>
      </c>
      <c r="AB155" s="255">
        <v>3.6999999999999999E-4</v>
      </c>
      <c r="AC155" s="255">
        <v>3.9100000000000002E-4</v>
      </c>
      <c r="AD155" s="255">
        <v>4.1300000000000001E-4</v>
      </c>
      <c r="AE155" s="255">
        <v>4.3600000000000003E-4</v>
      </c>
      <c r="AF155" s="255">
        <v>4.6000000000000001E-4</v>
      </c>
      <c r="AG155" s="255">
        <v>4.86E-4</v>
      </c>
      <c r="AH155" s="255">
        <v>5.1199999999999998E-4</v>
      </c>
      <c r="AI155" s="250">
        <v>5.4447000000000002E-2</v>
      </c>
    </row>
    <row r="156" spans="1:35" ht="15" customHeight="1" x14ac:dyDescent="0.2">
      <c r="A156" s="253" t="s">
        <v>1364</v>
      </c>
      <c r="B156" s="252" t="s">
        <v>1333</v>
      </c>
      <c r="C156" s="255">
        <v>5.2700000000000004E-3</v>
      </c>
      <c r="D156" s="279">
        <v>5.2700000000000004E-3</v>
      </c>
      <c r="E156" s="255">
        <v>5.2700000000000004E-3</v>
      </c>
      <c r="F156" s="255">
        <v>5.2700000000000004E-3</v>
      </c>
      <c r="G156" s="255">
        <v>5.2700000000000004E-3</v>
      </c>
      <c r="H156" s="255">
        <v>5.2700000000000004E-3</v>
      </c>
      <c r="I156" s="255">
        <v>5.2700000000000004E-3</v>
      </c>
      <c r="J156" s="255">
        <v>5.2700000000000004E-3</v>
      </c>
      <c r="K156" s="255">
        <v>5.2700000000000004E-3</v>
      </c>
      <c r="L156" s="255">
        <v>5.2700000000000004E-3</v>
      </c>
      <c r="M156" s="255">
        <v>5.2700000000000004E-3</v>
      </c>
      <c r="N156" s="255">
        <v>5.2700000000000004E-3</v>
      </c>
      <c r="O156" s="255">
        <v>5.2700000000000004E-3</v>
      </c>
      <c r="P156" s="255">
        <v>5.2700000000000004E-3</v>
      </c>
      <c r="Q156" s="255">
        <v>5.2700000000000004E-3</v>
      </c>
      <c r="R156" s="255">
        <v>5.2700000000000004E-3</v>
      </c>
      <c r="S156" s="255">
        <v>5.2700000000000004E-3</v>
      </c>
      <c r="T156" s="255">
        <v>5.2700000000000004E-3</v>
      </c>
      <c r="U156" s="255">
        <v>5.2700000000000004E-3</v>
      </c>
      <c r="V156" s="255">
        <v>5.2700000000000004E-3</v>
      </c>
      <c r="W156" s="255">
        <v>5.2700000000000004E-3</v>
      </c>
      <c r="X156" s="255">
        <v>5.2700000000000004E-3</v>
      </c>
      <c r="Y156" s="255">
        <v>5.2700000000000004E-3</v>
      </c>
      <c r="Z156" s="255">
        <v>5.2700000000000004E-3</v>
      </c>
      <c r="AA156" s="255">
        <v>5.2700000000000004E-3</v>
      </c>
      <c r="AB156" s="255">
        <v>5.2700000000000004E-3</v>
      </c>
      <c r="AC156" s="255">
        <v>5.2700000000000004E-3</v>
      </c>
      <c r="AD156" s="255">
        <v>5.2700000000000004E-3</v>
      </c>
      <c r="AE156" s="255">
        <v>5.2700000000000004E-3</v>
      </c>
      <c r="AF156" s="255">
        <v>5.2700000000000004E-3</v>
      </c>
      <c r="AG156" s="255">
        <v>5.2700000000000004E-3</v>
      </c>
      <c r="AH156" s="255">
        <v>5.2700000000000004E-3</v>
      </c>
      <c r="AI156" s="250">
        <v>0</v>
      </c>
    </row>
    <row r="157" spans="1:35" ht="15" customHeight="1" x14ac:dyDescent="0.2">
      <c r="A157" s="253" t="s">
        <v>1365</v>
      </c>
      <c r="B157" s="252" t="s">
        <v>1335</v>
      </c>
      <c r="C157" s="255">
        <v>1.2452E-2</v>
      </c>
      <c r="D157" s="279">
        <v>1.5561E-2</v>
      </c>
      <c r="E157" s="255">
        <v>1.4413E-2</v>
      </c>
      <c r="F157" s="255">
        <v>1.3258000000000001E-2</v>
      </c>
      <c r="G157" s="255">
        <v>1.2787E-2</v>
      </c>
      <c r="H157" s="255">
        <v>1.3355000000000001E-2</v>
      </c>
      <c r="I157" s="255">
        <v>1.248E-2</v>
      </c>
      <c r="J157" s="255">
        <v>1.2828000000000001E-2</v>
      </c>
      <c r="K157" s="255">
        <v>1.3797E-2</v>
      </c>
      <c r="L157" s="255">
        <v>1.4286E-2</v>
      </c>
      <c r="M157" s="255">
        <v>1.4063000000000001E-2</v>
      </c>
      <c r="N157" s="255">
        <v>1.4723E-2</v>
      </c>
      <c r="O157" s="255">
        <v>1.4113000000000001E-2</v>
      </c>
      <c r="P157" s="255">
        <v>1.4696000000000001E-2</v>
      </c>
      <c r="Q157" s="255">
        <v>1.4696000000000001E-2</v>
      </c>
      <c r="R157" s="255">
        <v>1.5358999999999999E-2</v>
      </c>
      <c r="S157" s="255">
        <v>1.5216E-2</v>
      </c>
      <c r="T157" s="255">
        <v>1.4859000000000001E-2</v>
      </c>
      <c r="U157" s="255">
        <v>1.4772E-2</v>
      </c>
      <c r="V157" s="255">
        <v>1.4674E-2</v>
      </c>
      <c r="W157" s="255">
        <v>1.4748000000000001E-2</v>
      </c>
      <c r="X157" s="255">
        <v>1.4695E-2</v>
      </c>
      <c r="Y157" s="255">
        <v>1.4818E-2</v>
      </c>
      <c r="Z157" s="255">
        <v>1.4713E-2</v>
      </c>
      <c r="AA157" s="255">
        <v>1.4607E-2</v>
      </c>
      <c r="AB157" s="255">
        <v>1.4498E-2</v>
      </c>
      <c r="AC157" s="255">
        <v>1.4426E-2</v>
      </c>
      <c r="AD157" s="255">
        <v>1.4095999999999999E-2</v>
      </c>
      <c r="AE157" s="255">
        <v>1.3932999999999999E-2</v>
      </c>
      <c r="AF157" s="255">
        <v>1.3735000000000001E-2</v>
      </c>
      <c r="AG157" s="255">
        <v>1.3629E-2</v>
      </c>
      <c r="AH157" s="255">
        <v>1.3520000000000001E-2</v>
      </c>
      <c r="AI157" s="250">
        <v>2.6589999999999999E-3</v>
      </c>
    </row>
    <row r="158" spans="1:35" ht="15" customHeight="1" x14ac:dyDescent="0.2">
      <c r="A158" s="253" t="s">
        <v>1366</v>
      </c>
      <c r="B158" s="254" t="s">
        <v>1206</v>
      </c>
      <c r="C158" s="257">
        <v>11.647322000000001</v>
      </c>
      <c r="D158" s="280">
        <v>11.586767</v>
      </c>
      <c r="E158" s="257">
        <v>11.634054000000001</v>
      </c>
      <c r="F158" s="257">
        <v>11.522492</v>
      </c>
      <c r="G158" s="257">
        <v>11.398896000000001</v>
      </c>
      <c r="H158" s="257">
        <v>11.2217</v>
      </c>
      <c r="I158" s="257">
        <v>11.040212</v>
      </c>
      <c r="J158" s="257">
        <v>10.881501</v>
      </c>
      <c r="K158" s="257">
        <v>10.777297000000001</v>
      </c>
      <c r="L158" s="257">
        <v>10.745181000000001</v>
      </c>
      <c r="M158" s="257">
        <v>10.712754</v>
      </c>
      <c r="N158" s="257">
        <v>10.529527</v>
      </c>
      <c r="O158" s="257">
        <v>10.486497999999999</v>
      </c>
      <c r="P158" s="257">
        <v>10.489011</v>
      </c>
      <c r="Q158" s="257">
        <v>10.452571000000001</v>
      </c>
      <c r="R158" s="257">
        <v>10.498492000000001</v>
      </c>
      <c r="S158" s="257">
        <v>10.498728</v>
      </c>
      <c r="T158" s="257">
        <v>10.510742</v>
      </c>
      <c r="U158" s="257">
        <v>10.537207</v>
      </c>
      <c r="V158" s="257">
        <v>10.586278</v>
      </c>
      <c r="W158" s="257">
        <v>10.659912</v>
      </c>
      <c r="X158" s="257">
        <v>10.721314</v>
      </c>
      <c r="Y158" s="257">
        <v>10.810150999999999</v>
      </c>
      <c r="Z158" s="257">
        <v>10.873495999999999</v>
      </c>
      <c r="AA158" s="257">
        <v>10.948574000000001</v>
      </c>
      <c r="AB158" s="257">
        <v>11.01627</v>
      </c>
      <c r="AC158" s="257">
        <v>11.169152</v>
      </c>
      <c r="AD158" s="257">
        <v>11.277395</v>
      </c>
      <c r="AE158" s="257">
        <v>11.441649999999999</v>
      </c>
      <c r="AF158" s="257">
        <v>11.563718</v>
      </c>
      <c r="AG158" s="257">
        <v>11.680809999999999</v>
      </c>
      <c r="AH158" s="257">
        <v>11.778476</v>
      </c>
      <c r="AI158" s="256">
        <v>3.6099999999999999E-4</v>
      </c>
    </row>
    <row r="160" spans="1:35" ht="15" customHeight="1" x14ac:dyDescent="0.2">
      <c r="B160" s="254" t="s">
        <v>1367</v>
      </c>
    </row>
    <row r="161" spans="1:35" ht="15" customHeight="1" x14ac:dyDescent="0.2">
      <c r="A161" s="253" t="s">
        <v>1368</v>
      </c>
      <c r="B161" s="252" t="s">
        <v>1369</v>
      </c>
      <c r="C161" s="255">
        <v>9.6055220000000006</v>
      </c>
      <c r="D161" s="279">
        <v>9.5629729999999995</v>
      </c>
      <c r="E161" s="255">
        <v>9.6073210000000007</v>
      </c>
      <c r="F161" s="255">
        <v>9.5506639999999994</v>
      </c>
      <c r="G161" s="255">
        <v>9.509798</v>
      </c>
      <c r="H161" s="255">
        <v>9.4141209999999997</v>
      </c>
      <c r="I161" s="255">
        <v>9.304646</v>
      </c>
      <c r="J161" s="255">
        <v>9.2608470000000001</v>
      </c>
      <c r="K161" s="255">
        <v>9.2041850000000007</v>
      </c>
      <c r="L161" s="255">
        <v>9.155799</v>
      </c>
      <c r="M161" s="255">
        <v>9.1274250000000006</v>
      </c>
      <c r="N161" s="255">
        <v>8.9820879999999992</v>
      </c>
      <c r="O161" s="255">
        <v>8.9578050000000005</v>
      </c>
      <c r="P161" s="255">
        <v>8.9680739999999997</v>
      </c>
      <c r="Q161" s="255">
        <v>8.9157229999999998</v>
      </c>
      <c r="R161" s="255">
        <v>8.944369</v>
      </c>
      <c r="S161" s="255">
        <v>8.9463889999999999</v>
      </c>
      <c r="T161" s="255">
        <v>8.9417720000000003</v>
      </c>
      <c r="U161" s="255">
        <v>8.9588359999999998</v>
      </c>
      <c r="V161" s="255">
        <v>8.9958189999999991</v>
      </c>
      <c r="W161" s="255">
        <v>9.0387350000000009</v>
      </c>
      <c r="X161" s="255">
        <v>9.09985</v>
      </c>
      <c r="Y161" s="255">
        <v>9.158785</v>
      </c>
      <c r="Z161" s="255">
        <v>9.2112770000000008</v>
      </c>
      <c r="AA161" s="255">
        <v>9.2752520000000001</v>
      </c>
      <c r="AB161" s="255">
        <v>9.3348580000000005</v>
      </c>
      <c r="AC161" s="255">
        <v>9.4398569999999999</v>
      </c>
      <c r="AD161" s="255">
        <v>9.4924780000000002</v>
      </c>
      <c r="AE161" s="255">
        <v>9.6017949999999992</v>
      </c>
      <c r="AF161" s="255">
        <v>9.6990010000000009</v>
      </c>
      <c r="AG161" s="255">
        <v>9.7796959999999995</v>
      </c>
      <c r="AH161" s="255">
        <v>9.8406140000000004</v>
      </c>
      <c r="AI161" s="250">
        <v>7.7999999999999999E-4</v>
      </c>
    </row>
    <row r="162" spans="1:35" ht="15" customHeight="1" x14ac:dyDescent="0.2">
      <c r="A162" s="253" t="s">
        <v>1370</v>
      </c>
      <c r="B162" s="252" t="s">
        <v>1371</v>
      </c>
      <c r="C162" s="255">
        <v>11.647322000000001</v>
      </c>
      <c r="D162" s="279">
        <v>11.586767</v>
      </c>
      <c r="E162" s="255">
        <v>11.634054000000001</v>
      </c>
      <c r="F162" s="255">
        <v>11.522492</v>
      </c>
      <c r="G162" s="255">
        <v>11.398896000000001</v>
      </c>
      <c r="H162" s="255">
        <v>11.2217</v>
      </c>
      <c r="I162" s="255">
        <v>11.040212</v>
      </c>
      <c r="J162" s="255">
        <v>10.881501</v>
      </c>
      <c r="K162" s="255">
        <v>10.777297000000001</v>
      </c>
      <c r="L162" s="255">
        <v>10.745181000000001</v>
      </c>
      <c r="M162" s="255">
        <v>10.712754</v>
      </c>
      <c r="N162" s="255">
        <v>10.529527</v>
      </c>
      <c r="O162" s="255">
        <v>10.486497999999999</v>
      </c>
      <c r="P162" s="255">
        <v>10.489011</v>
      </c>
      <c r="Q162" s="255">
        <v>10.452571000000001</v>
      </c>
      <c r="R162" s="255">
        <v>10.498492000000001</v>
      </c>
      <c r="S162" s="255">
        <v>10.498728</v>
      </c>
      <c r="T162" s="255">
        <v>10.510742</v>
      </c>
      <c r="U162" s="255">
        <v>10.537207</v>
      </c>
      <c r="V162" s="255">
        <v>10.586278</v>
      </c>
      <c r="W162" s="255">
        <v>10.659912</v>
      </c>
      <c r="X162" s="255">
        <v>10.721314</v>
      </c>
      <c r="Y162" s="255">
        <v>10.810150999999999</v>
      </c>
      <c r="Z162" s="255">
        <v>10.873495999999999</v>
      </c>
      <c r="AA162" s="255">
        <v>10.948574000000001</v>
      </c>
      <c r="AB162" s="255">
        <v>11.01627</v>
      </c>
      <c r="AC162" s="255">
        <v>11.169152</v>
      </c>
      <c r="AD162" s="255">
        <v>11.277395</v>
      </c>
      <c r="AE162" s="255">
        <v>11.441649999999999</v>
      </c>
      <c r="AF162" s="255">
        <v>11.563718</v>
      </c>
      <c r="AG162" s="255">
        <v>11.680809999999999</v>
      </c>
      <c r="AH162" s="255">
        <v>11.778476</v>
      </c>
      <c r="AI162" s="250">
        <v>3.6099999999999999E-4</v>
      </c>
    </row>
    <row r="163" spans="1:35" ht="15" customHeight="1" x14ac:dyDescent="0.2">
      <c r="A163" s="253" t="s">
        <v>1372</v>
      </c>
      <c r="B163" s="252" t="s">
        <v>1373</v>
      </c>
      <c r="C163" s="255">
        <v>0.176757</v>
      </c>
      <c r="D163" s="279">
        <v>0.17727299999999999</v>
      </c>
      <c r="E163" s="255">
        <v>0.17632300000000001</v>
      </c>
      <c r="F163" s="255">
        <v>0.17355000000000001</v>
      </c>
      <c r="G163" s="255">
        <v>0.16778799999999999</v>
      </c>
      <c r="H163" s="255">
        <v>0.160908</v>
      </c>
      <c r="I163" s="255">
        <v>0.15291099999999999</v>
      </c>
      <c r="J163" s="255">
        <v>0.14890100000000001</v>
      </c>
      <c r="K163" s="255">
        <v>0.14552000000000001</v>
      </c>
      <c r="L163" s="255">
        <v>0.142042</v>
      </c>
      <c r="M163" s="255">
        <v>0.13904</v>
      </c>
      <c r="N163" s="255">
        <v>0.137799</v>
      </c>
      <c r="O163" s="255">
        <v>0.13472799999999999</v>
      </c>
      <c r="P163" s="255">
        <v>0.13215199999999999</v>
      </c>
      <c r="Q163" s="255">
        <v>0.129527</v>
      </c>
      <c r="R163" s="255">
        <v>0.12665599999999999</v>
      </c>
      <c r="S163" s="255">
        <v>0.124057</v>
      </c>
      <c r="T163" s="255">
        <v>0.12323099999999999</v>
      </c>
      <c r="U163" s="255">
        <v>0.122641</v>
      </c>
      <c r="V163" s="255">
        <v>0.122124</v>
      </c>
      <c r="W163" s="255">
        <v>0.12130100000000001</v>
      </c>
      <c r="X163" s="255">
        <v>0.12062</v>
      </c>
      <c r="Y163" s="255">
        <v>0.12048</v>
      </c>
      <c r="Z163" s="255">
        <v>0.12020400000000001</v>
      </c>
      <c r="AA163" s="255">
        <v>0.12013500000000001</v>
      </c>
      <c r="AB163" s="255">
        <v>0.120169</v>
      </c>
      <c r="AC163" s="255">
        <v>0.120333</v>
      </c>
      <c r="AD163" s="255">
        <v>0.120391</v>
      </c>
      <c r="AE163" s="255">
        <v>0.12003800000000001</v>
      </c>
      <c r="AF163" s="255">
        <v>0.120159</v>
      </c>
      <c r="AG163" s="255">
        <v>0.12028800000000001</v>
      </c>
      <c r="AH163" s="255">
        <v>0.12087199999999999</v>
      </c>
      <c r="AI163" s="250">
        <v>-1.2185E-2</v>
      </c>
    </row>
    <row r="164" spans="1:35" ht="15" customHeight="1" x14ac:dyDescent="0.2">
      <c r="A164" s="253" t="s">
        <v>1374</v>
      </c>
      <c r="B164" s="252" t="s">
        <v>1375</v>
      </c>
      <c r="C164" s="255">
        <v>54.506439</v>
      </c>
      <c r="D164" s="279">
        <v>54.987380999999999</v>
      </c>
      <c r="E164" s="255">
        <v>55.45834</v>
      </c>
      <c r="F164" s="255">
        <v>55.918948999999998</v>
      </c>
      <c r="G164" s="255">
        <v>56.369919000000003</v>
      </c>
      <c r="H164" s="255">
        <v>56.811584000000003</v>
      </c>
      <c r="I164" s="255">
        <v>57.244788999999997</v>
      </c>
      <c r="J164" s="255">
        <v>57.670814999999997</v>
      </c>
      <c r="K164" s="255">
        <v>58.089970000000001</v>
      </c>
      <c r="L164" s="255">
        <v>58.501472</v>
      </c>
      <c r="M164" s="255">
        <v>58.908133999999997</v>
      </c>
      <c r="N164" s="255">
        <v>59.307845999999998</v>
      </c>
      <c r="O164" s="255">
        <v>59.696877000000001</v>
      </c>
      <c r="P164" s="255">
        <v>60.076714000000003</v>
      </c>
      <c r="Q164" s="255">
        <v>60.447024999999996</v>
      </c>
      <c r="R164" s="255">
        <v>60.807709000000003</v>
      </c>
      <c r="S164" s="255">
        <v>61.159331999999999</v>
      </c>
      <c r="T164" s="255">
        <v>61.503712</v>
      </c>
      <c r="U164" s="255">
        <v>61.843173999999998</v>
      </c>
      <c r="V164" s="255">
        <v>62.178359999999998</v>
      </c>
      <c r="W164" s="255">
        <v>62.510081999999997</v>
      </c>
      <c r="X164" s="255">
        <v>62.839503999999998</v>
      </c>
      <c r="Y164" s="255">
        <v>63.167107000000001</v>
      </c>
      <c r="Z164" s="255">
        <v>63.493381999999997</v>
      </c>
      <c r="AA164" s="255">
        <v>63.818759999999997</v>
      </c>
      <c r="AB164" s="255">
        <v>64.143944000000005</v>
      </c>
      <c r="AC164" s="255">
        <v>64.469299000000007</v>
      </c>
      <c r="AD164" s="255">
        <v>64.792357999999993</v>
      </c>
      <c r="AE164" s="255">
        <v>65.108315000000005</v>
      </c>
      <c r="AF164" s="255">
        <v>65.418273999999997</v>
      </c>
      <c r="AG164" s="255">
        <v>65.730614000000003</v>
      </c>
      <c r="AH164" s="255">
        <v>66.048714000000004</v>
      </c>
      <c r="AI164" s="250">
        <v>6.215E-3</v>
      </c>
    </row>
    <row r="165" spans="1:35" ht="15" customHeight="1" x14ac:dyDescent="0.2">
      <c r="A165" s="253" t="s">
        <v>1376</v>
      </c>
      <c r="B165" s="252" t="s">
        <v>1377</v>
      </c>
      <c r="C165" s="251">
        <v>19061.34375</v>
      </c>
      <c r="D165" s="281">
        <v>19432.189452999999</v>
      </c>
      <c r="E165" s="251">
        <v>19772.775390999999</v>
      </c>
      <c r="F165" s="251">
        <v>20104.107422000001</v>
      </c>
      <c r="G165" s="251">
        <v>20391.568359000001</v>
      </c>
      <c r="H165" s="251">
        <v>20761.357422000001</v>
      </c>
      <c r="I165" s="251">
        <v>21173.669922000001</v>
      </c>
      <c r="J165" s="251">
        <v>21592.767577999999</v>
      </c>
      <c r="K165" s="251">
        <v>22032.205077999999</v>
      </c>
      <c r="L165" s="251">
        <v>22498.564452999999</v>
      </c>
      <c r="M165" s="251">
        <v>22986.494140999999</v>
      </c>
      <c r="N165" s="251">
        <v>23482.892577999999</v>
      </c>
      <c r="O165" s="251">
        <v>23967.220702999999</v>
      </c>
      <c r="P165" s="251">
        <v>24447.822265999999</v>
      </c>
      <c r="Q165" s="251">
        <v>24910.955077999999</v>
      </c>
      <c r="R165" s="251">
        <v>25369.457031000002</v>
      </c>
      <c r="S165" s="251">
        <v>25815.714843999998</v>
      </c>
      <c r="T165" s="251">
        <v>26262.140625</v>
      </c>
      <c r="U165" s="251">
        <v>26715.667968999998</v>
      </c>
      <c r="V165" s="251">
        <v>27174.589843999998</v>
      </c>
      <c r="W165" s="251">
        <v>27651.148438</v>
      </c>
      <c r="X165" s="251">
        <v>28162.882812</v>
      </c>
      <c r="Y165" s="251">
        <v>28685.140625</v>
      </c>
      <c r="Z165" s="251">
        <v>29216.587890999999</v>
      </c>
      <c r="AA165" s="251">
        <v>29769.355468999998</v>
      </c>
      <c r="AB165" s="251">
        <v>30318.931640999999</v>
      </c>
      <c r="AC165" s="251">
        <v>30876.527343999998</v>
      </c>
      <c r="AD165" s="251">
        <v>31438.802734000001</v>
      </c>
      <c r="AE165" s="251">
        <v>32015.296875</v>
      </c>
      <c r="AF165" s="251">
        <v>32595.296875</v>
      </c>
      <c r="AG165" s="251">
        <v>33181.980469000002</v>
      </c>
      <c r="AH165" s="251">
        <v>33758.839844000002</v>
      </c>
      <c r="AI165" s="250">
        <v>1.8609000000000001E-2</v>
      </c>
    </row>
    <row r="166" spans="1:35" ht="15" customHeight="1" x14ac:dyDescent="0.2">
      <c r="B166" s="254" t="s">
        <v>1378</v>
      </c>
    </row>
    <row r="167" spans="1:35" ht="15" customHeight="1" thickBot="1" x14ac:dyDescent="0.25">
      <c r="A167" s="253" t="s">
        <v>1379</v>
      </c>
      <c r="B167" s="252" t="s">
        <v>1380</v>
      </c>
      <c r="C167" s="251">
        <v>552.03271500000005</v>
      </c>
      <c r="D167" s="281">
        <v>532.16955600000006</v>
      </c>
      <c r="E167" s="251">
        <v>527.41479500000003</v>
      </c>
      <c r="F167" s="251">
        <v>525.618652</v>
      </c>
      <c r="G167" s="251">
        <v>522.00622599999997</v>
      </c>
      <c r="H167" s="251">
        <v>511.91629</v>
      </c>
      <c r="I167" s="251">
        <v>505.86328099999997</v>
      </c>
      <c r="J167" s="251">
        <v>500.92965700000002</v>
      </c>
      <c r="K167" s="251">
        <v>493.90322900000001</v>
      </c>
      <c r="L167" s="251">
        <v>489.05029300000001</v>
      </c>
      <c r="M167" s="251">
        <v>484.468323</v>
      </c>
      <c r="N167" s="251">
        <v>473.13421599999998</v>
      </c>
      <c r="O167" s="251">
        <v>469.60327100000001</v>
      </c>
      <c r="P167" s="251">
        <v>468.68847699999998</v>
      </c>
      <c r="Q167" s="251">
        <v>464.220642</v>
      </c>
      <c r="R167" s="251">
        <v>465.496826</v>
      </c>
      <c r="S167" s="251">
        <v>464.60674999999998</v>
      </c>
      <c r="T167" s="251">
        <v>462.48315400000001</v>
      </c>
      <c r="U167" s="251">
        <v>462.35641500000003</v>
      </c>
      <c r="V167" s="251">
        <v>463.17312600000002</v>
      </c>
      <c r="W167" s="251">
        <v>465.934845</v>
      </c>
      <c r="X167" s="251">
        <v>467.96807899999999</v>
      </c>
      <c r="Y167" s="251">
        <v>471.19103999999999</v>
      </c>
      <c r="Z167" s="251">
        <v>470.738586</v>
      </c>
      <c r="AA167" s="251">
        <v>473.28066999999999</v>
      </c>
      <c r="AB167" s="251">
        <v>475.18447900000001</v>
      </c>
      <c r="AC167" s="251">
        <v>480.38501000000002</v>
      </c>
      <c r="AD167" s="251">
        <v>482.65963699999998</v>
      </c>
      <c r="AE167" s="251">
        <v>488.13793900000002</v>
      </c>
      <c r="AF167" s="251">
        <v>493.16296399999999</v>
      </c>
      <c r="AG167" s="251">
        <v>497.255493</v>
      </c>
      <c r="AH167" s="251">
        <v>499.66000400000001</v>
      </c>
      <c r="AI167" s="250">
        <v>-3.2100000000000002E-3</v>
      </c>
    </row>
    <row r="168" spans="1:35" ht="15" customHeight="1" x14ac:dyDescent="0.2">
      <c r="B168" s="274" t="s">
        <v>1530</v>
      </c>
      <c r="C168" s="274"/>
      <c r="D168" s="282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  <c r="AA168" s="274"/>
      <c r="AB168" s="274"/>
      <c r="AC168" s="274"/>
      <c r="AD168" s="274"/>
      <c r="AE168" s="274"/>
      <c r="AF168" s="274"/>
      <c r="AG168" s="274"/>
      <c r="AH168" s="274"/>
      <c r="AI168" s="274"/>
    </row>
    <row r="169" spans="1:35" ht="15" customHeight="1" x14ac:dyDescent="0.2">
      <c r="B169" s="249" t="s">
        <v>1529</v>
      </c>
    </row>
    <row r="170" spans="1:35" ht="15" customHeight="1" x14ac:dyDescent="0.2">
      <c r="B170" s="249" t="s">
        <v>1383</v>
      </c>
    </row>
    <row r="171" spans="1:35" ht="15" customHeight="1" x14ac:dyDescent="0.2">
      <c r="B171" s="249" t="s">
        <v>1528</v>
      </c>
    </row>
    <row r="172" spans="1:35" ht="15" customHeight="1" x14ac:dyDescent="0.2">
      <c r="B172" s="249" t="s">
        <v>1527</v>
      </c>
    </row>
    <row r="173" spans="1:35" ht="15" customHeight="1" x14ac:dyDescent="0.2">
      <c r="B173" s="249" t="s">
        <v>1386</v>
      </c>
    </row>
    <row r="174" spans="1:35" ht="15" customHeight="1" x14ac:dyDescent="0.2">
      <c r="B174" s="249" t="s">
        <v>1387</v>
      </c>
    </row>
    <row r="175" spans="1:35" ht="15" customHeight="1" x14ac:dyDescent="0.2">
      <c r="B175" s="249" t="s">
        <v>1526</v>
      </c>
    </row>
    <row r="176" spans="1:35" ht="15" customHeight="1" x14ac:dyDescent="0.2">
      <c r="B176" s="249" t="s">
        <v>1525</v>
      </c>
    </row>
    <row r="177" spans="2:2" ht="15" customHeight="1" x14ac:dyDescent="0.2">
      <c r="B177" s="249" t="s">
        <v>1524</v>
      </c>
    </row>
    <row r="178" spans="2:2" ht="15" customHeight="1" x14ac:dyDescent="0.2">
      <c r="B178" s="249" t="s">
        <v>1523</v>
      </c>
    </row>
    <row r="179" spans="2:2" ht="15" customHeight="1" x14ac:dyDescent="0.2">
      <c r="B179" s="249" t="s">
        <v>1522</v>
      </c>
    </row>
    <row r="180" spans="2:2" ht="15" customHeight="1" x14ac:dyDescent="0.2">
      <c r="B180" s="249" t="s">
        <v>1521</v>
      </c>
    </row>
    <row r="181" spans="2:2" ht="15" customHeight="1" x14ac:dyDescent="0.2">
      <c r="B181" s="249" t="s">
        <v>1394</v>
      </c>
    </row>
    <row r="182" spans="2:2" ht="15" customHeight="1" x14ac:dyDescent="0.2">
      <c r="B182" s="249" t="s">
        <v>1520</v>
      </c>
    </row>
    <row r="183" spans="2:2" ht="15" customHeight="1" x14ac:dyDescent="0.2">
      <c r="B183" s="249" t="s">
        <v>1396</v>
      </c>
    </row>
    <row r="184" spans="2:2" ht="15" customHeight="1" x14ac:dyDescent="0.2">
      <c r="B184" s="249" t="s">
        <v>1519</v>
      </c>
    </row>
    <row r="185" spans="2:2" ht="15" customHeight="1" x14ac:dyDescent="0.2">
      <c r="B185" s="249" t="s">
        <v>1518</v>
      </c>
    </row>
    <row r="186" spans="2:2" ht="15" customHeight="1" x14ac:dyDescent="0.2">
      <c r="B186" s="249" t="s">
        <v>1517</v>
      </c>
    </row>
    <row r="187" spans="2:2" ht="15" customHeight="1" x14ac:dyDescent="0.2">
      <c r="B187" s="249" t="s">
        <v>1516</v>
      </c>
    </row>
    <row r="188" spans="2:2" ht="15" customHeight="1" x14ac:dyDescent="0.2">
      <c r="B188" s="249" t="s">
        <v>1515</v>
      </c>
    </row>
    <row r="189" spans="2:2" ht="15" customHeight="1" x14ac:dyDescent="0.2">
      <c r="B189" s="249" t="s">
        <v>1514</v>
      </c>
    </row>
    <row r="190" spans="2:2" ht="15" customHeight="1" x14ac:dyDescent="0.2">
      <c r="B190" s="249" t="s">
        <v>1513</v>
      </c>
    </row>
    <row r="191" spans="2:2" ht="15" customHeight="1" x14ac:dyDescent="0.2">
      <c r="B191" s="249" t="s">
        <v>1404</v>
      </c>
    </row>
    <row r="192" spans="2:2" ht="15" customHeight="1" x14ac:dyDescent="0.2">
      <c r="B192" s="249" t="s">
        <v>1405</v>
      </c>
    </row>
    <row r="193" spans="2:2" ht="15" customHeight="1" x14ac:dyDescent="0.2">
      <c r="B193" s="249" t="s">
        <v>1512</v>
      </c>
    </row>
    <row r="194" spans="2:2" ht="15" customHeight="1" x14ac:dyDescent="0.2">
      <c r="B194" s="249" t="s">
        <v>1511</v>
      </c>
    </row>
    <row r="195" spans="2:2" ht="15" customHeight="1" x14ac:dyDescent="0.2">
      <c r="B195" s="249" t="s">
        <v>1408</v>
      </c>
    </row>
    <row r="196" spans="2:2" ht="15" customHeight="1" x14ac:dyDescent="0.2">
      <c r="B196" s="249" t="s">
        <v>1510</v>
      </c>
    </row>
    <row r="197" spans="2:2" ht="15" customHeight="1" x14ac:dyDescent="0.2">
      <c r="B197" s="249" t="s">
        <v>1410</v>
      </c>
    </row>
    <row r="198" spans="2:2" ht="15" customHeight="1" x14ac:dyDescent="0.2">
      <c r="B198" s="249" t="s">
        <v>1509</v>
      </c>
    </row>
    <row r="199" spans="2:2" ht="15" customHeight="1" x14ac:dyDescent="0.2">
      <c r="B199" s="249" t="s">
        <v>1412</v>
      </c>
    </row>
    <row r="200" spans="2:2" ht="15" customHeight="1" x14ac:dyDescent="0.2">
      <c r="B200" s="249" t="s">
        <v>1413</v>
      </c>
    </row>
    <row r="201" spans="2:2" ht="15" customHeight="1" x14ac:dyDescent="0.2">
      <c r="B201" s="249" t="s">
        <v>1508</v>
      </c>
    </row>
    <row r="202" spans="2:2" ht="15" customHeight="1" x14ac:dyDescent="0.2">
      <c r="B202" s="249" t="s">
        <v>1507</v>
      </c>
    </row>
    <row r="203" spans="2:2" ht="15" customHeight="1" x14ac:dyDescent="0.2">
      <c r="B203" s="249" t="s">
        <v>1506</v>
      </c>
    </row>
    <row r="204" spans="2:2" ht="15" customHeight="1" x14ac:dyDescent="0.2">
      <c r="B204" s="249" t="s">
        <v>1505</v>
      </c>
    </row>
    <row r="205" spans="2:2" ht="15" customHeight="1" x14ac:dyDescent="0.2">
      <c r="B205" s="249" t="s">
        <v>1504</v>
      </c>
    </row>
    <row r="206" spans="2:2" ht="15" customHeight="1" x14ac:dyDescent="0.2">
      <c r="B206" s="249" t="s">
        <v>1503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284" customWidth="1"/>
    <col min="5" max="5" width="18.375" bestFit="1" customWidth="1"/>
  </cols>
  <sheetData>
    <row r="1" spans="1:34" ht="15" x14ac:dyDescent="0.25">
      <c r="A1" s="2" t="s">
        <v>1419</v>
      </c>
      <c r="C1" s="288" t="s">
        <v>1541</v>
      </c>
    </row>
    <row r="2" spans="1:34" s="29" customFormat="1" ht="15" x14ac:dyDescent="0.25">
      <c r="A2" s="46"/>
      <c r="C2" s="283"/>
    </row>
    <row r="3" spans="1:34" s="29" customFormat="1" ht="15" x14ac:dyDescent="0.25">
      <c r="A3" s="46"/>
      <c r="C3" s="283"/>
    </row>
    <row r="4" spans="1:34" s="29" customFormat="1" ht="15" x14ac:dyDescent="0.25">
      <c r="A4" s="46"/>
      <c r="C4" s="287" t="s">
        <v>1539</v>
      </c>
      <c r="D4" s="46" t="s">
        <v>1540</v>
      </c>
    </row>
    <row r="5" spans="1:34" ht="15" thickBot="1" x14ac:dyDescent="0.25">
      <c r="B5" s="165" t="s">
        <v>1226</v>
      </c>
      <c r="C5" s="149">
        <v>2020</v>
      </c>
      <c r="D5" s="149">
        <v>2021</v>
      </c>
      <c r="E5" s="149">
        <v>2022</v>
      </c>
      <c r="F5" s="149">
        <v>2023</v>
      </c>
      <c r="G5" s="149">
        <v>2024</v>
      </c>
      <c r="H5" s="149">
        <v>2025</v>
      </c>
      <c r="I5" s="149">
        <v>2026</v>
      </c>
      <c r="J5" s="149">
        <v>2027</v>
      </c>
      <c r="K5" s="149">
        <v>2028</v>
      </c>
      <c r="L5" s="149">
        <v>2029</v>
      </c>
      <c r="M5" s="149">
        <v>2030</v>
      </c>
      <c r="N5" s="149">
        <v>2031</v>
      </c>
      <c r="O5" s="149">
        <v>2032</v>
      </c>
      <c r="P5" s="149">
        <v>2033</v>
      </c>
      <c r="Q5" s="149">
        <v>2034</v>
      </c>
      <c r="R5" s="149">
        <v>2035</v>
      </c>
      <c r="S5" s="149">
        <v>2036</v>
      </c>
      <c r="T5" s="149">
        <v>2037</v>
      </c>
      <c r="U5" s="149">
        <v>2038</v>
      </c>
      <c r="V5" s="149">
        <v>2039</v>
      </c>
      <c r="W5" s="149">
        <v>2040</v>
      </c>
      <c r="X5" s="149">
        <v>2041</v>
      </c>
      <c r="Y5" s="149">
        <v>2042</v>
      </c>
      <c r="Z5" s="149">
        <v>2043</v>
      </c>
      <c r="AA5" s="149">
        <v>2044</v>
      </c>
      <c r="AB5" s="149">
        <v>2045</v>
      </c>
      <c r="AC5" s="149">
        <v>2046</v>
      </c>
      <c r="AD5" s="149">
        <v>2047</v>
      </c>
      <c r="AE5" s="149">
        <v>2048</v>
      </c>
      <c r="AF5" s="149">
        <v>2049</v>
      </c>
      <c r="AG5" s="149">
        <v>2050</v>
      </c>
      <c r="AH5" s="155"/>
    </row>
    <row r="6" spans="1:34" ht="15.75" thickTop="1" x14ac:dyDescent="0.25">
      <c r="B6" s="285" t="s">
        <v>1228</v>
      </c>
      <c r="C6" s="286">
        <v>0</v>
      </c>
      <c r="D6" s="286">
        <f>('AEO 2021 2.9'!D42-'AEO 2021 2.9'!$C42)/'AEO 2021 2.9'!$C42</f>
        <v>-0.11894074211798461</v>
      </c>
      <c r="E6" s="286">
        <f>('AEO 2021 2.9'!E42-'AEO 2021 2.9'!$C42)/'AEO 2021 2.9'!$C42</f>
        <v>-0.22406969640627911</v>
      </c>
      <c r="F6" s="286">
        <f>('AEO 2021 2.9'!F42-'AEO 2021 2.9'!$C42)/'AEO 2021 2.9'!$C42</f>
        <v>-0.20770804005418472</v>
      </c>
      <c r="G6" s="286">
        <f>('AEO 2021 2.9'!G42-'AEO 2021 2.9'!$C42)/'AEO 2021 2.9'!$C42</f>
        <v>-0.2103907142287976</v>
      </c>
      <c r="H6" s="286">
        <f>('AEO 2021 2.9'!H42-'AEO 2021 2.9'!$C42)/'AEO 2021 2.9'!$C42</f>
        <v>-0.20372387048792803</v>
      </c>
      <c r="I6" s="286">
        <f>('AEO 2021 2.9'!I42-'AEO 2021 2.9'!$C42)/'AEO 2021 2.9'!$C42</f>
        <v>-0.19904911153018673</v>
      </c>
      <c r="J6" s="286">
        <f>('AEO 2021 2.9'!J42-'AEO 2021 2.9'!$C42)/'AEO 2021 2.9'!$C42</f>
        <v>-0.19283380700682626</v>
      </c>
      <c r="K6" s="286">
        <f>('AEO 2021 2.9'!K42-'AEO 2021 2.9'!$C42)/'AEO 2021 2.9'!$C42</f>
        <v>-0.18866370952747752</v>
      </c>
      <c r="L6" s="286">
        <f>('AEO 2021 2.9'!L42-'AEO 2021 2.9'!$C42)/'AEO 2021 2.9'!$C42</f>
        <v>-0.18215623256925823</v>
      </c>
      <c r="M6" s="286">
        <f>('AEO 2021 2.9'!M42-'AEO 2021 2.9'!$C42)/'AEO 2021 2.9'!$C42</f>
        <v>-0.17158490265345694</v>
      </c>
      <c r="N6" s="286">
        <f>('AEO 2021 2.9'!N42-'AEO 2021 2.9'!$C42)/'AEO 2021 2.9'!$C42</f>
        <v>-0.16417434726021937</v>
      </c>
      <c r="O6" s="286">
        <f>('AEO 2021 2.9'!O42-'AEO 2021 2.9'!$C42)/'AEO 2021 2.9'!$C42</f>
        <v>-0.15604664134505578</v>
      </c>
      <c r="P6" s="286">
        <f>('AEO 2021 2.9'!P42-'AEO 2021 2.9'!$C42)/'AEO 2021 2.9'!$C42</f>
        <v>-0.14706897925575713</v>
      </c>
      <c r="Q6" s="286">
        <f>('AEO 2021 2.9'!Q42-'AEO 2021 2.9'!$C42)/'AEO 2021 2.9'!$C42</f>
        <v>-0.13724136099232395</v>
      </c>
      <c r="R6" s="286">
        <f>('AEO 2021 2.9'!R42-'AEO 2021 2.9'!$C42)/'AEO 2021 2.9'!$C42</f>
        <v>-0.12767935403330763</v>
      </c>
      <c r="S6" s="286">
        <f>('AEO 2021 2.9'!S42-'AEO 2021 2.9'!$C42)/'AEO 2021 2.9'!$C42</f>
        <v>-0.11992350394432801</v>
      </c>
      <c r="T6" s="286">
        <f>('AEO 2021 2.9'!T42-'AEO 2021 2.9'!$C42)/'AEO 2021 2.9'!$C42</f>
        <v>-0.11259263194241545</v>
      </c>
      <c r="U6" s="286">
        <f>('AEO 2021 2.9'!U42-'AEO 2021 2.9'!$C42)/'AEO 2021 2.9'!$C42</f>
        <v>-0.10459773167946038</v>
      </c>
      <c r="V6" s="286">
        <f>('AEO 2021 2.9'!V42-'AEO 2021 2.9'!$C42)/'AEO 2021 2.9'!$C42</f>
        <v>-9.710749289489759E-2</v>
      </c>
      <c r="W6" s="286">
        <f>('AEO 2021 2.9'!W42-'AEO 2021 2.9'!$C42)/'AEO 2021 2.9'!$C42</f>
        <v>-9.2060878110972494E-2</v>
      </c>
      <c r="X6" s="286">
        <f>('AEO 2021 2.9'!X42-'AEO 2021 2.9'!$C42)/'AEO 2021 2.9'!$C42</f>
        <v>-8.388004993492526E-2</v>
      </c>
      <c r="Y6" s="286">
        <f>('AEO 2021 2.9'!Y42-'AEO 2021 2.9'!$C42)/'AEO 2021 2.9'!$C42</f>
        <v>-7.3494647932215953E-2</v>
      </c>
      <c r="Z6" s="286">
        <f>('AEO 2021 2.9'!Z42-'AEO 2021 2.9'!$C42)/'AEO 2021 2.9'!$C42</f>
        <v>-6.3401418364365594E-2</v>
      </c>
      <c r="AA6" s="286">
        <f>('AEO 2021 2.9'!AA42-'AEO 2021 2.9'!$C42)/'AEO 2021 2.9'!$C42</f>
        <v>-5.3201944274748454E-2</v>
      </c>
      <c r="AB6" s="286">
        <f>('AEO 2021 2.9'!AB42-'AEO 2021 2.9'!$C42)/'AEO 2021 2.9'!$C42</f>
        <v>-4.159473027172049E-2</v>
      </c>
      <c r="AC6" s="286">
        <f>('AEO 2021 2.9'!AC42-'AEO 2021 2.9'!$C42)/'AEO 2021 2.9'!$C42</f>
        <v>-3.2165528964912843E-2</v>
      </c>
      <c r="AD6" s="286">
        <f>('AEO 2021 2.9'!AD42-'AEO 2021 2.9'!$C42)/'AEO 2021 2.9'!$C42</f>
        <v>-2.2205105049270986E-2</v>
      </c>
      <c r="AE6" s="286">
        <f>('AEO 2021 2.9'!AE42-'AEO 2021 2.9'!$C42)/'AEO 2021 2.9'!$C42</f>
        <v>-1.1102552524635493E-2</v>
      </c>
      <c r="AF6" s="286">
        <f>('AEO 2021 2.9'!AF42-'AEO 2021 2.9'!$C42)/'AEO 2021 2.9'!$C42</f>
        <v>2.5498685224042833E-3</v>
      </c>
      <c r="AG6" s="286">
        <f>('AEO 2021 2.9'!AG42-'AEO 2021 2.9'!$C42)/'AEO 2021 2.9'!$C42</f>
        <v>1.5910117134585126E-2</v>
      </c>
    </row>
    <row r="7" spans="1:34" ht="15" x14ac:dyDescent="0.25">
      <c r="B7" s="166" t="s">
        <v>1210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285" t="s">
        <v>44</v>
      </c>
      <c r="C8" s="286">
        <v>0</v>
      </c>
      <c r="D8" s="286">
        <f>('AEO 2021 2.9'!D44-'AEO 2021 2.9'!$C44)/'AEO 2021 2.9'!$C44</f>
        <v>6.3661098798133267E-2</v>
      </c>
      <c r="E8" s="286">
        <f>('AEO 2021 2.9'!E44-'AEO 2021 2.9'!$C44)/'AEO 2021 2.9'!$C44</f>
        <v>8.5238841739193216E-2</v>
      </c>
      <c r="F8" s="286">
        <f>('AEO 2021 2.9'!F44-'AEO 2021 2.9'!$C44)/'AEO 2021 2.9'!$C44</f>
        <v>0.10541110330288125</v>
      </c>
      <c r="G8" s="286">
        <f>('AEO 2021 2.9'!G44-'AEO 2021 2.9'!$C44)/'AEO 2021 2.9'!$C44</f>
        <v>0.12839432762131286</v>
      </c>
      <c r="H8" s="286">
        <f>('AEO 2021 2.9'!H44-'AEO 2021 2.9'!$C44)/'AEO 2021 2.9'!$C44</f>
        <v>0.15364794493396039</v>
      </c>
      <c r="I8" s="286">
        <f>('AEO 2021 2.9'!I44-'AEO 2021 2.9'!$C44)/'AEO 2021 2.9'!$C44</f>
        <v>0.17431572877813231</v>
      </c>
      <c r="J8" s="286">
        <f>('AEO 2021 2.9'!J44-'AEO 2021 2.9'!$C44)/'AEO 2021 2.9'!$C44</f>
        <v>0.19119051480260199</v>
      </c>
      <c r="K8" s="286">
        <f>('AEO 2021 2.9'!K44-'AEO 2021 2.9'!$C44)/'AEO 2021 2.9'!$C44</f>
        <v>0.20699317080202542</v>
      </c>
      <c r="L8" s="286">
        <f>('AEO 2021 2.9'!L44-'AEO 2021 2.9'!$C44)/'AEO 2021 2.9'!$C44</f>
        <v>0.2233093680739501</v>
      </c>
      <c r="M8" s="286">
        <f>('AEO 2021 2.9'!M44-'AEO 2021 2.9'!$C44)/'AEO 2021 2.9'!$C44</f>
        <v>0.24315728778132151</v>
      </c>
      <c r="N8" s="286">
        <f>('AEO 2021 2.9'!N44-'AEO 2021 2.9'!$C44)/'AEO 2021 2.9'!$C44</f>
        <v>0.26289709353658758</v>
      </c>
      <c r="O8" s="286">
        <f>('AEO 2021 2.9'!O44-'AEO 2021 2.9'!$C44)/'AEO 2021 2.9'!$C44</f>
        <v>0.2804656107537345</v>
      </c>
      <c r="P8" s="286">
        <f>('AEO 2021 2.9'!P44-'AEO 2021 2.9'!$C44)/'AEO 2021 2.9'!$C44</f>
        <v>0.29934050489215652</v>
      </c>
      <c r="Q8" s="286">
        <f>('AEO 2021 2.9'!Q44-'AEO 2021 2.9'!$C44)/'AEO 2021 2.9'!$C44</f>
        <v>0.32061192496891716</v>
      </c>
      <c r="R8" s="286">
        <f>('AEO 2021 2.9'!R44-'AEO 2021 2.9'!$C44)/'AEO 2021 2.9'!$C44</f>
        <v>0.34200046849379256</v>
      </c>
      <c r="S8" s="286">
        <f>('AEO 2021 2.9'!S44-'AEO 2021 2.9'!$C44)/'AEO 2021 2.9'!$C44</f>
        <v>0.36051498279186273</v>
      </c>
      <c r="T8" s="286">
        <f>('AEO 2021 2.9'!T44-'AEO 2021 2.9'!$C44)/'AEO 2021 2.9'!$C44</f>
        <v>0.37781321512874583</v>
      </c>
      <c r="U8" s="286">
        <f>('AEO 2021 2.9'!U44-'AEO 2021 2.9'!$C44)/'AEO 2021 2.9'!$C44</f>
        <v>0.39710254608357226</v>
      </c>
      <c r="V8" s="286">
        <f>('AEO 2021 2.9'!V44-'AEO 2021 2.9'!$C44)/'AEO 2021 2.9'!$C44</f>
        <v>0.41582427878984463</v>
      </c>
      <c r="W8" s="286">
        <f>('AEO 2021 2.9'!W44-'AEO 2021 2.9'!$C44)/'AEO 2021 2.9'!$C44</f>
        <v>0.43538389462493465</v>
      </c>
      <c r="X8" s="286">
        <f>('AEO 2021 2.9'!X44-'AEO 2021 2.9'!$C44)/'AEO 2021 2.9'!$C44</f>
        <v>0.45772744472674204</v>
      </c>
      <c r="Y8" s="286">
        <f>('AEO 2021 2.9'!Y44-'AEO 2021 2.9'!$C44)/'AEO 2021 2.9'!$C44</f>
        <v>0.48148548570192989</v>
      </c>
      <c r="Z8" s="286">
        <f>('AEO 2021 2.9'!Z44-'AEO 2021 2.9'!$C44)/'AEO 2021 2.9'!$C44</f>
        <v>0.50627961871812899</v>
      </c>
      <c r="AA8" s="286">
        <f>('AEO 2021 2.9'!AA44-'AEO 2021 2.9'!$C44)/'AEO 2021 2.9'!$C44</f>
        <v>0.53081247635007311</v>
      </c>
      <c r="AB8" s="286">
        <f>('AEO 2021 2.9'!AB44-'AEO 2021 2.9'!$C44)/'AEO 2021 2.9'!$C44</f>
        <v>0.55601203668666777</v>
      </c>
      <c r="AC8" s="286">
        <f>('AEO 2021 2.9'!AC44-'AEO 2021 2.9'!$C44)/'AEO 2021 2.9'!$C44</f>
        <v>0.58055390381462069</v>
      </c>
      <c r="AD8" s="286">
        <f>('AEO 2021 2.9'!AD44-'AEO 2021 2.9'!$C44)/'AEO 2021 2.9'!$C44</f>
        <v>0.60532100834279345</v>
      </c>
      <c r="AE8" s="286">
        <f>('AEO 2021 2.9'!AE44-'AEO 2021 2.9'!$C44)/'AEO 2021 2.9'!$C44</f>
        <v>0.63139448979224122</v>
      </c>
      <c r="AF8" s="286">
        <f>('AEO 2021 2.9'!AF44-'AEO 2021 2.9'!$C44)/'AEO 2021 2.9'!$C44</f>
        <v>0.66138710200551398</v>
      </c>
      <c r="AG8" s="286">
        <f>('AEO 2021 2.9'!AG44-'AEO 2021 2.9'!$C44)/'AEO 2021 2.9'!$C44</f>
        <v>0.69137070472277795</v>
      </c>
    </row>
    <row r="9" spans="1:34" ht="15" x14ac:dyDescent="0.25">
      <c r="B9" s="285" t="s">
        <v>45</v>
      </c>
      <c r="C9" s="286">
        <v>0</v>
      </c>
      <c r="D9" s="286">
        <f>('AEO 2021 2.9'!D45-'AEO 2021 2.9'!$C45)/'AEO 2021 2.9'!$C45</f>
        <v>-4.1699449252557121E-2</v>
      </c>
      <c r="E9" s="286">
        <f>('AEO 2021 2.9'!E45-'AEO 2021 2.9'!$C45)/'AEO 2021 2.9'!$C45</f>
        <v>3.77655389457121E-2</v>
      </c>
      <c r="F9" s="286">
        <f>('AEO 2021 2.9'!F45-'AEO 2021 2.9'!$C45)/'AEO 2021 2.9'!$C45</f>
        <v>0.12903225806451621</v>
      </c>
      <c r="G9" s="286">
        <f>('AEO 2021 2.9'!G45-'AEO 2021 2.9'!$C45)/'AEO 2021 2.9'!$C45</f>
        <v>0.17466561762391816</v>
      </c>
      <c r="H9" s="286">
        <f>('AEO 2021 2.9'!H45-'AEO 2021 2.9'!$C45)/'AEO 2021 2.9'!$C45</f>
        <v>0.22187254130605816</v>
      </c>
      <c r="I9" s="286">
        <f>('AEO 2021 2.9'!I45-'AEO 2021 2.9'!$C45)/'AEO 2021 2.9'!$C45</f>
        <v>0.25413060582218722</v>
      </c>
      <c r="J9" s="286">
        <f>('AEO 2021 2.9'!J45-'AEO 2021 2.9'!$C45)/'AEO 2021 2.9'!$C45</f>
        <v>0.27616050354051924</v>
      </c>
      <c r="K9" s="286">
        <f>('AEO 2021 2.9'!K45-'AEO 2021 2.9'!$C45)/'AEO 2021 2.9'!$C45</f>
        <v>0.28717545239968534</v>
      </c>
      <c r="L9" s="286">
        <f>('AEO 2021 2.9'!L45-'AEO 2021 2.9'!$C45)/'AEO 2021 2.9'!$C45</f>
        <v>0.30055074744295829</v>
      </c>
      <c r="M9" s="286">
        <f>('AEO 2021 2.9'!M45-'AEO 2021 2.9'!$C45)/'AEO 2021 2.9'!$C45</f>
        <v>0.31707317073170727</v>
      </c>
      <c r="N9" s="286">
        <f>('AEO 2021 2.9'!N45-'AEO 2021 2.9'!$C45)/'AEO 2021 2.9'!$C45</f>
        <v>0.33123524783634928</v>
      </c>
      <c r="O9" s="286">
        <f>('AEO 2021 2.9'!O45-'AEO 2021 2.9'!$C45)/'AEO 2021 2.9'!$C45</f>
        <v>0.32887490165224231</v>
      </c>
      <c r="P9" s="286">
        <f>('AEO 2021 2.9'!P45-'AEO 2021 2.9'!$C45)/'AEO 2021 2.9'!$C45</f>
        <v>0.3320220298977184</v>
      </c>
      <c r="Q9" s="286">
        <f>('AEO 2021 2.9'!Q45-'AEO 2021 2.9'!$C45)/'AEO 2021 2.9'!$C45</f>
        <v>0.33280881195908735</v>
      </c>
      <c r="R9" s="286">
        <f>('AEO 2021 2.9'!R45-'AEO 2021 2.9'!$C45)/'AEO 2021 2.9'!$C45</f>
        <v>0.32730133752950424</v>
      </c>
      <c r="S9" s="286">
        <f>('AEO 2021 2.9'!S45-'AEO 2021 2.9'!$C45)/'AEO 2021 2.9'!$C45</f>
        <v>0.3210070810385523</v>
      </c>
      <c r="T9" s="286">
        <f>('AEO 2021 2.9'!T45-'AEO 2021 2.9'!$C45)/'AEO 2021 2.9'!$C45</f>
        <v>0.31864673485444528</v>
      </c>
      <c r="U9" s="286">
        <f>('AEO 2021 2.9'!U45-'AEO 2021 2.9'!$C45)/'AEO 2021 2.9'!$C45</f>
        <v>0.3147128245476003</v>
      </c>
      <c r="V9" s="286">
        <f>('AEO 2021 2.9'!V45-'AEO 2021 2.9'!$C45)/'AEO 2021 2.9'!$C45</f>
        <v>0.31235247836349334</v>
      </c>
      <c r="W9" s="286">
        <f>('AEO 2021 2.9'!W45-'AEO 2021 2.9'!$C45)/'AEO 2021 2.9'!$C45</f>
        <v>0.30763178599527935</v>
      </c>
      <c r="X9" s="286">
        <f>('AEO 2021 2.9'!X45-'AEO 2021 2.9'!$C45)/'AEO 2021 2.9'!$C45</f>
        <v>0.30448465774980327</v>
      </c>
      <c r="Y9" s="286">
        <f>('AEO 2021 2.9'!Y45-'AEO 2021 2.9'!$C45)/'AEO 2021 2.9'!$C45</f>
        <v>0.30920535011801725</v>
      </c>
      <c r="Z9" s="286">
        <f>('AEO 2021 2.9'!Z45-'AEO 2021 2.9'!$C45)/'AEO 2021 2.9'!$C45</f>
        <v>0.31549960660896942</v>
      </c>
      <c r="AA9" s="286">
        <f>('AEO 2021 2.9'!AA45-'AEO 2021 2.9'!$C45)/'AEO 2021 2.9'!$C45</f>
        <v>0.31785995279307638</v>
      </c>
      <c r="AB9" s="286">
        <f>('AEO 2021 2.9'!AB45-'AEO 2021 2.9'!$C45)/'AEO 2021 2.9'!$C45</f>
        <v>0.31313926042486223</v>
      </c>
      <c r="AC9" s="286">
        <f>('AEO 2021 2.9'!AC45-'AEO 2021 2.9'!$C45)/'AEO 2021 2.9'!$C45</f>
        <v>0.31313926042486223</v>
      </c>
      <c r="AD9" s="286">
        <f>('AEO 2021 2.9'!AD45-'AEO 2021 2.9'!$C45)/'AEO 2021 2.9'!$C45</f>
        <v>0.31313926042486223</v>
      </c>
      <c r="AE9" s="286">
        <f>('AEO 2021 2.9'!AE45-'AEO 2021 2.9'!$C45)/'AEO 2021 2.9'!$C45</f>
        <v>0.30999213217938631</v>
      </c>
      <c r="AF9" s="286">
        <f>('AEO 2021 2.9'!AF45-'AEO 2021 2.9'!$C45)/'AEO 2021 2.9'!$C45</f>
        <v>0.3084185680566483</v>
      </c>
      <c r="AG9" s="286">
        <f>('AEO 2021 2.9'!AG45-'AEO 2021 2.9'!$C45)/'AEO 2021 2.9'!$C45</f>
        <v>0.3021243115656963</v>
      </c>
    </row>
    <row r="10" spans="1:34" ht="15" x14ac:dyDescent="0.25">
      <c r="B10" s="166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66" t="s">
        <v>1234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66" t="s">
        <v>1194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285" t="s">
        <v>1196</v>
      </c>
      <c r="C13" s="286">
        <v>0</v>
      </c>
      <c r="D13" s="286">
        <f>('AEO 2021 2.9'!D49-'AEO 2021 2.9'!$C49)/'AEO 2021 2.9'!$C49</f>
        <v>2.1545577943044361E-2</v>
      </c>
      <c r="E13" s="286">
        <f>('AEO 2021 2.9'!E49-'AEO 2021 2.9'!$C49)/'AEO 2021 2.9'!$C49</f>
        <v>0.12032539576212831</v>
      </c>
      <c r="F13" s="286">
        <f>('AEO 2021 2.9'!F49-'AEO 2021 2.9'!$C49)/'AEO 2021 2.9'!$C49</f>
        <v>0.12973146437439836</v>
      </c>
      <c r="G13" s="286">
        <f>('AEO 2021 2.9'!G49-'AEO 2021 2.9'!$C49)/'AEO 2021 2.9'!$C49</f>
        <v>0.14332285445155143</v>
      </c>
      <c r="H13" s="286">
        <f>('AEO 2021 2.9'!H49-'AEO 2021 2.9'!$C49)/'AEO 2021 2.9'!$C49</f>
        <v>0.15515391701431835</v>
      </c>
      <c r="I13" s="286">
        <f>('AEO 2021 2.9'!I49-'AEO 2021 2.9'!$C49)/'AEO 2021 2.9'!$C49</f>
        <v>0.16517999478652268</v>
      </c>
      <c r="J13" s="286">
        <f>('AEO 2021 2.9'!J49-'AEO 2021 2.9'!$C49)/'AEO 2021 2.9'!$C49</f>
        <v>0.16110268161750724</v>
      </c>
      <c r="K13" s="286">
        <f>('AEO 2021 2.9'!K49-'AEO 2021 2.9'!$C49)/'AEO 2021 2.9'!$C49</f>
        <v>0.17449363322252109</v>
      </c>
      <c r="L13" s="286">
        <f>('AEO 2021 2.9'!L49-'AEO 2021 2.9'!$C49)/'AEO 2021 2.9'!$C49</f>
        <v>0.18620318645243641</v>
      </c>
      <c r="M13" s="286">
        <f>('AEO 2021 2.9'!M49-'AEO 2021 2.9'!$C49)/'AEO 2021 2.9'!$C49</f>
        <v>0.10905929967005543</v>
      </c>
      <c r="N13" s="286">
        <f>('AEO 2021 2.9'!N49-'AEO 2021 2.9'!$C49)/'AEO 2021 2.9'!$C49</f>
        <v>0.11371611888805452</v>
      </c>
      <c r="O13" s="286">
        <f>('AEO 2021 2.9'!O49-'AEO 2021 2.9'!$C49)/'AEO 2021 2.9'!$C49</f>
        <v>0.11685147509214461</v>
      </c>
      <c r="P13" s="286">
        <f>('AEO 2021 2.9'!P49-'AEO 2021 2.9'!$C49)/'AEO 2021 2.9'!$C49</f>
        <v>0.12525535134371668</v>
      </c>
      <c r="Q13" s="286">
        <f>('AEO 2021 2.9'!Q49-'AEO 2021 2.9'!$C49)/'AEO 2021 2.9'!$C49</f>
        <v>0.14056241165908021</v>
      </c>
      <c r="R13" s="286">
        <f>('AEO 2021 2.9'!R49-'AEO 2021 2.9'!$C49)/'AEO 2021 2.9'!$C49</f>
        <v>0.14896421082803937</v>
      </c>
      <c r="S13" s="286">
        <f>('AEO 2021 2.9'!S49-'AEO 2021 2.9'!$C49)/'AEO 2021 2.9'!$C49</f>
        <v>0.16847944051702743</v>
      </c>
      <c r="T13" s="286">
        <f>('AEO 2021 2.9'!T49-'AEO 2021 2.9'!$C49)/'AEO 2021 2.9'!$C49</f>
        <v>0.18089312475269748</v>
      </c>
      <c r="U13" s="286">
        <f>('AEO 2021 2.9'!U49-'AEO 2021 2.9'!$C49)/'AEO 2021 2.9'!$C49</f>
        <v>0.19304821220306811</v>
      </c>
      <c r="V13" s="286">
        <f>('AEO 2021 2.9'!V49-'AEO 2021 2.9'!$C49)/'AEO 2021 2.9'!$C49</f>
        <v>0.19791689384757752</v>
      </c>
      <c r="W13" s="286">
        <f>('AEO 2021 2.9'!W49-'AEO 2021 2.9'!$C49)/'AEO 2021 2.9'!$C49</f>
        <v>0.20665518039981762</v>
      </c>
      <c r="X13" s="286">
        <f>('AEO 2021 2.9'!X49-'AEO 2021 2.9'!$C49)/'AEO 2021 2.9'!$C49</f>
        <v>0.21975637898033942</v>
      </c>
      <c r="Y13" s="286">
        <f>('AEO 2021 2.9'!Y49-'AEO 2021 2.9'!$C49)/'AEO 2021 2.9'!$C49</f>
        <v>0.23237569439468106</v>
      </c>
      <c r="Z13" s="286">
        <f>('AEO 2021 2.9'!Z49-'AEO 2021 2.9'!$C49)/'AEO 2021 2.9'!$C49</f>
        <v>0.24608755526337919</v>
      </c>
      <c r="AA13" s="286">
        <f>('AEO 2021 2.9'!AA49-'AEO 2021 2.9'!$C49)/'AEO 2021 2.9'!$C49</f>
        <v>0.25457970752599729</v>
      </c>
      <c r="AB13" s="286">
        <f>('AEO 2021 2.9'!AB49-'AEO 2021 2.9'!$C49)/'AEO 2021 2.9'!$C49</f>
        <v>0.26193154143416331</v>
      </c>
      <c r="AC13" s="286">
        <f>('AEO 2021 2.9'!AC49-'AEO 2021 2.9'!$C49)/'AEO 2021 2.9'!$C49</f>
        <v>0.27492265463620413</v>
      </c>
      <c r="AD13" s="286">
        <f>('AEO 2021 2.9'!AD49-'AEO 2021 2.9'!$C49)/'AEO 2021 2.9'!$C49</f>
        <v>0.28784418557071484</v>
      </c>
      <c r="AE13" s="286">
        <f>('AEO 2021 2.9'!AE49-'AEO 2021 2.9'!$C49)/'AEO 2021 2.9'!$C49</f>
        <v>0.29875094637076549</v>
      </c>
      <c r="AF13" s="286">
        <f>('AEO 2021 2.9'!AF49-'AEO 2021 2.9'!$C49)/'AEO 2021 2.9'!$C49</f>
        <v>0.30840314927265755</v>
      </c>
      <c r="AG13" s="286">
        <f>('AEO 2021 2.9'!AG49-'AEO 2021 2.9'!$C49)/'AEO 2021 2.9'!$C49</f>
        <v>0.32013762749392727</v>
      </c>
    </row>
    <row r="14" spans="1:34" ht="15" x14ac:dyDescent="0.25">
      <c r="B14" s="166" t="s">
        <v>1238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66" t="s">
        <v>1240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66" t="s">
        <v>1242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66" t="s">
        <v>1244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66" t="s">
        <v>1246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66" t="s">
        <v>1248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66" t="s">
        <v>1250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66" t="s">
        <v>1252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285" t="s">
        <v>1254</v>
      </c>
      <c r="C22" s="286">
        <v>0</v>
      </c>
      <c r="D22" s="286">
        <f>('AEO 2021 2.9'!D58-'AEO 2021 2.9'!$C58)/'AEO 2021 2.9'!$C58</f>
        <v>-1.0102393753638578E-2</v>
      </c>
      <c r="E22" s="286">
        <f>('AEO 2021 2.9'!E58-'AEO 2021 2.9'!$C58)/'AEO 2021 2.9'!$C58</f>
        <v>-8.5613506386770025E-4</v>
      </c>
      <c r="F22" s="286">
        <f>('AEO 2021 2.9'!F58-'AEO 2021 2.9'!$C58)/'AEO 2021 2.9'!$C58</f>
        <v>-5.4450190061985163E-3</v>
      </c>
      <c r="G22" s="286">
        <f>('AEO 2021 2.9'!G58-'AEO 2021 2.9'!$C58)/'AEO 2021 2.9'!$C58</f>
        <v>-1.7944590938666488E-2</v>
      </c>
      <c r="H22" s="286">
        <f>('AEO 2021 2.9'!H58-'AEO 2021 2.9'!$C58)/'AEO 2021 2.9'!$C58</f>
        <v>-3.0615389883908169E-2</v>
      </c>
      <c r="I22" s="286">
        <f>('AEO 2021 2.9'!I58-'AEO 2021 2.9'!$C58)/'AEO 2021 2.9'!$C58</f>
        <v>-4.4519023321119226E-2</v>
      </c>
      <c r="J22" s="286">
        <f>('AEO 2021 2.9'!J58-'AEO 2021 2.9'!$C58)/'AEO 2021 2.9'!$C58</f>
        <v>-6.0511626314167365E-2</v>
      </c>
      <c r="K22" s="286">
        <f>('AEO 2021 2.9'!K58-'AEO 2021 2.9'!$C58)/'AEO 2021 2.9'!$C58</f>
        <v>-7.7805554604294364E-2</v>
      </c>
      <c r="L22" s="286">
        <f>('AEO 2021 2.9'!L58-'AEO 2021 2.9'!$C58)/'AEO 2021 2.9'!$C58</f>
        <v>-9.2942022533474916E-2</v>
      </c>
      <c r="M22" s="286">
        <f>('AEO 2021 2.9'!M58-'AEO 2021 2.9'!$C58)/'AEO 2021 2.9'!$C58</f>
        <v>-0.10852368069586664</v>
      </c>
      <c r="N22" s="286">
        <f>('AEO 2021 2.9'!N58-'AEO 2021 2.9'!$C58)/'AEO 2021 2.9'!$C58</f>
        <v>-0.12136570665388179</v>
      </c>
      <c r="O22" s="286">
        <f>('AEO 2021 2.9'!O58-'AEO 2021 2.9'!$C58)/'AEO 2021 2.9'!$C58</f>
        <v>-0.13615972055751516</v>
      </c>
      <c r="P22" s="286">
        <f>('AEO 2021 2.9'!P58-'AEO 2021 2.9'!$C58)/'AEO 2021 2.9'!$C58</f>
        <v>-0.15006335399472623</v>
      </c>
      <c r="Q22" s="286">
        <f>('AEO 2021 2.9'!Q58-'AEO 2021 2.9'!$C58)/'AEO 2021 2.9'!$C58</f>
        <v>-0.16317934317317906</v>
      </c>
      <c r="R22" s="286">
        <f>('AEO 2021 2.9'!R58-'AEO 2021 2.9'!$C58)/'AEO 2021 2.9'!$C58</f>
        <v>-0.16609020239032909</v>
      </c>
      <c r="S22" s="286">
        <f>('AEO 2021 2.9'!S58-'AEO 2021 2.9'!$C58)/'AEO 2021 2.9'!$C58</f>
        <v>-0.16954898804835453</v>
      </c>
      <c r="T22" s="286">
        <f>('AEO 2021 2.9'!T58-'AEO 2021 2.9'!$C58)/'AEO 2021 2.9'!$C58</f>
        <v>-0.17259682887572353</v>
      </c>
      <c r="U22" s="286">
        <f>('AEO 2021 2.9'!U58-'AEO 2021 2.9'!$C58)/'AEO 2021 2.9'!$C58</f>
        <v>-0.16985719667134697</v>
      </c>
      <c r="V22" s="286">
        <f>('AEO 2021 2.9'!V58-'AEO 2021 2.9'!$C58)/'AEO 2021 2.9'!$C58</f>
        <v>-0.17146673059141812</v>
      </c>
      <c r="W22" s="286">
        <f>('AEO 2021 2.9'!W58-'AEO 2021 2.9'!$C58)/'AEO 2021 2.9'!$C58</f>
        <v>-0.17252833807061405</v>
      </c>
      <c r="X22" s="286">
        <f>('AEO 2021 2.9'!X58-'AEO 2021 2.9'!$C58)/'AEO 2021 2.9'!$C58</f>
        <v>-0.17232286565528582</v>
      </c>
      <c r="Y22" s="286">
        <f>('AEO 2021 2.9'!Y58-'AEO 2021 2.9'!$C58)/'AEO 2021 2.9'!$C58</f>
        <v>-0.17102154035820696</v>
      </c>
      <c r="Z22" s="286">
        <f>('AEO 2021 2.9'!Z58-'AEO 2021 2.9'!$C58)/'AEO 2021 2.9'!$C58</f>
        <v>-0.169035307010034</v>
      </c>
      <c r="AA22" s="286">
        <f>('AEO 2021 2.9'!AA58-'AEO 2021 2.9'!$C58)/'AEO 2021 2.9'!$C58</f>
        <v>-0.16722030067463448</v>
      </c>
      <c r="AB22" s="286">
        <f>('AEO 2021 2.9'!AB58-'AEO 2021 2.9'!$C58)/'AEO 2021 2.9'!$C58</f>
        <v>-0.16526831272901613</v>
      </c>
      <c r="AC22" s="286">
        <f>('AEO 2021 2.9'!AC58-'AEO 2021 2.9'!$C58)/'AEO 2021 2.9'!$C58</f>
        <v>-0.16246018971953019</v>
      </c>
      <c r="AD22" s="286">
        <f>('AEO 2021 2.9'!AD58-'AEO 2021 2.9'!$C58)/'AEO 2021 2.9'!$C58</f>
        <v>-0.15992602993048186</v>
      </c>
      <c r="AE22" s="286">
        <f>('AEO 2021 2.9'!AE58-'AEO 2021 2.9'!$C58)/'AEO 2021 2.9'!$C58</f>
        <v>-0.15756309715420708</v>
      </c>
      <c r="AF22" s="286">
        <f>('AEO 2021 2.9'!AF58-'AEO 2021 2.9'!$C58)/'AEO 2021 2.9'!$C58</f>
        <v>-0.1506112804356016</v>
      </c>
      <c r="AG22" s="286">
        <f>('AEO 2021 2.9'!AG58-'AEO 2021 2.9'!$C58)/'AEO 2021 2.9'!$C58</f>
        <v>-0.14739221259545912</v>
      </c>
    </row>
    <row r="23" spans="2:33" ht="15" x14ac:dyDescent="0.25">
      <c r="B23" s="169" t="s">
        <v>1256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285" t="s">
        <v>1258</v>
      </c>
      <c r="C24" s="286">
        <v>0</v>
      </c>
      <c r="D24" s="286">
        <f>('AEO 2021 2.9'!D60-'AEO 2021 2.9'!$C60)/'AEO 2021 2.9'!$C60</f>
        <v>7.1371474249243478E-5</v>
      </c>
      <c r="E24" s="286">
        <f>('AEO 2021 2.9'!E60-'AEO 2021 2.9'!$C60)/'AEO 2021 2.9'!$C60</f>
        <v>3.5707148566860851E-2</v>
      </c>
      <c r="F24" s="286">
        <f>('AEO 2021 2.9'!F60-'AEO 2021 2.9'!$C60)/'AEO 2021 2.9'!$C60</f>
        <v>4.5156731757451378E-2</v>
      </c>
      <c r="G24" s="286">
        <f>('AEO 2021 2.9'!G60-'AEO 2021 2.9'!$C60)/'AEO 2021 2.9'!$C60</f>
        <v>5.6676087701267586E-2</v>
      </c>
      <c r="H24" s="286">
        <f>('AEO 2021 2.9'!H60-'AEO 2021 2.9'!$C60)/'AEO 2021 2.9'!$C60</f>
        <v>7.0657759506680518E-2</v>
      </c>
      <c r="I24" s="286">
        <f>('AEO 2021 2.9'!I60-'AEO 2021 2.9'!$C60)/'AEO 2021 2.9'!$C60</f>
        <v>7.9664839556925937E-2</v>
      </c>
      <c r="J24" s="286">
        <f>('AEO 2021 2.9'!J60-'AEO 2021 2.9'!$C60)/'AEO 2021 2.9'!$C60</f>
        <v>8.5410243233984287E-2</v>
      </c>
      <c r="K24" s="286">
        <f>('AEO 2021 2.9'!K60-'AEO 2021 2.9'!$C60)/'AEO 2021 2.9'!$C60</f>
        <v>8.7394370218111278E-2</v>
      </c>
      <c r="L24" s="286">
        <f>('AEO 2021 2.9'!L60-'AEO 2021 2.9'!$C60)/'AEO 2021 2.9'!$C60</f>
        <v>9.1062863994518822E-2</v>
      </c>
      <c r="M24" s="286">
        <f>('AEO 2021 2.9'!M60-'AEO 2021 2.9'!$C60)/'AEO 2021 2.9'!$C60</f>
        <v>9.9227760648624153E-2</v>
      </c>
      <c r="N24" s="286">
        <f>('AEO 2021 2.9'!N60-'AEO 2021 2.9'!$C60)/'AEO 2021 2.9'!$C60</f>
        <v>0.10803500057097189</v>
      </c>
      <c r="O24" s="286">
        <f>('AEO 2021 2.9'!O60-'AEO 2021 2.9'!$C60)/'AEO 2021 2.9'!$C60</f>
        <v>0.11257422633321922</v>
      </c>
      <c r="P24" s="286">
        <f>('AEO 2021 2.9'!P60-'AEO 2021 2.9'!$C60)/'AEO 2021 2.9'!$C60</f>
        <v>0.11393028434395346</v>
      </c>
      <c r="Q24" s="286">
        <f>('AEO 2021 2.9'!Q60-'AEO 2021 2.9'!$C60)/'AEO 2021 2.9'!$C60</f>
        <v>0.11526493091241312</v>
      </c>
      <c r="R24" s="286">
        <f>('AEO 2021 2.9'!R60-'AEO 2021 2.9'!$C60)/'AEO 2021 2.9'!$C60</f>
        <v>0.12244490122187969</v>
      </c>
      <c r="S24" s="286">
        <f>('AEO 2021 2.9'!S60-'AEO 2021 2.9'!$C60)/'AEO 2021 2.9'!$C60</f>
        <v>0.1286756309238325</v>
      </c>
      <c r="T24" s="286">
        <f>('AEO 2021 2.9'!T60-'AEO 2021 2.9'!$C60)/'AEO 2021 2.9'!$C60</f>
        <v>0.13491349777321004</v>
      </c>
      <c r="U24" s="286">
        <f>('AEO 2021 2.9'!U60-'AEO 2021 2.9'!$C60)/'AEO 2021 2.9'!$C60</f>
        <v>0.14644712801187629</v>
      </c>
      <c r="V24" s="286">
        <f>('AEO 2021 2.9'!V60-'AEO 2021 2.9'!$C60)/'AEO 2021 2.9'!$C60</f>
        <v>0.15708147767500288</v>
      </c>
      <c r="W24" s="286">
        <f>('AEO 2021 2.9'!W60-'AEO 2021 2.9'!$C60)/'AEO 2021 2.9'!$C60</f>
        <v>0.16638118076967018</v>
      </c>
      <c r="X24" s="286">
        <f>('AEO 2021 2.9'!X60-'AEO 2021 2.9'!$C60)/'AEO 2021 2.9'!$C60</f>
        <v>0.1797419207491151</v>
      </c>
      <c r="Y24" s="286">
        <f>('AEO 2021 2.9'!Y60-'AEO 2021 2.9'!$C60)/'AEO 2021 2.9'!$C60</f>
        <v>0.1945086787712689</v>
      </c>
      <c r="Z24" s="286">
        <f>('AEO 2021 2.9'!Z60-'AEO 2021 2.9'!$C60)/'AEO 2021 2.9'!$C60</f>
        <v>0.21077423775265505</v>
      </c>
      <c r="AA24" s="286">
        <f>('AEO 2021 2.9'!AA60-'AEO 2021 2.9'!$C60)/'AEO 2021 2.9'!$C60</f>
        <v>0.22711830535571556</v>
      </c>
      <c r="AB24" s="286">
        <f>('AEO 2021 2.9'!AB60-'AEO 2021 2.9'!$C60)/'AEO 2021 2.9'!$C60</f>
        <v>0.24443302500856459</v>
      </c>
      <c r="AC24" s="286">
        <f>('AEO 2021 2.9'!AC60-'AEO 2021 2.9'!$C60)/'AEO 2021 2.9'!$C60</f>
        <v>0.26174774466141382</v>
      </c>
      <c r="AD24" s="286">
        <f>('AEO 2021 2.9'!AD60-'AEO 2021 2.9'!$C60)/'AEO 2021 2.9'!$C60</f>
        <v>0.28008307639602609</v>
      </c>
      <c r="AE24" s="286">
        <f>('AEO 2021 2.9'!AE60-'AEO 2021 2.9'!$C60)/'AEO 2021 2.9'!$C60</f>
        <v>0.29828280232956511</v>
      </c>
      <c r="AF24" s="286">
        <f>('AEO 2021 2.9'!AF60-'AEO 2021 2.9'!$C60)/'AEO 2021 2.9'!$C60</f>
        <v>0.31815975790795942</v>
      </c>
      <c r="AG24" s="286">
        <f>('AEO 2021 2.9'!AG60-'AEO 2021 2.9'!$C60)/'AEO 2021 2.9'!$C60</f>
        <v>0.33850776521639853</v>
      </c>
    </row>
    <row r="25" spans="2:33" ht="15" x14ac:dyDescent="0.25">
      <c r="B25" s="285" t="s">
        <v>1200</v>
      </c>
      <c r="C25" s="286">
        <v>0</v>
      </c>
      <c r="D25" s="286">
        <f>('AEO 2021 2.9'!D61-'AEO 2021 2.9'!$C61)/'AEO 2021 2.9'!$C61</f>
        <v>4.4606801185459125E-3</v>
      </c>
      <c r="E25" s="286">
        <f>('AEO 2021 2.9'!E61-'AEO 2021 2.9'!$C61)/'AEO 2021 2.9'!$C61</f>
        <v>3.5215717814672302E-2</v>
      </c>
      <c r="F25" s="286">
        <f>('AEO 2021 2.9'!F61-'AEO 2021 2.9'!$C61)/'AEO 2021 2.9'!$C61</f>
        <v>6.103697295543721E-2</v>
      </c>
      <c r="G25" s="286">
        <f>('AEO 2021 2.9'!G61-'AEO 2021 2.9'!$C61)/'AEO 2021 2.9'!$C61</f>
        <v>7.9197347922911387E-2</v>
      </c>
      <c r="H25" s="286">
        <f>('AEO 2021 2.9'!H61-'AEO 2021 2.9'!$C61)/'AEO 2021 2.9'!$C61</f>
        <v>0.10066606064497383</v>
      </c>
      <c r="I25" s="286">
        <f>('AEO 2021 2.9'!I61-'AEO 2021 2.9'!$C61)/'AEO 2021 2.9'!$C61</f>
        <v>0.12141836110557287</v>
      </c>
      <c r="J25" s="286">
        <f>('AEO 2021 2.9'!J61-'AEO 2021 2.9'!$C61)/'AEO 2021 2.9'!$C61</f>
        <v>0.13259371652377855</v>
      </c>
      <c r="K25" s="286">
        <f>('AEO 2021 2.9'!K61-'AEO 2021 2.9'!$C61)/'AEO 2021 2.9'!$C61</f>
        <v>0.14903064689999629</v>
      </c>
      <c r="L25" s="286">
        <f>('AEO 2021 2.9'!L61-'AEO 2021 2.9'!$C61)/'AEO 2021 2.9'!$C61</f>
        <v>0.16295337575485189</v>
      </c>
      <c r="M25" s="286">
        <f>('AEO 2021 2.9'!M61-'AEO 2021 2.9'!$C61)/'AEO 2021 2.9'!$C61</f>
        <v>0.16907667300849219</v>
      </c>
      <c r="N25" s="286">
        <f>('AEO 2021 2.9'!N61-'AEO 2021 2.9'!$C61)/'AEO 2021 2.9'!$C61</f>
        <v>0.18204981768659678</v>
      </c>
      <c r="O25" s="286">
        <f>('AEO 2021 2.9'!O61-'AEO 2021 2.9'!$C61)/'AEO 2021 2.9'!$C61</f>
        <v>0.19378275811962059</v>
      </c>
      <c r="P25" s="286">
        <f>('AEO 2021 2.9'!P61-'AEO 2021 2.9'!$C61)/'AEO 2021 2.9'!$C61</f>
        <v>0.20608680077994321</v>
      </c>
      <c r="Q25" s="286">
        <f>('AEO 2021 2.9'!Q61-'AEO 2021 2.9'!$C61)/'AEO 2021 2.9'!$C61</f>
        <v>0.22304752313977816</v>
      </c>
      <c r="R25" s="286">
        <f>('AEO 2021 2.9'!R61-'AEO 2021 2.9'!$C61)/'AEO 2021 2.9'!$C61</f>
        <v>0.23635859812989377</v>
      </c>
      <c r="S25" s="286">
        <f>('AEO 2021 2.9'!S61-'AEO 2021 2.9'!$C61)/'AEO 2021 2.9'!$C61</f>
        <v>0.25500559274666379</v>
      </c>
      <c r="T25" s="286">
        <f>('AEO 2021 2.9'!T61-'AEO 2021 2.9'!$C61)/'AEO 2021 2.9'!$C61</f>
        <v>0.26732653192258704</v>
      </c>
      <c r="U25" s="286">
        <f>('AEO 2021 2.9'!U61-'AEO 2021 2.9'!$C61)/'AEO 2021 2.9'!$C61</f>
        <v>0.28262125784420744</v>
      </c>
      <c r="V25" s="286">
        <f>('AEO 2021 2.9'!V61-'AEO 2021 2.9'!$C61)/'AEO 2021 2.9'!$C61</f>
        <v>0.29893991261122127</v>
      </c>
      <c r="W25" s="286">
        <f>('AEO 2021 2.9'!W61-'AEO 2021 2.9'!$C61)/'AEO 2021 2.9'!$C61</f>
        <v>0.31346753672457678</v>
      </c>
      <c r="X25" s="286">
        <f>('AEO 2021 2.9'!X61-'AEO 2021 2.9'!$C61)/'AEO 2021 2.9'!$C61</f>
        <v>0.3325808751719222</v>
      </c>
      <c r="Y25" s="286">
        <f>('AEO 2021 2.9'!Y61-'AEO 2021 2.9'!$C61)/'AEO 2021 2.9'!$C61</f>
        <v>0.35242752239633141</v>
      </c>
      <c r="Z25" s="286">
        <f>('AEO 2021 2.9'!Z61-'AEO 2021 2.9'!$C61)/'AEO 2021 2.9'!$C61</f>
        <v>0.37136513708143104</v>
      </c>
      <c r="AA25" s="286">
        <f>('AEO 2021 2.9'!AA61-'AEO 2021 2.9'!$C61)/'AEO 2021 2.9'!$C61</f>
        <v>0.38905240961208981</v>
      </c>
      <c r="AB25" s="286">
        <f>('AEO 2021 2.9'!AB61-'AEO 2021 2.9'!$C61)/'AEO 2021 2.9'!$C61</f>
        <v>0.40687485426755299</v>
      </c>
      <c r="AC25" s="286">
        <f>('AEO 2021 2.9'!AC61-'AEO 2021 2.9'!$C61)/'AEO 2021 2.9'!$C61</f>
        <v>0.42680936337308523</v>
      </c>
      <c r="AD25" s="286">
        <f>('AEO 2021 2.9'!AD61-'AEO 2021 2.9'!$C61)/'AEO 2021 2.9'!$C61</f>
        <v>0.44794352508625684</v>
      </c>
      <c r="AE25" s="286">
        <f>('AEO 2021 2.9'!AE61-'AEO 2021 2.9'!$C61)/'AEO 2021 2.9'!$C61</f>
        <v>0.4679354823448309</v>
      </c>
      <c r="AF25" s="286">
        <f>('AEO 2021 2.9'!AF61-'AEO 2021 2.9'!$C61)/'AEO 2021 2.9'!$C61</f>
        <v>0.48814033569997206</v>
      </c>
      <c r="AG25" s="286">
        <f>('AEO 2021 2.9'!AG61-'AEO 2021 2.9'!$C61)/'AEO 2021 2.9'!$C61</f>
        <v>0.51127842416336911</v>
      </c>
    </row>
    <row r="26" spans="2:33" x14ac:dyDescent="0.2">
      <c r="B26" s="165" t="s">
        <v>1202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66" t="s">
        <v>1204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65" t="s">
        <v>1206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00" t="s">
        <v>1597</v>
      </c>
    </row>
    <row r="2" spans="1:31" x14ac:dyDescent="0.2">
      <c r="A2" s="4" t="s">
        <v>1598</v>
      </c>
    </row>
    <row r="4" spans="1:31" x14ac:dyDescent="0.2">
      <c r="A4" s="200" t="s">
        <v>1599</v>
      </c>
    </row>
    <row r="5" spans="1:31" x14ac:dyDescent="0.2">
      <c r="A5" s="200" t="s">
        <v>1600</v>
      </c>
      <c r="B5" s="4">
        <f>40/15</f>
        <v>2.6666666666666665</v>
      </c>
    </row>
    <row r="7" spans="1:31" x14ac:dyDescent="0.2">
      <c r="A7" s="200" t="s">
        <v>1601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D8" sqref="D8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10" t="s">
        <v>1604</v>
      </c>
      <c r="B1" s="410" t="s">
        <v>1605</v>
      </c>
    </row>
    <row r="2" spans="1:34" ht="18.75" x14ac:dyDescent="0.3">
      <c r="A2" s="410" t="s">
        <v>1606</v>
      </c>
      <c r="B2" s="410" t="s">
        <v>1607</v>
      </c>
    </row>
    <row r="4" spans="1:34" ht="15" x14ac:dyDescent="0.2">
      <c r="A4" s="411" t="s">
        <v>1172</v>
      </c>
      <c r="B4" s="411" t="s">
        <v>1608</v>
      </c>
      <c r="C4" s="411" t="s">
        <v>1609</v>
      </c>
      <c r="D4" s="411">
        <v>2015</v>
      </c>
      <c r="E4" s="411">
        <v>2016</v>
      </c>
      <c r="F4" s="411">
        <v>2017</v>
      </c>
      <c r="G4" s="411">
        <v>2018</v>
      </c>
      <c r="H4" s="411">
        <v>2019</v>
      </c>
      <c r="I4" s="411">
        <v>2020</v>
      </c>
      <c r="J4" s="411">
        <v>2021</v>
      </c>
      <c r="K4" s="411">
        <v>2022</v>
      </c>
      <c r="L4" s="411">
        <v>2023</v>
      </c>
      <c r="M4" s="411">
        <v>2024</v>
      </c>
      <c r="N4" s="411">
        <v>2025</v>
      </c>
      <c r="O4" s="411">
        <v>2026</v>
      </c>
      <c r="P4" s="411">
        <v>2027</v>
      </c>
      <c r="Q4" s="411">
        <v>2028</v>
      </c>
      <c r="R4" s="411">
        <v>2029</v>
      </c>
      <c r="S4" s="411">
        <v>2030</v>
      </c>
      <c r="T4" s="411">
        <v>2031</v>
      </c>
      <c r="U4" s="411">
        <v>2032</v>
      </c>
      <c r="V4" s="411">
        <v>2033</v>
      </c>
      <c r="W4" s="411">
        <v>2034</v>
      </c>
      <c r="X4" s="411">
        <v>2035</v>
      </c>
      <c r="Y4" s="411">
        <v>2036</v>
      </c>
      <c r="Z4" s="411">
        <v>2037</v>
      </c>
      <c r="AA4" s="411">
        <v>2038</v>
      </c>
      <c r="AB4" s="411">
        <v>2039</v>
      </c>
      <c r="AC4" s="411">
        <v>2040</v>
      </c>
      <c r="AD4" s="411">
        <v>2041</v>
      </c>
      <c r="AE4" s="411">
        <v>2042</v>
      </c>
      <c r="AF4" s="411">
        <v>2043</v>
      </c>
      <c r="AG4" s="411">
        <v>2044</v>
      </c>
      <c r="AH4" s="411">
        <v>2045</v>
      </c>
    </row>
    <row r="5" spans="1:34" ht="15" x14ac:dyDescent="0.2">
      <c r="A5" s="471" t="s">
        <v>1610</v>
      </c>
      <c r="B5" s="471" t="s">
        <v>158</v>
      </c>
      <c r="C5" s="411" t="s">
        <v>1611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471"/>
      <c r="B6" s="471"/>
      <c r="C6" s="411" t="s">
        <v>1612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471"/>
      <c r="B7" s="471"/>
      <c r="C7" s="411" t="s">
        <v>1613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471"/>
      <c r="B8" s="471"/>
      <c r="C8" s="411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471"/>
      <c r="B9" s="471"/>
      <c r="C9" s="411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471"/>
      <c r="B10" s="471" t="s">
        <v>194</v>
      </c>
      <c r="C10" s="411" t="s">
        <v>1611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471"/>
      <c r="B11" s="471"/>
      <c r="C11" s="411" t="s">
        <v>1613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471"/>
      <c r="B12" s="471"/>
      <c r="C12" s="411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471"/>
      <c r="B13" s="471"/>
      <c r="C13" s="411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471"/>
      <c r="B14" s="471" t="s">
        <v>334</v>
      </c>
      <c r="C14" s="411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471"/>
      <c r="B15" s="471"/>
      <c r="C15" s="411" t="s">
        <v>1611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471"/>
      <c r="B16" s="471"/>
      <c r="C16" s="411" t="s">
        <v>1612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471"/>
      <c r="B17" s="471"/>
      <c r="C17" s="411" t="s">
        <v>1613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471"/>
      <c r="B18" s="471"/>
      <c r="C18" s="411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471"/>
      <c r="B19" s="471"/>
      <c r="C19" s="411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471"/>
      <c r="B20" s="471"/>
      <c r="C20" s="411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471"/>
      <c r="B21" s="471" t="s">
        <v>1614</v>
      </c>
      <c r="C21" s="411" t="s">
        <v>1611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471"/>
      <c r="B22" s="471"/>
      <c r="C22" s="411" t="s">
        <v>1613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471"/>
      <c r="B23" s="471"/>
      <c r="C23" s="411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471"/>
      <c r="B24" s="471"/>
      <c r="C24" s="411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471"/>
      <c r="B25" s="471" t="s">
        <v>1615</v>
      </c>
      <c r="C25" s="411" t="s">
        <v>1616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471"/>
      <c r="B26" s="471"/>
      <c r="C26" s="411" t="s">
        <v>1613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471"/>
      <c r="B27" s="471"/>
      <c r="C27" s="411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471"/>
      <c r="B28" s="471"/>
      <c r="C28" s="411" t="s">
        <v>1617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471"/>
      <c r="B29" s="471"/>
      <c r="C29" s="411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471"/>
      <c r="B30" s="471" t="s">
        <v>480</v>
      </c>
      <c r="C30" s="411" t="s">
        <v>1613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471"/>
      <c r="B31" s="471"/>
      <c r="C31" s="411" t="s">
        <v>1618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471"/>
      <c r="B32" s="471"/>
      <c r="C32" s="411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471"/>
      <c r="B33" s="471"/>
      <c r="C33" s="411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471"/>
      <c r="B34" s="471"/>
      <c r="C34" s="411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471"/>
      <c r="B35" s="471"/>
      <c r="C35" s="411" t="s">
        <v>1619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471"/>
      <c r="B36" s="471" t="s">
        <v>1472</v>
      </c>
      <c r="C36" s="411" t="s">
        <v>1613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471"/>
      <c r="B37" s="471"/>
      <c r="C37" s="411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471"/>
      <c r="B38" s="471"/>
      <c r="C38" s="411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471"/>
      <c r="B39" s="471" t="s">
        <v>266</v>
      </c>
      <c r="C39" s="411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471"/>
      <c r="B40" s="471"/>
      <c r="C40" s="411" t="s">
        <v>1611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471"/>
      <c r="B41" s="471"/>
      <c r="C41" s="411" t="s">
        <v>1612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471"/>
      <c r="B42" s="471"/>
      <c r="C42" s="411" t="s">
        <v>1620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471"/>
      <c r="B43" s="471"/>
      <c r="C43" s="411" t="s">
        <v>1613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471"/>
      <c r="B44" s="471"/>
      <c r="C44" s="411" t="s">
        <v>1621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471"/>
      <c r="B45" s="471"/>
      <c r="C45" s="411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471"/>
      <c r="B46" s="471"/>
      <c r="C46" s="411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471" t="s">
        <v>1622</v>
      </c>
      <c r="B47" s="471" t="s">
        <v>158</v>
      </c>
      <c r="C47" s="411" t="s">
        <v>1611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471"/>
      <c r="B48" s="471"/>
      <c r="C48" s="411" t="s">
        <v>1612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471"/>
      <c r="B49" s="471"/>
      <c r="C49" s="411" t="s">
        <v>1613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471"/>
      <c r="B50" s="471"/>
      <c r="C50" s="411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471"/>
      <c r="B51" s="471"/>
      <c r="C51" s="411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471"/>
      <c r="B52" s="471" t="s">
        <v>194</v>
      </c>
      <c r="C52" s="411" t="s">
        <v>1611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471"/>
      <c r="B53" s="471"/>
      <c r="C53" s="411" t="s">
        <v>1613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471"/>
      <c r="B54" s="471"/>
      <c r="C54" s="411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471"/>
      <c r="B55" s="471"/>
      <c r="C55" s="411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471"/>
      <c r="B56" s="471" t="s">
        <v>334</v>
      </c>
      <c r="C56" s="411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471"/>
      <c r="B57" s="471"/>
      <c r="C57" s="411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471"/>
      <c r="B58" s="471"/>
      <c r="C58" s="411" t="s">
        <v>1611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471"/>
      <c r="B59" s="471"/>
      <c r="C59" s="411" t="s">
        <v>1612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471"/>
      <c r="B60" s="471"/>
      <c r="C60" s="411" t="s">
        <v>1613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471"/>
      <c r="B61" s="471"/>
      <c r="C61" s="411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471"/>
      <c r="B62" s="471"/>
      <c r="C62" s="411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471"/>
      <c r="B63" s="471"/>
      <c r="C63" s="411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471"/>
      <c r="B64" s="471" t="s">
        <v>1614</v>
      </c>
      <c r="C64" s="411" t="s">
        <v>1611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471"/>
      <c r="B65" s="471"/>
      <c r="C65" s="411" t="s">
        <v>1613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471"/>
      <c r="B66" s="471"/>
      <c r="C66" s="411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471"/>
      <c r="B67" s="471"/>
      <c r="C67" s="411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471"/>
      <c r="B68" s="471" t="s">
        <v>1615</v>
      </c>
      <c r="C68" s="411" t="s">
        <v>1616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471"/>
      <c r="B69" s="471"/>
      <c r="C69" s="411" t="s">
        <v>1613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471"/>
      <c r="B70" s="471"/>
      <c r="C70" s="411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471"/>
      <c r="B71" s="471"/>
      <c r="C71" s="411" t="s">
        <v>1617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471"/>
      <c r="B72" s="471"/>
      <c r="C72" s="411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471"/>
      <c r="B73" s="471" t="s">
        <v>480</v>
      </c>
      <c r="C73" s="411" t="s">
        <v>1613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471"/>
      <c r="B74" s="471"/>
      <c r="C74" s="411" t="s">
        <v>1618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471"/>
      <c r="B75" s="471"/>
      <c r="C75" s="411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471"/>
      <c r="B76" s="471"/>
      <c r="C76" s="411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471"/>
      <c r="B77" s="471"/>
      <c r="C77" s="411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471"/>
      <c r="B78" s="471"/>
      <c r="C78" s="411" t="s">
        <v>1619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471"/>
      <c r="B79" s="471" t="s">
        <v>1472</v>
      </c>
      <c r="C79" s="411" t="s">
        <v>1613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471"/>
      <c r="B80" s="471"/>
      <c r="C80" s="411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471"/>
      <c r="B81" s="471"/>
      <c r="C81" s="411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471"/>
      <c r="B82" s="471" t="s">
        <v>266</v>
      </c>
      <c r="C82" s="411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471"/>
      <c r="B83" s="471"/>
      <c r="C83" s="411" t="s">
        <v>1611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471"/>
      <c r="B84" s="471"/>
      <c r="C84" s="411" t="s">
        <v>1612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471"/>
      <c r="B85" s="471"/>
      <c r="C85" s="411" t="s">
        <v>1620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471"/>
      <c r="B86" s="471"/>
      <c r="C86" s="411" t="s">
        <v>1613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471"/>
      <c r="B87" s="471"/>
      <c r="C87" s="411" t="s">
        <v>1621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471"/>
      <c r="B88" s="471"/>
      <c r="C88" s="411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471"/>
      <c r="B89" s="471"/>
      <c r="C89" s="411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471"/>
      <c r="B90" s="471"/>
      <c r="C90" s="411" t="s">
        <v>1623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471" t="s">
        <v>1624</v>
      </c>
      <c r="B91" s="471" t="s">
        <v>158</v>
      </c>
      <c r="C91" s="411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471"/>
      <c r="B92" s="471"/>
      <c r="C92" s="411" t="s">
        <v>1611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471"/>
      <c r="B93" s="471"/>
      <c r="C93" s="411" t="s">
        <v>1612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471"/>
      <c r="B94" s="471"/>
      <c r="C94" s="411" t="s">
        <v>1613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471"/>
      <c r="B95" s="471"/>
      <c r="C95" s="411" t="s">
        <v>1621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471"/>
      <c r="B96" s="471"/>
      <c r="C96" s="411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471"/>
      <c r="B97" s="471"/>
      <c r="C97" s="411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471"/>
      <c r="B98" s="471"/>
      <c r="C98" s="411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471"/>
      <c r="B99" s="471" t="s">
        <v>194</v>
      </c>
      <c r="C99" s="411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471"/>
      <c r="B100" s="471"/>
      <c r="C100" s="411" t="s">
        <v>1611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471"/>
      <c r="B101" s="471"/>
      <c r="C101" s="411" t="s">
        <v>1613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471"/>
      <c r="B102" s="471"/>
      <c r="C102" s="411" t="s">
        <v>1621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471"/>
      <c r="B103" s="471"/>
      <c r="C103" s="411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471"/>
      <c r="B104" s="471"/>
      <c r="C104" s="411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471"/>
      <c r="B105" s="471"/>
      <c r="C105" s="411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471"/>
      <c r="B106" s="471" t="s">
        <v>334</v>
      </c>
      <c r="C106" s="411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471"/>
      <c r="B107" s="471"/>
      <c r="C107" s="411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471"/>
      <c r="B108" s="471"/>
      <c r="C108" s="411" t="s">
        <v>1611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471"/>
      <c r="B109" s="471"/>
      <c r="C109" s="411" t="s">
        <v>1612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471"/>
      <c r="B110" s="471"/>
      <c r="C110" s="411" t="s">
        <v>1613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471"/>
      <c r="B111" s="471"/>
      <c r="C111" s="411" t="s">
        <v>1621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471"/>
      <c r="B112" s="471"/>
      <c r="C112" s="411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471"/>
      <c r="B113" s="471"/>
      <c r="C113" s="411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471"/>
      <c r="B114" s="471"/>
      <c r="C114" s="411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471"/>
      <c r="B115" s="471"/>
      <c r="C115" s="411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471"/>
      <c r="B116" s="471" t="s">
        <v>1614</v>
      </c>
      <c r="C116" s="411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471"/>
      <c r="B117" s="471"/>
      <c r="C117" s="411" t="s">
        <v>1611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1625</v>
      </c>
      <c r="AG117" s="4" t="s">
        <v>1625</v>
      </c>
      <c r="AH117" s="4" t="s">
        <v>1625</v>
      </c>
    </row>
    <row r="118" spans="1:34" ht="15" x14ac:dyDescent="0.2">
      <c r="A118" s="471"/>
      <c r="B118" s="471"/>
      <c r="C118" s="411" t="s">
        <v>1613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471"/>
      <c r="B119" s="471"/>
      <c r="C119" s="411" t="s">
        <v>1621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471"/>
      <c r="B120" s="471"/>
      <c r="C120" s="411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471"/>
      <c r="B121" s="471"/>
      <c r="C121" s="411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1625</v>
      </c>
      <c r="AG121" s="4" t="s">
        <v>1625</v>
      </c>
      <c r="AH121" s="4" t="s">
        <v>1625</v>
      </c>
    </row>
    <row r="122" spans="1:34" ht="15" x14ac:dyDescent="0.2">
      <c r="A122" s="471"/>
      <c r="B122" s="471"/>
      <c r="C122" s="411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471"/>
      <c r="B123" s="471" t="s">
        <v>1615</v>
      </c>
      <c r="C123" s="411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471"/>
      <c r="B124" s="471"/>
      <c r="C124" s="411" t="s">
        <v>1616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471"/>
      <c r="B125" s="471"/>
      <c r="C125" s="411" t="s">
        <v>1613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471"/>
      <c r="B126" s="471"/>
      <c r="C126" s="411" t="s">
        <v>1621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471"/>
      <c r="B127" s="471"/>
      <c r="C127" s="411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471"/>
      <c r="B128" s="471"/>
      <c r="C128" s="411" t="s">
        <v>1617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471"/>
      <c r="B129" s="471"/>
      <c r="C129" s="411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471"/>
      <c r="B130" s="471" t="s">
        <v>480</v>
      </c>
      <c r="C130" s="411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471"/>
      <c r="B131" s="471"/>
      <c r="C131" s="411" t="s">
        <v>1613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471"/>
      <c r="B132" s="471"/>
      <c r="C132" s="411" t="s">
        <v>1618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471"/>
      <c r="B133" s="471"/>
      <c r="C133" s="411" t="s">
        <v>1621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471"/>
      <c r="B134" s="471"/>
      <c r="C134" s="411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471"/>
      <c r="B135" s="471"/>
      <c r="C135" s="411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471"/>
      <c r="B136" s="471"/>
      <c r="C136" s="411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471"/>
      <c r="B137" s="471"/>
      <c r="C137" s="411" t="s">
        <v>1619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471"/>
      <c r="B138" s="471" t="s">
        <v>1472</v>
      </c>
      <c r="C138" s="411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471"/>
      <c r="B139" s="471"/>
      <c r="C139" s="411" t="s">
        <v>1613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471"/>
      <c r="B140" s="471"/>
      <c r="C140" s="411" t="s">
        <v>1621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471"/>
      <c r="B141" s="471"/>
      <c r="C141" s="411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471"/>
      <c r="B142" s="471"/>
      <c r="C142" s="411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471"/>
      <c r="B143" s="471" t="s">
        <v>266</v>
      </c>
      <c r="C143" s="411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471"/>
      <c r="B144" s="471"/>
      <c r="C144" s="411" t="s">
        <v>1611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471"/>
      <c r="B145" s="471"/>
      <c r="C145" s="411" t="s">
        <v>1612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471"/>
      <c r="B146" s="471"/>
      <c r="C146" s="411" t="s">
        <v>1620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471"/>
      <c r="B147" s="471"/>
      <c r="C147" s="411" t="s">
        <v>1613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471"/>
      <c r="B148" s="471"/>
      <c r="C148" s="411" t="s">
        <v>1621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471"/>
      <c r="B149" s="471"/>
      <c r="C149" s="411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471"/>
      <c r="B150" s="471"/>
      <c r="C150" s="411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471"/>
      <c r="B151" s="471"/>
      <c r="C151" s="411" t="s">
        <v>1623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471" t="s">
        <v>1626</v>
      </c>
      <c r="B152" s="471" t="s">
        <v>158</v>
      </c>
      <c r="C152" s="411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471"/>
      <c r="B153" s="471"/>
      <c r="C153" s="411" t="s">
        <v>1611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471"/>
      <c r="B154" s="471"/>
      <c r="C154" s="411" t="s">
        <v>1612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471"/>
      <c r="B155" s="471"/>
      <c r="C155" s="411" t="s">
        <v>1613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471"/>
      <c r="B156" s="471"/>
      <c r="C156" s="411" t="s">
        <v>1621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471"/>
      <c r="B157" s="471"/>
      <c r="C157" s="411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471"/>
      <c r="B158" s="471"/>
      <c r="C158" s="411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471"/>
      <c r="B159" s="471"/>
      <c r="C159" s="411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471"/>
      <c r="B160" s="471" t="s">
        <v>194</v>
      </c>
      <c r="C160" s="411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471"/>
      <c r="B161" s="471"/>
      <c r="C161" s="411" t="s">
        <v>1611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471"/>
      <c r="B162" s="471"/>
      <c r="C162" s="411" t="s">
        <v>1613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471"/>
      <c r="B163" s="471"/>
      <c r="C163" s="411" t="s">
        <v>1621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471"/>
      <c r="B164" s="471"/>
      <c r="C164" s="411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471"/>
      <c r="B165" s="471"/>
      <c r="C165" s="411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471"/>
      <c r="B166" s="471"/>
      <c r="C166" s="411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471"/>
      <c r="B167" s="471" t="s">
        <v>334</v>
      </c>
      <c r="C167" s="411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471"/>
      <c r="B168" s="471"/>
      <c r="C168" s="411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471"/>
      <c r="B169" s="471"/>
      <c r="C169" s="411" t="s">
        <v>1611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471"/>
      <c r="B170" s="471"/>
      <c r="C170" s="411" t="s">
        <v>1612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471"/>
      <c r="B171" s="471"/>
      <c r="C171" s="411" t="s">
        <v>1613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471"/>
      <c r="B172" s="471"/>
      <c r="C172" s="411" t="s">
        <v>1621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471"/>
      <c r="B173" s="471"/>
      <c r="C173" s="411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471"/>
      <c r="B174" s="471"/>
      <c r="C174" s="411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471"/>
      <c r="B175" s="471"/>
      <c r="C175" s="411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471"/>
      <c r="B176" s="471"/>
      <c r="C176" s="411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471"/>
      <c r="B177" s="471" t="s">
        <v>1614</v>
      </c>
      <c r="C177" s="411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471"/>
      <c r="B178" s="471"/>
      <c r="C178" s="411" t="s">
        <v>1611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471"/>
      <c r="B179" s="471"/>
      <c r="C179" s="411" t="s">
        <v>1613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471"/>
      <c r="B180" s="471"/>
      <c r="C180" s="411" t="s">
        <v>1621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471"/>
      <c r="B181" s="471"/>
      <c r="C181" s="411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471"/>
      <c r="B182" s="471"/>
      <c r="C182" s="411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471"/>
      <c r="B183" s="471"/>
      <c r="C183" s="411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471"/>
      <c r="B184" s="471" t="s">
        <v>1615</v>
      </c>
      <c r="C184" s="411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471"/>
      <c r="B185" s="471"/>
      <c r="C185" s="411" t="s">
        <v>1616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471"/>
      <c r="B186" s="471"/>
      <c r="C186" s="411" t="s">
        <v>1613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471"/>
      <c r="B187" s="471"/>
      <c r="C187" s="411" t="s">
        <v>1621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471"/>
      <c r="B188" s="471"/>
      <c r="C188" s="411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471"/>
      <c r="B189" s="471"/>
      <c r="C189" s="411" t="s">
        <v>1617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471"/>
      <c r="B190" s="471"/>
      <c r="C190" s="411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471"/>
      <c r="B191" s="471" t="s">
        <v>480</v>
      </c>
      <c r="C191" s="411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471"/>
      <c r="B192" s="471"/>
      <c r="C192" s="411" t="s">
        <v>1613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471"/>
      <c r="B193" s="471"/>
      <c r="C193" s="411" t="s">
        <v>1618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471"/>
      <c r="B194" s="471"/>
      <c r="C194" s="411" t="s">
        <v>1621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471"/>
      <c r="B195" s="471"/>
      <c r="C195" s="411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471"/>
      <c r="B196" s="471"/>
      <c r="C196" s="411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471"/>
      <c r="B197" s="471"/>
      <c r="C197" s="411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471"/>
      <c r="B198" s="471"/>
      <c r="C198" s="411" t="s">
        <v>1619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471"/>
      <c r="B199" s="471" t="s">
        <v>1472</v>
      </c>
      <c r="C199" s="411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471"/>
      <c r="B200" s="471"/>
      <c r="C200" s="411" t="s">
        <v>1613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471"/>
      <c r="B201" s="471"/>
      <c r="C201" s="411" t="s">
        <v>1621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471"/>
      <c r="B202" s="471"/>
      <c r="C202" s="411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471"/>
      <c r="B203" s="471"/>
      <c r="C203" s="411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471"/>
      <c r="B204" s="471" t="s">
        <v>266</v>
      </c>
      <c r="C204" s="411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471"/>
      <c r="B205" s="471"/>
      <c r="C205" s="411" t="s">
        <v>1611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471"/>
      <c r="B206" s="471"/>
      <c r="C206" s="411" t="s">
        <v>1612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471"/>
      <c r="B207" s="471"/>
      <c r="C207" s="411" t="s">
        <v>1620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471"/>
      <c r="B208" s="471"/>
      <c r="C208" s="411" t="s">
        <v>1613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471"/>
      <c r="B209" s="471"/>
      <c r="C209" s="411" t="s">
        <v>1621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471"/>
      <c r="B210" s="471"/>
      <c r="C210" s="411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471"/>
      <c r="B211" s="471"/>
      <c r="C211" s="411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471"/>
      <c r="B212" s="471"/>
      <c r="C212" s="411" t="s">
        <v>1623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471" t="s">
        <v>1627</v>
      </c>
      <c r="B213" s="471" t="s">
        <v>158</v>
      </c>
      <c r="C213" s="411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471"/>
      <c r="B214" s="471"/>
      <c r="C214" s="411" t="s">
        <v>1611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471"/>
      <c r="B215" s="471"/>
      <c r="C215" s="411" t="s">
        <v>1612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471"/>
      <c r="B216" s="471"/>
      <c r="C216" s="411" t="s">
        <v>1613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471"/>
      <c r="B217" s="471"/>
      <c r="C217" s="411" t="s">
        <v>1621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471"/>
      <c r="B218" s="471"/>
      <c r="C218" s="411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471"/>
      <c r="B219" s="471"/>
      <c r="C219" s="411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471"/>
      <c r="B220" s="471"/>
      <c r="C220" s="411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471"/>
      <c r="B221" s="471" t="s">
        <v>194</v>
      </c>
      <c r="C221" s="411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471"/>
      <c r="B222" s="471"/>
      <c r="C222" s="411" t="s">
        <v>1611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471"/>
      <c r="B223" s="471"/>
      <c r="C223" s="411" t="s">
        <v>1613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471"/>
      <c r="B224" s="471"/>
      <c r="C224" s="411" t="s">
        <v>1621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471"/>
      <c r="B225" s="471"/>
      <c r="C225" s="411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471"/>
      <c r="B226" s="471"/>
      <c r="C226" s="411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471"/>
      <c r="B227" s="471"/>
      <c r="C227" s="411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471"/>
      <c r="B228" s="471" t="s">
        <v>334</v>
      </c>
      <c r="C228" s="411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471"/>
      <c r="B229" s="471"/>
      <c r="C229" s="411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471"/>
      <c r="B230" s="471"/>
      <c r="C230" s="411" t="s">
        <v>1611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471"/>
      <c r="B231" s="471"/>
      <c r="C231" s="411" t="s">
        <v>1612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471"/>
      <c r="B232" s="471"/>
      <c r="C232" s="411" t="s">
        <v>1613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471"/>
      <c r="B233" s="471"/>
      <c r="C233" s="411" t="s">
        <v>1621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471"/>
      <c r="B234" s="471"/>
      <c r="C234" s="411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471"/>
      <c r="B235" s="471"/>
      <c r="C235" s="411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471"/>
      <c r="B236" s="471"/>
      <c r="C236" s="411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471"/>
      <c r="B237" s="471"/>
      <c r="C237" s="411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471"/>
      <c r="B238" s="471" t="s">
        <v>1614</v>
      </c>
      <c r="C238" s="411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471"/>
      <c r="B239" s="471"/>
      <c r="C239" s="411" t="s">
        <v>1611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471"/>
      <c r="B240" s="471"/>
      <c r="C240" s="411" t="s">
        <v>1613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471"/>
      <c r="B241" s="471"/>
      <c r="C241" s="411" t="s">
        <v>1621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471"/>
      <c r="B242" s="471"/>
      <c r="C242" s="411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471"/>
      <c r="B243" s="471"/>
      <c r="C243" s="411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471"/>
      <c r="B244" s="471"/>
      <c r="C244" s="411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471"/>
      <c r="B245" s="471" t="s">
        <v>1615</v>
      </c>
      <c r="C245" s="411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471"/>
      <c r="B246" s="471"/>
      <c r="C246" s="411" t="s">
        <v>1616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471"/>
      <c r="B247" s="471"/>
      <c r="C247" s="411" t="s">
        <v>1613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471"/>
      <c r="B248" s="471"/>
      <c r="C248" s="411" t="s">
        <v>1621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471"/>
      <c r="B249" s="471"/>
      <c r="C249" s="411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471"/>
      <c r="B250" s="471"/>
      <c r="C250" s="411" t="s">
        <v>1617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471"/>
      <c r="B251" s="471"/>
      <c r="C251" s="411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471"/>
      <c r="B252" s="471" t="s">
        <v>480</v>
      </c>
      <c r="C252" s="411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471"/>
      <c r="B253" s="471"/>
      <c r="C253" s="411" t="s">
        <v>1613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471"/>
      <c r="B254" s="471"/>
      <c r="C254" s="411" t="s">
        <v>1618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471"/>
      <c r="B255" s="471"/>
      <c r="C255" s="411" t="s">
        <v>1621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471"/>
      <c r="B256" s="471"/>
      <c r="C256" s="411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471"/>
      <c r="B257" s="471"/>
      <c r="C257" s="411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471"/>
      <c r="B258" s="471"/>
      <c r="C258" s="411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471"/>
      <c r="B259" s="471"/>
      <c r="C259" s="411" t="s">
        <v>1619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471"/>
      <c r="B260" s="471" t="s">
        <v>1472</v>
      </c>
      <c r="C260" s="411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471"/>
      <c r="B261" s="471"/>
      <c r="C261" s="411" t="s">
        <v>1613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471"/>
      <c r="B262" s="471"/>
      <c r="C262" s="411" t="s">
        <v>1621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471"/>
      <c r="B263" s="471"/>
      <c r="C263" s="411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471"/>
      <c r="B264" s="471"/>
      <c r="C264" s="411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471"/>
      <c r="B265" s="471" t="s">
        <v>266</v>
      </c>
      <c r="C265" s="411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471"/>
      <c r="B266" s="471"/>
      <c r="C266" s="411" t="s">
        <v>1611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471"/>
      <c r="B267" s="471"/>
      <c r="C267" s="411" t="s">
        <v>1612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471"/>
      <c r="B268" s="471"/>
      <c r="C268" s="411" t="s">
        <v>1620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471"/>
      <c r="B269" s="471"/>
      <c r="C269" s="411" t="s">
        <v>1613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471"/>
      <c r="B270" s="471"/>
      <c r="C270" s="411" t="s">
        <v>1621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471"/>
      <c r="B271" s="471"/>
      <c r="C271" s="411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471"/>
      <c r="B272" s="471"/>
      <c r="C272" s="411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471"/>
      <c r="B273" s="471"/>
      <c r="C273" s="411" t="s">
        <v>1623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77" bestFit="1" customWidth="1"/>
    <col min="4" max="4" width="10.25" style="177" bestFit="1" customWidth="1"/>
    <col min="5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1431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83">
        <v>271129321.04833603</v>
      </c>
      <c r="E4" s="183">
        <v>271577413.88502502</v>
      </c>
      <c r="F4" s="183">
        <v>272025506.72171497</v>
      </c>
      <c r="G4" s="183">
        <v>272473599.55840498</v>
      </c>
      <c r="H4" s="183">
        <v>272921692.39509398</v>
      </c>
      <c r="I4" s="183">
        <v>273369785.23178399</v>
      </c>
      <c r="J4" s="183">
        <v>273817878.06847298</v>
      </c>
      <c r="K4" s="183">
        <v>274265970.90516299</v>
      </c>
      <c r="L4" s="183">
        <v>274714063.74185199</v>
      </c>
      <c r="M4" s="183">
        <v>275162156.57854199</v>
      </c>
      <c r="N4" s="183">
        <v>275610249.415232</v>
      </c>
      <c r="O4" s="183">
        <v>276058342.251921</v>
      </c>
      <c r="P4" s="183">
        <v>276506435.08861101</v>
      </c>
      <c r="Q4" s="183">
        <v>276954527.9253</v>
      </c>
      <c r="R4" s="183">
        <v>277402620.76199001</v>
      </c>
      <c r="S4" s="183">
        <v>277850713.59867901</v>
      </c>
      <c r="T4" s="183">
        <v>278298806.43536901</v>
      </c>
      <c r="U4" s="183">
        <v>278746899.27205902</v>
      </c>
      <c r="V4" s="183">
        <v>279194992.10874802</v>
      </c>
      <c r="W4" s="183">
        <v>279643084.94543803</v>
      </c>
      <c r="X4" s="183">
        <v>280091177.78212702</v>
      </c>
      <c r="Y4" s="183">
        <v>280539270.61881697</v>
      </c>
      <c r="Z4" s="183">
        <v>280987363.45550603</v>
      </c>
      <c r="AA4" s="183">
        <v>281435456.29219598</v>
      </c>
      <c r="AB4" s="183">
        <v>281883549.12888598</v>
      </c>
      <c r="AC4" s="183">
        <v>282331641.96557498</v>
      </c>
      <c r="AD4" s="183">
        <v>282779734.80226499</v>
      </c>
      <c r="AE4" s="183">
        <v>283227827.63895398</v>
      </c>
      <c r="AF4" s="183">
        <v>283675920.47564399</v>
      </c>
      <c r="AG4" s="183">
        <v>284124013.31233299</v>
      </c>
      <c r="AH4" s="183">
        <v>284572106.149023</v>
      </c>
      <c r="AI4" s="183">
        <v>285020198.98571301</v>
      </c>
      <c r="AJ4" s="183">
        <v>285468291.822402</v>
      </c>
      <c r="AK4" s="183">
        <v>285916384.65909201</v>
      </c>
      <c r="AL4" s="183">
        <v>286364477.495781</v>
      </c>
      <c r="AM4" s="183">
        <v>286812570.33247101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83">
        <v>109104232.268813</v>
      </c>
      <c r="E13" s="183">
        <v>113626051.979139</v>
      </c>
      <c r="F13" s="183">
        <v>117803050.999817</v>
      </c>
      <c r="G13" s="183">
        <v>122324870.710144</v>
      </c>
      <c r="H13" s="183">
        <v>126846690.42047</v>
      </c>
      <c r="I13" s="183">
        <v>131023689.441148</v>
      </c>
      <c r="J13" s="183">
        <v>135545509.151474</v>
      </c>
      <c r="K13" s="183">
        <v>140067328.86179999</v>
      </c>
      <c r="L13" s="183">
        <v>144589148.572126</v>
      </c>
      <c r="M13" s="183">
        <v>148766147.59280401</v>
      </c>
      <c r="N13" s="183">
        <v>150874222.47559199</v>
      </c>
      <c r="O13" s="183">
        <v>152637476.66873199</v>
      </c>
      <c r="P13" s="183">
        <v>154400730.86187199</v>
      </c>
      <c r="Q13" s="183">
        <v>156163985.05501199</v>
      </c>
      <c r="R13" s="183">
        <v>157927239.24815199</v>
      </c>
      <c r="S13" s="183">
        <v>159690493.44129199</v>
      </c>
      <c r="T13" s="183">
        <v>161453747.63443199</v>
      </c>
      <c r="U13" s="183">
        <v>163217001.82757199</v>
      </c>
      <c r="V13" s="183">
        <v>164980256.02071199</v>
      </c>
      <c r="W13" s="183">
        <v>166743510.21385199</v>
      </c>
      <c r="X13" s="183">
        <v>168506764.40699199</v>
      </c>
      <c r="Y13" s="183">
        <v>170270018.60013199</v>
      </c>
      <c r="Z13" s="183">
        <v>172033272.79327199</v>
      </c>
      <c r="AA13" s="183">
        <v>173796526.98641199</v>
      </c>
      <c r="AB13" s="183">
        <v>175559781.17955199</v>
      </c>
      <c r="AC13" s="183">
        <v>177323035.37269199</v>
      </c>
      <c r="AD13" s="183">
        <v>179086289.56583199</v>
      </c>
      <c r="AE13" s="183">
        <v>180849543.75897199</v>
      </c>
      <c r="AF13" s="183">
        <v>182612797.95211199</v>
      </c>
      <c r="AG13" s="183">
        <v>184376052.14525199</v>
      </c>
      <c r="AH13" s="183">
        <v>186139306.33839199</v>
      </c>
      <c r="AI13" s="183">
        <v>187902560.53153199</v>
      </c>
      <c r="AJ13" s="183">
        <v>189665814.72467199</v>
      </c>
      <c r="AK13" s="183">
        <v>191429068.91781199</v>
      </c>
      <c r="AL13" s="183">
        <v>193192323.11095199</v>
      </c>
      <c r="AM13" s="183">
        <v>194955577.30409199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83">
        <v>109104232.268813</v>
      </c>
      <c r="E14" s="183">
        <v>113626051.979139</v>
      </c>
      <c r="F14" s="183">
        <v>117803050.999817</v>
      </c>
      <c r="G14" s="183">
        <v>122324870.710144</v>
      </c>
      <c r="H14" s="183">
        <v>126846690.42047</v>
      </c>
      <c r="I14" s="183">
        <v>131023689.441148</v>
      </c>
      <c r="J14" s="183">
        <v>135545509.151474</v>
      </c>
      <c r="K14" s="183">
        <v>140067328.86179999</v>
      </c>
      <c r="L14" s="183">
        <v>144589148.572126</v>
      </c>
      <c r="M14" s="183">
        <v>148766147.59280401</v>
      </c>
      <c r="N14" s="183">
        <v>150874222.47559199</v>
      </c>
      <c r="O14" s="183">
        <v>152637476.66873199</v>
      </c>
      <c r="P14" s="183">
        <v>154400730.86187199</v>
      </c>
      <c r="Q14" s="183">
        <v>156163985.05501199</v>
      </c>
      <c r="R14" s="183">
        <v>157927239.24815199</v>
      </c>
      <c r="S14" s="183">
        <v>159690493.44129199</v>
      </c>
      <c r="T14" s="183">
        <v>161453747.63443199</v>
      </c>
      <c r="U14" s="183">
        <v>163217001.82757199</v>
      </c>
      <c r="V14" s="183">
        <v>164980256.02071199</v>
      </c>
      <c r="W14" s="183">
        <v>166743510.21385199</v>
      </c>
      <c r="X14" s="183">
        <v>168506764.40699199</v>
      </c>
      <c r="Y14" s="183">
        <v>170270018.60013199</v>
      </c>
      <c r="Z14" s="183">
        <v>172033272.79327199</v>
      </c>
      <c r="AA14" s="183">
        <v>173796526.98641199</v>
      </c>
      <c r="AB14" s="183">
        <v>175559781.17955199</v>
      </c>
      <c r="AC14" s="183">
        <v>177323035.37269199</v>
      </c>
      <c r="AD14" s="183">
        <v>179086289.56583199</v>
      </c>
      <c r="AE14" s="183">
        <v>180849543.75897199</v>
      </c>
      <c r="AF14" s="183">
        <v>182612797.95211199</v>
      </c>
      <c r="AG14" s="183">
        <v>184376052.14525199</v>
      </c>
      <c r="AH14" s="183">
        <v>186139306.33839199</v>
      </c>
      <c r="AI14" s="183">
        <v>187902560.53153199</v>
      </c>
      <c r="AJ14" s="183">
        <v>189665814.72467199</v>
      </c>
      <c r="AK14" s="183">
        <v>191429068.91781199</v>
      </c>
      <c r="AL14" s="183">
        <v>193192323.11095199</v>
      </c>
      <c r="AM14" s="183">
        <v>194955577.30409199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83">
        <v>2554639.16749642</v>
      </c>
      <c r="E15" s="183">
        <v>2593789.91239502</v>
      </c>
      <c r="F15" s="183">
        <v>2632940.6572936201</v>
      </c>
      <c r="G15" s="183">
        <v>2672091.4021922201</v>
      </c>
      <c r="H15" s="183">
        <v>2711242.1470908201</v>
      </c>
      <c r="I15" s="183">
        <v>2750392.8919894202</v>
      </c>
      <c r="J15" s="183">
        <v>2789543.6368880202</v>
      </c>
      <c r="K15" s="183">
        <v>2828694.3817866198</v>
      </c>
      <c r="L15" s="183">
        <v>2867845.1266852198</v>
      </c>
      <c r="M15" s="183">
        <v>2906995.8715838301</v>
      </c>
      <c r="N15" s="183">
        <v>2946146.6164824301</v>
      </c>
      <c r="O15" s="183">
        <v>2985297.3613810302</v>
      </c>
      <c r="P15" s="183">
        <v>3024448.1062796302</v>
      </c>
      <c r="Q15" s="183">
        <v>3063598.8511782298</v>
      </c>
      <c r="R15" s="183">
        <v>3102749.5960768298</v>
      </c>
      <c r="S15" s="183">
        <v>3141900.3409754299</v>
      </c>
      <c r="T15" s="183">
        <v>3181051.0858740299</v>
      </c>
      <c r="U15" s="183">
        <v>3220201.8307726299</v>
      </c>
      <c r="V15" s="183">
        <v>3259352.57567123</v>
      </c>
      <c r="W15" s="183">
        <v>3298503.32056983</v>
      </c>
      <c r="X15" s="183">
        <v>3337654.0654684301</v>
      </c>
      <c r="Y15" s="183">
        <v>3376804.8103670301</v>
      </c>
      <c r="Z15" s="183">
        <v>3415955.5552656399</v>
      </c>
      <c r="AA15" s="183">
        <v>3455106.3001642399</v>
      </c>
      <c r="AB15" s="183">
        <v>3494257.04506284</v>
      </c>
      <c r="AC15" s="183">
        <v>3533407.78996144</v>
      </c>
      <c r="AD15" s="183">
        <v>3572558.5348600401</v>
      </c>
      <c r="AE15" s="183">
        <v>3611709.2797586401</v>
      </c>
      <c r="AF15" s="183">
        <v>3650860.0246572401</v>
      </c>
      <c r="AG15" s="183">
        <v>3690010.7695558402</v>
      </c>
      <c r="AH15" s="183">
        <v>3729161.5144544402</v>
      </c>
      <c r="AI15" s="183">
        <v>3768312.2593530398</v>
      </c>
      <c r="AJ15" s="183">
        <v>3807463.0042516398</v>
      </c>
      <c r="AK15" s="183">
        <v>3846613.7491502399</v>
      </c>
      <c r="AL15" s="183">
        <v>3885764.4940488399</v>
      </c>
      <c r="AM15" s="183">
        <v>3924915.2389474399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83">
        <v>2554639.16749642</v>
      </c>
      <c r="E16" s="183">
        <v>2593789.91239502</v>
      </c>
      <c r="F16" s="183">
        <v>2632940.6572936201</v>
      </c>
      <c r="G16" s="183">
        <v>2672091.4021922201</v>
      </c>
      <c r="H16" s="183">
        <v>2711242.1470908201</v>
      </c>
      <c r="I16" s="183">
        <v>2750392.8919894202</v>
      </c>
      <c r="J16" s="183">
        <v>2789543.6368880202</v>
      </c>
      <c r="K16" s="183">
        <v>2828694.3817866198</v>
      </c>
      <c r="L16" s="183">
        <v>2867845.1266852198</v>
      </c>
      <c r="M16" s="183">
        <v>2906995.8715838301</v>
      </c>
      <c r="N16" s="183">
        <v>2946146.6164824301</v>
      </c>
      <c r="O16" s="183">
        <v>2985297.3613810302</v>
      </c>
      <c r="P16" s="183">
        <v>3024448.1062796302</v>
      </c>
      <c r="Q16" s="183">
        <v>3063598.8511782298</v>
      </c>
      <c r="R16" s="183">
        <v>3102749.5960768298</v>
      </c>
      <c r="S16" s="183">
        <v>3141900.3409754299</v>
      </c>
      <c r="T16" s="183">
        <v>3181051.0858740299</v>
      </c>
      <c r="U16" s="183">
        <v>3220201.8307726299</v>
      </c>
      <c r="V16" s="183">
        <v>3259352.57567123</v>
      </c>
      <c r="W16" s="183">
        <v>3298503.32056983</v>
      </c>
      <c r="X16" s="183">
        <v>3337654.0654684301</v>
      </c>
      <c r="Y16" s="183">
        <v>3376804.8103670301</v>
      </c>
      <c r="Z16" s="183">
        <v>3415955.5552656399</v>
      </c>
      <c r="AA16" s="183">
        <v>3455106.3001642399</v>
      </c>
      <c r="AB16" s="183">
        <v>3494257.04506284</v>
      </c>
      <c r="AC16" s="183">
        <v>3533407.78996144</v>
      </c>
      <c r="AD16" s="183">
        <v>3572558.5348600401</v>
      </c>
      <c r="AE16" s="183">
        <v>3611709.2797586401</v>
      </c>
      <c r="AF16" s="183">
        <v>3650860.0246572401</v>
      </c>
      <c r="AG16" s="183">
        <v>3690010.7695558402</v>
      </c>
      <c r="AH16" s="183">
        <v>3729161.5144544402</v>
      </c>
      <c r="AI16" s="183">
        <v>3768312.2593530398</v>
      </c>
      <c r="AJ16" s="183">
        <v>3807463.0042516398</v>
      </c>
      <c r="AK16" s="183">
        <v>3846613.7491502399</v>
      </c>
      <c r="AL16" s="183">
        <v>3885764.4940488399</v>
      </c>
      <c r="AM16" s="183">
        <v>3924915.2389474399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83">
        <v>2554639.16749642</v>
      </c>
      <c r="E17" s="183">
        <v>2593789.91239502</v>
      </c>
      <c r="F17" s="183">
        <v>2632940.6572936201</v>
      </c>
      <c r="G17" s="183">
        <v>2672091.4021922201</v>
      </c>
      <c r="H17" s="183">
        <v>2711242.1470908201</v>
      </c>
      <c r="I17" s="183">
        <v>2750392.8919894202</v>
      </c>
      <c r="J17" s="183">
        <v>2789543.6368880202</v>
      </c>
      <c r="K17" s="183">
        <v>2828694.3817866198</v>
      </c>
      <c r="L17" s="183">
        <v>2867845.1266852198</v>
      </c>
      <c r="M17" s="183">
        <v>2906995.8715838301</v>
      </c>
      <c r="N17" s="183">
        <v>2946146.6164824301</v>
      </c>
      <c r="O17" s="183">
        <v>2985297.3613810302</v>
      </c>
      <c r="P17" s="183">
        <v>3024448.1062796302</v>
      </c>
      <c r="Q17" s="183">
        <v>3063598.8511782298</v>
      </c>
      <c r="R17" s="183">
        <v>3102749.5960768298</v>
      </c>
      <c r="S17" s="183">
        <v>3141900.3409754299</v>
      </c>
      <c r="T17" s="183">
        <v>3181051.0858740299</v>
      </c>
      <c r="U17" s="183">
        <v>3220201.8307726299</v>
      </c>
      <c r="V17" s="183">
        <v>3259352.57567123</v>
      </c>
      <c r="W17" s="183">
        <v>3298503.32056983</v>
      </c>
      <c r="X17" s="183">
        <v>3337654.0654684301</v>
      </c>
      <c r="Y17" s="183">
        <v>3376804.8103670301</v>
      </c>
      <c r="Z17" s="183">
        <v>3415955.5552656399</v>
      </c>
      <c r="AA17" s="183">
        <v>3455106.3001642399</v>
      </c>
      <c r="AB17" s="183">
        <v>3494257.04506284</v>
      </c>
      <c r="AC17" s="183">
        <v>3533407.78996144</v>
      </c>
      <c r="AD17" s="183">
        <v>3572558.5348600401</v>
      </c>
      <c r="AE17" s="183">
        <v>3611709.2797586401</v>
      </c>
      <c r="AF17" s="183">
        <v>3650860.0246572401</v>
      </c>
      <c r="AG17" s="183">
        <v>3690010.7695558402</v>
      </c>
      <c r="AH17" s="183">
        <v>3729161.5144544402</v>
      </c>
      <c r="AI17" s="183">
        <v>3768312.2593530398</v>
      </c>
      <c r="AJ17" s="183">
        <v>3807463.0042516398</v>
      </c>
      <c r="AK17" s="183">
        <v>3846613.7491502399</v>
      </c>
      <c r="AL17" s="183">
        <v>3885764.4940488399</v>
      </c>
      <c r="AM17" s="183">
        <v>3924915.2389474399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83">
        <v>2554639.16749642</v>
      </c>
      <c r="E18" s="183">
        <v>2593789.91239502</v>
      </c>
      <c r="F18" s="183">
        <v>2632940.6572936201</v>
      </c>
      <c r="G18" s="183">
        <v>2672091.4021922201</v>
      </c>
      <c r="H18" s="183">
        <v>2711242.1470908201</v>
      </c>
      <c r="I18" s="183">
        <v>2750392.8919894202</v>
      </c>
      <c r="J18" s="183">
        <v>2789543.6368880202</v>
      </c>
      <c r="K18" s="183">
        <v>2828694.3817866198</v>
      </c>
      <c r="L18" s="183">
        <v>2867845.1266852198</v>
      </c>
      <c r="M18" s="183">
        <v>2906995.8715838301</v>
      </c>
      <c r="N18" s="183">
        <v>2946146.6164824301</v>
      </c>
      <c r="O18" s="183">
        <v>2985297.3613810302</v>
      </c>
      <c r="P18" s="183">
        <v>3024448.1062796302</v>
      </c>
      <c r="Q18" s="183">
        <v>3063598.8511782298</v>
      </c>
      <c r="R18" s="183">
        <v>3102749.5960768298</v>
      </c>
      <c r="S18" s="183">
        <v>3141900.3409754299</v>
      </c>
      <c r="T18" s="183">
        <v>3181051.0858740299</v>
      </c>
      <c r="U18" s="183">
        <v>3220201.8307726299</v>
      </c>
      <c r="V18" s="183">
        <v>3259352.57567123</v>
      </c>
      <c r="W18" s="183">
        <v>3298503.32056983</v>
      </c>
      <c r="X18" s="183">
        <v>3337654.0654684301</v>
      </c>
      <c r="Y18" s="183">
        <v>3376804.8103670301</v>
      </c>
      <c r="Z18" s="183">
        <v>3415955.5552656399</v>
      </c>
      <c r="AA18" s="183">
        <v>3455106.3001642399</v>
      </c>
      <c r="AB18" s="183">
        <v>3494257.04506284</v>
      </c>
      <c r="AC18" s="183">
        <v>3533407.78996144</v>
      </c>
      <c r="AD18" s="183">
        <v>3572558.5348600401</v>
      </c>
      <c r="AE18" s="183">
        <v>3611709.2797586401</v>
      </c>
      <c r="AF18" s="183">
        <v>3650860.0246572401</v>
      </c>
      <c r="AG18" s="183">
        <v>3690010.7695558402</v>
      </c>
      <c r="AH18" s="183">
        <v>3729161.5144544402</v>
      </c>
      <c r="AI18" s="183">
        <v>3768312.2593530398</v>
      </c>
      <c r="AJ18" s="183">
        <v>3807463.0042516398</v>
      </c>
      <c r="AK18" s="183">
        <v>3846613.7491502399</v>
      </c>
      <c r="AL18" s="183">
        <v>3885764.4940488399</v>
      </c>
      <c r="AM18" s="183">
        <v>3924915.2389474399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83">
        <v>2554639.16749642</v>
      </c>
      <c r="E19" s="183">
        <v>2593789.91239502</v>
      </c>
      <c r="F19" s="183">
        <v>2632940.6572936201</v>
      </c>
      <c r="G19" s="183">
        <v>2672091.4021922201</v>
      </c>
      <c r="H19" s="183">
        <v>2711242.1470908201</v>
      </c>
      <c r="I19" s="183">
        <v>2750392.8919894202</v>
      </c>
      <c r="J19" s="183">
        <v>2789543.6368880202</v>
      </c>
      <c r="K19" s="183">
        <v>2828694.3817866198</v>
      </c>
      <c r="L19" s="183">
        <v>2867845.1266852198</v>
      </c>
      <c r="M19" s="183">
        <v>2906995.8715838301</v>
      </c>
      <c r="N19" s="183">
        <v>2946146.6164824301</v>
      </c>
      <c r="O19" s="183">
        <v>2985297.3613810302</v>
      </c>
      <c r="P19" s="183">
        <v>3024448.1062796302</v>
      </c>
      <c r="Q19" s="183">
        <v>3063598.8511782298</v>
      </c>
      <c r="R19" s="183">
        <v>3102749.5960768298</v>
      </c>
      <c r="S19" s="183">
        <v>3141900.3409754299</v>
      </c>
      <c r="T19" s="183">
        <v>3181051.0858740299</v>
      </c>
      <c r="U19" s="183">
        <v>3220201.8307726299</v>
      </c>
      <c r="V19" s="183">
        <v>3259352.57567123</v>
      </c>
      <c r="W19" s="183">
        <v>3298503.32056983</v>
      </c>
      <c r="X19" s="183">
        <v>3337654.0654684301</v>
      </c>
      <c r="Y19" s="183">
        <v>3376804.8103670301</v>
      </c>
      <c r="Z19" s="183">
        <v>3415955.5552656399</v>
      </c>
      <c r="AA19" s="183">
        <v>3455106.3001642399</v>
      </c>
      <c r="AB19" s="183">
        <v>3494257.04506284</v>
      </c>
      <c r="AC19" s="183">
        <v>3533407.78996144</v>
      </c>
      <c r="AD19" s="183">
        <v>3572558.5348600401</v>
      </c>
      <c r="AE19" s="183">
        <v>3611709.2797586401</v>
      </c>
      <c r="AF19" s="183">
        <v>3650860.0246572401</v>
      </c>
      <c r="AG19" s="183">
        <v>3690010.7695558402</v>
      </c>
      <c r="AH19" s="183">
        <v>3729161.5144544402</v>
      </c>
      <c r="AI19" s="183">
        <v>3768312.2593530398</v>
      </c>
      <c r="AJ19" s="183">
        <v>3807463.0042516398</v>
      </c>
      <c r="AK19" s="183">
        <v>3846613.7491502399</v>
      </c>
      <c r="AL19" s="183">
        <v>3885764.4940488399</v>
      </c>
      <c r="AM19" s="183">
        <v>3924915.2389474399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83">
        <v>2554639.16749642</v>
      </c>
      <c r="E20" s="183">
        <v>2593789.91239502</v>
      </c>
      <c r="F20" s="183">
        <v>2632940.6572936201</v>
      </c>
      <c r="G20" s="183">
        <v>2672091.4021922201</v>
      </c>
      <c r="H20" s="183">
        <v>2711242.1470908201</v>
      </c>
      <c r="I20" s="183">
        <v>2750392.8919894202</v>
      </c>
      <c r="J20" s="183">
        <v>2789543.6368880202</v>
      </c>
      <c r="K20" s="183">
        <v>2828694.3817866198</v>
      </c>
      <c r="L20" s="183">
        <v>2867845.1266852198</v>
      </c>
      <c r="M20" s="183">
        <v>2906995.8715838301</v>
      </c>
      <c r="N20" s="183">
        <v>2946146.6164824301</v>
      </c>
      <c r="O20" s="183">
        <v>2985297.3613810302</v>
      </c>
      <c r="P20" s="183">
        <v>3024448.1062796302</v>
      </c>
      <c r="Q20" s="183">
        <v>3063598.8511782298</v>
      </c>
      <c r="R20" s="183">
        <v>3102749.5960768298</v>
      </c>
      <c r="S20" s="183">
        <v>3141900.3409754299</v>
      </c>
      <c r="T20" s="183">
        <v>3181051.0858740299</v>
      </c>
      <c r="U20" s="183">
        <v>3220201.8307726299</v>
      </c>
      <c r="V20" s="183">
        <v>3259352.57567123</v>
      </c>
      <c r="W20" s="183">
        <v>3298503.32056983</v>
      </c>
      <c r="X20" s="183">
        <v>3337654.0654684301</v>
      </c>
      <c r="Y20" s="183">
        <v>3376804.8103670301</v>
      </c>
      <c r="Z20" s="183">
        <v>3415955.5552656399</v>
      </c>
      <c r="AA20" s="183">
        <v>3455106.3001642399</v>
      </c>
      <c r="AB20" s="183">
        <v>3494257.04506284</v>
      </c>
      <c r="AC20" s="183">
        <v>3533407.78996144</v>
      </c>
      <c r="AD20" s="183">
        <v>3572558.5348600401</v>
      </c>
      <c r="AE20" s="183">
        <v>3611709.2797586401</v>
      </c>
      <c r="AF20" s="183">
        <v>3650860.0246572401</v>
      </c>
      <c r="AG20" s="183">
        <v>3690010.7695558402</v>
      </c>
      <c r="AH20" s="183">
        <v>3729161.5144544402</v>
      </c>
      <c r="AI20" s="183">
        <v>3768312.2593530398</v>
      </c>
      <c r="AJ20" s="183">
        <v>3807463.0042516398</v>
      </c>
      <c r="AK20" s="183">
        <v>3846613.7491502399</v>
      </c>
      <c r="AL20" s="183">
        <v>3885764.4940488399</v>
      </c>
      <c r="AM20" s="183">
        <v>3924915.2389474399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83">
        <v>2554639.16749642</v>
      </c>
      <c r="E21" s="183">
        <v>2593789.91239502</v>
      </c>
      <c r="F21" s="183">
        <v>2632940.6572936201</v>
      </c>
      <c r="G21" s="183">
        <v>2672091.4021922201</v>
      </c>
      <c r="H21" s="183">
        <v>2711242.1470908201</v>
      </c>
      <c r="I21" s="183">
        <v>2750392.8919894202</v>
      </c>
      <c r="J21" s="183">
        <v>2789543.6368880202</v>
      </c>
      <c r="K21" s="183">
        <v>2828694.3817866198</v>
      </c>
      <c r="L21" s="183">
        <v>2867845.1266852198</v>
      </c>
      <c r="M21" s="183">
        <v>2906995.8715838301</v>
      </c>
      <c r="N21" s="183">
        <v>2946146.6164824301</v>
      </c>
      <c r="O21" s="183">
        <v>2985297.3613810302</v>
      </c>
      <c r="P21" s="183">
        <v>3024448.1062796302</v>
      </c>
      <c r="Q21" s="183">
        <v>3063598.8511782298</v>
      </c>
      <c r="R21" s="183">
        <v>3102749.5960768298</v>
      </c>
      <c r="S21" s="183">
        <v>3141900.3409754299</v>
      </c>
      <c r="T21" s="183">
        <v>3181051.0858740299</v>
      </c>
      <c r="U21" s="183">
        <v>3220201.8307726299</v>
      </c>
      <c r="V21" s="183">
        <v>3259352.57567123</v>
      </c>
      <c r="W21" s="183">
        <v>3298503.32056983</v>
      </c>
      <c r="X21" s="183">
        <v>3337654.0654684301</v>
      </c>
      <c r="Y21" s="183">
        <v>3376804.8103670301</v>
      </c>
      <c r="Z21" s="183">
        <v>3415955.5552656399</v>
      </c>
      <c r="AA21" s="183">
        <v>3455106.3001642399</v>
      </c>
      <c r="AB21" s="183">
        <v>3494257.04506284</v>
      </c>
      <c r="AC21" s="183">
        <v>3533407.78996144</v>
      </c>
      <c r="AD21" s="183">
        <v>3572558.5348600401</v>
      </c>
      <c r="AE21" s="183">
        <v>3611709.2797586401</v>
      </c>
      <c r="AF21" s="183">
        <v>3650860.0246572401</v>
      </c>
      <c r="AG21" s="183">
        <v>3690010.7695558402</v>
      </c>
      <c r="AH21" s="183">
        <v>3729161.5144544402</v>
      </c>
      <c r="AI21" s="183">
        <v>3768312.2593530398</v>
      </c>
      <c r="AJ21" s="183">
        <v>3807463.0042516398</v>
      </c>
      <c r="AK21" s="183">
        <v>3846613.7491502399</v>
      </c>
      <c r="AL21" s="183">
        <v>3885764.4940488399</v>
      </c>
      <c r="AM21" s="183">
        <v>3924915.2389474399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83">
        <v>2554639.16749642</v>
      </c>
      <c r="E22" s="183">
        <v>2593789.91239502</v>
      </c>
      <c r="F22" s="183">
        <v>2632940.6572936201</v>
      </c>
      <c r="G22" s="183">
        <v>2672091.4021922201</v>
      </c>
      <c r="H22" s="183">
        <v>2711242.1470908201</v>
      </c>
      <c r="I22" s="183">
        <v>2750392.8919894202</v>
      </c>
      <c r="J22" s="183">
        <v>2789543.6368880202</v>
      </c>
      <c r="K22" s="183">
        <v>2828694.3817866198</v>
      </c>
      <c r="L22" s="183">
        <v>2867845.1266852198</v>
      </c>
      <c r="M22" s="183">
        <v>2906995.8715838301</v>
      </c>
      <c r="N22" s="183">
        <v>2946146.6164824301</v>
      </c>
      <c r="O22" s="183">
        <v>2985297.3613810302</v>
      </c>
      <c r="P22" s="183">
        <v>3024448.1062796302</v>
      </c>
      <c r="Q22" s="183">
        <v>3063598.8511782298</v>
      </c>
      <c r="R22" s="183">
        <v>3102749.5960768298</v>
      </c>
      <c r="S22" s="183">
        <v>3141900.3409754299</v>
      </c>
      <c r="T22" s="183">
        <v>3181051.0858740299</v>
      </c>
      <c r="U22" s="183">
        <v>3220201.8307726299</v>
      </c>
      <c r="V22" s="183">
        <v>3259352.57567123</v>
      </c>
      <c r="W22" s="183">
        <v>3298503.32056983</v>
      </c>
      <c r="X22" s="183">
        <v>3337654.0654684301</v>
      </c>
      <c r="Y22" s="183">
        <v>3376804.8103670301</v>
      </c>
      <c r="Z22" s="183">
        <v>3415955.5552656399</v>
      </c>
      <c r="AA22" s="183">
        <v>3455106.3001642399</v>
      </c>
      <c r="AB22" s="183">
        <v>3494257.04506284</v>
      </c>
      <c r="AC22" s="183">
        <v>3533407.78996144</v>
      </c>
      <c r="AD22" s="183">
        <v>3572558.5348600401</v>
      </c>
      <c r="AE22" s="183">
        <v>3611709.2797586401</v>
      </c>
      <c r="AF22" s="183">
        <v>3650860.0246572401</v>
      </c>
      <c r="AG22" s="183">
        <v>3690010.7695558402</v>
      </c>
      <c r="AH22" s="183">
        <v>3729161.5144544402</v>
      </c>
      <c r="AI22" s="183">
        <v>3768312.2593530398</v>
      </c>
      <c r="AJ22" s="183">
        <v>3807463.0042516398</v>
      </c>
      <c r="AK22" s="183">
        <v>3846613.7491502399</v>
      </c>
      <c r="AL22" s="183">
        <v>3885764.4940488399</v>
      </c>
      <c r="AM22" s="183">
        <v>3924915.2389474399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83">
        <v>2554639.16749642</v>
      </c>
      <c r="E23" s="183">
        <v>2593789.91239502</v>
      </c>
      <c r="F23" s="183">
        <v>2632940.6572936201</v>
      </c>
      <c r="G23" s="183">
        <v>2672091.4021922201</v>
      </c>
      <c r="H23" s="183">
        <v>2711242.1470908201</v>
      </c>
      <c r="I23" s="183">
        <v>2750392.8919894202</v>
      </c>
      <c r="J23" s="183">
        <v>2789543.6368880202</v>
      </c>
      <c r="K23" s="183">
        <v>2828694.3817866198</v>
      </c>
      <c r="L23" s="183">
        <v>2867845.1266852198</v>
      </c>
      <c r="M23" s="183">
        <v>2906995.8715838301</v>
      </c>
      <c r="N23" s="183">
        <v>2946146.6164824301</v>
      </c>
      <c r="O23" s="183">
        <v>2985297.3613810302</v>
      </c>
      <c r="P23" s="183">
        <v>3024448.1062796302</v>
      </c>
      <c r="Q23" s="183">
        <v>3063598.8511782298</v>
      </c>
      <c r="R23" s="183">
        <v>3102749.5960768298</v>
      </c>
      <c r="S23" s="183">
        <v>3141900.3409754299</v>
      </c>
      <c r="T23" s="183">
        <v>3181051.0858740299</v>
      </c>
      <c r="U23" s="183">
        <v>3220201.8307726299</v>
      </c>
      <c r="V23" s="183">
        <v>3259352.57567123</v>
      </c>
      <c r="W23" s="183">
        <v>3298503.32056983</v>
      </c>
      <c r="X23" s="183">
        <v>3337654.0654684301</v>
      </c>
      <c r="Y23" s="183">
        <v>3376804.8103670301</v>
      </c>
      <c r="Z23" s="183">
        <v>3415955.5552656399</v>
      </c>
      <c r="AA23" s="183">
        <v>3455106.3001642399</v>
      </c>
      <c r="AB23" s="183">
        <v>3494257.04506284</v>
      </c>
      <c r="AC23" s="183">
        <v>3533407.78996144</v>
      </c>
      <c r="AD23" s="183">
        <v>3572558.5348600401</v>
      </c>
      <c r="AE23" s="183">
        <v>3611709.2797586401</v>
      </c>
      <c r="AF23" s="183">
        <v>3650860.0246572401</v>
      </c>
      <c r="AG23" s="183">
        <v>3690010.7695558402</v>
      </c>
      <c r="AH23" s="183">
        <v>3729161.5144544402</v>
      </c>
      <c r="AI23" s="183">
        <v>3768312.2593530398</v>
      </c>
      <c r="AJ23" s="183">
        <v>3807463.0042516398</v>
      </c>
      <c r="AK23" s="183">
        <v>3846613.7491502399</v>
      </c>
      <c r="AL23" s="183">
        <v>3885764.4940488399</v>
      </c>
      <c r="AM23" s="183">
        <v>3924915.2389474399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83">
        <v>2554639.16749642</v>
      </c>
      <c r="E24" s="183">
        <v>2593789.91239502</v>
      </c>
      <c r="F24" s="183">
        <v>2632940.6572936201</v>
      </c>
      <c r="G24" s="183">
        <v>2672091.4021922201</v>
      </c>
      <c r="H24" s="183">
        <v>2711242.1470908201</v>
      </c>
      <c r="I24" s="183">
        <v>2750392.8919894202</v>
      </c>
      <c r="J24" s="183">
        <v>2789543.6368880202</v>
      </c>
      <c r="K24" s="183">
        <v>2828694.3817866198</v>
      </c>
      <c r="L24" s="183">
        <v>2867845.1266852198</v>
      </c>
      <c r="M24" s="183">
        <v>2906995.8715838301</v>
      </c>
      <c r="N24" s="183">
        <v>2946146.6164824301</v>
      </c>
      <c r="O24" s="183">
        <v>2985297.3613810302</v>
      </c>
      <c r="P24" s="183">
        <v>3024448.1062796302</v>
      </c>
      <c r="Q24" s="183">
        <v>3063598.8511782298</v>
      </c>
      <c r="R24" s="183">
        <v>3102749.5960768298</v>
      </c>
      <c r="S24" s="183">
        <v>3141900.3409754299</v>
      </c>
      <c r="T24" s="183">
        <v>3181051.0858740299</v>
      </c>
      <c r="U24" s="183">
        <v>3220201.8307726299</v>
      </c>
      <c r="V24" s="183">
        <v>3259352.57567123</v>
      </c>
      <c r="W24" s="183">
        <v>3298503.32056983</v>
      </c>
      <c r="X24" s="183">
        <v>3337654.0654684301</v>
      </c>
      <c r="Y24" s="183">
        <v>3376804.8103670301</v>
      </c>
      <c r="Z24" s="183">
        <v>3415955.5552656399</v>
      </c>
      <c r="AA24" s="183">
        <v>3455106.3001642399</v>
      </c>
      <c r="AB24" s="183">
        <v>3494257.04506284</v>
      </c>
      <c r="AC24" s="183">
        <v>3533407.78996144</v>
      </c>
      <c r="AD24" s="183">
        <v>3572558.5348600401</v>
      </c>
      <c r="AE24" s="183">
        <v>3611709.2797586401</v>
      </c>
      <c r="AF24" s="183">
        <v>3650860.0246572401</v>
      </c>
      <c r="AG24" s="183">
        <v>3690010.7695558402</v>
      </c>
      <c r="AH24" s="183">
        <v>3729161.5144544402</v>
      </c>
      <c r="AI24" s="183">
        <v>3768312.2593530398</v>
      </c>
      <c r="AJ24" s="183">
        <v>3807463.0042516398</v>
      </c>
      <c r="AK24" s="183">
        <v>3846613.7491502399</v>
      </c>
      <c r="AL24" s="183">
        <v>3885764.4940488399</v>
      </c>
      <c r="AM24" s="183">
        <v>3924915.2389474399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83">
        <v>2554639.16749642</v>
      </c>
      <c r="E25" s="183">
        <v>2593789.91239502</v>
      </c>
      <c r="F25" s="183">
        <v>2632940.6572936201</v>
      </c>
      <c r="G25" s="183">
        <v>2672091.4021922201</v>
      </c>
      <c r="H25" s="183">
        <v>2711242.1470908201</v>
      </c>
      <c r="I25" s="183">
        <v>2750392.8919894202</v>
      </c>
      <c r="J25" s="183">
        <v>2789543.6368880202</v>
      </c>
      <c r="K25" s="183">
        <v>2828694.3817866198</v>
      </c>
      <c r="L25" s="183">
        <v>2867845.1266852198</v>
      </c>
      <c r="M25" s="183">
        <v>2906995.8715838301</v>
      </c>
      <c r="N25" s="183">
        <v>2946146.6164824301</v>
      </c>
      <c r="O25" s="183">
        <v>2985297.3613810302</v>
      </c>
      <c r="P25" s="183">
        <v>3024448.1062796302</v>
      </c>
      <c r="Q25" s="183">
        <v>3063598.8511782298</v>
      </c>
      <c r="R25" s="183">
        <v>3102749.5960768298</v>
      </c>
      <c r="S25" s="183">
        <v>3141900.3409754299</v>
      </c>
      <c r="T25" s="183">
        <v>3181051.0858740299</v>
      </c>
      <c r="U25" s="183">
        <v>3220201.8307726299</v>
      </c>
      <c r="V25" s="183">
        <v>3259352.57567123</v>
      </c>
      <c r="W25" s="183">
        <v>3298503.32056983</v>
      </c>
      <c r="X25" s="183">
        <v>3337654.0654684301</v>
      </c>
      <c r="Y25" s="183">
        <v>3376804.8103670301</v>
      </c>
      <c r="Z25" s="183">
        <v>3415955.5552656399</v>
      </c>
      <c r="AA25" s="183">
        <v>3455106.3001642399</v>
      </c>
      <c r="AB25" s="183">
        <v>3494257.04506284</v>
      </c>
      <c r="AC25" s="183">
        <v>3533407.78996144</v>
      </c>
      <c r="AD25" s="183">
        <v>3572558.5348600401</v>
      </c>
      <c r="AE25" s="183">
        <v>3611709.2797586401</v>
      </c>
      <c r="AF25" s="183">
        <v>3650860.0246572401</v>
      </c>
      <c r="AG25" s="183">
        <v>3690010.7695558402</v>
      </c>
      <c r="AH25" s="183">
        <v>3729161.5144544402</v>
      </c>
      <c r="AI25" s="183">
        <v>3768312.2593530398</v>
      </c>
      <c r="AJ25" s="183">
        <v>3807463.0042516398</v>
      </c>
      <c r="AK25" s="183">
        <v>3846613.7491502399</v>
      </c>
      <c r="AL25" s="183">
        <v>3885764.4940488399</v>
      </c>
      <c r="AM25" s="183">
        <v>3924915.2389474399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83">
        <v>2554639.16749642</v>
      </c>
      <c r="E26" s="183">
        <v>2593789.91239502</v>
      </c>
      <c r="F26" s="183">
        <v>2632940.6572936201</v>
      </c>
      <c r="G26" s="183">
        <v>2672091.4021922201</v>
      </c>
      <c r="H26" s="183">
        <v>2711242.1470908201</v>
      </c>
      <c r="I26" s="183">
        <v>2750392.8919894202</v>
      </c>
      <c r="J26" s="183">
        <v>2789543.6368880202</v>
      </c>
      <c r="K26" s="183">
        <v>2828694.3817866198</v>
      </c>
      <c r="L26" s="183">
        <v>2867845.1266852198</v>
      </c>
      <c r="M26" s="183">
        <v>2906995.8715838301</v>
      </c>
      <c r="N26" s="183">
        <v>2946146.6164824301</v>
      </c>
      <c r="O26" s="183">
        <v>2985297.3613810302</v>
      </c>
      <c r="P26" s="183">
        <v>3024448.1062796302</v>
      </c>
      <c r="Q26" s="183">
        <v>3063598.8511782298</v>
      </c>
      <c r="R26" s="183">
        <v>3102749.5960768298</v>
      </c>
      <c r="S26" s="183">
        <v>3141900.3409754299</v>
      </c>
      <c r="T26" s="183">
        <v>3181051.0858740299</v>
      </c>
      <c r="U26" s="183">
        <v>3220201.8307726299</v>
      </c>
      <c r="V26" s="183">
        <v>3259352.57567123</v>
      </c>
      <c r="W26" s="183">
        <v>3298503.32056983</v>
      </c>
      <c r="X26" s="183">
        <v>3337654.0654684301</v>
      </c>
      <c r="Y26" s="183">
        <v>3376804.8103670301</v>
      </c>
      <c r="Z26" s="183">
        <v>3415955.5552656399</v>
      </c>
      <c r="AA26" s="183">
        <v>3455106.3001642399</v>
      </c>
      <c r="AB26" s="183">
        <v>3494257.04506284</v>
      </c>
      <c r="AC26" s="183">
        <v>3533407.78996144</v>
      </c>
      <c r="AD26" s="183">
        <v>3572558.5348600401</v>
      </c>
      <c r="AE26" s="183">
        <v>3611709.2797586401</v>
      </c>
      <c r="AF26" s="183">
        <v>3650860.0246572401</v>
      </c>
      <c r="AG26" s="183">
        <v>3690010.7695558402</v>
      </c>
      <c r="AH26" s="183">
        <v>3729161.5144544402</v>
      </c>
      <c r="AI26" s="183">
        <v>3768312.2593530398</v>
      </c>
      <c r="AJ26" s="183">
        <v>3807463.0042516398</v>
      </c>
      <c r="AK26" s="183">
        <v>3846613.7491502399</v>
      </c>
      <c r="AL26" s="183">
        <v>3885764.4940488399</v>
      </c>
      <c r="AM26" s="183">
        <v>3924915.2389474399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83">
        <v>2554639.16749642</v>
      </c>
      <c r="E27" s="183">
        <v>2593789.91239502</v>
      </c>
      <c r="F27" s="183">
        <v>2632940.6572936201</v>
      </c>
      <c r="G27" s="183">
        <v>2672091.4021922201</v>
      </c>
      <c r="H27" s="183">
        <v>2711242.1470908201</v>
      </c>
      <c r="I27" s="183">
        <v>2750392.8919894202</v>
      </c>
      <c r="J27" s="183">
        <v>2789543.6368880202</v>
      </c>
      <c r="K27" s="183">
        <v>2828694.3817866198</v>
      </c>
      <c r="L27" s="183">
        <v>2867845.1266852198</v>
      </c>
      <c r="M27" s="183">
        <v>2906995.8715838301</v>
      </c>
      <c r="N27" s="183">
        <v>2946146.6164824301</v>
      </c>
      <c r="O27" s="183">
        <v>2985297.3613810302</v>
      </c>
      <c r="P27" s="183">
        <v>3024448.1062796302</v>
      </c>
      <c r="Q27" s="183">
        <v>3063598.8511782298</v>
      </c>
      <c r="R27" s="183">
        <v>3102749.5960768298</v>
      </c>
      <c r="S27" s="183">
        <v>3141900.3409754299</v>
      </c>
      <c r="T27" s="183">
        <v>3181051.0858740299</v>
      </c>
      <c r="U27" s="183">
        <v>3220201.8307726299</v>
      </c>
      <c r="V27" s="183">
        <v>3259352.57567123</v>
      </c>
      <c r="W27" s="183">
        <v>3298503.32056983</v>
      </c>
      <c r="X27" s="183">
        <v>3337654.0654684301</v>
      </c>
      <c r="Y27" s="183">
        <v>3376804.8103670301</v>
      </c>
      <c r="Z27" s="183">
        <v>3415955.5552656399</v>
      </c>
      <c r="AA27" s="183">
        <v>3455106.3001642399</v>
      </c>
      <c r="AB27" s="183">
        <v>3494257.04506284</v>
      </c>
      <c r="AC27" s="183">
        <v>3533407.78996144</v>
      </c>
      <c r="AD27" s="183">
        <v>3572558.5348600401</v>
      </c>
      <c r="AE27" s="183">
        <v>3611709.2797586401</v>
      </c>
      <c r="AF27" s="183">
        <v>3650860.0246572401</v>
      </c>
      <c r="AG27" s="183">
        <v>3690010.7695558402</v>
      </c>
      <c r="AH27" s="183">
        <v>3729161.5144544402</v>
      </c>
      <c r="AI27" s="183">
        <v>3768312.2593530398</v>
      </c>
      <c r="AJ27" s="183">
        <v>3807463.0042516398</v>
      </c>
      <c r="AK27" s="183">
        <v>3846613.7491502399</v>
      </c>
      <c r="AL27" s="183">
        <v>3885764.4940488399</v>
      </c>
      <c r="AM27" s="183">
        <v>3924915.2389474399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83">
        <v>2554639.16749642</v>
      </c>
      <c r="E28" s="183">
        <v>2593789.91239502</v>
      </c>
      <c r="F28" s="183">
        <v>2632940.6572936201</v>
      </c>
      <c r="G28" s="183">
        <v>2672091.4021922201</v>
      </c>
      <c r="H28" s="183">
        <v>2711242.1470908201</v>
      </c>
      <c r="I28" s="183">
        <v>2750392.8919894202</v>
      </c>
      <c r="J28" s="183">
        <v>2789543.6368880202</v>
      </c>
      <c r="K28" s="183">
        <v>2828694.3817866198</v>
      </c>
      <c r="L28" s="183">
        <v>2867845.1266852198</v>
      </c>
      <c r="M28" s="183">
        <v>2906995.8715838301</v>
      </c>
      <c r="N28" s="183">
        <v>2946146.6164824301</v>
      </c>
      <c r="O28" s="183">
        <v>2985297.3613810302</v>
      </c>
      <c r="P28" s="183">
        <v>3024448.1062796302</v>
      </c>
      <c r="Q28" s="183">
        <v>3063598.8511782298</v>
      </c>
      <c r="R28" s="183">
        <v>3102749.5960768298</v>
      </c>
      <c r="S28" s="183">
        <v>3141900.3409754299</v>
      </c>
      <c r="T28" s="183">
        <v>3181051.0858740299</v>
      </c>
      <c r="U28" s="183">
        <v>3220201.8307726299</v>
      </c>
      <c r="V28" s="183">
        <v>3259352.57567123</v>
      </c>
      <c r="W28" s="183">
        <v>3298503.32056983</v>
      </c>
      <c r="X28" s="183">
        <v>3337654.0654684301</v>
      </c>
      <c r="Y28" s="183">
        <v>3376804.8103670301</v>
      </c>
      <c r="Z28" s="183">
        <v>3415955.5552656399</v>
      </c>
      <c r="AA28" s="183">
        <v>3455106.3001642399</v>
      </c>
      <c r="AB28" s="183">
        <v>3494257.04506284</v>
      </c>
      <c r="AC28" s="183">
        <v>3533407.78996144</v>
      </c>
      <c r="AD28" s="183">
        <v>3572558.5348600401</v>
      </c>
      <c r="AE28" s="183">
        <v>3611709.2797586401</v>
      </c>
      <c r="AF28" s="183">
        <v>3650860.0246572401</v>
      </c>
      <c r="AG28" s="183">
        <v>3690010.7695558402</v>
      </c>
      <c r="AH28" s="183">
        <v>3729161.5144544402</v>
      </c>
      <c r="AI28" s="183">
        <v>3768312.2593530398</v>
      </c>
      <c r="AJ28" s="183">
        <v>3807463.0042516398</v>
      </c>
      <c r="AK28" s="183">
        <v>3846613.7491502399</v>
      </c>
      <c r="AL28" s="183">
        <v>3885764.4940488399</v>
      </c>
      <c r="AM28" s="183">
        <v>3924915.2389474399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83">
        <v>2554639.16749642</v>
      </c>
      <c r="E29" s="183">
        <v>2593789.91239502</v>
      </c>
      <c r="F29" s="183">
        <v>2632940.6572936201</v>
      </c>
      <c r="G29" s="183">
        <v>2672091.4021922201</v>
      </c>
      <c r="H29" s="183">
        <v>2711242.1470908201</v>
      </c>
      <c r="I29" s="183">
        <v>2750392.8919894202</v>
      </c>
      <c r="J29" s="183">
        <v>2789543.6368880202</v>
      </c>
      <c r="K29" s="183">
        <v>2828694.3817866198</v>
      </c>
      <c r="L29" s="183">
        <v>2867845.1266852198</v>
      </c>
      <c r="M29" s="183">
        <v>2906995.8715838301</v>
      </c>
      <c r="N29" s="183">
        <v>2946146.6164824301</v>
      </c>
      <c r="O29" s="183">
        <v>2985297.3613810302</v>
      </c>
      <c r="P29" s="183">
        <v>3024448.1062796302</v>
      </c>
      <c r="Q29" s="183">
        <v>3063598.8511782298</v>
      </c>
      <c r="R29" s="183">
        <v>3102749.5960768298</v>
      </c>
      <c r="S29" s="183">
        <v>3141900.3409754299</v>
      </c>
      <c r="T29" s="183">
        <v>3181051.0858740299</v>
      </c>
      <c r="U29" s="183">
        <v>3220201.8307726299</v>
      </c>
      <c r="V29" s="183">
        <v>3259352.57567123</v>
      </c>
      <c r="W29" s="183">
        <v>3298503.32056983</v>
      </c>
      <c r="X29" s="183">
        <v>3337654.0654684301</v>
      </c>
      <c r="Y29" s="183">
        <v>3376804.8103670301</v>
      </c>
      <c r="Z29" s="183">
        <v>3415955.5552656399</v>
      </c>
      <c r="AA29" s="183">
        <v>3455106.3001642399</v>
      </c>
      <c r="AB29" s="183">
        <v>3494257.04506284</v>
      </c>
      <c r="AC29" s="183">
        <v>3533407.78996144</v>
      </c>
      <c r="AD29" s="183">
        <v>3572558.5348600401</v>
      </c>
      <c r="AE29" s="183">
        <v>3611709.2797586401</v>
      </c>
      <c r="AF29" s="183">
        <v>3650860.0246572401</v>
      </c>
      <c r="AG29" s="183">
        <v>3690010.7695558402</v>
      </c>
      <c r="AH29" s="183">
        <v>3729161.5144544402</v>
      </c>
      <c r="AI29" s="183">
        <v>3768312.2593530398</v>
      </c>
      <c r="AJ29" s="183">
        <v>3807463.0042516398</v>
      </c>
      <c r="AK29" s="183">
        <v>3846613.7491502399</v>
      </c>
      <c r="AL29" s="183">
        <v>3885764.4940488399</v>
      </c>
      <c r="AM29" s="183">
        <v>3924915.2389474399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83">
        <v>2554639.16749642</v>
      </c>
      <c r="E30" s="183">
        <v>2593789.91239502</v>
      </c>
      <c r="F30" s="183">
        <v>2632940.6572936201</v>
      </c>
      <c r="G30" s="183">
        <v>2672091.4021922201</v>
      </c>
      <c r="H30" s="183">
        <v>2711242.1470908201</v>
      </c>
      <c r="I30" s="183">
        <v>2750392.8919894202</v>
      </c>
      <c r="J30" s="183">
        <v>2789543.6368880202</v>
      </c>
      <c r="K30" s="183">
        <v>2828694.3817866198</v>
      </c>
      <c r="L30" s="183">
        <v>2867845.1266852198</v>
      </c>
      <c r="M30" s="183">
        <v>2906995.8715838301</v>
      </c>
      <c r="N30" s="183">
        <v>2946146.6164824301</v>
      </c>
      <c r="O30" s="183">
        <v>2985297.3613810302</v>
      </c>
      <c r="P30" s="183">
        <v>3024448.1062796302</v>
      </c>
      <c r="Q30" s="183">
        <v>3063598.8511782298</v>
      </c>
      <c r="R30" s="183">
        <v>3102749.5960768298</v>
      </c>
      <c r="S30" s="183">
        <v>3141900.3409754299</v>
      </c>
      <c r="T30" s="183">
        <v>3181051.0858740299</v>
      </c>
      <c r="U30" s="183">
        <v>3220201.8307726299</v>
      </c>
      <c r="V30" s="183">
        <v>3259352.57567123</v>
      </c>
      <c r="W30" s="183">
        <v>3298503.32056983</v>
      </c>
      <c r="X30" s="183">
        <v>3337654.0654684301</v>
      </c>
      <c r="Y30" s="183">
        <v>3376804.8103670301</v>
      </c>
      <c r="Z30" s="183">
        <v>3415955.5552656399</v>
      </c>
      <c r="AA30" s="183">
        <v>3455106.3001642399</v>
      </c>
      <c r="AB30" s="183">
        <v>3494257.04506284</v>
      </c>
      <c r="AC30" s="183">
        <v>3533407.78996144</v>
      </c>
      <c r="AD30" s="183">
        <v>3572558.5348600401</v>
      </c>
      <c r="AE30" s="183">
        <v>3611709.2797586401</v>
      </c>
      <c r="AF30" s="183">
        <v>3650860.0246572401</v>
      </c>
      <c r="AG30" s="183">
        <v>3690010.7695558402</v>
      </c>
      <c r="AH30" s="183">
        <v>3729161.5144544402</v>
      </c>
      <c r="AI30" s="183">
        <v>3768312.2593530398</v>
      </c>
      <c r="AJ30" s="183">
        <v>3807463.0042516398</v>
      </c>
      <c r="AK30" s="183">
        <v>3846613.7491502399</v>
      </c>
      <c r="AL30" s="183">
        <v>3885764.4940488399</v>
      </c>
      <c r="AM30" s="183">
        <v>3924915.2389474399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83">
        <v>2554639.16749642</v>
      </c>
      <c r="E31" s="183">
        <v>2593789.91239502</v>
      </c>
      <c r="F31" s="183">
        <v>2632940.6572936201</v>
      </c>
      <c r="G31" s="183">
        <v>2672091.4021922201</v>
      </c>
      <c r="H31" s="183">
        <v>2711242.1470908201</v>
      </c>
      <c r="I31" s="183">
        <v>2750392.8919894202</v>
      </c>
      <c r="J31" s="183">
        <v>2789543.6368880202</v>
      </c>
      <c r="K31" s="183">
        <v>2828694.3817866198</v>
      </c>
      <c r="L31" s="183">
        <v>2867845.1266852198</v>
      </c>
      <c r="M31" s="183">
        <v>2906995.8715838301</v>
      </c>
      <c r="N31" s="183">
        <v>2946146.6164824301</v>
      </c>
      <c r="O31" s="183">
        <v>2985297.3613810302</v>
      </c>
      <c r="P31" s="183">
        <v>3024448.1062796302</v>
      </c>
      <c r="Q31" s="183">
        <v>3063598.8511782298</v>
      </c>
      <c r="R31" s="183">
        <v>3102749.5960768298</v>
      </c>
      <c r="S31" s="183">
        <v>3141900.3409754299</v>
      </c>
      <c r="T31" s="183">
        <v>3181051.0858740299</v>
      </c>
      <c r="U31" s="183">
        <v>3220201.8307726299</v>
      </c>
      <c r="V31" s="183">
        <v>3259352.57567123</v>
      </c>
      <c r="W31" s="183">
        <v>3298503.32056983</v>
      </c>
      <c r="X31" s="183">
        <v>3337654.0654684301</v>
      </c>
      <c r="Y31" s="183">
        <v>3376804.8103670301</v>
      </c>
      <c r="Z31" s="183">
        <v>3415955.5552656399</v>
      </c>
      <c r="AA31" s="183">
        <v>3455106.3001642399</v>
      </c>
      <c r="AB31" s="183">
        <v>3494257.04506284</v>
      </c>
      <c r="AC31" s="183">
        <v>3533407.78996144</v>
      </c>
      <c r="AD31" s="183">
        <v>3572558.5348600401</v>
      </c>
      <c r="AE31" s="183">
        <v>3611709.2797586401</v>
      </c>
      <c r="AF31" s="183">
        <v>3650860.0246572401</v>
      </c>
      <c r="AG31" s="183">
        <v>3690010.7695558402</v>
      </c>
      <c r="AH31" s="183">
        <v>3729161.5144544402</v>
      </c>
      <c r="AI31" s="183">
        <v>3768312.2593530398</v>
      </c>
      <c r="AJ31" s="183">
        <v>3807463.0042516398</v>
      </c>
      <c r="AK31" s="183">
        <v>3846613.7491502399</v>
      </c>
      <c r="AL31" s="183">
        <v>3885764.4940488399</v>
      </c>
      <c r="AM31" s="183">
        <v>3924915.2389474399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83">
        <v>2554639.16749642</v>
      </c>
      <c r="E32" s="183">
        <v>2593789.91239502</v>
      </c>
      <c r="F32" s="183">
        <v>2632940.6572936201</v>
      </c>
      <c r="G32" s="183">
        <v>2672091.4021922201</v>
      </c>
      <c r="H32" s="183">
        <v>2711242.1470908201</v>
      </c>
      <c r="I32" s="183">
        <v>2750392.8919894202</v>
      </c>
      <c r="J32" s="183">
        <v>2789543.6368880202</v>
      </c>
      <c r="K32" s="183">
        <v>2828694.3817866198</v>
      </c>
      <c r="L32" s="183">
        <v>2867845.1266852198</v>
      </c>
      <c r="M32" s="183">
        <v>2906995.8715838301</v>
      </c>
      <c r="N32" s="183">
        <v>2946146.6164824301</v>
      </c>
      <c r="O32" s="183">
        <v>2985297.3613810302</v>
      </c>
      <c r="P32" s="183">
        <v>3024448.1062796302</v>
      </c>
      <c r="Q32" s="183">
        <v>3063598.8511782298</v>
      </c>
      <c r="R32" s="183">
        <v>3102749.5960768298</v>
      </c>
      <c r="S32" s="183">
        <v>3141900.3409754299</v>
      </c>
      <c r="T32" s="183">
        <v>3181051.0858740299</v>
      </c>
      <c r="U32" s="183">
        <v>3220201.8307726299</v>
      </c>
      <c r="V32" s="183">
        <v>3259352.57567123</v>
      </c>
      <c r="W32" s="183">
        <v>3298503.32056983</v>
      </c>
      <c r="X32" s="183">
        <v>3337654.0654684301</v>
      </c>
      <c r="Y32" s="183">
        <v>3376804.8103670301</v>
      </c>
      <c r="Z32" s="183">
        <v>3415955.5552656399</v>
      </c>
      <c r="AA32" s="183">
        <v>3455106.3001642399</v>
      </c>
      <c r="AB32" s="183">
        <v>3494257.04506284</v>
      </c>
      <c r="AC32" s="183">
        <v>3533407.78996144</v>
      </c>
      <c r="AD32" s="183">
        <v>3572558.5348600401</v>
      </c>
      <c r="AE32" s="183">
        <v>3611709.2797586401</v>
      </c>
      <c r="AF32" s="183">
        <v>3650860.0246572401</v>
      </c>
      <c r="AG32" s="183">
        <v>3690010.7695558402</v>
      </c>
      <c r="AH32" s="183">
        <v>3729161.5144544402</v>
      </c>
      <c r="AI32" s="183">
        <v>3768312.2593530398</v>
      </c>
      <c r="AJ32" s="183">
        <v>3807463.0042516398</v>
      </c>
      <c r="AK32" s="183">
        <v>3846613.7491502399</v>
      </c>
      <c r="AL32" s="183">
        <v>3885764.4940488399</v>
      </c>
      <c r="AM32" s="183">
        <v>3924915.2389474399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83">
        <v>2554639.16749642</v>
      </c>
      <c r="E33" s="183">
        <v>2593789.91239502</v>
      </c>
      <c r="F33" s="183">
        <v>2632940.6572936201</v>
      </c>
      <c r="G33" s="183">
        <v>2672091.4021922201</v>
      </c>
      <c r="H33" s="183">
        <v>2711242.1470908201</v>
      </c>
      <c r="I33" s="183">
        <v>2750392.8919894202</v>
      </c>
      <c r="J33" s="183">
        <v>2789543.6368880202</v>
      </c>
      <c r="K33" s="183">
        <v>2828694.3817866198</v>
      </c>
      <c r="L33" s="183">
        <v>2867845.1266852198</v>
      </c>
      <c r="M33" s="183">
        <v>2906995.8715838301</v>
      </c>
      <c r="N33" s="183">
        <v>2946146.6164824301</v>
      </c>
      <c r="O33" s="183">
        <v>2985297.3613810302</v>
      </c>
      <c r="P33" s="183">
        <v>3024448.1062796302</v>
      </c>
      <c r="Q33" s="183">
        <v>3063598.8511782298</v>
      </c>
      <c r="R33" s="183">
        <v>3102749.5960768298</v>
      </c>
      <c r="S33" s="183">
        <v>3141900.3409754299</v>
      </c>
      <c r="T33" s="183">
        <v>3181051.0858740299</v>
      </c>
      <c r="U33" s="183">
        <v>3220201.8307726299</v>
      </c>
      <c r="V33" s="183">
        <v>3259352.57567123</v>
      </c>
      <c r="W33" s="183">
        <v>3298503.32056983</v>
      </c>
      <c r="X33" s="183">
        <v>3337654.0654684301</v>
      </c>
      <c r="Y33" s="183">
        <v>3376804.8103670301</v>
      </c>
      <c r="Z33" s="183">
        <v>3415955.5552656399</v>
      </c>
      <c r="AA33" s="183">
        <v>3455106.3001642399</v>
      </c>
      <c r="AB33" s="183">
        <v>3494257.04506284</v>
      </c>
      <c r="AC33" s="183">
        <v>3533407.78996144</v>
      </c>
      <c r="AD33" s="183">
        <v>3572558.5348600401</v>
      </c>
      <c r="AE33" s="183">
        <v>3611709.2797586401</v>
      </c>
      <c r="AF33" s="183">
        <v>3650860.0246572401</v>
      </c>
      <c r="AG33" s="183">
        <v>3690010.7695558402</v>
      </c>
      <c r="AH33" s="183">
        <v>3729161.5144544402</v>
      </c>
      <c r="AI33" s="183">
        <v>3768312.2593530398</v>
      </c>
      <c r="AJ33" s="183">
        <v>3807463.0042516398</v>
      </c>
      <c r="AK33" s="183">
        <v>3846613.7491502399</v>
      </c>
      <c r="AL33" s="183">
        <v>3885764.4940488399</v>
      </c>
      <c r="AM33" s="183">
        <v>3924915.2389474399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83">
        <v>2554639.16749642</v>
      </c>
      <c r="E34" s="183">
        <v>2593789.91239502</v>
      </c>
      <c r="F34" s="183">
        <v>2632940.6572936201</v>
      </c>
      <c r="G34" s="183">
        <v>2672091.4021922201</v>
      </c>
      <c r="H34" s="183">
        <v>2711242.1470908201</v>
      </c>
      <c r="I34" s="183">
        <v>2750392.8919894202</v>
      </c>
      <c r="J34" s="183">
        <v>2789543.6368880202</v>
      </c>
      <c r="K34" s="183">
        <v>2828694.3817866198</v>
      </c>
      <c r="L34" s="183">
        <v>2867845.1266852198</v>
      </c>
      <c r="M34" s="183">
        <v>2906995.8715838301</v>
      </c>
      <c r="N34" s="183">
        <v>2946146.6164824301</v>
      </c>
      <c r="O34" s="183">
        <v>2985297.3613810302</v>
      </c>
      <c r="P34" s="183">
        <v>3024448.1062796302</v>
      </c>
      <c r="Q34" s="183">
        <v>3063598.8511782298</v>
      </c>
      <c r="R34" s="183">
        <v>3102749.5960768298</v>
      </c>
      <c r="S34" s="183">
        <v>3141900.3409754299</v>
      </c>
      <c r="T34" s="183">
        <v>3181051.0858740299</v>
      </c>
      <c r="U34" s="183">
        <v>3220201.8307726299</v>
      </c>
      <c r="V34" s="183">
        <v>3259352.57567123</v>
      </c>
      <c r="W34" s="183">
        <v>3298503.32056983</v>
      </c>
      <c r="X34" s="183">
        <v>3337654.0654684301</v>
      </c>
      <c r="Y34" s="183">
        <v>3376804.8103670301</v>
      </c>
      <c r="Z34" s="183">
        <v>3415955.5552656399</v>
      </c>
      <c r="AA34" s="183">
        <v>3455106.3001642399</v>
      </c>
      <c r="AB34" s="183">
        <v>3494257.04506284</v>
      </c>
      <c r="AC34" s="183">
        <v>3533407.78996144</v>
      </c>
      <c r="AD34" s="183">
        <v>3572558.5348600401</v>
      </c>
      <c r="AE34" s="183">
        <v>3611709.2797586401</v>
      </c>
      <c r="AF34" s="183">
        <v>3650860.0246572401</v>
      </c>
      <c r="AG34" s="183">
        <v>3690010.7695558402</v>
      </c>
      <c r="AH34" s="183">
        <v>3729161.5144544402</v>
      </c>
      <c r="AI34" s="183">
        <v>3768312.2593530398</v>
      </c>
      <c r="AJ34" s="183">
        <v>3807463.0042516398</v>
      </c>
      <c r="AK34" s="183">
        <v>3846613.7491502399</v>
      </c>
      <c r="AL34" s="183">
        <v>3885764.4940488399</v>
      </c>
      <c r="AM34" s="183">
        <v>3924915.2389474399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83">
        <v>2554639.16749642</v>
      </c>
      <c r="E35" s="183">
        <v>2593789.91239502</v>
      </c>
      <c r="F35" s="183">
        <v>2632940.6572936201</v>
      </c>
      <c r="G35" s="183">
        <v>2672091.4021922201</v>
      </c>
      <c r="H35" s="183">
        <v>2711242.1470908201</v>
      </c>
      <c r="I35" s="183">
        <v>2750392.8919894202</v>
      </c>
      <c r="J35" s="183">
        <v>2789543.6368880202</v>
      </c>
      <c r="K35" s="183">
        <v>2828694.3817866198</v>
      </c>
      <c r="L35" s="183">
        <v>2867845.1266852198</v>
      </c>
      <c r="M35" s="183">
        <v>2906995.8715838301</v>
      </c>
      <c r="N35" s="183">
        <v>2946146.6164824301</v>
      </c>
      <c r="O35" s="183">
        <v>2985297.3613810302</v>
      </c>
      <c r="P35" s="183">
        <v>3024448.1062796302</v>
      </c>
      <c r="Q35" s="183">
        <v>3063598.8511782298</v>
      </c>
      <c r="R35" s="183">
        <v>3102749.5960768298</v>
      </c>
      <c r="S35" s="183">
        <v>3141900.3409754299</v>
      </c>
      <c r="T35" s="183">
        <v>3181051.0858740299</v>
      </c>
      <c r="U35" s="183">
        <v>3220201.8307726299</v>
      </c>
      <c r="V35" s="183">
        <v>3259352.57567123</v>
      </c>
      <c r="W35" s="183">
        <v>3298503.32056983</v>
      </c>
      <c r="X35" s="183">
        <v>3337654.0654684301</v>
      </c>
      <c r="Y35" s="183">
        <v>3376804.8103670301</v>
      </c>
      <c r="Z35" s="183">
        <v>3415955.5552656399</v>
      </c>
      <c r="AA35" s="183">
        <v>3455106.3001642399</v>
      </c>
      <c r="AB35" s="183">
        <v>3494257.04506284</v>
      </c>
      <c r="AC35" s="183">
        <v>3533407.78996144</v>
      </c>
      <c r="AD35" s="183">
        <v>3572558.5348600401</v>
      </c>
      <c r="AE35" s="183">
        <v>3611709.2797586401</v>
      </c>
      <c r="AF35" s="183">
        <v>3650860.0246572401</v>
      </c>
      <c r="AG35" s="183">
        <v>3690010.7695558402</v>
      </c>
      <c r="AH35" s="183">
        <v>3729161.5144544402</v>
      </c>
      <c r="AI35" s="183">
        <v>3768312.2593530398</v>
      </c>
      <c r="AJ35" s="183">
        <v>3807463.0042516398</v>
      </c>
      <c r="AK35" s="183">
        <v>3846613.7491502399</v>
      </c>
      <c r="AL35" s="183">
        <v>3885764.4940488399</v>
      </c>
      <c r="AM35" s="183">
        <v>3924915.2389474399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83">
        <v>2554639.16749642</v>
      </c>
      <c r="E36" s="183">
        <v>2593789.91239502</v>
      </c>
      <c r="F36" s="183">
        <v>2632940.6572936201</v>
      </c>
      <c r="G36" s="183">
        <v>2672091.4021922201</v>
      </c>
      <c r="H36" s="183">
        <v>2711242.1470908201</v>
      </c>
      <c r="I36" s="183">
        <v>2750392.8919894202</v>
      </c>
      <c r="J36" s="183">
        <v>2789543.6368880202</v>
      </c>
      <c r="K36" s="183">
        <v>2828694.3817866198</v>
      </c>
      <c r="L36" s="183">
        <v>2867845.1266852198</v>
      </c>
      <c r="M36" s="183">
        <v>2906995.8715838301</v>
      </c>
      <c r="N36" s="183">
        <v>2946146.6164824301</v>
      </c>
      <c r="O36" s="183">
        <v>2985297.3613810302</v>
      </c>
      <c r="P36" s="183">
        <v>3024448.1062796302</v>
      </c>
      <c r="Q36" s="183">
        <v>3063598.8511782298</v>
      </c>
      <c r="R36" s="183">
        <v>3102749.5960768298</v>
      </c>
      <c r="S36" s="183">
        <v>3141900.3409754299</v>
      </c>
      <c r="T36" s="183">
        <v>3181051.0858740299</v>
      </c>
      <c r="U36" s="183">
        <v>3220201.8307726299</v>
      </c>
      <c r="V36" s="183">
        <v>3259352.57567123</v>
      </c>
      <c r="W36" s="183">
        <v>3298503.32056983</v>
      </c>
      <c r="X36" s="183">
        <v>3337654.0654684301</v>
      </c>
      <c r="Y36" s="183">
        <v>3376804.8103670301</v>
      </c>
      <c r="Z36" s="183">
        <v>3415955.5552656399</v>
      </c>
      <c r="AA36" s="183">
        <v>3455106.3001642399</v>
      </c>
      <c r="AB36" s="183">
        <v>3494257.04506284</v>
      </c>
      <c r="AC36" s="183">
        <v>3533407.78996144</v>
      </c>
      <c r="AD36" s="183">
        <v>3572558.5348600401</v>
      </c>
      <c r="AE36" s="183">
        <v>3611709.2797586401</v>
      </c>
      <c r="AF36" s="183">
        <v>3650860.0246572401</v>
      </c>
      <c r="AG36" s="183">
        <v>3690010.7695558402</v>
      </c>
      <c r="AH36" s="183">
        <v>3729161.5144544402</v>
      </c>
      <c r="AI36" s="183">
        <v>3768312.2593530398</v>
      </c>
      <c r="AJ36" s="183">
        <v>3807463.0042516398</v>
      </c>
      <c r="AK36" s="183">
        <v>3846613.7491502399</v>
      </c>
      <c r="AL36" s="183">
        <v>3885764.4940488399</v>
      </c>
      <c r="AM36" s="183">
        <v>3924915.2389474399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83">
        <v>5109278.33499284</v>
      </c>
      <c r="E37" s="183">
        <v>5187579.82479004</v>
      </c>
      <c r="F37" s="183">
        <v>5265881.3145872401</v>
      </c>
      <c r="G37" s="183">
        <v>5344182.8043844504</v>
      </c>
      <c r="H37" s="183">
        <v>5422484.2941816496</v>
      </c>
      <c r="I37" s="183">
        <v>5500785.7839788496</v>
      </c>
      <c r="J37" s="183">
        <v>5579087.2737760497</v>
      </c>
      <c r="K37" s="183">
        <v>5657388.7635732498</v>
      </c>
      <c r="L37" s="183">
        <v>5735690.2533704499</v>
      </c>
      <c r="M37" s="183">
        <v>5813991.7431676602</v>
      </c>
      <c r="N37" s="183">
        <v>5892293.2329648603</v>
      </c>
      <c r="O37" s="183">
        <v>5970594.7227620604</v>
      </c>
      <c r="P37" s="183">
        <v>6048896.2125592604</v>
      </c>
      <c r="Q37" s="183">
        <v>6127197.7023564596</v>
      </c>
      <c r="R37" s="183">
        <v>6205499.1921536596</v>
      </c>
      <c r="S37" s="183">
        <v>6283800.6819508597</v>
      </c>
      <c r="T37" s="183">
        <v>6362102.17174807</v>
      </c>
      <c r="U37" s="183">
        <v>6440403.6615452701</v>
      </c>
      <c r="V37" s="183">
        <v>6518705.1513424702</v>
      </c>
      <c r="W37" s="183">
        <v>6597006.6411396703</v>
      </c>
      <c r="X37" s="183">
        <v>6675308.1309368704</v>
      </c>
      <c r="Y37" s="183">
        <v>6753609.6207340704</v>
      </c>
      <c r="Z37" s="183">
        <v>6831911.1105312798</v>
      </c>
      <c r="AA37" s="183">
        <v>6910212.6003284799</v>
      </c>
      <c r="AB37" s="183">
        <v>6988514.09012568</v>
      </c>
      <c r="AC37" s="183">
        <v>7066815.57992288</v>
      </c>
      <c r="AD37" s="183">
        <v>7145117.0697200801</v>
      </c>
      <c r="AE37" s="183">
        <v>7223418.5595172802</v>
      </c>
      <c r="AF37" s="183">
        <v>7301720.0493144803</v>
      </c>
      <c r="AG37" s="183">
        <v>7380021.5391116804</v>
      </c>
      <c r="AH37" s="183">
        <v>7458323.0289088897</v>
      </c>
      <c r="AI37" s="183">
        <v>7536624.5187060898</v>
      </c>
      <c r="AJ37" s="183">
        <v>7614926.0085032899</v>
      </c>
      <c r="AK37" s="183">
        <v>7693227.49830049</v>
      </c>
      <c r="AL37" s="183">
        <v>7771528.98809769</v>
      </c>
      <c r="AM37" s="183">
        <v>7849830.4778948901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83">
        <v>2554639.16749642</v>
      </c>
      <c r="E38" s="183">
        <v>2593789.91239502</v>
      </c>
      <c r="F38" s="183">
        <v>2632940.6572936201</v>
      </c>
      <c r="G38" s="183">
        <v>2672091.4021922201</v>
      </c>
      <c r="H38" s="183">
        <v>2711242.1470908201</v>
      </c>
      <c r="I38" s="183">
        <v>2750392.8919894202</v>
      </c>
      <c r="J38" s="183">
        <v>2789543.6368880202</v>
      </c>
      <c r="K38" s="183">
        <v>2828694.3817866198</v>
      </c>
      <c r="L38" s="183">
        <v>2867845.1266852198</v>
      </c>
      <c r="M38" s="183">
        <v>2906995.8715838301</v>
      </c>
      <c r="N38" s="183">
        <v>2946146.6164824301</v>
      </c>
      <c r="O38" s="183">
        <v>2985297.3613810302</v>
      </c>
      <c r="P38" s="183">
        <v>3024448.1062796302</v>
      </c>
      <c r="Q38" s="183">
        <v>3063598.8511782298</v>
      </c>
      <c r="R38" s="183">
        <v>3102749.5960768298</v>
      </c>
      <c r="S38" s="183">
        <v>3141900.3409754299</v>
      </c>
      <c r="T38" s="183">
        <v>3181051.0858740299</v>
      </c>
      <c r="U38" s="183">
        <v>3220201.8307726299</v>
      </c>
      <c r="V38" s="183">
        <v>3259352.57567123</v>
      </c>
      <c r="W38" s="183">
        <v>3298503.32056983</v>
      </c>
      <c r="X38" s="183">
        <v>3337654.0654684301</v>
      </c>
      <c r="Y38" s="183">
        <v>3376804.8103670301</v>
      </c>
      <c r="Z38" s="183">
        <v>3415955.5552656399</v>
      </c>
      <c r="AA38" s="183">
        <v>3455106.3001642399</v>
      </c>
      <c r="AB38" s="183">
        <v>3494257.04506284</v>
      </c>
      <c r="AC38" s="183">
        <v>3533407.78996144</v>
      </c>
      <c r="AD38" s="183">
        <v>3572558.5348600401</v>
      </c>
      <c r="AE38" s="183">
        <v>3611709.2797586401</v>
      </c>
      <c r="AF38" s="183">
        <v>3650860.0246572401</v>
      </c>
      <c r="AG38" s="183">
        <v>3690010.7695558402</v>
      </c>
      <c r="AH38" s="183">
        <v>3729161.5144544402</v>
      </c>
      <c r="AI38" s="183">
        <v>3768312.2593530398</v>
      </c>
      <c r="AJ38" s="183">
        <v>3807463.0042516398</v>
      </c>
      <c r="AK38" s="183">
        <v>3846613.7491502399</v>
      </c>
      <c r="AL38" s="183">
        <v>3885764.4940488399</v>
      </c>
      <c r="AM38" s="183">
        <v>3924915.2389474399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>
        <v>0</v>
      </c>
      <c r="E39" s="177">
        <v>0</v>
      </c>
      <c r="F39" s="177">
        <v>0</v>
      </c>
      <c r="G39" s="177">
        <v>0</v>
      </c>
      <c r="H39" s="177">
        <v>0</v>
      </c>
      <c r="I39" s="177">
        <v>0</v>
      </c>
      <c r="J39" s="177">
        <v>0</v>
      </c>
      <c r="K39" s="177">
        <v>0</v>
      </c>
      <c r="L39" s="177">
        <v>0</v>
      </c>
      <c r="M39" s="177">
        <v>0</v>
      </c>
      <c r="N39" s="177">
        <v>0</v>
      </c>
      <c r="O39" s="177">
        <v>0</v>
      </c>
      <c r="P39" s="177">
        <v>0</v>
      </c>
      <c r="Q39" s="177">
        <v>0</v>
      </c>
      <c r="R39" s="177">
        <v>0</v>
      </c>
      <c r="S39" s="177">
        <v>0</v>
      </c>
      <c r="T39" s="177">
        <v>0</v>
      </c>
      <c r="U39" s="177">
        <v>0</v>
      </c>
      <c r="V39" s="177">
        <v>0</v>
      </c>
      <c r="W39" s="177">
        <v>0</v>
      </c>
      <c r="X39" s="177">
        <v>0</v>
      </c>
      <c r="Y39" s="177">
        <v>0</v>
      </c>
      <c r="Z39" s="177">
        <v>0</v>
      </c>
      <c r="AA39" s="177">
        <v>0</v>
      </c>
      <c r="AB39" s="177">
        <v>0</v>
      </c>
      <c r="AC39" s="177">
        <v>0</v>
      </c>
      <c r="AD39" s="177">
        <v>0</v>
      </c>
      <c r="AE39" s="177">
        <v>0</v>
      </c>
      <c r="AF39" s="177">
        <v>0</v>
      </c>
      <c r="AG39" s="177">
        <v>0</v>
      </c>
      <c r="AH39" s="177">
        <v>0</v>
      </c>
      <c r="AI39" s="177">
        <v>0</v>
      </c>
      <c r="AJ39" s="177">
        <v>0</v>
      </c>
      <c r="AK39" s="177">
        <v>0</v>
      </c>
      <c r="AL39" s="177">
        <v>0</v>
      </c>
      <c r="AM39" s="177">
        <v>0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77" t="s">
        <v>1423</v>
      </c>
      <c r="E40" s="177" t="s">
        <v>1423</v>
      </c>
      <c r="F40" s="177" t="s">
        <v>1423</v>
      </c>
      <c r="G40" s="177" t="s">
        <v>1423</v>
      </c>
      <c r="H40" s="177" t="s">
        <v>1423</v>
      </c>
      <c r="I40" s="177" t="s">
        <v>1423</v>
      </c>
      <c r="J40" s="177" t="s">
        <v>1423</v>
      </c>
      <c r="K40" s="177" t="s">
        <v>1423</v>
      </c>
      <c r="L40" s="177" t="s">
        <v>1423</v>
      </c>
      <c r="M40" s="177" t="s">
        <v>1423</v>
      </c>
      <c r="N40" s="177" t="s">
        <v>1423</v>
      </c>
      <c r="O40" s="177" t="s">
        <v>1423</v>
      </c>
      <c r="P40" s="177" t="s">
        <v>1423</v>
      </c>
      <c r="Q40" s="177" t="s">
        <v>1423</v>
      </c>
      <c r="R40" s="177" t="s">
        <v>1423</v>
      </c>
      <c r="S40" s="177" t="s">
        <v>1423</v>
      </c>
      <c r="T40" s="177" t="s">
        <v>1423</v>
      </c>
      <c r="U40" s="177" t="s">
        <v>1423</v>
      </c>
      <c r="V40" s="177" t="s">
        <v>1423</v>
      </c>
      <c r="W40" s="177" t="s">
        <v>1423</v>
      </c>
      <c r="X40" s="177" t="s">
        <v>1423</v>
      </c>
      <c r="Y40" s="177" t="s">
        <v>1423</v>
      </c>
      <c r="Z40" s="177" t="s">
        <v>1423</v>
      </c>
      <c r="AA40" s="177" t="s">
        <v>1423</v>
      </c>
      <c r="AB40" s="177" t="s">
        <v>1423</v>
      </c>
      <c r="AC40" s="177" t="s">
        <v>1423</v>
      </c>
      <c r="AD40" s="177" t="s">
        <v>1423</v>
      </c>
      <c r="AE40" s="177" t="s">
        <v>1423</v>
      </c>
      <c r="AF40" s="177" t="s">
        <v>1423</v>
      </c>
      <c r="AG40" s="177" t="s">
        <v>1423</v>
      </c>
      <c r="AH40" s="177" t="s">
        <v>1423</v>
      </c>
      <c r="AI40" s="177" t="s">
        <v>1423</v>
      </c>
      <c r="AJ40" s="177" t="s">
        <v>1423</v>
      </c>
      <c r="AK40" s="177" t="s">
        <v>1423</v>
      </c>
      <c r="AL40" s="177" t="s">
        <v>1423</v>
      </c>
      <c r="AM40" s="177" t="s">
        <v>1423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>
        <v>0</v>
      </c>
      <c r="E53" s="177">
        <v>0</v>
      </c>
      <c r="F53" s="177">
        <v>0</v>
      </c>
      <c r="G53" s="177">
        <v>0</v>
      </c>
      <c r="H53" s="177">
        <v>0</v>
      </c>
      <c r="I53" s="177">
        <v>0</v>
      </c>
      <c r="J53" s="177">
        <v>0</v>
      </c>
      <c r="K53" s="177">
        <v>0</v>
      </c>
      <c r="L53" s="177">
        <v>0</v>
      </c>
      <c r="M53" s="177">
        <v>0</v>
      </c>
      <c r="N53" s="177">
        <v>0</v>
      </c>
      <c r="O53" s="177">
        <v>0</v>
      </c>
      <c r="P53" s="177">
        <v>0</v>
      </c>
      <c r="Q53" s="177">
        <v>0</v>
      </c>
      <c r="R53" s="177">
        <v>0</v>
      </c>
      <c r="S53" s="177">
        <v>0</v>
      </c>
      <c r="T53" s="177">
        <v>0</v>
      </c>
      <c r="U53" s="177">
        <v>0</v>
      </c>
      <c r="V53" s="177">
        <v>0</v>
      </c>
      <c r="W53" s="177">
        <v>0</v>
      </c>
      <c r="X53" s="177">
        <v>0</v>
      </c>
      <c r="Y53" s="177">
        <v>0</v>
      </c>
      <c r="Z53" s="177">
        <v>0</v>
      </c>
      <c r="AA53" s="177">
        <v>0</v>
      </c>
      <c r="AB53" s="177">
        <v>0</v>
      </c>
      <c r="AC53" s="177">
        <v>0</v>
      </c>
      <c r="AD53" s="177">
        <v>0</v>
      </c>
      <c r="AE53" s="177">
        <v>0</v>
      </c>
      <c r="AF53" s="177">
        <v>0</v>
      </c>
      <c r="AG53" s="177">
        <v>0</v>
      </c>
      <c r="AH53" s="177">
        <v>0</v>
      </c>
      <c r="AI53" s="177">
        <v>0</v>
      </c>
      <c r="AJ53" s="177">
        <v>0</v>
      </c>
      <c r="AK53" s="177">
        <v>0</v>
      </c>
      <c r="AL53" s="177">
        <v>0</v>
      </c>
      <c r="AM53" s="177">
        <v>0</v>
      </c>
    </row>
    <row r="54" spans="3:39" x14ac:dyDescent="0.25">
      <c r="C54" s="177" t="s">
        <v>127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177">
        <v>0</v>
      </c>
      <c r="AF54" s="177">
        <v>0</v>
      </c>
      <c r="AG54" s="177">
        <v>0</v>
      </c>
      <c r="AH54" s="177">
        <v>0</v>
      </c>
      <c r="AI54" s="177">
        <v>0</v>
      </c>
      <c r="AJ54" s="177">
        <v>0</v>
      </c>
      <c r="AK54" s="177">
        <v>0</v>
      </c>
      <c r="AL54" s="177">
        <v>0</v>
      </c>
      <c r="AM54" s="177">
        <v>0</v>
      </c>
    </row>
    <row r="55" spans="3:39" x14ac:dyDescent="0.25">
      <c r="C55" s="177" t="s">
        <v>128</v>
      </c>
      <c r="D55" s="177">
        <v>0</v>
      </c>
      <c r="E55" s="177">
        <v>0</v>
      </c>
      <c r="F55" s="177">
        <v>0</v>
      </c>
      <c r="G55" s="177">
        <v>0</v>
      </c>
      <c r="H55" s="177">
        <v>0</v>
      </c>
      <c r="I55" s="177">
        <v>0</v>
      </c>
      <c r="J55" s="177">
        <v>0</v>
      </c>
      <c r="K55" s="177">
        <v>0</v>
      </c>
      <c r="L55" s="177">
        <v>0</v>
      </c>
      <c r="M55" s="177">
        <v>0</v>
      </c>
      <c r="N55" s="177">
        <v>0</v>
      </c>
      <c r="O55" s="177">
        <v>0</v>
      </c>
      <c r="P55" s="177">
        <v>0</v>
      </c>
      <c r="Q55" s="177">
        <v>0</v>
      </c>
      <c r="R55" s="177">
        <v>0</v>
      </c>
      <c r="S55" s="177">
        <v>0</v>
      </c>
      <c r="T55" s="177">
        <v>0</v>
      </c>
      <c r="U55" s="177">
        <v>0</v>
      </c>
      <c r="V55" s="177">
        <v>0</v>
      </c>
      <c r="W55" s="177">
        <v>0</v>
      </c>
      <c r="X55" s="177">
        <v>0</v>
      </c>
      <c r="Y55" s="177">
        <v>0</v>
      </c>
      <c r="Z55" s="177">
        <v>0</v>
      </c>
      <c r="AA55" s="177">
        <v>0</v>
      </c>
      <c r="AB55" s="177">
        <v>0</v>
      </c>
      <c r="AC55" s="177">
        <v>0</v>
      </c>
      <c r="AD55" s="177">
        <v>0</v>
      </c>
      <c r="AE55" s="177">
        <v>0</v>
      </c>
      <c r="AF55" s="177">
        <v>0</v>
      </c>
      <c r="AG55" s="177">
        <v>0</v>
      </c>
      <c r="AH55" s="177">
        <v>0</v>
      </c>
      <c r="AI55" s="177">
        <v>0</v>
      </c>
      <c r="AJ55" s="177">
        <v>0</v>
      </c>
      <c r="AK55" s="177">
        <v>0</v>
      </c>
      <c r="AL55" s="177">
        <v>0</v>
      </c>
      <c r="AM55" s="177">
        <v>0</v>
      </c>
    </row>
    <row r="56" spans="3:39" x14ac:dyDescent="0.25">
      <c r="C56" s="177" t="s">
        <v>129</v>
      </c>
      <c r="D56" s="183">
        <v>694740649.30592799</v>
      </c>
      <c r="E56" s="183">
        <v>676802466.08258402</v>
      </c>
      <c r="F56" s="183">
        <v>663809583.90980506</v>
      </c>
      <c r="G56" s="183">
        <v>659642356.55190003</v>
      </c>
      <c r="H56" s="183">
        <v>661906838.15604603</v>
      </c>
      <c r="I56" s="183">
        <v>665601716.18842697</v>
      </c>
      <c r="J56" s="183">
        <v>673389378.79380703</v>
      </c>
      <c r="K56" s="183">
        <v>684170279.15985501</v>
      </c>
      <c r="L56" s="183">
        <v>693120600.44330704</v>
      </c>
      <c r="M56" s="183">
        <v>697837081.99791098</v>
      </c>
      <c r="N56" s="183">
        <v>695528948.39541602</v>
      </c>
      <c r="O56" s="183">
        <v>685924942.57742405</v>
      </c>
      <c r="P56" s="183">
        <v>671560149.418262</v>
      </c>
      <c r="Q56" s="183">
        <v>655964992.43266797</v>
      </c>
      <c r="R56" s="183">
        <v>640868903.75896394</v>
      </c>
      <c r="S56" s="183">
        <v>626610853.456146</v>
      </c>
      <c r="T56" s="183">
        <v>620489949.66391504</v>
      </c>
      <c r="U56" s="183">
        <v>617563752.81128502</v>
      </c>
      <c r="V56" s="183">
        <v>618371751.00417101</v>
      </c>
      <c r="W56" s="183">
        <v>622921340.55266905</v>
      </c>
      <c r="X56" s="183">
        <v>631476695.751001</v>
      </c>
      <c r="Y56" s="183">
        <v>642834961.05610597</v>
      </c>
      <c r="Z56" s="183">
        <v>656698652.41648901</v>
      </c>
      <c r="AA56" s="183">
        <v>672665215.15941298</v>
      </c>
      <c r="AB56" s="183">
        <v>690184613.45834696</v>
      </c>
      <c r="AC56" s="183">
        <v>708599386.49445605</v>
      </c>
      <c r="AD56" s="183">
        <v>723695428.24247801</v>
      </c>
      <c r="AE56" s="183">
        <v>738373193.50986898</v>
      </c>
      <c r="AF56" s="183">
        <v>752371305.03392899</v>
      </c>
      <c r="AG56" s="183">
        <v>764916102.37634599</v>
      </c>
      <c r="AH56" s="183">
        <v>776288812.94254398</v>
      </c>
      <c r="AI56" s="183">
        <v>786308992.30765998</v>
      </c>
      <c r="AJ56" s="183">
        <v>795335152.176844</v>
      </c>
      <c r="AK56" s="183">
        <v>803449851.570557</v>
      </c>
      <c r="AL56" s="183">
        <v>811153316.15086806</v>
      </c>
      <c r="AM56" s="183">
        <v>818961877.72380805</v>
      </c>
    </row>
    <row r="57" spans="3:39" x14ac:dyDescent="0.25">
      <c r="C57" s="177" t="s">
        <v>130</v>
      </c>
      <c r="D57" s="183">
        <v>1868512511.05758</v>
      </c>
      <c r="E57" s="183">
        <v>1840015528.09905</v>
      </c>
      <c r="F57" s="183">
        <v>1815674229.23985</v>
      </c>
      <c r="G57" s="183">
        <v>1789613124.79813</v>
      </c>
      <c r="H57" s="183">
        <v>1774249674.27122</v>
      </c>
      <c r="I57" s="183">
        <v>1762470805.4977901</v>
      </c>
      <c r="J57" s="183">
        <v>1764428418.2374401</v>
      </c>
      <c r="K57" s="183">
        <v>1786113122.29776</v>
      </c>
      <c r="L57" s="183">
        <v>1818538480.26566</v>
      </c>
      <c r="M57" s="183">
        <v>1825388130.6545</v>
      </c>
      <c r="N57" s="183">
        <v>1836610690.73347</v>
      </c>
      <c r="O57" s="183">
        <v>1853581778.8002601</v>
      </c>
      <c r="P57" s="183">
        <v>1875404911.90593</v>
      </c>
      <c r="Q57" s="183">
        <v>1895995699.8685601</v>
      </c>
      <c r="R57" s="183">
        <v>1921329051.2224801</v>
      </c>
      <c r="S57" s="183">
        <v>1947325084.48438</v>
      </c>
      <c r="T57" s="183">
        <v>1977990118.1245799</v>
      </c>
      <c r="U57" s="183">
        <v>2009986670.3944499</v>
      </c>
      <c r="V57" s="183">
        <v>2043155689.5888</v>
      </c>
      <c r="W57" s="183">
        <v>2079426287.2346499</v>
      </c>
      <c r="X57" s="183">
        <v>2115252836.1858101</v>
      </c>
      <c r="Y57" s="183">
        <v>2154950176.6352201</v>
      </c>
      <c r="Z57" s="183">
        <v>2194910374.9530702</v>
      </c>
      <c r="AA57" s="183">
        <v>2236068213.6731801</v>
      </c>
      <c r="AB57" s="183">
        <v>2278244555.5639901</v>
      </c>
      <c r="AC57" s="183">
        <v>2321509403.9212499</v>
      </c>
      <c r="AD57" s="183">
        <v>2349716351.5956802</v>
      </c>
      <c r="AE57" s="183">
        <v>2380270409.8723798</v>
      </c>
      <c r="AF57" s="183">
        <v>2412822068.02425</v>
      </c>
      <c r="AG57" s="183">
        <v>2445679892.7807999</v>
      </c>
      <c r="AH57" s="183">
        <v>2478771348.3933501</v>
      </c>
      <c r="AI57" s="183">
        <v>2511970996.24511</v>
      </c>
      <c r="AJ57" s="183">
        <v>2545089812.5159202</v>
      </c>
      <c r="AK57" s="183">
        <v>2578103397.0936399</v>
      </c>
      <c r="AL57" s="183">
        <v>2610807651.8364801</v>
      </c>
      <c r="AM57" s="183">
        <v>2643274135.9074798</v>
      </c>
    </row>
    <row r="58" spans="3:39" x14ac:dyDescent="0.25">
      <c r="C58" s="177" t="s">
        <v>131</v>
      </c>
      <c r="D58" s="183">
        <v>107745481.81776799</v>
      </c>
      <c r="E58" s="183">
        <v>102043467.12712701</v>
      </c>
      <c r="F58" s="183">
        <v>96644888.153783605</v>
      </c>
      <c r="G58" s="183">
        <v>91102340.875559807</v>
      </c>
      <c r="H58" s="183">
        <v>86119219.036619797</v>
      </c>
      <c r="I58" s="183">
        <v>81715416.771581799</v>
      </c>
      <c r="J58" s="183">
        <v>78613395.951084301</v>
      </c>
      <c r="K58" s="183">
        <v>76037350.547045305</v>
      </c>
      <c r="L58" s="183">
        <v>74114315.308837697</v>
      </c>
      <c r="M58" s="183">
        <v>72188612.797425002</v>
      </c>
      <c r="N58" s="183">
        <v>70427623.722730607</v>
      </c>
      <c r="O58" s="183">
        <v>68862453.086899906</v>
      </c>
      <c r="P58" s="183">
        <v>67486673.516819507</v>
      </c>
      <c r="Q58" s="183">
        <v>66419127.572333299</v>
      </c>
      <c r="R58" s="183">
        <v>65389262.883255601</v>
      </c>
      <c r="S58" s="183">
        <v>64706161.230276801</v>
      </c>
      <c r="T58" s="183">
        <v>64647727.810826801</v>
      </c>
      <c r="U58" s="183">
        <v>64620549.833721504</v>
      </c>
      <c r="V58" s="183">
        <v>64576108.363061003</v>
      </c>
      <c r="W58" s="183">
        <v>64560785.729623802</v>
      </c>
      <c r="X58" s="183">
        <v>64575645.260239199</v>
      </c>
      <c r="Y58" s="183">
        <v>64605488.085755102</v>
      </c>
      <c r="Z58" s="183">
        <v>64623387.7651961</v>
      </c>
      <c r="AA58" s="183">
        <v>64662711.474767998</v>
      </c>
      <c r="AB58" s="183">
        <v>64727957.527570702</v>
      </c>
      <c r="AC58" s="183">
        <v>65098219.204294398</v>
      </c>
      <c r="AD58" s="183">
        <v>65498505.888230696</v>
      </c>
      <c r="AE58" s="183">
        <v>65864159.3235645</v>
      </c>
      <c r="AF58" s="183">
        <v>66248027.2040243</v>
      </c>
      <c r="AG58" s="183">
        <v>66603630.713362999</v>
      </c>
      <c r="AH58" s="183">
        <v>66897992.263959698</v>
      </c>
      <c r="AI58" s="183">
        <v>67160768.128115207</v>
      </c>
      <c r="AJ58" s="183">
        <v>67496977.6133589</v>
      </c>
      <c r="AK58" s="183">
        <v>67759317.454156995</v>
      </c>
      <c r="AL58" s="183">
        <v>68082980.482410699</v>
      </c>
      <c r="AM58" s="183">
        <v>68425991.189291596</v>
      </c>
    </row>
    <row r="59" spans="3:39" x14ac:dyDescent="0.25">
      <c r="C59" s="177" t="s">
        <v>132</v>
      </c>
      <c r="D59" s="183">
        <v>23766868.839767799</v>
      </c>
      <c r="E59" s="183">
        <v>23924868.7993268</v>
      </c>
      <c r="F59" s="183">
        <v>24360653.783734899</v>
      </c>
      <c r="G59" s="183">
        <v>24660618.720933601</v>
      </c>
      <c r="H59" s="183">
        <v>24965118.163731199</v>
      </c>
      <c r="I59" s="183">
        <v>25844363.272971399</v>
      </c>
      <c r="J59" s="183">
        <v>26779895.949218798</v>
      </c>
      <c r="K59" s="183">
        <v>27156083.380000699</v>
      </c>
      <c r="L59" s="183">
        <v>27538489.360051401</v>
      </c>
      <c r="M59" s="183">
        <v>27881666.6148949</v>
      </c>
      <c r="N59" s="183">
        <v>28237984.617045399</v>
      </c>
      <c r="O59" s="183">
        <v>28658398.0982484</v>
      </c>
      <c r="P59" s="183">
        <v>29114154.812529199</v>
      </c>
      <c r="Q59" s="183">
        <v>29514811.530690301</v>
      </c>
      <c r="R59" s="183">
        <v>29885400.8457384</v>
      </c>
      <c r="S59" s="183">
        <v>30331476.508650899</v>
      </c>
      <c r="T59" s="183">
        <v>28565955.690843601</v>
      </c>
      <c r="U59" s="183">
        <v>30611306.442022301</v>
      </c>
      <c r="V59" s="183">
        <v>31252302.582903702</v>
      </c>
      <c r="W59" s="183">
        <v>31781853.965279002</v>
      </c>
      <c r="X59" s="183">
        <v>32201618.726895299</v>
      </c>
      <c r="Y59" s="183">
        <v>32661869.627156802</v>
      </c>
      <c r="Z59" s="183">
        <v>33122959.5035001</v>
      </c>
      <c r="AA59" s="183">
        <v>33587795.643668003</v>
      </c>
      <c r="AB59" s="183">
        <v>34049217.312061898</v>
      </c>
      <c r="AC59" s="183">
        <v>34504711.511508599</v>
      </c>
      <c r="AD59" s="183">
        <v>34961007.897504099</v>
      </c>
      <c r="AE59" s="183">
        <v>35416134.371159799</v>
      </c>
      <c r="AF59" s="183">
        <v>35870163.046664797</v>
      </c>
      <c r="AG59" s="183">
        <v>36323263.992430903</v>
      </c>
      <c r="AH59" s="183">
        <v>36774672.3166181</v>
      </c>
      <c r="AI59" s="183">
        <v>37223518.740042903</v>
      </c>
      <c r="AJ59" s="183">
        <v>37670885.899816103</v>
      </c>
      <c r="AK59" s="183">
        <v>38117725.905383602</v>
      </c>
      <c r="AL59" s="183">
        <v>38563858.240460098</v>
      </c>
      <c r="AM59" s="183">
        <v>39006107.057837002</v>
      </c>
    </row>
    <row r="60" spans="3:39" x14ac:dyDescent="0.25">
      <c r="C60" s="177" t="s">
        <v>133</v>
      </c>
      <c r="D60" s="183">
        <v>309139713.79462701</v>
      </c>
      <c r="E60" s="183">
        <v>323296415.41757703</v>
      </c>
      <c r="F60" s="183">
        <v>337305060.04203498</v>
      </c>
      <c r="G60" s="183">
        <v>347598269.51381999</v>
      </c>
      <c r="H60" s="183">
        <v>359019713.29763198</v>
      </c>
      <c r="I60" s="183">
        <v>368695060.85832697</v>
      </c>
      <c r="J60" s="183">
        <v>380112838.80348599</v>
      </c>
      <c r="K60" s="183">
        <v>390998716.59795398</v>
      </c>
      <c r="L60" s="183">
        <v>402615506.56364202</v>
      </c>
      <c r="M60" s="183">
        <v>414348878.165362</v>
      </c>
      <c r="N60" s="183">
        <v>426597834.20123398</v>
      </c>
      <c r="O60" s="183">
        <v>438760901.27892399</v>
      </c>
      <c r="P60" s="183">
        <v>450827082.19656199</v>
      </c>
      <c r="Q60" s="183">
        <v>463104903.56179601</v>
      </c>
      <c r="R60" s="183">
        <v>475157177.69657499</v>
      </c>
      <c r="S60" s="183">
        <v>487191478.82759398</v>
      </c>
      <c r="T60" s="183">
        <v>498855381.18156302</v>
      </c>
      <c r="U60" s="183">
        <v>510124554.22327799</v>
      </c>
      <c r="V60" s="183">
        <v>521068000.75086802</v>
      </c>
      <c r="W60" s="183">
        <v>531468056.89580101</v>
      </c>
      <c r="X60" s="183">
        <v>541291820.69430304</v>
      </c>
      <c r="Y60" s="183">
        <v>551418417.90105295</v>
      </c>
      <c r="Z60" s="183">
        <v>561554701.36137795</v>
      </c>
      <c r="AA60" s="183">
        <v>571700671.075279</v>
      </c>
      <c r="AB60" s="183">
        <v>581856327.04275596</v>
      </c>
      <c r="AC60" s="183">
        <v>592021669.26380897</v>
      </c>
      <c r="AD60" s="183">
        <v>602196697.73843706</v>
      </c>
      <c r="AE60" s="183">
        <v>612381412.46664095</v>
      </c>
      <c r="AF60" s="183">
        <v>622575813.44842005</v>
      </c>
      <c r="AG60" s="183">
        <v>632779900.68377602</v>
      </c>
      <c r="AH60" s="183">
        <v>642993674.17270696</v>
      </c>
      <c r="AI60" s="183">
        <v>653217133.91521394</v>
      </c>
      <c r="AJ60" s="183">
        <v>663450279.91129601</v>
      </c>
      <c r="AK60" s="183">
        <v>673693112.16095495</v>
      </c>
      <c r="AL60" s="183">
        <v>683945630.66418803</v>
      </c>
      <c r="AM60" s="183">
        <v>694207835.42099798</v>
      </c>
    </row>
    <row r="61" spans="3:39" x14ac:dyDescent="0.25">
      <c r="C61" s="177" t="s">
        <v>134</v>
      </c>
      <c r="D61" s="177">
        <v>0</v>
      </c>
      <c r="E61" s="177">
        <v>0</v>
      </c>
      <c r="F61" s="177">
        <v>0</v>
      </c>
      <c r="G61" s="177">
        <v>0</v>
      </c>
      <c r="H61" s="177">
        <v>0</v>
      </c>
      <c r="I61" s="177">
        <v>0</v>
      </c>
      <c r="J61" s="177">
        <v>0</v>
      </c>
      <c r="K61" s="177">
        <v>0</v>
      </c>
      <c r="L61" s="177">
        <v>0</v>
      </c>
      <c r="M61" s="177">
        <v>0</v>
      </c>
      <c r="N61" s="177">
        <v>0</v>
      </c>
      <c r="O61" s="177">
        <v>0</v>
      </c>
      <c r="P61" s="177">
        <v>0</v>
      </c>
      <c r="Q61" s="177">
        <v>0</v>
      </c>
      <c r="R61" s="177">
        <v>0</v>
      </c>
      <c r="S61" s="177">
        <v>0</v>
      </c>
      <c r="T61" s="177">
        <v>0</v>
      </c>
      <c r="U61" s="177">
        <v>0</v>
      </c>
      <c r="V61" s="177">
        <v>0</v>
      </c>
      <c r="W61" s="177">
        <v>0</v>
      </c>
      <c r="X61" s="177">
        <v>0</v>
      </c>
      <c r="Y61" s="177">
        <v>0</v>
      </c>
      <c r="Z61" s="177">
        <v>0</v>
      </c>
      <c r="AA61" s="177">
        <v>0</v>
      </c>
      <c r="AB61" s="177">
        <v>0</v>
      </c>
      <c r="AC61" s="177">
        <v>0</v>
      </c>
      <c r="AD61" s="177">
        <v>0</v>
      </c>
      <c r="AE61" s="177">
        <v>0</v>
      </c>
      <c r="AF61" s="177">
        <v>0</v>
      </c>
      <c r="AG61" s="177">
        <v>0</v>
      </c>
      <c r="AH61" s="177">
        <v>0</v>
      </c>
      <c r="AI61" s="177">
        <v>0</v>
      </c>
      <c r="AJ61" s="177">
        <v>0</v>
      </c>
      <c r="AK61" s="177">
        <v>0</v>
      </c>
      <c r="AL61" s="177">
        <v>0</v>
      </c>
      <c r="AM61" s="177">
        <v>0</v>
      </c>
    </row>
    <row r="62" spans="3:39" x14ac:dyDescent="0.25">
      <c r="C62" s="177" t="s">
        <v>135</v>
      </c>
      <c r="D62" s="183">
        <v>252405748.76677501</v>
      </c>
      <c r="E62" s="183">
        <v>269603266.40227401</v>
      </c>
      <c r="F62" s="183">
        <v>286965222.23929501</v>
      </c>
      <c r="G62" s="183">
        <v>303146893.41167003</v>
      </c>
      <c r="H62" s="183">
        <v>319579904.19206202</v>
      </c>
      <c r="I62" s="183">
        <v>336265639.41797799</v>
      </c>
      <c r="J62" s="183">
        <v>355522948.84354502</v>
      </c>
      <c r="K62" s="183">
        <v>374875927.222987</v>
      </c>
      <c r="L62" s="183">
        <v>394325959.39380997</v>
      </c>
      <c r="M62" s="183">
        <v>416215044.20273501</v>
      </c>
      <c r="N62" s="183">
        <v>438023905.24657899</v>
      </c>
      <c r="O62" s="183">
        <v>460531475.29616499</v>
      </c>
      <c r="P62" s="183">
        <v>482896795.59457397</v>
      </c>
      <c r="Q62" s="183">
        <v>505121250.979312</v>
      </c>
      <c r="R62" s="183">
        <v>527206226.28788698</v>
      </c>
      <c r="S62" s="183">
        <v>549153106.35780597</v>
      </c>
      <c r="T62" s="183">
        <v>574244606.63762105</v>
      </c>
      <c r="U62" s="183">
        <v>598855378.13157904</v>
      </c>
      <c r="V62" s="183">
        <v>622986805.67718697</v>
      </c>
      <c r="W62" s="183">
        <v>646640274.11195195</v>
      </c>
      <c r="X62" s="183">
        <v>669817168.27338004</v>
      </c>
      <c r="Y62" s="183">
        <v>695139581.76559496</v>
      </c>
      <c r="Z62" s="183">
        <v>719613803.69282806</v>
      </c>
      <c r="AA62" s="183">
        <v>743241218.89258695</v>
      </c>
      <c r="AB62" s="183">
        <v>766023212.20237899</v>
      </c>
      <c r="AC62" s="183">
        <v>787961168.45971203</v>
      </c>
      <c r="AD62" s="183">
        <v>812677717.12701905</v>
      </c>
      <c r="AE62" s="183">
        <v>835748277.38911998</v>
      </c>
      <c r="AF62" s="183">
        <v>857174234.08352101</v>
      </c>
      <c r="AG62" s="183">
        <v>876956972.04772794</v>
      </c>
      <c r="AH62" s="183">
        <v>895097876.11924899</v>
      </c>
      <c r="AI62" s="183">
        <v>911598331.13559198</v>
      </c>
      <c r="AJ62" s="183">
        <v>926459721.93426299</v>
      </c>
      <c r="AK62" s="183">
        <v>939683433.35276997</v>
      </c>
      <c r="AL62" s="183">
        <v>951270850.22861898</v>
      </c>
      <c r="AM62" s="183">
        <v>961223357.39931703</v>
      </c>
    </row>
    <row r="63" spans="3:39" x14ac:dyDescent="0.25">
      <c r="C63" s="177" t="s">
        <v>136</v>
      </c>
      <c r="D63" s="183">
        <v>119002890.089067</v>
      </c>
      <c r="E63" s="183">
        <v>119230458.44718499</v>
      </c>
      <c r="F63" s="183">
        <v>119663406.029212</v>
      </c>
      <c r="G63" s="183">
        <v>120029933.792392</v>
      </c>
      <c r="H63" s="183">
        <v>120479492.69396099</v>
      </c>
      <c r="I63" s="183">
        <v>121007783.691155</v>
      </c>
      <c r="J63" s="183">
        <v>121588632.74121501</v>
      </c>
      <c r="K63" s="183">
        <v>122153365.80137999</v>
      </c>
      <c r="L63" s="183">
        <v>122702058.828888</v>
      </c>
      <c r="M63" s="183">
        <v>123159787.78097799</v>
      </c>
      <c r="N63" s="183">
        <v>123564128.61488999</v>
      </c>
      <c r="O63" s="183">
        <v>124152657.287854</v>
      </c>
      <c r="P63" s="183">
        <v>124644199.757117</v>
      </c>
      <c r="Q63" s="183">
        <v>125132581.97991399</v>
      </c>
      <c r="R63" s="183">
        <v>125617879.91348299</v>
      </c>
      <c r="S63" s="183">
        <v>126100169.515062</v>
      </c>
      <c r="T63" s="183">
        <v>126573672.227513</v>
      </c>
      <c r="U63" s="183">
        <v>127047580.04523499</v>
      </c>
      <c r="V63" s="183">
        <v>127521892.968227</v>
      </c>
      <c r="W63" s="183">
        <v>127996610.996489</v>
      </c>
      <c r="X63" s="183">
        <v>128471734.130023</v>
      </c>
      <c r="Y63" s="183">
        <v>128947262.368827</v>
      </c>
      <c r="Z63" s="183">
        <v>129423195.712901</v>
      </c>
      <c r="AA63" s="183">
        <v>129899534.162247</v>
      </c>
      <c r="AB63" s="183">
        <v>130376277.71686301</v>
      </c>
      <c r="AC63" s="183">
        <v>130853426.37674899</v>
      </c>
      <c r="AD63" s="183">
        <v>131330980.14190599</v>
      </c>
      <c r="AE63" s="183">
        <v>131808939.012334</v>
      </c>
      <c r="AF63" s="183">
        <v>132287302.988033</v>
      </c>
      <c r="AG63" s="183">
        <v>132766072.069002</v>
      </c>
      <c r="AH63" s="183">
        <v>133245246.255242</v>
      </c>
      <c r="AI63" s="183">
        <v>133724825.54675201</v>
      </c>
      <c r="AJ63" s="183">
        <v>134204809.943534</v>
      </c>
      <c r="AK63" s="183">
        <v>134685199.44558501</v>
      </c>
      <c r="AL63" s="183">
        <v>135165994.052908</v>
      </c>
      <c r="AM63" s="183">
        <v>135647193.76550099</v>
      </c>
    </row>
    <row r="64" spans="3:39" x14ac:dyDescent="0.25">
      <c r="C64" s="177" t="s">
        <v>137</v>
      </c>
      <c r="D64" s="177">
        <v>0</v>
      </c>
      <c r="E64" s="177">
        <v>0</v>
      </c>
      <c r="F64" s="177">
        <v>0</v>
      </c>
      <c r="G64" s="177">
        <v>0</v>
      </c>
      <c r="H64" s="177">
        <v>0</v>
      </c>
      <c r="I64" s="177">
        <v>0</v>
      </c>
      <c r="J64" s="177">
        <v>0</v>
      </c>
      <c r="K64" s="177">
        <v>0</v>
      </c>
      <c r="L64" s="177">
        <v>0</v>
      </c>
      <c r="M64" s="177">
        <v>0</v>
      </c>
      <c r="N64" s="177">
        <v>0</v>
      </c>
      <c r="O64" s="177">
        <v>0</v>
      </c>
      <c r="P64" s="177">
        <v>0</v>
      </c>
      <c r="Q64" s="177">
        <v>0</v>
      </c>
      <c r="R64" s="177">
        <v>0</v>
      </c>
      <c r="S64" s="177">
        <v>0</v>
      </c>
      <c r="T64" s="177">
        <v>0</v>
      </c>
      <c r="U64" s="177">
        <v>0</v>
      </c>
      <c r="V64" s="177">
        <v>0</v>
      </c>
      <c r="W64" s="177">
        <v>0</v>
      </c>
      <c r="X64" s="177">
        <v>0</v>
      </c>
      <c r="Y64" s="177">
        <v>0</v>
      </c>
      <c r="Z64" s="177">
        <v>0</v>
      </c>
      <c r="AA64" s="177">
        <v>0</v>
      </c>
      <c r="AB64" s="177">
        <v>0</v>
      </c>
      <c r="AC64" s="177">
        <v>0</v>
      </c>
      <c r="AD64" s="177">
        <v>0</v>
      </c>
      <c r="AE64" s="177">
        <v>0</v>
      </c>
      <c r="AF64" s="177">
        <v>0</v>
      </c>
      <c r="AG64" s="177">
        <v>0</v>
      </c>
      <c r="AH64" s="177">
        <v>0</v>
      </c>
      <c r="AI64" s="177">
        <v>0</v>
      </c>
      <c r="AJ64" s="177">
        <v>0</v>
      </c>
      <c r="AK64" s="177">
        <v>0</v>
      </c>
      <c r="AL64" s="177">
        <v>0</v>
      </c>
      <c r="AM64" s="177">
        <v>0</v>
      </c>
    </row>
    <row r="65" spans="1:39" x14ac:dyDescent="0.25">
      <c r="C65" s="177" t="s">
        <v>138</v>
      </c>
      <c r="D65" s="183">
        <v>3928517628.44489</v>
      </c>
      <c r="E65" s="183">
        <v>3918590736.0283098</v>
      </c>
      <c r="F65" s="183">
        <v>3917878168.5514102</v>
      </c>
      <c r="G65" s="183">
        <v>3919719163.6978998</v>
      </c>
      <c r="H65" s="183">
        <v>3940716086.7245798</v>
      </c>
      <c r="I65" s="183">
        <v>3965777772.1120501</v>
      </c>
      <c r="J65" s="183">
        <v>4015082996.61342</v>
      </c>
      <c r="K65" s="183">
        <v>4086622833.1804199</v>
      </c>
      <c r="L65" s="183">
        <v>4168543899.2174401</v>
      </c>
      <c r="M65" s="183">
        <v>4222388550.76755</v>
      </c>
      <c r="N65" s="183">
        <v>4270003475.3098402</v>
      </c>
      <c r="O65" s="183">
        <v>4316438336.0496902</v>
      </c>
      <c r="P65" s="183">
        <v>4362853066.6711397</v>
      </c>
      <c r="Q65" s="183">
        <v>4407125837.2400599</v>
      </c>
      <c r="R65" s="183">
        <v>4456279741.76861</v>
      </c>
      <c r="S65" s="183">
        <v>4507197539.3855696</v>
      </c>
      <c r="T65" s="183">
        <v>4572099990.1879501</v>
      </c>
      <c r="U65" s="183">
        <v>4644495740.5781002</v>
      </c>
      <c r="V65" s="183">
        <v>4719571869.4771795</v>
      </c>
      <c r="W65" s="183">
        <v>4800387897.8738604</v>
      </c>
      <c r="X65" s="183">
        <v>4883633577.2544804</v>
      </c>
      <c r="Y65" s="183">
        <v>4976057185.5179701</v>
      </c>
      <c r="Z65" s="183">
        <v>5070399873.3290501</v>
      </c>
      <c r="AA65" s="183">
        <v>5167231527.8502703</v>
      </c>
      <c r="AB65" s="183">
        <v>5265821698.4385405</v>
      </c>
      <c r="AC65" s="183">
        <v>5365860892.6917801</v>
      </c>
      <c r="AD65" s="183">
        <v>5450342965.9366903</v>
      </c>
      <c r="AE65" s="183">
        <v>5535082173.0959396</v>
      </c>
      <c r="AF65" s="183">
        <v>5619521930.8251495</v>
      </c>
      <c r="AG65" s="183">
        <v>5701152221.5051804</v>
      </c>
      <c r="AH65" s="183">
        <v>5780149379.1508398</v>
      </c>
      <c r="AI65" s="183">
        <v>5856237692.5510902</v>
      </c>
      <c r="AJ65" s="183">
        <v>5929694136.3730698</v>
      </c>
      <c r="AK65" s="183">
        <v>6000431903.2065201</v>
      </c>
      <c r="AL65" s="183">
        <v>6068883517.7248497</v>
      </c>
      <c r="AM65" s="183">
        <v>6135593104.3785801</v>
      </c>
    </row>
    <row r="69" spans="1:39" x14ac:dyDescent="0.25">
      <c r="C69" s="179" t="s">
        <v>1432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179"/>
      <c r="AJ69" s="179"/>
      <c r="AK69" s="179"/>
      <c r="AL69" s="179"/>
      <c r="AM69" s="179"/>
    </row>
    <row r="70" spans="1:39" s="186" customFormat="1" x14ac:dyDescent="0.25">
      <c r="A70" s="28"/>
      <c r="B70" s="30"/>
      <c r="C70" s="186" t="s">
        <v>1433</v>
      </c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</row>
    <row r="71" spans="1:39" x14ac:dyDescent="0.25"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</row>
    <row r="72" spans="1:39" x14ac:dyDescent="0.25">
      <c r="C72" s="178" t="s">
        <v>1426</v>
      </c>
    </row>
    <row r="73" spans="1:39" x14ac:dyDescent="0.25">
      <c r="C73" s="184" t="s">
        <v>1434</v>
      </c>
      <c r="D73" s="183">
        <v>271129321.04833603</v>
      </c>
      <c r="E73" s="183">
        <v>271577413.88502502</v>
      </c>
      <c r="F73" s="183">
        <v>272025506.72171497</v>
      </c>
      <c r="G73" s="183">
        <v>272473599.55840498</v>
      </c>
      <c r="H73" s="183">
        <v>272921692.39509398</v>
      </c>
      <c r="I73" s="183">
        <v>273369785.23178399</v>
      </c>
      <c r="J73" s="183">
        <v>273817878.06847298</v>
      </c>
      <c r="K73" s="183">
        <v>274265970.90516299</v>
      </c>
      <c r="L73" s="183">
        <v>274714063.74185199</v>
      </c>
      <c r="M73" s="183">
        <v>275162156.57854199</v>
      </c>
      <c r="N73" s="183">
        <v>275610249.415232</v>
      </c>
      <c r="O73" s="183">
        <v>276058342.251921</v>
      </c>
      <c r="P73" s="183">
        <v>276506435.08861101</v>
      </c>
      <c r="Q73" s="183">
        <v>276954527.9253</v>
      </c>
      <c r="R73" s="183">
        <v>277402620.76199001</v>
      </c>
      <c r="S73" s="183">
        <v>277850713.59867901</v>
      </c>
      <c r="T73" s="183">
        <v>278298806.43536901</v>
      </c>
      <c r="U73" s="183">
        <v>278746899.27205902</v>
      </c>
      <c r="V73" s="183">
        <v>279194992.10874802</v>
      </c>
      <c r="W73" s="183">
        <v>279643084.94543803</v>
      </c>
      <c r="X73" s="183">
        <v>280091177.78212702</v>
      </c>
      <c r="Y73" s="183">
        <v>280539270.61881697</v>
      </c>
      <c r="Z73" s="183">
        <v>280987363.45550603</v>
      </c>
      <c r="AA73" s="183">
        <v>281435456.29219598</v>
      </c>
      <c r="AB73" s="183">
        <v>281883549.12888598</v>
      </c>
      <c r="AC73" s="183">
        <v>282331641.96557498</v>
      </c>
      <c r="AD73" s="183">
        <v>282779734.80226499</v>
      </c>
      <c r="AE73" s="183">
        <v>283227827.63895398</v>
      </c>
      <c r="AF73" s="183">
        <v>283675920.47564399</v>
      </c>
      <c r="AG73" s="183">
        <v>284124013.31233299</v>
      </c>
      <c r="AH73" s="183">
        <v>284572106.149023</v>
      </c>
      <c r="AI73" s="183">
        <v>285020198.98571301</v>
      </c>
      <c r="AJ73" s="183">
        <v>285468291.822402</v>
      </c>
      <c r="AK73" s="183">
        <v>285916384.65909201</v>
      </c>
      <c r="AL73" s="183">
        <v>286364477.495781</v>
      </c>
      <c r="AM73" s="183">
        <v>286812570.33247101</v>
      </c>
    </row>
    <row r="74" spans="1:39" x14ac:dyDescent="0.25">
      <c r="C74" s="184" t="s">
        <v>1435</v>
      </c>
      <c r="D74" s="183">
        <v>32442307.690231301</v>
      </c>
      <c r="E74" s="183">
        <v>31523076.9210594</v>
      </c>
      <c r="F74" s="183">
        <v>30603846.151887499</v>
      </c>
      <c r="G74" s="183">
        <v>29684615.382715501</v>
      </c>
      <c r="H74" s="183">
        <v>28765384.6135436</v>
      </c>
      <c r="I74" s="183">
        <v>27846153.844371598</v>
      </c>
      <c r="J74" s="183">
        <v>26926923.075199701</v>
      </c>
      <c r="K74" s="183">
        <v>26007692.3060278</v>
      </c>
      <c r="L74" s="183">
        <v>25088461.536855798</v>
      </c>
      <c r="M74" s="183">
        <v>24169230.767683901</v>
      </c>
      <c r="N74" s="183">
        <v>23249999.998511899</v>
      </c>
      <c r="O74" s="183">
        <v>22330769.229339998</v>
      </c>
      <c r="P74" s="183">
        <v>21411538.460168101</v>
      </c>
      <c r="Q74" s="183">
        <v>20492307.690996099</v>
      </c>
      <c r="R74" s="183">
        <v>19573076.921824198</v>
      </c>
      <c r="S74" s="183">
        <v>18653846.1526522</v>
      </c>
      <c r="T74" s="183">
        <v>17734615.383480299</v>
      </c>
      <c r="U74" s="183">
        <v>16815384.614308398</v>
      </c>
      <c r="V74" s="183">
        <v>15896153.8451364</v>
      </c>
      <c r="W74" s="183">
        <v>14976923.075964499</v>
      </c>
      <c r="X74" s="183">
        <v>14057692.306792499</v>
      </c>
      <c r="Y74" s="183">
        <v>13138461.5376206</v>
      </c>
      <c r="Z74" s="183">
        <v>12219230.768448699</v>
      </c>
      <c r="AA74" s="183">
        <v>11299999.999276699</v>
      </c>
      <c r="AB74" s="183">
        <v>10380769.2301048</v>
      </c>
      <c r="AC74" s="183">
        <v>9461538.46093289</v>
      </c>
      <c r="AD74" s="183">
        <v>8542307.6917609498</v>
      </c>
      <c r="AE74" s="183">
        <v>7623076.9225890096</v>
      </c>
      <c r="AF74" s="183">
        <v>6703846.1534170704</v>
      </c>
      <c r="AG74" s="183">
        <v>5784615.3842451395</v>
      </c>
      <c r="AH74" s="183">
        <v>4865384.6150731901</v>
      </c>
      <c r="AI74" s="183">
        <v>3946153.8459012499</v>
      </c>
      <c r="AJ74" s="183">
        <v>3026923.07672932</v>
      </c>
      <c r="AK74" s="183">
        <v>2107692.3075573798</v>
      </c>
      <c r="AL74" s="183">
        <v>1188461.5383854299</v>
      </c>
      <c r="AM74" s="183">
        <v>269230.76921350299</v>
      </c>
    </row>
    <row r="75" spans="1:39" x14ac:dyDescent="0.25">
      <c r="C75" s="185" t="s">
        <v>1436</v>
      </c>
      <c r="D75" s="183">
        <v>38196038433430.703</v>
      </c>
      <c r="E75" s="183">
        <v>38150400270115.133</v>
      </c>
      <c r="F75" s="183">
        <v>38104762106799.68</v>
      </c>
      <c r="G75" s="183">
        <v>38059123943484.227</v>
      </c>
      <c r="H75" s="183">
        <v>38013485780168.656</v>
      </c>
      <c r="I75" s="183">
        <v>37967847616853.203</v>
      </c>
      <c r="J75" s="183">
        <v>37922209453537.633</v>
      </c>
      <c r="K75" s="183">
        <v>37876571290222.188</v>
      </c>
      <c r="L75" s="183">
        <v>37830933126906.609</v>
      </c>
      <c r="M75" s="183">
        <v>37785294963591.164</v>
      </c>
      <c r="N75" s="183">
        <v>37739656800275.711</v>
      </c>
      <c r="O75" s="183">
        <v>37694018636960.141</v>
      </c>
      <c r="P75" s="183">
        <v>37648380473644.703</v>
      </c>
      <c r="Q75" s="183">
        <v>37602742310329.117</v>
      </c>
      <c r="R75" s="183">
        <v>37557104147013.672</v>
      </c>
      <c r="S75" s="183">
        <v>37511465983698.086</v>
      </c>
      <c r="T75" s="183">
        <v>37465827820382.641</v>
      </c>
      <c r="U75" s="183">
        <v>37420189657067.203</v>
      </c>
      <c r="V75" s="183">
        <v>37374551493751.625</v>
      </c>
      <c r="W75" s="183">
        <v>37328913330436.18</v>
      </c>
      <c r="X75" s="183">
        <v>37283275167120.594</v>
      </c>
      <c r="Y75" s="183">
        <v>37237637003805.148</v>
      </c>
      <c r="Z75" s="183">
        <v>37191998840489.578</v>
      </c>
      <c r="AA75" s="183">
        <v>37146360677174.117</v>
      </c>
      <c r="AB75" s="183">
        <v>37100722513858.68</v>
      </c>
      <c r="AC75" s="183">
        <v>37055084350543.109</v>
      </c>
      <c r="AD75" s="183">
        <v>37009446187227.664</v>
      </c>
      <c r="AE75" s="183">
        <v>36963808023912.086</v>
      </c>
      <c r="AF75" s="183">
        <v>36918169860596.641</v>
      </c>
      <c r="AG75" s="183">
        <v>36872531697281.063</v>
      </c>
      <c r="AH75" s="183">
        <v>36826893533965.609</v>
      </c>
      <c r="AI75" s="183">
        <v>36781255370650.164</v>
      </c>
      <c r="AJ75" s="183">
        <v>36735617207334.594</v>
      </c>
      <c r="AK75" s="183">
        <v>36689979044019.148</v>
      </c>
      <c r="AL75" s="183">
        <v>36644340880703.57</v>
      </c>
      <c r="AM75" s="183">
        <v>36598702717388.125</v>
      </c>
    </row>
    <row r="77" spans="1:39" x14ac:dyDescent="0.25">
      <c r="C77" s="178" t="s">
        <v>159</v>
      </c>
      <c r="D77" s="183">
        <v>2554639.16749642</v>
      </c>
      <c r="E77" s="183">
        <v>2593789.91239502</v>
      </c>
      <c r="F77" s="183">
        <v>2632940.6572936201</v>
      </c>
      <c r="G77" s="183">
        <v>2672091.4021922201</v>
      </c>
      <c r="H77" s="183">
        <v>2711242.1470908201</v>
      </c>
      <c r="I77" s="183">
        <v>2750392.8919894202</v>
      </c>
      <c r="J77" s="183">
        <v>2789543.6368880202</v>
      </c>
      <c r="K77" s="183">
        <v>2828694.3817866198</v>
      </c>
      <c r="L77" s="183">
        <v>2867845.1266852198</v>
      </c>
      <c r="M77" s="183">
        <v>2906995.8715838301</v>
      </c>
      <c r="N77" s="183">
        <v>2946146.6164824301</v>
      </c>
      <c r="O77" s="183">
        <v>2985297.3613810302</v>
      </c>
      <c r="P77" s="183">
        <v>3024448.1062796302</v>
      </c>
      <c r="Q77" s="183">
        <v>3063598.8511782298</v>
      </c>
      <c r="R77" s="183">
        <v>3102749.5960768298</v>
      </c>
      <c r="S77" s="183">
        <v>3141900.3409754299</v>
      </c>
      <c r="T77" s="183">
        <v>3181051.0858740299</v>
      </c>
      <c r="U77" s="183">
        <v>3220201.8307726299</v>
      </c>
      <c r="V77" s="183">
        <v>3259352.57567123</v>
      </c>
      <c r="W77" s="183">
        <v>3298503.32056983</v>
      </c>
      <c r="X77" s="183">
        <v>3337654.0654684301</v>
      </c>
      <c r="Y77" s="183">
        <v>3376804.8103670301</v>
      </c>
      <c r="Z77" s="183">
        <v>3415955.5552656399</v>
      </c>
      <c r="AA77" s="183">
        <v>3455106.3001642399</v>
      </c>
      <c r="AB77" s="183">
        <v>3494257.04506284</v>
      </c>
      <c r="AC77" s="183">
        <v>3533407.78996144</v>
      </c>
      <c r="AD77" s="183">
        <v>3572558.5348600401</v>
      </c>
      <c r="AE77" s="183">
        <v>3611709.2797586401</v>
      </c>
      <c r="AF77" s="183">
        <v>3650860.0246572401</v>
      </c>
      <c r="AG77" s="183">
        <v>3690010.7695558402</v>
      </c>
      <c r="AH77" s="183">
        <v>3729161.5144544402</v>
      </c>
      <c r="AI77" s="183">
        <v>3768312.2593530398</v>
      </c>
      <c r="AJ77" s="183">
        <v>3807463.0042516398</v>
      </c>
      <c r="AK77" s="183">
        <v>3846613.7491502399</v>
      </c>
      <c r="AL77" s="183">
        <v>3885764.4940488399</v>
      </c>
      <c r="AM77" s="183">
        <v>3924915.2389474399</v>
      </c>
    </row>
    <row r="79" spans="1:39" x14ac:dyDescent="0.25">
      <c r="C79" s="178" t="s">
        <v>141</v>
      </c>
      <c r="D79" s="177">
        <v>2554639.16749642</v>
      </c>
      <c r="E79" s="177">
        <v>2593789.91239502</v>
      </c>
      <c r="F79" s="177">
        <v>2632940.6572936201</v>
      </c>
      <c r="G79" s="177">
        <v>2672091.4021922201</v>
      </c>
      <c r="H79" s="177">
        <v>2711242.1470908201</v>
      </c>
      <c r="I79" s="177">
        <v>2750392.8919894202</v>
      </c>
      <c r="J79" s="177">
        <v>2789543.6368880202</v>
      </c>
      <c r="K79" s="177">
        <v>2828694.3817866198</v>
      </c>
      <c r="L79" s="177">
        <v>2867845.1266852198</v>
      </c>
      <c r="M79" s="177">
        <v>2906995.8715838301</v>
      </c>
      <c r="N79" s="177">
        <v>2946146.6164824301</v>
      </c>
      <c r="O79" s="177">
        <v>2985297.3613810302</v>
      </c>
      <c r="P79" s="177">
        <v>3024448.1062796302</v>
      </c>
      <c r="Q79" s="177">
        <v>3063598.8511782298</v>
      </c>
      <c r="R79" s="177">
        <v>3102749.5960768298</v>
      </c>
      <c r="S79" s="177">
        <v>3141900.3409754299</v>
      </c>
      <c r="T79" s="177">
        <v>3181051.0858740299</v>
      </c>
      <c r="U79" s="177">
        <v>3220201.8307726299</v>
      </c>
      <c r="V79" s="177">
        <v>3259352.57567123</v>
      </c>
      <c r="W79" s="177">
        <v>3298503.32056983</v>
      </c>
      <c r="X79" s="177">
        <v>3337654.0654684301</v>
      </c>
      <c r="Y79" s="177">
        <v>3376804.8103670301</v>
      </c>
      <c r="Z79" s="177">
        <v>3415955.5552656399</v>
      </c>
      <c r="AA79" s="177">
        <v>3455106.3001642399</v>
      </c>
      <c r="AB79" s="177">
        <v>3494257.04506284</v>
      </c>
      <c r="AC79" s="177">
        <v>3533407.78996144</v>
      </c>
      <c r="AD79" s="177">
        <v>3572558.5348600401</v>
      </c>
      <c r="AE79" s="177">
        <v>3611709.2797586401</v>
      </c>
      <c r="AF79" s="177">
        <v>3650860.0246572401</v>
      </c>
      <c r="AG79" s="177">
        <v>3690010.7695558402</v>
      </c>
      <c r="AH79" s="177">
        <v>3729161.5144544402</v>
      </c>
      <c r="AI79" s="177">
        <v>3768312.2593530398</v>
      </c>
      <c r="AJ79" s="177">
        <v>3807463.0042516398</v>
      </c>
      <c r="AK79" s="177">
        <v>3846613.7491502399</v>
      </c>
      <c r="AL79" s="177">
        <v>3885764.4940488399</v>
      </c>
      <c r="AM79" s="177">
        <v>3924915.2389474399</v>
      </c>
    </row>
    <row r="81" spans="3:39" x14ac:dyDescent="0.25">
      <c r="C81" s="178" t="s">
        <v>140</v>
      </c>
      <c r="D81" s="183">
        <v>109104232.268813</v>
      </c>
      <c r="E81" s="183">
        <v>113626051.979139</v>
      </c>
      <c r="F81" s="183">
        <v>117803050.999817</v>
      </c>
      <c r="G81" s="183">
        <v>122324870.710144</v>
      </c>
      <c r="H81" s="183">
        <v>126846690.42047</v>
      </c>
      <c r="I81" s="183">
        <v>131023689.441148</v>
      </c>
      <c r="J81" s="183">
        <v>135545509.151474</v>
      </c>
      <c r="K81" s="183">
        <v>140067328.86179999</v>
      </c>
      <c r="L81" s="183">
        <v>144589148.572126</v>
      </c>
      <c r="M81" s="183">
        <v>148766147.59280401</v>
      </c>
      <c r="N81" s="183">
        <v>150874222.47559199</v>
      </c>
      <c r="O81" s="183">
        <v>152637476.66873199</v>
      </c>
      <c r="P81" s="183">
        <v>154400730.86187199</v>
      </c>
      <c r="Q81" s="183">
        <v>156163985.05501199</v>
      </c>
      <c r="R81" s="183">
        <v>157927239.24815199</v>
      </c>
      <c r="S81" s="183">
        <v>159690493.44129199</v>
      </c>
      <c r="T81" s="183">
        <v>161453747.63443199</v>
      </c>
      <c r="U81" s="183">
        <v>163217001.82757199</v>
      </c>
      <c r="V81" s="183">
        <v>164980256.02071199</v>
      </c>
      <c r="W81" s="183">
        <v>166743510.21385199</v>
      </c>
      <c r="X81" s="183">
        <v>168506764.40699199</v>
      </c>
      <c r="Y81" s="183">
        <v>170270018.60013199</v>
      </c>
      <c r="Z81" s="183">
        <v>172033272.79327199</v>
      </c>
      <c r="AA81" s="183">
        <v>173796526.98641199</v>
      </c>
      <c r="AB81" s="183">
        <v>175559781.17955199</v>
      </c>
      <c r="AC81" s="183">
        <v>177323035.37269199</v>
      </c>
      <c r="AD81" s="183">
        <v>179086289.56583199</v>
      </c>
      <c r="AE81" s="183">
        <v>180849543.75897199</v>
      </c>
      <c r="AF81" s="183">
        <v>182612797.95211199</v>
      </c>
      <c r="AG81" s="183">
        <v>184376052.14525199</v>
      </c>
      <c r="AH81" s="183">
        <v>186139306.33839199</v>
      </c>
      <c r="AI81" s="183">
        <v>187902560.53153199</v>
      </c>
      <c r="AJ81" s="183">
        <v>189665814.72467199</v>
      </c>
      <c r="AK81" s="183">
        <v>191429068.91781199</v>
      </c>
      <c r="AL81" s="183">
        <v>193192323.11095199</v>
      </c>
      <c r="AM81" s="183">
        <v>194955577.30409199</v>
      </c>
    </row>
    <row r="82" spans="3:39" x14ac:dyDescent="0.25"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</row>
    <row r="83" spans="3:39" x14ac:dyDescent="0.25">
      <c r="C83" s="178" t="s">
        <v>101</v>
      </c>
      <c r="D83" s="183">
        <v>2554639.16749642</v>
      </c>
      <c r="E83" s="183">
        <v>2593789.91239502</v>
      </c>
      <c r="F83" s="183">
        <v>2632940.6572936201</v>
      </c>
      <c r="G83" s="183">
        <v>2672091.4021922201</v>
      </c>
      <c r="H83" s="183">
        <v>2711242.1470908201</v>
      </c>
      <c r="I83" s="183">
        <v>2750392.8919894202</v>
      </c>
      <c r="J83" s="183">
        <v>2789543.6368880202</v>
      </c>
      <c r="K83" s="183">
        <v>2828694.3817866198</v>
      </c>
      <c r="L83" s="183">
        <v>2867845.1266852198</v>
      </c>
      <c r="M83" s="183">
        <v>2906995.8715838301</v>
      </c>
      <c r="N83" s="183">
        <v>2946146.6164824301</v>
      </c>
      <c r="O83" s="183">
        <v>2985297.3613810302</v>
      </c>
      <c r="P83" s="183">
        <v>3024448.1062796302</v>
      </c>
      <c r="Q83" s="183">
        <v>3063598.8511782298</v>
      </c>
      <c r="R83" s="183">
        <v>3102749.5960768298</v>
      </c>
      <c r="S83" s="183">
        <v>3141900.3409754299</v>
      </c>
      <c r="T83" s="183">
        <v>3181051.0858740299</v>
      </c>
      <c r="U83" s="183">
        <v>3220201.8307726299</v>
      </c>
      <c r="V83" s="183">
        <v>3259352.57567123</v>
      </c>
      <c r="W83" s="183">
        <v>3298503.32056983</v>
      </c>
      <c r="X83" s="183">
        <v>3337654.0654684301</v>
      </c>
      <c r="Y83" s="183">
        <v>3376804.8103670301</v>
      </c>
      <c r="Z83" s="183">
        <v>3415955.5552656399</v>
      </c>
      <c r="AA83" s="183">
        <v>3455106.3001642399</v>
      </c>
      <c r="AB83" s="183">
        <v>3494257.04506284</v>
      </c>
      <c r="AC83" s="183">
        <v>3533407.78996144</v>
      </c>
      <c r="AD83" s="183">
        <v>3572558.5348600401</v>
      </c>
      <c r="AE83" s="183">
        <v>3611709.2797586401</v>
      </c>
      <c r="AF83" s="183">
        <v>3650860.0246572401</v>
      </c>
      <c r="AG83" s="183">
        <v>3690010.7695558402</v>
      </c>
      <c r="AH83" s="183">
        <v>3729161.5144544402</v>
      </c>
      <c r="AI83" s="183">
        <v>3768312.2593530398</v>
      </c>
      <c r="AJ83" s="183">
        <v>3807463.0042516398</v>
      </c>
      <c r="AK83" s="183">
        <v>3846613.7491502399</v>
      </c>
      <c r="AL83" s="183">
        <v>3885764.4940488399</v>
      </c>
      <c r="AM83" s="183">
        <v>3924915.2389474399</v>
      </c>
    </row>
    <row r="85" spans="3:39" x14ac:dyDescent="0.25">
      <c r="C85" s="178" t="s">
        <v>147</v>
      </c>
    </row>
    <row r="86" spans="3:39" x14ac:dyDescent="0.25">
      <c r="C86" s="184" t="s">
        <v>87</v>
      </c>
      <c r="D86" s="177">
        <v>109104232.268813</v>
      </c>
      <c r="E86" s="177">
        <v>113626051.979139</v>
      </c>
      <c r="F86" s="177">
        <v>117803050.999817</v>
      </c>
      <c r="G86" s="177">
        <v>122324870.710144</v>
      </c>
      <c r="H86" s="177">
        <v>126846690.42047</v>
      </c>
      <c r="I86" s="177">
        <v>131023689.441148</v>
      </c>
      <c r="J86" s="177">
        <v>135545509.151474</v>
      </c>
      <c r="K86" s="177">
        <v>140067328.86179999</v>
      </c>
      <c r="L86" s="177">
        <v>144589148.572126</v>
      </c>
      <c r="M86" s="177">
        <v>148766147.59280401</v>
      </c>
      <c r="N86" s="177">
        <v>150874222.47559199</v>
      </c>
      <c r="O86" s="177">
        <v>152637476.66873199</v>
      </c>
      <c r="P86" s="177">
        <v>154400730.86187199</v>
      </c>
      <c r="Q86" s="177">
        <v>156163985.05501199</v>
      </c>
      <c r="R86" s="177">
        <v>157927239.24815199</v>
      </c>
      <c r="S86" s="177">
        <v>159690493.44129199</v>
      </c>
      <c r="T86" s="177">
        <v>161453747.63443199</v>
      </c>
      <c r="U86" s="177">
        <v>163217001.82757199</v>
      </c>
      <c r="V86" s="177">
        <v>164980256.02071199</v>
      </c>
      <c r="W86" s="177">
        <v>166743510.21385199</v>
      </c>
      <c r="X86" s="177">
        <v>168506764.40699199</v>
      </c>
      <c r="Y86" s="177">
        <v>170270018.60013199</v>
      </c>
      <c r="Z86" s="177">
        <v>172033272.79327199</v>
      </c>
      <c r="AA86" s="177">
        <v>173796526.98641199</v>
      </c>
      <c r="AB86" s="177">
        <v>175559781.17955199</v>
      </c>
      <c r="AC86" s="177">
        <v>177323035.37269199</v>
      </c>
      <c r="AD86" s="177">
        <v>179086289.56583199</v>
      </c>
      <c r="AE86" s="177">
        <v>180849543.75897199</v>
      </c>
      <c r="AF86" s="177">
        <v>182612797.95211199</v>
      </c>
      <c r="AG86" s="177">
        <v>184376052.14525199</v>
      </c>
      <c r="AH86" s="177">
        <v>186139306.33839199</v>
      </c>
      <c r="AI86" s="177">
        <v>187902560.53153199</v>
      </c>
      <c r="AJ86" s="177">
        <v>189665814.72467199</v>
      </c>
      <c r="AK86" s="177">
        <v>191429068.91781199</v>
      </c>
      <c r="AL86" s="177">
        <v>193192323.11095199</v>
      </c>
      <c r="AM86" s="177">
        <v>194955577.30409199</v>
      </c>
    </row>
    <row r="87" spans="3:39" x14ac:dyDescent="0.25">
      <c r="C87" s="184" t="s">
        <v>148</v>
      </c>
      <c r="D87" s="177">
        <v>2554639.16749642</v>
      </c>
      <c r="E87" s="177">
        <v>2593789.91239502</v>
      </c>
      <c r="F87" s="177">
        <v>2632940.6572936201</v>
      </c>
      <c r="G87" s="177">
        <v>2672091.4021922201</v>
      </c>
      <c r="H87" s="177">
        <v>2711242.1470908201</v>
      </c>
      <c r="I87" s="177">
        <v>2750392.8919894202</v>
      </c>
      <c r="J87" s="177">
        <v>2789543.6368880202</v>
      </c>
      <c r="K87" s="177">
        <v>2828694.3817866198</v>
      </c>
      <c r="L87" s="177">
        <v>2867845.1266852198</v>
      </c>
      <c r="M87" s="177">
        <v>2906995.8715838301</v>
      </c>
      <c r="N87" s="177">
        <v>2946146.6164824301</v>
      </c>
      <c r="O87" s="177">
        <v>2985297.3613810302</v>
      </c>
      <c r="P87" s="177">
        <v>3024448.1062796302</v>
      </c>
      <c r="Q87" s="177">
        <v>3063598.8511782298</v>
      </c>
      <c r="R87" s="177">
        <v>3102749.5960768298</v>
      </c>
      <c r="S87" s="177">
        <v>3141900.3409754299</v>
      </c>
      <c r="T87" s="177">
        <v>3181051.0858740299</v>
      </c>
      <c r="U87" s="177">
        <v>3220201.8307726299</v>
      </c>
      <c r="V87" s="177">
        <v>3259352.57567123</v>
      </c>
      <c r="W87" s="177">
        <v>3298503.32056983</v>
      </c>
      <c r="X87" s="177">
        <v>3337654.0654684301</v>
      </c>
      <c r="Y87" s="177">
        <v>3376804.8103670301</v>
      </c>
      <c r="Z87" s="177">
        <v>3415955.5552656399</v>
      </c>
      <c r="AA87" s="177">
        <v>3455106.3001642399</v>
      </c>
      <c r="AB87" s="177">
        <v>3494257.04506284</v>
      </c>
      <c r="AC87" s="177">
        <v>3533407.78996144</v>
      </c>
      <c r="AD87" s="177">
        <v>3572558.5348600401</v>
      </c>
      <c r="AE87" s="177">
        <v>3611709.2797586401</v>
      </c>
      <c r="AF87" s="177">
        <v>3650860.0246572401</v>
      </c>
      <c r="AG87" s="177">
        <v>3690010.7695558402</v>
      </c>
      <c r="AH87" s="177">
        <v>3729161.5144544402</v>
      </c>
      <c r="AI87" s="177">
        <v>3768312.2593530398</v>
      </c>
      <c r="AJ87" s="177">
        <v>3807463.0042516398</v>
      </c>
      <c r="AK87" s="177">
        <v>3846613.7491502399</v>
      </c>
      <c r="AL87" s="177">
        <v>3885764.4940488399</v>
      </c>
      <c r="AM87" s="177">
        <v>3924915.2389474399</v>
      </c>
    </row>
    <row r="88" spans="3:39" x14ac:dyDescent="0.25">
      <c r="C88" s="184" t="s">
        <v>149</v>
      </c>
      <c r="D88" s="177">
        <v>2554639.16749642</v>
      </c>
      <c r="E88" s="177">
        <v>2593789.91239502</v>
      </c>
      <c r="F88" s="177">
        <v>2632940.6572936201</v>
      </c>
      <c r="G88" s="177">
        <v>2672091.4021922201</v>
      </c>
      <c r="H88" s="177">
        <v>2711242.1470908201</v>
      </c>
      <c r="I88" s="177">
        <v>2750392.8919894202</v>
      </c>
      <c r="J88" s="177">
        <v>2789543.6368880202</v>
      </c>
      <c r="K88" s="177">
        <v>2828694.3817866198</v>
      </c>
      <c r="L88" s="177">
        <v>2867845.1266852198</v>
      </c>
      <c r="M88" s="177">
        <v>2906995.8715838301</v>
      </c>
      <c r="N88" s="177">
        <v>2946146.6164824301</v>
      </c>
      <c r="O88" s="177">
        <v>2985297.3613810302</v>
      </c>
      <c r="P88" s="177">
        <v>3024448.1062796302</v>
      </c>
      <c r="Q88" s="177">
        <v>3063598.8511782298</v>
      </c>
      <c r="R88" s="177">
        <v>3102749.5960768298</v>
      </c>
      <c r="S88" s="177">
        <v>3141900.3409754299</v>
      </c>
      <c r="T88" s="177">
        <v>3181051.0858740299</v>
      </c>
      <c r="U88" s="177">
        <v>3220201.8307726299</v>
      </c>
      <c r="V88" s="177">
        <v>3259352.57567123</v>
      </c>
      <c r="W88" s="177">
        <v>3298503.32056983</v>
      </c>
      <c r="X88" s="177">
        <v>3337654.0654684301</v>
      </c>
      <c r="Y88" s="177">
        <v>3376804.8103670301</v>
      </c>
      <c r="Z88" s="177">
        <v>3415955.5552656399</v>
      </c>
      <c r="AA88" s="177">
        <v>3455106.3001642399</v>
      </c>
      <c r="AB88" s="177">
        <v>3494257.04506284</v>
      </c>
      <c r="AC88" s="177">
        <v>3533407.78996144</v>
      </c>
      <c r="AD88" s="177">
        <v>3572558.5348600401</v>
      </c>
      <c r="AE88" s="177">
        <v>3611709.2797586401</v>
      </c>
      <c r="AF88" s="177">
        <v>3650860.0246572401</v>
      </c>
      <c r="AG88" s="177">
        <v>3690010.7695558402</v>
      </c>
      <c r="AH88" s="177">
        <v>3729161.5144544402</v>
      </c>
      <c r="AI88" s="177">
        <v>3768312.2593530398</v>
      </c>
      <c r="AJ88" s="177">
        <v>3807463.0042516398</v>
      </c>
      <c r="AK88" s="177">
        <v>3846613.7491502399</v>
      </c>
      <c r="AL88" s="177">
        <v>3885764.4940488399</v>
      </c>
      <c r="AM88" s="177">
        <v>3924915.2389474399</v>
      </c>
    </row>
    <row r="89" spans="3:39" x14ac:dyDescent="0.25">
      <c r="C89" s="184" t="s">
        <v>150</v>
      </c>
      <c r="D89" s="183">
        <v>2554639.16749642</v>
      </c>
      <c r="E89" s="183">
        <v>2593789.91239502</v>
      </c>
      <c r="F89" s="183">
        <v>2632940.6572936201</v>
      </c>
      <c r="G89" s="183">
        <v>2672091.4021922201</v>
      </c>
      <c r="H89" s="183">
        <v>2711242.1470908201</v>
      </c>
      <c r="I89" s="183">
        <v>2750392.8919894202</v>
      </c>
      <c r="J89" s="183">
        <v>2789543.6368880202</v>
      </c>
      <c r="K89" s="183">
        <v>2828694.3817866198</v>
      </c>
      <c r="L89" s="183">
        <v>2867845.1266852198</v>
      </c>
      <c r="M89" s="183">
        <v>2906995.8715838301</v>
      </c>
      <c r="N89" s="183">
        <v>2946146.6164824301</v>
      </c>
      <c r="O89" s="183">
        <v>2985297.3613810302</v>
      </c>
      <c r="P89" s="183">
        <v>3024448.1062796302</v>
      </c>
      <c r="Q89" s="183">
        <v>3063598.8511782298</v>
      </c>
      <c r="R89" s="183">
        <v>3102749.5960768298</v>
      </c>
      <c r="S89" s="183">
        <v>3141900.3409754299</v>
      </c>
      <c r="T89" s="183">
        <v>3181051.0858740299</v>
      </c>
      <c r="U89" s="183">
        <v>3220201.8307726299</v>
      </c>
      <c r="V89" s="183">
        <v>3259352.57567123</v>
      </c>
      <c r="W89" s="183">
        <v>3298503.32056983</v>
      </c>
      <c r="X89" s="183">
        <v>3337654.0654684301</v>
      </c>
      <c r="Y89" s="183">
        <v>3376804.8103670301</v>
      </c>
      <c r="Z89" s="183">
        <v>3415955.5552656399</v>
      </c>
      <c r="AA89" s="183">
        <v>3455106.3001642399</v>
      </c>
      <c r="AB89" s="183">
        <v>3494257.04506284</v>
      </c>
      <c r="AC89" s="183">
        <v>3533407.78996144</v>
      </c>
      <c r="AD89" s="183">
        <v>3572558.5348600401</v>
      </c>
      <c r="AE89" s="183">
        <v>3611709.2797586401</v>
      </c>
      <c r="AF89" s="183">
        <v>3650860.0246572401</v>
      </c>
      <c r="AG89" s="183">
        <v>3690010.7695558402</v>
      </c>
      <c r="AH89" s="183">
        <v>3729161.5144544402</v>
      </c>
      <c r="AI89" s="183">
        <v>3768312.2593530398</v>
      </c>
      <c r="AJ89" s="183">
        <v>3807463.0042516398</v>
      </c>
      <c r="AK89" s="183">
        <v>3846613.7491502399</v>
      </c>
      <c r="AL89" s="183">
        <v>3885764.4940488399</v>
      </c>
      <c r="AM89" s="183">
        <v>3924915.2389474399</v>
      </c>
    </row>
    <row r="90" spans="3:39" x14ac:dyDescent="0.25">
      <c r="C90" s="184" t="s">
        <v>151</v>
      </c>
      <c r="D90" s="177">
        <v>2554639.16749642</v>
      </c>
      <c r="E90" s="177">
        <v>2593789.91239502</v>
      </c>
      <c r="F90" s="177">
        <v>2632940.6572936201</v>
      </c>
      <c r="G90" s="177">
        <v>2672091.4021922201</v>
      </c>
      <c r="H90" s="177">
        <v>2711242.1470908201</v>
      </c>
      <c r="I90" s="177">
        <v>2750392.8919894202</v>
      </c>
      <c r="J90" s="177">
        <v>2789543.6368880202</v>
      </c>
      <c r="K90" s="177">
        <v>2828694.3817866198</v>
      </c>
      <c r="L90" s="177">
        <v>2867845.1266852198</v>
      </c>
      <c r="M90" s="177">
        <v>2906995.8715838301</v>
      </c>
      <c r="N90" s="177">
        <v>2946146.6164824301</v>
      </c>
      <c r="O90" s="177">
        <v>2985297.3613810302</v>
      </c>
      <c r="P90" s="177">
        <v>3024448.1062796302</v>
      </c>
      <c r="Q90" s="177">
        <v>3063598.8511782298</v>
      </c>
      <c r="R90" s="177">
        <v>3102749.5960768298</v>
      </c>
      <c r="S90" s="177">
        <v>3141900.3409754299</v>
      </c>
      <c r="T90" s="177">
        <v>3181051.0858740299</v>
      </c>
      <c r="U90" s="177">
        <v>3220201.8307726299</v>
      </c>
      <c r="V90" s="177">
        <v>3259352.57567123</v>
      </c>
      <c r="W90" s="177">
        <v>3298503.32056983</v>
      </c>
      <c r="X90" s="177">
        <v>3337654.0654684301</v>
      </c>
      <c r="Y90" s="177">
        <v>3376804.8103670301</v>
      </c>
      <c r="Z90" s="177">
        <v>3415955.5552656399</v>
      </c>
      <c r="AA90" s="177">
        <v>3455106.3001642399</v>
      </c>
      <c r="AB90" s="177">
        <v>3494257.04506284</v>
      </c>
      <c r="AC90" s="177">
        <v>3533407.78996144</v>
      </c>
      <c r="AD90" s="177">
        <v>3572558.5348600401</v>
      </c>
      <c r="AE90" s="177">
        <v>3611709.2797586401</v>
      </c>
      <c r="AF90" s="177">
        <v>3650860.0246572401</v>
      </c>
      <c r="AG90" s="177">
        <v>3690010.7695558402</v>
      </c>
      <c r="AH90" s="177">
        <v>3729161.5144544402</v>
      </c>
      <c r="AI90" s="177">
        <v>3768312.2593530398</v>
      </c>
      <c r="AJ90" s="177">
        <v>3807463.0042516398</v>
      </c>
      <c r="AK90" s="177">
        <v>3846613.7491502399</v>
      </c>
      <c r="AL90" s="177">
        <v>3885764.4940488399</v>
      </c>
      <c r="AM90" s="177">
        <v>3924915.2389474399</v>
      </c>
    </row>
    <row r="91" spans="3:39" x14ac:dyDescent="0.25">
      <c r="C91" s="184" t="s">
        <v>152</v>
      </c>
      <c r="D91" s="177">
        <v>2554639.16749642</v>
      </c>
      <c r="E91" s="177">
        <v>2593789.91239502</v>
      </c>
      <c r="F91" s="177">
        <v>2632940.6572936201</v>
      </c>
      <c r="G91" s="177">
        <v>2672091.4021922201</v>
      </c>
      <c r="H91" s="177">
        <v>2711242.1470908201</v>
      </c>
      <c r="I91" s="177">
        <v>2750392.8919894202</v>
      </c>
      <c r="J91" s="177">
        <v>2789543.6368880202</v>
      </c>
      <c r="K91" s="177">
        <v>2828694.3817866198</v>
      </c>
      <c r="L91" s="177">
        <v>2867845.1266852198</v>
      </c>
      <c r="M91" s="177">
        <v>2906995.8715838301</v>
      </c>
      <c r="N91" s="177">
        <v>2946146.6164824301</v>
      </c>
      <c r="O91" s="177">
        <v>2985297.3613810302</v>
      </c>
      <c r="P91" s="177">
        <v>3024448.1062796302</v>
      </c>
      <c r="Q91" s="177">
        <v>3063598.8511782298</v>
      </c>
      <c r="R91" s="177">
        <v>3102749.5960768298</v>
      </c>
      <c r="S91" s="177">
        <v>3141900.3409754299</v>
      </c>
      <c r="T91" s="177">
        <v>3181051.0858740299</v>
      </c>
      <c r="U91" s="177">
        <v>3220201.8307726299</v>
      </c>
      <c r="V91" s="177">
        <v>3259352.57567123</v>
      </c>
      <c r="W91" s="177">
        <v>3298503.32056983</v>
      </c>
      <c r="X91" s="177">
        <v>3337654.0654684301</v>
      </c>
      <c r="Y91" s="177">
        <v>3376804.8103670301</v>
      </c>
      <c r="Z91" s="177">
        <v>3415955.5552656399</v>
      </c>
      <c r="AA91" s="177">
        <v>3455106.3001642399</v>
      </c>
      <c r="AB91" s="177">
        <v>3494257.04506284</v>
      </c>
      <c r="AC91" s="177">
        <v>3533407.78996144</v>
      </c>
      <c r="AD91" s="177">
        <v>3572558.5348600401</v>
      </c>
      <c r="AE91" s="177">
        <v>3611709.2797586401</v>
      </c>
      <c r="AF91" s="177">
        <v>3650860.0246572401</v>
      </c>
      <c r="AG91" s="177">
        <v>3690010.7695558402</v>
      </c>
      <c r="AH91" s="177">
        <v>3729161.5144544402</v>
      </c>
      <c r="AI91" s="177">
        <v>3768312.2593530398</v>
      </c>
      <c r="AJ91" s="177">
        <v>3807463.0042516398</v>
      </c>
      <c r="AK91" s="177">
        <v>3846613.7491502399</v>
      </c>
      <c r="AL91" s="177">
        <v>3885764.4940488399</v>
      </c>
      <c r="AM91" s="177">
        <v>3924915.2389474399</v>
      </c>
    </row>
    <row r="92" spans="3:39" x14ac:dyDescent="0.25">
      <c r="C92" s="184" t="s">
        <v>94</v>
      </c>
      <c r="D92" s="177">
        <v>2554639.16749642</v>
      </c>
      <c r="E92" s="177">
        <v>2593789.91239502</v>
      </c>
      <c r="F92" s="177">
        <v>2632940.6572936201</v>
      </c>
      <c r="G92" s="177">
        <v>2672091.4021922201</v>
      </c>
      <c r="H92" s="177">
        <v>2711242.1470908201</v>
      </c>
      <c r="I92" s="177">
        <v>2750392.8919894202</v>
      </c>
      <c r="J92" s="177">
        <v>2789543.6368880202</v>
      </c>
      <c r="K92" s="177">
        <v>2828694.3817866198</v>
      </c>
      <c r="L92" s="177">
        <v>2867845.1266852198</v>
      </c>
      <c r="M92" s="177">
        <v>2906995.8715838301</v>
      </c>
      <c r="N92" s="177">
        <v>2946146.6164824301</v>
      </c>
      <c r="O92" s="177">
        <v>2985297.3613810302</v>
      </c>
      <c r="P92" s="177">
        <v>3024448.1062796302</v>
      </c>
      <c r="Q92" s="177">
        <v>3063598.8511782298</v>
      </c>
      <c r="R92" s="177">
        <v>3102749.5960768298</v>
      </c>
      <c r="S92" s="177">
        <v>3141900.3409754299</v>
      </c>
      <c r="T92" s="177">
        <v>3181051.0858740299</v>
      </c>
      <c r="U92" s="177">
        <v>3220201.8307726299</v>
      </c>
      <c r="V92" s="177">
        <v>3259352.57567123</v>
      </c>
      <c r="W92" s="177">
        <v>3298503.32056983</v>
      </c>
      <c r="X92" s="177">
        <v>3337654.0654684301</v>
      </c>
      <c r="Y92" s="177">
        <v>3376804.8103670301</v>
      </c>
      <c r="Z92" s="177">
        <v>3415955.5552656399</v>
      </c>
      <c r="AA92" s="177">
        <v>3455106.3001642399</v>
      </c>
      <c r="AB92" s="177">
        <v>3494257.04506284</v>
      </c>
      <c r="AC92" s="177">
        <v>3533407.78996144</v>
      </c>
      <c r="AD92" s="177">
        <v>3572558.5348600401</v>
      </c>
      <c r="AE92" s="177">
        <v>3611709.2797586401</v>
      </c>
      <c r="AF92" s="177">
        <v>3650860.0246572401</v>
      </c>
      <c r="AG92" s="177">
        <v>3690010.7695558402</v>
      </c>
      <c r="AH92" s="177">
        <v>3729161.5144544402</v>
      </c>
      <c r="AI92" s="177">
        <v>3768312.2593530398</v>
      </c>
      <c r="AJ92" s="177">
        <v>3807463.0042516398</v>
      </c>
      <c r="AK92" s="177">
        <v>3846613.7491502399</v>
      </c>
      <c r="AL92" s="177">
        <v>3885764.4940488399</v>
      </c>
      <c r="AM92" s="177">
        <v>3924915.2389474399</v>
      </c>
    </row>
    <row r="93" spans="3:39" x14ac:dyDescent="0.25">
      <c r="C93" s="184" t="s">
        <v>153</v>
      </c>
      <c r="D93" s="177">
        <v>2554639.16749642</v>
      </c>
      <c r="E93" s="177">
        <v>2593789.91239502</v>
      </c>
      <c r="F93" s="177">
        <v>2632940.6572936201</v>
      </c>
      <c r="G93" s="177">
        <v>2672091.4021922201</v>
      </c>
      <c r="H93" s="177">
        <v>2711242.1470908201</v>
      </c>
      <c r="I93" s="177">
        <v>2750392.8919894202</v>
      </c>
      <c r="J93" s="177">
        <v>2789543.6368880202</v>
      </c>
      <c r="K93" s="177">
        <v>2828694.3817866198</v>
      </c>
      <c r="L93" s="177">
        <v>2867845.1266852198</v>
      </c>
      <c r="M93" s="177">
        <v>2906995.8715838301</v>
      </c>
      <c r="N93" s="177">
        <v>2946146.6164824301</v>
      </c>
      <c r="O93" s="177">
        <v>2985297.3613810302</v>
      </c>
      <c r="P93" s="177">
        <v>3024448.1062796302</v>
      </c>
      <c r="Q93" s="177">
        <v>3063598.8511782298</v>
      </c>
      <c r="R93" s="177">
        <v>3102749.5960768298</v>
      </c>
      <c r="S93" s="177">
        <v>3141900.3409754299</v>
      </c>
      <c r="T93" s="177">
        <v>3181051.0858740299</v>
      </c>
      <c r="U93" s="177">
        <v>3220201.8307726299</v>
      </c>
      <c r="V93" s="177">
        <v>3259352.57567123</v>
      </c>
      <c r="W93" s="177">
        <v>3298503.32056983</v>
      </c>
      <c r="X93" s="177">
        <v>3337654.0654684301</v>
      </c>
      <c r="Y93" s="177">
        <v>3376804.8103670301</v>
      </c>
      <c r="Z93" s="177">
        <v>3415955.5552656399</v>
      </c>
      <c r="AA93" s="177">
        <v>3455106.3001642399</v>
      </c>
      <c r="AB93" s="177">
        <v>3494257.04506284</v>
      </c>
      <c r="AC93" s="177">
        <v>3533407.78996144</v>
      </c>
      <c r="AD93" s="177">
        <v>3572558.5348600401</v>
      </c>
      <c r="AE93" s="177">
        <v>3611709.2797586401</v>
      </c>
      <c r="AF93" s="177">
        <v>3650860.0246572401</v>
      </c>
      <c r="AG93" s="177">
        <v>3690010.7695558402</v>
      </c>
      <c r="AH93" s="177">
        <v>3729161.5144544402</v>
      </c>
      <c r="AI93" s="177">
        <v>3768312.2593530398</v>
      </c>
      <c r="AJ93" s="177">
        <v>3807463.0042516398</v>
      </c>
      <c r="AK93" s="177">
        <v>3846613.7491502399</v>
      </c>
      <c r="AL93" s="177">
        <v>3885764.4940488399</v>
      </c>
      <c r="AM93" s="177">
        <v>3924915.2389474399</v>
      </c>
    </row>
    <row r="94" spans="3:39" x14ac:dyDescent="0.25">
      <c r="C94" s="184" t="s">
        <v>96</v>
      </c>
      <c r="D94" s="177">
        <v>2554639.16749642</v>
      </c>
      <c r="E94" s="177">
        <v>2593789.91239502</v>
      </c>
      <c r="F94" s="177">
        <v>2632940.6572936201</v>
      </c>
      <c r="G94" s="177">
        <v>2672091.4021922201</v>
      </c>
      <c r="H94" s="177">
        <v>2711242.1470908201</v>
      </c>
      <c r="I94" s="177">
        <v>2750392.8919894202</v>
      </c>
      <c r="J94" s="177">
        <v>2789543.6368880202</v>
      </c>
      <c r="K94" s="177">
        <v>2828694.3817866198</v>
      </c>
      <c r="L94" s="177">
        <v>2867845.1266852198</v>
      </c>
      <c r="M94" s="177">
        <v>2906995.8715838301</v>
      </c>
      <c r="N94" s="177">
        <v>2946146.6164824301</v>
      </c>
      <c r="O94" s="177">
        <v>2985297.3613810302</v>
      </c>
      <c r="P94" s="177">
        <v>3024448.1062796302</v>
      </c>
      <c r="Q94" s="177">
        <v>3063598.8511782298</v>
      </c>
      <c r="R94" s="177">
        <v>3102749.5960768298</v>
      </c>
      <c r="S94" s="177">
        <v>3141900.3409754299</v>
      </c>
      <c r="T94" s="177">
        <v>3181051.0858740299</v>
      </c>
      <c r="U94" s="177">
        <v>3220201.8307726299</v>
      </c>
      <c r="V94" s="177">
        <v>3259352.57567123</v>
      </c>
      <c r="W94" s="177">
        <v>3298503.32056983</v>
      </c>
      <c r="X94" s="177">
        <v>3337654.0654684301</v>
      </c>
      <c r="Y94" s="177">
        <v>3376804.8103670301</v>
      </c>
      <c r="Z94" s="177">
        <v>3415955.5552656399</v>
      </c>
      <c r="AA94" s="177">
        <v>3455106.3001642399</v>
      </c>
      <c r="AB94" s="177">
        <v>3494257.04506284</v>
      </c>
      <c r="AC94" s="177">
        <v>3533407.78996144</v>
      </c>
      <c r="AD94" s="177">
        <v>3572558.5348600401</v>
      </c>
      <c r="AE94" s="177">
        <v>3611709.2797586401</v>
      </c>
      <c r="AF94" s="177">
        <v>3650860.0246572401</v>
      </c>
      <c r="AG94" s="177">
        <v>3690010.7695558402</v>
      </c>
      <c r="AH94" s="177">
        <v>3729161.5144544402</v>
      </c>
      <c r="AI94" s="177">
        <v>3768312.2593530398</v>
      </c>
      <c r="AJ94" s="177">
        <v>3807463.0042516398</v>
      </c>
      <c r="AK94" s="177">
        <v>3846613.7491502399</v>
      </c>
      <c r="AL94" s="177">
        <v>3885764.4940488399</v>
      </c>
      <c r="AM94" s="177">
        <v>3924915.2389474399</v>
      </c>
    </row>
    <row r="95" spans="3:39" x14ac:dyDescent="0.25">
      <c r="C95" s="184" t="s">
        <v>98</v>
      </c>
      <c r="D95" s="177">
        <v>2554639.16749642</v>
      </c>
      <c r="E95" s="177">
        <v>2593789.91239502</v>
      </c>
      <c r="F95" s="177">
        <v>2632940.6572936201</v>
      </c>
      <c r="G95" s="177">
        <v>2672091.4021922201</v>
      </c>
      <c r="H95" s="177">
        <v>2711242.1470908201</v>
      </c>
      <c r="I95" s="177">
        <v>2750392.8919894202</v>
      </c>
      <c r="J95" s="177">
        <v>2789543.6368880202</v>
      </c>
      <c r="K95" s="177">
        <v>2828694.3817866198</v>
      </c>
      <c r="L95" s="177">
        <v>2867845.1266852198</v>
      </c>
      <c r="M95" s="177">
        <v>2906995.8715838301</v>
      </c>
      <c r="N95" s="177">
        <v>2946146.6164824301</v>
      </c>
      <c r="O95" s="177">
        <v>2985297.3613810302</v>
      </c>
      <c r="P95" s="177">
        <v>3024448.1062796302</v>
      </c>
      <c r="Q95" s="177">
        <v>3063598.8511782298</v>
      </c>
      <c r="R95" s="177">
        <v>3102749.5960768298</v>
      </c>
      <c r="S95" s="177">
        <v>3141900.3409754299</v>
      </c>
      <c r="T95" s="177">
        <v>3181051.0858740299</v>
      </c>
      <c r="U95" s="177">
        <v>3220201.8307726299</v>
      </c>
      <c r="V95" s="177">
        <v>3259352.57567123</v>
      </c>
      <c r="W95" s="177">
        <v>3298503.32056983</v>
      </c>
      <c r="X95" s="177">
        <v>3337654.0654684301</v>
      </c>
      <c r="Y95" s="177">
        <v>3376804.8103670301</v>
      </c>
      <c r="Z95" s="177">
        <v>3415955.5552656399</v>
      </c>
      <c r="AA95" s="177">
        <v>3455106.3001642399</v>
      </c>
      <c r="AB95" s="177">
        <v>3494257.04506284</v>
      </c>
      <c r="AC95" s="177">
        <v>3533407.78996144</v>
      </c>
      <c r="AD95" s="177">
        <v>3572558.5348600401</v>
      </c>
      <c r="AE95" s="177">
        <v>3611709.2797586401</v>
      </c>
      <c r="AF95" s="177">
        <v>3650860.0246572401</v>
      </c>
      <c r="AG95" s="177">
        <v>3690010.7695558402</v>
      </c>
      <c r="AH95" s="177">
        <v>3729161.5144544402</v>
      </c>
      <c r="AI95" s="177">
        <v>3768312.2593530398</v>
      </c>
      <c r="AJ95" s="177">
        <v>3807463.0042516398</v>
      </c>
      <c r="AK95" s="177">
        <v>3846613.7491502399</v>
      </c>
      <c r="AL95" s="177">
        <v>3885764.4940488399</v>
      </c>
      <c r="AM95" s="177">
        <v>3924915.2389474399</v>
      </c>
    </row>
    <row r="96" spans="3:39" x14ac:dyDescent="0.25">
      <c r="C96" s="184" t="s">
        <v>154</v>
      </c>
      <c r="D96" s="177">
        <v>2554639.16749642</v>
      </c>
      <c r="E96" s="177">
        <v>2593789.91239502</v>
      </c>
      <c r="F96" s="177">
        <v>2632940.6572936201</v>
      </c>
      <c r="G96" s="177">
        <v>2672091.4021922201</v>
      </c>
      <c r="H96" s="177">
        <v>2711242.1470908201</v>
      </c>
      <c r="I96" s="177">
        <v>2750392.8919894202</v>
      </c>
      <c r="J96" s="177">
        <v>2789543.6368880202</v>
      </c>
      <c r="K96" s="177">
        <v>2828694.3817866198</v>
      </c>
      <c r="L96" s="177">
        <v>2867845.1266852198</v>
      </c>
      <c r="M96" s="177">
        <v>2906995.8715838301</v>
      </c>
      <c r="N96" s="177">
        <v>2946146.6164824301</v>
      </c>
      <c r="O96" s="177">
        <v>2985297.3613810302</v>
      </c>
      <c r="P96" s="177">
        <v>3024448.1062796302</v>
      </c>
      <c r="Q96" s="177">
        <v>3063598.8511782298</v>
      </c>
      <c r="R96" s="177">
        <v>3102749.5960768298</v>
      </c>
      <c r="S96" s="177">
        <v>3141900.3409754299</v>
      </c>
      <c r="T96" s="177">
        <v>3181051.0858740299</v>
      </c>
      <c r="U96" s="177">
        <v>3220201.8307726299</v>
      </c>
      <c r="V96" s="177">
        <v>3259352.57567123</v>
      </c>
      <c r="W96" s="177">
        <v>3298503.32056983</v>
      </c>
      <c r="X96" s="177">
        <v>3337654.0654684301</v>
      </c>
      <c r="Y96" s="177">
        <v>3376804.8103670301</v>
      </c>
      <c r="Z96" s="177">
        <v>3415955.5552656399</v>
      </c>
      <c r="AA96" s="177">
        <v>3455106.3001642399</v>
      </c>
      <c r="AB96" s="177">
        <v>3494257.04506284</v>
      </c>
      <c r="AC96" s="177">
        <v>3533407.78996144</v>
      </c>
      <c r="AD96" s="177">
        <v>3572558.5348600401</v>
      </c>
      <c r="AE96" s="177">
        <v>3611709.2797586401</v>
      </c>
      <c r="AF96" s="177">
        <v>3650860.0246572401</v>
      </c>
      <c r="AG96" s="177">
        <v>3690010.7695558402</v>
      </c>
      <c r="AH96" s="177">
        <v>3729161.5144544402</v>
      </c>
      <c r="AI96" s="177">
        <v>3768312.2593530398</v>
      </c>
      <c r="AJ96" s="177">
        <v>3807463.0042516398</v>
      </c>
      <c r="AK96" s="177">
        <v>3846613.7491502399</v>
      </c>
      <c r="AL96" s="177">
        <v>3885764.4940488399</v>
      </c>
      <c r="AM96" s="177">
        <v>3924915.2389474399</v>
      </c>
    </row>
    <row r="97" spans="3:39" x14ac:dyDescent="0.25">
      <c r="C97" s="184" t="s">
        <v>100</v>
      </c>
      <c r="D97" s="177">
        <v>2554639.16749642</v>
      </c>
      <c r="E97" s="177">
        <v>2593789.91239502</v>
      </c>
      <c r="F97" s="177">
        <v>2632940.6572936201</v>
      </c>
      <c r="G97" s="177">
        <v>2672091.4021922201</v>
      </c>
      <c r="H97" s="177">
        <v>2711242.1470908201</v>
      </c>
      <c r="I97" s="177">
        <v>2750392.8919894202</v>
      </c>
      <c r="J97" s="177">
        <v>2789543.6368880202</v>
      </c>
      <c r="K97" s="177">
        <v>2828694.3817866198</v>
      </c>
      <c r="L97" s="177">
        <v>2867845.1266852198</v>
      </c>
      <c r="M97" s="177">
        <v>2906995.8715838301</v>
      </c>
      <c r="N97" s="177">
        <v>2946146.6164824301</v>
      </c>
      <c r="O97" s="177">
        <v>2985297.3613810302</v>
      </c>
      <c r="P97" s="177">
        <v>3024448.1062796302</v>
      </c>
      <c r="Q97" s="177">
        <v>3063598.8511782298</v>
      </c>
      <c r="R97" s="177">
        <v>3102749.5960768298</v>
      </c>
      <c r="S97" s="177">
        <v>3141900.3409754299</v>
      </c>
      <c r="T97" s="177">
        <v>3181051.0858740299</v>
      </c>
      <c r="U97" s="177">
        <v>3220201.8307726299</v>
      </c>
      <c r="V97" s="177">
        <v>3259352.57567123</v>
      </c>
      <c r="W97" s="177">
        <v>3298503.32056983</v>
      </c>
      <c r="X97" s="177">
        <v>3337654.0654684301</v>
      </c>
      <c r="Y97" s="177">
        <v>3376804.8103670301</v>
      </c>
      <c r="Z97" s="177">
        <v>3415955.5552656399</v>
      </c>
      <c r="AA97" s="177">
        <v>3455106.3001642399</v>
      </c>
      <c r="AB97" s="177">
        <v>3494257.04506284</v>
      </c>
      <c r="AC97" s="177">
        <v>3533407.78996144</v>
      </c>
      <c r="AD97" s="177">
        <v>3572558.5348600401</v>
      </c>
      <c r="AE97" s="177">
        <v>3611709.2797586401</v>
      </c>
      <c r="AF97" s="177">
        <v>3650860.0246572401</v>
      </c>
      <c r="AG97" s="177">
        <v>3690010.7695558402</v>
      </c>
      <c r="AH97" s="177">
        <v>3729161.5144544402</v>
      </c>
      <c r="AI97" s="177">
        <v>3768312.2593530398</v>
      </c>
      <c r="AJ97" s="177">
        <v>3807463.0042516398</v>
      </c>
      <c r="AK97" s="177">
        <v>3846613.7491502399</v>
      </c>
      <c r="AL97" s="177">
        <v>3885764.4940488399</v>
      </c>
      <c r="AM97" s="177">
        <v>3924915.2389474399</v>
      </c>
    </row>
    <row r="98" spans="3:39" x14ac:dyDescent="0.25">
      <c r="C98" s="184" t="s">
        <v>143</v>
      </c>
      <c r="D98" s="177">
        <v>2554639.16749642</v>
      </c>
      <c r="E98" s="177">
        <v>2593789.91239502</v>
      </c>
      <c r="F98" s="177">
        <v>2632940.6572936201</v>
      </c>
      <c r="G98" s="177">
        <v>2672091.4021922201</v>
      </c>
      <c r="H98" s="177">
        <v>2711242.1470908201</v>
      </c>
      <c r="I98" s="177">
        <v>2750392.8919894202</v>
      </c>
      <c r="J98" s="177">
        <v>2789543.6368880202</v>
      </c>
      <c r="K98" s="177">
        <v>2828694.3817866198</v>
      </c>
      <c r="L98" s="177">
        <v>2867845.1266852198</v>
      </c>
      <c r="M98" s="177">
        <v>2906995.8715838301</v>
      </c>
      <c r="N98" s="177">
        <v>2946146.6164824301</v>
      </c>
      <c r="O98" s="177">
        <v>2985297.3613810302</v>
      </c>
      <c r="P98" s="177">
        <v>3024448.1062796302</v>
      </c>
      <c r="Q98" s="177">
        <v>3063598.8511782298</v>
      </c>
      <c r="R98" s="177">
        <v>3102749.5960768298</v>
      </c>
      <c r="S98" s="177">
        <v>3141900.3409754299</v>
      </c>
      <c r="T98" s="177">
        <v>3181051.0858740299</v>
      </c>
      <c r="U98" s="177">
        <v>3220201.8307726299</v>
      </c>
      <c r="V98" s="177">
        <v>3259352.57567123</v>
      </c>
      <c r="W98" s="177">
        <v>3298503.32056983</v>
      </c>
      <c r="X98" s="177">
        <v>3337654.0654684301</v>
      </c>
      <c r="Y98" s="177">
        <v>3376804.8103670301</v>
      </c>
      <c r="Z98" s="177">
        <v>3415955.5552656399</v>
      </c>
      <c r="AA98" s="177">
        <v>3455106.3001642399</v>
      </c>
      <c r="AB98" s="177">
        <v>3494257.04506284</v>
      </c>
      <c r="AC98" s="177">
        <v>3533407.78996144</v>
      </c>
      <c r="AD98" s="177">
        <v>3572558.5348600401</v>
      </c>
      <c r="AE98" s="177">
        <v>3611709.2797586401</v>
      </c>
      <c r="AF98" s="177">
        <v>3650860.0246572401</v>
      </c>
      <c r="AG98" s="177">
        <v>3690010.7695558402</v>
      </c>
      <c r="AH98" s="177">
        <v>3729161.5144544402</v>
      </c>
      <c r="AI98" s="177">
        <v>3768312.2593530398</v>
      </c>
      <c r="AJ98" s="177">
        <v>3807463.0042516398</v>
      </c>
      <c r="AK98" s="177">
        <v>3846613.7491502399</v>
      </c>
      <c r="AL98" s="177">
        <v>3885764.4940488399</v>
      </c>
      <c r="AM98" s="177">
        <v>3924915.2389474399</v>
      </c>
    </row>
    <row r="99" spans="3:39" x14ac:dyDescent="0.25">
      <c r="C99" s="184" t="s">
        <v>104</v>
      </c>
      <c r="D99" s="177">
        <v>2554639.16749642</v>
      </c>
      <c r="E99" s="177">
        <v>2593789.91239502</v>
      </c>
      <c r="F99" s="177">
        <v>2632940.6572936201</v>
      </c>
      <c r="G99" s="177">
        <v>2672091.4021922201</v>
      </c>
      <c r="H99" s="177">
        <v>2711242.1470908201</v>
      </c>
      <c r="I99" s="177">
        <v>2750392.8919894202</v>
      </c>
      <c r="J99" s="177">
        <v>2789543.6368880202</v>
      </c>
      <c r="K99" s="177">
        <v>2828694.3817866198</v>
      </c>
      <c r="L99" s="177">
        <v>2867845.1266852198</v>
      </c>
      <c r="M99" s="177">
        <v>2906995.8715838301</v>
      </c>
      <c r="N99" s="177">
        <v>2946146.6164824301</v>
      </c>
      <c r="O99" s="177">
        <v>2985297.3613810302</v>
      </c>
      <c r="P99" s="177">
        <v>3024448.1062796302</v>
      </c>
      <c r="Q99" s="177">
        <v>3063598.8511782298</v>
      </c>
      <c r="R99" s="177">
        <v>3102749.5960768298</v>
      </c>
      <c r="S99" s="177">
        <v>3141900.3409754299</v>
      </c>
      <c r="T99" s="177">
        <v>3181051.0858740299</v>
      </c>
      <c r="U99" s="177">
        <v>3220201.8307726299</v>
      </c>
      <c r="V99" s="177">
        <v>3259352.57567123</v>
      </c>
      <c r="W99" s="177">
        <v>3298503.32056983</v>
      </c>
      <c r="X99" s="177">
        <v>3337654.0654684301</v>
      </c>
      <c r="Y99" s="177">
        <v>3376804.8103670301</v>
      </c>
      <c r="Z99" s="177">
        <v>3415955.5552656399</v>
      </c>
      <c r="AA99" s="177">
        <v>3455106.3001642399</v>
      </c>
      <c r="AB99" s="177">
        <v>3494257.04506284</v>
      </c>
      <c r="AC99" s="177">
        <v>3533407.78996144</v>
      </c>
      <c r="AD99" s="177">
        <v>3572558.5348600401</v>
      </c>
      <c r="AE99" s="177">
        <v>3611709.2797586401</v>
      </c>
      <c r="AF99" s="177">
        <v>3650860.0246572401</v>
      </c>
      <c r="AG99" s="177">
        <v>3690010.7695558402</v>
      </c>
      <c r="AH99" s="177">
        <v>3729161.5144544402</v>
      </c>
      <c r="AI99" s="177">
        <v>3768312.2593530398</v>
      </c>
      <c r="AJ99" s="177">
        <v>3807463.0042516398</v>
      </c>
      <c r="AK99" s="177">
        <v>3846613.7491502399</v>
      </c>
      <c r="AL99" s="177">
        <v>3885764.4940488399</v>
      </c>
      <c r="AM99" s="177">
        <v>3924915.2389474399</v>
      </c>
    </row>
    <row r="100" spans="3:39" x14ac:dyDescent="0.25">
      <c r="C100" s="184" t="s">
        <v>155</v>
      </c>
      <c r="D100" s="177">
        <v>2554639.16749642</v>
      </c>
      <c r="E100" s="177">
        <v>2593789.91239502</v>
      </c>
      <c r="F100" s="177">
        <v>2632940.6572936201</v>
      </c>
      <c r="G100" s="177">
        <v>2672091.4021922201</v>
      </c>
      <c r="H100" s="177">
        <v>2711242.1470908201</v>
      </c>
      <c r="I100" s="177">
        <v>2750392.8919894202</v>
      </c>
      <c r="J100" s="177">
        <v>2789543.6368880202</v>
      </c>
      <c r="K100" s="177">
        <v>2828694.3817866198</v>
      </c>
      <c r="L100" s="177">
        <v>2867845.1266852198</v>
      </c>
      <c r="M100" s="177">
        <v>2906995.8715838301</v>
      </c>
      <c r="N100" s="177">
        <v>2946146.6164824301</v>
      </c>
      <c r="O100" s="177">
        <v>2985297.3613810302</v>
      </c>
      <c r="P100" s="177">
        <v>3024448.1062796302</v>
      </c>
      <c r="Q100" s="177">
        <v>3063598.8511782298</v>
      </c>
      <c r="R100" s="177">
        <v>3102749.5960768298</v>
      </c>
      <c r="S100" s="177">
        <v>3141900.3409754299</v>
      </c>
      <c r="T100" s="177">
        <v>3181051.0858740299</v>
      </c>
      <c r="U100" s="177">
        <v>3220201.8307726299</v>
      </c>
      <c r="V100" s="177">
        <v>3259352.57567123</v>
      </c>
      <c r="W100" s="177">
        <v>3298503.32056983</v>
      </c>
      <c r="X100" s="177">
        <v>3337654.0654684301</v>
      </c>
      <c r="Y100" s="177">
        <v>3376804.8103670301</v>
      </c>
      <c r="Z100" s="177">
        <v>3415955.5552656399</v>
      </c>
      <c r="AA100" s="177">
        <v>3455106.3001642399</v>
      </c>
      <c r="AB100" s="177">
        <v>3494257.04506284</v>
      </c>
      <c r="AC100" s="177">
        <v>3533407.78996144</v>
      </c>
      <c r="AD100" s="177">
        <v>3572558.5348600401</v>
      </c>
      <c r="AE100" s="177">
        <v>3611709.2797586401</v>
      </c>
      <c r="AF100" s="177">
        <v>3650860.0246572401</v>
      </c>
      <c r="AG100" s="177">
        <v>3690010.7695558402</v>
      </c>
      <c r="AH100" s="177">
        <v>3729161.5144544402</v>
      </c>
      <c r="AI100" s="177">
        <v>3768312.2593530398</v>
      </c>
      <c r="AJ100" s="177">
        <v>3807463.0042516398</v>
      </c>
      <c r="AK100" s="177">
        <v>3846613.7491502399</v>
      </c>
      <c r="AL100" s="177">
        <v>3885764.4940488399</v>
      </c>
      <c r="AM100" s="177">
        <v>3924915.2389474399</v>
      </c>
    </row>
    <row r="101" spans="3:39" x14ac:dyDescent="0.25">
      <c r="C101" s="184" t="s">
        <v>106</v>
      </c>
      <c r="D101" s="183">
        <v>2554639.16749642</v>
      </c>
      <c r="E101" s="183">
        <v>2593789.91239502</v>
      </c>
      <c r="F101" s="183">
        <v>2632940.6572936201</v>
      </c>
      <c r="G101" s="183">
        <v>2672091.4021922201</v>
      </c>
      <c r="H101" s="183">
        <v>2711242.1470908201</v>
      </c>
      <c r="I101" s="183">
        <v>2750392.8919894202</v>
      </c>
      <c r="J101" s="183">
        <v>2789543.6368880202</v>
      </c>
      <c r="K101" s="183">
        <v>2828694.3817866198</v>
      </c>
      <c r="L101" s="183">
        <v>2867845.1266852198</v>
      </c>
      <c r="M101" s="183">
        <v>2906995.8715838301</v>
      </c>
      <c r="N101" s="183">
        <v>2946146.6164824301</v>
      </c>
      <c r="O101" s="183">
        <v>2985297.3613810302</v>
      </c>
      <c r="P101" s="183">
        <v>3024448.1062796302</v>
      </c>
      <c r="Q101" s="183">
        <v>3063598.8511782298</v>
      </c>
      <c r="R101" s="183">
        <v>3102749.5960768298</v>
      </c>
      <c r="S101" s="183">
        <v>3141900.3409754299</v>
      </c>
      <c r="T101" s="183">
        <v>3181051.0858740299</v>
      </c>
      <c r="U101" s="183">
        <v>3220201.8307726299</v>
      </c>
      <c r="V101" s="183">
        <v>3259352.57567123</v>
      </c>
      <c r="W101" s="183">
        <v>3298503.32056983</v>
      </c>
      <c r="X101" s="183">
        <v>3337654.0654684301</v>
      </c>
      <c r="Y101" s="183">
        <v>3376804.8103670301</v>
      </c>
      <c r="Z101" s="183">
        <v>3415955.5552656399</v>
      </c>
      <c r="AA101" s="183">
        <v>3455106.3001642399</v>
      </c>
      <c r="AB101" s="183">
        <v>3494257.04506284</v>
      </c>
      <c r="AC101" s="183">
        <v>3533407.78996144</v>
      </c>
      <c r="AD101" s="183">
        <v>3572558.5348600401</v>
      </c>
      <c r="AE101" s="183">
        <v>3611709.2797586401</v>
      </c>
      <c r="AF101" s="183">
        <v>3650860.0246572401</v>
      </c>
      <c r="AG101" s="183">
        <v>3690010.7695558402</v>
      </c>
      <c r="AH101" s="183">
        <v>3729161.5144544402</v>
      </c>
      <c r="AI101" s="183">
        <v>3768312.2593530398</v>
      </c>
      <c r="AJ101" s="183">
        <v>3807463.0042516398</v>
      </c>
      <c r="AK101" s="183">
        <v>3846613.7491502399</v>
      </c>
      <c r="AL101" s="183">
        <v>3885764.4940488399</v>
      </c>
      <c r="AM101" s="183">
        <v>3924915.2389474399</v>
      </c>
    </row>
    <row r="102" spans="3:39" x14ac:dyDescent="0.25">
      <c r="C102" s="184" t="s">
        <v>156</v>
      </c>
      <c r="D102" s="183">
        <v>2554639.16749642</v>
      </c>
      <c r="E102" s="183">
        <v>2593789.91239502</v>
      </c>
      <c r="F102" s="183">
        <v>2632940.6572936201</v>
      </c>
      <c r="G102" s="183">
        <v>2672091.4021922201</v>
      </c>
      <c r="H102" s="183">
        <v>2711242.1470908201</v>
      </c>
      <c r="I102" s="183">
        <v>2750392.8919894202</v>
      </c>
      <c r="J102" s="183">
        <v>2789543.6368880202</v>
      </c>
      <c r="K102" s="183">
        <v>2828694.3817866198</v>
      </c>
      <c r="L102" s="183">
        <v>2867845.1266852198</v>
      </c>
      <c r="M102" s="183">
        <v>2906995.8715838301</v>
      </c>
      <c r="N102" s="183">
        <v>2946146.6164824301</v>
      </c>
      <c r="O102" s="183">
        <v>2985297.3613810302</v>
      </c>
      <c r="P102" s="183">
        <v>3024448.1062796302</v>
      </c>
      <c r="Q102" s="183">
        <v>3063598.8511782298</v>
      </c>
      <c r="R102" s="183">
        <v>3102749.5960768298</v>
      </c>
      <c r="S102" s="183">
        <v>3141900.3409754299</v>
      </c>
      <c r="T102" s="183">
        <v>3181051.0858740299</v>
      </c>
      <c r="U102" s="183">
        <v>3220201.8307726299</v>
      </c>
      <c r="V102" s="183">
        <v>3259352.57567123</v>
      </c>
      <c r="W102" s="183">
        <v>3298503.32056983</v>
      </c>
      <c r="X102" s="183">
        <v>3337654.0654684301</v>
      </c>
      <c r="Y102" s="183">
        <v>3376804.8103670301</v>
      </c>
      <c r="Z102" s="183">
        <v>3415955.5552656399</v>
      </c>
      <c r="AA102" s="183">
        <v>3455106.3001642399</v>
      </c>
      <c r="AB102" s="183">
        <v>3494257.04506284</v>
      </c>
      <c r="AC102" s="183">
        <v>3533407.78996144</v>
      </c>
      <c r="AD102" s="183">
        <v>3572558.5348600401</v>
      </c>
      <c r="AE102" s="183">
        <v>3611709.2797586401</v>
      </c>
      <c r="AF102" s="183">
        <v>3650860.0246572401</v>
      </c>
      <c r="AG102" s="183">
        <v>3690010.7695558402</v>
      </c>
      <c r="AH102" s="183">
        <v>3729161.5144544402</v>
      </c>
      <c r="AI102" s="183">
        <v>3768312.2593530398</v>
      </c>
      <c r="AJ102" s="183">
        <v>3807463.0042516398</v>
      </c>
      <c r="AK102" s="183">
        <v>3846613.7491502399</v>
      </c>
      <c r="AL102" s="183">
        <v>3885764.4940488399</v>
      </c>
      <c r="AM102" s="183">
        <v>3924915.2389474399</v>
      </c>
    </row>
    <row r="103" spans="3:39" x14ac:dyDescent="0.25">
      <c r="C103" s="184" t="s">
        <v>109</v>
      </c>
      <c r="D103" s="183">
        <v>2554639.16749642</v>
      </c>
      <c r="E103" s="183">
        <v>2593789.91239502</v>
      </c>
      <c r="F103" s="183">
        <v>2632940.6572936201</v>
      </c>
      <c r="G103" s="183">
        <v>2672091.4021922201</v>
      </c>
      <c r="H103" s="183">
        <v>2711242.1470908201</v>
      </c>
      <c r="I103" s="183">
        <v>2750392.8919894202</v>
      </c>
      <c r="J103" s="183">
        <v>2789543.6368880202</v>
      </c>
      <c r="K103" s="183">
        <v>2828694.3817866198</v>
      </c>
      <c r="L103" s="183">
        <v>2867845.1266852198</v>
      </c>
      <c r="M103" s="183">
        <v>2906995.8715838301</v>
      </c>
      <c r="N103" s="183">
        <v>2946146.6164824301</v>
      </c>
      <c r="O103" s="183">
        <v>2985297.3613810302</v>
      </c>
      <c r="P103" s="183">
        <v>3024448.1062796302</v>
      </c>
      <c r="Q103" s="183">
        <v>3063598.8511782298</v>
      </c>
      <c r="R103" s="183">
        <v>3102749.5960768298</v>
      </c>
      <c r="S103" s="183">
        <v>3141900.3409754299</v>
      </c>
      <c r="T103" s="183">
        <v>3181051.0858740299</v>
      </c>
      <c r="U103" s="183">
        <v>3220201.8307726299</v>
      </c>
      <c r="V103" s="183">
        <v>3259352.57567123</v>
      </c>
      <c r="W103" s="183">
        <v>3298503.32056983</v>
      </c>
      <c r="X103" s="183">
        <v>3337654.0654684301</v>
      </c>
      <c r="Y103" s="183">
        <v>3376804.8103670301</v>
      </c>
      <c r="Z103" s="183">
        <v>3415955.5552656399</v>
      </c>
      <c r="AA103" s="183">
        <v>3455106.3001642399</v>
      </c>
      <c r="AB103" s="183">
        <v>3494257.04506284</v>
      </c>
      <c r="AC103" s="183">
        <v>3533407.78996144</v>
      </c>
      <c r="AD103" s="183">
        <v>3572558.5348600401</v>
      </c>
      <c r="AE103" s="183">
        <v>3611709.2797586401</v>
      </c>
      <c r="AF103" s="183">
        <v>3650860.0246572401</v>
      </c>
      <c r="AG103" s="183">
        <v>3690010.7695558402</v>
      </c>
      <c r="AH103" s="183">
        <v>3729161.5144544402</v>
      </c>
      <c r="AI103" s="183">
        <v>3768312.2593530398</v>
      </c>
      <c r="AJ103" s="183">
        <v>3807463.0042516398</v>
      </c>
      <c r="AK103" s="183">
        <v>3846613.7491502399</v>
      </c>
      <c r="AL103" s="183">
        <v>3885764.4940488399</v>
      </c>
      <c r="AM103" s="183">
        <v>3924915.2389474399</v>
      </c>
    </row>
    <row r="104" spans="3:39" x14ac:dyDescent="0.25">
      <c r="C104" s="184" t="s">
        <v>110</v>
      </c>
      <c r="D104" s="183">
        <v>5109278.33499284</v>
      </c>
      <c r="E104" s="183">
        <v>5187579.82479004</v>
      </c>
      <c r="F104" s="183">
        <v>5265881.3145872401</v>
      </c>
      <c r="G104" s="183">
        <v>5344182.8043844504</v>
      </c>
      <c r="H104" s="183">
        <v>5422484.2941816496</v>
      </c>
      <c r="I104" s="183">
        <v>5500785.7839788496</v>
      </c>
      <c r="J104" s="183">
        <v>5579087.2737760497</v>
      </c>
      <c r="K104" s="183">
        <v>5657388.7635732498</v>
      </c>
      <c r="L104" s="183">
        <v>5735690.2533704499</v>
      </c>
      <c r="M104" s="183">
        <v>5813991.7431676602</v>
      </c>
      <c r="N104" s="183">
        <v>5892293.2329648603</v>
      </c>
      <c r="O104" s="183">
        <v>5970594.7227620604</v>
      </c>
      <c r="P104" s="183">
        <v>6048896.2125592604</v>
      </c>
      <c r="Q104" s="183">
        <v>6127197.7023564596</v>
      </c>
      <c r="R104" s="183">
        <v>6205499.1921536596</v>
      </c>
      <c r="S104" s="183">
        <v>6283800.6819508597</v>
      </c>
      <c r="T104" s="183">
        <v>6362102.17174807</v>
      </c>
      <c r="U104" s="183">
        <v>6440403.6615452701</v>
      </c>
      <c r="V104" s="183">
        <v>6518705.1513424702</v>
      </c>
      <c r="W104" s="183">
        <v>6597006.6411396703</v>
      </c>
      <c r="X104" s="183">
        <v>6675308.1309368704</v>
      </c>
      <c r="Y104" s="183">
        <v>6753609.6207340704</v>
      </c>
      <c r="Z104" s="183">
        <v>6831911.1105312798</v>
      </c>
      <c r="AA104" s="183">
        <v>6910212.6003284799</v>
      </c>
      <c r="AB104" s="183">
        <v>6988514.09012568</v>
      </c>
      <c r="AC104" s="183">
        <v>7066815.57992288</v>
      </c>
      <c r="AD104" s="183">
        <v>7145117.0697200801</v>
      </c>
      <c r="AE104" s="183">
        <v>7223418.5595172802</v>
      </c>
      <c r="AF104" s="183">
        <v>7301720.0493144803</v>
      </c>
      <c r="AG104" s="183">
        <v>7380021.5391116804</v>
      </c>
      <c r="AH104" s="183">
        <v>7458323.0289088897</v>
      </c>
      <c r="AI104" s="183">
        <v>7536624.5187060898</v>
      </c>
      <c r="AJ104" s="183">
        <v>7614926.0085032899</v>
      </c>
      <c r="AK104" s="183">
        <v>7693227.49830049</v>
      </c>
      <c r="AL104" s="183">
        <v>7771528.98809769</v>
      </c>
      <c r="AM104" s="183">
        <v>7849830.4778948901</v>
      </c>
    </row>
    <row r="105" spans="3:39" x14ac:dyDescent="0.25">
      <c r="C105" s="184" t="s">
        <v>111</v>
      </c>
      <c r="D105" s="183">
        <v>2554639.16749642</v>
      </c>
      <c r="E105" s="183">
        <v>2593789.91239502</v>
      </c>
      <c r="F105" s="183">
        <v>2632940.6572936201</v>
      </c>
      <c r="G105" s="183">
        <v>2672091.4021922201</v>
      </c>
      <c r="H105" s="183">
        <v>2711242.1470908201</v>
      </c>
      <c r="I105" s="183">
        <v>2750392.8919894202</v>
      </c>
      <c r="J105" s="183">
        <v>2789543.6368880202</v>
      </c>
      <c r="K105" s="183">
        <v>2828694.3817866198</v>
      </c>
      <c r="L105" s="183">
        <v>2867845.1266852198</v>
      </c>
      <c r="M105" s="183">
        <v>2906995.8715838301</v>
      </c>
      <c r="N105" s="183">
        <v>2946146.6164824301</v>
      </c>
      <c r="O105" s="183">
        <v>2985297.3613810302</v>
      </c>
      <c r="P105" s="183">
        <v>3024448.1062796302</v>
      </c>
      <c r="Q105" s="183">
        <v>3063598.8511782298</v>
      </c>
      <c r="R105" s="183">
        <v>3102749.5960768298</v>
      </c>
      <c r="S105" s="183">
        <v>3141900.3409754299</v>
      </c>
      <c r="T105" s="183">
        <v>3181051.0858740299</v>
      </c>
      <c r="U105" s="183">
        <v>3220201.8307726299</v>
      </c>
      <c r="V105" s="183">
        <v>3259352.57567123</v>
      </c>
      <c r="W105" s="183">
        <v>3298503.32056983</v>
      </c>
      <c r="X105" s="183">
        <v>3337654.0654684301</v>
      </c>
      <c r="Y105" s="183">
        <v>3376804.8103670301</v>
      </c>
      <c r="Z105" s="183">
        <v>3415955.5552656399</v>
      </c>
      <c r="AA105" s="183">
        <v>3455106.3001642399</v>
      </c>
      <c r="AB105" s="183">
        <v>3494257.04506284</v>
      </c>
      <c r="AC105" s="183">
        <v>3533407.78996144</v>
      </c>
      <c r="AD105" s="183">
        <v>3572558.5348600401</v>
      </c>
      <c r="AE105" s="183">
        <v>3611709.2797586401</v>
      </c>
      <c r="AF105" s="183">
        <v>3650860.0246572401</v>
      </c>
      <c r="AG105" s="183">
        <v>3690010.7695558402</v>
      </c>
      <c r="AH105" s="183">
        <v>3729161.5144544402</v>
      </c>
      <c r="AI105" s="183">
        <v>3768312.2593530398</v>
      </c>
      <c r="AJ105" s="183">
        <v>3807463.0042516398</v>
      </c>
      <c r="AK105" s="183">
        <v>3846613.7491502399</v>
      </c>
      <c r="AL105" s="183">
        <v>3885764.4940488399</v>
      </c>
      <c r="AM105" s="183">
        <v>3924915.2389474399</v>
      </c>
    </row>
    <row r="106" spans="3:39" x14ac:dyDescent="0.25">
      <c r="C106" s="185" t="s">
        <v>586</v>
      </c>
      <c r="D106" s="177">
        <f>SUM(D86:D105)</f>
        <v>160197015.61874127</v>
      </c>
      <c r="E106" s="177">
        <f t="shared" ref="E106:AM106" si="0">SUM(E86:E105)</f>
        <v>165501850.22703946</v>
      </c>
      <c r="F106" s="177">
        <f t="shared" si="0"/>
        <v>170461864.14568937</v>
      </c>
      <c r="G106" s="177">
        <f t="shared" si="0"/>
        <v>175766698.75398856</v>
      </c>
      <c r="H106" s="177">
        <f t="shared" si="0"/>
        <v>181071533.36228645</v>
      </c>
      <c r="I106" s="177">
        <f t="shared" si="0"/>
        <v>186031547.28093624</v>
      </c>
      <c r="J106" s="177">
        <f t="shared" si="0"/>
        <v>191336381.88923454</v>
      </c>
      <c r="K106" s="177">
        <f t="shared" si="0"/>
        <v>196641216.49753231</v>
      </c>
      <c r="L106" s="177">
        <f t="shared" si="0"/>
        <v>201946051.10583064</v>
      </c>
      <c r="M106" s="177">
        <f t="shared" si="0"/>
        <v>206906065.02448043</v>
      </c>
      <c r="N106" s="177">
        <f t="shared" si="0"/>
        <v>209797154.80524072</v>
      </c>
      <c r="O106" s="177">
        <f t="shared" si="0"/>
        <v>212343423.89635247</v>
      </c>
      <c r="P106" s="177">
        <f t="shared" si="0"/>
        <v>214889692.98746479</v>
      </c>
      <c r="Q106" s="177">
        <f t="shared" si="0"/>
        <v>217435962.07857656</v>
      </c>
      <c r="R106" s="177">
        <f t="shared" si="0"/>
        <v>219982231.16968834</v>
      </c>
      <c r="S106" s="177">
        <f t="shared" si="0"/>
        <v>222528500.26080066</v>
      </c>
      <c r="T106" s="177">
        <f t="shared" si="0"/>
        <v>225074769.35191244</v>
      </c>
      <c r="U106" s="177">
        <f t="shared" si="0"/>
        <v>227621038.44302475</v>
      </c>
      <c r="V106" s="177">
        <f t="shared" si="0"/>
        <v>230167307.53413653</v>
      </c>
      <c r="W106" s="177">
        <f t="shared" si="0"/>
        <v>232713576.62524882</v>
      </c>
      <c r="X106" s="177">
        <f t="shared" si="0"/>
        <v>235259845.7163606</v>
      </c>
      <c r="Y106" s="177">
        <f t="shared" si="0"/>
        <v>237806114.80747238</v>
      </c>
      <c r="Z106" s="177">
        <f t="shared" si="0"/>
        <v>240352383.89858469</v>
      </c>
      <c r="AA106" s="177">
        <f t="shared" si="0"/>
        <v>242898652.98969701</v>
      </c>
      <c r="AB106" s="177">
        <f t="shared" si="0"/>
        <v>245444922.08080879</v>
      </c>
      <c r="AC106" s="177">
        <f t="shared" si="0"/>
        <v>247991191.17192057</v>
      </c>
      <c r="AD106" s="177">
        <f t="shared" si="0"/>
        <v>250537460.26303288</v>
      </c>
      <c r="AE106" s="177">
        <f t="shared" si="0"/>
        <v>253083729.35414466</v>
      </c>
      <c r="AF106" s="177">
        <f t="shared" si="0"/>
        <v>255629998.44525695</v>
      </c>
      <c r="AG106" s="177">
        <f t="shared" si="0"/>
        <v>258176267.53636873</v>
      </c>
      <c r="AH106" s="177">
        <f t="shared" si="0"/>
        <v>260722536.62748104</v>
      </c>
      <c r="AI106" s="177">
        <f t="shared" si="0"/>
        <v>263268805.71859282</v>
      </c>
      <c r="AJ106" s="177">
        <f t="shared" si="0"/>
        <v>265815074.8097046</v>
      </c>
      <c r="AK106" s="177">
        <f t="shared" si="0"/>
        <v>268361343.90081692</v>
      </c>
      <c r="AL106" s="177">
        <f t="shared" si="0"/>
        <v>270907612.9919287</v>
      </c>
      <c r="AM106" s="177">
        <f t="shared" si="0"/>
        <v>273453882.08304101</v>
      </c>
    </row>
    <row r="107" spans="3:39" x14ac:dyDescent="0.25">
      <c r="C107" s="185" t="s">
        <v>587</v>
      </c>
      <c r="D107" s="177">
        <v>20425119491389.512</v>
      </c>
      <c r="E107" s="177">
        <v>21101485903947.531</v>
      </c>
      <c r="F107" s="177">
        <v>21733887678575.395</v>
      </c>
      <c r="G107" s="177">
        <v>22410254091133.543</v>
      </c>
      <c r="H107" s="177">
        <v>23086620503691.523</v>
      </c>
      <c r="I107" s="177">
        <v>23719022278319.371</v>
      </c>
      <c r="J107" s="177">
        <v>24395388690877.402</v>
      </c>
      <c r="K107" s="177">
        <v>25071755103435.371</v>
      </c>
      <c r="L107" s="177">
        <v>25748121515993.406</v>
      </c>
      <c r="M107" s="177">
        <v>26380523290621.254</v>
      </c>
      <c r="N107" s="177">
        <v>26749137237668.191</v>
      </c>
      <c r="O107" s="177">
        <v>27073786546784.941</v>
      </c>
      <c r="P107" s="177">
        <v>27398435855901.762</v>
      </c>
      <c r="Q107" s="177">
        <v>27723085165018.512</v>
      </c>
      <c r="R107" s="177">
        <v>28047734474135.266</v>
      </c>
      <c r="S107" s="177">
        <v>28372383783252.086</v>
      </c>
      <c r="T107" s="177">
        <v>28697033092368.836</v>
      </c>
      <c r="U107" s="177">
        <v>29021682401485.656</v>
      </c>
      <c r="V107" s="177">
        <v>29346331710602.406</v>
      </c>
      <c r="W107" s="177">
        <v>29670981019719.223</v>
      </c>
      <c r="X107" s="177">
        <v>29995630328835.977</v>
      </c>
      <c r="Y107" s="177">
        <v>30320279637952.727</v>
      </c>
      <c r="Z107" s="177">
        <v>30644928947069.547</v>
      </c>
      <c r="AA107" s="177">
        <v>30969578256186.367</v>
      </c>
      <c r="AB107" s="177">
        <v>31294227565303.121</v>
      </c>
      <c r="AC107" s="177">
        <v>31618876874419.871</v>
      </c>
      <c r="AD107" s="177">
        <v>31943526183536.691</v>
      </c>
      <c r="AE107" s="177">
        <v>32268175492653.445</v>
      </c>
      <c r="AF107" s="177">
        <v>32592824801770.262</v>
      </c>
      <c r="AG107" s="177">
        <v>32917474110887.012</v>
      </c>
      <c r="AH107" s="177">
        <v>33242123420003.832</v>
      </c>
      <c r="AI107" s="177">
        <v>33566772729120.586</v>
      </c>
      <c r="AJ107" s="177">
        <v>33891422038237.336</v>
      </c>
      <c r="AK107" s="177">
        <v>34216071347354.156</v>
      </c>
      <c r="AL107" s="177">
        <v>34540720656470.91</v>
      </c>
      <c r="AM107" s="177">
        <v>34865369965587.73</v>
      </c>
    </row>
  </sheetData>
  <conditionalFormatting sqref="A29:A30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77" customWidth="1"/>
    <col min="4" max="4" width="10.125" style="177" bestFit="1" customWidth="1"/>
    <col min="5" max="16384" width="9" style="177"/>
  </cols>
  <sheetData>
    <row r="1" spans="1:40" x14ac:dyDescent="0.25">
      <c r="C1" s="177" t="s">
        <v>1421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40" x14ac:dyDescent="0.25">
      <c r="C3" s="179" t="s">
        <v>1422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40" x14ac:dyDescent="0.25">
      <c r="A4" s="4" t="s">
        <v>52</v>
      </c>
      <c r="B4" s="30" t="s">
        <v>590</v>
      </c>
      <c r="C4" s="177" t="s">
        <v>77</v>
      </c>
      <c r="D4" s="177">
        <v>116.01324910514199</v>
      </c>
      <c r="E4" s="177">
        <v>118.91993000572801</v>
      </c>
      <c r="F4" s="177">
        <v>119.6452079844</v>
      </c>
      <c r="G4" s="177">
        <v>119.994584820469</v>
      </c>
      <c r="H4" s="177">
        <v>119.644504266845</v>
      </c>
      <c r="I4" s="177">
        <v>119.00613736830699</v>
      </c>
      <c r="J4" s="177">
        <v>118.113104542165</v>
      </c>
      <c r="K4" s="177">
        <v>116.724587122969</v>
      </c>
      <c r="L4" s="177">
        <v>114.94590289759</v>
      </c>
      <c r="M4" s="177">
        <v>112.82495628282</v>
      </c>
      <c r="N4" s="177">
        <v>113.03363449368</v>
      </c>
      <c r="O4" s="177">
        <v>113.24231270454</v>
      </c>
      <c r="P4" s="177">
        <v>113.4509909154</v>
      </c>
      <c r="Q4" s="177">
        <v>113.65966912626</v>
      </c>
      <c r="R4" s="177">
        <v>113.86834733712</v>
      </c>
      <c r="S4" s="177">
        <v>114.07702554798</v>
      </c>
      <c r="T4" s="177">
        <v>114.28570375884</v>
      </c>
      <c r="U4" s="177">
        <v>114.4943819697</v>
      </c>
      <c r="V4" s="177">
        <v>114.70306018056</v>
      </c>
      <c r="W4" s="177">
        <v>114.91173839142</v>
      </c>
      <c r="X4" s="177">
        <v>115.12041660228</v>
      </c>
      <c r="Y4" s="177">
        <v>115.32909481314</v>
      </c>
      <c r="Z4" s="177">
        <v>115.537773024</v>
      </c>
      <c r="AA4" s="177">
        <v>115.74645123486</v>
      </c>
      <c r="AB4" s="177">
        <v>115.95512944572</v>
      </c>
      <c r="AC4" s="177">
        <v>116.16380765658</v>
      </c>
      <c r="AD4" s="177">
        <v>116.37248586744001</v>
      </c>
      <c r="AE4" s="177">
        <v>116.58116407830001</v>
      </c>
      <c r="AF4" s="177">
        <v>116.78984228916001</v>
      </c>
      <c r="AG4" s="177">
        <v>116.99852050002001</v>
      </c>
      <c r="AH4" s="177">
        <v>117.20719871087999</v>
      </c>
      <c r="AI4" s="177">
        <v>117.41587692173999</v>
      </c>
      <c r="AJ4" s="177">
        <v>117.62455513259999</v>
      </c>
      <c r="AK4" s="177">
        <v>117.83323334345999</v>
      </c>
      <c r="AL4" s="177">
        <v>118.04191155432</v>
      </c>
      <c r="AM4" s="177">
        <v>118.25058976518</v>
      </c>
    </row>
    <row r="5" spans="1:40" x14ac:dyDescent="0.25">
      <c r="C5" s="177" t="s">
        <v>78</v>
      </c>
      <c r="D5" s="177">
        <v>728.02861242252402</v>
      </c>
      <c r="E5" s="177">
        <v>730.53418251272001</v>
      </c>
      <c r="F5" s="177">
        <v>733.25271060987097</v>
      </c>
      <c r="G5" s="177">
        <v>735.00182794720195</v>
      </c>
      <c r="H5" s="177">
        <v>735.73261175092102</v>
      </c>
      <c r="I5" s="177">
        <v>735.39472827213297</v>
      </c>
      <c r="J5" s="177">
        <v>734.44373122648801</v>
      </c>
      <c r="K5" s="177">
        <v>732.77663638197998</v>
      </c>
      <c r="L5" s="177">
        <v>730.28989015967795</v>
      </c>
      <c r="M5" s="177">
        <v>726.70481639935099</v>
      </c>
      <c r="N5" s="177">
        <v>730.02211223460301</v>
      </c>
      <c r="O5" s="177">
        <v>732.08320039427394</v>
      </c>
      <c r="P5" s="177">
        <v>732.95339174075605</v>
      </c>
      <c r="Q5" s="177">
        <v>732.83260751867601</v>
      </c>
      <c r="R5" s="177">
        <v>731.99960982488801</v>
      </c>
      <c r="S5" s="177">
        <v>730.74862028869904</v>
      </c>
      <c r="T5" s="177">
        <v>729.34988993217996</v>
      </c>
      <c r="U5" s="177">
        <v>728.032326705272</v>
      </c>
      <c r="V5" s="177">
        <v>726.98241325393406</v>
      </c>
      <c r="W5" s="177">
        <v>726.34875937581899</v>
      </c>
      <c r="X5" s="177">
        <v>726.24899441617595</v>
      </c>
      <c r="Y5" s="177">
        <v>726.77157371122496</v>
      </c>
      <c r="Z5" s="177">
        <v>727.98020587247504</v>
      </c>
      <c r="AA5" s="177">
        <v>729.91179744379201</v>
      </c>
      <c r="AB5" s="177">
        <v>732.57830421706603</v>
      </c>
      <c r="AC5" s="177">
        <v>735.964274943644</v>
      </c>
      <c r="AD5" s="177">
        <v>740.03264899687099</v>
      </c>
      <c r="AE5" s="177">
        <v>744.72651414056998</v>
      </c>
      <c r="AF5" s="177">
        <v>749.97572902586205</v>
      </c>
      <c r="AG5" s="177">
        <v>755.70239613177205</v>
      </c>
      <c r="AH5" s="177">
        <v>761.82739338497004</v>
      </c>
      <c r="AI5" s="177">
        <v>768.27501714355299</v>
      </c>
      <c r="AJ5" s="177">
        <v>774.97694065811697</v>
      </c>
      <c r="AK5" s="177">
        <v>781.87418333305698</v>
      </c>
      <c r="AL5" s="177">
        <v>788.91810954494804</v>
      </c>
      <c r="AM5" s="177">
        <v>796.07003343451402</v>
      </c>
    </row>
    <row r="6" spans="1:40" x14ac:dyDescent="0.25">
      <c r="C6" s="177" t="s">
        <v>79</v>
      </c>
      <c r="D6" s="177">
        <v>796.63366365579395</v>
      </c>
      <c r="E6" s="177">
        <v>793.17563266683499</v>
      </c>
      <c r="F6" s="177">
        <v>789.73136790040996</v>
      </c>
      <c r="G6" s="177">
        <v>785.16983194592297</v>
      </c>
      <c r="H6" s="177">
        <v>779.31499708319598</v>
      </c>
      <c r="I6" s="177">
        <v>771.68777631049204</v>
      </c>
      <c r="J6" s="177">
        <v>762.57231573248305</v>
      </c>
      <c r="K6" s="177">
        <v>752.30201142302201</v>
      </c>
      <c r="L6" s="177">
        <v>741.42732905062599</v>
      </c>
      <c r="M6" s="177">
        <v>730.25106722589396</v>
      </c>
      <c r="N6" s="177">
        <v>722.83922050511603</v>
      </c>
      <c r="O6" s="177">
        <v>715.33617116469702</v>
      </c>
      <c r="P6" s="177">
        <v>707.79449864140702</v>
      </c>
      <c r="Q6" s="177">
        <v>700.25998417296898</v>
      </c>
      <c r="R6" s="177">
        <v>692.75971638820295</v>
      </c>
      <c r="S6" s="177">
        <v>685.33391433419695</v>
      </c>
      <c r="T6" s="177">
        <v>689.87216797812403</v>
      </c>
      <c r="U6" s="177">
        <v>694.48711973315505</v>
      </c>
      <c r="V6" s="177">
        <v>699.18576305525596</v>
      </c>
      <c r="W6" s="177">
        <v>703.97882290269899</v>
      </c>
      <c r="X6" s="177">
        <v>708.878784089497</v>
      </c>
      <c r="Y6" s="177">
        <v>713.94303797915995</v>
      </c>
      <c r="Z6" s="177">
        <v>719.18809360205705</v>
      </c>
      <c r="AA6" s="177">
        <v>724.62957908598196</v>
      </c>
      <c r="AB6" s="177">
        <v>730.28504104703302</v>
      </c>
      <c r="AC6" s="177">
        <v>736.16885830672095</v>
      </c>
      <c r="AD6" s="177">
        <v>742.29095756166396</v>
      </c>
      <c r="AE6" s="177">
        <v>748.65880788028903</v>
      </c>
      <c r="AF6" s="177">
        <v>755.276283014868</v>
      </c>
      <c r="AG6" s="177">
        <v>762.142981663211</v>
      </c>
      <c r="AH6" s="177">
        <v>769.25419767576795</v>
      </c>
      <c r="AI6" s="177">
        <v>776.59971329483301</v>
      </c>
      <c r="AJ6" s="177">
        <v>784.16586351700403</v>
      </c>
      <c r="AK6" s="177">
        <v>791.933187645114</v>
      </c>
      <c r="AL6" s="177">
        <v>799.87893989863801</v>
      </c>
      <c r="AM6" s="177">
        <v>807.97714004135605</v>
      </c>
    </row>
    <row r="7" spans="1:40" x14ac:dyDescent="0.25">
      <c r="C7" s="177" t="s">
        <v>80</v>
      </c>
      <c r="D7" s="177">
        <v>0</v>
      </c>
      <c r="E7" s="177">
        <v>0</v>
      </c>
      <c r="F7" s="177">
        <v>0</v>
      </c>
      <c r="G7" s="177">
        <v>0</v>
      </c>
      <c r="H7" s="177">
        <v>0</v>
      </c>
      <c r="I7" s="177">
        <v>0</v>
      </c>
      <c r="J7" s="177">
        <v>0</v>
      </c>
      <c r="K7" s="177">
        <v>0</v>
      </c>
      <c r="L7" s="177">
        <v>0</v>
      </c>
      <c r="M7" s="177">
        <v>0</v>
      </c>
      <c r="N7" s="177">
        <v>0</v>
      </c>
      <c r="O7" s="177">
        <v>0</v>
      </c>
      <c r="P7" s="177">
        <v>0</v>
      </c>
      <c r="Q7" s="177">
        <v>0</v>
      </c>
      <c r="R7" s="177">
        <v>0</v>
      </c>
      <c r="S7" s="177">
        <v>0</v>
      </c>
      <c r="T7" s="177">
        <v>0</v>
      </c>
      <c r="U7" s="177">
        <v>0</v>
      </c>
      <c r="V7" s="177">
        <v>0</v>
      </c>
      <c r="W7" s="177">
        <v>0</v>
      </c>
      <c r="X7" s="177">
        <v>0</v>
      </c>
      <c r="Y7" s="177">
        <v>0</v>
      </c>
      <c r="Z7" s="177">
        <v>0</v>
      </c>
      <c r="AA7" s="177">
        <v>0</v>
      </c>
      <c r="AB7" s="177">
        <v>0</v>
      </c>
      <c r="AC7" s="177">
        <v>0</v>
      </c>
      <c r="AD7" s="177">
        <v>0</v>
      </c>
      <c r="AE7" s="177">
        <v>0</v>
      </c>
      <c r="AF7" s="177">
        <v>0</v>
      </c>
      <c r="AG7" s="177">
        <v>0</v>
      </c>
      <c r="AH7" s="177">
        <v>0</v>
      </c>
      <c r="AI7" s="177">
        <v>0</v>
      </c>
      <c r="AJ7" s="177">
        <v>0</v>
      </c>
      <c r="AK7" s="177">
        <v>0</v>
      </c>
      <c r="AL7" s="177">
        <v>0</v>
      </c>
      <c r="AM7" s="177">
        <v>0</v>
      </c>
    </row>
    <row r="8" spans="1:40" x14ac:dyDescent="0.25">
      <c r="C8" s="177" t="s">
        <v>81</v>
      </c>
      <c r="D8" s="177">
        <v>0</v>
      </c>
      <c r="E8" s="177">
        <v>0</v>
      </c>
      <c r="F8" s="177">
        <v>0</v>
      </c>
      <c r="G8" s="177">
        <v>0</v>
      </c>
      <c r="H8" s="177">
        <v>0</v>
      </c>
      <c r="I8" s="177">
        <v>0</v>
      </c>
      <c r="J8" s="177">
        <v>0</v>
      </c>
      <c r="K8" s="177">
        <v>0</v>
      </c>
      <c r="L8" s="177">
        <v>0</v>
      </c>
      <c r="M8" s="177">
        <v>0</v>
      </c>
      <c r="N8" s="177">
        <v>0</v>
      </c>
      <c r="O8" s="177">
        <v>0</v>
      </c>
      <c r="P8" s="177">
        <v>0</v>
      </c>
      <c r="Q8" s="177">
        <v>0</v>
      </c>
      <c r="R8" s="177">
        <v>0</v>
      </c>
      <c r="S8" s="177">
        <v>0</v>
      </c>
      <c r="T8" s="177">
        <v>0</v>
      </c>
      <c r="U8" s="177">
        <v>0</v>
      </c>
      <c r="V8" s="177">
        <v>0</v>
      </c>
      <c r="W8" s="177">
        <v>0</v>
      </c>
      <c r="X8" s="177">
        <v>0</v>
      </c>
      <c r="Y8" s="177">
        <v>0</v>
      </c>
      <c r="Z8" s="177">
        <v>0</v>
      </c>
      <c r="AA8" s="177">
        <v>0</v>
      </c>
      <c r="AB8" s="177">
        <v>0</v>
      </c>
      <c r="AC8" s="177">
        <v>0</v>
      </c>
      <c r="AD8" s="177">
        <v>0</v>
      </c>
      <c r="AE8" s="177">
        <v>0</v>
      </c>
      <c r="AF8" s="177">
        <v>0</v>
      </c>
      <c r="AG8" s="177">
        <v>0</v>
      </c>
      <c r="AH8" s="177">
        <v>0</v>
      </c>
      <c r="AI8" s="177">
        <v>0</v>
      </c>
      <c r="AJ8" s="177">
        <v>0</v>
      </c>
      <c r="AK8" s="177">
        <v>0</v>
      </c>
      <c r="AL8" s="177">
        <v>0</v>
      </c>
      <c r="AM8" s="177">
        <v>0</v>
      </c>
    </row>
    <row r="9" spans="1:40" x14ac:dyDescent="0.25">
      <c r="C9" s="177" t="s">
        <v>82</v>
      </c>
      <c r="D9" s="177">
        <v>0</v>
      </c>
      <c r="E9" s="177">
        <v>0</v>
      </c>
      <c r="F9" s="177">
        <v>0</v>
      </c>
      <c r="G9" s="177">
        <v>0</v>
      </c>
      <c r="H9" s="177">
        <v>0</v>
      </c>
      <c r="I9" s="177">
        <v>0</v>
      </c>
      <c r="J9" s="177">
        <v>0</v>
      </c>
      <c r="K9" s="177">
        <v>0</v>
      </c>
      <c r="L9" s="177">
        <v>0</v>
      </c>
      <c r="M9" s="177">
        <v>0</v>
      </c>
      <c r="N9" s="177">
        <v>0</v>
      </c>
      <c r="O9" s="177">
        <v>0</v>
      </c>
      <c r="P9" s="177">
        <v>0</v>
      </c>
      <c r="Q9" s="177">
        <v>0</v>
      </c>
      <c r="R9" s="177">
        <v>0</v>
      </c>
      <c r="S9" s="177">
        <v>0</v>
      </c>
      <c r="T9" s="177">
        <v>0</v>
      </c>
      <c r="U9" s="177">
        <v>0</v>
      </c>
      <c r="V9" s="177">
        <v>0</v>
      </c>
      <c r="W9" s="177">
        <v>0</v>
      </c>
      <c r="X9" s="177">
        <v>0</v>
      </c>
      <c r="Y9" s="177">
        <v>0</v>
      </c>
      <c r="Z9" s="177">
        <v>0</v>
      </c>
      <c r="AA9" s="177">
        <v>0</v>
      </c>
      <c r="AB9" s="177">
        <v>0</v>
      </c>
      <c r="AC9" s="177">
        <v>0</v>
      </c>
      <c r="AD9" s="177">
        <v>0</v>
      </c>
      <c r="AE9" s="177">
        <v>0</v>
      </c>
      <c r="AF9" s="177">
        <v>0</v>
      </c>
      <c r="AG9" s="177">
        <v>0</v>
      </c>
      <c r="AH9" s="177">
        <v>0</v>
      </c>
      <c r="AI9" s="177">
        <v>0</v>
      </c>
      <c r="AJ9" s="177">
        <v>0</v>
      </c>
      <c r="AK9" s="177">
        <v>0</v>
      </c>
      <c r="AL9" s="177">
        <v>0</v>
      </c>
      <c r="AM9" s="177">
        <v>0</v>
      </c>
    </row>
    <row r="10" spans="1:40" x14ac:dyDescent="0.25">
      <c r="C10" s="177" t="s">
        <v>83</v>
      </c>
      <c r="D10" s="177">
        <v>434.323791483653</v>
      </c>
      <c r="E10" s="177">
        <v>441.2827176047</v>
      </c>
      <c r="F10" s="177">
        <v>448.212978226921</v>
      </c>
      <c r="G10" s="177">
        <v>454.000437698756</v>
      </c>
      <c r="H10" s="177">
        <v>457.83378929158499</v>
      </c>
      <c r="I10" s="177">
        <v>458.65296291720301</v>
      </c>
      <c r="J10" s="177">
        <v>456.34226209124699</v>
      </c>
      <c r="K10" s="177">
        <v>451.784616676562</v>
      </c>
      <c r="L10" s="177">
        <v>446.28012133197302</v>
      </c>
      <c r="M10" s="177">
        <v>440.60027722345899</v>
      </c>
      <c r="N10" s="177">
        <v>435.14899093669402</v>
      </c>
      <c r="O10" s="177">
        <v>430.08884946252601</v>
      </c>
      <c r="P10" s="177">
        <v>425.55941968268002</v>
      </c>
      <c r="Q10" s="177">
        <v>421.70067562099302</v>
      </c>
      <c r="R10" s="177">
        <v>418.65091573189102</v>
      </c>
      <c r="S10" s="177">
        <v>416.529687851061</v>
      </c>
      <c r="T10" s="177">
        <v>415.41101192640798</v>
      </c>
      <c r="U10" s="177">
        <v>415.31104352170502</v>
      </c>
      <c r="V10" s="177">
        <v>416.18405693864003</v>
      </c>
      <c r="W10" s="177">
        <v>417.93216927223699</v>
      </c>
      <c r="X10" s="177">
        <v>420.42300442939802</v>
      </c>
      <c r="Y10" s="177">
        <v>423.50869848106402</v>
      </c>
      <c r="Z10" s="177">
        <v>427.04581453030403</v>
      </c>
      <c r="AA10" s="177">
        <v>430.90863006445602</v>
      </c>
      <c r="AB10" s="177">
        <v>434.99517418746899</v>
      </c>
      <c r="AC10" s="177">
        <v>439.22859517595498</v>
      </c>
      <c r="AD10" s="177">
        <v>443.55441379591201</v>
      </c>
      <c r="AE10" s="177">
        <v>447.93623920740498</v>
      </c>
      <c r="AF10" s="177">
        <v>452.35129887711997</v>
      </c>
      <c r="AG10" s="177">
        <v>456.78652238680002</v>
      </c>
      <c r="AH10" s="177">
        <v>461.23465315772103</v>
      </c>
      <c r="AI10" s="177">
        <v>465.691432462801</v>
      </c>
      <c r="AJ10" s="177">
        <v>470.15441249917399</v>
      </c>
      <c r="AK10" s="177">
        <v>474.62238663107399</v>
      </c>
      <c r="AL10" s="177">
        <v>479.094835002602</v>
      </c>
      <c r="AM10" s="177">
        <v>483.571550283433</v>
      </c>
    </row>
    <row r="11" spans="1:40" x14ac:dyDescent="0.25">
      <c r="C11" s="177" t="s">
        <v>84</v>
      </c>
      <c r="D11" s="177">
        <v>0</v>
      </c>
      <c r="E11" s="177">
        <v>0</v>
      </c>
      <c r="F11" s="177">
        <v>0</v>
      </c>
      <c r="G11" s="177">
        <v>0</v>
      </c>
      <c r="H11" s="177">
        <v>0</v>
      </c>
      <c r="I11" s="177">
        <v>0</v>
      </c>
      <c r="J11" s="177">
        <v>0</v>
      </c>
      <c r="K11" s="177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Y11" s="177">
        <v>0</v>
      </c>
      <c r="Z11" s="177">
        <v>0</v>
      </c>
      <c r="AA11" s="177">
        <v>0</v>
      </c>
      <c r="AB11" s="177">
        <v>0</v>
      </c>
      <c r="AC11" s="177">
        <v>0</v>
      </c>
      <c r="AD11" s="177">
        <v>0</v>
      </c>
      <c r="AE11" s="177">
        <v>0</v>
      </c>
      <c r="AF11" s="177">
        <v>0</v>
      </c>
      <c r="AG11" s="177">
        <v>0</v>
      </c>
      <c r="AH11" s="177">
        <v>0</v>
      </c>
      <c r="AI11" s="177">
        <v>0</v>
      </c>
      <c r="AJ11" s="177">
        <v>0</v>
      </c>
      <c r="AK11" s="177">
        <v>0</v>
      </c>
      <c r="AL11" s="177">
        <v>0</v>
      </c>
      <c r="AM11" s="177">
        <v>0</v>
      </c>
    </row>
    <row r="12" spans="1:40" x14ac:dyDescent="0.25">
      <c r="C12" s="177" t="s">
        <v>85</v>
      </c>
      <c r="D12" s="177">
        <v>150.62390767064599</v>
      </c>
      <c r="E12" s="177">
        <v>152.46076817679801</v>
      </c>
      <c r="F12" s="177">
        <v>153.378286171566</v>
      </c>
      <c r="G12" s="177">
        <v>154.77370370504801</v>
      </c>
      <c r="H12" s="177">
        <v>155.332373100806</v>
      </c>
      <c r="I12" s="177">
        <v>155.29350878993</v>
      </c>
      <c r="J12" s="177">
        <v>155.85933436654801</v>
      </c>
      <c r="K12" s="177">
        <v>155.869894192152</v>
      </c>
      <c r="L12" s="177">
        <v>155.64541186826199</v>
      </c>
      <c r="M12" s="177">
        <v>155.438886424114</v>
      </c>
      <c r="N12" s="177">
        <v>154.96069880033701</v>
      </c>
      <c r="O12" s="177">
        <v>154.441638713462</v>
      </c>
      <c r="P12" s="177">
        <v>153.88208563491099</v>
      </c>
      <c r="Q12" s="177">
        <v>153.282419902774</v>
      </c>
      <c r="R12" s="177">
        <v>152.643022721801</v>
      </c>
      <c r="S12" s="177">
        <v>151.964276163406</v>
      </c>
      <c r="T12" s="177">
        <v>155.772318686094</v>
      </c>
      <c r="U12" s="177">
        <v>159.412738699317</v>
      </c>
      <c r="V12" s="177">
        <v>162.92133737205799</v>
      </c>
      <c r="W12" s="177">
        <v>166.263522490132</v>
      </c>
      <c r="X12" s="177">
        <v>169.47421946520001</v>
      </c>
      <c r="Y12" s="177">
        <v>172.519715307052</v>
      </c>
      <c r="Z12" s="177">
        <v>175.43405967002701</v>
      </c>
      <c r="AA12" s="177">
        <v>178.200701114374</v>
      </c>
      <c r="AB12" s="177">
        <v>180.80396655765901</v>
      </c>
      <c r="AC12" s="177">
        <v>183.276592018234</v>
      </c>
      <c r="AD12" s="177">
        <v>185.58706256583201</v>
      </c>
      <c r="AE12" s="177">
        <v>187.767238461483</v>
      </c>
      <c r="AF12" s="177">
        <v>189.78648399889599</v>
      </c>
      <c r="AG12" s="177">
        <v>191.67578368177999</v>
      </c>
      <c r="AH12" s="177">
        <v>193.42012774566501</v>
      </c>
      <c r="AI12" s="177">
        <v>195.00538478339499</v>
      </c>
      <c r="AJ12" s="177">
        <v>196.46122566269699</v>
      </c>
      <c r="AK12" s="177">
        <v>197.75921273721599</v>
      </c>
      <c r="AL12" s="177">
        <v>198.928141117358</v>
      </c>
      <c r="AM12" s="177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77" t="s">
        <v>86</v>
      </c>
      <c r="D13" s="177">
        <v>25.290831659301301</v>
      </c>
      <c r="E13" s="177">
        <v>23.313786267732301</v>
      </c>
      <c r="F13" s="177">
        <v>21.4827237360407</v>
      </c>
      <c r="G13" s="177">
        <v>21.618437528790899</v>
      </c>
      <c r="H13" s="177">
        <v>20.5109475562051</v>
      </c>
      <c r="I13" s="177">
        <v>22.9663707425177</v>
      </c>
      <c r="J13" s="177">
        <v>18.588768732998901</v>
      </c>
      <c r="K13" s="177">
        <v>17.519821006134801</v>
      </c>
      <c r="L13" s="177">
        <v>16.5578966544943</v>
      </c>
      <c r="M13" s="177">
        <v>15.3456714009303</v>
      </c>
      <c r="N13" s="177">
        <v>13.885207534778299</v>
      </c>
      <c r="O13" s="177">
        <v>12.7223218068671</v>
      </c>
      <c r="P13" s="177">
        <v>11.572375548264599</v>
      </c>
      <c r="Q13" s="177">
        <v>10.435368758970499</v>
      </c>
      <c r="R13" s="177">
        <v>9.3113014389850495</v>
      </c>
      <c r="S13" s="177">
        <v>8.2001735883080595</v>
      </c>
      <c r="T13" s="177">
        <v>7.3200214328471302</v>
      </c>
      <c r="U13" s="177">
        <v>6.4382273278526903</v>
      </c>
      <c r="V13" s="177">
        <v>5.5580751723917601</v>
      </c>
      <c r="W13" s="177">
        <v>4.6779230169308299</v>
      </c>
      <c r="X13" s="177">
        <v>3.79777086146989</v>
      </c>
      <c r="Y13" s="177">
        <v>2.9159767564754602</v>
      </c>
      <c r="Z13" s="177">
        <v>2.23874578628581</v>
      </c>
      <c r="AA13" s="177">
        <v>2.4735445695766498</v>
      </c>
      <c r="AB13" s="177">
        <v>2.7083433528674901</v>
      </c>
      <c r="AC13" s="177">
        <v>2.9415001866248298</v>
      </c>
      <c r="AD13" s="177">
        <v>3.1762989699156798</v>
      </c>
      <c r="AE13" s="177">
        <v>3.4110977532065201</v>
      </c>
      <c r="AF13" s="177">
        <v>3.6458965364973599</v>
      </c>
      <c r="AG13" s="177">
        <v>3.8790533702547001</v>
      </c>
      <c r="AH13" s="177">
        <v>4.1138521535455403</v>
      </c>
      <c r="AI13" s="177">
        <v>4.3486509368363802</v>
      </c>
      <c r="AJ13" s="177">
        <v>4.58344972012722</v>
      </c>
      <c r="AK13" s="177">
        <v>4.8166065538845597</v>
      </c>
      <c r="AL13" s="177">
        <v>5.0514053371754004</v>
      </c>
      <c r="AM13" s="177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77" t="s">
        <v>87</v>
      </c>
      <c r="D14" s="177">
        <v>69.091217013623606</v>
      </c>
      <c r="E14" s="177">
        <v>66.229821785358197</v>
      </c>
      <c r="F14" s="177">
        <v>62.926385688146603</v>
      </c>
      <c r="G14" s="177">
        <v>65.066278311826196</v>
      </c>
      <c r="H14" s="177">
        <v>63.264286270723197</v>
      </c>
      <c r="I14" s="177">
        <v>72.879695997072304</v>
      </c>
      <c r="J14" s="177">
        <v>60.439681748451797</v>
      </c>
      <c r="K14" s="177">
        <v>58.5010764722836</v>
      </c>
      <c r="L14" s="177">
        <v>56.689934624453002</v>
      </c>
      <c r="M14" s="177">
        <v>53.711340488648801</v>
      </c>
      <c r="N14" s="177">
        <v>54.279651797890899</v>
      </c>
      <c r="O14" s="177">
        <v>52.7314059090548</v>
      </c>
      <c r="P14" s="177">
        <v>51.197248764568201</v>
      </c>
      <c r="Q14" s="177">
        <v>49.677180364431202</v>
      </c>
      <c r="R14" s="177">
        <v>48.171200708643703</v>
      </c>
      <c r="S14" s="177">
        <v>46.679309797205697</v>
      </c>
      <c r="T14" s="177">
        <v>45.465329659086798</v>
      </c>
      <c r="U14" s="177">
        <v>44.251349520967999</v>
      </c>
      <c r="V14" s="177">
        <v>43.0373693828491</v>
      </c>
      <c r="W14" s="177">
        <v>41.823389244730301</v>
      </c>
      <c r="X14" s="177">
        <v>40.609409106611402</v>
      </c>
      <c r="Y14" s="177">
        <v>39.395428968492503</v>
      </c>
      <c r="Z14" s="177">
        <v>38.181448830373697</v>
      </c>
      <c r="AA14" s="177">
        <v>36.967468692254798</v>
      </c>
      <c r="AB14" s="177">
        <v>35.753488554135899</v>
      </c>
      <c r="AC14" s="177">
        <v>34.5395084160171</v>
      </c>
      <c r="AD14" s="177">
        <v>33.325528277898201</v>
      </c>
      <c r="AE14" s="177">
        <v>32.111548139779302</v>
      </c>
      <c r="AF14" s="177">
        <v>30.897568001660499</v>
      </c>
      <c r="AG14" s="177">
        <v>29.6835878635416</v>
      </c>
      <c r="AH14" s="177">
        <v>28.469607725422801</v>
      </c>
      <c r="AI14" s="177">
        <v>27.255627587303898</v>
      </c>
      <c r="AJ14" s="177">
        <v>26.041647449185</v>
      </c>
      <c r="AK14" s="177">
        <v>24.8276673110662</v>
      </c>
      <c r="AL14" s="177">
        <v>23.613687172947301</v>
      </c>
      <c r="AM14" s="177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77" t="s">
        <v>88</v>
      </c>
      <c r="D15" s="177">
        <v>424.919322423506</v>
      </c>
      <c r="E15" s="177">
        <v>421.78528335343299</v>
      </c>
      <c r="F15" s="177">
        <v>417.74231147943902</v>
      </c>
      <c r="G15" s="177">
        <v>416.16694565611499</v>
      </c>
      <c r="H15" s="177">
        <v>412.277392714602</v>
      </c>
      <c r="I15" s="177">
        <v>405.98031857853198</v>
      </c>
      <c r="J15" s="177">
        <v>400.38510276977098</v>
      </c>
      <c r="K15" s="177">
        <v>394.05994412450002</v>
      </c>
      <c r="L15" s="177">
        <v>387.70481332558398</v>
      </c>
      <c r="M15" s="177">
        <v>380.81734377606</v>
      </c>
      <c r="N15" s="177">
        <v>381.14086335232503</v>
      </c>
      <c r="O15" s="177">
        <v>379.438435516536</v>
      </c>
      <c r="P15" s="177">
        <v>377.73093929420401</v>
      </c>
      <c r="Q15" s="177">
        <v>376.01837468532602</v>
      </c>
      <c r="R15" s="177">
        <v>374.30074168990399</v>
      </c>
      <c r="S15" s="177">
        <v>372.57804030793699</v>
      </c>
      <c r="T15" s="177">
        <v>373.01476628187299</v>
      </c>
      <c r="U15" s="177">
        <v>373.451492255809</v>
      </c>
      <c r="V15" s="177">
        <v>373.88821822974597</v>
      </c>
      <c r="W15" s="177">
        <v>374.32494420368198</v>
      </c>
      <c r="X15" s="177">
        <v>374.76167017761799</v>
      </c>
      <c r="Y15" s="177">
        <v>375.19839615155399</v>
      </c>
      <c r="Z15" s="177">
        <v>375.63512212549102</v>
      </c>
      <c r="AA15" s="177">
        <v>376.07184809942697</v>
      </c>
      <c r="AB15" s="177">
        <v>376.50857407336298</v>
      </c>
      <c r="AC15" s="177">
        <v>376.94530004730001</v>
      </c>
      <c r="AD15" s="177">
        <v>377.38202602123602</v>
      </c>
      <c r="AE15" s="177">
        <v>377.81875199517202</v>
      </c>
      <c r="AF15" s="177">
        <v>378.25547796910899</v>
      </c>
      <c r="AG15" s="177">
        <v>378.692203943045</v>
      </c>
      <c r="AH15" s="177">
        <v>379.12892991698101</v>
      </c>
      <c r="AI15" s="177">
        <v>379.56565589091701</v>
      </c>
      <c r="AJ15" s="177">
        <v>380.00238186485399</v>
      </c>
      <c r="AK15" s="177">
        <v>380.43910783878999</v>
      </c>
      <c r="AL15" s="177">
        <v>380.875833812726</v>
      </c>
      <c r="AM15" s="177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77" t="s">
        <v>89</v>
      </c>
      <c r="D16" s="177">
        <v>290.96129099731598</v>
      </c>
      <c r="E16" s="177">
        <v>288.37195022962698</v>
      </c>
      <c r="F16" s="177">
        <v>285.34465942822197</v>
      </c>
      <c r="G16" s="177">
        <v>284.17281047880101</v>
      </c>
      <c r="H16" s="177">
        <v>281.40927990133201</v>
      </c>
      <c r="I16" s="177">
        <v>277.85257016542897</v>
      </c>
      <c r="J16" s="177">
        <v>274.77177170243198</v>
      </c>
      <c r="K16" s="177">
        <v>271.13197812881901</v>
      </c>
      <c r="L16" s="177">
        <v>267.43177594828001</v>
      </c>
      <c r="M16" s="177">
        <v>263.34646199672301</v>
      </c>
      <c r="N16" s="177">
        <v>264.02508770972202</v>
      </c>
      <c r="O16" s="177">
        <v>263.48417443366998</v>
      </c>
      <c r="P16" s="177">
        <v>262.94126498366501</v>
      </c>
      <c r="Q16" s="177">
        <v>262.39635935970801</v>
      </c>
      <c r="R16" s="177">
        <v>261.84945756179798</v>
      </c>
      <c r="S16" s="177">
        <v>261.30055958993501</v>
      </c>
      <c r="T16" s="177">
        <v>264.69078433119699</v>
      </c>
      <c r="U16" s="177">
        <v>268.08100907245898</v>
      </c>
      <c r="V16" s="177">
        <v>271.47123381372103</v>
      </c>
      <c r="W16" s="177">
        <v>274.86145855498302</v>
      </c>
      <c r="X16" s="177">
        <v>278.25168329624501</v>
      </c>
      <c r="Y16" s="177">
        <v>281.64190803750699</v>
      </c>
      <c r="Z16" s="177">
        <v>285.01571328343402</v>
      </c>
      <c r="AA16" s="177">
        <v>288.40593802469698</v>
      </c>
      <c r="AB16" s="177">
        <v>291.79616276595902</v>
      </c>
      <c r="AC16" s="177">
        <v>295.18638750722101</v>
      </c>
      <c r="AD16" s="177">
        <v>298.576612248483</v>
      </c>
      <c r="AE16" s="177">
        <v>301.96683698974499</v>
      </c>
      <c r="AF16" s="177">
        <v>305.35706173100698</v>
      </c>
      <c r="AG16" s="177">
        <v>308.74728647226902</v>
      </c>
      <c r="AH16" s="177">
        <v>312.13751121353101</v>
      </c>
      <c r="AI16" s="177">
        <v>315.527735954793</v>
      </c>
      <c r="AJ16" s="177">
        <v>318.91796069605499</v>
      </c>
      <c r="AK16" s="177">
        <v>322.30818543731698</v>
      </c>
      <c r="AL16" s="177">
        <v>325.69841017857902</v>
      </c>
      <c r="AM16" s="177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77" t="s">
        <v>90</v>
      </c>
      <c r="D17" s="177">
        <v>34.651218585513099</v>
      </c>
      <c r="E17" s="177">
        <v>34.053282474123399</v>
      </c>
      <c r="F17" s="177">
        <v>33.482376988586601</v>
      </c>
      <c r="G17" s="177">
        <v>33.068306622106697</v>
      </c>
      <c r="H17" s="177">
        <v>32.505795760028903</v>
      </c>
      <c r="I17" s="177">
        <v>31.7950800626849</v>
      </c>
      <c r="J17" s="177">
        <v>31.126082684198501</v>
      </c>
      <c r="K17" s="177">
        <v>30.404345714571502</v>
      </c>
      <c r="L17" s="177">
        <v>29.683365384138401</v>
      </c>
      <c r="M17" s="177">
        <v>28.913162297693098</v>
      </c>
      <c r="N17" s="177">
        <v>28.480449859380698</v>
      </c>
      <c r="O17" s="177">
        <v>28.0371203012098</v>
      </c>
      <c r="P17" s="177">
        <v>27.5969974596848</v>
      </c>
      <c r="Q17" s="177">
        <v>27.1600813348056</v>
      </c>
      <c r="R17" s="177">
        <v>26.726371926572298</v>
      </c>
      <c r="S17" s="177">
        <v>26.295869234984799</v>
      </c>
      <c r="T17" s="177">
        <v>26.019557150666099</v>
      </c>
      <c r="U17" s="177">
        <v>25.743245066347299</v>
      </c>
      <c r="V17" s="177">
        <v>25.466932982028499</v>
      </c>
      <c r="W17" s="177">
        <v>25.190620897709799</v>
      </c>
      <c r="X17" s="177">
        <v>24.914308813390999</v>
      </c>
      <c r="Y17" s="177">
        <v>24.637996729072199</v>
      </c>
      <c r="Z17" s="177">
        <v>24.361684644753499</v>
      </c>
      <c r="AA17" s="177">
        <v>24.085372560434699</v>
      </c>
      <c r="AB17" s="177">
        <v>23.809060476115899</v>
      </c>
      <c r="AC17" s="177">
        <v>23.532748391797199</v>
      </c>
      <c r="AD17" s="177">
        <v>23.256436307478399</v>
      </c>
      <c r="AE17" s="177">
        <v>22.980124223159599</v>
      </c>
      <c r="AF17" s="177">
        <v>22.703812138840899</v>
      </c>
      <c r="AG17" s="177">
        <v>22.427500054522099</v>
      </c>
      <c r="AH17" s="177">
        <v>22.151187970203399</v>
      </c>
      <c r="AI17" s="177">
        <v>21.874875885884599</v>
      </c>
      <c r="AJ17" s="177">
        <v>21.598563801565799</v>
      </c>
      <c r="AK17" s="177">
        <v>21.322251717247099</v>
      </c>
      <c r="AL17" s="177">
        <v>21.045939632928299</v>
      </c>
      <c r="AM17" s="177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77" t="s">
        <v>91</v>
      </c>
      <c r="D18" s="177">
        <v>6.6034083541208899</v>
      </c>
      <c r="E18" s="177">
        <v>6.4863395188806496</v>
      </c>
      <c r="F18" s="177">
        <v>6.3812441269519402</v>
      </c>
      <c r="G18" s="177">
        <v>6.2987250708774596</v>
      </c>
      <c r="H18" s="177">
        <v>6.19517154856368</v>
      </c>
      <c r="I18" s="177">
        <v>6.0592429407323296</v>
      </c>
      <c r="J18" s="177">
        <v>5.9357691372157602</v>
      </c>
      <c r="K18" s="177">
        <v>5.8036195800866404</v>
      </c>
      <c r="L18" s="177">
        <v>5.6632065273966399</v>
      </c>
      <c r="M18" s="177">
        <v>5.5250003833740102</v>
      </c>
      <c r="N18" s="177">
        <v>5.4539897899510104</v>
      </c>
      <c r="O18" s="177">
        <v>5.3740265182625304</v>
      </c>
      <c r="P18" s="177">
        <v>5.2946213678235701</v>
      </c>
      <c r="Q18" s="177">
        <v>5.2157743386341302</v>
      </c>
      <c r="R18" s="177">
        <v>5.1374854306942099</v>
      </c>
      <c r="S18" s="177">
        <v>5.0597546440038101</v>
      </c>
      <c r="T18" s="177">
        <v>5.0116631963366496</v>
      </c>
      <c r="U18" s="177">
        <v>4.9635717486694899</v>
      </c>
      <c r="V18" s="177">
        <v>4.9154803010023302</v>
      </c>
      <c r="W18" s="177">
        <v>4.8673888533351697</v>
      </c>
      <c r="X18" s="177">
        <v>4.81929740566801</v>
      </c>
      <c r="Y18" s="177">
        <v>4.7712059580008503</v>
      </c>
      <c r="Z18" s="177">
        <v>4.7231145103336898</v>
      </c>
      <c r="AA18" s="177">
        <v>4.6750230626665203</v>
      </c>
      <c r="AB18" s="177">
        <v>4.6269316149993696</v>
      </c>
      <c r="AC18" s="177">
        <v>4.5788401673322001</v>
      </c>
      <c r="AD18" s="177">
        <v>4.5307487196650396</v>
      </c>
      <c r="AE18" s="177">
        <v>4.4826572719978799</v>
      </c>
      <c r="AF18" s="177">
        <v>4.4345658243307202</v>
      </c>
      <c r="AG18" s="177">
        <v>4.3864743766635597</v>
      </c>
      <c r="AH18" s="177">
        <v>4.3383829289964</v>
      </c>
      <c r="AI18" s="177">
        <v>4.2902914813292403</v>
      </c>
      <c r="AJ18" s="177">
        <v>4.2422000336620798</v>
      </c>
      <c r="AK18" s="177">
        <v>4.1941085859949201</v>
      </c>
      <c r="AL18" s="177">
        <v>4.1460171383277604</v>
      </c>
      <c r="AM18" s="177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77" t="s">
        <v>92</v>
      </c>
      <c r="D19" s="177">
        <v>2.5457584395516499</v>
      </c>
      <c r="E19" s="177">
        <v>2.5447364419974701</v>
      </c>
      <c r="F19" s="177">
        <v>2.5326065211051101</v>
      </c>
      <c r="G19" s="177">
        <v>2.5204855259555901</v>
      </c>
      <c r="H19" s="177">
        <v>2.50837345654889</v>
      </c>
      <c r="I19" s="177">
        <v>2.48265429299656</v>
      </c>
      <c r="J19" s="177">
        <v>2.4570759921098402</v>
      </c>
      <c r="K19" s="177">
        <v>2.4316384078311102</v>
      </c>
      <c r="L19" s="177">
        <v>2.4063413941027698</v>
      </c>
      <c r="M19" s="177">
        <v>2.37041021298998</v>
      </c>
      <c r="N19" s="177">
        <v>2.3752498715125498</v>
      </c>
      <c r="O19" s="177">
        <v>2.3560018935984899</v>
      </c>
      <c r="P19" s="177">
        <v>2.3368203093901498</v>
      </c>
      <c r="Q19" s="177">
        <v>2.3177051188875302</v>
      </c>
      <c r="R19" s="177">
        <v>2.2986563220906402</v>
      </c>
      <c r="S19" s="177">
        <v>2.2796739189994701</v>
      </c>
      <c r="T19" s="177">
        <v>2.2739529946895898</v>
      </c>
      <c r="U19" s="177">
        <v>2.2682320703797201</v>
      </c>
      <c r="V19" s="177">
        <v>2.2625111460698402</v>
      </c>
      <c r="W19" s="177">
        <v>2.25679022175997</v>
      </c>
      <c r="X19" s="177">
        <v>2.2510692974500901</v>
      </c>
      <c r="Y19" s="177">
        <v>2.2453483731402102</v>
      </c>
      <c r="Z19" s="177">
        <v>2.23962744883034</v>
      </c>
      <c r="AA19" s="177">
        <v>2.2339065245204601</v>
      </c>
      <c r="AB19" s="177">
        <v>2.2281856002105802</v>
      </c>
      <c r="AC19" s="177">
        <v>2.2224646759007101</v>
      </c>
      <c r="AD19" s="177">
        <v>2.2167437515908301</v>
      </c>
      <c r="AE19" s="177">
        <v>2.21102282728096</v>
      </c>
      <c r="AF19" s="177">
        <v>2.2053019029710801</v>
      </c>
      <c r="AG19" s="177">
        <v>2.1995809786612002</v>
      </c>
      <c r="AH19" s="177">
        <v>2.19386005435133</v>
      </c>
      <c r="AI19" s="177">
        <v>2.1881391300414501</v>
      </c>
      <c r="AJ19" s="177">
        <v>2.1824182057315702</v>
      </c>
      <c r="AK19" s="177">
        <v>2.1766972814217</v>
      </c>
      <c r="AL19" s="177">
        <v>2.1709763571118201</v>
      </c>
      <c r="AM19" s="177">
        <v>2.16525543280195</v>
      </c>
      <c r="AN19" s="44">
        <f t="shared" si="0"/>
        <v>-0.14946547984997069</v>
      </c>
    </row>
    <row r="20" spans="1:40" s="178" customFormat="1" x14ac:dyDescent="0.25">
      <c r="A20" s="143" t="s">
        <v>58</v>
      </c>
      <c r="B20" s="32" t="s">
        <v>590</v>
      </c>
      <c r="C20" s="178" t="s">
        <v>93</v>
      </c>
      <c r="D20" s="178">
        <v>3.3239378752224602</v>
      </c>
      <c r="E20" s="178">
        <v>3.28944440425603</v>
      </c>
      <c r="F20" s="178">
        <v>3.23317868624419</v>
      </c>
      <c r="G20" s="178">
        <v>3.1881451800925</v>
      </c>
      <c r="H20" s="178">
        <v>3.1326870015347201</v>
      </c>
      <c r="I20" s="178">
        <v>3.37964295127993</v>
      </c>
      <c r="J20" s="178">
        <v>3.60321618589232</v>
      </c>
      <c r="K20" s="178">
        <v>3.81405455231801</v>
      </c>
      <c r="L20" s="178">
        <v>4.0221220330007501</v>
      </c>
      <c r="M20" s="178">
        <v>4.1974964765362097</v>
      </c>
      <c r="N20" s="178">
        <v>4.4763896861410304</v>
      </c>
      <c r="O20" s="178">
        <v>4.7306257052672702</v>
      </c>
      <c r="P20" s="178">
        <v>4.98498315069107</v>
      </c>
      <c r="Q20" s="178">
        <v>5.2394620224124502</v>
      </c>
      <c r="R20" s="178">
        <v>5.4940623204314001</v>
      </c>
      <c r="S20" s="178">
        <v>5.7487840447479197</v>
      </c>
      <c r="T20" s="178">
        <v>6.9533638002323803</v>
      </c>
      <c r="U20" s="178">
        <v>8.1415240603818102</v>
      </c>
      <c r="V20" s="178">
        <v>9.3461038158662806</v>
      </c>
      <c r="W20" s="178">
        <v>10.550683571350699</v>
      </c>
      <c r="X20" s="178">
        <v>11.7388438315001</v>
      </c>
      <c r="Y20" s="178">
        <v>12.943423586984601</v>
      </c>
      <c r="Z20" s="178">
        <v>14.148003342469099</v>
      </c>
      <c r="AA20" s="178">
        <v>15.3361636026185</v>
      </c>
      <c r="AB20" s="178">
        <v>16.540743358103001</v>
      </c>
      <c r="AC20" s="178">
        <v>17.728903618252399</v>
      </c>
      <c r="AD20" s="178">
        <v>18.933483373736902</v>
      </c>
      <c r="AE20" s="178">
        <v>20.138063129221301</v>
      </c>
      <c r="AF20" s="178">
        <v>21.3262233893707</v>
      </c>
      <c r="AG20" s="178">
        <v>22.530803144855199</v>
      </c>
      <c r="AH20" s="178">
        <v>23.735382900339701</v>
      </c>
      <c r="AI20" s="178">
        <v>24.9235431604891</v>
      </c>
      <c r="AJ20" s="178">
        <v>26.128122915973599</v>
      </c>
      <c r="AK20" s="178">
        <v>27.332702671458001</v>
      </c>
      <c r="AL20" s="178">
        <v>28.5208629316075</v>
      </c>
      <c r="AM20" s="178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77" t="s">
        <v>94</v>
      </c>
      <c r="D21" s="177">
        <v>51.748932472108898</v>
      </c>
      <c r="E21" s="177">
        <v>50.934200803309203</v>
      </c>
      <c r="F21" s="177">
        <v>50.334112196759399</v>
      </c>
      <c r="G21" s="177">
        <v>50.096600947744598</v>
      </c>
      <c r="H21" s="177">
        <v>49.608847739860799</v>
      </c>
      <c r="I21" s="177">
        <v>49.021598604116299</v>
      </c>
      <c r="J21" s="177">
        <v>48.497250843726697</v>
      </c>
      <c r="K21" s="177">
        <v>47.856562940567699</v>
      </c>
      <c r="L21" s="177">
        <v>47.186058035868903</v>
      </c>
      <c r="M21" s="177">
        <v>46.426093407691802</v>
      </c>
      <c r="N21" s="177">
        <v>46.129867155045702</v>
      </c>
      <c r="O21" s="177">
        <v>45.848685911896403</v>
      </c>
      <c r="P21" s="177">
        <v>45.569522033690802</v>
      </c>
      <c r="Q21" s="177">
        <v>45.292375520428898</v>
      </c>
      <c r="R21" s="177">
        <v>45.017246372110698</v>
      </c>
      <c r="S21" s="177">
        <v>44.744134588736301</v>
      </c>
      <c r="T21" s="177">
        <v>45.227084789485602</v>
      </c>
      <c r="U21" s="177">
        <v>45.710034990234902</v>
      </c>
      <c r="V21" s="177">
        <v>46.176565695649202</v>
      </c>
      <c r="W21" s="177">
        <v>46.659515896398503</v>
      </c>
      <c r="X21" s="177">
        <v>47.142466097147803</v>
      </c>
      <c r="Y21" s="177">
        <v>47.625416297897097</v>
      </c>
      <c r="Z21" s="177">
        <v>48.108366498646397</v>
      </c>
      <c r="AA21" s="177">
        <v>48.574897204060598</v>
      </c>
      <c r="AB21" s="177">
        <v>49.057847404809898</v>
      </c>
      <c r="AC21" s="177">
        <v>49.540797605559199</v>
      </c>
      <c r="AD21" s="177">
        <v>50.023747806308499</v>
      </c>
      <c r="AE21" s="177">
        <v>50.5066980070578</v>
      </c>
      <c r="AF21" s="177">
        <v>50.9732287124721</v>
      </c>
      <c r="AG21" s="177">
        <v>51.4561789132214</v>
      </c>
      <c r="AH21" s="177">
        <v>51.939129113970601</v>
      </c>
      <c r="AI21" s="177">
        <v>52.418795415652902</v>
      </c>
      <c r="AJ21" s="177">
        <v>52.898461717335202</v>
      </c>
      <c r="AK21" s="177">
        <v>53.378128019017502</v>
      </c>
      <c r="AL21" s="177">
        <v>53.857794320699803</v>
      </c>
      <c r="AM21" s="177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77" t="s">
        <v>95</v>
      </c>
      <c r="D22" s="177">
        <v>29.315131026627501</v>
      </c>
      <c r="E22" s="177">
        <v>28.734660747944002</v>
      </c>
      <c r="F22" s="177">
        <v>28.280054326576501</v>
      </c>
      <c r="G22" s="177">
        <v>28.0575792403401</v>
      </c>
      <c r="H22" s="177">
        <v>27.694941572046002</v>
      </c>
      <c r="I22" s="177">
        <v>27.341761182013801</v>
      </c>
      <c r="J22" s="177">
        <v>27.019435382149599</v>
      </c>
      <c r="K22" s="177">
        <v>26.643520145033602</v>
      </c>
      <c r="L22" s="177">
        <v>26.2570534820772</v>
      </c>
      <c r="M22" s="177">
        <v>25.8198604066584</v>
      </c>
      <c r="N22" s="177">
        <v>25.583370051850402</v>
      </c>
      <c r="O22" s="177">
        <v>25.398006671961198</v>
      </c>
      <c r="P22" s="177">
        <v>25.2147774156801</v>
      </c>
      <c r="Q22" s="177">
        <v>25.033682283007099</v>
      </c>
      <c r="R22" s="177">
        <v>24.854721273942101</v>
      </c>
      <c r="S22" s="177">
        <v>24.6778943884852</v>
      </c>
      <c r="T22" s="177">
        <v>25.101525398318898</v>
      </c>
      <c r="U22" s="177">
        <v>25.541575903487601</v>
      </c>
      <c r="V22" s="177">
        <v>25.9652069133213</v>
      </c>
      <c r="W22" s="177">
        <v>26.388837923154998</v>
      </c>
      <c r="X22" s="177">
        <v>26.8288884283238</v>
      </c>
      <c r="Y22" s="177">
        <v>27.252519438157499</v>
      </c>
      <c r="Z22" s="177">
        <v>27.676150447991201</v>
      </c>
      <c r="AA22" s="177">
        <v>28.1162009531599</v>
      </c>
      <c r="AB22" s="177">
        <v>28.539831962993599</v>
      </c>
      <c r="AC22" s="177">
        <v>28.963462972827301</v>
      </c>
      <c r="AD22" s="177">
        <v>29.4035134779961</v>
      </c>
      <c r="AE22" s="177">
        <v>29.827144487829798</v>
      </c>
      <c r="AF22" s="177">
        <v>30.250775497663501</v>
      </c>
      <c r="AG22" s="177">
        <v>30.682616255164699</v>
      </c>
      <c r="AH22" s="177">
        <v>31.112815063132398</v>
      </c>
      <c r="AI22" s="177">
        <v>31.5413719215667</v>
      </c>
      <c r="AJ22" s="177">
        <v>31.969928780000899</v>
      </c>
      <c r="AK22" s="177">
        <v>32.398485638435098</v>
      </c>
      <c r="AL22" s="177">
        <v>32.828684446402796</v>
      </c>
      <c r="AM22" s="177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77" t="s">
        <v>96</v>
      </c>
      <c r="D23" s="177">
        <v>11.550406195171</v>
      </c>
      <c r="E23" s="177">
        <v>11.297801590894901</v>
      </c>
      <c r="F23" s="177">
        <v>11.026138260554299</v>
      </c>
      <c r="G23" s="177">
        <v>10.800212315376699</v>
      </c>
      <c r="H23" s="177">
        <v>10.5237820801502</v>
      </c>
      <c r="I23" s="177">
        <v>10.198174332694</v>
      </c>
      <c r="J23" s="177">
        <v>9.9090138228812901</v>
      </c>
      <c r="K23" s="177">
        <v>9.5952877813500201</v>
      </c>
      <c r="L23" s="177">
        <v>9.2973714728736407</v>
      </c>
      <c r="M23" s="177">
        <v>8.9768877985790105</v>
      </c>
      <c r="N23" s="177">
        <v>8.8982295627459003</v>
      </c>
      <c r="O23" s="177">
        <v>8.7683164739201391</v>
      </c>
      <c r="P23" s="177">
        <v>8.6393423866838308</v>
      </c>
      <c r="Q23" s="177">
        <v>8.5113073010369593</v>
      </c>
      <c r="R23" s="177">
        <v>8.3842112169795406</v>
      </c>
      <c r="S23" s="177">
        <v>8.2580541345115606</v>
      </c>
      <c r="T23" s="177">
        <v>8.18978650896244</v>
      </c>
      <c r="U23" s="177">
        <v>8.1216830783666705</v>
      </c>
      <c r="V23" s="177">
        <v>8.0534154528175499</v>
      </c>
      <c r="W23" s="177">
        <v>7.9853120222217902</v>
      </c>
      <c r="X23" s="177">
        <v>7.9170443966726696</v>
      </c>
      <c r="Y23" s="177">
        <v>7.8489409660769001</v>
      </c>
      <c r="Z23" s="177">
        <v>7.7806733405277804</v>
      </c>
      <c r="AA23" s="177">
        <v>7.7125699099320197</v>
      </c>
      <c r="AB23" s="177">
        <v>7.6443022843829</v>
      </c>
      <c r="AC23" s="177">
        <v>7.5761988537871297</v>
      </c>
      <c r="AD23" s="177">
        <v>7.5079312282380197</v>
      </c>
      <c r="AE23" s="177">
        <v>7.4398277976422502</v>
      </c>
      <c r="AF23" s="177">
        <v>7.3715601720931296</v>
      </c>
      <c r="AG23" s="177">
        <v>7.3034567414973601</v>
      </c>
      <c r="AH23" s="177">
        <v>7.2351891159482404</v>
      </c>
      <c r="AI23" s="177">
        <v>7.1670856853524798</v>
      </c>
      <c r="AJ23" s="177">
        <v>7.0988180598033601</v>
      </c>
      <c r="AK23" s="177">
        <v>7.0307146292075897</v>
      </c>
      <c r="AL23" s="177">
        <v>6.96244700365847</v>
      </c>
      <c r="AM23" s="177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77" t="s">
        <v>97</v>
      </c>
      <c r="D24" s="177">
        <v>661.80825949078201</v>
      </c>
      <c r="E24" s="177">
        <v>665.000383921138</v>
      </c>
      <c r="F24" s="177">
        <v>662.15859791081004</v>
      </c>
      <c r="G24" s="177">
        <v>663.803444726566</v>
      </c>
      <c r="H24" s="177">
        <v>664.20052238868095</v>
      </c>
      <c r="I24" s="177">
        <v>661.96020714317297</v>
      </c>
      <c r="J24" s="177">
        <v>661.41682016397999</v>
      </c>
      <c r="K24" s="177">
        <v>659.38829724582502</v>
      </c>
      <c r="L24" s="177">
        <v>656.88112030063701</v>
      </c>
      <c r="M24" s="177">
        <v>653.22930276202703</v>
      </c>
      <c r="N24" s="177">
        <v>659.95128332801403</v>
      </c>
      <c r="O24" s="177">
        <v>663.20786908243599</v>
      </c>
      <c r="P24" s="177">
        <v>666.388016100257</v>
      </c>
      <c r="Q24" s="177">
        <v>669.49172438148003</v>
      </c>
      <c r="R24" s="177">
        <v>672.51899392610301</v>
      </c>
      <c r="S24" s="177">
        <v>675.46982473412595</v>
      </c>
      <c r="T24" s="177">
        <v>683.05788508654598</v>
      </c>
      <c r="U24" s="177">
        <v>690.62952594363003</v>
      </c>
      <c r="V24" s="177">
        <v>698.21758629604903</v>
      </c>
      <c r="W24" s="177">
        <v>705.78922715313399</v>
      </c>
      <c r="X24" s="177">
        <v>713.377287505553</v>
      </c>
      <c r="Y24" s="177">
        <v>720.96534785797303</v>
      </c>
      <c r="Z24" s="177">
        <v>728.53698871505696</v>
      </c>
      <c r="AA24" s="177">
        <v>736.12504906747597</v>
      </c>
      <c r="AB24" s="177">
        <v>743.69668992456104</v>
      </c>
      <c r="AC24" s="177">
        <v>751.28475027698005</v>
      </c>
      <c r="AD24" s="177">
        <v>758.87281062939996</v>
      </c>
      <c r="AE24" s="177">
        <v>766.44445148648401</v>
      </c>
      <c r="AF24" s="177">
        <v>774.03251183890302</v>
      </c>
      <c r="AG24" s="177">
        <v>781.60415269598798</v>
      </c>
      <c r="AH24" s="177">
        <v>789.19221304840698</v>
      </c>
      <c r="AI24" s="177">
        <v>796.78027340082599</v>
      </c>
      <c r="AJ24" s="177">
        <v>804.35191425791095</v>
      </c>
      <c r="AK24" s="177">
        <v>811.93997461032995</v>
      </c>
      <c r="AL24" s="177">
        <v>819.51161546741503</v>
      </c>
      <c r="AM24" s="177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77" t="s">
        <v>98</v>
      </c>
      <c r="D25" s="177">
        <v>23.103122471581099</v>
      </c>
      <c r="E25" s="177">
        <v>23.194701985229798</v>
      </c>
      <c r="F25" s="177">
        <v>23.106213927386399</v>
      </c>
      <c r="G25" s="177">
        <v>23.2427795485739</v>
      </c>
      <c r="H25" s="177">
        <v>23.330116528361501</v>
      </c>
      <c r="I25" s="177">
        <v>23.305331656521801</v>
      </c>
      <c r="J25" s="177">
        <v>23.325584466789</v>
      </c>
      <c r="K25" s="177">
        <v>23.2861122581857</v>
      </c>
      <c r="L25" s="177">
        <v>23.209535275668902</v>
      </c>
      <c r="M25" s="177">
        <v>23.107272432582501</v>
      </c>
      <c r="N25" s="177">
        <v>23.399224331029099</v>
      </c>
      <c r="O25" s="177">
        <v>23.577690039321201</v>
      </c>
      <c r="P25" s="177">
        <v>23.752634958712299</v>
      </c>
      <c r="Q25" s="177">
        <v>23.924059089202402</v>
      </c>
      <c r="R25" s="177">
        <v>24.091962430791501</v>
      </c>
      <c r="S25" s="177">
        <v>24.2563449834797</v>
      </c>
      <c r="T25" s="177">
        <v>24.559719627114699</v>
      </c>
      <c r="U25" s="177">
        <v>24.863094270749698</v>
      </c>
      <c r="V25" s="177">
        <v>25.166468914384701</v>
      </c>
      <c r="W25" s="177">
        <v>25.4698435580198</v>
      </c>
      <c r="X25" s="177">
        <v>25.773218201654799</v>
      </c>
      <c r="Y25" s="177">
        <v>26.076592845289799</v>
      </c>
      <c r="Z25" s="177">
        <v>26.379967488924802</v>
      </c>
      <c r="AA25" s="177">
        <v>26.683342132559901</v>
      </c>
      <c r="AB25" s="177">
        <v>26.9867167761949</v>
      </c>
      <c r="AC25" s="177">
        <v>27.290091419829899</v>
      </c>
      <c r="AD25" s="177">
        <v>27.593466063464898</v>
      </c>
      <c r="AE25" s="177">
        <v>27.896840707099901</v>
      </c>
      <c r="AF25" s="177">
        <v>28.200215350735</v>
      </c>
      <c r="AG25" s="177">
        <v>28.50358999437</v>
      </c>
      <c r="AH25" s="177">
        <v>28.806964638004999</v>
      </c>
      <c r="AI25" s="177">
        <v>29.110339281640002</v>
      </c>
      <c r="AJ25" s="177">
        <v>29.413713925275101</v>
      </c>
      <c r="AK25" s="177">
        <v>29.7170885689101</v>
      </c>
      <c r="AL25" s="177">
        <v>30.020463212545099</v>
      </c>
      <c r="AM25" s="177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77" t="s">
        <v>99</v>
      </c>
      <c r="D26" s="177">
        <v>54.4947941951188</v>
      </c>
      <c r="E26" s="177">
        <v>54.684052537421699</v>
      </c>
      <c r="F26" s="177">
        <v>54.9508967539781</v>
      </c>
      <c r="G26" s="177">
        <v>55.628336938491202</v>
      </c>
      <c r="H26" s="177">
        <v>55.9833438709408</v>
      </c>
      <c r="I26" s="177">
        <v>56.070149401219602</v>
      </c>
      <c r="J26" s="177">
        <v>56.2822888253434</v>
      </c>
      <c r="K26" s="177">
        <v>56.388442871798802</v>
      </c>
      <c r="L26" s="177">
        <v>56.487922970379699</v>
      </c>
      <c r="M26" s="177">
        <v>56.494537644142</v>
      </c>
      <c r="N26" s="177">
        <v>56.495284040646801</v>
      </c>
      <c r="O26" s="177">
        <v>56.579499497425999</v>
      </c>
      <c r="P26" s="177">
        <v>56.659684856267702</v>
      </c>
      <c r="Q26" s="177">
        <v>56.735840117172003</v>
      </c>
      <c r="R26" s="177">
        <v>56.807965280138802</v>
      </c>
      <c r="S26" s="177">
        <v>56.876060345168199</v>
      </c>
      <c r="T26" s="177">
        <v>57.420354394797997</v>
      </c>
      <c r="U26" s="177">
        <v>57.966290393961302</v>
      </c>
      <c r="V26" s="177">
        <v>58.5105844435911</v>
      </c>
      <c r="W26" s="177">
        <v>59.056520442754298</v>
      </c>
      <c r="X26" s="177">
        <v>59.600814492384103</v>
      </c>
      <c r="Y26" s="177">
        <v>60.146750491547401</v>
      </c>
      <c r="Z26" s="177">
        <v>60.691044541177199</v>
      </c>
      <c r="AA26" s="177">
        <v>61.236980540340397</v>
      </c>
      <c r="AB26" s="177">
        <v>61.781274589970202</v>
      </c>
      <c r="AC26" s="177">
        <v>62.3272105891335</v>
      </c>
      <c r="AD26" s="177">
        <v>62.871504638763199</v>
      </c>
      <c r="AE26" s="177">
        <v>63.417440637926497</v>
      </c>
      <c r="AF26" s="177">
        <v>63.961734687556302</v>
      </c>
      <c r="AG26" s="177">
        <v>64.507670686719607</v>
      </c>
      <c r="AH26" s="177">
        <v>65.051964736349305</v>
      </c>
      <c r="AI26" s="177">
        <v>65.597900735512596</v>
      </c>
      <c r="AJ26" s="177">
        <v>66.142194785142394</v>
      </c>
      <c r="AK26" s="177">
        <v>66.688130784305699</v>
      </c>
      <c r="AL26" s="177">
        <v>67.232424833935497</v>
      </c>
      <c r="AM26" s="177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77" t="s">
        <v>100</v>
      </c>
      <c r="D27" s="177">
        <v>576.96446709687302</v>
      </c>
      <c r="E27" s="177">
        <v>567.74935599054299</v>
      </c>
      <c r="F27" s="177">
        <v>559.29134705340505</v>
      </c>
      <c r="G27" s="177">
        <v>554.90876911844998</v>
      </c>
      <c r="H27" s="177">
        <v>547.14563925600396</v>
      </c>
      <c r="I27" s="177">
        <v>536.12700415319296</v>
      </c>
      <c r="J27" s="177">
        <v>526.31752658723599</v>
      </c>
      <c r="K27" s="177">
        <v>515.571885389832</v>
      </c>
      <c r="L27" s="177">
        <v>504.750321214454</v>
      </c>
      <c r="M27" s="177">
        <v>493.13470182237597</v>
      </c>
      <c r="N27" s="177">
        <v>492.22072087766702</v>
      </c>
      <c r="O27" s="177">
        <v>491.86538786115699</v>
      </c>
      <c r="P27" s="177">
        <v>491.48260288540098</v>
      </c>
      <c r="Q27" s="177">
        <v>491.07236595039598</v>
      </c>
      <c r="R27" s="177">
        <v>490.63467705614499</v>
      </c>
      <c r="S27" s="177">
        <v>490.16953620264599</v>
      </c>
      <c r="T27" s="177">
        <v>492.53498002446997</v>
      </c>
      <c r="U27" s="177">
        <v>494.90042384629498</v>
      </c>
      <c r="V27" s="177">
        <v>497.26586766811999</v>
      </c>
      <c r="W27" s="177">
        <v>499.63131148994501</v>
      </c>
      <c r="X27" s="177">
        <v>501.99675531176899</v>
      </c>
      <c r="Y27" s="177">
        <v>504.362199133594</v>
      </c>
      <c r="Z27" s="177">
        <v>506.72764295541901</v>
      </c>
      <c r="AA27" s="177">
        <v>509.09308677724403</v>
      </c>
      <c r="AB27" s="177">
        <v>511.45853059906801</v>
      </c>
      <c r="AC27" s="177">
        <v>513.82397442089302</v>
      </c>
      <c r="AD27" s="177">
        <v>516.18941824271803</v>
      </c>
      <c r="AE27" s="177">
        <v>518.55486206454304</v>
      </c>
      <c r="AF27" s="177">
        <v>520.92030588636806</v>
      </c>
      <c r="AG27" s="177">
        <v>523.28574970819204</v>
      </c>
      <c r="AH27" s="177">
        <v>525.65119353001705</v>
      </c>
      <c r="AI27" s="177">
        <v>528.01663735184195</v>
      </c>
      <c r="AJ27" s="177">
        <v>530.38208117366696</v>
      </c>
      <c r="AK27" s="177">
        <v>532.74752499549095</v>
      </c>
      <c r="AL27" s="177">
        <v>535.11296881731596</v>
      </c>
      <c r="AM27" s="177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77" t="s">
        <v>101</v>
      </c>
      <c r="D28" s="177">
        <v>219.66893776173799</v>
      </c>
      <c r="E28" s="177">
        <v>220.080808801849</v>
      </c>
      <c r="F28" s="177">
        <v>220.82551588355801</v>
      </c>
      <c r="G28" s="177">
        <v>223.23507260397</v>
      </c>
      <c r="H28" s="177">
        <v>224.31074132128299</v>
      </c>
      <c r="I28" s="177">
        <v>224.15609752922401</v>
      </c>
      <c r="J28" s="177">
        <v>224.482411430502</v>
      </c>
      <c r="K28" s="177">
        <v>224.40860275854499</v>
      </c>
      <c r="L28" s="177">
        <v>224.32087897763901</v>
      </c>
      <c r="M28" s="177">
        <v>223.89601912820899</v>
      </c>
      <c r="N28" s="177">
        <v>223.32252579023699</v>
      </c>
      <c r="O28" s="177">
        <v>223.159881129383</v>
      </c>
      <c r="P28" s="177">
        <v>222.98479760776701</v>
      </c>
      <c r="Q28" s="177">
        <v>222.79727522538801</v>
      </c>
      <c r="R28" s="177">
        <v>222.59731398224599</v>
      </c>
      <c r="S28" s="177">
        <v>222.384913878341</v>
      </c>
      <c r="T28" s="177">
        <v>223.45672904741099</v>
      </c>
      <c r="U28" s="177">
        <v>224.52854421647999</v>
      </c>
      <c r="V28" s="177">
        <v>225.60035938555001</v>
      </c>
      <c r="W28" s="177">
        <v>226.67217455462</v>
      </c>
      <c r="X28" s="177">
        <v>227.743989723689</v>
      </c>
      <c r="Y28" s="177">
        <v>228.81580489275899</v>
      </c>
      <c r="Z28" s="177">
        <v>229.88762006182799</v>
      </c>
      <c r="AA28" s="177">
        <v>230.95943523089801</v>
      </c>
      <c r="AB28" s="177">
        <v>232.031250399968</v>
      </c>
      <c r="AC28" s="177">
        <v>233.103065569037</v>
      </c>
      <c r="AD28" s="177">
        <v>234.17488073810699</v>
      </c>
      <c r="AE28" s="177">
        <v>235.24669590717599</v>
      </c>
      <c r="AF28" s="177">
        <v>236.31851107624601</v>
      </c>
      <c r="AG28" s="177">
        <v>237.390326245316</v>
      </c>
      <c r="AH28" s="177">
        <v>238.462141414385</v>
      </c>
      <c r="AI28" s="177">
        <v>239.53395658345499</v>
      </c>
      <c r="AJ28" s="177">
        <v>240.60577175252399</v>
      </c>
      <c r="AK28" s="177">
        <v>241.67758692159401</v>
      </c>
      <c r="AL28" s="177">
        <v>242.74940209066401</v>
      </c>
      <c r="AM28" s="177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77" t="s">
        <v>102</v>
      </c>
      <c r="D29" s="177">
        <v>118.039389451769</v>
      </c>
      <c r="E29" s="177">
        <v>116.766801970846</v>
      </c>
      <c r="F29" s="177">
        <v>115.043029787493</v>
      </c>
      <c r="G29" s="177">
        <v>113.98985403846901</v>
      </c>
      <c r="H29" s="177">
        <v>112.408045495186</v>
      </c>
      <c r="I29" s="177">
        <v>111.00064144845901</v>
      </c>
      <c r="J29" s="177">
        <v>109.87092464372699</v>
      </c>
      <c r="K29" s="177">
        <v>108.512653923415</v>
      </c>
      <c r="L29" s="177">
        <v>107.119265054547</v>
      </c>
      <c r="M29" s="177">
        <v>105.506230193832</v>
      </c>
      <c r="N29" s="177">
        <v>106.744058422541</v>
      </c>
      <c r="O29" s="177">
        <v>107.427058085669</v>
      </c>
      <c r="P29" s="177">
        <v>108.103061838146</v>
      </c>
      <c r="Q29" s="177">
        <v>108.77206967997201</v>
      </c>
      <c r="R29" s="177">
        <v>109.434081611145</v>
      </c>
      <c r="S29" s="177">
        <v>110.089097631667</v>
      </c>
      <c r="T29" s="177">
        <v>113.483226139772</v>
      </c>
      <c r="U29" s="177">
        <v>116.860935152541</v>
      </c>
      <c r="V29" s="177">
        <v>120.25506366064501</v>
      </c>
      <c r="W29" s="177">
        <v>123.632772673414</v>
      </c>
      <c r="X29" s="177">
        <v>127.026901181518</v>
      </c>
      <c r="Y29" s="177">
        <v>130.40461019428699</v>
      </c>
      <c r="Z29" s="177">
        <v>133.798738702392</v>
      </c>
      <c r="AA29" s="177">
        <v>137.19286721049599</v>
      </c>
      <c r="AB29" s="177">
        <v>140.57057622326499</v>
      </c>
      <c r="AC29" s="177">
        <v>143.96470473136901</v>
      </c>
      <c r="AD29" s="177">
        <v>147.34241374413801</v>
      </c>
      <c r="AE29" s="177">
        <v>150.736542252243</v>
      </c>
      <c r="AF29" s="177">
        <v>154.114251265012</v>
      </c>
      <c r="AG29" s="177">
        <v>157.50837977311599</v>
      </c>
      <c r="AH29" s="177">
        <v>160.90250828122001</v>
      </c>
      <c r="AI29" s="177">
        <v>164.28021729398901</v>
      </c>
      <c r="AJ29" s="177">
        <v>167.674345802094</v>
      </c>
      <c r="AK29" s="177">
        <v>171.052054814863</v>
      </c>
      <c r="AL29" s="177">
        <v>174.44618332296699</v>
      </c>
      <c r="AM29" s="177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77" t="s">
        <v>103</v>
      </c>
      <c r="D30" s="177">
        <v>101.264367678502</v>
      </c>
      <c r="E30" s="177">
        <v>100.900767182083</v>
      </c>
      <c r="F30" s="177">
        <v>100.30053067223</v>
      </c>
      <c r="G30" s="177">
        <v>100.18551925186399</v>
      </c>
      <c r="H30" s="177">
        <v>99.537257447646297</v>
      </c>
      <c r="I30" s="177">
        <v>98.354780244760704</v>
      </c>
      <c r="J30" s="177">
        <v>97.384073540299497</v>
      </c>
      <c r="K30" s="177">
        <v>96.237070596082404</v>
      </c>
      <c r="L30" s="177">
        <v>95.058589012922695</v>
      </c>
      <c r="M30" s="177">
        <v>93.708420904258602</v>
      </c>
      <c r="N30" s="177">
        <v>94.356468440525902</v>
      </c>
      <c r="O30" s="177">
        <v>94.738339542553504</v>
      </c>
      <c r="P30" s="177">
        <v>95.109844408849099</v>
      </c>
      <c r="Q30" s="177">
        <v>95.470983039412701</v>
      </c>
      <c r="R30" s="177">
        <v>95.821755434244096</v>
      </c>
      <c r="S30" s="177">
        <v>96.162161593343598</v>
      </c>
      <c r="T30" s="177">
        <v>97.055385572255901</v>
      </c>
      <c r="U30" s="177">
        <v>97.948609551168303</v>
      </c>
      <c r="V30" s="177">
        <v>98.841833530080706</v>
      </c>
      <c r="W30" s="177">
        <v>99.735057508992995</v>
      </c>
      <c r="X30" s="177">
        <v>100.628281487905</v>
      </c>
      <c r="Y30" s="177">
        <v>101.521505466817</v>
      </c>
      <c r="Z30" s="177">
        <v>102.41472944573</v>
      </c>
      <c r="AA30" s="177">
        <v>103.30795342464199</v>
      </c>
      <c r="AB30" s="177">
        <v>104.201177403554</v>
      </c>
      <c r="AC30" s="177">
        <v>105.094401382467</v>
      </c>
      <c r="AD30" s="177">
        <v>105.987625361379</v>
      </c>
      <c r="AE30" s="177">
        <v>106.880849340292</v>
      </c>
      <c r="AF30" s="177">
        <v>107.77407331920401</v>
      </c>
      <c r="AG30" s="177">
        <v>108.667297298116</v>
      </c>
      <c r="AH30" s="177">
        <v>109.560521277029</v>
      </c>
      <c r="AI30" s="177">
        <v>110.453745255941</v>
      </c>
      <c r="AJ30" s="177">
        <v>111.34696923485301</v>
      </c>
      <c r="AK30" s="177">
        <v>112.24019321376601</v>
      </c>
      <c r="AL30" s="177">
        <v>113.133417192678</v>
      </c>
      <c r="AM30" s="177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77" t="s">
        <v>104</v>
      </c>
      <c r="D31" s="177">
        <v>19.901149770996199</v>
      </c>
      <c r="E31" s="177">
        <v>20.0150898650875</v>
      </c>
      <c r="F31" s="177">
        <v>19.961009379429399</v>
      </c>
      <c r="G31" s="177">
        <v>19.862144258642498</v>
      </c>
      <c r="H31" s="177">
        <v>19.719432878922099</v>
      </c>
      <c r="I31" s="177">
        <v>19.501944761739399</v>
      </c>
      <c r="J31" s="177">
        <v>19.337861382989999</v>
      </c>
      <c r="K31" s="177">
        <v>19.141984567996101</v>
      </c>
      <c r="L31" s="177">
        <v>18.925805588493599</v>
      </c>
      <c r="M31" s="177">
        <v>18.690137019451999</v>
      </c>
      <c r="N31" s="177">
        <v>18.872810451606298</v>
      </c>
      <c r="O31" s="177">
        <v>18.861817198879098</v>
      </c>
      <c r="P31" s="177">
        <v>18.849741537417099</v>
      </c>
      <c r="Q31" s="177">
        <v>18.836583467220201</v>
      </c>
      <c r="R31" s="177">
        <v>18.8223429882886</v>
      </c>
      <c r="S31" s="177">
        <v>18.807020100622101</v>
      </c>
      <c r="T31" s="177">
        <v>18.900287653272599</v>
      </c>
      <c r="U31" s="177">
        <v>18.993555205923201</v>
      </c>
      <c r="V31" s="177">
        <v>19.0868227585737</v>
      </c>
      <c r="W31" s="177">
        <v>19.180090311224301</v>
      </c>
      <c r="X31" s="177">
        <v>19.273357863874899</v>
      </c>
      <c r="Y31" s="177">
        <v>19.366625416525402</v>
      </c>
      <c r="Z31" s="177">
        <v>19.459892969176</v>
      </c>
      <c r="AA31" s="177">
        <v>19.553160521826499</v>
      </c>
      <c r="AB31" s="177">
        <v>19.6464280744771</v>
      </c>
      <c r="AC31" s="177">
        <v>19.739695627127698</v>
      </c>
      <c r="AD31" s="177">
        <v>19.832963179778201</v>
      </c>
      <c r="AE31" s="177">
        <v>19.926230732428799</v>
      </c>
      <c r="AF31" s="177">
        <v>20.019498285079301</v>
      </c>
      <c r="AG31" s="177">
        <v>20.112765837729899</v>
      </c>
      <c r="AH31" s="177">
        <v>20.206033390380401</v>
      </c>
      <c r="AI31" s="177">
        <v>20.299300943031</v>
      </c>
      <c r="AJ31" s="177">
        <v>20.392568495681601</v>
      </c>
      <c r="AK31" s="177">
        <v>20.4858360483321</v>
      </c>
      <c r="AL31" s="177">
        <v>20.579103600982702</v>
      </c>
      <c r="AM31" s="177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77" t="s">
        <v>105</v>
      </c>
      <c r="D32" s="177">
        <v>30.935097173355999</v>
      </c>
      <c r="E32" s="177">
        <v>30.874526880028199</v>
      </c>
      <c r="F32" s="177">
        <v>30.833987687249302</v>
      </c>
      <c r="G32" s="177">
        <v>31.020057819634399</v>
      </c>
      <c r="H32" s="177">
        <v>31.027689387216899</v>
      </c>
      <c r="I32" s="177">
        <v>30.8564053453855</v>
      </c>
      <c r="J32" s="177">
        <v>30.7350487757396</v>
      </c>
      <c r="K32" s="177">
        <v>30.536563747274201</v>
      </c>
      <c r="L32" s="177">
        <v>30.335823708735902</v>
      </c>
      <c r="M32" s="177">
        <v>30.082017108511899</v>
      </c>
      <c r="N32" s="177">
        <v>30.180782381167202</v>
      </c>
      <c r="O32" s="177">
        <v>30.214024622231701</v>
      </c>
      <c r="P32" s="177">
        <v>30.2450019304774</v>
      </c>
      <c r="Q32" s="177">
        <v>30.2737143059042</v>
      </c>
      <c r="R32" s="177">
        <v>30.300161748512199</v>
      </c>
      <c r="S32" s="177">
        <v>30.324344258301199</v>
      </c>
      <c r="T32" s="177">
        <v>30.535104490096</v>
      </c>
      <c r="U32" s="177">
        <v>30.745864721890701</v>
      </c>
      <c r="V32" s="177">
        <v>30.956624953685498</v>
      </c>
      <c r="W32" s="177">
        <v>31.1673851854802</v>
      </c>
      <c r="X32" s="177">
        <v>31.378145417275</v>
      </c>
      <c r="Y32" s="177">
        <v>31.588905649069702</v>
      </c>
      <c r="Z32" s="177">
        <v>31.799665880864499</v>
      </c>
      <c r="AA32" s="177">
        <v>32.010426112659196</v>
      </c>
      <c r="AB32" s="177">
        <v>32.221186344453997</v>
      </c>
      <c r="AC32" s="177">
        <v>32.431946576248698</v>
      </c>
      <c r="AD32" s="177">
        <v>32.642706808043499</v>
      </c>
      <c r="AE32" s="177">
        <v>32.8534670398382</v>
      </c>
      <c r="AF32" s="177">
        <v>33.064227271633001</v>
      </c>
      <c r="AG32" s="177">
        <v>33.274987503427802</v>
      </c>
      <c r="AH32" s="177">
        <v>33.485747735222503</v>
      </c>
      <c r="AI32" s="177">
        <v>33.696507967017297</v>
      </c>
      <c r="AJ32" s="177">
        <v>33.907268198811998</v>
      </c>
      <c r="AK32" s="177">
        <v>34.118028430606799</v>
      </c>
      <c r="AL32" s="177">
        <v>34.3287886624015</v>
      </c>
      <c r="AM32" s="177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77" t="s">
        <v>106</v>
      </c>
      <c r="D33" s="177">
        <v>20.019443050382399</v>
      </c>
      <c r="E33" s="177">
        <v>20.008813557443201</v>
      </c>
      <c r="F33" s="177">
        <v>19.9965704567256</v>
      </c>
      <c r="G33" s="177">
        <v>20.135253547834299</v>
      </c>
      <c r="H33" s="177">
        <v>20.162045806900899</v>
      </c>
      <c r="I33" s="177">
        <v>20.0658383814594</v>
      </c>
      <c r="J33" s="177">
        <v>19.988567065551798</v>
      </c>
      <c r="K33" s="177">
        <v>19.877339084532299</v>
      </c>
      <c r="L33" s="177">
        <v>19.7539575279819</v>
      </c>
      <c r="M33" s="177">
        <v>19.598498986441999</v>
      </c>
      <c r="N33" s="177">
        <v>19.689313767843402</v>
      </c>
      <c r="O33" s="177">
        <v>19.724930578028001</v>
      </c>
      <c r="P33" s="177">
        <v>19.7588840977585</v>
      </c>
      <c r="Q33" s="177">
        <v>19.791174327034799</v>
      </c>
      <c r="R33" s="177">
        <v>19.821801265856902</v>
      </c>
      <c r="S33" s="177">
        <v>19.8507649142249</v>
      </c>
      <c r="T33" s="177">
        <v>19.994085108357499</v>
      </c>
      <c r="U33" s="177">
        <v>20.137405302490102</v>
      </c>
      <c r="V33" s="177">
        <v>20.280725496622601</v>
      </c>
      <c r="W33" s="177">
        <v>20.4240456907552</v>
      </c>
      <c r="X33" s="177">
        <v>20.5673658848877</v>
      </c>
      <c r="Y33" s="177">
        <v>20.710686079020299</v>
      </c>
      <c r="Z33" s="177">
        <v>20.854006273152901</v>
      </c>
      <c r="AA33" s="177">
        <v>20.997326467285401</v>
      </c>
      <c r="AB33" s="177">
        <v>21.140646661418</v>
      </c>
      <c r="AC33" s="177">
        <v>21.283966855550599</v>
      </c>
      <c r="AD33" s="177">
        <v>21.427287049683098</v>
      </c>
      <c r="AE33" s="177">
        <v>21.570607243815701</v>
      </c>
      <c r="AF33" s="177">
        <v>21.7139274379482</v>
      </c>
      <c r="AG33" s="177">
        <v>21.857247632080799</v>
      </c>
      <c r="AH33" s="177">
        <v>22.000567826213398</v>
      </c>
      <c r="AI33" s="177">
        <v>22.143888020345901</v>
      </c>
      <c r="AJ33" s="177">
        <v>22.2872082144785</v>
      </c>
      <c r="AK33" s="177">
        <v>22.430528408611</v>
      </c>
      <c r="AL33" s="177">
        <v>22.573848602743599</v>
      </c>
      <c r="AM33" s="177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77" t="s">
        <v>107</v>
      </c>
      <c r="D34" s="177">
        <v>5.2355123135647403</v>
      </c>
      <c r="E34" s="177">
        <v>5.3445175285885798</v>
      </c>
      <c r="F34" s="177">
        <v>5.4187086152618997</v>
      </c>
      <c r="G34" s="177">
        <v>5.5023284857447701</v>
      </c>
      <c r="H34" s="177">
        <v>5.5518676859582303</v>
      </c>
      <c r="I34" s="177">
        <v>5.5910673806623699</v>
      </c>
      <c r="J34" s="177">
        <v>5.6491724141945197</v>
      </c>
      <c r="K34" s="177">
        <v>5.6837092345593403</v>
      </c>
      <c r="L34" s="177">
        <v>5.7263818485703499</v>
      </c>
      <c r="M34" s="177">
        <v>5.7463165165229499</v>
      </c>
      <c r="N34" s="177">
        <v>5.82650896772941</v>
      </c>
      <c r="O34" s="177">
        <v>5.8984714527550404</v>
      </c>
      <c r="P34" s="177">
        <v>5.9692450673995499</v>
      </c>
      <c r="Q34" s="177">
        <v>6.0388298116629198</v>
      </c>
      <c r="R34" s="177">
        <v>6.1072256855451599</v>
      </c>
      <c r="S34" s="177">
        <v>6.1744326890462702</v>
      </c>
      <c r="T34" s="177">
        <v>6.27687368688707</v>
      </c>
      <c r="U34" s="177">
        <v>6.3793146847278601</v>
      </c>
      <c r="V34" s="177">
        <v>6.48175568256866</v>
      </c>
      <c r="W34" s="177">
        <v>6.5841966804094501</v>
      </c>
      <c r="X34" s="177">
        <v>6.6866376782502499</v>
      </c>
      <c r="Y34" s="177">
        <v>6.78907867609104</v>
      </c>
      <c r="Z34" s="177">
        <v>6.8915196739318398</v>
      </c>
      <c r="AA34" s="177">
        <v>6.9939606717726299</v>
      </c>
      <c r="AB34" s="177">
        <v>7.0964016696134298</v>
      </c>
      <c r="AC34" s="177">
        <v>7.1988426674542199</v>
      </c>
      <c r="AD34" s="177">
        <v>7.3012836652950197</v>
      </c>
      <c r="AE34" s="177">
        <v>7.4037246631358098</v>
      </c>
      <c r="AF34" s="177">
        <v>7.5061656609766096</v>
      </c>
      <c r="AG34" s="177">
        <v>7.6086066588173997</v>
      </c>
      <c r="AH34" s="177">
        <v>7.7110476566581898</v>
      </c>
      <c r="AI34" s="177">
        <v>7.8134886544989897</v>
      </c>
      <c r="AJ34" s="177">
        <v>7.9159296523397797</v>
      </c>
      <c r="AK34" s="177">
        <v>8.0183706501805805</v>
      </c>
      <c r="AL34" s="177">
        <v>8.1208116480213697</v>
      </c>
      <c r="AM34" s="177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77" t="s">
        <v>108</v>
      </c>
      <c r="D35" s="177">
        <v>51.2991280830176</v>
      </c>
      <c r="E35" s="177">
        <v>50.063134675856602</v>
      </c>
      <c r="F35" s="177">
        <v>49.037747807935602</v>
      </c>
      <c r="G35" s="177">
        <v>48.498358307175501</v>
      </c>
      <c r="H35" s="177">
        <v>47.746351970398699</v>
      </c>
      <c r="I35" s="177">
        <v>46.9201006223063</v>
      </c>
      <c r="J35" s="177">
        <v>46.267998578613998</v>
      </c>
      <c r="K35" s="177">
        <v>45.526799095032999</v>
      </c>
      <c r="L35" s="177">
        <v>44.741034621495601</v>
      </c>
      <c r="M35" s="177">
        <v>43.853579264866703</v>
      </c>
      <c r="N35" s="177">
        <v>43.061347971661498</v>
      </c>
      <c r="O35" s="177">
        <v>42.608613062322299</v>
      </c>
      <c r="P35" s="177">
        <v>42.158455589343099</v>
      </c>
      <c r="Q35" s="177">
        <v>41.710875552723799</v>
      </c>
      <c r="R35" s="177">
        <v>41.265872952464498</v>
      </c>
      <c r="S35" s="177">
        <v>40.823447788565097</v>
      </c>
      <c r="T35" s="177">
        <v>40.673604468356402</v>
      </c>
      <c r="U35" s="177">
        <v>40.523761148147798</v>
      </c>
      <c r="V35" s="177">
        <v>40.373917827939103</v>
      </c>
      <c r="W35" s="177">
        <v>40.2240745077304</v>
      </c>
      <c r="X35" s="177">
        <v>40.074231187521697</v>
      </c>
      <c r="Y35" s="177">
        <v>39.924387867313001</v>
      </c>
      <c r="Z35" s="177">
        <v>39.774544547104298</v>
      </c>
      <c r="AA35" s="177">
        <v>39.624701226895603</v>
      </c>
      <c r="AB35" s="177">
        <v>39.4748579066869</v>
      </c>
      <c r="AC35" s="177">
        <v>39.325014586478197</v>
      </c>
      <c r="AD35" s="177">
        <v>39.175171266269601</v>
      </c>
      <c r="AE35" s="177">
        <v>39.025327946060898</v>
      </c>
      <c r="AF35" s="177">
        <v>38.875484625852202</v>
      </c>
      <c r="AG35" s="177">
        <v>38.725641305643499</v>
      </c>
      <c r="AH35" s="177">
        <v>38.575797985434797</v>
      </c>
      <c r="AI35" s="177">
        <v>38.425954665226101</v>
      </c>
      <c r="AJ35" s="177">
        <v>38.276111345017398</v>
      </c>
      <c r="AK35" s="177">
        <v>38.126268024808702</v>
      </c>
      <c r="AL35" s="177">
        <v>37.976424704599999</v>
      </c>
      <c r="AM35" s="177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77" t="s">
        <v>109</v>
      </c>
      <c r="D36" s="177">
        <v>3.60185910224775</v>
      </c>
      <c r="E36" s="177">
        <v>3.5424785891988</v>
      </c>
      <c r="F36" s="177">
        <v>3.4726734037437499</v>
      </c>
      <c r="G36" s="177">
        <v>3.4143311557071701</v>
      </c>
      <c r="H36" s="177">
        <v>3.33513956285839</v>
      </c>
      <c r="I36" s="177">
        <v>3.2495886661148301</v>
      </c>
      <c r="J36" s="177">
        <v>3.1757722017942802</v>
      </c>
      <c r="K36" s="177">
        <v>3.0928866090809999</v>
      </c>
      <c r="L36" s="177">
        <v>3.0014315720698002</v>
      </c>
      <c r="M36" s="177">
        <v>2.91170293743127</v>
      </c>
      <c r="N36" s="177">
        <v>2.9002500009896299</v>
      </c>
      <c r="O36" s="177">
        <v>2.8602999436077701</v>
      </c>
      <c r="P36" s="177">
        <v>2.8206175073692998</v>
      </c>
      <c r="Q36" s="177">
        <v>2.7812026922742401</v>
      </c>
      <c r="R36" s="177">
        <v>2.7420554983225802</v>
      </c>
      <c r="S36" s="177">
        <v>2.7031759255143202</v>
      </c>
      <c r="T36" s="177">
        <v>2.6801159036579199</v>
      </c>
      <c r="U36" s="177">
        <v>2.65705588180152</v>
      </c>
      <c r="V36" s="177">
        <v>2.6339958599451201</v>
      </c>
      <c r="W36" s="177">
        <v>2.6109358380887202</v>
      </c>
      <c r="X36" s="177">
        <v>2.5878758162323199</v>
      </c>
      <c r="Y36" s="177">
        <v>2.56481579437592</v>
      </c>
      <c r="Z36" s="177">
        <v>2.5417557725195201</v>
      </c>
      <c r="AA36" s="177">
        <v>2.5186957506631198</v>
      </c>
      <c r="AB36" s="177">
        <v>2.4956357288067199</v>
      </c>
      <c r="AC36" s="177">
        <v>2.47257570695032</v>
      </c>
      <c r="AD36" s="177">
        <v>2.4495156850939201</v>
      </c>
      <c r="AE36" s="177">
        <v>2.4264556632375198</v>
      </c>
      <c r="AF36" s="177">
        <v>2.4033956413811199</v>
      </c>
      <c r="AG36" s="177">
        <v>2.3803356195247201</v>
      </c>
      <c r="AH36" s="177">
        <v>2.3572755976683202</v>
      </c>
      <c r="AI36" s="177">
        <v>2.3342155758119199</v>
      </c>
      <c r="AJ36" s="177">
        <v>2.31115555395552</v>
      </c>
      <c r="AK36" s="177">
        <v>2.2880955320991201</v>
      </c>
      <c r="AL36" s="177">
        <v>2.2650355102427202</v>
      </c>
      <c r="AM36" s="177">
        <v>2.2419754883863199</v>
      </c>
      <c r="AN36" s="44">
        <f t="shared" si="0"/>
        <v>-0.37755047470146486</v>
      </c>
    </row>
    <row r="37" spans="1:40" x14ac:dyDescent="0.25">
      <c r="A37" s="188" t="s">
        <v>1437</v>
      </c>
      <c r="B37" s="189" t="s">
        <v>590</v>
      </c>
      <c r="C37" s="190" t="s">
        <v>110</v>
      </c>
      <c r="D37" s="177">
        <v>931.036110199674</v>
      </c>
      <c r="E37" s="177">
        <v>927.88424816735096</v>
      </c>
      <c r="F37" s="177">
        <v>924.73461757073403</v>
      </c>
      <c r="G37" s="177">
        <v>929.35964073376294</v>
      </c>
      <c r="H37" s="177">
        <v>929.541048275977</v>
      </c>
      <c r="I37" s="177">
        <v>923.55377945585599</v>
      </c>
      <c r="J37" s="177">
        <v>919.22215901537299</v>
      </c>
      <c r="K37" s="177">
        <v>912.70051030099603</v>
      </c>
      <c r="L37" s="177">
        <v>906.19562252216701</v>
      </c>
      <c r="M37" s="177">
        <v>898.63002188579105</v>
      </c>
      <c r="N37" s="177">
        <v>896.89361871543599</v>
      </c>
      <c r="O37" s="177">
        <v>892.09366611105304</v>
      </c>
      <c r="P37" s="177">
        <v>887.29085857732503</v>
      </c>
      <c r="Q37" s="177">
        <v>882.48519611425195</v>
      </c>
      <c r="R37" s="177">
        <v>877.67667872183495</v>
      </c>
      <c r="S37" s="177">
        <v>872.86530640007095</v>
      </c>
      <c r="T37" s="177">
        <v>873.13626377821697</v>
      </c>
      <c r="U37" s="177">
        <v>873.40738535131504</v>
      </c>
      <c r="V37" s="177">
        <v>873.67834272946095</v>
      </c>
      <c r="W37" s="177">
        <v>873.94946430255902</v>
      </c>
      <c r="X37" s="177">
        <v>874.22042168070504</v>
      </c>
      <c r="Y37" s="177">
        <v>874.491543253803</v>
      </c>
      <c r="Z37" s="177">
        <v>874.76250063194902</v>
      </c>
      <c r="AA37" s="177">
        <v>875.033622205048</v>
      </c>
      <c r="AB37" s="177">
        <v>875.304579583193</v>
      </c>
      <c r="AC37" s="177">
        <v>875.57570115629198</v>
      </c>
      <c r="AD37" s="177">
        <v>875.84665853443698</v>
      </c>
      <c r="AE37" s="177">
        <v>876.11778010753596</v>
      </c>
      <c r="AF37" s="177">
        <v>876.38873748568096</v>
      </c>
      <c r="AG37" s="177">
        <v>876.65985905877994</v>
      </c>
      <c r="AH37" s="177">
        <v>876.93081643692597</v>
      </c>
      <c r="AI37" s="177">
        <v>877.20193801002404</v>
      </c>
      <c r="AJ37" s="177">
        <v>877.47289538816995</v>
      </c>
      <c r="AK37" s="177">
        <v>877.74401696126802</v>
      </c>
      <c r="AL37" s="177">
        <v>878.01497433941404</v>
      </c>
      <c r="AM37" s="177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77" t="s">
        <v>111</v>
      </c>
      <c r="D38" s="177">
        <v>6.7034599958499896</v>
      </c>
      <c r="E38" s="177">
        <v>6.6625250894899297</v>
      </c>
      <c r="F38" s="177">
        <v>6.6200026970810901</v>
      </c>
      <c r="G38" s="177">
        <v>6.6184552316890199</v>
      </c>
      <c r="H38" s="177">
        <v>6.5721228727631402</v>
      </c>
      <c r="I38" s="177">
        <v>6.4783496676133296</v>
      </c>
      <c r="J38" s="177">
        <v>6.4040626528003699</v>
      </c>
      <c r="K38" s="177">
        <v>6.3086455300503603</v>
      </c>
      <c r="L38" s="177">
        <v>6.2030206577547702</v>
      </c>
      <c r="M38" s="177">
        <v>6.09725709569254</v>
      </c>
      <c r="N38" s="177">
        <v>6.1632649779865698</v>
      </c>
      <c r="O38" s="177">
        <v>6.1813470011727798</v>
      </c>
      <c r="P38" s="177">
        <v>6.1988297357750097</v>
      </c>
      <c r="Q38" s="177">
        <v>6.2157131817932498</v>
      </c>
      <c r="R38" s="177">
        <v>6.2319973392275001</v>
      </c>
      <c r="S38" s="177">
        <v>6.2476822080777596</v>
      </c>
      <c r="T38" s="177">
        <v>6.2993209077312704</v>
      </c>
      <c r="U38" s="177">
        <v>6.3509596073847696</v>
      </c>
      <c r="V38" s="177">
        <v>6.4025983070382697</v>
      </c>
      <c r="W38" s="177">
        <v>6.4542370066917698</v>
      </c>
      <c r="X38" s="177">
        <v>6.5058757063452699</v>
      </c>
      <c r="Y38" s="177">
        <v>6.5575144059987798</v>
      </c>
      <c r="Z38" s="177">
        <v>6.6091531056522799</v>
      </c>
      <c r="AA38" s="177">
        <v>6.66079180530578</v>
      </c>
      <c r="AB38" s="177">
        <v>6.7124305049592801</v>
      </c>
      <c r="AC38" s="177">
        <v>6.7640692046127802</v>
      </c>
      <c r="AD38" s="177">
        <v>6.81570790426629</v>
      </c>
      <c r="AE38" s="177">
        <v>6.8673466039197901</v>
      </c>
      <c r="AF38" s="177">
        <v>6.9189853035732902</v>
      </c>
      <c r="AG38" s="177">
        <v>6.9706240032267903</v>
      </c>
      <c r="AH38" s="177">
        <v>7.0222627028802904</v>
      </c>
      <c r="AI38" s="177">
        <v>7.0739014025337896</v>
      </c>
      <c r="AJ38" s="177">
        <v>7.1255401021873004</v>
      </c>
      <c r="AK38" s="177">
        <v>7.1771788018407996</v>
      </c>
      <c r="AL38" s="177">
        <v>7.2288175014942997</v>
      </c>
      <c r="AM38" s="177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77" t="s">
        <v>112</v>
      </c>
      <c r="D39" s="177">
        <v>3338.27839787328</v>
      </c>
      <c r="E39" s="177">
        <v>3280.6866380474398</v>
      </c>
      <c r="F39" s="177">
        <v>3223.14369228121</v>
      </c>
      <c r="G39" s="177">
        <v>3165.6495605745999</v>
      </c>
      <c r="H39" s="177">
        <v>3108.2042429275998</v>
      </c>
      <c r="I39" s="177">
        <v>3050.80773934022</v>
      </c>
      <c r="J39" s="177">
        <v>2993.4600498124601</v>
      </c>
      <c r="K39" s="177">
        <v>2936.16117434432</v>
      </c>
      <c r="L39" s="177">
        <v>2878.9111129357998</v>
      </c>
      <c r="M39" s="177">
        <v>2821.7098655868899</v>
      </c>
      <c r="N39" s="177">
        <v>2821.7098655868899</v>
      </c>
      <c r="O39" s="177">
        <v>2821.7098655868899</v>
      </c>
      <c r="P39" s="177">
        <v>2821.7098655868899</v>
      </c>
      <c r="Q39" s="177">
        <v>2821.7098655868899</v>
      </c>
      <c r="R39" s="177">
        <v>2821.7098655868899</v>
      </c>
      <c r="S39" s="177">
        <v>2821.7098655868899</v>
      </c>
      <c r="T39" s="177">
        <v>2842.5761980734601</v>
      </c>
      <c r="U39" s="177">
        <v>2863.4425305600198</v>
      </c>
      <c r="V39" s="177">
        <v>2884.30886304659</v>
      </c>
      <c r="W39" s="177">
        <v>2905.1751955331601</v>
      </c>
      <c r="X39" s="177">
        <v>2926.0415280197199</v>
      </c>
      <c r="Y39" s="177">
        <v>2946.90786050629</v>
      </c>
      <c r="Z39" s="177">
        <v>2967.7741929928602</v>
      </c>
      <c r="AA39" s="177">
        <v>2988.6405254794199</v>
      </c>
      <c r="AB39" s="177">
        <v>3009.5068579659901</v>
      </c>
      <c r="AC39" s="177">
        <v>3030.3731904525598</v>
      </c>
      <c r="AD39" s="177">
        <v>3051.23952293913</v>
      </c>
      <c r="AE39" s="177">
        <v>3072.1058554256902</v>
      </c>
      <c r="AF39" s="177">
        <v>3092.9721879122599</v>
      </c>
      <c r="AG39" s="177">
        <v>3113.83852039883</v>
      </c>
      <c r="AH39" s="177">
        <v>3134.7048528853902</v>
      </c>
      <c r="AI39" s="177">
        <v>3155.5711853719599</v>
      </c>
      <c r="AJ39" s="177">
        <v>3176.4375178585301</v>
      </c>
      <c r="AK39" s="177">
        <v>3197.3038503450998</v>
      </c>
      <c r="AL39" s="177">
        <v>3218.17018283166</v>
      </c>
      <c r="AM39" s="177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77" t="s">
        <v>113</v>
      </c>
      <c r="D40" s="177">
        <v>883.98863994883095</v>
      </c>
      <c r="E40" s="177">
        <v>880.06812340455701</v>
      </c>
      <c r="F40" s="177">
        <v>876.14760686028205</v>
      </c>
      <c r="G40" s="177">
        <v>872.227090316008</v>
      </c>
      <c r="H40" s="177">
        <v>868.30657377173395</v>
      </c>
      <c r="I40" s="177">
        <v>864.38605722746001</v>
      </c>
      <c r="J40" s="177">
        <v>860.46554068318596</v>
      </c>
      <c r="K40" s="177">
        <v>856.54502413891203</v>
      </c>
      <c r="L40" s="177">
        <v>852.62450759463798</v>
      </c>
      <c r="M40" s="177">
        <v>848.70399105036404</v>
      </c>
      <c r="N40" s="177">
        <v>844.78347450608999</v>
      </c>
      <c r="O40" s="177">
        <v>840.86295796181605</v>
      </c>
      <c r="P40" s="177">
        <v>836.942441417542</v>
      </c>
      <c r="Q40" s="177">
        <v>833.02192487326795</v>
      </c>
      <c r="R40" s="177">
        <v>829.10140832899299</v>
      </c>
      <c r="S40" s="177">
        <v>825.18089178471905</v>
      </c>
      <c r="T40" s="177">
        <v>834.51886285509897</v>
      </c>
      <c r="U40" s="177">
        <v>843.85683392547901</v>
      </c>
      <c r="V40" s="177">
        <v>853.19480499585904</v>
      </c>
      <c r="W40" s="177">
        <v>862.53277606623897</v>
      </c>
      <c r="X40" s="177">
        <v>871.870747136619</v>
      </c>
      <c r="Y40" s="177">
        <v>881.20871820699904</v>
      </c>
      <c r="Z40" s="177">
        <v>890.54668927737896</v>
      </c>
      <c r="AA40" s="177">
        <v>899.884660347759</v>
      </c>
      <c r="AB40" s="177">
        <v>909.22263141813903</v>
      </c>
      <c r="AC40" s="177">
        <v>918.56060248851895</v>
      </c>
      <c r="AD40" s="177">
        <v>927.89857355889899</v>
      </c>
      <c r="AE40" s="177">
        <v>937.23654462927902</v>
      </c>
      <c r="AF40" s="177">
        <v>946.57451569965895</v>
      </c>
      <c r="AG40" s="177">
        <v>955.91248677003898</v>
      </c>
      <c r="AH40" s="177">
        <v>965.25045784041902</v>
      </c>
      <c r="AI40" s="177">
        <v>974.58842891079905</v>
      </c>
      <c r="AJ40" s="177">
        <v>983.92639998117897</v>
      </c>
      <c r="AK40" s="177">
        <v>993.26437105155901</v>
      </c>
      <c r="AL40" s="177">
        <v>1002.60234212194</v>
      </c>
      <c r="AM40" s="177">
        <v>1011.94031319231</v>
      </c>
      <c r="AN40" s="44">
        <f t="shared" si="0"/>
        <v>0.14474357187540943</v>
      </c>
    </row>
    <row r="41" spans="1:40" x14ac:dyDescent="0.25">
      <c r="C41" s="177" t="s">
        <v>114</v>
      </c>
      <c r="D41" s="177">
        <v>2317.9058719688001</v>
      </c>
      <c r="E41" s="177">
        <v>2264.7600571836301</v>
      </c>
      <c r="F41" s="177">
        <v>2210.14207753968</v>
      </c>
      <c r="G41" s="177">
        <v>2149.9507925503699</v>
      </c>
      <c r="H41" s="177">
        <v>2092.1452933768001</v>
      </c>
      <c r="I41" s="177">
        <v>2030.2026252410501</v>
      </c>
      <c r="J41" s="177">
        <v>2000.09868266687</v>
      </c>
      <c r="K41" s="177">
        <v>1965.5054243563</v>
      </c>
      <c r="L41" s="177">
        <v>1930.75212596238</v>
      </c>
      <c r="M41" s="177">
        <v>1896.7045729219601</v>
      </c>
      <c r="N41" s="177">
        <v>1864.1302588753799</v>
      </c>
      <c r="O41" s="177">
        <v>1833.32892842722</v>
      </c>
      <c r="P41" s="177">
        <v>1804.6191937847</v>
      </c>
      <c r="Q41" s="177">
        <v>1777.7686193786201</v>
      </c>
      <c r="R41" s="177">
        <v>1752.3462529836399</v>
      </c>
      <c r="S41" s="177">
        <v>1728.87218201775</v>
      </c>
      <c r="T41" s="177">
        <v>1707.1954227229501</v>
      </c>
      <c r="U41" s="177">
        <v>1688.3408826212799</v>
      </c>
      <c r="V41" s="177">
        <v>1672.13965844788</v>
      </c>
      <c r="W41" s="177">
        <v>1657.4703653302499</v>
      </c>
      <c r="X41" s="177">
        <v>1644.8348607099099</v>
      </c>
      <c r="Y41" s="177">
        <v>1633.8455803496599</v>
      </c>
      <c r="Z41" s="177">
        <v>1624.92120139438</v>
      </c>
      <c r="AA41" s="177">
        <v>1618.04937864608</v>
      </c>
      <c r="AB41" s="177">
        <v>1612.6923566923499</v>
      </c>
      <c r="AC41" s="177">
        <v>1608.5172631704199</v>
      </c>
      <c r="AD41" s="177">
        <v>1605.58150773081</v>
      </c>
      <c r="AE41" s="177">
        <v>1603.55648340428</v>
      </c>
      <c r="AF41" s="177">
        <v>1602.2246203469299</v>
      </c>
      <c r="AG41" s="177">
        <v>1601.3948716494001</v>
      </c>
      <c r="AH41" s="177">
        <v>1600.87387276097</v>
      </c>
      <c r="AI41" s="177">
        <v>1600.49810421606</v>
      </c>
      <c r="AJ41" s="177">
        <v>1600.2247372276499</v>
      </c>
      <c r="AK41" s="177">
        <v>1600.0317302363001</v>
      </c>
      <c r="AL41" s="177">
        <v>1599.86341244506</v>
      </c>
      <c r="AM41" s="177">
        <v>1599.5523264505</v>
      </c>
      <c r="AN41" s="44">
        <f t="shared" si="0"/>
        <v>-0.30991489093909563</v>
      </c>
    </row>
    <row r="42" spans="1:40" x14ac:dyDescent="0.25">
      <c r="C42" s="177" t="s">
        <v>115</v>
      </c>
      <c r="D42" s="177">
        <v>1856.65451007159</v>
      </c>
      <c r="E42" s="177">
        <v>1869.98456813339</v>
      </c>
      <c r="F42" s="177">
        <v>1882.2194883147999</v>
      </c>
      <c r="G42" s="177">
        <v>1889.56030549808</v>
      </c>
      <c r="H42" s="177">
        <v>1898.2672778206299</v>
      </c>
      <c r="I42" s="177">
        <v>1903.1463987955599</v>
      </c>
      <c r="J42" s="177">
        <v>1903.5878764772999</v>
      </c>
      <c r="K42" s="177">
        <v>1900.3516420624701</v>
      </c>
      <c r="L42" s="177">
        <v>1896.4460544041499</v>
      </c>
      <c r="M42" s="177">
        <v>1891.6419356680201</v>
      </c>
      <c r="N42" s="177">
        <v>1892.54150196415</v>
      </c>
      <c r="O42" s="177">
        <v>1893.0738557764801</v>
      </c>
      <c r="P42" s="177">
        <v>1893.6682404052699</v>
      </c>
      <c r="Q42" s="177">
        <v>1893.9497158957199</v>
      </c>
      <c r="R42" s="177">
        <v>1893.3994904099</v>
      </c>
      <c r="S42" s="177">
        <v>1892.78724701493</v>
      </c>
      <c r="T42" s="177">
        <v>1891.8740299246399</v>
      </c>
      <c r="U42" s="177">
        <v>1892.12220203058</v>
      </c>
      <c r="V42" s="177">
        <v>1893.01721426937</v>
      </c>
      <c r="W42" s="177">
        <v>1893.14575603913</v>
      </c>
      <c r="X42" s="177">
        <v>1893.37829973925</v>
      </c>
      <c r="Y42" s="177">
        <v>1893.0867450011499</v>
      </c>
      <c r="Z42" s="177">
        <v>1893.2480688431999</v>
      </c>
      <c r="AA42" s="177">
        <v>1893.9042771070201</v>
      </c>
      <c r="AB42" s="177">
        <v>1894.84397805455</v>
      </c>
      <c r="AC42" s="177">
        <v>1896.0231576579599</v>
      </c>
      <c r="AD42" s="177">
        <v>1897.5884621253899</v>
      </c>
      <c r="AE42" s="177">
        <v>1899.4810093532201</v>
      </c>
      <c r="AF42" s="177">
        <v>1901.63806305244</v>
      </c>
      <c r="AG42" s="177">
        <v>1903.9345875845599</v>
      </c>
      <c r="AH42" s="177">
        <v>1906.28991945343</v>
      </c>
      <c r="AI42" s="177">
        <v>1908.5863171139899</v>
      </c>
      <c r="AJ42" s="177">
        <v>1910.7780903212199</v>
      </c>
      <c r="AK42" s="177">
        <v>1912.8953925390699</v>
      </c>
      <c r="AL42" s="177">
        <v>1914.8517310135301</v>
      </c>
      <c r="AM42" s="177">
        <v>1916.42083992829</v>
      </c>
      <c r="AN42" s="44">
        <f t="shared" si="0"/>
        <v>3.2190334568166605E-2</v>
      </c>
    </row>
    <row r="43" spans="1:40" x14ac:dyDescent="0.25">
      <c r="C43" s="177" t="s">
        <v>116</v>
      </c>
      <c r="D43" s="177">
        <v>0</v>
      </c>
      <c r="E43" s="177">
        <v>0</v>
      </c>
      <c r="F43" s="177">
        <v>0</v>
      </c>
      <c r="G43" s="177">
        <v>0</v>
      </c>
      <c r="H43" s="177">
        <v>0</v>
      </c>
      <c r="I43" s="177">
        <v>0</v>
      </c>
      <c r="J43" s="177">
        <v>0</v>
      </c>
      <c r="K43" s="177">
        <v>0</v>
      </c>
      <c r="L43" s="177">
        <v>0</v>
      </c>
      <c r="M43" s="177">
        <v>0</v>
      </c>
      <c r="N43" s="177">
        <v>0</v>
      </c>
      <c r="O43" s="177">
        <v>0</v>
      </c>
      <c r="P43" s="177">
        <v>0</v>
      </c>
      <c r="Q43" s="177">
        <v>0</v>
      </c>
      <c r="R43" s="177">
        <v>0</v>
      </c>
      <c r="S43" s="177">
        <v>0</v>
      </c>
      <c r="T43" s="177">
        <v>0</v>
      </c>
      <c r="U43" s="177">
        <v>0</v>
      </c>
      <c r="V43" s="177">
        <v>0</v>
      </c>
      <c r="W43" s="177">
        <v>0</v>
      </c>
      <c r="X43" s="177">
        <v>0</v>
      </c>
      <c r="Y43" s="177">
        <v>0</v>
      </c>
      <c r="Z43" s="177">
        <v>0</v>
      </c>
      <c r="AA43" s="177">
        <v>0</v>
      </c>
      <c r="AB43" s="177">
        <v>0</v>
      </c>
      <c r="AC43" s="177">
        <v>0</v>
      </c>
      <c r="AD43" s="177">
        <v>0</v>
      </c>
      <c r="AE43" s="177">
        <v>0</v>
      </c>
      <c r="AF43" s="177">
        <v>0</v>
      </c>
      <c r="AG43" s="177">
        <v>0</v>
      </c>
      <c r="AH43" s="177">
        <v>0</v>
      </c>
      <c r="AI43" s="177">
        <v>0</v>
      </c>
      <c r="AJ43" s="177">
        <v>0</v>
      </c>
      <c r="AK43" s="177">
        <v>0</v>
      </c>
      <c r="AL43" s="177">
        <v>0</v>
      </c>
      <c r="AM43" s="177">
        <v>0</v>
      </c>
    </row>
    <row r="44" spans="1:40" x14ac:dyDescent="0.25">
      <c r="C44" s="177" t="s">
        <v>117</v>
      </c>
      <c r="D44" s="177">
        <v>0</v>
      </c>
      <c r="E44" s="177">
        <v>0</v>
      </c>
      <c r="F44" s="177">
        <v>0</v>
      </c>
      <c r="G44" s="177">
        <v>0</v>
      </c>
      <c r="H44" s="177">
        <v>0</v>
      </c>
      <c r="I44" s="177">
        <v>0</v>
      </c>
      <c r="J44" s="177">
        <v>0</v>
      </c>
      <c r="K44" s="177">
        <v>0</v>
      </c>
      <c r="L44" s="177">
        <v>0</v>
      </c>
      <c r="M44" s="177">
        <v>0</v>
      </c>
      <c r="N44" s="177">
        <v>0</v>
      </c>
      <c r="O44" s="177">
        <v>0</v>
      </c>
      <c r="P44" s="177">
        <v>0</v>
      </c>
      <c r="Q44" s="177">
        <v>0</v>
      </c>
      <c r="R44" s="177">
        <v>0</v>
      </c>
      <c r="S44" s="177">
        <v>0</v>
      </c>
      <c r="T44" s="177">
        <v>0</v>
      </c>
      <c r="U44" s="177">
        <v>0</v>
      </c>
      <c r="V44" s="177">
        <v>0</v>
      </c>
      <c r="W44" s="177">
        <v>0</v>
      </c>
      <c r="X44" s="177">
        <v>0</v>
      </c>
      <c r="Y44" s="177">
        <v>0</v>
      </c>
      <c r="Z44" s="177">
        <v>0</v>
      </c>
      <c r="AA44" s="177">
        <v>0</v>
      </c>
      <c r="AB44" s="177">
        <v>0</v>
      </c>
      <c r="AC44" s="177">
        <v>0</v>
      </c>
      <c r="AD44" s="177">
        <v>0</v>
      </c>
      <c r="AE44" s="177">
        <v>0</v>
      </c>
      <c r="AF44" s="177">
        <v>0</v>
      </c>
      <c r="AG44" s="177">
        <v>0</v>
      </c>
      <c r="AH44" s="177">
        <v>0</v>
      </c>
      <c r="AI44" s="177">
        <v>0</v>
      </c>
      <c r="AJ44" s="177">
        <v>0</v>
      </c>
      <c r="AK44" s="177">
        <v>0</v>
      </c>
      <c r="AL44" s="177">
        <v>0</v>
      </c>
      <c r="AM44" s="177">
        <v>0</v>
      </c>
    </row>
    <row r="45" spans="1:40" x14ac:dyDescent="0.25">
      <c r="C45" s="177" t="s">
        <v>118</v>
      </c>
      <c r="D45" s="177">
        <v>0</v>
      </c>
      <c r="E45" s="177">
        <v>0</v>
      </c>
      <c r="F45" s="177">
        <v>0</v>
      </c>
      <c r="G45" s="177">
        <v>0</v>
      </c>
      <c r="H45" s="177">
        <v>0</v>
      </c>
      <c r="I45" s="177">
        <v>0</v>
      </c>
      <c r="J45" s="177">
        <v>0</v>
      </c>
      <c r="K45" s="177">
        <v>0</v>
      </c>
      <c r="L45" s="177">
        <v>0</v>
      </c>
      <c r="M45" s="177">
        <v>0</v>
      </c>
      <c r="N45" s="177">
        <v>0</v>
      </c>
      <c r="O45" s="177">
        <v>0</v>
      </c>
      <c r="P45" s="177">
        <v>0</v>
      </c>
      <c r="Q45" s="177">
        <v>0</v>
      </c>
      <c r="R45" s="177">
        <v>0</v>
      </c>
      <c r="S45" s="177">
        <v>0</v>
      </c>
      <c r="T45" s="177">
        <v>0</v>
      </c>
      <c r="U45" s="177">
        <v>0</v>
      </c>
      <c r="V45" s="177">
        <v>0</v>
      </c>
      <c r="W45" s="177">
        <v>0</v>
      </c>
      <c r="X45" s="177">
        <v>0</v>
      </c>
      <c r="Y45" s="177">
        <v>0</v>
      </c>
      <c r="Z45" s="177">
        <v>0</v>
      </c>
      <c r="AA45" s="177">
        <v>0</v>
      </c>
      <c r="AB45" s="177">
        <v>0</v>
      </c>
      <c r="AC45" s="177">
        <v>0</v>
      </c>
      <c r="AD45" s="177">
        <v>0</v>
      </c>
      <c r="AE45" s="177">
        <v>0</v>
      </c>
      <c r="AF45" s="177">
        <v>0</v>
      </c>
      <c r="AG45" s="177">
        <v>0</v>
      </c>
      <c r="AH45" s="177">
        <v>0</v>
      </c>
      <c r="AI45" s="177">
        <v>0</v>
      </c>
      <c r="AJ45" s="177">
        <v>0</v>
      </c>
      <c r="AK45" s="177">
        <v>0</v>
      </c>
      <c r="AL45" s="177">
        <v>0</v>
      </c>
      <c r="AM45" s="177">
        <v>0</v>
      </c>
    </row>
    <row r="46" spans="1:40" x14ac:dyDescent="0.25">
      <c r="C46" s="177" t="s">
        <v>119</v>
      </c>
      <c r="D46" s="177">
        <v>0</v>
      </c>
      <c r="E46" s="177">
        <v>0</v>
      </c>
      <c r="F46" s="177">
        <v>0</v>
      </c>
      <c r="G46" s="177">
        <v>0</v>
      </c>
      <c r="H46" s="177">
        <v>0</v>
      </c>
      <c r="I46" s="177">
        <v>0</v>
      </c>
      <c r="J46" s="177">
        <v>0</v>
      </c>
      <c r="K46" s="177">
        <v>0</v>
      </c>
      <c r="L46" s="177">
        <v>0</v>
      </c>
      <c r="M46" s="177">
        <v>0</v>
      </c>
      <c r="N46" s="177">
        <v>0</v>
      </c>
      <c r="O46" s="177">
        <v>0</v>
      </c>
      <c r="P46" s="177">
        <v>0</v>
      </c>
      <c r="Q46" s="177">
        <v>0</v>
      </c>
      <c r="R46" s="177">
        <v>0</v>
      </c>
      <c r="S46" s="177">
        <v>0</v>
      </c>
      <c r="T46" s="177">
        <v>0</v>
      </c>
      <c r="U46" s="177">
        <v>0</v>
      </c>
      <c r="V46" s="177">
        <v>0</v>
      </c>
      <c r="W46" s="177">
        <v>0</v>
      </c>
      <c r="X46" s="177">
        <v>0</v>
      </c>
      <c r="Y46" s="177">
        <v>0</v>
      </c>
      <c r="Z46" s="177">
        <v>0</v>
      </c>
      <c r="AA46" s="177">
        <v>0</v>
      </c>
      <c r="AB46" s="177">
        <v>0</v>
      </c>
      <c r="AC46" s="177">
        <v>0</v>
      </c>
      <c r="AD46" s="177">
        <v>0</v>
      </c>
      <c r="AE46" s="177">
        <v>0</v>
      </c>
      <c r="AF46" s="177">
        <v>0</v>
      </c>
      <c r="AG46" s="177">
        <v>0</v>
      </c>
      <c r="AH46" s="177">
        <v>0</v>
      </c>
      <c r="AI46" s="177">
        <v>0</v>
      </c>
      <c r="AJ46" s="177">
        <v>0</v>
      </c>
      <c r="AK46" s="177">
        <v>0</v>
      </c>
      <c r="AL46" s="177">
        <v>0</v>
      </c>
      <c r="AM46" s="177">
        <v>0</v>
      </c>
    </row>
    <row r="47" spans="1:40" x14ac:dyDescent="0.25">
      <c r="C47" s="177" t="s">
        <v>120</v>
      </c>
      <c r="D47" s="177">
        <v>273.22433640774398</v>
      </c>
      <c r="E47" s="177">
        <v>274.418680457709</v>
      </c>
      <c r="F47" s="177">
        <v>275.501305744457</v>
      </c>
      <c r="G47" s="177">
        <v>275.97182300321299</v>
      </c>
      <c r="H47" s="177">
        <v>276.76166697078799</v>
      </c>
      <c r="I47" s="177">
        <v>277.24352254443397</v>
      </c>
      <c r="J47" s="177">
        <v>277.37584439055797</v>
      </c>
      <c r="K47" s="177">
        <v>277.22828001509498</v>
      </c>
      <c r="L47" s="177">
        <v>277.166072593698</v>
      </c>
      <c r="M47" s="177">
        <v>277.09871597556599</v>
      </c>
      <c r="N47" s="177">
        <v>277.05048955979902</v>
      </c>
      <c r="O47" s="177">
        <v>277.03751374613103</v>
      </c>
      <c r="P47" s="177">
        <v>277.10670796098401</v>
      </c>
      <c r="Q47" s="177">
        <v>277.21849211256</v>
      </c>
      <c r="R47" s="177">
        <v>277.30006050988902</v>
      </c>
      <c r="S47" s="177">
        <v>277.433423024901</v>
      </c>
      <c r="T47" s="177">
        <v>277.586076251196</v>
      </c>
      <c r="U47" s="177">
        <v>277.91700447560203</v>
      </c>
      <c r="V47" s="177">
        <v>278.392090615423</v>
      </c>
      <c r="W47" s="177">
        <v>278.81899732770501</v>
      </c>
      <c r="X47" s="177">
        <v>279.28412600757798</v>
      </c>
      <c r="Y47" s="177">
        <v>279.734131422953</v>
      </c>
      <c r="Z47" s="177">
        <v>280.25533695159203</v>
      </c>
      <c r="AA47" s="177">
        <v>280.87084004665599</v>
      </c>
      <c r="AB47" s="177">
        <v>281.52034156014099</v>
      </c>
      <c r="AC47" s="177">
        <v>282.18186768336301</v>
      </c>
      <c r="AD47" s="177">
        <v>282.89738304337499</v>
      </c>
      <c r="AE47" s="177">
        <v>283.64276347846902</v>
      </c>
      <c r="AF47" s="177">
        <v>284.40811180294901</v>
      </c>
      <c r="AG47" s="177">
        <v>285.18333576162701</v>
      </c>
      <c r="AH47" s="177">
        <v>285.95337661690297</v>
      </c>
      <c r="AI47" s="177">
        <v>286.70355124727598</v>
      </c>
      <c r="AJ47" s="177">
        <v>287.43521779429602</v>
      </c>
      <c r="AK47" s="177">
        <v>288.15076409396198</v>
      </c>
      <c r="AL47" s="177">
        <v>288.84467467184697</v>
      </c>
      <c r="AM47" s="177">
        <v>289.49093476504601</v>
      </c>
    </row>
    <row r="48" spans="1:40" x14ac:dyDescent="0.25">
      <c r="C48" s="177" t="s">
        <v>121</v>
      </c>
      <c r="D48" s="177">
        <v>0</v>
      </c>
      <c r="E48" s="177">
        <v>0</v>
      </c>
      <c r="F48" s="177">
        <v>0</v>
      </c>
      <c r="G48" s="177">
        <v>0</v>
      </c>
      <c r="H48" s="177">
        <v>0</v>
      </c>
      <c r="I48" s="177">
        <v>0</v>
      </c>
      <c r="J48" s="177">
        <v>0</v>
      </c>
      <c r="K48" s="177">
        <v>0</v>
      </c>
      <c r="L48" s="177">
        <v>0</v>
      </c>
      <c r="M48" s="177">
        <v>0</v>
      </c>
      <c r="N48" s="177">
        <v>0</v>
      </c>
      <c r="O48" s="177">
        <v>0</v>
      </c>
      <c r="P48" s="177">
        <v>0</v>
      </c>
      <c r="Q48" s="177">
        <v>0</v>
      </c>
      <c r="R48" s="177">
        <v>0</v>
      </c>
      <c r="S48" s="177">
        <v>0</v>
      </c>
      <c r="T48" s="177">
        <v>0</v>
      </c>
      <c r="U48" s="177">
        <v>0</v>
      </c>
      <c r="V48" s="177">
        <v>0</v>
      </c>
      <c r="W48" s="177">
        <v>0</v>
      </c>
      <c r="X48" s="177">
        <v>0</v>
      </c>
      <c r="Y48" s="177">
        <v>0</v>
      </c>
      <c r="Z48" s="177">
        <v>0</v>
      </c>
      <c r="AA48" s="177">
        <v>0</v>
      </c>
      <c r="AB48" s="177">
        <v>0</v>
      </c>
      <c r="AC48" s="177">
        <v>0</v>
      </c>
      <c r="AD48" s="177">
        <v>0</v>
      </c>
      <c r="AE48" s="177">
        <v>0</v>
      </c>
      <c r="AF48" s="177">
        <v>0</v>
      </c>
      <c r="AG48" s="177">
        <v>0</v>
      </c>
      <c r="AH48" s="177">
        <v>0</v>
      </c>
      <c r="AI48" s="177">
        <v>0</v>
      </c>
      <c r="AJ48" s="177">
        <v>0</v>
      </c>
      <c r="AK48" s="177">
        <v>0</v>
      </c>
      <c r="AL48" s="177">
        <v>0</v>
      </c>
      <c r="AM48" s="177">
        <v>0</v>
      </c>
    </row>
    <row r="49" spans="3:39" x14ac:dyDescent="0.25">
      <c r="C49" s="177" t="s">
        <v>122</v>
      </c>
      <c r="D49" s="177">
        <v>0</v>
      </c>
      <c r="E49" s="177">
        <v>0</v>
      </c>
      <c r="F49" s="177">
        <v>0</v>
      </c>
      <c r="G49" s="177">
        <v>0</v>
      </c>
      <c r="H49" s="177">
        <v>0</v>
      </c>
      <c r="I49" s="177">
        <v>0</v>
      </c>
      <c r="J49" s="177">
        <v>0</v>
      </c>
      <c r="K49" s="177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Y49" s="177">
        <v>0</v>
      </c>
      <c r="Z49" s="177">
        <v>0</v>
      </c>
      <c r="AA49" s="177">
        <v>0</v>
      </c>
      <c r="AB49" s="177">
        <v>0</v>
      </c>
      <c r="AC49" s="177">
        <v>0</v>
      </c>
      <c r="AD49" s="177">
        <v>0</v>
      </c>
      <c r="AE49" s="177">
        <v>0</v>
      </c>
      <c r="AF49" s="177">
        <v>0</v>
      </c>
      <c r="AG49" s="177">
        <v>0</v>
      </c>
      <c r="AH49" s="177">
        <v>0</v>
      </c>
      <c r="AI49" s="177">
        <v>0</v>
      </c>
      <c r="AJ49" s="177">
        <v>0</v>
      </c>
      <c r="AK49" s="177">
        <v>0</v>
      </c>
      <c r="AL49" s="177">
        <v>0</v>
      </c>
      <c r="AM49" s="177">
        <v>0</v>
      </c>
    </row>
    <row r="50" spans="3:39" x14ac:dyDescent="0.25">
      <c r="C50" s="177" t="s">
        <v>123</v>
      </c>
      <c r="D50" s="177">
        <v>0</v>
      </c>
      <c r="E50" s="177">
        <v>0</v>
      </c>
      <c r="F50" s="177">
        <v>0</v>
      </c>
      <c r="G50" s="177">
        <v>0</v>
      </c>
      <c r="H50" s="177">
        <v>0</v>
      </c>
      <c r="I50" s="177">
        <v>0</v>
      </c>
      <c r="J50" s="177">
        <v>0</v>
      </c>
      <c r="K50" s="177">
        <v>0</v>
      </c>
      <c r="L50" s="177">
        <v>0</v>
      </c>
      <c r="M50" s="177">
        <v>0</v>
      </c>
      <c r="N50" s="177">
        <v>0</v>
      </c>
      <c r="O50" s="177">
        <v>0</v>
      </c>
      <c r="P50" s="177">
        <v>0</v>
      </c>
      <c r="Q50" s="177">
        <v>0</v>
      </c>
      <c r="R50" s="177">
        <v>0</v>
      </c>
      <c r="S50" s="177">
        <v>0</v>
      </c>
      <c r="T50" s="177">
        <v>0</v>
      </c>
      <c r="U50" s="177">
        <v>0</v>
      </c>
      <c r="V50" s="177">
        <v>0</v>
      </c>
      <c r="W50" s="177">
        <v>0</v>
      </c>
      <c r="X50" s="177">
        <v>0</v>
      </c>
      <c r="Y50" s="177">
        <v>0</v>
      </c>
      <c r="Z50" s="177">
        <v>0</v>
      </c>
      <c r="AA50" s="177">
        <v>0</v>
      </c>
      <c r="AB50" s="177">
        <v>0</v>
      </c>
      <c r="AC50" s="177">
        <v>0</v>
      </c>
      <c r="AD50" s="177">
        <v>0</v>
      </c>
      <c r="AE50" s="177">
        <v>0</v>
      </c>
      <c r="AF50" s="177">
        <v>0</v>
      </c>
      <c r="AG50" s="177">
        <v>0</v>
      </c>
      <c r="AH50" s="177">
        <v>0</v>
      </c>
      <c r="AI50" s="177">
        <v>0</v>
      </c>
      <c r="AJ50" s="177">
        <v>0</v>
      </c>
      <c r="AK50" s="177">
        <v>0</v>
      </c>
      <c r="AL50" s="177">
        <v>0</v>
      </c>
      <c r="AM50" s="177">
        <v>0</v>
      </c>
    </row>
    <row r="51" spans="3:39" x14ac:dyDescent="0.25">
      <c r="C51" s="177" t="s">
        <v>124</v>
      </c>
      <c r="D51" s="177">
        <v>441.78864864295798</v>
      </c>
      <c r="E51" s="177">
        <v>445.32358141377</v>
      </c>
      <c r="F51" s="177">
        <v>448.68742127024598</v>
      </c>
      <c r="G51" s="177">
        <v>451.04723459002099</v>
      </c>
      <c r="H51" s="177">
        <v>454.040677249672</v>
      </c>
      <c r="I51" s="177">
        <v>456.65617447467901</v>
      </c>
      <c r="J51" s="177">
        <v>458.84516392353601</v>
      </c>
      <c r="K51" s="177">
        <v>460.66469320231698</v>
      </c>
      <c r="L51" s="177">
        <v>462.65243928949002</v>
      </c>
      <c r="M51" s="177">
        <v>464.57949321089501</v>
      </c>
      <c r="N51" s="177">
        <v>466.44665141442903</v>
      </c>
      <c r="O51" s="177">
        <v>468.259650857471</v>
      </c>
      <c r="P51" s="177">
        <v>470.08894134466198</v>
      </c>
      <c r="Q51" s="177">
        <v>471.86171283565102</v>
      </c>
      <c r="R51" s="177">
        <v>473.45100805498498</v>
      </c>
      <c r="S51" s="177">
        <v>475.002600480718</v>
      </c>
      <c r="T51" s="177">
        <v>476.46269258222497</v>
      </c>
      <c r="U51" s="177">
        <v>478.11326035377999</v>
      </c>
      <c r="V51" s="177">
        <v>479.894011611758</v>
      </c>
      <c r="W51" s="177">
        <v>481.47239776979598</v>
      </c>
      <c r="X51" s="177">
        <v>482.99853763484498</v>
      </c>
      <c r="Y51" s="177">
        <v>484.38180787143301</v>
      </c>
      <c r="Z51" s="177">
        <v>485.780429393063</v>
      </c>
      <c r="AA51" s="177">
        <v>487.24494255194003</v>
      </c>
      <c r="AB51" s="177">
        <v>488.68642758760598</v>
      </c>
      <c r="AC51" s="177">
        <v>490.08380134746199</v>
      </c>
      <c r="AD51" s="177">
        <v>491.53003128382602</v>
      </c>
      <c r="AE51" s="177">
        <v>493.002152664888</v>
      </c>
      <c r="AF51" s="177">
        <v>494.49911359897197</v>
      </c>
      <c r="AG51" s="177">
        <v>496.016486398935</v>
      </c>
      <c r="AH51" s="177">
        <v>497.537297935852</v>
      </c>
      <c r="AI51" s="177">
        <v>499.04113186432801</v>
      </c>
      <c r="AJ51" s="177">
        <v>500.53266659413202</v>
      </c>
      <c r="AK51" s="177">
        <v>502.01523192404198</v>
      </c>
      <c r="AL51" s="177">
        <v>503.47765987590799</v>
      </c>
      <c r="AM51" s="177">
        <v>504.87258426849002</v>
      </c>
    </row>
    <row r="52" spans="3:39" x14ac:dyDescent="0.25">
      <c r="C52" s="177" t="s">
        <v>125</v>
      </c>
      <c r="D52" s="177">
        <v>189.235161752175</v>
      </c>
      <c r="E52" s="177">
        <v>190.067091517291</v>
      </c>
      <c r="F52" s="177">
        <v>190.78861878551999</v>
      </c>
      <c r="G52" s="177">
        <v>191.30677115444001</v>
      </c>
      <c r="H52" s="177">
        <v>191.942241935905</v>
      </c>
      <c r="I52" s="177">
        <v>192.53924841584899</v>
      </c>
      <c r="J52" s="177">
        <v>193.49449692238801</v>
      </c>
      <c r="K52" s="177">
        <v>194.454233100701</v>
      </c>
      <c r="L52" s="177">
        <v>195.41055580095701</v>
      </c>
      <c r="M52" s="177">
        <v>196.364172332354</v>
      </c>
      <c r="N52" s="177">
        <v>197.298753231402</v>
      </c>
      <c r="O52" s="177">
        <v>198.20927595268299</v>
      </c>
      <c r="P52" s="177">
        <v>199.12342977517301</v>
      </c>
      <c r="Q52" s="177">
        <v>200.006920975356</v>
      </c>
      <c r="R52" s="177">
        <v>200.80211049471899</v>
      </c>
      <c r="S52" s="177">
        <v>201.57228188578301</v>
      </c>
      <c r="T52" s="177">
        <v>202.29224593094901</v>
      </c>
      <c r="U52" s="177">
        <v>203.08462613335499</v>
      </c>
      <c r="V52" s="177">
        <v>203.92021481133199</v>
      </c>
      <c r="W52" s="177">
        <v>204.65061203723499</v>
      </c>
      <c r="X52" s="177">
        <v>205.336859102842</v>
      </c>
      <c r="Y52" s="177">
        <v>205.935815905543</v>
      </c>
      <c r="Z52" s="177">
        <v>206.511153100076</v>
      </c>
      <c r="AA52" s="177">
        <v>207.079885110048</v>
      </c>
      <c r="AB52" s="177">
        <v>207.59919939378199</v>
      </c>
      <c r="AC52" s="177">
        <v>208.056611250423</v>
      </c>
      <c r="AD52" s="177">
        <v>208.49131565513099</v>
      </c>
      <c r="AE52" s="177">
        <v>208.89307937944301</v>
      </c>
      <c r="AF52" s="177">
        <v>209.263279305374</v>
      </c>
      <c r="AG52" s="177">
        <v>209.603445997834</v>
      </c>
      <c r="AH52" s="177">
        <v>209.91014898052401</v>
      </c>
      <c r="AI52" s="177">
        <v>210.17945997280299</v>
      </c>
      <c r="AJ52" s="177">
        <v>210.418136038201</v>
      </c>
      <c r="AK52" s="177">
        <v>210.632183265452</v>
      </c>
      <c r="AL52" s="177">
        <v>210.821001685346</v>
      </c>
      <c r="AM52" s="177">
        <v>210.968207803821</v>
      </c>
    </row>
    <row r="53" spans="3:39" x14ac:dyDescent="0.25">
      <c r="C53" s="177" t="s">
        <v>126</v>
      </c>
      <c r="D53" s="177">
        <v>132.657000752941</v>
      </c>
      <c r="E53" s="177">
        <v>136.28126157983101</v>
      </c>
      <c r="F53" s="177">
        <v>136.790408480672</v>
      </c>
      <c r="G53" s="177">
        <v>136.88481945546201</v>
      </c>
      <c r="H53" s="177">
        <v>137.564634504201</v>
      </c>
      <c r="I53" s="177">
        <v>136.62954562689001</v>
      </c>
      <c r="J53" s="177">
        <v>135.87980482352901</v>
      </c>
      <c r="K53" s="177">
        <v>133.915216094117</v>
      </c>
      <c r="L53" s="177">
        <v>131.63590543865499</v>
      </c>
      <c r="M53" s="177">
        <v>128.74183085714199</v>
      </c>
      <c r="N53" s="177">
        <v>126.66815122689</v>
      </c>
      <c r="O53" s="177">
        <v>124.594471596638</v>
      </c>
      <c r="P53" s="177">
        <v>122.520791966386</v>
      </c>
      <c r="Q53" s="177">
        <v>120.447112336134</v>
      </c>
      <c r="R53" s="177">
        <v>118.373432705882</v>
      </c>
      <c r="S53" s="177">
        <v>116.29975307562999</v>
      </c>
      <c r="T53" s="177">
        <v>117.31808541663899</v>
      </c>
      <c r="U53" s="177">
        <v>118.33641775764799</v>
      </c>
      <c r="V53" s="177">
        <v>119.35475009865699</v>
      </c>
      <c r="W53" s="177">
        <v>120.37308243966601</v>
      </c>
      <c r="X53" s="177">
        <v>121.39141478067501</v>
      </c>
      <c r="Y53" s="177">
        <v>122.40974712168401</v>
      </c>
      <c r="Z53" s="177">
        <v>123.42807946269301</v>
      </c>
      <c r="AA53" s="177">
        <v>124.44641180370201</v>
      </c>
      <c r="AB53" s="177">
        <v>125.46474414471101</v>
      </c>
      <c r="AC53" s="177">
        <v>126.48307648572001</v>
      </c>
      <c r="AD53" s="177">
        <v>127.501408826729</v>
      </c>
      <c r="AE53" s="177">
        <v>128.519741167738</v>
      </c>
      <c r="AF53" s="177">
        <v>129.538073508747</v>
      </c>
      <c r="AG53" s="177">
        <v>130.556405849756</v>
      </c>
      <c r="AH53" s="177">
        <v>131.574738190765</v>
      </c>
      <c r="AI53" s="177">
        <v>132.593070531774</v>
      </c>
      <c r="AJ53" s="177">
        <v>133.611402872783</v>
      </c>
      <c r="AK53" s="177">
        <v>134.629735213792</v>
      </c>
      <c r="AL53" s="177">
        <v>135.648067554801</v>
      </c>
      <c r="AM53" s="177">
        <v>136.66639989581</v>
      </c>
    </row>
    <row r="54" spans="3:39" x14ac:dyDescent="0.25">
      <c r="C54" s="177" t="s">
        <v>127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177">
        <v>0</v>
      </c>
      <c r="AF54" s="177">
        <v>0</v>
      </c>
      <c r="AG54" s="177">
        <v>0</v>
      </c>
      <c r="AH54" s="177">
        <v>0</v>
      </c>
      <c r="AI54" s="177">
        <v>0</v>
      </c>
      <c r="AJ54" s="177">
        <v>0</v>
      </c>
      <c r="AK54" s="177">
        <v>0</v>
      </c>
      <c r="AL54" s="177">
        <v>0</v>
      </c>
      <c r="AM54" s="177">
        <v>0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8" t="s">
        <v>138</v>
      </c>
      <c r="D65" s="178">
        <v>15433.4323446336</v>
      </c>
      <c r="E65" s="178">
        <v>15327.776747064099</v>
      </c>
      <c r="F65" s="178">
        <v>15206.1584112157</v>
      </c>
      <c r="G65" s="178">
        <v>15101.997655904201</v>
      </c>
      <c r="H65" s="178">
        <v>14975.2937544014</v>
      </c>
      <c r="I65" s="178">
        <v>14828.794821031899</v>
      </c>
      <c r="J65" s="178">
        <v>14683.131648405501</v>
      </c>
      <c r="K65" s="178">
        <v>14528.706785177599</v>
      </c>
      <c r="L65" s="178">
        <v>14369.798079063699</v>
      </c>
      <c r="M65" s="178">
        <v>14201.5003255068</v>
      </c>
      <c r="N65" s="178">
        <v>14161.4396221719</v>
      </c>
      <c r="O65" s="178">
        <v>14110.156708695</v>
      </c>
      <c r="P65" s="178">
        <v>14060.271168269301</v>
      </c>
      <c r="Q65" s="178">
        <v>14011.4149983594</v>
      </c>
      <c r="R65" s="178">
        <v>13962.8255832618</v>
      </c>
      <c r="S65" s="178">
        <v>13916.5381309477</v>
      </c>
      <c r="T65" s="178">
        <v>13953.846477471399</v>
      </c>
      <c r="U65" s="178">
        <v>13996.556038860301</v>
      </c>
      <c r="V65" s="178">
        <v>14044.091899117</v>
      </c>
      <c r="W65" s="178">
        <v>14093.242396285499</v>
      </c>
      <c r="X65" s="178">
        <v>14145.7554029856</v>
      </c>
      <c r="Y65" s="178">
        <v>14200.3454559652</v>
      </c>
      <c r="Z65" s="178">
        <v>14258.8895191381</v>
      </c>
      <c r="AA65" s="178">
        <v>14322.162412384499</v>
      </c>
      <c r="AB65" s="178">
        <v>14388.1860061103</v>
      </c>
      <c r="AC65" s="178">
        <v>14456.517821850601</v>
      </c>
      <c r="AD65" s="178">
        <v>14527.422257644401</v>
      </c>
      <c r="AE65" s="178">
        <v>14600.3699882889</v>
      </c>
      <c r="AF65" s="178">
        <v>14674.931099445401</v>
      </c>
      <c r="AG65" s="178">
        <v>14750.792320909301</v>
      </c>
      <c r="AH65" s="178">
        <v>14827.5111397525</v>
      </c>
      <c r="AI65" s="178">
        <v>14904.612712027099</v>
      </c>
      <c r="AJ65" s="178">
        <v>14982.016787283999</v>
      </c>
      <c r="AK65" s="178">
        <v>15059.62099481</v>
      </c>
      <c r="AL65" s="178">
        <v>15137.2073471575</v>
      </c>
      <c r="AM65" s="178">
        <v>15214.215359145899</v>
      </c>
    </row>
    <row r="68" spans="3:39" x14ac:dyDescent="0.25">
      <c r="C68" s="179" t="s">
        <v>1424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179"/>
      <c r="AJ68" s="179"/>
      <c r="AK68" s="179"/>
      <c r="AL68" s="179"/>
      <c r="AM68" s="179"/>
    </row>
    <row r="69" spans="3:39" x14ac:dyDescent="0.25">
      <c r="C69" s="181" t="s">
        <v>139</v>
      </c>
      <c r="D69" s="178">
        <v>2015</v>
      </c>
      <c r="E69" s="178">
        <v>2016</v>
      </c>
      <c r="F69" s="178">
        <v>2017</v>
      </c>
      <c r="G69" s="178">
        <v>2018</v>
      </c>
      <c r="H69" s="178">
        <v>2019</v>
      </c>
      <c r="I69" s="178">
        <v>2020</v>
      </c>
      <c r="J69" s="178">
        <v>2021</v>
      </c>
      <c r="K69" s="178">
        <v>2022</v>
      </c>
      <c r="L69" s="178">
        <v>2023</v>
      </c>
      <c r="M69" s="178">
        <v>2024</v>
      </c>
      <c r="N69" s="178">
        <v>2025</v>
      </c>
      <c r="O69" s="178">
        <v>2026</v>
      </c>
      <c r="P69" s="178">
        <v>2027</v>
      </c>
      <c r="Q69" s="178">
        <v>2028</v>
      </c>
      <c r="R69" s="178">
        <v>2029</v>
      </c>
      <c r="S69" s="178">
        <v>2030</v>
      </c>
      <c r="T69" s="178">
        <v>2031</v>
      </c>
      <c r="U69" s="178">
        <v>2032</v>
      </c>
      <c r="V69" s="178">
        <v>2033</v>
      </c>
      <c r="W69" s="178">
        <v>2034</v>
      </c>
      <c r="X69" s="178">
        <v>2035</v>
      </c>
      <c r="Y69" s="178">
        <v>2036</v>
      </c>
      <c r="Z69" s="178">
        <v>2037</v>
      </c>
      <c r="AA69" s="178">
        <v>2038</v>
      </c>
      <c r="AB69" s="178">
        <v>2039</v>
      </c>
      <c r="AC69" s="178">
        <v>2040</v>
      </c>
      <c r="AD69" s="178">
        <v>2041</v>
      </c>
      <c r="AE69" s="178">
        <v>2042</v>
      </c>
      <c r="AF69" s="178">
        <v>2043</v>
      </c>
      <c r="AG69" s="178">
        <v>2044</v>
      </c>
      <c r="AH69" s="178">
        <v>2045</v>
      </c>
      <c r="AI69" s="178">
        <v>2046</v>
      </c>
      <c r="AJ69" s="178">
        <v>2047</v>
      </c>
      <c r="AK69" s="178">
        <v>2048</v>
      </c>
      <c r="AL69" s="178">
        <v>2049</v>
      </c>
      <c r="AM69" s="178">
        <v>2050</v>
      </c>
    </row>
    <row r="71" spans="3:39" x14ac:dyDescent="0.25">
      <c r="C71" s="178" t="s">
        <v>1425</v>
      </c>
      <c r="D71" s="182"/>
      <c r="E71" s="182"/>
      <c r="F71" s="177">
        <v>813520860085506.75</v>
      </c>
      <c r="G71" s="177">
        <v>807427336157282.88</v>
      </c>
      <c r="H71" s="177">
        <v>799326005547733.25</v>
      </c>
      <c r="I71" s="177">
        <v>790530272342976.88</v>
      </c>
      <c r="J71" s="177">
        <v>780276755471666.25</v>
      </c>
      <c r="K71" s="177">
        <v>770157435329320.88</v>
      </c>
      <c r="L71" s="177">
        <v>759882296067310.38</v>
      </c>
      <c r="M71" s="177">
        <v>748873563232802.25</v>
      </c>
      <c r="N71" s="177">
        <v>749272539424893.88</v>
      </c>
      <c r="O71" s="177">
        <v>748329250546878.63</v>
      </c>
      <c r="P71" s="177">
        <v>747371419938987.38</v>
      </c>
      <c r="Q71" s="177">
        <v>746399047601220</v>
      </c>
      <c r="R71" s="177">
        <v>745412133533576.25</v>
      </c>
      <c r="S71" s="177">
        <v>744410677736056.25</v>
      </c>
      <c r="T71" s="177">
        <v>749619476527315.25</v>
      </c>
      <c r="U71" s="177">
        <v>754824430937813.75</v>
      </c>
      <c r="V71" s="177">
        <v>760033229729072.88</v>
      </c>
      <c r="W71" s="177">
        <v>765238184139572.63</v>
      </c>
      <c r="X71" s="177">
        <v>770446982930830.38</v>
      </c>
      <c r="Y71" s="177">
        <v>775654156192051</v>
      </c>
      <c r="Z71" s="177">
        <v>780859094183055.75</v>
      </c>
      <c r="AA71" s="177">
        <v>786067909393809</v>
      </c>
      <c r="AB71" s="177">
        <v>791272847384813.13</v>
      </c>
      <c r="AC71" s="177">
        <v>796481662595567.5</v>
      </c>
      <c r="AD71" s="177">
        <v>801688819437293</v>
      </c>
      <c r="AE71" s="177">
        <v>806895415797325.38</v>
      </c>
      <c r="AF71" s="177">
        <v>812102572639050.75</v>
      </c>
      <c r="AG71" s="177">
        <v>817309168999083.88</v>
      </c>
      <c r="AH71" s="177">
        <v>822517967790341.75</v>
      </c>
      <c r="AI71" s="177">
        <v>827725141051562.38</v>
      </c>
      <c r="AJ71" s="177">
        <v>832931720992100.5</v>
      </c>
      <c r="AK71" s="177">
        <v>838138894253321.25</v>
      </c>
      <c r="AL71" s="177">
        <v>843345474193858.25</v>
      </c>
      <c r="AM71" s="177">
        <v>848551005505544.5</v>
      </c>
    </row>
    <row r="73" spans="3:39" x14ac:dyDescent="0.25">
      <c r="C73" s="178" t="s">
        <v>1426</v>
      </c>
      <c r="D73" s="177">
        <f>'Pathways-natural gas'!D4</f>
        <v>116.01324910514199</v>
      </c>
      <c r="E73" s="177">
        <f>'Pathways-natural gas'!E4</f>
        <v>118.91993000572801</v>
      </c>
      <c r="F73" s="177">
        <f>'Pathways-natural gas'!F4</f>
        <v>119.6452079844</v>
      </c>
      <c r="G73" s="177">
        <f>'Pathways-natural gas'!G4</f>
        <v>119.994584820469</v>
      </c>
      <c r="H73" s="177">
        <f>'Pathways-natural gas'!H4</f>
        <v>119.644504266845</v>
      </c>
      <c r="I73" s="177">
        <f>'Pathways-natural gas'!I4</f>
        <v>119.00613736830699</v>
      </c>
      <c r="J73" s="177">
        <f>'Pathways-natural gas'!J4</f>
        <v>118.113104542165</v>
      </c>
      <c r="K73" s="177">
        <f>'Pathways-natural gas'!K4</f>
        <v>116.724587122969</v>
      </c>
      <c r="L73" s="177">
        <f>'Pathways-natural gas'!L4</f>
        <v>114.94590289759</v>
      </c>
      <c r="M73" s="177">
        <f>'Pathways-natural gas'!M4</f>
        <v>112.82495628282</v>
      </c>
      <c r="N73" s="177">
        <f>'Pathways-natural gas'!N4</f>
        <v>113.03363449368</v>
      </c>
      <c r="O73" s="177">
        <f>'Pathways-natural gas'!O4</f>
        <v>113.24231270454</v>
      </c>
      <c r="P73" s="177">
        <f>'Pathways-natural gas'!P4</f>
        <v>113.4509909154</v>
      </c>
      <c r="Q73" s="177">
        <f>'Pathways-natural gas'!Q4</f>
        <v>113.65966912626</v>
      </c>
      <c r="R73" s="177">
        <f>'Pathways-natural gas'!R4</f>
        <v>113.86834733712</v>
      </c>
      <c r="S73" s="177">
        <f>'Pathways-natural gas'!S4</f>
        <v>114.07702554798</v>
      </c>
      <c r="T73" s="177">
        <f>'Pathways-natural gas'!T4</f>
        <v>114.28570375884</v>
      </c>
      <c r="U73" s="177">
        <f>'Pathways-natural gas'!U4</f>
        <v>114.4943819697</v>
      </c>
      <c r="V73" s="177">
        <f>'Pathways-natural gas'!V4</f>
        <v>114.70306018056</v>
      </c>
      <c r="W73" s="177">
        <f>'Pathways-natural gas'!W4</f>
        <v>114.91173839142</v>
      </c>
      <c r="X73" s="177">
        <f>'Pathways-natural gas'!X4</f>
        <v>115.12041660228</v>
      </c>
      <c r="Y73" s="177">
        <f>'Pathways-natural gas'!Y4</f>
        <v>115.32909481314</v>
      </c>
      <c r="Z73" s="177">
        <f>'Pathways-natural gas'!Z4</f>
        <v>115.537773024</v>
      </c>
      <c r="AA73" s="177">
        <f>'Pathways-natural gas'!AA4</f>
        <v>115.74645123486</v>
      </c>
      <c r="AB73" s="177">
        <f>'Pathways-natural gas'!AB4</f>
        <v>115.95512944572</v>
      </c>
      <c r="AC73" s="177">
        <f>'Pathways-natural gas'!AC4</f>
        <v>116.16380765658</v>
      </c>
      <c r="AD73" s="177">
        <f>'Pathways-natural gas'!AD4</f>
        <v>116.37248586744001</v>
      </c>
      <c r="AE73" s="177">
        <f>'Pathways-natural gas'!AE4</f>
        <v>116.58116407830001</v>
      </c>
      <c r="AF73" s="177">
        <f>'Pathways-natural gas'!AF4</f>
        <v>116.78984228916001</v>
      </c>
      <c r="AG73" s="177">
        <f>'Pathways-natural gas'!AG4</f>
        <v>116.99852050002001</v>
      </c>
      <c r="AH73" s="177">
        <f>'Pathways-natural gas'!AH4</f>
        <v>117.20719871087999</v>
      </c>
      <c r="AI73" s="177">
        <f>'Pathways-natural gas'!AI4</f>
        <v>117.41587692173999</v>
      </c>
      <c r="AJ73" s="177">
        <f>'Pathways-natural gas'!AJ4</f>
        <v>117.62455513259999</v>
      </c>
      <c r="AK73" s="177">
        <f>'Pathways-natural gas'!AK4</f>
        <v>117.83323334345999</v>
      </c>
      <c r="AL73" s="177">
        <f>'Pathways-natural gas'!AL4</f>
        <v>118.04191155432</v>
      </c>
      <c r="AM73" s="177">
        <f>'Pathways-natural gas'!AM4</f>
        <v>118.25058976518</v>
      </c>
    </row>
    <row r="74" spans="3:39" x14ac:dyDescent="0.25"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</row>
    <row r="75" spans="3:39" x14ac:dyDescent="0.25">
      <c r="C75" s="178" t="s">
        <v>140</v>
      </c>
      <c r="D75" s="177">
        <f>'Pathways-natural gas'!D13</f>
        <v>25.290831659301301</v>
      </c>
      <c r="E75" s="177">
        <v>26.976887103254722</v>
      </c>
      <c r="F75" s="177">
        <v>28.662942547208146</v>
      </c>
      <c r="G75" s="177">
        <v>28.662942547208146</v>
      </c>
      <c r="H75" s="177">
        <f t="shared" ref="H75:AM75" si="1">$G$75</f>
        <v>28.662942547208146</v>
      </c>
      <c r="I75" s="177">
        <f t="shared" si="1"/>
        <v>28.662942547208146</v>
      </c>
      <c r="J75" s="177">
        <f t="shared" si="1"/>
        <v>28.662942547208146</v>
      </c>
      <c r="K75" s="177">
        <f t="shared" si="1"/>
        <v>28.662942547208146</v>
      </c>
      <c r="L75" s="177">
        <f t="shared" si="1"/>
        <v>28.662942547208146</v>
      </c>
      <c r="M75" s="177">
        <f t="shared" si="1"/>
        <v>28.662942547208146</v>
      </c>
      <c r="N75" s="177">
        <f t="shared" si="1"/>
        <v>28.662942547208146</v>
      </c>
      <c r="O75" s="177">
        <f t="shared" si="1"/>
        <v>28.662942547208146</v>
      </c>
      <c r="P75" s="177">
        <f t="shared" si="1"/>
        <v>28.662942547208146</v>
      </c>
      <c r="Q75" s="177">
        <f t="shared" si="1"/>
        <v>28.662942547208146</v>
      </c>
      <c r="R75" s="177">
        <f t="shared" si="1"/>
        <v>28.662942547208146</v>
      </c>
      <c r="S75" s="177">
        <f t="shared" si="1"/>
        <v>28.662942547208146</v>
      </c>
      <c r="T75" s="177">
        <f t="shared" si="1"/>
        <v>28.662942547208146</v>
      </c>
      <c r="U75" s="177">
        <f t="shared" si="1"/>
        <v>28.662942547208146</v>
      </c>
      <c r="V75" s="177">
        <f t="shared" si="1"/>
        <v>28.662942547208146</v>
      </c>
      <c r="W75" s="177">
        <f t="shared" si="1"/>
        <v>28.662942547208146</v>
      </c>
      <c r="X75" s="177">
        <f t="shared" si="1"/>
        <v>28.662942547208146</v>
      </c>
      <c r="Y75" s="177">
        <f t="shared" si="1"/>
        <v>28.662942547208146</v>
      </c>
      <c r="Z75" s="177">
        <f t="shared" si="1"/>
        <v>28.662942547208146</v>
      </c>
      <c r="AA75" s="177">
        <f t="shared" si="1"/>
        <v>28.662942547208146</v>
      </c>
      <c r="AB75" s="177">
        <f t="shared" si="1"/>
        <v>28.662942547208146</v>
      </c>
      <c r="AC75" s="177">
        <f t="shared" si="1"/>
        <v>28.662942547208146</v>
      </c>
      <c r="AD75" s="177">
        <f t="shared" si="1"/>
        <v>28.662942547208146</v>
      </c>
      <c r="AE75" s="177">
        <f t="shared" si="1"/>
        <v>28.662942547208146</v>
      </c>
      <c r="AF75" s="177">
        <f t="shared" si="1"/>
        <v>28.662942547208146</v>
      </c>
      <c r="AG75" s="177">
        <f t="shared" si="1"/>
        <v>28.662942547208146</v>
      </c>
      <c r="AH75" s="177">
        <f t="shared" si="1"/>
        <v>28.662942547208146</v>
      </c>
      <c r="AI75" s="177">
        <f t="shared" si="1"/>
        <v>28.662942547208146</v>
      </c>
      <c r="AJ75" s="177">
        <f t="shared" si="1"/>
        <v>28.662942547208146</v>
      </c>
      <c r="AK75" s="177">
        <f t="shared" si="1"/>
        <v>28.662942547208146</v>
      </c>
      <c r="AL75" s="177">
        <f t="shared" si="1"/>
        <v>28.662942547208146</v>
      </c>
      <c r="AM75" s="177">
        <f t="shared" si="1"/>
        <v>28.662942547208146</v>
      </c>
    </row>
    <row r="77" spans="3:39" x14ac:dyDescent="0.25">
      <c r="C77" s="178" t="s">
        <v>141</v>
      </c>
      <c r="D77" s="177">
        <f>'Pathways-natural gas'!D24</f>
        <v>661.80825949078201</v>
      </c>
      <c r="E77" s="177">
        <f>'Pathways-natural gas'!E24</f>
        <v>665.000383921138</v>
      </c>
      <c r="F77" s="177">
        <f>'Pathways-natural gas'!F24</f>
        <v>662.15859791081004</v>
      </c>
      <c r="G77" s="177">
        <f>'Pathways-natural gas'!G24</f>
        <v>663.803444726566</v>
      </c>
      <c r="H77" s="177">
        <f>'Pathways-natural gas'!H24</f>
        <v>664.20052238868095</v>
      </c>
      <c r="I77" s="177">
        <f>'Pathways-natural gas'!I24</f>
        <v>661.96020714317297</v>
      </c>
      <c r="J77" s="177">
        <f>'Pathways-natural gas'!J24</f>
        <v>661.41682016397999</v>
      </c>
      <c r="K77" s="177">
        <f>'Pathways-natural gas'!K24</f>
        <v>659.38829724582502</v>
      </c>
      <c r="L77" s="177">
        <f>'Pathways-natural gas'!L24</f>
        <v>656.88112030063701</v>
      </c>
      <c r="M77" s="177">
        <f>'Pathways-natural gas'!M24</f>
        <v>653.22930276202703</v>
      </c>
      <c r="N77" s="177">
        <f>'Pathways-natural gas'!N24</f>
        <v>659.95128332801403</v>
      </c>
      <c r="O77" s="177">
        <f>'Pathways-natural gas'!O24</f>
        <v>663.20786908243599</v>
      </c>
      <c r="P77" s="177">
        <f>'Pathways-natural gas'!P24</f>
        <v>666.388016100257</v>
      </c>
      <c r="Q77" s="177">
        <f>'Pathways-natural gas'!Q24</f>
        <v>669.49172438148003</v>
      </c>
      <c r="R77" s="177">
        <f>'Pathways-natural gas'!R24</f>
        <v>672.51899392610301</v>
      </c>
      <c r="S77" s="177">
        <f>'Pathways-natural gas'!S24</f>
        <v>675.46982473412595</v>
      </c>
      <c r="T77" s="177">
        <f>'Pathways-natural gas'!T24</f>
        <v>683.05788508654598</v>
      </c>
      <c r="U77" s="177">
        <f>'Pathways-natural gas'!U24</f>
        <v>690.62952594363003</v>
      </c>
      <c r="V77" s="177">
        <f>'Pathways-natural gas'!V24</f>
        <v>698.21758629604903</v>
      </c>
      <c r="W77" s="177">
        <f>'Pathways-natural gas'!W24</f>
        <v>705.78922715313399</v>
      </c>
      <c r="X77" s="177">
        <f>'Pathways-natural gas'!X24</f>
        <v>713.377287505553</v>
      </c>
      <c r="Y77" s="177">
        <f>'Pathways-natural gas'!Y24</f>
        <v>720.96534785797303</v>
      </c>
      <c r="Z77" s="177">
        <f>'Pathways-natural gas'!Z24</f>
        <v>728.53698871505696</v>
      </c>
      <c r="AA77" s="177">
        <f>'Pathways-natural gas'!AA24</f>
        <v>736.12504906747597</v>
      </c>
      <c r="AB77" s="177">
        <f>'Pathways-natural gas'!AB24</f>
        <v>743.69668992456104</v>
      </c>
      <c r="AC77" s="177">
        <f>'Pathways-natural gas'!AC24</f>
        <v>751.28475027698005</v>
      </c>
      <c r="AD77" s="177">
        <f>'Pathways-natural gas'!AD24</f>
        <v>758.87281062939996</v>
      </c>
      <c r="AE77" s="177">
        <f>'Pathways-natural gas'!AE24</f>
        <v>766.44445148648401</v>
      </c>
      <c r="AF77" s="177">
        <f>'Pathways-natural gas'!AF24</f>
        <v>774.03251183890302</v>
      </c>
      <c r="AG77" s="177">
        <f>'Pathways-natural gas'!AG24</f>
        <v>781.60415269598798</v>
      </c>
      <c r="AH77" s="177">
        <f>'Pathways-natural gas'!AH24</f>
        <v>789.19221304840698</v>
      </c>
      <c r="AI77" s="177">
        <f>'Pathways-natural gas'!AI24</f>
        <v>796.78027340082599</v>
      </c>
      <c r="AJ77" s="177">
        <f>'Pathways-natural gas'!AJ24</f>
        <v>804.35191425791095</v>
      </c>
      <c r="AK77" s="177">
        <f>'Pathways-natural gas'!AK24</f>
        <v>811.93997461032995</v>
      </c>
      <c r="AL77" s="177">
        <f>'Pathways-natural gas'!AL24</f>
        <v>819.51161546741503</v>
      </c>
      <c r="AM77" s="177">
        <f>'Pathways-natural gas'!AM24</f>
        <v>827.09967581983403</v>
      </c>
    </row>
    <row r="79" spans="3:39" x14ac:dyDescent="0.25">
      <c r="C79" s="178" t="s">
        <v>101</v>
      </c>
      <c r="D79" s="177" t="s">
        <v>1427</v>
      </c>
    </row>
    <row r="81" spans="3:39" x14ac:dyDescent="0.25">
      <c r="C81" s="178" t="s">
        <v>1428</v>
      </c>
      <c r="D81" s="177">
        <f>'Pathways-natural gas'!D29</f>
        <v>118.039389451769</v>
      </c>
      <c r="E81" s="177">
        <f>'Pathways-natural gas'!E29</f>
        <v>116.766801970846</v>
      </c>
      <c r="F81" s="177">
        <f>'Pathways-natural gas'!F29</f>
        <v>115.043029787493</v>
      </c>
      <c r="G81" s="177">
        <f>'Pathways-natural gas'!G29</f>
        <v>113.98985403846901</v>
      </c>
      <c r="H81" s="177">
        <f>'Pathways-natural gas'!H29</f>
        <v>112.408045495186</v>
      </c>
      <c r="I81" s="177">
        <f>'Pathways-natural gas'!I29</f>
        <v>111.00064144845901</v>
      </c>
      <c r="J81" s="177">
        <f>'Pathways-natural gas'!J29</f>
        <v>109.87092464372699</v>
      </c>
      <c r="K81" s="177">
        <f>'Pathways-natural gas'!K29</f>
        <v>108.512653923415</v>
      </c>
      <c r="L81" s="177">
        <f>'Pathways-natural gas'!L29</f>
        <v>107.119265054547</v>
      </c>
      <c r="M81" s="177">
        <f>'Pathways-natural gas'!M29</f>
        <v>105.506230193832</v>
      </c>
      <c r="N81" s="177">
        <f>'Pathways-natural gas'!N29</f>
        <v>106.744058422541</v>
      </c>
      <c r="O81" s="177">
        <f>'Pathways-natural gas'!O29</f>
        <v>107.427058085669</v>
      </c>
      <c r="P81" s="177">
        <f>'Pathways-natural gas'!P29</f>
        <v>108.103061838146</v>
      </c>
      <c r="Q81" s="177">
        <f>'Pathways-natural gas'!Q29</f>
        <v>108.77206967997201</v>
      </c>
      <c r="R81" s="177">
        <f>'Pathways-natural gas'!R29</f>
        <v>109.434081611145</v>
      </c>
      <c r="S81" s="177">
        <f>'Pathways-natural gas'!S29</f>
        <v>110.089097631667</v>
      </c>
      <c r="T81" s="177">
        <f>'Pathways-natural gas'!T29</f>
        <v>113.483226139772</v>
      </c>
      <c r="U81" s="177">
        <f>'Pathways-natural gas'!U29</f>
        <v>116.860935152541</v>
      </c>
      <c r="V81" s="177">
        <f>'Pathways-natural gas'!V29</f>
        <v>120.25506366064501</v>
      </c>
      <c r="W81" s="177">
        <f>'Pathways-natural gas'!W29</f>
        <v>123.632772673414</v>
      </c>
      <c r="X81" s="177">
        <f>'Pathways-natural gas'!X29</f>
        <v>127.026901181518</v>
      </c>
      <c r="Y81" s="177">
        <f>'Pathways-natural gas'!Y29</f>
        <v>130.40461019428699</v>
      </c>
      <c r="Z81" s="177">
        <f>'Pathways-natural gas'!Z29</f>
        <v>133.798738702392</v>
      </c>
      <c r="AA81" s="177">
        <f>'Pathways-natural gas'!AA29</f>
        <v>137.19286721049599</v>
      </c>
      <c r="AB81" s="177">
        <f>'Pathways-natural gas'!AB29</f>
        <v>140.57057622326499</v>
      </c>
      <c r="AC81" s="177">
        <f>'Pathways-natural gas'!AC29</f>
        <v>143.96470473136901</v>
      </c>
      <c r="AD81" s="177">
        <f>'Pathways-natural gas'!AD29</f>
        <v>147.34241374413801</v>
      </c>
      <c r="AE81" s="177">
        <f>'Pathways-natural gas'!AE29</f>
        <v>150.736542252243</v>
      </c>
      <c r="AF81" s="177">
        <f>'Pathways-natural gas'!AF29</f>
        <v>154.114251265012</v>
      </c>
      <c r="AG81" s="177">
        <f>'Pathways-natural gas'!AG29</f>
        <v>157.50837977311599</v>
      </c>
      <c r="AH81" s="177">
        <f>'Pathways-natural gas'!AH29</f>
        <v>160.90250828122001</v>
      </c>
      <c r="AI81" s="177">
        <f>'Pathways-natural gas'!AI29</f>
        <v>164.28021729398901</v>
      </c>
      <c r="AJ81" s="177">
        <f>'Pathways-natural gas'!AJ29</f>
        <v>167.674345802094</v>
      </c>
      <c r="AK81" s="177">
        <f>'Pathways-natural gas'!AK29</f>
        <v>171.052054814863</v>
      </c>
      <c r="AL81" s="177">
        <f>'Pathways-natural gas'!AL29</f>
        <v>174.44618332296699</v>
      </c>
      <c r="AM81" s="177">
        <f>'Pathways-natural gas'!AM29</f>
        <v>177.82389233573599</v>
      </c>
    </row>
    <row r="82" spans="3:39" x14ac:dyDescent="0.25">
      <c r="C82" s="178" t="s">
        <v>143</v>
      </c>
      <c r="D82" s="177">
        <f>'Pathways-natural gas'!D30</f>
        <v>101.264367678502</v>
      </c>
      <c r="E82" s="177">
        <f>'Pathways-natural gas'!E30</f>
        <v>100.900767182083</v>
      </c>
      <c r="F82" s="177">
        <f>'Pathways-natural gas'!F30</f>
        <v>100.30053067223</v>
      </c>
      <c r="G82" s="177">
        <f>'Pathways-natural gas'!G30</f>
        <v>100.18551925186399</v>
      </c>
      <c r="H82" s="177">
        <f>'Pathways-natural gas'!H30</f>
        <v>99.537257447646297</v>
      </c>
      <c r="I82" s="177">
        <f>'Pathways-natural gas'!I30</f>
        <v>98.354780244760704</v>
      </c>
      <c r="J82" s="177">
        <f>'Pathways-natural gas'!J30</f>
        <v>97.384073540299497</v>
      </c>
      <c r="K82" s="177">
        <f>'Pathways-natural gas'!K30</f>
        <v>96.237070596082404</v>
      </c>
      <c r="L82" s="177">
        <f>'Pathways-natural gas'!L30</f>
        <v>95.058589012922695</v>
      </c>
      <c r="M82" s="177">
        <f>'Pathways-natural gas'!M30</f>
        <v>93.708420904258602</v>
      </c>
      <c r="N82" s="177">
        <f>'Pathways-natural gas'!N30</f>
        <v>94.356468440525902</v>
      </c>
      <c r="O82" s="177">
        <f>'Pathways-natural gas'!O30</f>
        <v>94.738339542553504</v>
      </c>
      <c r="P82" s="177">
        <f>'Pathways-natural gas'!P30</f>
        <v>95.109844408849099</v>
      </c>
      <c r="Q82" s="177">
        <f>'Pathways-natural gas'!Q30</f>
        <v>95.470983039412701</v>
      </c>
      <c r="R82" s="177">
        <f>'Pathways-natural gas'!R30</f>
        <v>95.821755434244096</v>
      </c>
      <c r="S82" s="177">
        <f>'Pathways-natural gas'!S30</f>
        <v>96.162161593343598</v>
      </c>
      <c r="T82" s="177">
        <f>'Pathways-natural gas'!T30</f>
        <v>97.055385572255901</v>
      </c>
      <c r="U82" s="177">
        <f>'Pathways-natural gas'!U30</f>
        <v>97.948609551168303</v>
      </c>
      <c r="V82" s="177">
        <f>'Pathways-natural gas'!V30</f>
        <v>98.841833530080706</v>
      </c>
      <c r="W82" s="177">
        <f>'Pathways-natural gas'!W30</f>
        <v>99.735057508992995</v>
      </c>
      <c r="X82" s="177">
        <f>'Pathways-natural gas'!X30</f>
        <v>100.628281487905</v>
      </c>
      <c r="Y82" s="177">
        <f>'Pathways-natural gas'!Y30</f>
        <v>101.521505466817</v>
      </c>
      <c r="Z82" s="177">
        <f>'Pathways-natural gas'!Z30</f>
        <v>102.41472944573</v>
      </c>
      <c r="AA82" s="177">
        <f>'Pathways-natural gas'!AA30</f>
        <v>103.30795342464199</v>
      </c>
      <c r="AB82" s="177">
        <f>'Pathways-natural gas'!AB30</f>
        <v>104.201177403554</v>
      </c>
      <c r="AC82" s="177">
        <f>'Pathways-natural gas'!AC30</f>
        <v>105.094401382467</v>
      </c>
      <c r="AD82" s="177">
        <f>'Pathways-natural gas'!AD30</f>
        <v>105.987625361379</v>
      </c>
      <c r="AE82" s="177">
        <f>'Pathways-natural gas'!AE30</f>
        <v>106.880849340292</v>
      </c>
      <c r="AF82" s="177">
        <f>'Pathways-natural gas'!AF30</f>
        <v>107.77407331920401</v>
      </c>
      <c r="AG82" s="177">
        <f>'Pathways-natural gas'!AG30</f>
        <v>108.667297298116</v>
      </c>
      <c r="AH82" s="177">
        <f>'Pathways-natural gas'!AH30</f>
        <v>109.560521277029</v>
      </c>
      <c r="AI82" s="177">
        <f>'Pathways-natural gas'!AI30</f>
        <v>110.453745255941</v>
      </c>
      <c r="AJ82" s="177">
        <f>'Pathways-natural gas'!AJ30</f>
        <v>111.34696923485301</v>
      </c>
      <c r="AK82" s="177">
        <f>'Pathways-natural gas'!AK30</f>
        <v>112.24019321376601</v>
      </c>
      <c r="AL82" s="177">
        <f>'Pathways-natural gas'!AL30</f>
        <v>113.133417192678</v>
      </c>
      <c r="AM82" s="177">
        <f>'Pathways-natural gas'!AM30</f>
        <v>114.026641171591</v>
      </c>
    </row>
    <row r="84" spans="3:39" x14ac:dyDescent="0.25">
      <c r="C84" s="178" t="s">
        <v>144</v>
      </c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</row>
    <row r="85" spans="3:39" x14ac:dyDescent="0.25">
      <c r="C85" s="184" t="s">
        <v>145</v>
      </c>
      <c r="D85" s="177">
        <f>'Pathways-natural gas'!D39</f>
        <v>3338.27839787328</v>
      </c>
      <c r="E85" s="177">
        <f>'Pathways-natural gas'!E39</f>
        <v>3280.6866380474398</v>
      </c>
      <c r="F85" s="177">
        <f>'Pathways-natural gas'!F39</f>
        <v>3223.14369228121</v>
      </c>
      <c r="G85" s="177">
        <f>'Pathways-natural gas'!G39</f>
        <v>3165.6495605745999</v>
      </c>
      <c r="H85" s="177">
        <f>'Pathways-natural gas'!H39</f>
        <v>3108.2042429275998</v>
      </c>
      <c r="I85" s="177">
        <f>'Pathways-natural gas'!I39</f>
        <v>3050.80773934022</v>
      </c>
      <c r="J85" s="177">
        <f>'Pathways-natural gas'!J39</f>
        <v>2993.4600498124601</v>
      </c>
      <c r="K85" s="177">
        <f>'Pathways-natural gas'!K39</f>
        <v>2936.16117434432</v>
      </c>
      <c r="L85" s="177">
        <f>'Pathways-natural gas'!L39</f>
        <v>2878.9111129357998</v>
      </c>
      <c r="M85" s="177">
        <f>'Pathways-natural gas'!M39</f>
        <v>2821.7098655868899</v>
      </c>
      <c r="N85" s="177">
        <f>'Pathways-natural gas'!N39</f>
        <v>2821.7098655868899</v>
      </c>
      <c r="O85" s="177">
        <f>'Pathways-natural gas'!O39</f>
        <v>2821.7098655868899</v>
      </c>
      <c r="P85" s="177">
        <f>'Pathways-natural gas'!P39</f>
        <v>2821.7098655868899</v>
      </c>
      <c r="Q85" s="177">
        <f>'Pathways-natural gas'!Q39</f>
        <v>2821.7098655868899</v>
      </c>
      <c r="R85" s="177">
        <f>'Pathways-natural gas'!R39</f>
        <v>2821.7098655868899</v>
      </c>
      <c r="S85" s="177">
        <f>'Pathways-natural gas'!S39</f>
        <v>2821.7098655868899</v>
      </c>
      <c r="T85" s="177">
        <f>'Pathways-natural gas'!T39</f>
        <v>2842.5761980734601</v>
      </c>
      <c r="U85" s="177">
        <f>'Pathways-natural gas'!U39</f>
        <v>2863.4425305600198</v>
      </c>
      <c r="V85" s="177">
        <f>'Pathways-natural gas'!V39</f>
        <v>2884.30886304659</v>
      </c>
      <c r="W85" s="177">
        <f>'Pathways-natural gas'!W39</f>
        <v>2905.1751955331601</v>
      </c>
      <c r="X85" s="177">
        <f>'Pathways-natural gas'!X39</f>
        <v>2926.0415280197199</v>
      </c>
      <c r="Y85" s="177">
        <f>'Pathways-natural gas'!Y39</f>
        <v>2946.90786050629</v>
      </c>
      <c r="Z85" s="177">
        <f>'Pathways-natural gas'!Z39</f>
        <v>2967.7741929928602</v>
      </c>
      <c r="AA85" s="177">
        <f>'Pathways-natural gas'!AA39</f>
        <v>2988.6405254794199</v>
      </c>
      <c r="AB85" s="177">
        <f>'Pathways-natural gas'!AB39</f>
        <v>3009.5068579659901</v>
      </c>
      <c r="AC85" s="177">
        <f>'Pathways-natural gas'!AC39</f>
        <v>3030.3731904525598</v>
      </c>
      <c r="AD85" s="177">
        <f>'Pathways-natural gas'!AD39</f>
        <v>3051.23952293913</v>
      </c>
      <c r="AE85" s="177">
        <f>'Pathways-natural gas'!AE39</f>
        <v>3072.1058554256902</v>
      </c>
      <c r="AF85" s="177">
        <f>'Pathways-natural gas'!AF39</f>
        <v>3092.9721879122599</v>
      </c>
      <c r="AG85" s="177">
        <f>'Pathways-natural gas'!AG39</f>
        <v>3113.83852039883</v>
      </c>
      <c r="AH85" s="177">
        <f>'Pathways-natural gas'!AH39</f>
        <v>3134.7048528853902</v>
      </c>
      <c r="AI85" s="177">
        <f>'Pathways-natural gas'!AI39</f>
        <v>3155.5711853719599</v>
      </c>
      <c r="AJ85" s="177">
        <f>'Pathways-natural gas'!AJ39</f>
        <v>3176.4375178585301</v>
      </c>
      <c r="AK85" s="177">
        <f>'Pathways-natural gas'!AK39</f>
        <v>3197.3038503450998</v>
      </c>
      <c r="AL85" s="177">
        <f>'Pathways-natural gas'!AL39</f>
        <v>3218.17018283166</v>
      </c>
      <c r="AM85" s="177">
        <f>'Pathways-natural gas'!AM39</f>
        <v>3239.0365153182302</v>
      </c>
    </row>
    <row r="86" spans="3:39" x14ac:dyDescent="0.25">
      <c r="C86" s="184" t="s">
        <v>146</v>
      </c>
      <c r="D86" s="177">
        <v>943.02180493794629</v>
      </c>
      <c r="E86" s="177">
        <v>938.83947450880839</v>
      </c>
      <c r="F86" s="177">
        <v>934.65714407966925</v>
      </c>
      <c r="G86" s="177">
        <v>930.47481365053125</v>
      </c>
      <c r="H86" s="177">
        <v>926.29248322139313</v>
      </c>
      <c r="I86" s="177">
        <v>922.11015279225512</v>
      </c>
      <c r="J86" s="177">
        <v>917.927822363117</v>
      </c>
      <c r="K86" s="177">
        <v>913.74549193397911</v>
      </c>
      <c r="L86" s="177">
        <v>909.56316150484099</v>
      </c>
      <c r="M86" s="177">
        <v>905.38083107570299</v>
      </c>
      <c r="N86" s="177">
        <v>901.19850064656487</v>
      </c>
      <c r="O86" s="177">
        <v>897.01617021742697</v>
      </c>
      <c r="P86" s="177">
        <v>892.83383978828886</v>
      </c>
      <c r="Q86" s="177">
        <v>888.65150935915074</v>
      </c>
      <c r="R86" s="177">
        <v>884.46917893001171</v>
      </c>
      <c r="S86" s="177">
        <v>880.2868485008737</v>
      </c>
      <c r="T86" s="177">
        <v>890.24841354288344</v>
      </c>
      <c r="U86" s="177">
        <v>900.20997858489329</v>
      </c>
      <c r="V86" s="177">
        <v>910.17154362690314</v>
      </c>
      <c r="W86" s="177">
        <v>920.13310866891288</v>
      </c>
      <c r="X86" s="177">
        <v>930.09467371092273</v>
      </c>
      <c r="Y86" s="177">
        <v>940.05623875293259</v>
      </c>
      <c r="Z86" s="177">
        <v>950.01780379494232</v>
      </c>
      <c r="AA86" s="177">
        <v>959.97936883695218</v>
      </c>
      <c r="AB86" s="177">
        <v>969.94093387896203</v>
      </c>
      <c r="AC86" s="177">
        <v>979.90249892097177</v>
      </c>
      <c r="AD86" s="177">
        <v>989.86406396298162</v>
      </c>
      <c r="AE86" s="177">
        <v>999.82562900499147</v>
      </c>
      <c r="AF86" s="177">
        <v>1009.7871940470012</v>
      </c>
      <c r="AG86" s="177">
        <v>1019.7487590890111</v>
      </c>
      <c r="AH86" s="177">
        <v>1029.7103241310208</v>
      </c>
      <c r="AI86" s="177">
        <v>1039.6718891730306</v>
      </c>
      <c r="AJ86" s="177">
        <v>1049.6334542150405</v>
      </c>
      <c r="AK86" s="177">
        <v>1059.5950192570504</v>
      </c>
      <c r="AL86" s="177">
        <v>1069.5565842990611</v>
      </c>
      <c r="AM86" s="177">
        <v>1079.5181493410603</v>
      </c>
    </row>
    <row r="87" spans="3:39" x14ac:dyDescent="0.25">
      <c r="C87" s="185" t="s">
        <v>584</v>
      </c>
      <c r="D87" s="177">
        <f t="shared" ref="D87:AM87" si="2">SUM(D85,D86)</f>
        <v>4281.300202811226</v>
      </c>
      <c r="E87" s="177">
        <f t="shared" si="2"/>
        <v>4219.5261125562483</v>
      </c>
      <c r="F87" s="177">
        <f t="shared" si="2"/>
        <v>4157.8008363608787</v>
      </c>
      <c r="G87" s="177">
        <f t="shared" si="2"/>
        <v>4096.1243742251309</v>
      </c>
      <c r="H87" s="177">
        <f t="shared" si="2"/>
        <v>4034.4967261489928</v>
      </c>
      <c r="I87" s="177">
        <f t="shared" si="2"/>
        <v>3972.9178921324751</v>
      </c>
      <c r="J87" s="177">
        <f t="shared" si="2"/>
        <v>3911.3878721755773</v>
      </c>
      <c r="K87" s="177">
        <f t="shared" si="2"/>
        <v>3849.9066662782989</v>
      </c>
      <c r="L87" s="177">
        <f t="shared" si="2"/>
        <v>3788.4742744406408</v>
      </c>
      <c r="M87" s="177">
        <f t="shared" si="2"/>
        <v>3727.090696662593</v>
      </c>
      <c r="N87" s="177">
        <f t="shared" si="2"/>
        <v>3722.9083662334547</v>
      </c>
      <c r="O87" s="177">
        <f t="shared" si="2"/>
        <v>3718.7260358043168</v>
      </c>
      <c r="P87" s="177">
        <f t="shared" si="2"/>
        <v>3714.5437053751789</v>
      </c>
      <c r="Q87" s="177">
        <f t="shared" si="2"/>
        <v>3710.3613749460405</v>
      </c>
      <c r="R87" s="177">
        <f t="shared" si="2"/>
        <v>3706.1790445169017</v>
      </c>
      <c r="S87" s="177">
        <f t="shared" si="2"/>
        <v>3701.9967140877634</v>
      </c>
      <c r="T87" s="177">
        <f t="shared" si="2"/>
        <v>3732.8246116163436</v>
      </c>
      <c r="U87" s="177">
        <f t="shared" si="2"/>
        <v>3763.652509144913</v>
      </c>
      <c r="V87" s="177">
        <f t="shared" si="2"/>
        <v>3794.4804066734932</v>
      </c>
      <c r="W87" s="177">
        <f t="shared" si="2"/>
        <v>3825.308304202073</v>
      </c>
      <c r="X87" s="177">
        <f t="shared" si="2"/>
        <v>3856.1362017306428</v>
      </c>
      <c r="Y87" s="177">
        <f t="shared" si="2"/>
        <v>3886.9640992592226</v>
      </c>
      <c r="Z87" s="177">
        <f t="shared" si="2"/>
        <v>3917.7919967878024</v>
      </c>
      <c r="AA87" s="177">
        <f t="shared" si="2"/>
        <v>3948.6198943163722</v>
      </c>
      <c r="AB87" s="177">
        <f t="shared" si="2"/>
        <v>3979.447791844952</v>
      </c>
      <c r="AC87" s="177">
        <f t="shared" si="2"/>
        <v>4010.2756893735313</v>
      </c>
      <c r="AD87" s="177">
        <f t="shared" si="2"/>
        <v>4041.1035869021116</v>
      </c>
      <c r="AE87" s="177">
        <f t="shared" si="2"/>
        <v>4071.9314844306818</v>
      </c>
      <c r="AF87" s="177">
        <f t="shared" si="2"/>
        <v>4102.7593819592612</v>
      </c>
      <c r="AG87" s="177">
        <f t="shared" si="2"/>
        <v>4133.5872794878414</v>
      </c>
      <c r="AH87" s="177">
        <f t="shared" si="2"/>
        <v>4164.4151770164108</v>
      </c>
      <c r="AI87" s="177">
        <f t="shared" si="2"/>
        <v>4195.243074544991</v>
      </c>
      <c r="AJ87" s="177">
        <f t="shared" si="2"/>
        <v>4226.0709720735704</v>
      </c>
      <c r="AK87" s="177">
        <f t="shared" si="2"/>
        <v>4256.8988696021497</v>
      </c>
      <c r="AL87" s="177">
        <f t="shared" si="2"/>
        <v>4287.7267671307209</v>
      </c>
      <c r="AM87" s="177">
        <f t="shared" si="2"/>
        <v>4318.5546646592902</v>
      </c>
    </row>
    <row r="88" spans="3:39" x14ac:dyDescent="0.25">
      <c r="C88" s="185" t="s">
        <v>585</v>
      </c>
      <c r="D88" s="177">
        <v>428130020281122.63</v>
      </c>
      <c r="E88" s="177">
        <v>421952611255624.81</v>
      </c>
      <c r="F88" s="177">
        <v>415780083636087.88</v>
      </c>
      <c r="G88" s="177">
        <v>409612437422513.06</v>
      </c>
      <c r="H88" s="177">
        <v>403449672614899.31</v>
      </c>
      <c r="I88" s="177">
        <v>397291789213247.5</v>
      </c>
      <c r="J88" s="177">
        <v>391138787217557.75</v>
      </c>
      <c r="K88" s="177">
        <v>384990666627829.88</v>
      </c>
      <c r="L88" s="177">
        <v>378847427444064.06</v>
      </c>
      <c r="M88" s="177">
        <v>372709069666259.31</v>
      </c>
      <c r="N88" s="177">
        <v>372290836623345.44</v>
      </c>
      <c r="O88" s="177">
        <v>371872603580431.69</v>
      </c>
      <c r="P88" s="177">
        <v>371454370537517.88</v>
      </c>
      <c r="Q88" s="177">
        <v>371036137494604.06</v>
      </c>
      <c r="R88" s="177">
        <v>370617904451690.19</v>
      </c>
      <c r="S88" s="177">
        <v>370199671408776.31</v>
      </c>
      <c r="T88" s="177">
        <v>373282461161634.38</v>
      </c>
      <c r="U88" s="177">
        <v>376365250914491.31</v>
      </c>
      <c r="V88" s="177">
        <v>379448040667349.31</v>
      </c>
      <c r="W88" s="177">
        <v>382530830420207.31</v>
      </c>
      <c r="X88" s="177">
        <v>385613620173064.31</v>
      </c>
      <c r="Y88" s="177">
        <v>388696409925922.25</v>
      </c>
      <c r="Z88" s="177">
        <v>391779199678780.25</v>
      </c>
      <c r="AA88" s="177">
        <v>394861989431637.25</v>
      </c>
      <c r="AB88" s="177">
        <v>397944779184495.19</v>
      </c>
      <c r="AC88" s="177">
        <v>401027568937353.13</v>
      </c>
      <c r="AD88" s="177">
        <v>404110358690211.19</v>
      </c>
      <c r="AE88" s="177">
        <v>407193148443068.19</v>
      </c>
      <c r="AF88" s="177">
        <v>410275938195926.13</v>
      </c>
      <c r="AG88" s="177">
        <v>413358727948784.13</v>
      </c>
      <c r="AH88" s="177">
        <v>416441517701641.06</v>
      </c>
      <c r="AI88" s="177">
        <v>419524307454499.13</v>
      </c>
      <c r="AJ88" s="177">
        <v>422607097207357.06</v>
      </c>
      <c r="AK88" s="177">
        <v>425689886960215</v>
      </c>
      <c r="AL88" s="177">
        <v>428772676713072.06</v>
      </c>
      <c r="AM88" s="177">
        <v>431855466465929</v>
      </c>
    </row>
    <row r="90" spans="3:39" x14ac:dyDescent="0.25">
      <c r="C90" s="178" t="s">
        <v>147</v>
      </c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</row>
    <row r="91" spans="3:39" x14ac:dyDescent="0.25">
      <c r="C91" s="184" t="s">
        <v>87</v>
      </c>
      <c r="D91" s="177">
        <f>'Pathways-natural gas'!D14</f>
        <v>69.091217013623606</v>
      </c>
      <c r="E91" s="177">
        <f>'Pathways-natural gas'!E14</f>
        <v>66.229821785358197</v>
      </c>
      <c r="F91" s="177">
        <f>'Pathways-natural gas'!F14</f>
        <v>62.926385688146603</v>
      </c>
      <c r="G91" s="177">
        <f>'Pathways-natural gas'!G14</f>
        <v>65.066278311826196</v>
      </c>
      <c r="H91" s="177">
        <f>'Pathways-natural gas'!H14</f>
        <v>63.264286270723197</v>
      </c>
      <c r="I91" s="177">
        <f>'Pathways-natural gas'!I14</f>
        <v>72.879695997072304</v>
      </c>
      <c r="J91" s="177">
        <f>'Pathways-natural gas'!J14</f>
        <v>60.439681748451797</v>
      </c>
      <c r="K91" s="177">
        <f>'Pathways-natural gas'!K14</f>
        <v>58.5010764722836</v>
      </c>
      <c r="L91" s="177">
        <f>'Pathways-natural gas'!L14</f>
        <v>56.689934624453002</v>
      </c>
      <c r="M91" s="177">
        <f>'Pathways-natural gas'!M14</f>
        <v>53.711340488648801</v>
      </c>
      <c r="N91" s="177">
        <f>'Pathways-natural gas'!N14</f>
        <v>54.279651797890899</v>
      </c>
      <c r="O91" s="177">
        <f>'Pathways-natural gas'!O14</f>
        <v>52.7314059090548</v>
      </c>
      <c r="P91" s="177">
        <f>'Pathways-natural gas'!P14</f>
        <v>51.197248764568201</v>
      </c>
      <c r="Q91" s="177">
        <f>'Pathways-natural gas'!Q14</f>
        <v>49.677180364431202</v>
      </c>
      <c r="R91" s="177">
        <f>'Pathways-natural gas'!R14</f>
        <v>48.171200708643703</v>
      </c>
      <c r="S91" s="177">
        <f>'Pathways-natural gas'!S14</f>
        <v>46.679309797205697</v>
      </c>
      <c r="T91" s="177">
        <f>'Pathways-natural gas'!T14</f>
        <v>45.465329659086798</v>
      </c>
      <c r="U91" s="177">
        <f>'Pathways-natural gas'!U14</f>
        <v>44.251349520967999</v>
      </c>
      <c r="V91" s="177">
        <f>'Pathways-natural gas'!V14</f>
        <v>43.0373693828491</v>
      </c>
      <c r="W91" s="177">
        <f>'Pathways-natural gas'!W14</f>
        <v>41.823389244730301</v>
      </c>
      <c r="X91" s="177">
        <f>'Pathways-natural gas'!X14</f>
        <v>40.609409106611402</v>
      </c>
      <c r="Y91" s="177">
        <f>'Pathways-natural gas'!Y14</f>
        <v>39.395428968492503</v>
      </c>
      <c r="Z91" s="177">
        <f>'Pathways-natural gas'!Z14</f>
        <v>38.181448830373697</v>
      </c>
      <c r="AA91" s="177">
        <f>'Pathways-natural gas'!AA14</f>
        <v>36.967468692254798</v>
      </c>
      <c r="AB91" s="177">
        <f>'Pathways-natural gas'!AB14</f>
        <v>35.753488554135899</v>
      </c>
      <c r="AC91" s="177">
        <f>'Pathways-natural gas'!AC14</f>
        <v>34.5395084160171</v>
      </c>
      <c r="AD91" s="177">
        <f>'Pathways-natural gas'!AD14</f>
        <v>33.325528277898201</v>
      </c>
      <c r="AE91" s="177">
        <f>'Pathways-natural gas'!AE14</f>
        <v>32.111548139779302</v>
      </c>
      <c r="AF91" s="177">
        <f>'Pathways-natural gas'!AF14</f>
        <v>30.897568001660499</v>
      </c>
      <c r="AG91" s="177">
        <f>'Pathways-natural gas'!AG14</f>
        <v>29.6835878635416</v>
      </c>
      <c r="AH91" s="177">
        <f>'Pathways-natural gas'!AH14</f>
        <v>28.469607725422801</v>
      </c>
      <c r="AI91" s="177">
        <f>'Pathways-natural gas'!AI14</f>
        <v>27.255627587303898</v>
      </c>
      <c r="AJ91" s="177">
        <f>'Pathways-natural gas'!AJ14</f>
        <v>26.041647449185</v>
      </c>
      <c r="AK91" s="177">
        <f>'Pathways-natural gas'!AK14</f>
        <v>24.8276673110662</v>
      </c>
      <c r="AL91" s="177">
        <f>'Pathways-natural gas'!AL14</f>
        <v>23.613687172947301</v>
      </c>
      <c r="AM91" s="177">
        <f>'Pathways-natural gas'!AM14</f>
        <v>22.399707034828399</v>
      </c>
    </row>
    <row r="92" spans="3:39" x14ac:dyDescent="0.25">
      <c r="C92" s="184" t="s">
        <v>148</v>
      </c>
      <c r="D92" s="177">
        <f>'Pathways-natural gas'!D15</f>
        <v>424.919322423506</v>
      </c>
      <c r="E92" s="177">
        <f>'Pathways-natural gas'!E15</f>
        <v>421.78528335343299</v>
      </c>
      <c r="F92" s="177">
        <f>'Pathways-natural gas'!F15</f>
        <v>417.74231147943902</v>
      </c>
      <c r="G92" s="177">
        <f>'Pathways-natural gas'!G15</f>
        <v>416.16694565611499</v>
      </c>
      <c r="H92" s="177">
        <f>'Pathways-natural gas'!H15</f>
        <v>412.277392714602</v>
      </c>
      <c r="I92" s="177">
        <f>'Pathways-natural gas'!I15</f>
        <v>405.98031857853198</v>
      </c>
      <c r="J92" s="177">
        <f>'Pathways-natural gas'!J15</f>
        <v>400.38510276977098</v>
      </c>
      <c r="K92" s="177">
        <f>'Pathways-natural gas'!K15</f>
        <v>394.05994412450002</v>
      </c>
      <c r="L92" s="177">
        <f>'Pathways-natural gas'!L15</f>
        <v>387.70481332558398</v>
      </c>
      <c r="M92" s="177">
        <f>'Pathways-natural gas'!M15</f>
        <v>380.81734377606</v>
      </c>
      <c r="N92" s="177">
        <f>'Pathways-natural gas'!N15</f>
        <v>381.14086335232503</v>
      </c>
      <c r="O92" s="177">
        <f>'Pathways-natural gas'!O15</f>
        <v>379.438435516536</v>
      </c>
      <c r="P92" s="177">
        <f>'Pathways-natural gas'!P15</f>
        <v>377.73093929420401</v>
      </c>
      <c r="Q92" s="177">
        <f>'Pathways-natural gas'!Q15</f>
        <v>376.01837468532602</v>
      </c>
      <c r="R92" s="177">
        <f>'Pathways-natural gas'!R15</f>
        <v>374.30074168990399</v>
      </c>
      <c r="S92" s="177">
        <f>'Pathways-natural gas'!S15</f>
        <v>372.57804030793699</v>
      </c>
      <c r="T92" s="177">
        <f>'Pathways-natural gas'!T15</f>
        <v>373.01476628187299</v>
      </c>
      <c r="U92" s="177">
        <f>'Pathways-natural gas'!U15</f>
        <v>373.451492255809</v>
      </c>
      <c r="V92" s="177">
        <f>'Pathways-natural gas'!V15</f>
        <v>373.88821822974597</v>
      </c>
      <c r="W92" s="177">
        <f>'Pathways-natural gas'!W15</f>
        <v>374.32494420368198</v>
      </c>
      <c r="X92" s="177">
        <f>'Pathways-natural gas'!X15</f>
        <v>374.76167017761799</v>
      </c>
      <c r="Y92" s="177">
        <f>'Pathways-natural gas'!Y15</f>
        <v>375.19839615155399</v>
      </c>
      <c r="Z92" s="177">
        <f>'Pathways-natural gas'!Z15</f>
        <v>375.63512212549102</v>
      </c>
      <c r="AA92" s="177">
        <f>'Pathways-natural gas'!AA15</f>
        <v>376.07184809942697</v>
      </c>
      <c r="AB92" s="177">
        <f>'Pathways-natural gas'!AB15</f>
        <v>376.50857407336298</v>
      </c>
      <c r="AC92" s="177">
        <f>'Pathways-natural gas'!AC15</f>
        <v>376.94530004730001</v>
      </c>
      <c r="AD92" s="177">
        <f>'Pathways-natural gas'!AD15</f>
        <v>377.38202602123602</v>
      </c>
      <c r="AE92" s="177">
        <f>'Pathways-natural gas'!AE15</f>
        <v>377.81875199517202</v>
      </c>
      <c r="AF92" s="177">
        <f>'Pathways-natural gas'!AF15</f>
        <v>378.25547796910899</v>
      </c>
      <c r="AG92" s="177">
        <f>'Pathways-natural gas'!AG15</f>
        <v>378.692203943045</v>
      </c>
      <c r="AH92" s="177">
        <f>'Pathways-natural gas'!AH15</f>
        <v>379.12892991698101</v>
      </c>
      <c r="AI92" s="177">
        <f>'Pathways-natural gas'!AI15</f>
        <v>379.56565589091701</v>
      </c>
      <c r="AJ92" s="177">
        <f>'Pathways-natural gas'!AJ15</f>
        <v>380.00238186485399</v>
      </c>
      <c r="AK92" s="177">
        <f>'Pathways-natural gas'!AK15</f>
        <v>380.43910783878999</v>
      </c>
      <c r="AL92" s="177">
        <f>'Pathways-natural gas'!AL15</f>
        <v>380.875833812726</v>
      </c>
      <c r="AM92" s="177">
        <f>'Pathways-natural gas'!AM15</f>
        <v>381.31255978666297</v>
      </c>
    </row>
    <row r="93" spans="3:39" x14ac:dyDescent="0.25">
      <c r="C93" s="184" t="s">
        <v>149</v>
      </c>
      <c r="D93" s="177">
        <f>'Pathways-natural gas'!D16</f>
        <v>290.96129099731598</v>
      </c>
      <c r="E93" s="177">
        <f>'Pathways-natural gas'!E16</f>
        <v>288.37195022962698</v>
      </c>
      <c r="F93" s="177">
        <f>'Pathways-natural gas'!F16</f>
        <v>285.34465942822197</v>
      </c>
      <c r="G93" s="177">
        <f>'Pathways-natural gas'!G16</f>
        <v>284.17281047880101</v>
      </c>
      <c r="H93" s="177">
        <f>'Pathways-natural gas'!H16</f>
        <v>281.40927990133201</v>
      </c>
      <c r="I93" s="177">
        <f>'Pathways-natural gas'!I16</f>
        <v>277.85257016542897</v>
      </c>
      <c r="J93" s="177">
        <f>'Pathways-natural gas'!J16</f>
        <v>274.77177170243198</v>
      </c>
      <c r="K93" s="177">
        <f>'Pathways-natural gas'!K16</f>
        <v>271.13197812881901</v>
      </c>
      <c r="L93" s="177">
        <f>'Pathways-natural gas'!L16</f>
        <v>267.43177594828001</v>
      </c>
      <c r="M93" s="177">
        <f>'Pathways-natural gas'!M16</f>
        <v>263.34646199672301</v>
      </c>
      <c r="N93" s="177">
        <f>'Pathways-natural gas'!N16</f>
        <v>264.02508770972202</v>
      </c>
      <c r="O93" s="177">
        <f>'Pathways-natural gas'!O16</f>
        <v>263.48417443366998</v>
      </c>
      <c r="P93" s="177">
        <f>'Pathways-natural gas'!P16</f>
        <v>262.94126498366501</v>
      </c>
      <c r="Q93" s="177">
        <f>'Pathways-natural gas'!Q16</f>
        <v>262.39635935970801</v>
      </c>
      <c r="R93" s="177">
        <f>'Pathways-natural gas'!R16</f>
        <v>261.84945756179798</v>
      </c>
      <c r="S93" s="177">
        <f>'Pathways-natural gas'!S16</f>
        <v>261.30055958993501</v>
      </c>
      <c r="T93" s="177">
        <f>'Pathways-natural gas'!T16</f>
        <v>264.69078433119699</v>
      </c>
      <c r="U93" s="177">
        <f>'Pathways-natural gas'!U16</f>
        <v>268.08100907245898</v>
      </c>
      <c r="V93" s="177">
        <f>'Pathways-natural gas'!V16</f>
        <v>271.47123381372103</v>
      </c>
      <c r="W93" s="177">
        <f>'Pathways-natural gas'!W16</f>
        <v>274.86145855498302</v>
      </c>
      <c r="X93" s="177">
        <f>'Pathways-natural gas'!X16</f>
        <v>278.25168329624501</v>
      </c>
      <c r="Y93" s="177">
        <f>'Pathways-natural gas'!Y16</f>
        <v>281.64190803750699</v>
      </c>
      <c r="Z93" s="177">
        <f>'Pathways-natural gas'!Z16</f>
        <v>285.01571328343402</v>
      </c>
      <c r="AA93" s="177">
        <f>'Pathways-natural gas'!AA16</f>
        <v>288.40593802469698</v>
      </c>
      <c r="AB93" s="177">
        <f>'Pathways-natural gas'!AB16</f>
        <v>291.79616276595902</v>
      </c>
      <c r="AC93" s="177">
        <f>'Pathways-natural gas'!AC16</f>
        <v>295.18638750722101</v>
      </c>
      <c r="AD93" s="177">
        <f>'Pathways-natural gas'!AD16</f>
        <v>298.576612248483</v>
      </c>
      <c r="AE93" s="177">
        <f>'Pathways-natural gas'!AE16</f>
        <v>301.96683698974499</v>
      </c>
      <c r="AF93" s="177">
        <f>'Pathways-natural gas'!AF16</f>
        <v>305.35706173100698</v>
      </c>
      <c r="AG93" s="177">
        <f>'Pathways-natural gas'!AG16</f>
        <v>308.74728647226902</v>
      </c>
      <c r="AH93" s="177">
        <f>'Pathways-natural gas'!AH16</f>
        <v>312.13751121353101</v>
      </c>
      <c r="AI93" s="177">
        <f>'Pathways-natural gas'!AI16</f>
        <v>315.527735954793</v>
      </c>
      <c r="AJ93" s="177">
        <f>'Pathways-natural gas'!AJ16</f>
        <v>318.91796069605499</v>
      </c>
      <c r="AK93" s="177">
        <f>'Pathways-natural gas'!AK16</f>
        <v>322.30818543731698</v>
      </c>
      <c r="AL93" s="177">
        <f>'Pathways-natural gas'!AL16</f>
        <v>325.69841017857902</v>
      </c>
      <c r="AM93" s="177">
        <f>'Pathways-natural gas'!AM16</f>
        <v>329.072215424506</v>
      </c>
    </row>
    <row r="94" spans="3:39" x14ac:dyDescent="0.25">
      <c r="C94" s="184" t="s">
        <v>150</v>
      </c>
      <c r="D94" s="177">
        <v>31.174363799999998</v>
      </c>
      <c r="E94" s="177">
        <v>30.636423761336701</v>
      </c>
      <c r="F94" s="177">
        <v>30.122802133352099</v>
      </c>
      <c r="G94" s="177">
        <v>29.7502790080372</v>
      </c>
      <c r="H94" s="177">
        <v>29.244209698740399</v>
      </c>
      <c r="I94" s="177">
        <v>28.7616881553582</v>
      </c>
      <c r="J94" s="177">
        <v>28.311791004173799</v>
      </c>
      <c r="K94" s="177">
        <v>27.808667126913001</v>
      </c>
      <c r="L94" s="177">
        <v>27.300628105095001</v>
      </c>
      <c r="M94" s="177">
        <v>26.741366033587301</v>
      </c>
      <c r="N94" s="177">
        <v>26.4896969082879</v>
      </c>
      <c r="O94" s="177">
        <v>26.225242316350698</v>
      </c>
      <c r="P94" s="177">
        <v>25.9607877244135</v>
      </c>
      <c r="Q94" s="177">
        <v>25.696333132476301</v>
      </c>
      <c r="R94" s="177">
        <v>25.431878540539099</v>
      </c>
      <c r="S94" s="177">
        <v>25.1674239486019</v>
      </c>
      <c r="T94" s="177">
        <v>24.902969356664599</v>
      </c>
      <c r="U94" s="177">
        <v>24.6385147647274</v>
      </c>
      <c r="V94" s="177">
        <v>24.374060172790202</v>
      </c>
      <c r="W94" s="177">
        <v>24.109605580853</v>
      </c>
      <c r="X94" s="177">
        <v>23.845150988915801</v>
      </c>
      <c r="Y94" s="177">
        <v>23.580696396978599</v>
      </c>
      <c r="Z94" s="177">
        <v>23.3162418050414</v>
      </c>
      <c r="AA94" s="177">
        <v>23.051787213104198</v>
      </c>
      <c r="AB94" s="177">
        <v>22.787332621167</v>
      </c>
      <c r="AC94" s="177">
        <v>22.522878029229801</v>
      </c>
      <c r="AD94" s="177">
        <v>22.2584234372925</v>
      </c>
      <c r="AE94" s="177">
        <v>21.993968845355301</v>
      </c>
      <c r="AF94" s="177">
        <v>21.729514253418099</v>
      </c>
      <c r="AG94" s="177">
        <v>21.4650596614809</v>
      </c>
      <c r="AH94" s="177">
        <v>21.200605069543698</v>
      </c>
      <c r="AI94" s="177">
        <v>20.9361504776065</v>
      </c>
      <c r="AJ94" s="177">
        <v>20.671695885669301</v>
      </c>
      <c r="AK94" s="177">
        <v>20.407241293732099</v>
      </c>
      <c r="AL94" s="177">
        <v>20.1427867017949</v>
      </c>
      <c r="AM94" s="177">
        <v>19.878332109857698</v>
      </c>
    </row>
    <row r="95" spans="3:39" x14ac:dyDescent="0.25">
      <c r="C95" s="184" t="s">
        <v>151</v>
      </c>
      <c r="D95" s="177">
        <v>5.9408316000000001</v>
      </c>
      <c r="E95" s="177">
        <v>5.8355092878736601</v>
      </c>
      <c r="F95" s="177">
        <v>5.7409590205113803</v>
      </c>
      <c r="G95" s="177">
        <v>5.6667198110547199</v>
      </c>
      <c r="H95" s="177">
        <v>5.5735567042677303</v>
      </c>
      <c r="I95" s="177">
        <v>5.4811642422447999</v>
      </c>
      <c r="J95" s="177">
        <v>5.3990814381274799</v>
      </c>
      <c r="K95" s="177">
        <v>5.3081532011562498</v>
      </c>
      <c r="L95" s="177">
        <v>5.2086107247603204</v>
      </c>
      <c r="M95" s="177">
        <v>5.1099930220812402</v>
      </c>
      <c r="N95" s="177">
        <v>5.0727617432318404</v>
      </c>
      <c r="O95" s="177">
        <v>5.0267340633355904</v>
      </c>
      <c r="P95" s="177">
        <v>4.9807063834393501</v>
      </c>
      <c r="Q95" s="177">
        <v>4.9346787035431001</v>
      </c>
      <c r="R95" s="177">
        <v>4.8886510236468501</v>
      </c>
      <c r="S95" s="177">
        <v>4.8426233437506099</v>
      </c>
      <c r="T95" s="177">
        <v>4.7965956638543599</v>
      </c>
      <c r="U95" s="177">
        <v>4.7505679839581196</v>
      </c>
      <c r="V95" s="177">
        <v>4.7045403040618696</v>
      </c>
      <c r="W95" s="177">
        <v>4.6585126241656196</v>
      </c>
      <c r="X95" s="177">
        <v>4.6124849442693803</v>
      </c>
      <c r="Y95" s="177">
        <v>4.5664572643731303</v>
      </c>
      <c r="Z95" s="177">
        <v>4.52042958447689</v>
      </c>
      <c r="AA95" s="177">
        <v>4.47440190458064</v>
      </c>
      <c r="AB95" s="177">
        <v>4.42837422468439</v>
      </c>
      <c r="AC95" s="177">
        <v>4.3823465447881498</v>
      </c>
      <c r="AD95" s="177">
        <v>4.3363188648918998</v>
      </c>
      <c r="AE95" s="177">
        <v>4.2902911849956498</v>
      </c>
      <c r="AF95" s="177">
        <v>4.2442635050994104</v>
      </c>
      <c r="AG95" s="177">
        <v>4.1982358252031604</v>
      </c>
      <c r="AH95" s="177">
        <v>4.1522081453069202</v>
      </c>
      <c r="AI95" s="177">
        <v>4.1061804654106702</v>
      </c>
      <c r="AJ95" s="177">
        <v>4.0601527855144202</v>
      </c>
      <c r="AK95" s="177">
        <v>4.0141251056181799</v>
      </c>
      <c r="AL95" s="177">
        <v>3.9680974257219299</v>
      </c>
      <c r="AM95" s="177">
        <v>3.9220697458256901</v>
      </c>
    </row>
    <row r="96" spans="3:39" x14ac:dyDescent="0.25">
      <c r="C96" s="184" t="s">
        <v>152</v>
      </c>
      <c r="D96" s="177">
        <v>2.2903205999999998</v>
      </c>
      <c r="E96" s="177">
        <v>2.28940114825033</v>
      </c>
      <c r="F96" s="177">
        <v>2.27848832664694</v>
      </c>
      <c r="G96" s="177">
        <v>2.2675835351898401</v>
      </c>
      <c r="H96" s="177">
        <v>2.2566867738790202</v>
      </c>
      <c r="I96" s="177">
        <v>2.2457980427145001</v>
      </c>
      <c r="J96" s="177">
        <v>2.2349173416962498</v>
      </c>
      <c r="K96" s="177">
        <v>2.22404467082429</v>
      </c>
      <c r="L96" s="177">
        <v>2.21318003009862</v>
      </c>
      <c r="M96" s="177">
        <v>2.1923581551775202</v>
      </c>
      <c r="N96" s="177">
        <v>2.2092224486788798</v>
      </c>
      <c r="O96" s="177">
        <v>2.20374702871091</v>
      </c>
      <c r="P96" s="177">
        <v>2.1982716087429299</v>
      </c>
      <c r="Q96" s="177">
        <v>2.1927961887749499</v>
      </c>
      <c r="R96" s="177">
        <v>2.18732076880698</v>
      </c>
      <c r="S96" s="177">
        <v>2.1818453488389999</v>
      </c>
      <c r="T96" s="177">
        <v>2.1763699288710301</v>
      </c>
      <c r="U96" s="177">
        <v>2.17089450890305</v>
      </c>
      <c r="V96" s="177">
        <v>2.1654190889350802</v>
      </c>
      <c r="W96" s="177">
        <v>2.1599436689671001</v>
      </c>
      <c r="X96" s="177">
        <v>2.15446824899912</v>
      </c>
      <c r="Y96" s="177">
        <v>2.1489928290311502</v>
      </c>
      <c r="Z96" s="177">
        <v>2.1435174090631701</v>
      </c>
      <c r="AA96" s="177">
        <v>2.1380419890951998</v>
      </c>
      <c r="AB96" s="177">
        <v>2.1325665691272202</v>
      </c>
      <c r="AC96" s="177">
        <v>2.1270911491592499</v>
      </c>
      <c r="AD96" s="177">
        <v>2.1216157291912698</v>
      </c>
      <c r="AE96" s="177">
        <v>2.1161403092232902</v>
      </c>
      <c r="AF96" s="177">
        <v>2.1106648892553199</v>
      </c>
      <c r="AG96" s="177">
        <v>2.1051894692873399</v>
      </c>
      <c r="AH96" s="177">
        <v>2.09971404931937</v>
      </c>
      <c r="AI96" s="177">
        <v>2.0942386293513899</v>
      </c>
      <c r="AJ96" s="177">
        <v>2.0887632093834099</v>
      </c>
      <c r="AK96" s="177">
        <v>2.08328778941544</v>
      </c>
      <c r="AL96" s="177">
        <v>2.07781236944746</v>
      </c>
      <c r="AM96" s="177">
        <v>2.0723369494794901</v>
      </c>
    </row>
    <row r="97" spans="3:39" x14ac:dyDescent="0.25">
      <c r="C97" s="184" t="s">
        <v>94</v>
      </c>
      <c r="D97" s="177">
        <v>46.5565169999999</v>
      </c>
      <c r="E97" s="177">
        <v>45.823534366795798</v>
      </c>
      <c r="F97" s="177">
        <v>45.283657811324801</v>
      </c>
      <c r="G97" s="177">
        <v>45.069978108687302</v>
      </c>
      <c r="H97" s="177">
        <v>44.631165375170802</v>
      </c>
      <c r="I97" s="177">
        <v>44.194032356781499</v>
      </c>
      <c r="J97" s="177">
        <v>43.816067880828598</v>
      </c>
      <c r="K97" s="177">
        <v>43.334316948472399</v>
      </c>
      <c r="L97" s="177">
        <v>42.826621127673597</v>
      </c>
      <c r="M97" s="177">
        <v>42.237381270641102</v>
      </c>
      <c r="N97" s="177">
        <v>42.058962198352098</v>
      </c>
      <c r="O97" s="177">
        <v>41.892592206269597</v>
      </c>
      <c r="P97" s="177">
        <v>41.726222214187203</v>
      </c>
      <c r="Q97" s="177">
        <v>41.559852222104702</v>
      </c>
      <c r="R97" s="177">
        <v>41.3934822300223</v>
      </c>
      <c r="S97" s="177">
        <v>41.227112237939799</v>
      </c>
      <c r="T97" s="177">
        <v>41.060742245857398</v>
      </c>
      <c r="U97" s="177">
        <v>40.894372253774897</v>
      </c>
      <c r="V97" s="177">
        <v>40.728002261692502</v>
      </c>
      <c r="W97" s="177">
        <v>40.561632269610001</v>
      </c>
      <c r="X97" s="177">
        <v>40.3952622775276</v>
      </c>
      <c r="Y97" s="177">
        <v>40.228892285445099</v>
      </c>
      <c r="Z97" s="177">
        <v>40.062522293362697</v>
      </c>
      <c r="AA97" s="177">
        <v>39.896152301280203</v>
      </c>
      <c r="AB97" s="177">
        <v>39.729782309197802</v>
      </c>
      <c r="AC97" s="177">
        <v>39.563412317115301</v>
      </c>
      <c r="AD97" s="177">
        <v>39.397042325032899</v>
      </c>
      <c r="AE97" s="177">
        <v>39.230672332950398</v>
      </c>
      <c r="AF97" s="177">
        <v>39.064302340867997</v>
      </c>
      <c r="AG97" s="177">
        <v>38.897932348785503</v>
      </c>
      <c r="AH97" s="177">
        <v>38.731562356703101</v>
      </c>
      <c r="AI97" s="177">
        <v>38.5651923646206</v>
      </c>
      <c r="AJ97" s="177">
        <v>38.398822372538099</v>
      </c>
      <c r="AK97" s="177">
        <v>38.232452380455697</v>
      </c>
      <c r="AL97" s="177">
        <v>38.066082388373196</v>
      </c>
      <c r="AM97" s="177">
        <v>37.899712396290802</v>
      </c>
    </row>
    <row r="98" spans="3:39" x14ac:dyDescent="0.25">
      <c r="C98" s="184" t="s">
        <v>153</v>
      </c>
      <c r="D98" s="177">
        <v>26.3736918</v>
      </c>
      <c r="E98" s="177">
        <v>25.851465096829099</v>
      </c>
      <c r="F98" s="177">
        <v>25.442473247652</v>
      </c>
      <c r="G98" s="177">
        <v>25.2423210002598</v>
      </c>
      <c r="H98" s="177">
        <v>24.916069888164401</v>
      </c>
      <c r="I98" s="177">
        <v>24.591918419978001</v>
      </c>
      <c r="J98" s="177">
        <v>24.298611009355199</v>
      </c>
      <c r="K98" s="177">
        <v>23.959425898420101</v>
      </c>
      <c r="L98" s="177">
        <v>23.613178888957599</v>
      </c>
      <c r="M98" s="177">
        <v>23.222593918049402</v>
      </c>
      <c r="N98" s="177">
        <v>23.001282179897</v>
      </c>
      <c r="O98" s="177">
        <v>22.825283222008402</v>
      </c>
      <c r="P98" s="177">
        <v>22.649284264119899</v>
      </c>
      <c r="Q98" s="177">
        <v>22.4732853062314</v>
      </c>
      <c r="R98" s="177">
        <v>22.297286348342901</v>
      </c>
      <c r="S98" s="177">
        <v>22.121287390454398</v>
      </c>
      <c r="T98" s="177">
        <v>21.9452884325658</v>
      </c>
      <c r="U98" s="177">
        <v>21.769289474677301</v>
      </c>
      <c r="V98" s="177">
        <v>21.593290516788802</v>
      </c>
      <c r="W98" s="177">
        <v>21.417291558900299</v>
      </c>
      <c r="X98" s="177">
        <v>21.2412926010117</v>
      </c>
      <c r="Y98" s="177">
        <v>21.065293643123201</v>
      </c>
      <c r="Z98" s="177">
        <v>20.889294685234699</v>
      </c>
      <c r="AA98" s="177">
        <v>20.7132957273462</v>
      </c>
      <c r="AB98" s="177">
        <v>20.537296769457601</v>
      </c>
      <c r="AC98" s="177">
        <v>20.361297811569099</v>
      </c>
      <c r="AD98" s="177">
        <v>20.1852988536806</v>
      </c>
      <c r="AE98" s="177">
        <v>20.0092998957921</v>
      </c>
      <c r="AF98" s="177">
        <v>19.833300937903498</v>
      </c>
      <c r="AG98" s="177">
        <v>19.657301980014999</v>
      </c>
      <c r="AH98" s="177">
        <v>19.4813030221265</v>
      </c>
      <c r="AI98" s="177">
        <v>19.305304064238001</v>
      </c>
      <c r="AJ98" s="177">
        <v>19.129305106349399</v>
      </c>
      <c r="AK98" s="177">
        <v>18.9533061484609</v>
      </c>
      <c r="AL98" s="177">
        <v>18.777307190572401</v>
      </c>
      <c r="AM98" s="177">
        <v>18.601308232683898</v>
      </c>
    </row>
    <row r="99" spans="3:39" x14ac:dyDescent="0.25">
      <c r="C99" s="184" t="s">
        <v>96</v>
      </c>
      <c r="D99" s="177">
        <v>10.391454599999999</v>
      </c>
      <c r="E99" s="177">
        <v>10.164195988248</v>
      </c>
      <c r="F99" s="177">
        <v>9.9197909763359995</v>
      </c>
      <c r="G99" s="177">
        <v>9.7165341243600007</v>
      </c>
      <c r="H99" s="177">
        <v>9.4678405121279994</v>
      </c>
      <c r="I99" s="177">
        <v>9.2222889397200003</v>
      </c>
      <c r="J99" s="177">
        <v>9.0073128472799997</v>
      </c>
      <c r="K99" s="177">
        <v>8.7676168945440001</v>
      </c>
      <c r="L99" s="177">
        <v>8.5399218216959998</v>
      </c>
      <c r="M99" s="177">
        <v>8.2889350884719892</v>
      </c>
      <c r="N99" s="177">
        <v>8.2597699443849208</v>
      </c>
      <c r="O99" s="177">
        <v>8.1823314583606201</v>
      </c>
      <c r="P99" s="177">
        <v>8.1048929723363106</v>
      </c>
      <c r="Q99" s="177">
        <v>8.0274544863119992</v>
      </c>
      <c r="R99" s="177">
        <v>7.9500160002876896</v>
      </c>
      <c r="S99" s="177">
        <v>7.87257751426338</v>
      </c>
      <c r="T99" s="177">
        <v>7.7951390282390696</v>
      </c>
      <c r="U99" s="177">
        <v>7.7177005422147698</v>
      </c>
      <c r="V99" s="177">
        <v>7.6402620561904602</v>
      </c>
      <c r="W99" s="177">
        <v>7.5628235701661497</v>
      </c>
      <c r="X99" s="177">
        <v>7.4853850841418401</v>
      </c>
      <c r="Y99" s="177">
        <v>7.4079465981175296</v>
      </c>
      <c r="Z99" s="177">
        <v>7.3305081120932298</v>
      </c>
      <c r="AA99" s="177">
        <v>7.2530696260689203</v>
      </c>
      <c r="AB99" s="177">
        <v>7.1756311400446098</v>
      </c>
      <c r="AC99" s="177">
        <v>7.0981926540203002</v>
      </c>
      <c r="AD99" s="177">
        <v>7.0207541679960004</v>
      </c>
      <c r="AE99" s="177">
        <v>6.9433156819716899</v>
      </c>
      <c r="AF99" s="177">
        <v>6.8658771959473803</v>
      </c>
      <c r="AG99" s="177">
        <v>6.7884387099230699</v>
      </c>
      <c r="AH99" s="177">
        <v>6.7110002238987603</v>
      </c>
      <c r="AI99" s="177">
        <v>6.6335617378744596</v>
      </c>
      <c r="AJ99" s="177">
        <v>6.55612325185015</v>
      </c>
      <c r="AK99" s="177">
        <v>6.4786847658258404</v>
      </c>
      <c r="AL99" s="177">
        <v>6.4012462798015299</v>
      </c>
      <c r="AM99" s="177">
        <v>6.3238077937772204</v>
      </c>
    </row>
    <row r="100" spans="3:39" x14ac:dyDescent="0.25">
      <c r="C100" s="184" t="s">
        <v>98</v>
      </c>
      <c r="D100" s="177">
        <v>20.784987490919999</v>
      </c>
      <c r="E100" s="177">
        <v>20.867378044316101</v>
      </c>
      <c r="F100" s="177">
        <v>20.787768754375701</v>
      </c>
      <c r="G100" s="177">
        <v>20.9106315722291</v>
      </c>
      <c r="H100" s="177">
        <v>20.989205281675201</v>
      </c>
      <c r="I100" s="177">
        <v>21.081899468111398</v>
      </c>
      <c r="J100" s="177">
        <v>21.216581578034098</v>
      </c>
      <c r="K100" s="177">
        <v>21.298131212784799</v>
      </c>
      <c r="L100" s="177">
        <v>21.346464016230101</v>
      </c>
      <c r="M100" s="177">
        <v>21.371582388509999</v>
      </c>
      <c r="N100" s="177">
        <v>21.763643603889101</v>
      </c>
      <c r="O100" s="177">
        <v>22.053999408574199</v>
      </c>
      <c r="P100" s="177">
        <v>22.344355213259298</v>
      </c>
      <c r="Q100" s="177">
        <v>22.6347110179445</v>
      </c>
      <c r="R100" s="177">
        <v>22.925066822629599</v>
      </c>
      <c r="S100" s="177">
        <v>23.215422627314702</v>
      </c>
      <c r="T100" s="177">
        <v>23.505778431999801</v>
      </c>
      <c r="U100" s="177">
        <v>23.7961342366849</v>
      </c>
      <c r="V100" s="177">
        <v>24.086490041369998</v>
      </c>
      <c r="W100" s="177">
        <v>24.376845846055101</v>
      </c>
      <c r="X100" s="177">
        <v>24.667201650740299</v>
      </c>
      <c r="Y100" s="177">
        <v>24.957557455425398</v>
      </c>
      <c r="Z100" s="177">
        <v>25.247913260110501</v>
      </c>
      <c r="AA100" s="177">
        <v>25.5382690647956</v>
      </c>
      <c r="AB100" s="177">
        <v>25.828624869480699</v>
      </c>
      <c r="AC100" s="177">
        <v>26.118980674165801</v>
      </c>
      <c r="AD100" s="177">
        <v>26.409336478850999</v>
      </c>
      <c r="AE100" s="177">
        <v>26.699692283536098</v>
      </c>
      <c r="AF100" s="177">
        <v>26.990048088221201</v>
      </c>
      <c r="AG100" s="177">
        <v>27.2804038929063</v>
      </c>
      <c r="AH100" s="177">
        <v>27.570759697591399</v>
      </c>
      <c r="AI100" s="177">
        <v>27.861115502276501</v>
      </c>
      <c r="AJ100" s="177">
        <v>28.1514713069617</v>
      </c>
      <c r="AK100" s="177">
        <v>28.441827111646798</v>
      </c>
      <c r="AL100" s="177">
        <v>28.732182916331901</v>
      </c>
      <c r="AM100" s="177">
        <v>29.022538721017</v>
      </c>
    </row>
    <row r="101" spans="3:39" x14ac:dyDescent="0.25">
      <c r="C101" s="184" t="s">
        <v>154</v>
      </c>
      <c r="D101" s="177">
        <v>49.026862800000004</v>
      </c>
      <c r="E101" s="177">
        <v>49.197131225064901</v>
      </c>
      <c r="F101" s="177">
        <v>49.437200666326397</v>
      </c>
      <c r="G101" s="177">
        <v>50.046667450665701</v>
      </c>
      <c r="H101" s="177">
        <v>50.3660534842735</v>
      </c>
      <c r="I101" s="177">
        <v>50.675185168273401</v>
      </c>
      <c r="J101" s="177">
        <v>51.103779572179498</v>
      </c>
      <c r="K101" s="177">
        <v>51.442252969110797</v>
      </c>
      <c r="L101" s="177">
        <v>51.780437280775899</v>
      </c>
      <c r="M101" s="177">
        <v>52.038610392440901</v>
      </c>
      <c r="N101" s="177">
        <v>52.290041677370397</v>
      </c>
      <c r="O101" s="177">
        <v>52.6223996694265</v>
      </c>
      <c r="P101" s="177">
        <v>52.954757661482603</v>
      </c>
      <c r="Q101" s="177">
        <v>53.287115653538798</v>
      </c>
      <c r="R101" s="177">
        <v>53.619473645594901</v>
      </c>
      <c r="S101" s="177">
        <v>53.951831637650997</v>
      </c>
      <c r="T101" s="177">
        <v>54.2841896297072</v>
      </c>
      <c r="U101" s="177">
        <v>54.616547621763303</v>
      </c>
      <c r="V101" s="177">
        <v>54.948905613819399</v>
      </c>
      <c r="W101" s="177">
        <v>55.281263605875601</v>
      </c>
      <c r="X101" s="177">
        <v>55.613621597931697</v>
      </c>
      <c r="Y101" s="177">
        <v>55.9459795899878</v>
      </c>
      <c r="Z101" s="177">
        <v>56.278337582044003</v>
      </c>
      <c r="AA101" s="177">
        <v>56.610695574100099</v>
      </c>
      <c r="AB101" s="177">
        <v>56.943053566156202</v>
      </c>
      <c r="AC101" s="177">
        <v>57.275411558212397</v>
      </c>
      <c r="AD101" s="177">
        <v>57.6077695502685</v>
      </c>
      <c r="AE101" s="177">
        <v>57.940127542324603</v>
      </c>
      <c r="AF101" s="177">
        <v>58.272485534380799</v>
      </c>
      <c r="AG101" s="177">
        <v>58.604843526436902</v>
      </c>
      <c r="AH101" s="177">
        <v>58.937201518492998</v>
      </c>
      <c r="AI101" s="177">
        <v>59.2695595105492</v>
      </c>
      <c r="AJ101" s="177">
        <v>59.601917502605303</v>
      </c>
      <c r="AK101" s="177">
        <v>59.934275494661399</v>
      </c>
      <c r="AL101" s="177">
        <v>60.266633486717602</v>
      </c>
      <c r="AM101" s="177">
        <v>60.598991478773698</v>
      </c>
    </row>
    <row r="102" spans="3:39" x14ac:dyDescent="0.25">
      <c r="C102" s="184" t="s">
        <v>100</v>
      </c>
      <c r="D102" s="177">
        <f>'Pathways-natural gas'!D27</f>
        <v>576.96446709687302</v>
      </c>
      <c r="E102" s="177">
        <f>'Pathways-natural gas'!E27</f>
        <v>567.74935599054299</v>
      </c>
      <c r="F102" s="177">
        <f>'Pathways-natural gas'!F27</f>
        <v>559.29134705340505</v>
      </c>
      <c r="G102" s="177">
        <f>'Pathways-natural gas'!G27</f>
        <v>554.90876911844998</v>
      </c>
      <c r="H102" s="177">
        <f>'Pathways-natural gas'!H27</f>
        <v>547.14563925600396</v>
      </c>
      <c r="I102" s="177">
        <f>'Pathways-natural gas'!I27</f>
        <v>536.12700415319296</v>
      </c>
      <c r="J102" s="177">
        <f>'Pathways-natural gas'!J27</f>
        <v>526.31752658723599</v>
      </c>
      <c r="K102" s="177">
        <f>'Pathways-natural gas'!K27</f>
        <v>515.571885389832</v>
      </c>
      <c r="L102" s="177">
        <f>'Pathways-natural gas'!L27</f>
        <v>504.750321214454</v>
      </c>
      <c r="M102" s="177">
        <f>'Pathways-natural gas'!M27</f>
        <v>493.13470182237597</v>
      </c>
      <c r="N102" s="177">
        <f>'Pathways-natural gas'!N27</f>
        <v>492.22072087766702</v>
      </c>
      <c r="O102" s="177">
        <f>'Pathways-natural gas'!O27</f>
        <v>491.86538786115699</v>
      </c>
      <c r="P102" s="177">
        <f>'Pathways-natural gas'!P27</f>
        <v>491.48260288540098</v>
      </c>
      <c r="Q102" s="177">
        <f>'Pathways-natural gas'!Q27</f>
        <v>491.07236595039598</v>
      </c>
      <c r="R102" s="177">
        <f>'Pathways-natural gas'!R27</f>
        <v>490.63467705614499</v>
      </c>
      <c r="S102" s="177">
        <f>'Pathways-natural gas'!S27</f>
        <v>490.16953620264599</v>
      </c>
      <c r="T102" s="177">
        <f>'Pathways-natural gas'!T27</f>
        <v>492.53498002446997</v>
      </c>
      <c r="U102" s="177">
        <f>'Pathways-natural gas'!U27</f>
        <v>494.90042384629498</v>
      </c>
      <c r="V102" s="177">
        <f>'Pathways-natural gas'!V27</f>
        <v>497.26586766811999</v>
      </c>
      <c r="W102" s="177">
        <f>'Pathways-natural gas'!W27</f>
        <v>499.63131148994501</v>
      </c>
      <c r="X102" s="177">
        <f>'Pathways-natural gas'!X27</f>
        <v>501.99675531176899</v>
      </c>
      <c r="Y102" s="177">
        <f>'Pathways-natural gas'!Y27</f>
        <v>504.362199133594</v>
      </c>
      <c r="Z102" s="177">
        <f>'Pathways-natural gas'!Z27</f>
        <v>506.72764295541901</v>
      </c>
      <c r="AA102" s="177">
        <f>'Pathways-natural gas'!AA27</f>
        <v>509.09308677724403</v>
      </c>
      <c r="AB102" s="177">
        <f>'Pathways-natural gas'!AB27</f>
        <v>511.45853059906801</v>
      </c>
      <c r="AC102" s="177">
        <f>'Pathways-natural gas'!AC27</f>
        <v>513.82397442089302</v>
      </c>
      <c r="AD102" s="177">
        <f>'Pathways-natural gas'!AD27</f>
        <v>516.18941824271803</v>
      </c>
      <c r="AE102" s="177">
        <f>'Pathways-natural gas'!AE27</f>
        <v>518.55486206454304</v>
      </c>
      <c r="AF102" s="177">
        <f>'Pathways-natural gas'!AF27</f>
        <v>520.92030588636806</v>
      </c>
      <c r="AG102" s="177">
        <f>'Pathways-natural gas'!AG27</f>
        <v>523.28574970819204</v>
      </c>
      <c r="AH102" s="177">
        <f>'Pathways-natural gas'!AH27</f>
        <v>525.65119353001705</v>
      </c>
      <c r="AI102" s="177">
        <f>'Pathways-natural gas'!AI27</f>
        <v>528.01663735184195</v>
      </c>
      <c r="AJ102" s="177">
        <f>'Pathways-natural gas'!AJ27</f>
        <v>530.38208117366696</v>
      </c>
      <c r="AK102" s="177">
        <f>'Pathways-natural gas'!AK27</f>
        <v>532.74752499549095</v>
      </c>
      <c r="AL102" s="177">
        <f>'Pathways-natural gas'!AL27</f>
        <v>535.11296881731596</v>
      </c>
      <c r="AM102" s="177">
        <f>'Pathways-natural gas'!AM27</f>
        <v>537.47841263914097</v>
      </c>
    </row>
    <row r="103" spans="3:39" x14ac:dyDescent="0.25">
      <c r="C103" s="184" t="s">
        <v>104</v>
      </c>
      <c r="D103" s="177">
        <v>17.904296250600002</v>
      </c>
      <c r="E103" s="177">
        <v>18.006803755086199</v>
      </c>
      <c r="F103" s="177">
        <v>17.9581496296843</v>
      </c>
      <c r="G103" s="177">
        <v>17.869204496775499</v>
      </c>
      <c r="H103" s="177">
        <v>17.7408125772006</v>
      </c>
      <c r="I103" s="177">
        <v>17.641372581994499</v>
      </c>
      <c r="J103" s="177">
        <v>17.589411924965201</v>
      </c>
      <c r="K103" s="177">
        <v>17.5077958261998</v>
      </c>
      <c r="L103" s="177">
        <v>17.406597037574802</v>
      </c>
      <c r="M103" s="177">
        <v>17.2862376695109</v>
      </c>
      <c r="N103" s="177">
        <v>17.5536212081971</v>
      </c>
      <c r="O103" s="177">
        <v>17.6428863325871</v>
      </c>
      <c r="P103" s="177">
        <v>17.7321514569771</v>
      </c>
      <c r="Q103" s="177">
        <v>17.821416581367199</v>
      </c>
      <c r="R103" s="177">
        <v>17.910681705757199</v>
      </c>
      <c r="S103" s="177">
        <v>17.999946830147302</v>
      </c>
      <c r="T103" s="177">
        <v>18.089211954537301</v>
      </c>
      <c r="U103" s="177">
        <v>18.178477078927301</v>
      </c>
      <c r="V103" s="177">
        <v>18.2677422033174</v>
      </c>
      <c r="W103" s="177">
        <v>18.3570073277074</v>
      </c>
      <c r="X103" s="177">
        <v>18.446272452097499</v>
      </c>
      <c r="Y103" s="177">
        <v>18.535537576487499</v>
      </c>
      <c r="Z103" s="177">
        <v>18.624802700877598</v>
      </c>
      <c r="AA103" s="177">
        <v>18.714067825267598</v>
      </c>
      <c r="AB103" s="177">
        <v>18.803332949657602</v>
      </c>
      <c r="AC103" s="177">
        <v>18.892598074047701</v>
      </c>
      <c r="AD103" s="177">
        <v>18.981863198437701</v>
      </c>
      <c r="AE103" s="177">
        <v>19.0711283228278</v>
      </c>
      <c r="AF103" s="177">
        <v>19.1603934472178</v>
      </c>
      <c r="AG103" s="177">
        <v>19.249658571607799</v>
      </c>
      <c r="AH103" s="177">
        <v>19.338923695997899</v>
      </c>
      <c r="AI103" s="177">
        <v>19.428188820387899</v>
      </c>
      <c r="AJ103" s="177">
        <v>19.517453944778001</v>
      </c>
      <c r="AK103" s="177">
        <v>19.606719069168001</v>
      </c>
      <c r="AL103" s="177">
        <v>19.695984193558001</v>
      </c>
      <c r="AM103" s="177">
        <v>19.7852493179481</v>
      </c>
    </row>
    <row r="104" spans="3:39" x14ac:dyDescent="0.25">
      <c r="C104" s="184" t="s">
        <v>155</v>
      </c>
      <c r="D104" s="177">
        <v>27.831112810379999</v>
      </c>
      <c r="E104" s="177">
        <v>27.776620055528898</v>
      </c>
      <c r="F104" s="177">
        <v>27.740148508627001</v>
      </c>
      <c r="G104" s="177">
        <v>27.907548624295998</v>
      </c>
      <c r="H104" s="177">
        <v>27.914414451066101</v>
      </c>
      <c r="I104" s="177">
        <v>27.9089703542436</v>
      </c>
      <c r="J104" s="177">
        <v>27.949041182040901</v>
      </c>
      <c r="K104" s="177">
        <v>27.919175197210599</v>
      </c>
      <c r="L104" s="177">
        <v>27.887065675039999</v>
      </c>
      <c r="M104" s="177">
        <v>27.805680003885499</v>
      </c>
      <c r="N104" s="177">
        <v>28.050973163074499</v>
      </c>
      <c r="O104" s="177">
        <v>28.237759820746099</v>
      </c>
      <c r="P104" s="177">
        <v>28.4245464784177</v>
      </c>
      <c r="Q104" s="177">
        <v>28.6113331360892</v>
      </c>
      <c r="R104" s="177">
        <v>28.798119793760801</v>
      </c>
      <c r="S104" s="177">
        <v>28.984906451432401</v>
      </c>
      <c r="T104" s="177">
        <v>29.171693109103899</v>
      </c>
      <c r="U104" s="177">
        <v>29.358479766775499</v>
      </c>
      <c r="V104" s="177">
        <v>29.545266424447099</v>
      </c>
      <c r="W104" s="177">
        <v>29.7320530821186</v>
      </c>
      <c r="X104" s="177">
        <v>29.918839739790201</v>
      </c>
      <c r="Y104" s="177">
        <v>30.105626397461801</v>
      </c>
      <c r="Z104" s="177">
        <v>30.292413055133402</v>
      </c>
      <c r="AA104" s="177">
        <v>30.479199712804899</v>
      </c>
      <c r="AB104" s="177">
        <v>30.665986370476499</v>
      </c>
      <c r="AC104" s="177">
        <v>30.8527730281481</v>
      </c>
      <c r="AD104" s="177">
        <v>31.039559685819601</v>
      </c>
      <c r="AE104" s="177">
        <v>31.226346343491201</v>
      </c>
      <c r="AF104" s="177">
        <v>31.413133001162802</v>
      </c>
      <c r="AG104" s="177">
        <v>31.599919658834299</v>
      </c>
      <c r="AH104" s="177">
        <v>31.786706316505899</v>
      </c>
      <c r="AI104" s="177">
        <v>31.9734929741775</v>
      </c>
      <c r="AJ104" s="177">
        <v>32.160279631849001</v>
      </c>
      <c r="AK104" s="177">
        <v>32.347066289520598</v>
      </c>
      <c r="AL104" s="177">
        <v>32.533852947192202</v>
      </c>
      <c r="AM104" s="177">
        <v>32.720639604863699</v>
      </c>
    </row>
    <row r="105" spans="3:39" x14ac:dyDescent="0.25">
      <c r="C105" s="184" t="s">
        <v>106</v>
      </c>
      <c r="D105" s="177">
        <v>18.010720147859999</v>
      </c>
      <c r="E105" s="177">
        <v>18.0011572033685</v>
      </c>
      <c r="F105" s="177">
        <v>17.9901425582451</v>
      </c>
      <c r="G105" s="177">
        <v>18.114910382050901</v>
      </c>
      <c r="H105" s="177">
        <v>18.139014343333098</v>
      </c>
      <c r="I105" s="177">
        <v>18.1514682449464</v>
      </c>
      <c r="J105" s="177">
        <v>18.1812834905854</v>
      </c>
      <c r="K105" s="177">
        <v>18.1803716863284</v>
      </c>
      <c r="L105" s="177">
        <v>18.168271727149001</v>
      </c>
      <c r="M105" s="177">
        <v>18.126368527566701</v>
      </c>
      <c r="N105" s="177">
        <v>18.313051816861101</v>
      </c>
      <c r="O105" s="177">
        <v>18.450221653457699</v>
      </c>
      <c r="P105" s="177">
        <v>18.587391490054401</v>
      </c>
      <c r="Q105" s="177">
        <v>18.724561326650999</v>
      </c>
      <c r="R105" s="177">
        <v>18.8617311632477</v>
      </c>
      <c r="S105" s="177">
        <v>18.998900999844398</v>
      </c>
      <c r="T105" s="177">
        <v>19.136070836441</v>
      </c>
      <c r="U105" s="177">
        <v>19.273240673037701</v>
      </c>
      <c r="V105" s="177">
        <v>19.410410509634399</v>
      </c>
      <c r="W105" s="177">
        <v>19.547580346231001</v>
      </c>
      <c r="X105" s="177">
        <v>19.684750182827699</v>
      </c>
      <c r="Y105" s="177">
        <v>19.8219200194244</v>
      </c>
      <c r="Z105" s="177">
        <v>19.959089856020999</v>
      </c>
      <c r="AA105" s="177">
        <v>20.0962596926177</v>
      </c>
      <c r="AB105" s="177">
        <v>20.233429529214298</v>
      </c>
      <c r="AC105" s="177">
        <v>20.370599365811</v>
      </c>
      <c r="AD105" s="177">
        <v>20.507769202407701</v>
      </c>
      <c r="AE105" s="177">
        <v>20.644939039004299</v>
      </c>
      <c r="AF105" s="177">
        <v>20.782108875601001</v>
      </c>
      <c r="AG105" s="177">
        <v>20.919278712197698</v>
      </c>
      <c r="AH105" s="177">
        <v>21.0564485487943</v>
      </c>
      <c r="AI105" s="177">
        <v>21.193618385391002</v>
      </c>
      <c r="AJ105" s="177">
        <v>21.330788221987699</v>
      </c>
      <c r="AK105" s="177">
        <v>21.467958058584301</v>
      </c>
      <c r="AL105" s="177">
        <v>21.605127895180999</v>
      </c>
      <c r="AM105" s="177">
        <v>21.742297731777601</v>
      </c>
    </row>
    <row r="106" spans="3:39" x14ac:dyDescent="0.25">
      <c r="C106" s="184" t="s">
        <v>156</v>
      </c>
      <c r="D106" s="177">
        <v>46.151845353900001</v>
      </c>
      <c r="E106" s="177">
        <v>45.039869795691303</v>
      </c>
      <c r="F106" s="177">
        <v>44.1173688112764</v>
      </c>
      <c r="G106" s="177">
        <v>43.632100898256198</v>
      </c>
      <c r="H106" s="177">
        <v>42.955549825031198</v>
      </c>
      <c r="I106" s="177">
        <v>42.427055583994502</v>
      </c>
      <c r="J106" s="177">
        <v>42.051884886849201</v>
      </c>
      <c r="K106" s="177">
        <v>41.591815548780197</v>
      </c>
      <c r="L106" s="177">
        <v>41.086385082153299</v>
      </c>
      <c r="M106" s="177">
        <v>40.4819954894324</v>
      </c>
      <c r="N106" s="177">
        <v>39.957825522932502</v>
      </c>
      <c r="O106" s="177">
        <v>39.745267022731099</v>
      </c>
      <c r="P106" s="177">
        <v>39.532708522529703</v>
      </c>
      <c r="Q106" s="177">
        <v>39.320150022328299</v>
      </c>
      <c r="R106" s="177">
        <v>39.107591522127002</v>
      </c>
      <c r="S106" s="177">
        <v>38.895033021925599</v>
      </c>
      <c r="T106" s="177">
        <v>38.682474521724203</v>
      </c>
      <c r="U106" s="177">
        <v>38.469916021522799</v>
      </c>
      <c r="V106" s="177">
        <v>38.257357521321403</v>
      </c>
      <c r="W106" s="177">
        <v>38.044799021119999</v>
      </c>
      <c r="X106" s="177">
        <v>37.832240520918603</v>
      </c>
      <c r="Y106" s="177">
        <v>37.6196820207172</v>
      </c>
      <c r="Z106" s="177">
        <v>37.407123520515903</v>
      </c>
      <c r="AA106" s="177">
        <v>37.194565020314499</v>
      </c>
      <c r="AB106" s="177">
        <v>36.982006520113103</v>
      </c>
      <c r="AC106" s="177">
        <v>36.7694480199117</v>
      </c>
      <c r="AD106" s="177">
        <v>36.556889519710303</v>
      </c>
      <c r="AE106" s="177">
        <v>36.3443310195089</v>
      </c>
      <c r="AF106" s="177">
        <v>36.131772519307503</v>
      </c>
      <c r="AG106" s="177">
        <v>35.9192140191061</v>
      </c>
      <c r="AH106" s="177">
        <v>35.706655518904803</v>
      </c>
      <c r="AI106" s="177">
        <v>35.4940970187034</v>
      </c>
      <c r="AJ106" s="177">
        <v>35.281538518502003</v>
      </c>
      <c r="AK106" s="177">
        <v>35.0689800183006</v>
      </c>
      <c r="AL106" s="177">
        <v>34.856421518099197</v>
      </c>
      <c r="AM106" s="177">
        <v>34.6438630178978</v>
      </c>
    </row>
    <row r="107" spans="3:39" x14ac:dyDescent="0.25">
      <c r="C107" s="184" t="s">
        <v>109</v>
      </c>
      <c r="D107" s="177">
        <v>3.2404535999999999</v>
      </c>
      <c r="E107" s="177">
        <v>3.18703124453938</v>
      </c>
      <c r="F107" s="177">
        <v>3.1242302137146898</v>
      </c>
      <c r="G107" s="177">
        <v>3.0717419452079402</v>
      </c>
      <c r="H107" s="177">
        <v>3.0004963259730202</v>
      </c>
      <c r="I107" s="177">
        <v>2.9395634690560599</v>
      </c>
      <c r="J107" s="177">
        <v>2.8886320121390998</v>
      </c>
      <c r="K107" s="177">
        <v>2.82884081705464</v>
      </c>
      <c r="L107" s="177">
        <v>2.7605012461206502</v>
      </c>
      <c r="M107" s="177">
        <v>2.6929919747011999</v>
      </c>
      <c r="N107" s="177">
        <v>2.6975256312242699</v>
      </c>
      <c r="O107" s="177">
        <v>2.67545519342517</v>
      </c>
      <c r="P107" s="177">
        <v>2.6533847556260599</v>
      </c>
      <c r="Q107" s="177">
        <v>2.63131431782696</v>
      </c>
      <c r="R107" s="177">
        <v>2.6092438800278601</v>
      </c>
      <c r="S107" s="177">
        <v>2.5871734422287598</v>
      </c>
      <c r="T107" s="177">
        <v>2.5651030044296599</v>
      </c>
      <c r="U107" s="177">
        <v>2.54303256663056</v>
      </c>
      <c r="V107" s="177">
        <v>2.5209621288314499</v>
      </c>
      <c r="W107" s="177">
        <v>2.49889169103235</v>
      </c>
      <c r="X107" s="177">
        <v>2.4768212532332501</v>
      </c>
      <c r="Y107" s="177">
        <v>2.4547508154341502</v>
      </c>
      <c r="Z107" s="177">
        <v>2.4326803776350499</v>
      </c>
      <c r="AA107" s="177">
        <v>2.41060993983595</v>
      </c>
      <c r="AB107" s="177">
        <v>2.3885395020368398</v>
      </c>
      <c r="AC107" s="177">
        <v>2.3664690642377399</v>
      </c>
      <c r="AD107" s="177">
        <v>2.3443986264386401</v>
      </c>
      <c r="AE107" s="177">
        <v>2.3223281886395402</v>
      </c>
      <c r="AF107" s="177">
        <v>2.3002577508404398</v>
      </c>
      <c r="AG107" s="177">
        <v>2.2781873130413399</v>
      </c>
      <c r="AH107" s="177">
        <v>2.25611687524224</v>
      </c>
      <c r="AI107" s="177">
        <v>2.2340464374431299</v>
      </c>
      <c r="AJ107" s="177">
        <v>2.21197599964403</v>
      </c>
      <c r="AK107" s="177">
        <v>2.1899055618449301</v>
      </c>
      <c r="AL107" s="177">
        <v>2.1678351240458298</v>
      </c>
      <c r="AM107" s="177">
        <v>2.1457646862467299</v>
      </c>
    </row>
    <row r="108" spans="3:39" x14ac:dyDescent="0.25">
      <c r="C108" s="184" t="s">
        <v>110</v>
      </c>
      <c r="D108" s="177">
        <f>'Pathways-natural gas'!D37</f>
        <v>931.036110199674</v>
      </c>
      <c r="E108" s="177">
        <f>'Pathways-natural gas'!E37</f>
        <v>927.88424816735096</v>
      </c>
      <c r="F108" s="177">
        <f>'Pathways-natural gas'!F37</f>
        <v>924.73461757073403</v>
      </c>
      <c r="G108" s="177">
        <f>'Pathways-natural gas'!G37</f>
        <v>929.35964073376294</v>
      </c>
      <c r="H108" s="177">
        <f>'Pathways-natural gas'!H37</f>
        <v>929.541048275977</v>
      </c>
      <c r="I108" s="177">
        <f>'Pathways-natural gas'!I37</f>
        <v>923.55377945585599</v>
      </c>
      <c r="J108" s="177">
        <f>'Pathways-natural gas'!J37</f>
        <v>919.22215901537299</v>
      </c>
      <c r="K108" s="177">
        <f>'Pathways-natural gas'!K37</f>
        <v>912.70051030099603</v>
      </c>
      <c r="L108" s="177">
        <f>'Pathways-natural gas'!L37</f>
        <v>906.19562252216701</v>
      </c>
      <c r="M108" s="177">
        <f>'Pathways-natural gas'!M37</f>
        <v>898.63002188579105</v>
      </c>
      <c r="N108" s="177">
        <f>'Pathways-natural gas'!N37</f>
        <v>896.89361871543599</v>
      </c>
      <c r="O108" s="177">
        <f>'Pathways-natural gas'!O37</f>
        <v>892.09366611105304</v>
      </c>
      <c r="P108" s="177">
        <f>'Pathways-natural gas'!P37</f>
        <v>887.29085857732503</v>
      </c>
      <c r="Q108" s="177">
        <f>'Pathways-natural gas'!Q37</f>
        <v>882.48519611425195</v>
      </c>
      <c r="R108" s="177">
        <f>'Pathways-natural gas'!R37</f>
        <v>877.67667872183495</v>
      </c>
      <c r="S108" s="177">
        <f>'Pathways-natural gas'!S37</f>
        <v>872.86530640007095</v>
      </c>
      <c r="T108" s="177">
        <f>'Pathways-natural gas'!T37</f>
        <v>873.13626377821697</v>
      </c>
      <c r="U108" s="177">
        <f>'Pathways-natural gas'!U37</f>
        <v>873.40738535131504</v>
      </c>
      <c r="V108" s="177">
        <f>'Pathways-natural gas'!V37</f>
        <v>873.67834272946095</v>
      </c>
      <c r="W108" s="177">
        <f>'Pathways-natural gas'!W37</f>
        <v>873.94946430255902</v>
      </c>
      <c r="X108" s="177">
        <f>'Pathways-natural gas'!X37</f>
        <v>874.22042168070504</v>
      </c>
      <c r="Y108" s="177">
        <f>'Pathways-natural gas'!Y37</f>
        <v>874.491543253803</v>
      </c>
      <c r="Z108" s="177">
        <f>'Pathways-natural gas'!Z37</f>
        <v>874.76250063194902</v>
      </c>
      <c r="AA108" s="177">
        <f>'Pathways-natural gas'!AA37</f>
        <v>875.033622205048</v>
      </c>
      <c r="AB108" s="177">
        <f>'Pathways-natural gas'!AB37</f>
        <v>875.304579583193</v>
      </c>
      <c r="AC108" s="177">
        <f>'Pathways-natural gas'!AC37</f>
        <v>875.57570115629198</v>
      </c>
      <c r="AD108" s="177">
        <f>'Pathways-natural gas'!AD37</f>
        <v>875.84665853443698</v>
      </c>
      <c r="AE108" s="177">
        <f>'Pathways-natural gas'!AE37</f>
        <v>876.11778010753596</v>
      </c>
      <c r="AF108" s="177">
        <f>'Pathways-natural gas'!AF37</f>
        <v>876.38873748568096</v>
      </c>
      <c r="AG108" s="177">
        <f>'Pathways-natural gas'!AG37</f>
        <v>876.65985905877994</v>
      </c>
      <c r="AH108" s="177">
        <f>'Pathways-natural gas'!AH37</f>
        <v>876.93081643692597</v>
      </c>
      <c r="AI108" s="177">
        <f>'Pathways-natural gas'!AI37</f>
        <v>877.20193801002404</v>
      </c>
      <c r="AJ108" s="177">
        <f>'Pathways-natural gas'!AJ37</f>
        <v>877.47289538816995</v>
      </c>
      <c r="AK108" s="177">
        <f>'Pathways-natural gas'!AK37</f>
        <v>877.74401696126802</v>
      </c>
      <c r="AL108" s="177">
        <f>'Pathways-natural gas'!AL37</f>
        <v>878.01497433941404</v>
      </c>
      <c r="AM108" s="177">
        <f>'Pathways-natural gas'!AM37</f>
        <v>878.286095912512</v>
      </c>
    </row>
    <row r="109" spans="3:39" x14ac:dyDescent="0.25">
      <c r="C109" s="184" t="s">
        <v>111</v>
      </c>
      <c r="D109" s="177">
        <v>6.0308441999999998</v>
      </c>
      <c r="E109" s="177">
        <v>5.9940166448639998</v>
      </c>
      <c r="F109" s="177">
        <v>5.9557608898079897</v>
      </c>
      <c r="G109" s="177">
        <v>5.9543686949280001</v>
      </c>
      <c r="H109" s="177">
        <v>5.9126852600639896</v>
      </c>
      <c r="I109" s="177">
        <v>5.8602863252399899</v>
      </c>
      <c r="J109" s="177">
        <v>5.8250337905759997</v>
      </c>
      <c r="K109" s="177">
        <v>5.7700640958960001</v>
      </c>
      <c r="L109" s="177">
        <v>5.7050930012160004</v>
      </c>
      <c r="M109" s="177">
        <v>5.6392649865840001</v>
      </c>
      <c r="N109" s="177">
        <v>5.7324593550461502</v>
      </c>
      <c r="O109" s="177">
        <v>5.7818820622676004</v>
      </c>
      <c r="P109" s="177">
        <v>5.8313047694890496</v>
      </c>
      <c r="Q109" s="177">
        <v>5.8807274767104998</v>
      </c>
      <c r="R109" s="177">
        <v>5.9301501839319499</v>
      </c>
      <c r="S109" s="177">
        <v>5.9795728911534001</v>
      </c>
      <c r="T109" s="177">
        <v>6.0289955983748502</v>
      </c>
      <c r="U109" s="177">
        <v>6.0784183055963004</v>
      </c>
      <c r="V109" s="177">
        <v>6.1278410128177603</v>
      </c>
      <c r="W109" s="177">
        <v>6.1772637200392104</v>
      </c>
      <c r="X109" s="177">
        <v>6.2266864272606597</v>
      </c>
      <c r="Y109" s="177">
        <v>6.2761091344821098</v>
      </c>
      <c r="Z109" s="177">
        <v>6.32553184170356</v>
      </c>
      <c r="AA109" s="177">
        <v>6.3749545489250101</v>
      </c>
      <c r="AB109" s="177">
        <v>6.4243772561464603</v>
      </c>
      <c r="AC109" s="177">
        <v>6.4737999633679104</v>
      </c>
      <c r="AD109" s="177">
        <v>6.5232226705893597</v>
      </c>
      <c r="AE109" s="177">
        <v>6.5726453778108098</v>
      </c>
      <c r="AF109" s="177">
        <v>6.62206808503226</v>
      </c>
      <c r="AG109" s="177">
        <v>6.6714907922537101</v>
      </c>
      <c r="AH109" s="177">
        <v>6.7209134994751603</v>
      </c>
      <c r="AI109" s="177">
        <v>6.7703362066966104</v>
      </c>
      <c r="AJ109" s="177">
        <v>6.8197589139180597</v>
      </c>
      <c r="AK109" s="177">
        <v>6.8691816211395196</v>
      </c>
      <c r="AL109" s="177">
        <v>6.9186043283609697</v>
      </c>
      <c r="AM109" s="177">
        <v>6.9680270355824199</v>
      </c>
    </row>
    <row r="110" spans="3:39" x14ac:dyDescent="0.25">
      <c r="C110" s="184" t="s">
        <v>157</v>
      </c>
      <c r="D110" s="177">
        <f>'Pathways-natural gas'!D53</f>
        <v>132.657000752941</v>
      </c>
      <c r="E110" s="177">
        <f>'Pathways-natural gas'!E53</f>
        <v>136.28126157983101</v>
      </c>
      <c r="F110" s="177">
        <f>'Pathways-natural gas'!F53</f>
        <v>136.790408480672</v>
      </c>
      <c r="G110" s="177">
        <f>'Pathways-natural gas'!G53</f>
        <v>136.88481945546201</v>
      </c>
      <c r="H110" s="177">
        <f>'Pathways-natural gas'!H53</f>
        <v>137.564634504201</v>
      </c>
      <c r="I110" s="177">
        <f>'Pathways-natural gas'!I53</f>
        <v>136.62954562689001</v>
      </c>
      <c r="J110" s="177">
        <f>'Pathways-natural gas'!J53</f>
        <v>135.87980482352901</v>
      </c>
      <c r="K110" s="177">
        <f>'Pathways-natural gas'!K53</f>
        <v>133.915216094117</v>
      </c>
      <c r="L110" s="177">
        <f>'Pathways-natural gas'!L53</f>
        <v>131.63590543865499</v>
      </c>
      <c r="M110" s="177">
        <f>'Pathways-natural gas'!M53</f>
        <v>128.74183085714199</v>
      </c>
      <c r="N110" s="177">
        <f>'Pathways-natural gas'!N53</f>
        <v>126.66815122689</v>
      </c>
      <c r="O110" s="177">
        <f>'Pathways-natural gas'!O53</f>
        <v>124.594471596638</v>
      </c>
      <c r="P110" s="177">
        <f>'Pathways-natural gas'!P53</f>
        <v>122.520791966386</v>
      </c>
      <c r="Q110" s="177">
        <f>'Pathways-natural gas'!Q53</f>
        <v>120.447112336134</v>
      </c>
      <c r="R110" s="177">
        <f>'Pathways-natural gas'!R53</f>
        <v>118.373432705882</v>
      </c>
      <c r="S110" s="177">
        <f>'Pathways-natural gas'!S53</f>
        <v>116.29975307562999</v>
      </c>
      <c r="T110" s="177">
        <f>'Pathways-natural gas'!T53</f>
        <v>117.31808541663899</v>
      </c>
      <c r="U110" s="177">
        <f>'Pathways-natural gas'!U53</f>
        <v>118.33641775764799</v>
      </c>
      <c r="V110" s="177">
        <f>'Pathways-natural gas'!V53</f>
        <v>119.35475009865699</v>
      </c>
      <c r="W110" s="177">
        <f>'Pathways-natural gas'!W53</f>
        <v>120.37308243966601</v>
      </c>
      <c r="X110" s="177">
        <f>'Pathways-natural gas'!X53</f>
        <v>121.39141478067501</v>
      </c>
      <c r="Y110" s="177">
        <f>'Pathways-natural gas'!Y53</f>
        <v>122.40974712168401</v>
      </c>
      <c r="Z110" s="177">
        <f>'Pathways-natural gas'!Z53</f>
        <v>123.42807946269301</v>
      </c>
      <c r="AA110" s="177">
        <f>'Pathways-natural gas'!AA53</f>
        <v>124.44641180370201</v>
      </c>
      <c r="AB110" s="177">
        <f>'Pathways-natural gas'!AB53</f>
        <v>125.46474414471101</v>
      </c>
      <c r="AC110" s="177">
        <f>'Pathways-natural gas'!AC53</f>
        <v>126.48307648572001</v>
      </c>
      <c r="AD110" s="177">
        <f>'Pathways-natural gas'!AD53</f>
        <v>127.501408826729</v>
      </c>
      <c r="AE110" s="177">
        <f>'Pathways-natural gas'!AE53</f>
        <v>128.519741167738</v>
      </c>
      <c r="AF110" s="177">
        <f>'Pathways-natural gas'!AF53</f>
        <v>129.538073508747</v>
      </c>
      <c r="AG110" s="177">
        <f>'Pathways-natural gas'!AG53</f>
        <v>130.556405849756</v>
      </c>
      <c r="AH110" s="177">
        <f>'Pathways-natural gas'!AH53</f>
        <v>131.574738190765</v>
      </c>
      <c r="AI110" s="177">
        <f>'Pathways-natural gas'!AI53</f>
        <v>132.593070531774</v>
      </c>
      <c r="AJ110" s="177">
        <f>'Pathways-natural gas'!AJ53</f>
        <v>133.611402872783</v>
      </c>
      <c r="AK110" s="177">
        <f>'Pathways-natural gas'!AK53</f>
        <v>134.629735213792</v>
      </c>
      <c r="AL110" s="177">
        <f>'Pathways-natural gas'!AL53</f>
        <v>135.648067554801</v>
      </c>
      <c r="AM110" s="177">
        <f>'Pathways-natural gas'!AM53</f>
        <v>136.66639989581</v>
      </c>
    </row>
    <row r="111" spans="3:39" x14ac:dyDescent="0.25">
      <c r="C111" s="185" t="s">
        <v>586</v>
      </c>
      <c r="D111" s="177">
        <f t="shared" ref="D111:AM111" si="3">SUM(D91:D110)</f>
        <v>2737.337710537593</v>
      </c>
      <c r="E111" s="177">
        <f t="shared" si="3"/>
        <v>2716.9724587239361</v>
      </c>
      <c r="F111" s="177">
        <f t="shared" si="3"/>
        <v>2692.7286712484997</v>
      </c>
      <c r="G111" s="177">
        <f t="shared" si="3"/>
        <v>2691.7798534064154</v>
      </c>
      <c r="H111" s="177">
        <f t="shared" si="3"/>
        <v>2674.3100414238061</v>
      </c>
      <c r="I111" s="177">
        <f t="shared" si="3"/>
        <v>2654.2056053296292</v>
      </c>
      <c r="J111" s="177">
        <f t="shared" si="3"/>
        <v>2616.8894766056233</v>
      </c>
      <c r="K111" s="177">
        <f t="shared" si="3"/>
        <v>2583.8212826042427</v>
      </c>
      <c r="L111" s="177">
        <f t="shared" si="3"/>
        <v>2550.2513288381338</v>
      </c>
      <c r="M111" s="177">
        <f t="shared" si="3"/>
        <v>2511.6170597473806</v>
      </c>
      <c r="N111" s="177">
        <f t="shared" si="3"/>
        <v>2508.6789310813592</v>
      </c>
      <c r="O111" s="177">
        <f t="shared" si="3"/>
        <v>2497.7733428863598</v>
      </c>
      <c r="P111" s="177">
        <f t="shared" si="3"/>
        <v>2486.8444719866243</v>
      </c>
      <c r="Q111" s="177">
        <f t="shared" si="3"/>
        <v>2475.8923183821462</v>
      </c>
      <c r="R111" s="177">
        <f t="shared" si="3"/>
        <v>2464.9168820729301</v>
      </c>
      <c r="S111" s="177">
        <f t="shared" si="3"/>
        <v>2453.9181630589715</v>
      </c>
      <c r="T111" s="177">
        <f t="shared" si="3"/>
        <v>2460.3008312338525</v>
      </c>
      <c r="U111" s="177">
        <f t="shared" si="3"/>
        <v>2466.6836636036878</v>
      </c>
      <c r="V111" s="177">
        <f t="shared" si="3"/>
        <v>2473.066331778572</v>
      </c>
      <c r="W111" s="177">
        <f t="shared" si="3"/>
        <v>2479.4491641484069</v>
      </c>
      <c r="X111" s="177">
        <f t="shared" si="3"/>
        <v>2485.8318323232884</v>
      </c>
      <c r="Y111" s="177">
        <f t="shared" si="3"/>
        <v>2492.2146646931237</v>
      </c>
      <c r="Z111" s="177">
        <f t="shared" si="3"/>
        <v>2498.580913372673</v>
      </c>
      <c r="AA111" s="177">
        <f t="shared" si="3"/>
        <v>2504.9637457425097</v>
      </c>
      <c r="AB111" s="177">
        <f t="shared" si="3"/>
        <v>2511.3464139173898</v>
      </c>
      <c r="AC111" s="177">
        <f t="shared" si="3"/>
        <v>2517.7292462872274</v>
      </c>
      <c r="AD111" s="177">
        <f t="shared" si="3"/>
        <v>2524.1119144621089</v>
      </c>
      <c r="AE111" s="177">
        <f t="shared" si="3"/>
        <v>2530.4947468319451</v>
      </c>
      <c r="AF111" s="177">
        <f t="shared" si="3"/>
        <v>2536.877415006828</v>
      </c>
      <c r="AG111" s="177">
        <f t="shared" si="3"/>
        <v>2543.2602473766628</v>
      </c>
      <c r="AH111" s="177">
        <f t="shared" si="3"/>
        <v>2549.6429155515457</v>
      </c>
      <c r="AI111" s="177">
        <f t="shared" si="3"/>
        <v>2556.025747921381</v>
      </c>
      <c r="AJ111" s="177">
        <f t="shared" si="3"/>
        <v>2562.4084160962643</v>
      </c>
      <c r="AK111" s="177">
        <f t="shared" si="3"/>
        <v>2568.7912484660988</v>
      </c>
      <c r="AL111" s="177">
        <f t="shared" si="3"/>
        <v>2575.1739166409807</v>
      </c>
      <c r="AM111" s="177">
        <f t="shared" si="3"/>
        <v>2581.5403295154824</v>
      </c>
    </row>
    <row r="112" spans="3:39" x14ac:dyDescent="0.25">
      <c r="C112" s="185" t="s">
        <v>587</v>
      </c>
      <c r="D112" s="177">
        <v>273733771053759.31</v>
      </c>
      <c r="E112" s="177">
        <v>271697245872393.63</v>
      </c>
      <c r="F112" s="177">
        <v>269272867124849.97</v>
      </c>
      <c r="G112" s="177">
        <v>269177985340641.53</v>
      </c>
      <c r="H112" s="177">
        <v>267431004142380.59</v>
      </c>
      <c r="I112" s="177">
        <v>265420560532962.91</v>
      </c>
      <c r="J112" s="177">
        <v>261688947660562.31</v>
      </c>
      <c r="K112" s="177">
        <v>258382128260424.28</v>
      </c>
      <c r="L112" s="177">
        <v>255025132883813.38</v>
      </c>
      <c r="M112" s="177">
        <v>251161705974738.06</v>
      </c>
      <c r="N112" s="177">
        <v>250867893108135.94</v>
      </c>
      <c r="O112" s="177">
        <v>249777334288635.97</v>
      </c>
      <c r="P112" s="177">
        <v>248684447198662.44</v>
      </c>
      <c r="Q112" s="177">
        <v>247589231838214.63</v>
      </c>
      <c r="R112" s="177">
        <v>246491688207293</v>
      </c>
      <c r="S112" s="177">
        <v>245391816305897.16</v>
      </c>
      <c r="T112" s="177">
        <v>246030083123385.25</v>
      </c>
      <c r="U112" s="177">
        <v>246668366360368.78</v>
      </c>
      <c r="V112" s="177">
        <v>247306633177857.19</v>
      </c>
      <c r="W112" s="177">
        <v>247944916414840.69</v>
      </c>
      <c r="X112" s="177">
        <v>248583183232328.84</v>
      </c>
      <c r="Y112" s="177">
        <v>249221466469312.38</v>
      </c>
      <c r="Z112" s="177">
        <v>249858091337267.28</v>
      </c>
      <c r="AA112" s="177">
        <v>250496374574250.97</v>
      </c>
      <c r="AB112" s="177">
        <v>251134641391738.97</v>
      </c>
      <c r="AC112" s="177">
        <v>251772924628722.75</v>
      </c>
      <c r="AD112" s="177">
        <v>252411191446210.88</v>
      </c>
      <c r="AE112" s="177">
        <v>253049474683194.5</v>
      </c>
      <c r="AF112" s="177">
        <v>253687741500682.78</v>
      </c>
      <c r="AG112" s="177">
        <v>254326024737666.28</v>
      </c>
      <c r="AH112" s="177">
        <v>254964291555154.56</v>
      </c>
      <c r="AI112" s="177">
        <v>255602574792138.09</v>
      </c>
      <c r="AJ112" s="177">
        <v>256240841609626.44</v>
      </c>
      <c r="AK112" s="177">
        <v>256879124846609.88</v>
      </c>
      <c r="AL112" s="177">
        <v>257517391664098.06</v>
      </c>
      <c r="AM112" s="177">
        <v>258154032951548.25</v>
      </c>
    </row>
  </sheetData>
  <phoneticPr fontId="54" type="noConversion"/>
  <conditionalFormatting sqref="A29:A30">
    <cfRule type="duplicateValues" dxfId="1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24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10" customFormat="1" x14ac:dyDescent="0.25">
      <c r="A3" s="309"/>
      <c r="C3" s="311" t="s">
        <v>588</v>
      </c>
      <c r="G3" s="311">
        <f>SUM(G4,G13:G40)</f>
        <v>71315.647662930671</v>
      </c>
      <c r="H3" s="311">
        <f t="shared" ref="H3:AM3" si="0">SUM(H4,H13:H40)</f>
        <v>71426.124278741016</v>
      </c>
      <c r="I3" s="311">
        <f t="shared" si="0"/>
        <v>71228.06386983367</v>
      </c>
      <c r="J3" s="311">
        <f t="shared" si="0"/>
        <v>71039.772331623608</v>
      </c>
      <c r="K3" s="311">
        <f t="shared" si="0"/>
        <v>70827.586439589155</v>
      </c>
      <c r="L3" s="311">
        <f t="shared" si="0"/>
        <v>70583.653050070119</v>
      </c>
      <c r="M3" s="311">
        <f t="shared" si="0"/>
        <v>70310.854719081908</v>
      </c>
      <c r="N3" s="311">
        <f t="shared" si="0"/>
        <v>70489.361859241879</v>
      </c>
      <c r="O3" s="311">
        <f t="shared" si="0"/>
        <v>70564.821004681187</v>
      </c>
      <c r="P3" s="311">
        <f t="shared" si="0"/>
        <v>70636.736793444492</v>
      </c>
      <c r="Q3" s="311">
        <f t="shared" si="0"/>
        <v>70705.109225531531</v>
      </c>
      <c r="R3" s="311">
        <f t="shared" si="0"/>
        <v>70769.93830094258</v>
      </c>
      <c r="S3" s="311">
        <f t="shared" si="0"/>
        <v>70831.224019677378</v>
      </c>
      <c r="T3" s="311">
        <f t="shared" si="0"/>
        <v>71083.66895847494</v>
      </c>
      <c r="U3" s="311">
        <f t="shared" si="0"/>
        <v>71333.981176967281</v>
      </c>
      <c r="V3" s="311">
        <f t="shared" si="0"/>
        <v>71582.160675154504</v>
      </c>
      <c r="W3" s="311">
        <f t="shared" si="0"/>
        <v>71828.207453036652</v>
      </c>
      <c r="X3" s="311">
        <f t="shared" si="0"/>
        <v>72072.121510613782</v>
      </c>
      <c r="Y3" s="311">
        <f t="shared" si="0"/>
        <v>72402.978762270475</v>
      </c>
      <c r="Z3" s="311">
        <f t="shared" si="0"/>
        <v>72733.151881966289</v>
      </c>
      <c r="AA3" s="311">
        <f t="shared" si="0"/>
        <v>73062.640869701034</v>
      </c>
      <c r="AB3" s="311">
        <f t="shared" si="0"/>
        <v>73391.4457254749</v>
      </c>
      <c r="AC3" s="311">
        <f t="shared" si="0"/>
        <v>73719.566449287711</v>
      </c>
      <c r="AD3" s="311">
        <f t="shared" si="0"/>
        <v>74047.003041139658</v>
      </c>
      <c r="AE3" s="311">
        <f t="shared" si="0"/>
        <v>74373.75550103061</v>
      </c>
      <c r="AF3" s="311">
        <f t="shared" si="0"/>
        <v>74699.823828960551</v>
      </c>
      <c r="AG3" s="311">
        <f t="shared" si="0"/>
        <v>75025.208024929598</v>
      </c>
      <c r="AH3" s="311">
        <f t="shared" si="0"/>
        <v>75349.908088937605</v>
      </c>
      <c r="AI3" s="311">
        <f t="shared" si="0"/>
        <v>75673.924020984676</v>
      </c>
      <c r="AJ3" s="311">
        <f t="shared" si="0"/>
        <v>75997.255821070736</v>
      </c>
      <c r="AK3" s="311">
        <f t="shared" si="0"/>
        <v>76319.903489195873</v>
      </c>
      <c r="AL3" s="311">
        <f t="shared" si="0"/>
        <v>76641.867025360014</v>
      </c>
      <c r="AM3" s="311">
        <f t="shared" si="0"/>
        <v>76963.146429563232</v>
      </c>
    </row>
    <row r="4" spans="1:39" s="32" customFormat="1" x14ac:dyDescent="0.25">
      <c r="A4" s="304" t="s">
        <v>52</v>
      </c>
      <c r="B4" s="305"/>
      <c r="C4" s="305" t="s">
        <v>77</v>
      </c>
      <c r="D4" s="299">
        <v>22031.991972335702</v>
      </c>
      <c r="E4" s="299">
        <v>22306.2623583401</v>
      </c>
      <c r="F4" s="299">
        <v>22561.969029325399</v>
      </c>
      <c r="G4" s="299">
        <v>22810.378554305</v>
      </c>
      <c r="H4" s="299">
        <v>23041.006764891499</v>
      </c>
      <c r="I4" s="299">
        <v>23137.045531510699</v>
      </c>
      <c r="J4" s="299">
        <v>23214.008786030299</v>
      </c>
      <c r="K4" s="299">
        <v>23270.147225163098</v>
      </c>
      <c r="L4" s="299">
        <v>23305.439023008901</v>
      </c>
      <c r="M4" s="299">
        <v>23319.2581192</v>
      </c>
      <c r="N4" s="299">
        <v>23409.959315885499</v>
      </c>
      <c r="O4" s="299">
        <v>23498.527792265799</v>
      </c>
      <c r="P4" s="299">
        <v>23584.9635483411</v>
      </c>
      <c r="Q4" s="299">
        <v>23669.266584111199</v>
      </c>
      <c r="R4" s="299">
        <v>23751.4368995763</v>
      </c>
      <c r="S4" s="299">
        <v>23831.474494736201</v>
      </c>
      <c r="T4" s="299">
        <v>23909.379369591101</v>
      </c>
      <c r="U4" s="299">
        <v>23985.151524140801</v>
      </c>
      <c r="V4" s="299">
        <v>24058.790958385402</v>
      </c>
      <c r="W4" s="299">
        <v>24130.297672324901</v>
      </c>
      <c r="X4" s="299">
        <v>24199.671665959399</v>
      </c>
      <c r="Y4" s="299">
        <v>24355.9888536734</v>
      </c>
      <c r="Z4" s="299">
        <v>24511.621909426602</v>
      </c>
      <c r="AA4" s="299">
        <v>24666.570833218699</v>
      </c>
      <c r="AB4" s="299">
        <v>24820.835625049898</v>
      </c>
      <c r="AC4" s="299">
        <v>24974.416284920098</v>
      </c>
      <c r="AD4" s="299">
        <v>25127.312812829401</v>
      </c>
      <c r="AE4" s="299">
        <v>25279.525208777701</v>
      </c>
      <c r="AF4" s="299">
        <v>25431.053472765001</v>
      </c>
      <c r="AG4" s="299">
        <v>25581.8976047914</v>
      </c>
      <c r="AH4" s="299">
        <v>25732.0576048568</v>
      </c>
      <c r="AI4" s="299">
        <v>25881.5334729612</v>
      </c>
      <c r="AJ4" s="299">
        <v>26030.325209104602</v>
      </c>
      <c r="AK4" s="299">
        <v>26178.432813287101</v>
      </c>
      <c r="AL4" s="299">
        <v>26325.856285508598</v>
      </c>
      <c r="AM4" s="299">
        <v>26472.595625769201</v>
      </c>
    </row>
    <row r="5" spans="1:39" x14ac:dyDescent="0.25">
      <c r="C5" s="30" t="s">
        <v>78</v>
      </c>
      <c r="D5" s="300">
        <v>1326.7265407954001</v>
      </c>
      <c r="E5" s="300">
        <v>1334.75357160559</v>
      </c>
      <c r="F5" s="300">
        <v>1342.9833883927099</v>
      </c>
      <c r="G5" s="300">
        <v>1349.18760235544</v>
      </c>
      <c r="H5" s="300">
        <v>1353.2339142117</v>
      </c>
      <c r="I5" s="300">
        <v>1354.96584900422</v>
      </c>
      <c r="J5" s="300">
        <v>1355.0904602867299</v>
      </c>
      <c r="K5" s="300">
        <v>1353.1031758039701</v>
      </c>
      <c r="L5" s="300">
        <v>1348.15512505477</v>
      </c>
      <c r="M5" s="300">
        <v>1338.5334899648799</v>
      </c>
      <c r="N5" s="300">
        <v>1337.0538546578</v>
      </c>
      <c r="O5" s="300">
        <v>1326.3381561707099</v>
      </c>
      <c r="P5" s="300">
        <v>1304.78287815719</v>
      </c>
      <c r="Q5" s="300">
        <v>1272.86041973076</v>
      </c>
      <c r="R5" s="300">
        <v>1233.2723190439999</v>
      </c>
      <c r="S5" s="300">
        <v>1189.7489495576201</v>
      </c>
      <c r="T5" s="300">
        <v>1145.60857626143</v>
      </c>
      <c r="U5" s="300">
        <v>1103.0900863577699</v>
      </c>
      <c r="V5" s="300">
        <v>1063.4154284848</v>
      </c>
      <c r="W5" s="300">
        <v>1027.12933226359</v>
      </c>
      <c r="X5" s="300">
        <v>994.37041034752599</v>
      </c>
      <c r="Y5" s="300">
        <v>965.10003592653004</v>
      </c>
      <c r="Z5" s="300">
        <v>939.191808916377</v>
      </c>
      <c r="AA5" s="300">
        <v>916.498283316742</v>
      </c>
      <c r="AB5" s="300">
        <v>896.86974130912597</v>
      </c>
      <c r="AC5" s="300">
        <v>880.15217508752096</v>
      </c>
      <c r="AD5" s="300">
        <v>866.17815450020703</v>
      </c>
      <c r="AE5" s="300">
        <v>854.76762810935702</v>
      </c>
      <c r="AF5" s="300">
        <v>845.71103414773995</v>
      </c>
      <c r="AG5" s="300">
        <v>838.78091809359</v>
      </c>
      <c r="AH5" s="300">
        <v>833.72903288824295</v>
      </c>
      <c r="AI5" s="300">
        <v>830.29982126181301</v>
      </c>
      <c r="AJ5" s="300">
        <v>828.24004595555505</v>
      </c>
      <c r="AK5" s="300">
        <v>827.31241276506205</v>
      </c>
      <c r="AL5" s="300">
        <v>827.30442410258502</v>
      </c>
      <c r="AM5" s="300">
        <v>828.03612155984399</v>
      </c>
    </row>
    <row r="6" spans="1:39" x14ac:dyDescent="0.25">
      <c r="C6" s="30" t="s">
        <v>79</v>
      </c>
      <c r="D6" s="300">
        <v>1439.3034399667199</v>
      </c>
      <c r="E6" s="300">
        <v>1455.82961267109</v>
      </c>
      <c r="F6" s="300">
        <v>1472.7820225175401</v>
      </c>
      <c r="G6" s="300">
        <v>1487.86334969213</v>
      </c>
      <c r="H6" s="300">
        <v>1501.07556548091</v>
      </c>
      <c r="I6" s="300">
        <v>1500.67959744584</v>
      </c>
      <c r="J6" s="300">
        <v>1488.41706564829</v>
      </c>
      <c r="K6" s="300">
        <v>1465.42281085029</v>
      </c>
      <c r="L6" s="300">
        <v>1433.2234208888699</v>
      </c>
      <c r="M6" s="300">
        <v>1393.43495331348</v>
      </c>
      <c r="N6" s="300">
        <v>1354.93984277711</v>
      </c>
      <c r="O6" s="300">
        <v>1311.8205141625799</v>
      </c>
      <c r="P6" s="300">
        <v>1265.5447050284399</v>
      </c>
      <c r="Q6" s="300">
        <v>1217.35547312779</v>
      </c>
      <c r="R6" s="300">
        <v>1168.25412057168</v>
      </c>
      <c r="S6" s="300">
        <v>1119.0016940590699</v>
      </c>
      <c r="T6" s="300">
        <v>1070.1954895332899</v>
      </c>
      <c r="U6" s="300">
        <v>1022.30368869232</v>
      </c>
      <c r="V6" s="300">
        <v>975.73363775259497</v>
      </c>
      <c r="W6" s="300">
        <v>930.83910661917298</v>
      </c>
      <c r="X6" s="300">
        <v>887.94808092823303</v>
      </c>
      <c r="Y6" s="300">
        <v>850.38502458430196</v>
      </c>
      <c r="Z6" s="300">
        <v>817.45773052954496</v>
      </c>
      <c r="AA6" s="300">
        <v>788.62922652324903</v>
      </c>
      <c r="AB6" s="300">
        <v>763.46128729276802</v>
      </c>
      <c r="AC6" s="300">
        <v>741.58634477412102</v>
      </c>
      <c r="AD6" s="300">
        <v>722.67702193152797</v>
      </c>
      <c r="AE6" s="300">
        <v>706.44825376288998</v>
      </c>
      <c r="AF6" s="300">
        <v>692.64432083720601</v>
      </c>
      <c r="AG6" s="300">
        <v>681.03752447059605</v>
      </c>
      <c r="AH6" s="300">
        <v>671.42149828676395</v>
      </c>
      <c r="AI6" s="300">
        <v>663.61673437037803</v>
      </c>
      <c r="AJ6" s="300">
        <v>657.45716388365599</v>
      </c>
      <c r="AK6" s="300">
        <v>652.79426613199803</v>
      </c>
      <c r="AL6" s="300">
        <v>649.49132957040104</v>
      </c>
      <c r="AM6" s="300">
        <v>647.41761976801104</v>
      </c>
    </row>
    <row r="7" spans="1:39" x14ac:dyDescent="0.25">
      <c r="C7" s="30" t="s">
        <v>80</v>
      </c>
      <c r="D7" s="300">
        <v>23448.062777499399</v>
      </c>
      <c r="E7" s="300">
        <v>23459.144052509298</v>
      </c>
      <c r="F7" s="300">
        <v>23468.861945471799</v>
      </c>
      <c r="G7" s="300">
        <v>23439.527002434301</v>
      </c>
      <c r="H7" s="300">
        <v>23357.7979840853</v>
      </c>
      <c r="I7" s="300">
        <v>23212.016502046001</v>
      </c>
      <c r="J7" s="300">
        <v>23021.019407396801</v>
      </c>
      <c r="K7" s="300">
        <v>22803.4186713749</v>
      </c>
      <c r="L7" s="300">
        <v>22584.987230078201</v>
      </c>
      <c r="M7" s="300">
        <v>22378.086995524998</v>
      </c>
      <c r="N7" s="300">
        <v>22305.830490674001</v>
      </c>
      <c r="O7" s="300">
        <v>22250.494880058199</v>
      </c>
      <c r="P7" s="300">
        <v>22211.0759723265</v>
      </c>
      <c r="Q7" s="300">
        <v>22186.011399323601</v>
      </c>
      <c r="R7" s="300">
        <v>22173.861996018699</v>
      </c>
      <c r="S7" s="300">
        <v>22174.3254638453</v>
      </c>
      <c r="T7" s="300">
        <v>22187.1627397456</v>
      </c>
      <c r="U7" s="300">
        <v>22212.779546491001</v>
      </c>
      <c r="V7" s="300">
        <v>22252.114018825301</v>
      </c>
      <c r="W7" s="300">
        <v>22306.335550072701</v>
      </c>
      <c r="X7" s="300">
        <v>22376.6076574578</v>
      </c>
      <c r="Y7" s="300">
        <v>22463.7488643867</v>
      </c>
      <c r="Z7" s="300">
        <v>22568.120176304099</v>
      </c>
      <c r="AA7" s="300">
        <v>22689.4799965034</v>
      </c>
      <c r="AB7" s="300">
        <v>22827.054080271198</v>
      </c>
      <c r="AC7" s="300">
        <v>22979.593947056899</v>
      </c>
      <c r="AD7" s="300">
        <v>23145.5474905511</v>
      </c>
      <c r="AE7" s="300">
        <v>23323.214374464598</v>
      </c>
      <c r="AF7" s="300">
        <v>23510.895414586601</v>
      </c>
      <c r="AG7" s="300">
        <v>23706.9929453769</v>
      </c>
      <c r="AH7" s="300">
        <v>23910.098740433001</v>
      </c>
      <c r="AI7" s="300">
        <v>24118.995357876502</v>
      </c>
      <c r="AJ7" s="300">
        <v>24332.667504244098</v>
      </c>
      <c r="AK7" s="300">
        <v>24550.257015442799</v>
      </c>
      <c r="AL7" s="300">
        <v>24771.0664433206</v>
      </c>
      <c r="AM7" s="300">
        <v>24994.514944627001</v>
      </c>
    </row>
    <row r="8" spans="1:39" x14ac:dyDescent="0.25">
      <c r="C8" s="30" t="s">
        <v>81</v>
      </c>
      <c r="D8" s="300">
        <v>37016.603249308399</v>
      </c>
      <c r="E8" s="300">
        <v>36528.887652765901</v>
      </c>
      <c r="F8" s="300">
        <v>36155.863802954198</v>
      </c>
      <c r="G8" s="300">
        <v>35815.164873158697</v>
      </c>
      <c r="H8" s="300">
        <v>35471.895332605098</v>
      </c>
      <c r="I8" s="300">
        <v>35093.0269518282</v>
      </c>
      <c r="J8" s="300">
        <v>34685.793547842499</v>
      </c>
      <c r="K8" s="300">
        <v>34198.608106230502</v>
      </c>
      <c r="L8" s="300">
        <v>33572.135071826502</v>
      </c>
      <c r="M8" s="300">
        <v>32742.893409115801</v>
      </c>
      <c r="N8" s="300">
        <v>31671.2350440843</v>
      </c>
      <c r="O8" s="300">
        <v>30344.159270566201</v>
      </c>
      <c r="P8" s="300">
        <v>28785.5153448565</v>
      </c>
      <c r="Q8" s="300">
        <v>27055.518458614599</v>
      </c>
      <c r="R8" s="300">
        <v>25240.688913856698</v>
      </c>
      <c r="S8" s="300">
        <v>23436.134803704099</v>
      </c>
      <c r="T8" s="300">
        <v>21771.028489547101</v>
      </c>
      <c r="U8" s="300">
        <v>20292.396178669202</v>
      </c>
      <c r="V8" s="300">
        <v>19023.322040454401</v>
      </c>
      <c r="W8" s="300">
        <v>17966.729640944599</v>
      </c>
      <c r="X8" s="300">
        <v>17111.822062162999</v>
      </c>
      <c r="Y8" s="300">
        <v>16439.986079403199</v>
      </c>
      <c r="Z8" s="300">
        <v>15929.066279844399</v>
      </c>
      <c r="AA8" s="300">
        <v>15556.1729488869</v>
      </c>
      <c r="AB8" s="300">
        <v>15299.247269761399</v>
      </c>
      <c r="AC8" s="300">
        <v>15137.878170869</v>
      </c>
      <c r="AD8" s="300">
        <v>15053.6887304514</v>
      </c>
      <c r="AE8" s="300">
        <v>15030.5416380611</v>
      </c>
      <c r="AF8" s="300">
        <v>15054.6066364258</v>
      </c>
      <c r="AG8" s="300">
        <v>15114.3365927461</v>
      </c>
      <c r="AH8" s="300">
        <v>15200.3718589775</v>
      </c>
      <c r="AI8" s="300">
        <v>15305.374010501801</v>
      </c>
      <c r="AJ8" s="300">
        <v>15423.728522379801</v>
      </c>
      <c r="AK8" s="300">
        <v>15551.306645029101</v>
      </c>
      <c r="AL8" s="300">
        <v>15685.1330706399</v>
      </c>
      <c r="AM8" s="300">
        <v>15823.127770249401</v>
      </c>
    </row>
    <row r="9" spans="1:39" x14ac:dyDescent="0.25">
      <c r="C9" s="30" t="s">
        <v>82</v>
      </c>
      <c r="D9" s="300">
        <v>8216.2489886889798</v>
      </c>
      <c r="E9" s="300">
        <v>8343.7174154079003</v>
      </c>
      <c r="F9" s="300">
        <v>8470.7301260680506</v>
      </c>
      <c r="G9" s="300">
        <v>8577.1097020035595</v>
      </c>
      <c r="H9" s="300">
        <v>8649.2636113712906</v>
      </c>
      <c r="I9" s="300">
        <v>8669.2316814414498</v>
      </c>
      <c r="J9" s="300">
        <v>8636.00861829104</v>
      </c>
      <c r="K9" s="300">
        <v>8564.4652707115401</v>
      </c>
      <c r="L9" s="300">
        <v>8476.6744280078401</v>
      </c>
      <c r="M9" s="300">
        <v>8385.6893234902709</v>
      </c>
      <c r="N9" s="300">
        <v>8298.52697674919</v>
      </c>
      <c r="O9" s="300">
        <v>8217.7705184220904</v>
      </c>
      <c r="P9" s="300">
        <v>8145.6814648582003</v>
      </c>
      <c r="Q9" s="300">
        <v>8084.5074595978003</v>
      </c>
      <c r="R9" s="300">
        <v>8036.4872905156699</v>
      </c>
      <c r="S9" s="300">
        <v>8003.6016727544602</v>
      </c>
      <c r="T9" s="300">
        <v>7987.1469724892704</v>
      </c>
      <c r="U9" s="300">
        <v>7987.5240482278496</v>
      </c>
      <c r="V9" s="300">
        <v>8004.1646199166098</v>
      </c>
      <c r="W9" s="300">
        <v>8035.6646884137099</v>
      </c>
      <c r="X9" s="300">
        <v>8080.0545843700102</v>
      </c>
      <c r="Y9" s="300">
        <v>8135.0869914468603</v>
      </c>
      <c r="Z9" s="300">
        <v>8198.5368267619397</v>
      </c>
      <c r="AA9" s="300">
        <v>8268.4024889125794</v>
      </c>
      <c r="AB9" s="300">
        <v>8343.0067030616501</v>
      </c>
      <c r="AC9" s="300">
        <v>8421.0197795513504</v>
      </c>
      <c r="AD9" s="300">
        <v>8501.4336841096101</v>
      </c>
      <c r="AE9" s="300">
        <v>8583.5114006775602</v>
      </c>
      <c r="AF9" s="300">
        <v>8666.7308607991199</v>
      </c>
      <c r="AG9" s="300">
        <v>8750.7369925611602</v>
      </c>
      <c r="AH9" s="300">
        <v>8835.2902773112801</v>
      </c>
      <c r="AI9" s="300">
        <v>8920.2233334809007</v>
      </c>
      <c r="AJ9" s="300">
        <v>9005.42158631243</v>
      </c>
      <c r="AK9" s="300">
        <v>9090.8111211658106</v>
      </c>
      <c r="AL9" s="300">
        <v>9176.3461887420799</v>
      </c>
      <c r="AM9" s="300">
        <v>9261.9990641846398</v>
      </c>
    </row>
    <row r="10" spans="1:39" x14ac:dyDescent="0.25">
      <c r="C10" s="30" t="s">
        <v>83</v>
      </c>
      <c r="D10" s="300">
        <v>1930.78364591121</v>
      </c>
      <c r="E10" s="300">
        <v>1962.1445972172301</v>
      </c>
      <c r="F10" s="300">
        <v>1994.07959216019</v>
      </c>
      <c r="G10" s="300">
        <v>2022.63131792323</v>
      </c>
      <c r="H10" s="300">
        <v>2046.1881660982499</v>
      </c>
      <c r="I10" s="300">
        <v>2062.65182622867</v>
      </c>
      <c r="J10" s="300">
        <v>2072.5239340911098</v>
      </c>
      <c r="K10" s="300">
        <v>2077.3876399466099</v>
      </c>
      <c r="L10" s="300">
        <v>2079.8375359674301</v>
      </c>
      <c r="M10" s="300">
        <v>2081.2928022761098</v>
      </c>
      <c r="N10" s="300">
        <v>2082.7105379739501</v>
      </c>
      <c r="O10" s="300">
        <v>2084.41771676599</v>
      </c>
      <c r="P10" s="300">
        <v>2086.8013817125302</v>
      </c>
      <c r="Q10" s="300">
        <v>2090.2776725615099</v>
      </c>
      <c r="R10" s="300">
        <v>2095.2823378076801</v>
      </c>
      <c r="S10" s="300">
        <v>2102.22212809539</v>
      </c>
      <c r="T10" s="300">
        <v>2111.3969065552401</v>
      </c>
      <c r="U10" s="300">
        <v>2122.9540471249402</v>
      </c>
      <c r="V10" s="300">
        <v>2136.8662742901502</v>
      </c>
      <c r="W10" s="300">
        <v>2152.9499129697201</v>
      </c>
      <c r="X10" s="300">
        <v>2170.9098125321002</v>
      </c>
      <c r="Y10" s="300">
        <v>2190.3921711613002</v>
      </c>
      <c r="Z10" s="300">
        <v>2211.0414392339699</v>
      </c>
      <c r="AA10" s="300">
        <v>2232.5398166049699</v>
      </c>
      <c r="AB10" s="300">
        <v>2254.6266223779699</v>
      </c>
      <c r="AC10" s="300">
        <v>2277.10412582145</v>
      </c>
      <c r="AD10" s="300">
        <v>2299.8316489009899</v>
      </c>
      <c r="AE10" s="300">
        <v>2322.7150348629698</v>
      </c>
      <c r="AF10" s="300">
        <v>2345.6953007510301</v>
      </c>
      <c r="AG10" s="300">
        <v>2368.7385751637798</v>
      </c>
      <c r="AH10" s="300">
        <v>2391.8260478512598</v>
      </c>
      <c r="AI10" s="300">
        <v>2414.9466778159799</v>
      </c>
      <c r="AJ10" s="300">
        <v>2438.0941185250499</v>
      </c>
      <c r="AK10" s="300">
        <v>2461.2652413865499</v>
      </c>
      <c r="AL10" s="300">
        <v>2484.45869849173</v>
      </c>
      <c r="AM10" s="300">
        <v>2507.67395226179</v>
      </c>
    </row>
    <row r="11" spans="1:39" x14ac:dyDescent="0.25">
      <c r="C11" s="30" t="s">
        <v>84</v>
      </c>
      <c r="D11" s="300">
        <v>10511.6692460206</v>
      </c>
      <c r="E11" s="300">
        <v>10586.6951167592</v>
      </c>
      <c r="F11" s="300">
        <v>10662.668220358701</v>
      </c>
      <c r="G11" s="300">
        <v>10720.960688094199</v>
      </c>
      <c r="H11" s="300">
        <v>10757.6361590498</v>
      </c>
      <c r="I11" s="300">
        <v>10765.8650302062</v>
      </c>
      <c r="J11" s="300">
        <v>10750.6239429383</v>
      </c>
      <c r="K11" s="300">
        <v>10718.1020597398</v>
      </c>
      <c r="L11" s="300">
        <v>10677.9905125609</v>
      </c>
      <c r="M11" s="300">
        <v>10635.492298212601</v>
      </c>
      <c r="N11" s="300">
        <v>10594.627323869499</v>
      </c>
      <c r="O11" s="300">
        <v>10556.757384009599</v>
      </c>
      <c r="P11" s="300">
        <v>10522.9657943535</v>
      </c>
      <c r="Q11" s="300">
        <v>10493.8554853163</v>
      </c>
      <c r="R11" s="300">
        <v>10469.678596539001</v>
      </c>
      <c r="S11" s="300">
        <v>10450.3998172761</v>
      </c>
      <c r="T11" s="300">
        <v>10434.889458801499</v>
      </c>
      <c r="U11" s="300">
        <v>10422.732407334601</v>
      </c>
      <c r="V11" s="300">
        <v>10413.415630794399</v>
      </c>
      <c r="W11" s="300">
        <v>10406.4129433216</v>
      </c>
      <c r="X11" s="300">
        <v>10401.341751817101</v>
      </c>
      <c r="Y11" s="300">
        <v>10397.983565750799</v>
      </c>
      <c r="Z11" s="300">
        <v>10396.332475543901</v>
      </c>
      <c r="AA11" s="300">
        <v>10396.5557426175</v>
      </c>
      <c r="AB11" s="300">
        <v>10398.8945753187</v>
      </c>
      <c r="AC11" s="300">
        <v>10403.648176291799</v>
      </c>
      <c r="AD11" s="300">
        <v>10414.946875383799</v>
      </c>
      <c r="AE11" s="300">
        <v>10432.830261639499</v>
      </c>
      <c r="AF11" s="300">
        <v>10457.2078310008</v>
      </c>
      <c r="AG11" s="300">
        <v>10487.8858425503</v>
      </c>
      <c r="AH11" s="300">
        <v>10524.5172031857</v>
      </c>
      <c r="AI11" s="300">
        <v>10566.732432786899</v>
      </c>
      <c r="AJ11" s="300">
        <v>10614.102676307501</v>
      </c>
      <c r="AK11" s="300">
        <v>10666.1971486233</v>
      </c>
      <c r="AL11" s="300">
        <v>10722.609720485099</v>
      </c>
      <c r="AM11" s="300">
        <v>10783.007129973799</v>
      </c>
    </row>
    <row r="12" spans="1:39" x14ac:dyDescent="0.25">
      <c r="C12" s="30" t="s">
        <v>85</v>
      </c>
      <c r="D12" s="300">
        <v>23058.8862725492</v>
      </c>
      <c r="E12" s="300">
        <v>23548.799378584699</v>
      </c>
      <c r="F12" s="300">
        <v>24121.060475713901</v>
      </c>
      <c r="G12" s="300">
        <v>24735.2272748367</v>
      </c>
      <c r="H12" s="300">
        <v>25437.923959069401</v>
      </c>
      <c r="I12" s="300">
        <v>25907.636583306499</v>
      </c>
      <c r="J12" s="300">
        <v>26158.873367884298</v>
      </c>
      <c r="K12" s="300">
        <v>26396.6850210351</v>
      </c>
      <c r="L12" s="300">
        <v>26628.036701530498</v>
      </c>
      <c r="M12" s="300">
        <v>26849.6927567446</v>
      </c>
      <c r="N12" s="300">
        <v>27069.006504396501</v>
      </c>
      <c r="O12" s="300">
        <v>27280.275787641702</v>
      </c>
      <c r="P12" s="300">
        <v>27483.292208720399</v>
      </c>
      <c r="Q12" s="300">
        <v>27677.8469827306</v>
      </c>
      <c r="R12" s="300">
        <v>27863.730937626999</v>
      </c>
      <c r="S12" s="300">
        <v>28040.734514221898</v>
      </c>
      <c r="T12" s="300">
        <v>28208.6477661848</v>
      </c>
      <c r="U12" s="300">
        <v>28367.260360042499</v>
      </c>
      <c r="V12" s="300">
        <v>28516.361575178998</v>
      </c>
      <c r="W12" s="300">
        <v>28655.740303835599</v>
      </c>
      <c r="X12" s="300">
        <v>28785.185051110999</v>
      </c>
      <c r="Y12" s="300">
        <v>28904.483934960801</v>
      </c>
      <c r="Z12" s="300">
        <v>29013.424686198399</v>
      </c>
      <c r="AA12" s="300">
        <v>29111.794648494</v>
      </c>
      <c r="AB12" s="300">
        <v>29199.380778375398</v>
      </c>
      <c r="AC12" s="300">
        <v>29275.9696452274</v>
      </c>
      <c r="AD12" s="300">
        <v>29341.347431292201</v>
      </c>
      <c r="AE12" s="300">
        <v>29395.299931669499</v>
      </c>
      <c r="AF12" s="300">
        <v>29437.612554315801</v>
      </c>
      <c r="AG12" s="300">
        <v>29468.070320045201</v>
      </c>
      <c r="AH12" s="300">
        <v>29486.457862529001</v>
      </c>
      <c r="AI12" s="300">
        <v>29492.559428295801</v>
      </c>
      <c r="AJ12" s="300">
        <v>29486.158876731399</v>
      </c>
      <c r="AK12" s="300">
        <v>29467.039680078899</v>
      </c>
      <c r="AL12" s="300">
        <v>29434.984923438598</v>
      </c>
      <c r="AM12" s="300">
        <v>29389.7773047683</v>
      </c>
    </row>
    <row r="13" spans="1:39" s="32" customFormat="1" x14ac:dyDescent="0.25">
      <c r="A13" s="308" t="s">
        <v>55</v>
      </c>
      <c r="B13" s="307"/>
      <c r="C13" s="312" t="s">
        <v>86</v>
      </c>
      <c r="D13" s="301">
        <v>399.56527215196201</v>
      </c>
      <c r="E13" s="301">
        <v>393.98601977785802</v>
      </c>
      <c r="F13" s="301">
        <v>387.10496784868099</v>
      </c>
      <c r="G13" s="301">
        <v>378.27626667159802</v>
      </c>
      <c r="H13" s="299">
        <v>369.80963963234501</v>
      </c>
      <c r="I13" s="299">
        <v>360.31028217301798</v>
      </c>
      <c r="J13" s="299">
        <v>349.79587767080699</v>
      </c>
      <c r="K13" s="299">
        <v>340.36920499856598</v>
      </c>
      <c r="L13" s="299">
        <v>331.15339551821103</v>
      </c>
      <c r="M13" s="299">
        <v>322.42447599733202</v>
      </c>
      <c r="N13" s="299">
        <v>316.07530681888198</v>
      </c>
      <c r="O13" s="299">
        <v>308.951376090829</v>
      </c>
      <c r="P13" s="299">
        <v>301.88803006423097</v>
      </c>
      <c r="Q13" s="299">
        <v>294.88526873908899</v>
      </c>
      <c r="R13" s="299">
        <v>287.94309211540201</v>
      </c>
      <c r="S13" s="299">
        <v>281.06150019317101</v>
      </c>
      <c r="T13" s="299">
        <v>275.84111841775899</v>
      </c>
      <c r="U13" s="299">
        <v>270.62073664234799</v>
      </c>
      <c r="V13" s="299">
        <v>265.40035486693603</v>
      </c>
      <c r="W13" s="299">
        <v>260.179973091524</v>
      </c>
      <c r="X13" s="299">
        <v>254.95959131611301</v>
      </c>
      <c r="Y13" s="299">
        <v>249.73920954070101</v>
      </c>
      <c r="Z13" s="299">
        <v>244.51882776528899</v>
      </c>
      <c r="AA13" s="299">
        <v>239.29844598987799</v>
      </c>
      <c r="AB13" s="299">
        <v>234.078064214466</v>
      </c>
      <c r="AC13" s="299">
        <v>228.857682439054</v>
      </c>
      <c r="AD13" s="299">
        <v>223.637300663643</v>
      </c>
      <c r="AE13" s="299">
        <v>218.41691888823101</v>
      </c>
      <c r="AF13" s="299">
        <v>213.19653711281899</v>
      </c>
      <c r="AG13" s="299">
        <v>207.97615533740799</v>
      </c>
      <c r="AH13" s="299">
        <v>202.75577356199599</v>
      </c>
      <c r="AI13" s="299">
        <v>197.535391786584</v>
      </c>
      <c r="AJ13" s="299">
        <v>192.315010011173</v>
      </c>
      <c r="AK13" s="299">
        <v>187.09462823576101</v>
      </c>
      <c r="AL13" s="299">
        <v>181.87424646034901</v>
      </c>
      <c r="AM13" s="299">
        <v>176.65386468493799</v>
      </c>
    </row>
    <row r="14" spans="1:39" s="32" customFormat="1" x14ac:dyDescent="0.25">
      <c r="A14" s="308" t="s">
        <v>76</v>
      </c>
      <c r="B14" s="307" t="s">
        <v>590</v>
      </c>
      <c r="C14" s="312" t="s">
        <v>87</v>
      </c>
      <c r="D14" s="301">
        <v>1122.11309768976</v>
      </c>
      <c r="E14" s="301">
        <v>1131.64608939604</v>
      </c>
      <c r="F14" s="301">
        <v>1133.60618103452</v>
      </c>
      <c r="G14" s="301">
        <v>1127.3623347160201</v>
      </c>
      <c r="H14" s="299">
        <v>1120.3900560176201</v>
      </c>
      <c r="I14" s="299">
        <v>1112.4552660342899</v>
      </c>
      <c r="J14" s="299">
        <v>1100.9023709186199</v>
      </c>
      <c r="K14" s="299">
        <v>1092.9744266082901</v>
      </c>
      <c r="L14" s="299">
        <v>1084.3263078642699</v>
      </c>
      <c r="M14" s="299">
        <v>1074.2828936131</v>
      </c>
      <c r="N14" s="299">
        <v>1085.53191916435</v>
      </c>
      <c r="O14" s="299">
        <v>1084.9511490975799</v>
      </c>
      <c r="P14" s="299">
        <v>1084.30753611364</v>
      </c>
      <c r="Q14" s="299">
        <v>1083.60108021254</v>
      </c>
      <c r="R14" s="299">
        <v>1082.8317813942699</v>
      </c>
      <c r="S14" s="299">
        <v>1081.9996396588299</v>
      </c>
      <c r="T14" s="299">
        <v>1087.41460435452</v>
      </c>
      <c r="U14" s="299">
        <v>1092.82956905021</v>
      </c>
      <c r="V14" s="299">
        <v>1098.2445337459001</v>
      </c>
      <c r="W14" s="299">
        <v>1103.6594984415899</v>
      </c>
      <c r="X14" s="299">
        <v>1109.07446313727</v>
      </c>
      <c r="Y14" s="299">
        <v>1114.48942783296</v>
      </c>
      <c r="Z14" s="299">
        <v>1119.9043925286501</v>
      </c>
      <c r="AA14" s="299">
        <v>1125.3193572243399</v>
      </c>
      <c r="AB14" s="299">
        <v>1130.73432192003</v>
      </c>
      <c r="AC14" s="299">
        <v>1136.14928661571</v>
      </c>
      <c r="AD14" s="299">
        <v>1141.5642513114001</v>
      </c>
      <c r="AE14" s="299">
        <v>1146.9792160070899</v>
      </c>
      <c r="AF14" s="299">
        <v>1152.39418070278</v>
      </c>
      <c r="AG14" s="299">
        <v>1157.80914539847</v>
      </c>
      <c r="AH14" s="299">
        <v>1163.2241100941501</v>
      </c>
      <c r="AI14" s="299">
        <v>1168.6390747898399</v>
      </c>
      <c r="AJ14" s="299">
        <v>1174.05403948553</v>
      </c>
      <c r="AK14" s="299">
        <v>1179.46900418122</v>
      </c>
      <c r="AL14" s="299">
        <v>1184.8839688769001</v>
      </c>
      <c r="AM14" s="299">
        <v>1190.2989335725899</v>
      </c>
    </row>
    <row r="15" spans="1:39" s="32" customFormat="1" x14ac:dyDescent="0.25">
      <c r="A15" s="308" t="s">
        <v>56</v>
      </c>
      <c r="B15" s="307" t="s">
        <v>590</v>
      </c>
      <c r="C15" s="312" t="s">
        <v>88</v>
      </c>
      <c r="D15" s="301">
        <v>4143.7533149999999</v>
      </c>
      <c r="E15" s="301">
        <v>4129.5170507713901</v>
      </c>
      <c r="F15" s="301">
        <v>4108.5307811427901</v>
      </c>
      <c r="G15" s="301">
        <v>4074.2492818056198</v>
      </c>
      <c r="H15" s="299">
        <v>4039.3694715657898</v>
      </c>
      <c r="I15" s="299">
        <v>3982.0632577297902</v>
      </c>
      <c r="J15" s="299">
        <v>3926.7326158138799</v>
      </c>
      <c r="K15" s="299">
        <v>3870.4824154819498</v>
      </c>
      <c r="L15" s="299">
        <v>3813.3563564799902</v>
      </c>
      <c r="M15" s="299">
        <v>3756.09398879436</v>
      </c>
      <c r="N15" s="299">
        <v>3752.0765039836601</v>
      </c>
      <c r="O15" s="299">
        <v>3724.38842409987</v>
      </c>
      <c r="P15" s="299">
        <v>3696.7744056950901</v>
      </c>
      <c r="Q15" s="299">
        <v>3669.2344487693399</v>
      </c>
      <c r="R15" s="299">
        <v>3641.7685533226099</v>
      </c>
      <c r="S15" s="299">
        <v>3614.3767193548902</v>
      </c>
      <c r="T15" s="299">
        <v>3607.9950885794201</v>
      </c>
      <c r="U15" s="299">
        <v>3601.61345780395</v>
      </c>
      <c r="V15" s="299">
        <v>3595.23182702848</v>
      </c>
      <c r="W15" s="299">
        <v>3588.8501962530099</v>
      </c>
      <c r="X15" s="299">
        <v>3582.4685654775399</v>
      </c>
      <c r="Y15" s="299">
        <v>3576.0869347020698</v>
      </c>
      <c r="Z15" s="299">
        <v>3569.7053039266002</v>
      </c>
      <c r="AA15" s="299">
        <v>3563.3236731511302</v>
      </c>
      <c r="AB15" s="299">
        <v>3556.9420423756601</v>
      </c>
      <c r="AC15" s="299">
        <v>3550.56041160019</v>
      </c>
      <c r="AD15" s="299">
        <v>3544.17878082472</v>
      </c>
      <c r="AE15" s="299">
        <v>3537.7971500492499</v>
      </c>
      <c r="AF15" s="299">
        <v>3531.4155192737799</v>
      </c>
      <c r="AG15" s="299">
        <v>3525.0338884983098</v>
      </c>
      <c r="AH15" s="299">
        <v>3518.6522577228402</v>
      </c>
      <c r="AI15" s="299">
        <v>3512.2706269473802</v>
      </c>
      <c r="AJ15" s="299">
        <v>3505.8889961719101</v>
      </c>
      <c r="AK15" s="299">
        <v>3499.50736539644</v>
      </c>
      <c r="AL15" s="299">
        <v>3493.12573462097</v>
      </c>
      <c r="AM15" s="299">
        <v>3486.7441038454999</v>
      </c>
    </row>
    <row r="16" spans="1:39" s="32" customFormat="1" x14ac:dyDescent="0.25">
      <c r="A16" s="308" t="s">
        <v>56</v>
      </c>
      <c r="B16" s="307" t="s">
        <v>590</v>
      </c>
      <c r="C16" s="312" t="s">
        <v>89</v>
      </c>
      <c r="D16" s="301">
        <v>1085.2508682</v>
      </c>
      <c r="E16" s="301">
        <v>1084.98695190126</v>
      </c>
      <c r="F16" s="301">
        <v>1080.9578636327899</v>
      </c>
      <c r="G16" s="301">
        <v>1072.4818631584001</v>
      </c>
      <c r="H16" s="299">
        <v>1064.03620062348</v>
      </c>
      <c r="I16" s="299">
        <v>1049.86294397696</v>
      </c>
      <c r="J16" s="299">
        <v>1035.8114978516101</v>
      </c>
      <c r="K16" s="299">
        <v>1021.88136580843</v>
      </c>
      <c r="L16" s="299">
        <v>1007.3680904786499</v>
      </c>
      <c r="M16" s="299">
        <v>992.99036485368094</v>
      </c>
      <c r="N16" s="299">
        <v>997.24954353701003</v>
      </c>
      <c r="O16" s="299">
        <v>991.67513711291099</v>
      </c>
      <c r="P16" s="299">
        <v>986.10017286770699</v>
      </c>
      <c r="Q16" s="299">
        <v>980.524650801397</v>
      </c>
      <c r="R16" s="299">
        <v>974.94857091398296</v>
      </c>
      <c r="S16" s="299">
        <v>969.37193320546305</v>
      </c>
      <c r="T16" s="299">
        <v>969.41999879067805</v>
      </c>
      <c r="U16" s="299">
        <v>969.46806437589305</v>
      </c>
      <c r="V16" s="299">
        <v>969.51612996110805</v>
      </c>
      <c r="W16" s="299">
        <v>969.56419554632305</v>
      </c>
      <c r="X16" s="299">
        <v>969.61226113153805</v>
      </c>
      <c r="Y16" s="299">
        <v>969.66032671675305</v>
      </c>
      <c r="Z16" s="299">
        <v>969.70839230196805</v>
      </c>
      <c r="AA16" s="299">
        <v>969.75645788718305</v>
      </c>
      <c r="AB16" s="299">
        <v>969.80452347239805</v>
      </c>
      <c r="AC16" s="299">
        <v>969.85258905761305</v>
      </c>
      <c r="AD16" s="299">
        <v>969.90065464282804</v>
      </c>
      <c r="AE16" s="299">
        <v>969.94872022804304</v>
      </c>
      <c r="AF16" s="299">
        <v>969.99678581325804</v>
      </c>
      <c r="AG16" s="299">
        <v>970.04485139847304</v>
      </c>
      <c r="AH16" s="299">
        <v>970.09291698368804</v>
      </c>
      <c r="AI16" s="299">
        <v>970.14098256890304</v>
      </c>
      <c r="AJ16" s="299">
        <v>970.18904815411804</v>
      </c>
      <c r="AK16" s="299">
        <v>970.23711373933304</v>
      </c>
      <c r="AL16" s="299">
        <v>970.28517932454804</v>
      </c>
      <c r="AM16" s="299">
        <v>970.33324490976304</v>
      </c>
    </row>
    <row r="17" spans="1:39" s="32" customFormat="1" x14ac:dyDescent="0.25">
      <c r="A17" s="308" t="s">
        <v>57</v>
      </c>
      <c r="B17" s="307" t="s">
        <v>590</v>
      </c>
      <c r="C17" s="312" t="s">
        <v>90</v>
      </c>
      <c r="D17" s="301">
        <v>121.1250969</v>
      </c>
      <c r="E17" s="301">
        <v>119.69690992911799</v>
      </c>
      <c r="F17" s="301">
        <v>118.425313050174</v>
      </c>
      <c r="G17" s="301">
        <v>117.01228301475101</v>
      </c>
      <c r="H17" s="299">
        <v>115.607160945654</v>
      </c>
      <c r="I17" s="299">
        <v>113.659935958573</v>
      </c>
      <c r="J17" s="299">
        <v>111.806549439931</v>
      </c>
      <c r="K17" s="299">
        <v>109.901707449535</v>
      </c>
      <c r="L17" s="299">
        <v>108.018243829992</v>
      </c>
      <c r="M17" s="299">
        <v>106.22610995518301</v>
      </c>
      <c r="N17" s="299">
        <v>104.566534149497</v>
      </c>
      <c r="O17" s="299">
        <v>103.16335536629499</v>
      </c>
      <c r="P17" s="299">
        <v>101.76940362894899</v>
      </c>
      <c r="Q17" s="299">
        <v>100.38467893746</v>
      </c>
      <c r="R17" s="299">
        <v>99.009181291827105</v>
      </c>
      <c r="S17" s="299">
        <v>97.642910692050705</v>
      </c>
      <c r="T17" s="299">
        <v>96.847846907419395</v>
      </c>
      <c r="U17" s="299">
        <v>96.052783122788099</v>
      </c>
      <c r="V17" s="299">
        <v>95.257719338156804</v>
      </c>
      <c r="W17" s="299">
        <v>94.462655553525494</v>
      </c>
      <c r="X17" s="299">
        <v>93.667591768894198</v>
      </c>
      <c r="Y17" s="299">
        <v>92.872527984263002</v>
      </c>
      <c r="Z17" s="299">
        <v>92.077464199631706</v>
      </c>
      <c r="AA17" s="299">
        <v>91.282400415000396</v>
      </c>
      <c r="AB17" s="299">
        <v>90.4873366303691</v>
      </c>
      <c r="AC17" s="299">
        <v>89.692272845737804</v>
      </c>
      <c r="AD17" s="299">
        <v>88.897209061106494</v>
      </c>
      <c r="AE17" s="299">
        <v>88.102145276475198</v>
      </c>
      <c r="AF17" s="299">
        <v>87.307081491843903</v>
      </c>
      <c r="AG17" s="299">
        <v>86.512017707212607</v>
      </c>
      <c r="AH17" s="299">
        <v>85.716953922581297</v>
      </c>
      <c r="AI17" s="299">
        <v>84.921890137950101</v>
      </c>
      <c r="AJ17" s="299">
        <v>84.126826353318805</v>
      </c>
      <c r="AK17" s="299">
        <v>83.331762568687495</v>
      </c>
      <c r="AL17" s="299">
        <v>82.536698784056199</v>
      </c>
      <c r="AM17" s="299">
        <v>81.741634999424903</v>
      </c>
    </row>
    <row r="18" spans="1:39" s="32" customFormat="1" x14ac:dyDescent="0.25">
      <c r="A18" s="308" t="s">
        <v>57</v>
      </c>
      <c r="B18" s="307" t="s">
        <v>590</v>
      </c>
      <c r="C18" s="312" t="s">
        <v>91</v>
      </c>
      <c r="D18" s="301">
        <v>50.220040175999998</v>
      </c>
      <c r="E18" s="301">
        <v>49.267636413744199</v>
      </c>
      <c r="F18" s="301">
        <v>48.4109000993557</v>
      </c>
      <c r="G18" s="301">
        <v>47.256383747576699</v>
      </c>
      <c r="H18" s="299">
        <v>46.147077692965901</v>
      </c>
      <c r="I18" s="299">
        <v>44.902240425225699</v>
      </c>
      <c r="J18" s="299">
        <v>43.682558850950002</v>
      </c>
      <c r="K18" s="299">
        <v>42.480549379159797</v>
      </c>
      <c r="L18" s="299">
        <v>41.239468450428298</v>
      </c>
      <c r="M18" s="299">
        <v>40.009966216629202</v>
      </c>
      <c r="N18" s="299">
        <v>39.148601984061699</v>
      </c>
      <c r="O18" s="299">
        <v>38.182044679198398</v>
      </c>
      <c r="P18" s="299">
        <v>37.223946291292101</v>
      </c>
      <c r="Q18" s="299">
        <v>36.274306820343099</v>
      </c>
      <c r="R18" s="299">
        <v>35.333126266351101</v>
      </c>
      <c r="S18" s="299">
        <v>34.400404629316299</v>
      </c>
      <c r="T18" s="299">
        <v>33.671527951510399</v>
      </c>
      <c r="U18" s="299">
        <v>32.942651273704499</v>
      </c>
      <c r="V18" s="299">
        <v>32.213774595898698</v>
      </c>
      <c r="W18" s="299">
        <v>31.484897918092798</v>
      </c>
      <c r="X18" s="299">
        <v>30.756021240286898</v>
      </c>
      <c r="Y18" s="299">
        <v>30.027144562480999</v>
      </c>
      <c r="Z18" s="299">
        <v>29.298267884675099</v>
      </c>
      <c r="AA18" s="299">
        <v>28.569391206869302</v>
      </c>
      <c r="AB18" s="299">
        <v>27.840514529063402</v>
      </c>
      <c r="AC18" s="299">
        <v>27.111637851257498</v>
      </c>
      <c r="AD18" s="299">
        <v>26.382761173451598</v>
      </c>
      <c r="AE18" s="299">
        <v>25.653884495645801</v>
      </c>
      <c r="AF18" s="299">
        <v>24.925007817839901</v>
      </c>
      <c r="AG18" s="299">
        <v>24.196131140034002</v>
      </c>
      <c r="AH18" s="299">
        <v>23.467254462228102</v>
      </c>
      <c r="AI18" s="299">
        <v>22.738377784422301</v>
      </c>
      <c r="AJ18" s="299">
        <v>22.009501106616401</v>
      </c>
      <c r="AK18" s="299">
        <v>21.280624428810501</v>
      </c>
      <c r="AL18" s="299">
        <v>20.551747751004601</v>
      </c>
      <c r="AM18" s="299">
        <v>19.822871073198801</v>
      </c>
    </row>
    <row r="19" spans="1:39" s="32" customFormat="1" x14ac:dyDescent="0.25">
      <c r="A19" s="308" t="s">
        <v>57</v>
      </c>
      <c r="B19" s="307" t="s">
        <v>590</v>
      </c>
      <c r="C19" s="312" t="s">
        <v>92</v>
      </c>
      <c r="D19" s="301">
        <v>188.043952935042</v>
      </c>
      <c r="E19" s="301">
        <v>186.46780549547</v>
      </c>
      <c r="F19" s="301">
        <v>184.452434305944</v>
      </c>
      <c r="G19" s="301">
        <v>182.004332332514</v>
      </c>
      <c r="H19" s="299">
        <v>179.64494529186101</v>
      </c>
      <c r="I19" s="299">
        <v>176.405700890124</v>
      </c>
      <c r="J19" s="299">
        <v>173.34889426899301</v>
      </c>
      <c r="K19" s="299">
        <v>170.18460249928299</v>
      </c>
      <c r="L19" s="299">
        <v>167.12875883737499</v>
      </c>
      <c r="M19" s="299">
        <v>164.039298245016</v>
      </c>
      <c r="N19" s="299">
        <v>162.70564622973299</v>
      </c>
      <c r="O19" s="299">
        <v>160.71603058281599</v>
      </c>
      <c r="P19" s="299">
        <v>158.73857488982199</v>
      </c>
      <c r="Q19" s="299">
        <v>156.77327915075199</v>
      </c>
      <c r="R19" s="299">
        <v>154.82014336560599</v>
      </c>
      <c r="S19" s="299">
        <v>152.87916753438401</v>
      </c>
      <c r="T19" s="299">
        <v>151.83138483796299</v>
      </c>
      <c r="U19" s="299">
        <v>150.78360214154199</v>
      </c>
      <c r="V19" s="299">
        <v>149.735819445121</v>
      </c>
      <c r="W19" s="299">
        <v>148.6880367487</v>
      </c>
      <c r="X19" s="299">
        <v>147.640254052279</v>
      </c>
      <c r="Y19" s="299">
        <v>146.59247135585801</v>
      </c>
      <c r="Z19" s="299">
        <v>145.54468865943701</v>
      </c>
      <c r="AA19" s="299">
        <v>144.49690596301599</v>
      </c>
      <c r="AB19" s="299">
        <v>143.449123266595</v>
      </c>
      <c r="AC19" s="299">
        <v>142.40134057017499</v>
      </c>
      <c r="AD19" s="299">
        <v>141.353557873754</v>
      </c>
      <c r="AE19" s="299">
        <v>140.305775177333</v>
      </c>
      <c r="AF19" s="299">
        <v>139.25799248091201</v>
      </c>
      <c r="AG19" s="299">
        <v>138.21020978449101</v>
      </c>
      <c r="AH19" s="299">
        <v>137.16242708806999</v>
      </c>
      <c r="AI19" s="299">
        <v>136.11464439164899</v>
      </c>
      <c r="AJ19" s="299">
        <v>135.066861695228</v>
      </c>
      <c r="AK19" s="299">
        <v>134.019078998807</v>
      </c>
      <c r="AL19" s="299">
        <v>132.97129630238601</v>
      </c>
      <c r="AM19" s="299">
        <v>131.92351360596501</v>
      </c>
    </row>
    <row r="20" spans="1:39" s="32" customFormat="1" x14ac:dyDescent="0.25">
      <c r="A20" s="308" t="s">
        <v>58</v>
      </c>
      <c r="B20" s="307" t="s">
        <v>590</v>
      </c>
      <c r="C20" s="312" t="s">
        <v>93</v>
      </c>
      <c r="D20" s="301">
        <v>436.65034931999998</v>
      </c>
      <c r="E20" s="301">
        <v>435.77794424665899</v>
      </c>
      <c r="F20" s="301">
        <v>430.88222732717202</v>
      </c>
      <c r="G20" s="301">
        <v>422.09260800131602</v>
      </c>
      <c r="H20" s="299">
        <v>413.95500315373698</v>
      </c>
      <c r="I20" s="299">
        <v>404.60858552986298</v>
      </c>
      <c r="J20" s="299">
        <v>395.46013392116299</v>
      </c>
      <c r="K20" s="299">
        <v>386.36381651208598</v>
      </c>
      <c r="L20" s="299">
        <v>377.03829824908797</v>
      </c>
      <c r="M20" s="299">
        <v>367.70356580979899</v>
      </c>
      <c r="N20" s="299">
        <v>370.52471186747402</v>
      </c>
      <c r="O20" s="299">
        <v>365.63677084455998</v>
      </c>
      <c r="P20" s="299">
        <v>360.78057102341501</v>
      </c>
      <c r="Q20" s="299">
        <v>355.956112404039</v>
      </c>
      <c r="R20" s="299">
        <v>351.16339498643299</v>
      </c>
      <c r="S20" s="299">
        <v>346.40241877059498</v>
      </c>
      <c r="T20" s="299">
        <v>343.66738521814199</v>
      </c>
      <c r="U20" s="299">
        <v>340.93235166568797</v>
      </c>
      <c r="V20" s="299">
        <v>338.19731811323402</v>
      </c>
      <c r="W20" s="299">
        <v>335.46228456078001</v>
      </c>
      <c r="X20" s="299">
        <v>332.72725100832599</v>
      </c>
      <c r="Y20" s="299">
        <v>329.992217455873</v>
      </c>
      <c r="Z20" s="299">
        <v>327.25718390341899</v>
      </c>
      <c r="AA20" s="299">
        <v>324.52215035096498</v>
      </c>
      <c r="AB20" s="299">
        <v>321.78711679851102</v>
      </c>
      <c r="AC20" s="299">
        <v>319.05208324605701</v>
      </c>
      <c r="AD20" s="299">
        <v>316.31704969360402</v>
      </c>
      <c r="AE20" s="299">
        <v>313.58201614115001</v>
      </c>
      <c r="AF20" s="299">
        <v>310.84698258869599</v>
      </c>
      <c r="AG20" s="299">
        <v>308.11194903624198</v>
      </c>
      <c r="AH20" s="299">
        <v>305.37691548378803</v>
      </c>
      <c r="AI20" s="299">
        <v>302.64188193133498</v>
      </c>
      <c r="AJ20" s="299">
        <v>299.90684837888102</v>
      </c>
      <c r="AK20" s="299">
        <v>297.17181482642701</v>
      </c>
      <c r="AL20" s="299">
        <v>294.436781273973</v>
      </c>
      <c r="AM20" s="299">
        <v>291.70174772151898</v>
      </c>
    </row>
    <row r="21" spans="1:39" s="32" customFormat="1" x14ac:dyDescent="0.25">
      <c r="A21" s="308" t="s">
        <v>59</v>
      </c>
      <c r="B21" s="307" t="s">
        <v>590</v>
      </c>
      <c r="C21" s="312" t="s">
        <v>94</v>
      </c>
      <c r="D21" s="301">
        <v>532.72542618</v>
      </c>
      <c r="E21" s="301">
        <v>523.611633348346</v>
      </c>
      <c r="F21" s="301">
        <v>516.64348584987397</v>
      </c>
      <c r="G21" s="301">
        <v>509.06138619753301</v>
      </c>
      <c r="H21" s="299">
        <v>501.535200020339</v>
      </c>
      <c r="I21" s="299">
        <v>491.65704291784198</v>
      </c>
      <c r="J21" s="299">
        <v>481.83722444154398</v>
      </c>
      <c r="K21" s="299">
        <v>471.93807057806998</v>
      </c>
      <c r="L21" s="299">
        <v>461.829433202529</v>
      </c>
      <c r="M21" s="299">
        <v>451.66040453927297</v>
      </c>
      <c r="N21" s="299">
        <v>445.392709193131</v>
      </c>
      <c r="O21" s="299">
        <v>439.370946151064</v>
      </c>
      <c r="P21" s="299">
        <v>433.388995774634</v>
      </c>
      <c r="Q21" s="299">
        <v>427.44685806384098</v>
      </c>
      <c r="R21" s="299">
        <v>421.54453301868398</v>
      </c>
      <c r="S21" s="299">
        <v>415.68202063916499</v>
      </c>
      <c r="T21" s="299">
        <v>412.25149595013698</v>
      </c>
      <c r="U21" s="299">
        <v>408.82097126111</v>
      </c>
      <c r="V21" s="299">
        <v>405.390446572082</v>
      </c>
      <c r="W21" s="299">
        <v>401.95992188305502</v>
      </c>
      <c r="X21" s="299">
        <v>398.52939719402701</v>
      </c>
      <c r="Y21" s="299">
        <v>395.09887250499901</v>
      </c>
      <c r="Z21" s="299">
        <v>391.66834781597203</v>
      </c>
      <c r="AA21" s="299">
        <v>388.23782312694402</v>
      </c>
      <c r="AB21" s="299">
        <v>384.80729843791698</v>
      </c>
      <c r="AC21" s="299">
        <v>381.37677374888898</v>
      </c>
      <c r="AD21" s="299">
        <v>377.946249059862</v>
      </c>
      <c r="AE21" s="299">
        <v>374.51572437083399</v>
      </c>
      <c r="AF21" s="299">
        <v>371.08519968180701</v>
      </c>
      <c r="AG21" s="299">
        <v>367.65467499277901</v>
      </c>
      <c r="AH21" s="299">
        <v>364.22415030375203</v>
      </c>
      <c r="AI21" s="299">
        <v>360.79362561472402</v>
      </c>
      <c r="AJ21" s="299">
        <v>357.36310092569698</v>
      </c>
      <c r="AK21" s="299">
        <v>353.93257623666898</v>
      </c>
      <c r="AL21" s="299">
        <v>350.502051547642</v>
      </c>
      <c r="AM21" s="299">
        <v>347.07152685861399</v>
      </c>
    </row>
    <row r="22" spans="1:39" s="32" customFormat="1" x14ac:dyDescent="0.25">
      <c r="A22" s="308" t="s">
        <v>59</v>
      </c>
      <c r="B22" s="307" t="s">
        <v>590</v>
      </c>
      <c r="C22" s="312" t="s">
        <v>95</v>
      </c>
      <c r="D22" s="301">
        <v>474.0003792</v>
      </c>
      <c r="E22" s="301">
        <v>467.04520245357099</v>
      </c>
      <c r="F22" s="301">
        <v>460.73224656633499</v>
      </c>
      <c r="G22" s="301">
        <v>454.16835736627002</v>
      </c>
      <c r="H22" s="299">
        <v>447.79668866539703</v>
      </c>
      <c r="I22" s="299">
        <v>438.98975314818398</v>
      </c>
      <c r="J22" s="299">
        <v>430.43936594248999</v>
      </c>
      <c r="K22" s="299">
        <v>422.06922606234599</v>
      </c>
      <c r="L22" s="299">
        <v>413.806888828046</v>
      </c>
      <c r="M22" s="299">
        <v>405.71962309651798</v>
      </c>
      <c r="N22" s="299">
        <v>399.907077210686</v>
      </c>
      <c r="O22" s="299">
        <v>394.90313841518599</v>
      </c>
      <c r="P22" s="299">
        <v>389.93037720416697</v>
      </c>
      <c r="Q22" s="299">
        <v>384.98879357763002</v>
      </c>
      <c r="R22" s="299">
        <v>380.078387535574</v>
      </c>
      <c r="S22" s="299">
        <v>375.19915907799901</v>
      </c>
      <c r="T22" s="299">
        <v>372.51269054851502</v>
      </c>
      <c r="U22" s="299">
        <v>369.82622201903001</v>
      </c>
      <c r="V22" s="299">
        <v>367.139753489545</v>
      </c>
      <c r="W22" s="299">
        <v>364.45328496006101</v>
      </c>
      <c r="X22" s="299">
        <v>361.766816430576</v>
      </c>
      <c r="Y22" s="299">
        <v>359.08034790109201</v>
      </c>
      <c r="Z22" s="299">
        <v>356.393879371607</v>
      </c>
      <c r="AA22" s="299">
        <v>353.70741084212301</v>
      </c>
      <c r="AB22" s="299">
        <v>351.020942312638</v>
      </c>
      <c r="AC22" s="299">
        <v>348.33447378315299</v>
      </c>
      <c r="AD22" s="299">
        <v>345.648005253669</v>
      </c>
      <c r="AE22" s="299">
        <v>342.96153672418399</v>
      </c>
      <c r="AF22" s="299">
        <v>340.2750681947</v>
      </c>
      <c r="AG22" s="299">
        <v>337.58859966521499</v>
      </c>
      <c r="AH22" s="299">
        <v>334.90213113572997</v>
      </c>
      <c r="AI22" s="299">
        <v>332.21566260624598</v>
      </c>
      <c r="AJ22" s="299">
        <v>329.52919407676097</v>
      </c>
      <c r="AK22" s="299">
        <v>326.84272554727698</v>
      </c>
      <c r="AL22" s="299">
        <v>324.15625701779197</v>
      </c>
      <c r="AM22" s="299">
        <v>321.46978848830798</v>
      </c>
    </row>
    <row r="23" spans="1:39" s="32" customFormat="1" x14ac:dyDescent="0.25">
      <c r="A23" s="308" t="s">
        <v>59</v>
      </c>
      <c r="B23" s="307" t="s">
        <v>590</v>
      </c>
      <c r="C23" s="312" t="s">
        <v>96</v>
      </c>
      <c r="D23" s="301">
        <v>460.1253681</v>
      </c>
      <c r="E23" s="301">
        <v>453.963747171899</v>
      </c>
      <c r="F23" s="301">
        <v>447.32433086991801</v>
      </c>
      <c r="G23" s="301">
        <v>439.18517418335301</v>
      </c>
      <c r="H23" s="299">
        <v>431.25836390411501</v>
      </c>
      <c r="I23" s="299">
        <v>421.37575609024702</v>
      </c>
      <c r="J23" s="299">
        <v>411.850268813784</v>
      </c>
      <c r="K23" s="299">
        <v>402.46129852251897</v>
      </c>
      <c r="L23" s="299">
        <v>393.06814031575999</v>
      </c>
      <c r="M23" s="299">
        <v>383.74383985367098</v>
      </c>
      <c r="N23" s="299">
        <v>378.52832446030101</v>
      </c>
      <c r="O23" s="299">
        <v>372.18957812330899</v>
      </c>
      <c r="P23" s="299">
        <v>365.89851633962201</v>
      </c>
      <c r="Q23" s="299">
        <v>359.65513910923897</v>
      </c>
      <c r="R23" s="299">
        <v>353.45944643216097</v>
      </c>
      <c r="S23" s="299">
        <v>347.31143830838698</v>
      </c>
      <c r="T23" s="299">
        <v>343.202619298645</v>
      </c>
      <c r="U23" s="299">
        <v>339.09380028890303</v>
      </c>
      <c r="V23" s="299">
        <v>334.98498127916099</v>
      </c>
      <c r="W23" s="299">
        <v>330.87616226941901</v>
      </c>
      <c r="X23" s="299">
        <v>326.76734325967698</v>
      </c>
      <c r="Y23" s="299">
        <v>322.658524249935</v>
      </c>
      <c r="Z23" s="299">
        <v>318.54970524019302</v>
      </c>
      <c r="AA23" s="299">
        <v>314.44088623045201</v>
      </c>
      <c r="AB23" s="299">
        <v>310.33206722070997</v>
      </c>
      <c r="AC23" s="299">
        <v>306.22324821096799</v>
      </c>
      <c r="AD23" s="299">
        <v>302.11442920122602</v>
      </c>
      <c r="AE23" s="299">
        <v>298.00561019148398</v>
      </c>
      <c r="AF23" s="299">
        <v>293.896791181742</v>
      </c>
      <c r="AG23" s="299">
        <v>289.78797217200002</v>
      </c>
      <c r="AH23" s="299">
        <v>285.67915316225799</v>
      </c>
      <c r="AI23" s="299">
        <v>281.57033415251601</v>
      </c>
      <c r="AJ23" s="299">
        <v>277.46151514277398</v>
      </c>
      <c r="AK23" s="299">
        <v>273.352696133032</v>
      </c>
      <c r="AL23" s="299">
        <v>269.24387712329002</v>
      </c>
      <c r="AM23" s="299">
        <v>265.13505811354798</v>
      </c>
    </row>
    <row r="24" spans="1:39" s="32" customFormat="1" x14ac:dyDescent="0.25">
      <c r="A24" s="308" t="s">
        <v>61</v>
      </c>
      <c r="B24" s="307" t="s">
        <v>590</v>
      </c>
      <c r="C24" s="312" t="s">
        <v>97</v>
      </c>
      <c r="D24" s="301">
        <v>2893.0415894314201</v>
      </c>
      <c r="E24" s="301">
        <v>2891.2370737403498</v>
      </c>
      <c r="F24" s="301">
        <v>2871.4496208624901</v>
      </c>
      <c r="G24" s="301">
        <v>2847.2655390647501</v>
      </c>
      <c r="H24" s="299">
        <v>2831.2001483652398</v>
      </c>
      <c r="I24" s="299">
        <v>2801.9188652031198</v>
      </c>
      <c r="J24" s="299">
        <v>2775.5889043656198</v>
      </c>
      <c r="K24" s="299">
        <v>2748.5817097255299</v>
      </c>
      <c r="L24" s="299">
        <v>2720.22762856496</v>
      </c>
      <c r="M24" s="299">
        <v>2691.9555141035999</v>
      </c>
      <c r="N24" s="299">
        <v>2696.2354662641401</v>
      </c>
      <c r="O24" s="299">
        <v>2688.9438587642198</v>
      </c>
      <c r="P24" s="299">
        <v>2681.5625038786302</v>
      </c>
      <c r="Q24" s="299">
        <v>2674.0914016073798</v>
      </c>
      <c r="R24" s="299">
        <v>2666.53055195047</v>
      </c>
      <c r="S24" s="299">
        <v>2658.8799549078799</v>
      </c>
      <c r="T24" s="299">
        <v>2666.61318797271</v>
      </c>
      <c r="U24" s="299">
        <v>2674.34642103754</v>
      </c>
      <c r="V24" s="299">
        <v>2682.0796541023601</v>
      </c>
      <c r="W24" s="299">
        <v>2689.8128871671902</v>
      </c>
      <c r="X24" s="299">
        <v>2697.5461202320098</v>
      </c>
      <c r="Y24" s="299">
        <v>2705.2793532968399</v>
      </c>
      <c r="Z24" s="299">
        <v>2713.0125863616699</v>
      </c>
      <c r="AA24" s="299">
        <v>2720.74581942649</v>
      </c>
      <c r="AB24" s="299">
        <v>2728.4790524913201</v>
      </c>
      <c r="AC24" s="299">
        <v>2736.2122855561402</v>
      </c>
      <c r="AD24" s="299">
        <v>2743.9455186209698</v>
      </c>
      <c r="AE24" s="299">
        <v>2751.6787516857999</v>
      </c>
      <c r="AF24" s="299">
        <v>2759.4119847506199</v>
      </c>
      <c r="AG24" s="299">
        <v>2767.14521781545</v>
      </c>
      <c r="AH24" s="299">
        <v>2774.8784508802701</v>
      </c>
      <c r="AI24" s="299">
        <v>2782.6116839451001</v>
      </c>
      <c r="AJ24" s="299">
        <v>2790.3449170099302</v>
      </c>
      <c r="AK24" s="299">
        <v>2798.0781500747498</v>
      </c>
      <c r="AL24" s="299">
        <v>2805.8113831395799</v>
      </c>
      <c r="AM24" s="299">
        <v>2813.5446162044</v>
      </c>
    </row>
    <row r="25" spans="1:39" s="32" customFormat="1" x14ac:dyDescent="0.25">
      <c r="A25" s="308" t="s">
        <v>62</v>
      </c>
      <c r="B25" s="307" t="s">
        <v>590</v>
      </c>
      <c r="C25" s="312" t="s">
        <v>98</v>
      </c>
      <c r="D25" s="301">
        <v>1861.5014891999999</v>
      </c>
      <c r="E25" s="301">
        <v>1922.47852373402</v>
      </c>
      <c r="F25" s="301">
        <v>1951.4937462212099</v>
      </c>
      <c r="G25" s="301">
        <v>1985.2073941746901</v>
      </c>
      <c r="H25" s="299">
        <v>2034.5231364593401</v>
      </c>
      <c r="I25" s="299">
        <v>2077.5637511577402</v>
      </c>
      <c r="J25" s="299">
        <v>2124.2559300511498</v>
      </c>
      <c r="K25" s="299">
        <v>2168.06653110964</v>
      </c>
      <c r="L25" s="299">
        <v>2206.2572216542399</v>
      </c>
      <c r="M25" s="299">
        <v>2243.13925879928</v>
      </c>
      <c r="N25" s="299">
        <v>2306.6899891871599</v>
      </c>
      <c r="O25" s="299">
        <v>2358.1918491390102</v>
      </c>
      <c r="P25" s="299">
        <v>2408.9620322258202</v>
      </c>
      <c r="Q25" s="299">
        <v>2459.0005384475999</v>
      </c>
      <c r="R25" s="299">
        <v>2508.3073678043602</v>
      </c>
      <c r="S25" s="299">
        <v>2556.8825202960802</v>
      </c>
      <c r="T25" s="299">
        <v>2619.9286768328302</v>
      </c>
      <c r="U25" s="299">
        <v>2682.9748333695802</v>
      </c>
      <c r="V25" s="299">
        <v>2746.0209899063202</v>
      </c>
      <c r="W25" s="299">
        <v>2809.0671464430702</v>
      </c>
      <c r="X25" s="299">
        <v>2872.1133029798202</v>
      </c>
      <c r="Y25" s="299">
        <v>2935.1594595165702</v>
      </c>
      <c r="Z25" s="299">
        <v>2998.2056160533202</v>
      </c>
      <c r="AA25" s="299">
        <v>3061.2517725900698</v>
      </c>
      <c r="AB25" s="299">
        <v>3124.2979291268198</v>
      </c>
      <c r="AC25" s="299">
        <v>3187.3440856635598</v>
      </c>
      <c r="AD25" s="299">
        <v>3250.3902422003098</v>
      </c>
      <c r="AE25" s="299">
        <v>3313.4363987370598</v>
      </c>
      <c r="AF25" s="299">
        <v>3376.4825552738098</v>
      </c>
      <c r="AG25" s="299">
        <v>3439.5287118105598</v>
      </c>
      <c r="AH25" s="299">
        <v>3502.5748683473098</v>
      </c>
      <c r="AI25" s="299">
        <v>3565.6210248840598</v>
      </c>
      <c r="AJ25" s="299">
        <v>3628.6671814207998</v>
      </c>
      <c r="AK25" s="299">
        <v>3691.7133379575498</v>
      </c>
      <c r="AL25" s="299">
        <v>3754.7594944942998</v>
      </c>
      <c r="AM25" s="299">
        <v>3817.8056510310498</v>
      </c>
    </row>
    <row r="26" spans="1:39" s="32" customFormat="1" x14ac:dyDescent="0.25">
      <c r="A26" s="308" t="s">
        <v>64</v>
      </c>
      <c r="B26" s="307" t="s">
        <v>590</v>
      </c>
      <c r="C26" s="312" t="s">
        <v>99</v>
      </c>
      <c r="D26" s="301">
        <v>437.74412019501602</v>
      </c>
      <c r="E26" s="301">
        <v>434.81784107730698</v>
      </c>
      <c r="F26" s="301">
        <v>432.49378676166202</v>
      </c>
      <c r="G26" s="301">
        <v>429.58049357605199</v>
      </c>
      <c r="H26" s="299">
        <v>426.748700916497</v>
      </c>
      <c r="I26" s="299">
        <v>421.53900460330902</v>
      </c>
      <c r="J26" s="299">
        <v>416.58491548766301</v>
      </c>
      <c r="K26" s="299">
        <v>411.59434865033899</v>
      </c>
      <c r="L26" s="299">
        <v>406.64000250680999</v>
      </c>
      <c r="M26" s="299">
        <v>401.65196685183997</v>
      </c>
      <c r="N26" s="299">
        <v>398.55341387641499</v>
      </c>
      <c r="O26" s="299">
        <v>395.618375791365</v>
      </c>
      <c r="P26" s="299">
        <v>392.69113607789802</v>
      </c>
      <c r="Q26" s="299">
        <v>389.77169473601202</v>
      </c>
      <c r="R26" s="299">
        <v>386.86005176571001</v>
      </c>
      <c r="S26" s="299">
        <v>383.95620716698897</v>
      </c>
      <c r="T26" s="299">
        <v>383.28424748230202</v>
      </c>
      <c r="U26" s="299">
        <v>382.61228779761501</v>
      </c>
      <c r="V26" s="299">
        <v>381.94032811292698</v>
      </c>
      <c r="W26" s="299">
        <v>381.26836842824002</v>
      </c>
      <c r="X26" s="299">
        <v>380.59640874355301</v>
      </c>
      <c r="Y26" s="299">
        <v>379.92444905886498</v>
      </c>
      <c r="Z26" s="299">
        <v>379.25248937417803</v>
      </c>
      <c r="AA26" s="299">
        <v>378.58052968949102</v>
      </c>
      <c r="AB26" s="299">
        <v>377.90857000480298</v>
      </c>
      <c r="AC26" s="299">
        <v>377.23661032011597</v>
      </c>
      <c r="AD26" s="299">
        <v>376.56465063542902</v>
      </c>
      <c r="AE26" s="299">
        <v>375.89269095074098</v>
      </c>
      <c r="AF26" s="299">
        <v>375.22073126605397</v>
      </c>
      <c r="AG26" s="299">
        <v>374.548771581366</v>
      </c>
      <c r="AH26" s="299">
        <v>373.87681189667899</v>
      </c>
      <c r="AI26" s="299">
        <v>373.20485221199198</v>
      </c>
      <c r="AJ26" s="299">
        <v>372.532892527304</v>
      </c>
      <c r="AK26" s="299">
        <v>371.86093284261699</v>
      </c>
      <c r="AL26" s="299">
        <v>371.18897315792998</v>
      </c>
      <c r="AM26" s="299">
        <v>370.517013473242</v>
      </c>
    </row>
    <row r="27" spans="1:39" s="32" customFormat="1" x14ac:dyDescent="0.25">
      <c r="A27" s="308" t="s">
        <v>63</v>
      </c>
      <c r="B27" s="307" t="s">
        <v>590</v>
      </c>
      <c r="C27" s="312" t="s">
        <v>100</v>
      </c>
      <c r="D27" s="301">
        <v>3587.2528698000001</v>
      </c>
      <c r="E27" s="301">
        <v>3655.5030673174901</v>
      </c>
      <c r="F27" s="301">
        <v>3732.2234629643799</v>
      </c>
      <c r="G27" s="301">
        <v>3796.6273415524402</v>
      </c>
      <c r="H27" s="299">
        <v>3848.92800469344</v>
      </c>
      <c r="I27" s="299">
        <v>3886.1826485337001</v>
      </c>
      <c r="J27" s="299">
        <v>3928.8569390185799</v>
      </c>
      <c r="K27" s="299">
        <v>3973.1853154451001</v>
      </c>
      <c r="L27" s="299">
        <v>4015.57625059982</v>
      </c>
      <c r="M27" s="299">
        <v>4056.0499111805798</v>
      </c>
      <c r="N27" s="299">
        <v>4102.2379452376799</v>
      </c>
      <c r="O27" s="299">
        <v>4160.7580365885397</v>
      </c>
      <c r="P27" s="299">
        <v>4218.3520068192302</v>
      </c>
      <c r="Q27" s="299">
        <v>4275.0198559297496</v>
      </c>
      <c r="R27" s="299">
        <v>4330.7615839201098</v>
      </c>
      <c r="S27" s="299">
        <v>4385.5771907902999</v>
      </c>
      <c r="T27" s="299">
        <v>4465.3779606446396</v>
      </c>
      <c r="U27" s="299">
        <v>4545.1787304989803</v>
      </c>
      <c r="V27" s="299">
        <v>4624.97950035333</v>
      </c>
      <c r="W27" s="299">
        <v>4704.7802702076697</v>
      </c>
      <c r="X27" s="299">
        <v>4784.5810400620203</v>
      </c>
      <c r="Y27" s="299">
        <v>4864.38180991636</v>
      </c>
      <c r="Z27" s="299">
        <v>4944.1825797706997</v>
      </c>
      <c r="AA27" s="299">
        <v>5023.9833496250503</v>
      </c>
      <c r="AB27" s="299">
        <v>5103.78411947939</v>
      </c>
      <c r="AC27" s="299">
        <v>5183.5848893337297</v>
      </c>
      <c r="AD27" s="299">
        <v>5263.3856591880804</v>
      </c>
      <c r="AE27" s="299">
        <v>5343.1864290424201</v>
      </c>
      <c r="AF27" s="299">
        <v>5422.9871988967698</v>
      </c>
      <c r="AG27" s="299">
        <v>5502.7879687511104</v>
      </c>
      <c r="AH27" s="299">
        <v>5582.5887386054501</v>
      </c>
      <c r="AI27" s="299">
        <v>5662.3895084597998</v>
      </c>
      <c r="AJ27" s="299">
        <v>5742.1902783141404</v>
      </c>
      <c r="AK27" s="299">
        <v>5821.9910481684901</v>
      </c>
      <c r="AL27" s="299">
        <v>5901.7918180228298</v>
      </c>
      <c r="AM27" s="299">
        <v>5981.5925878771704</v>
      </c>
    </row>
    <row r="28" spans="1:39" s="32" customFormat="1" x14ac:dyDescent="0.25">
      <c r="A28" s="308" t="s">
        <v>64</v>
      </c>
      <c r="B28" s="307" t="s">
        <v>590</v>
      </c>
      <c r="C28" s="312" t="s">
        <v>101</v>
      </c>
      <c r="D28" s="301">
        <v>4384.1918823507003</v>
      </c>
      <c r="E28" s="301">
        <v>4366.8401206905501</v>
      </c>
      <c r="F28" s="301">
        <v>4353.1665929634801</v>
      </c>
      <c r="G28" s="301">
        <v>4335.7246512193196</v>
      </c>
      <c r="H28" s="299">
        <v>4318.2466374415399</v>
      </c>
      <c r="I28" s="299">
        <v>4273.6337772390798</v>
      </c>
      <c r="J28" s="299">
        <v>4236.4567676711504</v>
      </c>
      <c r="K28" s="299">
        <v>4195.7954994062802</v>
      </c>
      <c r="L28" s="299">
        <v>4158.81820745601</v>
      </c>
      <c r="M28" s="299">
        <v>4118.4334453004103</v>
      </c>
      <c r="N28" s="299">
        <v>4090.4004573120901</v>
      </c>
      <c r="O28" s="299">
        <v>4069.62867232497</v>
      </c>
      <c r="P28" s="299">
        <v>4048.83086409016</v>
      </c>
      <c r="Q28" s="299">
        <v>4028.0070326076502</v>
      </c>
      <c r="R28" s="299">
        <v>4007.1571778774401</v>
      </c>
      <c r="S28" s="299">
        <v>3986.28129989953</v>
      </c>
      <c r="T28" s="299">
        <v>3988.5236364093798</v>
      </c>
      <c r="U28" s="299">
        <v>3990.7659729192301</v>
      </c>
      <c r="V28" s="299">
        <v>3993.0083094290799</v>
      </c>
      <c r="W28" s="299">
        <v>3995.2506459389301</v>
      </c>
      <c r="X28" s="299">
        <v>3997.4929824487799</v>
      </c>
      <c r="Y28" s="299">
        <v>3999.7353189586402</v>
      </c>
      <c r="Z28" s="299">
        <v>4001.97765546849</v>
      </c>
      <c r="AA28" s="299">
        <v>4004.2199919783402</v>
      </c>
      <c r="AB28" s="299">
        <v>4006.46232848819</v>
      </c>
      <c r="AC28" s="299">
        <v>4008.7046649980398</v>
      </c>
      <c r="AD28" s="299">
        <v>4010.94700150789</v>
      </c>
      <c r="AE28" s="299">
        <v>4013.1893380177398</v>
      </c>
      <c r="AF28" s="299">
        <v>4015.4316745275901</v>
      </c>
      <c r="AG28" s="299">
        <v>4017.6740110374399</v>
      </c>
      <c r="AH28" s="299">
        <v>4019.9163475472901</v>
      </c>
      <c r="AI28" s="299">
        <v>4022.1586840571399</v>
      </c>
      <c r="AJ28" s="299">
        <v>4024.4010205669902</v>
      </c>
      <c r="AK28" s="299">
        <v>4026.6433570768399</v>
      </c>
      <c r="AL28" s="299">
        <v>4028.8856935866902</v>
      </c>
      <c r="AM28" s="299">
        <v>4031.12803009654</v>
      </c>
    </row>
    <row r="29" spans="1:39" s="32" customFormat="1" x14ac:dyDescent="0.25">
      <c r="A29" s="308" t="s">
        <v>66</v>
      </c>
      <c r="B29" s="307" t="s">
        <v>590</v>
      </c>
      <c r="C29" s="312" t="s">
        <v>102</v>
      </c>
      <c r="D29" s="301">
        <v>710.24658569681401</v>
      </c>
      <c r="E29" s="301">
        <v>705.928067692122</v>
      </c>
      <c r="F29" s="301">
        <v>701.17553469345899</v>
      </c>
      <c r="G29" s="301">
        <v>695.54768517682305</v>
      </c>
      <c r="H29" s="299">
        <v>690.08976729561198</v>
      </c>
      <c r="I29" s="299">
        <v>681.28522114159398</v>
      </c>
      <c r="J29" s="299">
        <v>673.06345600934105</v>
      </c>
      <c r="K29" s="299">
        <v>664.905973322975</v>
      </c>
      <c r="L29" s="299">
        <v>656.66958596308598</v>
      </c>
      <c r="M29" s="299">
        <v>648.428691832445</v>
      </c>
      <c r="N29" s="299">
        <v>643.500370313095</v>
      </c>
      <c r="O29" s="299">
        <v>637.73150564610705</v>
      </c>
      <c r="P29" s="299">
        <v>631.98691436112597</v>
      </c>
      <c r="Q29" s="299">
        <v>626.26659645815096</v>
      </c>
      <c r="R29" s="299">
        <v>620.57055193718304</v>
      </c>
      <c r="S29" s="299">
        <v>614.89878079822199</v>
      </c>
      <c r="T29" s="299">
        <v>612.80722438197597</v>
      </c>
      <c r="U29" s="299">
        <v>610.71566796572904</v>
      </c>
      <c r="V29" s="299">
        <v>608.62411154948302</v>
      </c>
      <c r="W29" s="299">
        <v>606.53255513323597</v>
      </c>
      <c r="X29" s="299">
        <v>604.44099871698904</v>
      </c>
      <c r="Y29" s="299">
        <v>602.34944230074302</v>
      </c>
      <c r="Z29" s="299">
        <v>600.25788588449598</v>
      </c>
      <c r="AA29" s="299">
        <v>598.16632946824996</v>
      </c>
      <c r="AB29" s="299">
        <v>596.07477305200302</v>
      </c>
      <c r="AC29" s="299">
        <v>593.98321663575598</v>
      </c>
      <c r="AD29" s="299">
        <v>591.89166021950996</v>
      </c>
      <c r="AE29" s="299">
        <v>589.80010380326303</v>
      </c>
      <c r="AF29" s="299">
        <v>587.70854738701598</v>
      </c>
      <c r="AG29" s="299">
        <v>585.61699097076996</v>
      </c>
      <c r="AH29" s="299">
        <v>583.52543455452303</v>
      </c>
      <c r="AI29" s="299">
        <v>581.43387813827701</v>
      </c>
      <c r="AJ29" s="299">
        <v>579.34232172202996</v>
      </c>
      <c r="AK29" s="299">
        <v>577.25076530578303</v>
      </c>
      <c r="AL29" s="299">
        <v>575.15920888953701</v>
      </c>
      <c r="AM29" s="299">
        <v>573.06765247328997</v>
      </c>
    </row>
    <row r="30" spans="1:39" s="32" customFormat="1" x14ac:dyDescent="0.25">
      <c r="A30" s="308" t="s">
        <v>66</v>
      </c>
      <c r="B30" s="307" t="s">
        <v>590</v>
      </c>
      <c r="C30" s="312" t="s">
        <v>103</v>
      </c>
      <c r="D30" s="301">
        <v>1709.59321767348</v>
      </c>
      <c r="E30" s="301">
        <v>1725.8713373292401</v>
      </c>
      <c r="F30" s="301">
        <v>1737.4251586406899</v>
      </c>
      <c r="G30" s="301">
        <v>1740.63557193829</v>
      </c>
      <c r="H30" s="299">
        <v>1744.44454654572</v>
      </c>
      <c r="I30" s="299">
        <v>1739.30098698804</v>
      </c>
      <c r="J30" s="299">
        <v>1736.1144194828</v>
      </c>
      <c r="K30" s="299">
        <v>1733.39554275928</v>
      </c>
      <c r="L30" s="299">
        <v>1729.0160050076299</v>
      </c>
      <c r="M30" s="299">
        <v>1723.72036570195</v>
      </c>
      <c r="N30" s="299">
        <v>1739.16520178104</v>
      </c>
      <c r="O30" s="299">
        <v>1746.2341008547201</v>
      </c>
      <c r="P30" s="299">
        <v>1753.11158720658</v>
      </c>
      <c r="Q30" s="299">
        <v>1759.79766083662</v>
      </c>
      <c r="R30" s="299">
        <v>1766.2923217448499</v>
      </c>
      <c r="S30" s="299">
        <v>1772.5955699312699</v>
      </c>
      <c r="T30" s="299">
        <v>1789.0889661277499</v>
      </c>
      <c r="U30" s="299">
        <v>1805.58236232423</v>
      </c>
      <c r="V30" s="299">
        <v>1822.0757585207</v>
      </c>
      <c r="W30" s="299">
        <v>1838.56915471718</v>
      </c>
      <c r="X30" s="299">
        <v>1855.0625509136601</v>
      </c>
      <c r="Y30" s="299">
        <v>1871.5559471101401</v>
      </c>
      <c r="Z30" s="299">
        <v>1888.0493433066199</v>
      </c>
      <c r="AA30" s="299">
        <v>1904.5427395030999</v>
      </c>
      <c r="AB30" s="299">
        <v>1921.03613569958</v>
      </c>
      <c r="AC30" s="299">
        <v>1937.52953189606</v>
      </c>
      <c r="AD30" s="299">
        <v>1954.02292809254</v>
      </c>
      <c r="AE30" s="299">
        <v>1970.5163242890201</v>
      </c>
      <c r="AF30" s="299">
        <v>1987.0097204855001</v>
      </c>
      <c r="AG30" s="299">
        <v>2003.5031166819799</v>
      </c>
      <c r="AH30" s="299">
        <v>2019.99651287846</v>
      </c>
      <c r="AI30" s="299">
        <v>2036.48990907494</v>
      </c>
      <c r="AJ30" s="299">
        <v>2052.9833052714198</v>
      </c>
      <c r="AK30" s="299">
        <v>2069.4767014679001</v>
      </c>
      <c r="AL30" s="299">
        <v>2085.9700976643799</v>
      </c>
      <c r="AM30" s="299">
        <v>2102.4634938608501</v>
      </c>
    </row>
    <row r="31" spans="1:39" s="32" customFormat="1" x14ac:dyDescent="0.25">
      <c r="A31" s="308" t="s">
        <v>70</v>
      </c>
      <c r="B31" s="307" t="s">
        <v>590</v>
      </c>
      <c r="C31" s="312" t="s">
        <v>104</v>
      </c>
      <c r="D31" s="301">
        <v>872.33792286977996</v>
      </c>
      <c r="E31" s="301">
        <v>863.72082199757904</v>
      </c>
      <c r="F31" s="301">
        <v>855.14641755343598</v>
      </c>
      <c r="G31" s="301">
        <v>845.87530804430503</v>
      </c>
      <c r="H31" s="299">
        <v>836.65401103457305</v>
      </c>
      <c r="I31" s="299">
        <v>822.96898547047294</v>
      </c>
      <c r="J31" s="299">
        <v>810.15405918771205</v>
      </c>
      <c r="K31" s="299">
        <v>797.47269006009299</v>
      </c>
      <c r="L31" s="299">
        <v>784.21831235097204</v>
      </c>
      <c r="M31" s="299">
        <v>771.80935858722103</v>
      </c>
      <c r="N31" s="299">
        <v>762.86000448189895</v>
      </c>
      <c r="O31" s="299">
        <v>754.09938146319905</v>
      </c>
      <c r="P31" s="299">
        <v>745.38933062848605</v>
      </c>
      <c r="Q31" s="299">
        <v>736.72985197775904</v>
      </c>
      <c r="R31" s="299">
        <v>728.12094551101995</v>
      </c>
      <c r="S31" s="299">
        <v>719.56261122826697</v>
      </c>
      <c r="T31" s="299">
        <v>715.20497470807697</v>
      </c>
      <c r="U31" s="299">
        <v>710.847338187888</v>
      </c>
      <c r="V31" s="299">
        <v>706.48970166769902</v>
      </c>
      <c r="W31" s="299">
        <v>702.13206514750902</v>
      </c>
      <c r="X31" s="299">
        <v>697.77442862732005</v>
      </c>
      <c r="Y31" s="299">
        <v>693.41679210713096</v>
      </c>
      <c r="Z31" s="299">
        <v>689.05915558694096</v>
      </c>
      <c r="AA31" s="299">
        <v>684.70151906675198</v>
      </c>
      <c r="AB31" s="299">
        <v>680.34388254656301</v>
      </c>
      <c r="AC31" s="299">
        <v>675.98624602637301</v>
      </c>
      <c r="AD31" s="299">
        <v>671.62860950618403</v>
      </c>
      <c r="AE31" s="299">
        <v>667.27097298599404</v>
      </c>
      <c r="AF31" s="299">
        <v>662.91333646580495</v>
      </c>
      <c r="AG31" s="299">
        <v>658.55569994561597</v>
      </c>
      <c r="AH31" s="299">
        <v>654.19806342542699</v>
      </c>
      <c r="AI31" s="299">
        <v>649.840426905237</v>
      </c>
      <c r="AJ31" s="299">
        <v>645.48279038504802</v>
      </c>
      <c r="AK31" s="299">
        <v>641.12515386485802</v>
      </c>
      <c r="AL31" s="299">
        <v>636.76751734466905</v>
      </c>
      <c r="AM31" s="299">
        <v>632.40988082447996</v>
      </c>
    </row>
    <row r="32" spans="1:39" s="32" customFormat="1" x14ac:dyDescent="0.25">
      <c r="A32" s="308" t="s">
        <v>69</v>
      </c>
      <c r="B32" s="307" t="s">
        <v>590</v>
      </c>
      <c r="C32" s="312" t="s">
        <v>105</v>
      </c>
      <c r="D32" s="301">
        <v>2352.0018816000002</v>
      </c>
      <c r="E32" s="301">
        <v>2330.1145690180301</v>
      </c>
      <c r="F32" s="301">
        <v>2310.5579570986201</v>
      </c>
      <c r="G32" s="301">
        <v>2289.5981826142802</v>
      </c>
      <c r="H32" s="299">
        <v>2269.4691075925002</v>
      </c>
      <c r="I32" s="299">
        <v>2236.42398114659</v>
      </c>
      <c r="J32" s="299">
        <v>2204.4218567207499</v>
      </c>
      <c r="K32" s="299">
        <v>2172.72208500133</v>
      </c>
      <c r="L32" s="299">
        <v>2141.3232574263802</v>
      </c>
      <c r="M32" s="299">
        <v>2110.2239654339401</v>
      </c>
      <c r="N32" s="299">
        <v>2084.8362043465299</v>
      </c>
      <c r="O32" s="299">
        <v>2061.3196642675998</v>
      </c>
      <c r="P32" s="299">
        <v>2037.9365073071001</v>
      </c>
      <c r="Q32" s="299">
        <v>2014.6867334650301</v>
      </c>
      <c r="R32" s="299">
        <v>1991.5703427414001</v>
      </c>
      <c r="S32" s="299">
        <v>1968.5873351361899</v>
      </c>
      <c r="T32" s="299">
        <v>1957.0941564314101</v>
      </c>
      <c r="U32" s="299">
        <v>1945.6009777266399</v>
      </c>
      <c r="V32" s="299">
        <v>1934.10779902186</v>
      </c>
      <c r="W32" s="299">
        <v>1922.6146203170899</v>
      </c>
      <c r="X32" s="299">
        <v>1911.12144161231</v>
      </c>
      <c r="Y32" s="299">
        <v>1899.6282629075399</v>
      </c>
      <c r="Z32" s="299">
        <v>1888.13508420276</v>
      </c>
      <c r="AA32" s="299">
        <v>1876.6419054979899</v>
      </c>
      <c r="AB32" s="299">
        <v>1865.14872679321</v>
      </c>
      <c r="AC32" s="299">
        <v>1853.6555480884399</v>
      </c>
      <c r="AD32" s="299">
        <v>1842.16236938366</v>
      </c>
      <c r="AE32" s="299">
        <v>1830.6691906788899</v>
      </c>
      <c r="AF32" s="299">
        <v>1819.17601197411</v>
      </c>
      <c r="AG32" s="299">
        <v>1807.6828332693301</v>
      </c>
      <c r="AH32" s="299">
        <v>1796.18965456456</v>
      </c>
      <c r="AI32" s="299">
        <v>1784.6964758597801</v>
      </c>
      <c r="AJ32" s="299">
        <v>1773.20329715501</v>
      </c>
      <c r="AK32" s="299">
        <v>1761.7101184502301</v>
      </c>
      <c r="AL32" s="299">
        <v>1750.21693974546</v>
      </c>
      <c r="AM32" s="299">
        <v>1738.7237610406801</v>
      </c>
    </row>
    <row r="33" spans="1:39" s="32" customFormat="1" x14ac:dyDescent="0.25">
      <c r="A33" s="308" t="s">
        <v>69</v>
      </c>
      <c r="B33" s="307" t="s">
        <v>590</v>
      </c>
      <c r="C33" s="312" t="s">
        <v>106</v>
      </c>
      <c r="D33" s="301">
        <v>1662.0013296</v>
      </c>
      <c r="E33" s="301">
        <v>1644.83071405025</v>
      </c>
      <c r="F33" s="301">
        <v>1629.97465939055</v>
      </c>
      <c r="G33" s="301">
        <v>1613.6993023934001</v>
      </c>
      <c r="H33" s="299">
        <v>1597.49926433465</v>
      </c>
      <c r="I33" s="299">
        <v>1573.4813991165699</v>
      </c>
      <c r="J33" s="299">
        <v>1549.70058086888</v>
      </c>
      <c r="K33" s="299">
        <v>1526.1556651349999</v>
      </c>
      <c r="L33" s="299">
        <v>1502.8455074583201</v>
      </c>
      <c r="M33" s="299">
        <v>1479.7689633822499</v>
      </c>
      <c r="N33" s="299">
        <v>1460.02257733805</v>
      </c>
      <c r="O33" s="299">
        <v>1442.1313303412201</v>
      </c>
      <c r="P33" s="299">
        <v>1424.3496262968399</v>
      </c>
      <c r="Q33" s="299">
        <v>1406.67746520491</v>
      </c>
      <c r="R33" s="299">
        <v>1389.11484706542</v>
      </c>
      <c r="S33" s="299">
        <v>1371.66177187839</v>
      </c>
      <c r="T33" s="299">
        <v>1362.2228208090401</v>
      </c>
      <c r="U33" s="299">
        <v>1352.7838697396901</v>
      </c>
      <c r="V33" s="299">
        <v>1343.3449186703399</v>
      </c>
      <c r="W33" s="299">
        <v>1333.9059676009899</v>
      </c>
      <c r="X33" s="299">
        <v>1324.46701653164</v>
      </c>
      <c r="Y33" s="299">
        <v>1315.02806546229</v>
      </c>
      <c r="Z33" s="299">
        <v>1305.58911439294</v>
      </c>
      <c r="AA33" s="299">
        <v>1296.1501633236001</v>
      </c>
      <c r="AB33" s="299">
        <v>1286.7112122542501</v>
      </c>
      <c r="AC33" s="299">
        <v>1277.2722611848999</v>
      </c>
      <c r="AD33" s="299">
        <v>1267.8333101155499</v>
      </c>
      <c r="AE33" s="299">
        <v>1258.3943590462</v>
      </c>
      <c r="AF33" s="299">
        <v>1248.95540797685</v>
      </c>
      <c r="AG33" s="299">
        <v>1239.5164569075</v>
      </c>
      <c r="AH33" s="299">
        <v>1230.07750583815</v>
      </c>
      <c r="AI33" s="299">
        <v>1220.6385547688001</v>
      </c>
      <c r="AJ33" s="299">
        <v>1211.1996036994501</v>
      </c>
      <c r="AK33" s="299">
        <v>1201.7606526300999</v>
      </c>
      <c r="AL33" s="299">
        <v>1192.3217015607599</v>
      </c>
      <c r="AM33" s="299">
        <v>1182.88275049141</v>
      </c>
    </row>
    <row r="34" spans="1:39" s="32" customFormat="1" x14ac:dyDescent="0.25">
      <c r="A34" s="308" t="s">
        <v>69</v>
      </c>
      <c r="B34" s="307" t="s">
        <v>590</v>
      </c>
      <c r="C34" s="312" t="s">
        <v>107</v>
      </c>
      <c r="D34" s="301">
        <v>302.25024180000003</v>
      </c>
      <c r="E34" s="301">
        <v>312.15165345696897</v>
      </c>
      <c r="F34" s="301">
        <v>320.55920094455502</v>
      </c>
      <c r="G34" s="301">
        <v>325.18823183403703</v>
      </c>
      <c r="H34" s="299">
        <v>330.29276784114899</v>
      </c>
      <c r="I34" s="299">
        <v>334.76769059416699</v>
      </c>
      <c r="J34" s="299">
        <v>339.772759674344</v>
      </c>
      <c r="K34" s="299">
        <v>344.499794344799</v>
      </c>
      <c r="L34" s="299">
        <v>348.95374348143099</v>
      </c>
      <c r="M34" s="299">
        <v>353.28072007465602</v>
      </c>
      <c r="N34" s="299">
        <v>359.60805384017402</v>
      </c>
      <c r="O34" s="299">
        <v>365.17582454611801</v>
      </c>
      <c r="P34" s="299">
        <v>370.65744437488303</v>
      </c>
      <c r="Q34" s="299">
        <v>376.05291332646999</v>
      </c>
      <c r="R34" s="299">
        <v>381.36223140087998</v>
      </c>
      <c r="S34" s="299">
        <v>386.58539859810998</v>
      </c>
      <c r="T34" s="299">
        <v>394.00873251496199</v>
      </c>
      <c r="U34" s="299">
        <v>401.43206643181298</v>
      </c>
      <c r="V34" s="299">
        <v>408.855400348665</v>
      </c>
      <c r="W34" s="299">
        <v>416.27873426551599</v>
      </c>
      <c r="X34" s="299">
        <v>423.70206818236801</v>
      </c>
      <c r="Y34" s="299">
        <v>431.125402099219</v>
      </c>
      <c r="Z34" s="299">
        <v>438.54873601607102</v>
      </c>
      <c r="AA34" s="299">
        <v>445.97206993292201</v>
      </c>
      <c r="AB34" s="299">
        <v>453.39540384977403</v>
      </c>
      <c r="AC34" s="299">
        <v>460.81873776662502</v>
      </c>
      <c r="AD34" s="299">
        <v>468.24207168347601</v>
      </c>
      <c r="AE34" s="299">
        <v>475.66540560032797</v>
      </c>
      <c r="AF34" s="299">
        <v>483.08873951717902</v>
      </c>
      <c r="AG34" s="299">
        <v>490.51207343403098</v>
      </c>
      <c r="AH34" s="299">
        <v>497.93540735088197</v>
      </c>
      <c r="AI34" s="299">
        <v>505.35874126773399</v>
      </c>
      <c r="AJ34" s="299">
        <v>512.78207518458498</v>
      </c>
      <c r="AK34" s="299">
        <v>520.20540910143598</v>
      </c>
      <c r="AL34" s="299">
        <v>527.62874301828799</v>
      </c>
      <c r="AM34" s="299">
        <v>535.05207693513898</v>
      </c>
    </row>
    <row r="35" spans="1:39" s="32" customFormat="1" x14ac:dyDescent="0.25">
      <c r="A35" s="308" t="s">
        <v>71</v>
      </c>
      <c r="B35" s="307" t="s">
        <v>590</v>
      </c>
      <c r="C35" s="312" t="s">
        <v>108</v>
      </c>
      <c r="D35" s="301">
        <v>1274.12359429806</v>
      </c>
      <c r="E35" s="301">
        <v>1259.08498740251</v>
      </c>
      <c r="F35" s="301">
        <v>1245.6178321774601</v>
      </c>
      <c r="G35" s="301">
        <v>1231.48309189368</v>
      </c>
      <c r="H35" s="299">
        <v>1218.16271763339</v>
      </c>
      <c r="I35" s="299">
        <v>1197.6136533521801</v>
      </c>
      <c r="J35" s="299">
        <v>1178.01550697427</v>
      </c>
      <c r="K35" s="299">
        <v>1158.6315013497599</v>
      </c>
      <c r="L35" s="299">
        <v>1139.4604648346001</v>
      </c>
      <c r="M35" s="299">
        <v>1120.50122578471</v>
      </c>
      <c r="N35" s="299">
        <v>1104.4723048184301</v>
      </c>
      <c r="O35" s="299">
        <v>1090.6242044484</v>
      </c>
      <c r="P35" s="299">
        <v>1076.86252986008</v>
      </c>
      <c r="Q35" s="299">
        <v>1063.1872810534701</v>
      </c>
      <c r="R35" s="299">
        <v>1049.5984580285599</v>
      </c>
      <c r="S35" s="299">
        <v>1036.0960607853699</v>
      </c>
      <c r="T35" s="299">
        <v>1028.6490392615599</v>
      </c>
      <c r="U35" s="299">
        <v>1021.20201773776</v>
      </c>
      <c r="V35" s="299">
        <v>1013.75499621396</v>
      </c>
      <c r="W35" s="299">
        <v>1006.30797469016</v>
      </c>
      <c r="X35" s="299">
        <v>998.86095316636204</v>
      </c>
      <c r="Y35" s="299">
        <v>991.41393164256101</v>
      </c>
      <c r="Z35" s="299">
        <v>983.96691011875896</v>
      </c>
      <c r="AA35" s="299">
        <v>976.51988859495702</v>
      </c>
      <c r="AB35" s="299">
        <v>969.072867071156</v>
      </c>
      <c r="AC35" s="299">
        <v>961.62584554735395</v>
      </c>
      <c r="AD35" s="299">
        <v>954.17882402355201</v>
      </c>
      <c r="AE35" s="299">
        <v>946.73180249974996</v>
      </c>
      <c r="AF35" s="299">
        <v>939.28478097594905</v>
      </c>
      <c r="AG35" s="299">
        <v>931.837759452147</v>
      </c>
      <c r="AH35" s="299">
        <v>924.39073792834495</v>
      </c>
      <c r="AI35" s="299">
        <v>916.94371640454403</v>
      </c>
      <c r="AJ35" s="299">
        <v>909.49669488074198</v>
      </c>
      <c r="AK35" s="299">
        <v>902.04967335694005</v>
      </c>
      <c r="AL35" s="299">
        <v>894.60265183313902</v>
      </c>
      <c r="AM35" s="299">
        <v>887.15563030933697</v>
      </c>
    </row>
    <row r="36" spans="1:39" s="32" customFormat="1" x14ac:dyDescent="0.25">
      <c r="A36" s="308" t="s">
        <v>73</v>
      </c>
      <c r="B36" s="307" t="s">
        <v>590</v>
      </c>
      <c r="C36" s="312" t="s">
        <v>109</v>
      </c>
      <c r="D36" s="301">
        <v>186.82514946000001</v>
      </c>
      <c r="E36" s="301">
        <v>184.778210041199</v>
      </c>
      <c r="F36" s="301">
        <v>181.85043295439601</v>
      </c>
      <c r="G36" s="301">
        <v>176.944535285515</v>
      </c>
      <c r="H36" s="299">
        <v>172.44443567877099</v>
      </c>
      <c r="I36" s="299">
        <v>167.71831297139499</v>
      </c>
      <c r="J36" s="299">
        <v>163.277920646523</v>
      </c>
      <c r="K36" s="299">
        <v>158.68768951753299</v>
      </c>
      <c r="L36" s="299">
        <v>153.67102744535299</v>
      </c>
      <c r="M36" s="299">
        <v>148.522578046842</v>
      </c>
      <c r="N36" s="299">
        <v>148.07770834180499</v>
      </c>
      <c r="O36" s="299">
        <v>144.93370846594399</v>
      </c>
      <c r="P36" s="299">
        <v>141.81589734476799</v>
      </c>
      <c r="Q36" s="299">
        <v>138.724274978278</v>
      </c>
      <c r="R36" s="299">
        <v>135.65884136647301</v>
      </c>
      <c r="S36" s="299">
        <v>132.61959650935299</v>
      </c>
      <c r="T36" s="299">
        <v>130.362998813963</v>
      </c>
      <c r="U36" s="299">
        <v>128.10640111857299</v>
      </c>
      <c r="V36" s="299">
        <v>125.849803423183</v>
      </c>
      <c r="W36" s="299">
        <v>123.59320572779301</v>
      </c>
      <c r="X36" s="299">
        <v>121.33660803240301</v>
      </c>
      <c r="Y36" s="299">
        <v>119.08001033701299</v>
      </c>
      <c r="Z36" s="299">
        <v>116.82341264162299</v>
      </c>
      <c r="AA36" s="299">
        <v>114.56681494623299</v>
      </c>
      <c r="AB36" s="299">
        <v>112.310217250843</v>
      </c>
      <c r="AC36" s="299">
        <v>110.053619555453</v>
      </c>
      <c r="AD36" s="299">
        <v>107.797021860063</v>
      </c>
      <c r="AE36" s="299">
        <v>105.540424164673</v>
      </c>
      <c r="AF36" s="299">
        <v>103.283826469283</v>
      </c>
      <c r="AG36" s="299">
        <v>101.027228773893</v>
      </c>
      <c r="AH36" s="299">
        <v>98.770631078503101</v>
      </c>
      <c r="AI36" s="299">
        <v>96.514033383113002</v>
      </c>
      <c r="AJ36" s="299">
        <v>94.257435687723003</v>
      </c>
      <c r="AK36" s="299">
        <v>92.000837992332904</v>
      </c>
      <c r="AL36" s="299">
        <v>89.744240296942905</v>
      </c>
      <c r="AM36" s="299">
        <v>87.487642601552906</v>
      </c>
    </row>
    <row r="37" spans="1:39" s="32" customFormat="1" x14ac:dyDescent="0.25">
      <c r="A37" s="306" t="s">
        <v>1437</v>
      </c>
      <c r="B37" s="317"/>
      <c r="C37" s="318" t="s">
        <v>110</v>
      </c>
      <c r="D37" s="301">
        <v>3631.86605549052</v>
      </c>
      <c r="E37" s="301">
        <v>3608.4282296441202</v>
      </c>
      <c r="F37" s="301">
        <v>3589.1338556148598</v>
      </c>
      <c r="G37" s="301">
        <v>3568.0093826274601</v>
      </c>
      <c r="H37" s="299">
        <v>3546.9209816736602</v>
      </c>
      <c r="I37" s="299">
        <v>3504.0884786800102</v>
      </c>
      <c r="J37" s="299">
        <v>3460.1332698538599</v>
      </c>
      <c r="K37" s="299">
        <v>3413.6735515985201</v>
      </c>
      <c r="L37" s="299">
        <v>3366.20883407572</v>
      </c>
      <c r="M37" s="299">
        <v>3318.1310817348299</v>
      </c>
      <c r="N37" s="299">
        <v>3329.79928230428</v>
      </c>
      <c r="O37" s="299">
        <v>3310.8894857811301</v>
      </c>
      <c r="P37" s="299">
        <v>3291.98119473513</v>
      </c>
      <c r="Q37" s="299">
        <v>3273.07440916626</v>
      </c>
      <c r="R37" s="299">
        <v>3254.1691290745298</v>
      </c>
      <c r="S37" s="299">
        <v>3235.2653544599402</v>
      </c>
      <c r="T37" s="299">
        <v>3235.1356325130901</v>
      </c>
      <c r="U37" s="299">
        <v>3235.0059105662399</v>
      </c>
      <c r="V37" s="299">
        <v>3234.8761886193902</v>
      </c>
      <c r="W37" s="299">
        <v>3234.74646667254</v>
      </c>
      <c r="X37" s="299">
        <v>3234.6167447256898</v>
      </c>
      <c r="Y37" s="299">
        <v>3234.4870227788401</v>
      </c>
      <c r="Z37" s="299">
        <v>3234.35730083199</v>
      </c>
      <c r="AA37" s="299">
        <v>3234.2275788851298</v>
      </c>
      <c r="AB37" s="299">
        <v>3234.0978569382801</v>
      </c>
      <c r="AC37" s="299">
        <v>3233.9681349914299</v>
      </c>
      <c r="AD37" s="299">
        <v>3233.8384130445802</v>
      </c>
      <c r="AE37" s="299">
        <v>3233.70869109773</v>
      </c>
      <c r="AF37" s="299">
        <v>3233.5789691508799</v>
      </c>
      <c r="AG37" s="299">
        <v>3233.4492472040301</v>
      </c>
      <c r="AH37" s="299">
        <v>3233.31952525718</v>
      </c>
      <c r="AI37" s="299">
        <v>3233.1898033103298</v>
      </c>
      <c r="AJ37" s="299">
        <v>3233.0600813634801</v>
      </c>
      <c r="AK37" s="299">
        <v>3232.9303594166299</v>
      </c>
      <c r="AL37" s="299">
        <v>3232.8006374697702</v>
      </c>
      <c r="AM37" s="299">
        <v>3232.67091552292</v>
      </c>
    </row>
    <row r="38" spans="1:39" s="32" customFormat="1" x14ac:dyDescent="0.25">
      <c r="A38" s="308" t="s">
        <v>59</v>
      </c>
      <c r="B38" s="307" t="s">
        <v>590</v>
      </c>
      <c r="C38" s="312" t="s">
        <v>111</v>
      </c>
      <c r="D38" s="301">
        <v>498.37539870000001</v>
      </c>
      <c r="E38" s="301">
        <v>501.75332870206603</v>
      </c>
      <c r="F38" s="301">
        <v>504.46267730807398</v>
      </c>
      <c r="G38" s="301">
        <v>505.77749177170398</v>
      </c>
      <c r="H38" s="299">
        <v>506.60044479670103</v>
      </c>
      <c r="I38" s="299">
        <v>504.02967458132701</v>
      </c>
      <c r="J38" s="299">
        <v>501.34561122928602</v>
      </c>
      <c r="K38" s="299">
        <v>498.268582341566</v>
      </c>
      <c r="L38" s="299">
        <v>494.95140228560501</v>
      </c>
      <c r="M38" s="299">
        <v>491.47110099668402</v>
      </c>
      <c r="N38" s="299">
        <v>498.63253424548498</v>
      </c>
      <c r="O38" s="299">
        <v>500.290882386703</v>
      </c>
      <c r="P38" s="299">
        <v>501.89852898833198</v>
      </c>
      <c r="Q38" s="299">
        <v>503.45547405037399</v>
      </c>
      <c r="R38" s="299">
        <v>504.96171757282798</v>
      </c>
      <c r="S38" s="299">
        <v>506.41725955569302</v>
      </c>
      <c r="T38" s="299">
        <v>510.78604221686402</v>
      </c>
      <c r="U38" s="299">
        <v>515.15482487803399</v>
      </c>
      <c r="V38" s="299">
        <v>519.52360753920402</v>
      </c>
      <c r="W38" s="299">
        <v>523.89239020037496</v>
      </c>
      <c r="X38" s="299">
        <v>528.26117286154499</v>
      </c>
      <c r="Y38" s="299">
        <v>532.62995552271605</v>
      </c>
      <c r="Z38" s="299">
        <v>536.99873818388596</v>
      </c>
      <c r="AA38" s="299">
        <v>541.36752084505599</v>
      </c>
      <c r="AB38" s="299">
        <v>545.73630350622705</v>
      </c>
      <c r="AC38" s="299">
        <v>550.10508616739696</v>
      </c>
      <c r="AD38" s="299">
        <v>554.47386882856699</v>
      </c>
      <c r="AE38" s="299">
        <v>558.84265148973805</v>
      </c>
      <c r="AF38" s="299">
        <v>563.21143415090796</v>
      </c>
      <c r="AG38" s="299">
        <v>567.58021681207799</v>
      </c>
      <c r="AH38" s="299">
        <v>571.94899947324905</v>
      </c>
      <c r="AI38" s="299">
        <v>576.31778213441896</v>
      </c>
      <c r="AJ38" s="299">
        <v>580.68656479558899</v>
      </c>
      <c r="AK38" s="299">
        <v>585.05534745676005</v>
      </c>
      <c r="AL38" s="299">
        <v>589.42413011792996</v>
      </c>
      <c r="AM38" s="299">
        <v>593.79291277909999</v>
      </c>
    </row>
    <row r="39" spans="1:39" s="32" customFormat="1" x14ac:dyDescent="0.25">
      <c r="A39" s="306" t="s">
        <v>54</v>
      </c>
      <c r="B39" s="317" t="s">
        <v>590</v>
      </c>
      <c r="C39" s="318" t="s">
        <v>112</v>
      </c>
      <c r="D39" s="301">
        <v>5832.5244595287704</v>
      </c>
      <c r="E39" s="301">
        <v>5824.8548104143401</v>
      </c>
      <c r="F39" s="301">
        <v>5816.6850992129903</v>
      </c>
      <c r="G39" s="301">
        <v>5809.1798284755196</v>
      </c>
      <c r="H39" s="299">
        <v>5801.6730702513196</v>
      </c>
      <c r="I39" s="299">
        <v>5794.1648377151196</v>
      </c>
      <c r="J39" s="299">
        <v>5785.72149952988</v>
      </c>
      <c r="K39" s="299">
        <v>5777.3819996660604</v>
      </c>
      <c r="L39" s="299">
        <v>5769.0468825996604</v>
      </c>
      <c r="M39" s="299">
        <v>5760.9353495955502</v>
      </c>
      <c r="N39" s="299">
        <v>5811.2433193644802</v>
      </c>
      <c r="O39" s="299">
        <v>5861.5512891334101</v>
      </c>
      <c r="P39" s="299">
        <v>5911.8592589023501</v>
      </c>
      <c r="Q39" s="299">
        <v>5962.1672286712801</v>
      </c>
      <c r="R39" s="299">
        <v>6012.4751984402101</v>
      </c>
      <c r="S39" s="299">
        <v>6062.7831682091501</v>
      </c>
      <c r="T39" s="299">
        <v>6113.09113797808</v>
      </c>
      <c r="U39" s="299">
        <v>6163.39910774701</v>
      </c>
      <c r="V39" s="299">
        <v>6213.70707751595</v>
      </c>
      <c r="W39" s="299">
        <v>6264.01504728488</v>
      </c>
      <c r="X39" s="299">
        <v>6314.32301705381</v>
      </c>
      <c r="Y39" s="299">
        <v>6364.6309868227499</v>
      </c>
      <c r="Z39" s="299">
        <v>6414.9389565916799</v>
      </c>
      <c r="AA39" s="299">
        <v>6465.2469263606099</v>
      </c>
      <c r="AB39" s="299">
        <v>6515.5548961295499</v>
      </c>
      <c r="AC39" s="299">
        <v>6565.8628658984799</v>
      </c>
      <c r="AD39" s="299">
        <v>6616.1708356674098</v>
      </c>
      <c r="AE39" s="299">
        <v>6666.4788054363498</v>
      </c>
      <c r="AF39" s="299">
        <v>6716.7867752052798</v>
      </c>
      <c r="AG39" s="299">
        <v>6767.0947449742098</v>
      </c>
      <c r="AH39" s="299">
        <v>6817.4027147431398</v>
      </c>
      <c r="AI39" s="299">
        <v>6867.7106845120798</v>
      </c>
      <c r="AJ39" s="299">
        <v>6918.0186542810097</v>
      </c>
      <c r="AK39" s="299">
        <v>6968.3266240499397</v>
      </c>
      <c r="AL39" s="299">
        <v>7018.6345938188797</v>
      </c>
      <c r="AM39" s="299">
        <v>7068.9425635878097</v>
      </c>
    </row>
    <row r="40" spans="1:39" s="32" customFormat="1" x14ac:dyDescent="0.25">
      <c r="A40" s="308" t="s">
        <v>60</v>
      </c>
      <c r="B40" s="307" t="s">
        <v>590</v>
      </c>
      <c r="C40" s="312" t="s">
        <v>113</v>
      </c>
      <c r="D40" s="301">
        <v>7488.4764208791603</v>
      </c>
      <c r="E40" s="301">
        <v>7491.4280361369601</v>
      </c>
      <c r="F40" s="301">
        <v>7489.3608301733902</v>
      </c>
      <c r="G40" s="301">
        <v>7485.7748057884401</v>
      </c>
      <c r="H40" s="299">
        <v>7481.6699637821202</v>
      </c>
      <c r="I40" s="299">
        <v>7478.0463049544396</v>
      </c>
      <c r="J40" s="299">
        <v>7480.63179088774</v>
      </c>
      <c r="K40" s="299">
        <v>7483.3140510920202</v>
      </c>
      <c r="L40" s="299">
        <v>7485.9963112962896</v>
      </c>
      <c r="M40" s="299">
        <v>7488.6785715005599</v>
      </c>
      <c r="N40" s="299">
        <v>7491.3608317048402</v>
      </c>
      <c r="O40" s="299">
        <v>7494.0430919091104</v>
      </c>
      <c r="P40" s="299">
        <v>7496.7253521133898</v>
      </c>
      <c r="Q40" s="299">
        <v>7499.4076123176601</v>
      </c>
      <c r="R40" s="299">
        <v>7502.0898725219404</v>
      </c>
      <c r="S40" s="299">
        <v>7504.7721327262097</v>
      </c>
      <c r="T40" s="299">
        <v>7507.45439293048</v>
      </c>
      <c r="U40" s="299">
        <v>7510.1366531347603</v>
      </c>
      <c r="V40" s="299">
        <v>7512.8189133390297</v>
      </c>
      <c r="W40" s="299">
        <v>7515.50117354331</v>
      </c>
      <c r="X40" s="299">
        <v>7518.1834337475802</v>
      </c>
      <c r="Y40" s="299">
        <v>7520.8656939518496</v>
      </c>
      <c r="Z40" s="299">
        <v>7523.5479541561299</v>
      </c>
      <c r="AA40" s="299">
        <v>7526.2302143604002</v>
      </c>
      <c r="AB40" s="299">
        <v>7528.9124745646805</v>
      </c>
      <c r="AC40" s="299">
        <v>7531.5947347689498</v>
      </c>
      <c r="AD40" s="299">
        <v>7534.2769949732301</v>
      </c>
      <c r="AE40" s="299">
        <v>7536.9592551775004</v>
      </c>
      <c r="AF40" s="299">
        <v>7539.6415153817698</v>
      </c>
      <c r="AG40" s="299">
        <v>7542.32377558605</v>
      </c>
      <c r="AH40" s="299">
        <v>7545.0060357903203</v>
      </c>
      <c r="AI40" s="299">
        <v>7547.6882959945997</v>
      </c>
      <c r="AJ40" s="299">
        <v>7550.37055619887</v>
      </c>
      <c r="AK40" s="299">
        <v>7553.0528164031402</v>
      </c>
      <c r="AL40" s="299">
        <v>7555.7350766074196</v>
      </c>
      <c r="AM40" s="299">
        <v>7558.4173368116899</v>
      </c>
    </row>
    <row r="41" spans="1:39" x14ac:dyDescent="0.25">
      <c r="C41" s="30" t="s">
        <v>114</v>
      </c>
      <c r="D41" s="300">
        <v>1949.34483330432</v>
      </c>
      <c r="E41" s="300">
        <v>1910.3407298919701</v>
      </c>
      <c r="F41" s="300">
        <v>1868.37095805136</v>
      </c>
      <c r="G41" s="300">
        <v>1820.4808664965699</v>
      </c>
      <c r="H41" s="300">
        <v>1774.2134686065599</v>
      </c>
      <c r="I41" s="300">
        <v>1725.20608754823</v>
      </c>
      <c r="J41" s="300">
        <v>1704.6861375125</v>
      </c>
      <c r="K41" s="300">
        <v>1681.4156445682199</v>
      </c>
      <c r="L41" s="300">
        <v>1658.37385478284</v>
      </c>
      <c r="M41" s="300">
        <v>1635.8286070596801</v>
      </c>
      <c r="N41" s="300">
        <v>1614.31991282175</v>
      </c>
      <c r="O41" s="300">
        <v>1594.1312514352401</v>
      </c>
      <c r="P41" s="300">
        <v>1575.60461094934</v>
      </c>
      <c r="Q41" s="300">
        <v>1558.5713316425099</v>
      </c>
      <c r="R41" s="300">
        <v>1542.6746562543001</v>
      </c>
      <c r="S41" s="300">
        <v>1528.3795606024401</v>
      </c>
      <c r="T41" s="300">
        <v>1515.5526046796299</v>
      </c>
      <c r="U41" s="300">
        <v>1505.10618794078</v>
      </c>
      <c r="V41" s="300">
        <v>1496.90469106928</v>
      </c>
      <c r="W41" s="300">
        <v>1489.9785543124001</v>
      </c>
      <c r="X41" s="300">
        <v>1484.79410305277</v>
      </c>
      <c r="Y41" s="300">
        <v>1481.0278139753</v>
      </c>
      <c r="Z41" s="300">
        <v>1479.0634534907099</v>
      </c>
      <c r="AA41" s="300">
        <v>1478.89491969184</v>
      </c>
      <c r="AB41" s="300">
        <v>1480.0459680906199</v>
      </c>
      <c r="AC41" s="300">
        <v>1482.2134606716099</v>
      </c>
      <c r="AD41" s="300">
        <v>1485.4367903872101</v>
      </c>
      <c r="AE41" s="300">
        <v>1489.4117144511199</v>
      </c>
      <c r="AF41" s="300">
        <v>1493.93347590144</v>
      </c>
      <c r="AG41" s="300">
        <v>1498.8221200855801</v>
      </c>
      <c r="AH41" s="300">
        <v>1503.8985156554199</v>
      </c>
      <c r="AI41" s="300">
        <v>1509.01237667383</v>
      </c>
      <c r="AJ41" s="300">
        <v>1514.1228182089101</v>
      </c>
      <c r="AK41" s="300">
        <v>1519.20884346721</v>
      </c>
      <c r="AL41" s="300">
        <v>1524.2198116787199</v>
      </c>
      <c r="AM41" s="300">
        <v>1529.00620123358</v>
      </c>
    </row>
    <row r="42" spans="1:39" x14ac:dyDescent="0.25">
      <c r="C42" s="30" t="s">
        <v>115</v>
      </c>
      <c r="D42" s="300">
        <v>3456.2218396307298</v>
      </c>
      <c r="E42" s="300">
        <v>3470.8380256238102</v>
      </c>
      <c r="F42" s="300">
        <v>3484.3748774678502</v>
      </c>
      <c r="G42" s="300">
        <v>3490.76738441406</v>
      </c>
      <c r="H42" s="300">
        <v>3503.44132041082</v>
      </c>
      <c r="I42" s="300">
        <v>3515.3044559663499</v>
      </c>
      <c r="J42" s="300">
        <v>3526.6127004439099</v>
      </c>
      <c r="K42" s="300">
        <v>3537.39783970607</v>
      </c>
      <c r="L42" s="300">
        <v>3551.2109653614998</v>
      </c>
      <c r="M42" s="300">
        <v>3565.5533532383702</v>
      </c>
      <c r="N42" s="300">
        <v>3591.9485930789101</v>
      </c>
      <c r="O42" s="300">
        <v>3618.5456729155499</v>
      </c>
      <c r="P42" s="300">
        <v>3645.9463800359599</v>
      </c>
      <c r="Q42" s="300">
        <v>3673.13758069197</v>
      </c>
      <c r="R42" s="300">
        <v>3698.8329571450599</v>
      </c>
      <c r="S42" s="300">
        <v>3724.5358835923798</v>
      </c>
      <c r="T42" s="300">
        <v>3749.5468573344201</v>
      </c>
      <c r="U42" s="300">
        <v>3776.9072056402201</v>
      </c>
      <c r="V42" s="300">
        <v>3805.2555884291701</v>
      </c>
      <c r="W42" s="300">
        <v>3831.4206791786501</v>
      </c>
      <c r="X42" s="300">
        <v>3857.06945859493</v>
      </c>
      <c r="Y42" s="300">
        <v>3880.5911524411799</v>
      </c>
      <c r="Z42" s="300">
        <v>3903.9649103248298</v>
      </c>
      <c r="AA42" s="300">
        <v>3927.0634085659599</v>
      </c>
      <c r="AB42" s="300">
        <v>3949.3561003115801</v>
      </c>
      <c r="AC42" s="300">
        <v>3970.7260446372602</v>
      </c>
      <c r="AD42" s="300">
        <v>3991.4199230489999</v>
      </c>
      <c r="AE42" s="300">
        <v>4011.3969693372401</v>
      </c>
      <c r="AF42" s="300">
        <v>4030.6373270173199</v>
      </c>
      <c r="AG42" s="300">
        <v>4049.0079873274099</v>
      </c>
      <c r="AH42" s="300">
        <v>4066.4984773470301</v>
      </c>
      <c r="AI42" s="300">
        <v>4083.02366680778</v>
      </c>
      <c r="AJ42" s="300">
        <v>4098.6339676056496</v>
      </c>
      <c r="AK42" s="300">
        <v>4113.5313279243401</v>
      </c>
      <c r="AL42" s="300">
        <v>4127.6392469601797</v>
      </c>
      <c r="AM42" s="300">
        <v>4140.5699075417597</v>
      </c>
    </row>
    <row r="43" spans="1:39" x14ac:dyDescent="0.25">
      <c r="C43" s="30" t="s">
        <v>116</v>
      </c>
      <c r="D43" s="300">
        <v>6417.4081280556202</v>
      </c>
      <c r="E43" s="300">
        <v>6389.50146865857</v>
      </c>
      <c r="F43" s="300">
        <v>6362.5434252991299</v>
      </c>
      <c r="G43" s="300">
        <v>6325.5586727084001</v>
      </c>
      <c r="H43" s="300">
        <v>6303.0752089920397</v>
      </c>
      <c r="I43" s="300">
        <v>6283.124048789</v>
      </c>
      <c r="J43" s="300">
        <v>6265.7794716103799</v>
      </c>
      <c r="K43" s="300">
        <v>6250.4388001080497</v>
      </c>
      <c r="L43" s="300">
        <v>6241.4946592807601</v>
      </c>
      <c r="M43" s="300">
        <v>6233.2302252780901</v>
      </c>
      <c r="N43" s="300">
        <v>6251.8865947062504</v>
      </c>
      <c r="O43" s="300">
        <v>6266.4176699371001</v>
      </c>
      <c r="P43" s="300">
        <v>6275.1739516459702</v>
      </c>
      <c r="Q43" s="300">
        <v>6274.2951118586097</v>
      </c>
      <c r="R43" s="300">
        <v>6260.9944112936701</v>
      </c>
      <c r="S43" s="300">
        <v>6234.6137140481096</v>
      </c>
      <c r="T43" s="300">
        <v>6193.6321191565303</v>
      </c>
      <c r="U43" s="300">
        <v>6139.8760588654604</v>
      </c>
      <c r="V43" s="300">
        <v>6072.4545861079796</v>
      </c>
      <c r="W43" s="300">
        <v>5991.0716985552299</v>
      </c>
      <c r="X43" s="300">
        <v>5899.0759433167796</v>
      </c>
      <c r="Y43" s="300">
        <v>5798.3067560044001</v>
      </c>
      <c r="Z43" s="300">
        <v>5692.3846005839996</v>
      </c>
      <c r="AA43" s="300">
        <v>5584.4191854481196</v>
      </c>
      <c r="AB43" s="300">
        <v>5476.6976575603603</v>
      </c>
      <c r="AC43" s="300">
        <v>5371.5165587754</v>
      </c>
      <c r="AD43" s="300">
        <v>5270.8053119902797</v>
      </c>
      <c r="AE43" s="300">
        <v>5176.1252961677101</v>
      </c>
      <c r="AF43" s="300">
        <v>5088.3545301522799</v>
      </c>
      <c r="AG43" s="300">
        <v>5008.1462154318797</v>
      </c>
      <c r="AH43" s="300">
        <v>4935.7920589743599</v>
      </c>
      <c r="AI43" s="300">
        <v>4871.5396210844701</v>
      </c>
      <c r="AJ43" s="300">
        <v>4815.2907089472601</v>
      </c>
      <c r="AK43" s="300">
        <v>4766.85270751392</v>
      </c>
      <c r="AL43" s="300">
        <v>4725.8005350365502</v>
      </c>
      <c r="AM43" s="300">
        <v>4691.4483696001698</v>
      </c>
    </row>
    <row r="44" spans="1:39" x14ac:dyDescent="0.25">
      <c r="C44" s="30" t="s">
        <v>117</v>
      </c>
      <c r="D44" s="300">
        <v>539.71191651835102</v>
      </c>
      <c r="E44" s="300">
        <v>541.369408396425</v>
      </c>
      <c r="F44" s="300">
        <v>542.94806926096999</v>
      </c>
      <c r="G44" s="300">
        <v>543.45155593983202</v>
      </c>
      <c r="H44" s="300">
        <v>544.97826561351906</v>
      </c>
      <c r="I44" s="300">
        <v>546.48314245346603</v>
      </c>
      <c r="J44" s="300">
        <v>548.03060160752796</v>
      </c>
      <c r="K44" s="300">
        <v>549.67405563511102</v>
      </c>
      <c r="L44" s="300">
        <v>551.96828504764301</v>
      </c>
      <c r="M44" s="300">
        <v>554.53755796097596</v>
      </c>
      <c r="N44" s="300">
        <v>557.30445903983104</v>
      </c>
      <c r="O44" s="300">
        <v>560.21649879866004</v>
      </c>
      <c r="P44" s="300">
        <v>563.28217725916795</v>
      </c>
      <c r="Q44" s="300">
        <v>566.29640614351604</v>
      </c>
      <c r="R44" s="300">
        <v>569.10243929977605</v>
      </c>
      <c r="S44" s="300">
        <v>571.732231677855</v>
      </c>
      <c r="T44" s="300">
        <v>574.05211560965199</v>
      </c>
      <c r="U44" s="300">
        <v>576.23974514012696</v>
      </c>
      <c r="V44" s="300">
        <v>578.10432272396395</v>
      </c>
      <c r="W44" s="300">
        <v>579.41323429228805</v>
      </c>
      <c r="X44" s="300">
        <v>580.29526518877299</v>
      </c>
      <c r="Y44" s="300">
        <v>580.65923248431898</v>
      </c>
      <c r="Z44" s="300">
        <v>580.64107864107496</v>
      </c>
      <c r="AA44" s="300">
        <v>580.34648576388702</v>
      </c>
      <c r="AB44" s="300">
        <v>579.77716702337705</v>
      </c>
      <c r="AC44" s="300">
        <v>579.00129818143296</v>
      </c>
      <c r="AD44" s="300">
        <v>578.11798796014295</v>
      </c>
      <c r="AE44" s="300">
        <v>577.18301290598697</v>
      </c>
      <c r="AF44" s="300">
        <v>576.24867316135999</v>
      </c>
      <c r="AG44" s="300">
        <v>575.38073494744299</v>
      </c>
      <c r="AH44" s="300">
        <v>574.594313069534</v>
      </c>
      <c r="AI44" s="300">
        <v>573.92957210946497</v>
      </c>
      <c r="AJ44" s="300">
        <v>573.416499472743</v>
      </c>
      <c r="AK44" s="300">
        <v>573.06903994440199</v>
      </c>
      <c r="AL44" s="300">
        <v>572.89018337298899</v>
      </c>
      <c r="AM44" s="300">
        <v>572.85800818609096</v>
      </c>
    </row>
    <row r="45" spans="1:39" x14ac:dyDescent="0.25">
      <c r="C45" s="30" t="s">
        <v>118</v>
      </c>
      <c r="D45" s="300">
        <v>13990.614681268</v>
      </c>
      <c r="E45" s="300">
        <v>13519.298231102999</v>
      </c>
      <c r="F45" s="300">
        <v>13097.5961789507</v>
      </c>
      <c r="G45" s="300">
        <v>12707.8326074292</v>
      </c>
      <c r="H45" s="300">
        <v>12382.967720685599</v>
      </c>
      <c r="I45" s="300">
        <v>12025.405073052299</v>
      </c>
      <c r="J45" s="300">
        <v>11582.8920375748</v>
      </c>
      <c r="K45" s="300">
        <v>11007.6198223805</v>
      </c>
      <c r="L45" s="300">
        <v>10316.4130559245</v>
      </c>
      <c r="M45" s="300">
        <v>9576.3795652657009</v>
      </c>
      <c r="N45" s="300">
        <v>8892.8311006233707</v>
      </c>
      <c r="O45" s="300">
        <v>8308.1515848195104</v>
      </c>
      <c r="P45" s="300">
        <v>7831.7773913299798</v>
      </c>
      <c r="Q45" s="300">
        <v>7449.6765133204799</v>
      </c>
      <c r="R45" s="300">
        <v>7140.7184922828401</v>
      </c>
      <c r="S45" s="300">
        <v>6888.6339704992897</v>
      </c>
      <c r="T45" s="300">
        <v>6684.0140648922097</v>
      </c>
      <c r="U45" s="300">
        <v>6519.2113989318595</v>
      </c>
      <c r="V45" s="300">
        <v>6384.5377415743196</v>
      </c>
      <c r="W45" s="300">
        <v>6268.6771415561097</v>
      </c>
      <c r="X45" s="300">
        <v>6168.9244260535597</v>
      </c>
      <c r="Y45" s="300">
        <v>6080.38912299</v>
      </c>
      <c r="Z45" s="300">
        <v>6002.6551345861799</v>
      </c>
      <c r="AA45" s="300">
        <v>5934.4526475925404</v>
      </c>
      <c r="AB45" s="300">
        <v>5873.02366160165</v>
      </c>
      <c r="AC45" s="300">
        <v>5816.9529623403196</v>
      </c>
      <c r="AD45" s="300">
        <v>5766.6765318057496</v>
      </c>
      <c r="AE45" s="300">
        <v>5721.2117676304997</v>
      </c>
      <c r="AF45" s="300">
        <v>5680.0539997896703</v>
      </c>
      <c r="AG45" s="300">
        <v>5642.7816807904701</v>
      </c>
      <c r="AH45" s="300">
        <v>5608.9076159448996</v>
      </c>
      <c r="AI45" s="300">
        <v>5577.9861692453196</v>
      </c>
      <c r="AJ45" s="300">
        <v>5549.9846631556402</v>
      </c>
      <c r="AK45" s="300">
        <v>5524.8849028655104</v>
      </c>
      <c r="AL45" s="300">
        <v>5502.5039192092599</v>
      </c>
      <c r="AM45" s="300">
        <v>5482.1854214621999</v>
      </c>
    </row>
    <row r="46" spans="1:39" x14ac:dyDescent="0.25">
      <c r="C46" s="30" t="s">
        <v>119</v>
      </c>
      <c r="D46" s="300">
        <v>797.59618027759097</v>
      </c>
      <c r="E46" s="300">
        <v>775.95304489504394</v>
      </c>
      <c r="F46" s="300">
        <v>752.18274615476105</v>
      </c>
      <c r="G46" s="300">
        <v>725.88118721801197</v>
      </c>
      <c r="H46" s="300">
        <v>701.18853798043006</v>
      </c>
      <c r="I46" s="300">
        <v>676.49840211419803</v>
      </c>
      <c r="J46" s="300">
        <v>651.66471022395206</v>
      </c>
      <c r="K46" s="300">
        <v>627.53382391495995</v>
      </c>
      <c r="L46" s="300">
        <v>605.44880530157297</v>
      </c>
      <c r="M46" s="300">
        <v>585.63545212009001</v>
      </c>
      <c r="N46" s="300">
        <v>568.12211764065398</v>
      </c>
      <c r="O46" s="300">
        <v>552.77128281333603</v>
      </c>
      <c r="P46" s="300">
        <v>539.46104143731304</v>
      </c>
      <c r="Q46" s="300">
        <v>527.93233370896905</v>
      </c>
      <c r="R46" s="300">
        <v>517.88875385243796</v>
      </c>
      <c r="S46" s="300">
        <v>509.31461154559298</v>
      </c>
      <c r="T46" s="300">
        <v>502.02709532483902</v>
      </c>
      <c r="U46" s="300">
        <v>496.17994500856901</v>
      </c>
      <c r="V46" s="300">
        <v>491.612078399464</v>
      </c>
      <c r="W46" s="300">
        <v>487.89690975219997</v>
      </c>
      <c r="X46" s="300">
        <v>485.07994147082098</v>
      </c>
      <c r="Y46" s="300">
        <v>482.96785251033401</v>
      </c>
      <c r="Z46" s="300">
        <v>481.60619191993698</v>
      </c>
      <c r="AA46" s="300">
        <v>480.93422292810601</v>
      </c>
      <c r="AB46" s="300">
        <v>480.75277211125501</v>
      </c>
      <c r="AC46" s="300">
        <v>480.93366638234102</v>
      </c>
      <c r="AD46" s="300">
        <v>481.469565983302</v>
      </c>
      <c r="AE46" s="300">
        <v>482.25041289179001</v>
      </c>
      <c r="AF46" s="300">
        <v>483.20434377240798</v>
      </c>
      <c r="AG46" s="300">
        <v>484.27041316492699</v>
      </c>
      <c r="AH46" s="300">
        <v>485.391010754712</v>
      </c>
      <c r="AI46" s="300">
        <v>486.517650486104</v>
      </c>
      <c r="AJ46" s="300">
        <v>487.63674322885799</v>
      </c>
      <c r="AK46" s="300">
        <v>488.74264669242001</v>
      </c>
      <c r="AL46" s="300">
        <v>489.81921840520698</v>
      </c>
      <c r="AM46" s="300">
        <v>490.81752169938801</v>
      </c>
    </row>
    <row r="47" spans="1:39" x14ac:dyDescent="0.25">
      <c r="C47" s="30" t="s">
        <v>120</v>
      </c>
      <c r="D47" s="300">
        <v>5577.2271198295603</v>
      </c>
      <c r="E47" s="300">
        <v>5606.60748408777</v>
      </c>
      <c r="F47" s="300">
        <v>5633.3278156504202</v>
      </c>
      <c r="G47" s="300">
        <v>5647.21379195184</v>
      </c>
      <c r="H47" s="300">
        <v>5668.93013103662</v>
      </c>
      <c r="I47" s="300">
        <v>5686.7262916549698</v>
      </c>
      <c r="J47" s="300">
        <v>5700.01950367887</v>
      </c>
      <c r="K47" s="300">
        <v>5707.96411233665</v>
      </c>
      <c r="L47" s="300">
        <v>5714.8388101966202</v>
      </c>
      <c r="M47" s="300">
        <v>5715.5764687581895</v>
      </c>
      <c r="N47" s="300">
        <v>5708.37990872303</v>
      </c>
      <c r="O47" s="300">
        <v>5691.9372734929802</v>
      </c>
      <c r="P47" s="300">
        <v>5666.2139946821899</v>
      </c>
      <c r="Q47" s="300">
        <v>5630.3385134790697</v>
      </c>
      <c r="R47" s="300">
        <v>5583.7861285011504</v>
      </c>
      <c r="S47" s="300">
        <v>5529.5415369682796</v>
      </c>
      <c r="T47" s="300">
        <v>5468.9246547787598</v>
      </c>
      <c r="U47" s="300">
        <v>5406.5263359479604</v>
      </c>
      <c r="V47" s="300">
        <v>5343.5292758127398</v>
      </c>
      <c r="W47" s="300">
        <v>5278.3370188332501</v>
      </c>
      <c r="X47" s="300">
        <v>5213.4958592416097</v>
      </c>
      <c r="Y47" s="300">
        <v>5149.0718807102103</v>
      </c>
      <c r="Z47" s="300">
        <v>5087.1866552132597</v>
      </c>
      <c r="AA47" s="300">
        <v>5028.8602588604399</v>
      </c>
      <c r="AB47" s="300">
        <v>4973.75944225074</v>
      </c>
      <c r="AC47" s="300">
        <v>4922.1467259429801</v>
      </c>
      <c r="AD47" s="300">
        <v>4875.2481528853696</v>
      </c>
      <c r="AE47" s="300">
        <v>4833.2082208198899</v>
      </c>
      <c r="AF47" s="300">
        <v>4796.30646687649</v>
      </c>
      <c r="AG47" s="300">
        <v>4764.7058153347798</v>
      </c>
      <c r="AH47" s="300">
        <v>4738.3356334826303</v>
      </c>
      <c r="AI47" s="300">
        <v>4716.9893122806197</v>
      </c>
      <c r="AJ47" s="300">
        <v>4700.5669230465701</v>
      </c>
      <c r="AK47" s="300">
        <v>4688.8404108293998</v>
      </c>
      <c r="AL47" s="300">
        <v>4681.3578195311302</v>
      </c>
      <c r="AM47" s="300">
        <v>4677.2644692342701</v>
      </c>
    </row>
    <row r="48" spans="1:39" x14ac:dyDescent="0.25">
      <c r="C48" s="30" t="s">
        <v>121</v>
      </c>
      <c r="D48" s="300">
        <v>2323.2146617346998</v>
      </c>
      <c r="E48" s="300">
        <v>2298.0772766557602</v>
      </c>
      <c r="F48" s="300">
        <v>2271.76104709947</v>
      </c>
      <c r="G48" s="300">
        <v>2238.5072348840999</v>
      </c>
      <c r="H48" s="300">
        <v>2200.4090069069598</v>
      </c>
      <c r="I48" s="300">
        <v>2147.9187500261601</v>
      </c>
      <c r="J48" s="300">
        <v>2080.1351226372499</v>
      </c>
      <c r="K48" s="300">
        <v>2004.3365749110999</v>
      </c>
      <c r="L48" s="300">
        <v>1930.1550341689299</v>
      </c>
      <c r="M48" s="300">
        <v>1861.6165857047699</v>
      </c>
      <c r="N48" s="300">
        <v>1800.07148216936</v>
      </c>
      <c r="O48" s="300">
        <v>1745.40788012452</v>
      </c>
      <c r="P48" s="300">
        <v>1697.1578267924999</v>
      </c>
      <c r="Q48" s="300">
        <v>1654.3677657032199</v>
      </c>
      <c r="R48" s="300">
        <v>1615.9878343753201</v>
      </c>
      <c r="S48" s="300">
        <v>1581.8382590587401</v>
      </c>
      <c r="T48" s="300">
        <v>1551.3645516219401</v>
      </c>
      <c r="U48" s="300">
        <v>1525.1377282722301</v>
      </c>
      <c r="V48" s="300">
        <v>1502.8616538112401</v>
      </c>
      <c r="W48" s="300">
        <v>1483.5179508328999</v>
      </c>
      <c r="X48" s="300">
        <v>1467.4932023179899</v>
      </c>
      <c r="Y48" s="300">
        <v>1454.4235968103101</v>
      </c>
      <c r="Z48" s="300">
        <v>1444.60362416319</v>
      </c>
      <c r="AA48" s="300">
        <v>1437.9293511368901</v>
      </c>
      <c r="AB48" s="300">
        <v>1433.80494366988</v>
      </c>
      <c r="AC48" s="300">
        <v>1431.77932091617</v>
      </c>
      <c r="AD48" s="300">
        <v>1431.7134431090501</v>
      </c>
      <c r="AE48" s="300">
        <v>1433.1372016998</v>
      </c>
      <c r="AF48" s="300">
        <v>1435.6865624874899</v>
      </c>
      <c r="AG48" s="300">
        <v>1439.03972959926</v>
      </c>
      <c r="AH48" s="300">
        <v>1442.9000994491701</v>
      </c>
      <c r="AI48" s="300">
        <v>1447.02345751962</v>
      </c>
      <c r="AJ48" s="300">
        <v>1451.2934308767201</v>
      </c>
      <c r="AK48" s="300">
        <v>1455.6351976723099</v>
      </c>
      <c r="AL48" s="300">
        <v>1459.9628441662001</v>
      </c>
      <c r="AM48" s="300">
        <v>1464.1083442008101</v>
      </c>
    </row>
    <row r="49" spans="1:39" x14ac:dyDescent="0.25">
      <c r="C49" s="30" t="s">
        <v>122</v>
      </c>
      <c r="D49" s="300">
        <v>13822.7548248413</v>
      </c>
      <c r="E49" s="300">
        <v>13773.4545155668</v>
      </c>
      <c r="F49" s="300">
        <v>13722.341171346599</v>
      </c>
      <c r="G49" s="300">
        <v>13647.301459853299</v>
      </c>
      <c r="H49" s="300">
        <v>13593.8787088755</v>
      </c>
      <c r="I49" s="300">
        <v>13537.061802132201</v>
      </c>
      <c r="J49" s="300">
        <v>13476.4239388023</v>
      </c>
      <c r="K49" s="300">
        <v>13411.2250660216</v>
      </c>
      <c r="L49" s="300">
        <v>13352.4514043361</v>
      </c>
      <c r="M49" s="300">
        <v>13290.8635430669</v>
      </c>
      <c r="N49" s="300">
        <v>13225.0893010202</v>
      </c>
      <c r="O49" s="300">
        <v>13155.526773507399</v>
      </c>
      <c r="P49" s="300">
        <v>13085.5537088613</v>
      </c>
      <c r="Q49" s="300">
        <v>13015.5966988977</v>
      </c>
      <c r="R49" s="300">
        <v>12944.777759778301</v>
      </c>
      <c r="S49" s="300">
        <v>12878.413699119001</v>
      </c>
      <c r="T49" s="300">
        <v>12816.0513417567</v>
      </c>
      <c r="U49" s="300">
        <v>12764.747599075399</v>
      </c>
      <c r="V49" s="300">
        <v>12722.6453181629</v>
      </c>
      <c r="W49" s="300">
        <v>12680.920846213099</v>
      </c>
      <c r="X49" s="300">
        <v>12642.507375748901</v>
      </c>
      <c r="Y49" s="300">
        <v>12604.5609039062</v>
      </c>
      <c r="Z49" s="300">
        <v>12570.451525017599</v>
      </c>
      <c r="AA49" s="300">
        <v>12541.1840816316</v>
      </c>
      <c r="AB49" s="300">
        <v>12514.4721851049</v>
      </c>
      <c r="AC49" s="300">
        <v>12489.9538047518</v>
      </c>
      <c r="AD49" s="300">
        <v>12470.2214568125</v>
      </c>
      <c r="AE49" s="300">
        <v>12455.0560319949</v>
      </c>
      <c r="AF49" s="300">
        <v>12444.789597053699</v>
      </c>
      <c r="AG49" s="300">
        <v>12439.6288270307</v>
      </c>
      <c r="AH49" s="300">
        <v>12439.3214904422</v>
      </c>
      <c r="AI49" s="300">
        <v>12443.387968482901</v>
      </c>
      <c r="AJ49" s="300">
        <v>12451.7806436355</v>
      </c>
      <c r="AK49" s="300">
        <v>12464.322098848999</v>
      </c>
      <c r="AL49" s="300">
        <v>12480.3105821837</v>
      </c>
      <c r="AM49" s="300">
        <v>12498.095088165401</v>
      </c>
    </row>
    <row r="50" spans="1:39" x14ac:dyDescent="0.25">
      <c r="C50" s="30" t="s">
        <v>123</v>
      </c>
      <c r="D50" s="300">
        <v>2425.9398674490999</v>
      </c>
      <c r="E50" s="300">
        <v>2411.9592284280002</v>
      </c>
      <c r="F50" s="300">
        <v>2398.0172154544198</v>
      </c>
      <c r="G50" s="300">
        <v>2380.6440709824701</v>
      </c>
      <c r="H50" s="300">
        <v>2366.7707863492501</v>
      </c>
      <c r="I50" s="300">
        <v>2352.4420525691198</v>
      </c>
      <c r="J50" s="300">
        <v>2337.4926240834602</v>
      </c>
      <c r="K50" s="300">
        <v>2321.6928859808299</v>
      </c>
      <c r="L50" s="300">
        <v>2306.7418292134798</v>
      </c>
      <c r="M50" s="300">
        <v>2291.12560709234</v>
      </c>
      <c r="N50" s="300">
        <v>2274.5333745917501</v>
      </c>
      <c r="O50" s="300">
        <v>2256.8555488991401</v>
      </c>
      <c r="P50" s="300">
        <v>2238.4286141375901</v>
      </c>
      <c r="Q50" s="300">
        <v>2219.1280971055198</v>
      </c>
      <c r="R50" s="300">
        <v>2198.80255123692</v>
      </c>
      <c r="S50" s="300">
        <v>2178.4910482146902</v>
      </c>
      <c r="T50" s="300">
        <v>2158.4335297931698</v>
      </c>
      <c r="U50" s="300">
        <v>2140.1343435347198</v>
      </c>
      <c r="V50" s="300">
        <v>2123.64049884426</v>
      </c>
      <c r="W50" s="300">
        <v>2107.8462004923099</v>
      </c>
      <c r="X50" s="300">
        <v>2093.36077373234</v>
      </c>
      <c r="Y50" s="300">
        <v>2079.75350672064</v>
      </c>
      <c r="Z50" s="300">
        <v>2067.4809155037701</v>
      </c>
      <c r="AA50" s="300">
        <v>2056.5530849300699</v>
      </c>
      <c r="AB50" s="300">
        <v>2046.4330504048601</v>
      </c>
      <c r="AC50" s="300">
        <v>2036.87700908017</v>
      </c>
      <c r="AD50" s="300">
        <v>2028.1017242687999</v>
      </c>
      <c r="AE50" s="300">
        <v>2019.9169705654999</v>
      </c>
      <c r="AF50" s="300">
        <v>2012.2846155606001</v>
      </c>
      <c r="AG50" s="300">
        <v>2005.1863088959001</v>
      </c>
      <c r="AH50" s="300">
        <v>1998.5900043468901</v>
      </c>
      <c r="AI50" s="300">
        <v>1992.46874749668</v>
      </c>
      <c r="AJ50" s="300">
        <v>1986.9150328368</v>
      </c>
      <c r="AK50" s="300">
        <v>1982.01050797263</v>
      </c>
      <c r="AL50" s="300">
        <v>1977.76808338397</v>
      </c>
      <c r="AM50" s="300">
        <v>1974.0542365639301</v>
      </c>
    </row>
    <row r="51" spans="1:39" x14ac:dyDescent="0.25">
      <c r="C51" s="30" t="s">
        <v>124</v>
      </c>
      <c r="D51" s="300">
        <v>3420.02916741938</v>
      </c>
      <c r="E51" s="300">
        <v>3449.3802308467698</v>
      </c>
      <c r="F51" s="300">
        <v>3477.5576253102699</v>
      </c>
      <c r="G51" s="300">
        <v>3498.2216562847302</v>
      </c>
      <c r="H51" s="300">
        <v>3524.9303949047899</v>
      </c>
      <c r="I51" s="300">
        <v>3550.4689430257399</v>
      </c>
      <c r="J51" s="300">
        <v>3574.9132214194801</v>
      </c>
      <c r="K51" s="300">
        <v>3598.29127403025</v>
      </c>
      <c r="L51" s="300">
        <v>3624.2287516707402</v>
      </c>
      <c r="M51" s="300">
        <v>3650.2454528425801</v>
      </c>
      <c r="N51" s="300">
        <v>3676.0453586485301</v>
      </c>
      <c r="O51" s="300">
        <v>3701.5347396305501</v>
      </c>
      <c r="P51" s="300">
        <v>3727.2320431582598</v>
      </c>
      <c r="Q51" s="300">
        <v>3752.4911447365398</v>
      </c>
      <c r="R51" s="300">
        <v>3776.2222962353899</v>
      </c>
      <c r="S51" s="300">
        <v>3799.6152085343601</v>
      </c>
      <c r="T51" s="300">
        <v>3822.1891015462502</v>
      </c>
      <c r="U51" s="300">
        <v>3846.26657401276</v>
      </c>
      <c r="V51" s="300">
        <v>3871.2918483131102</v>
      </c>
      <c r="W51" s="300">
        <v>3894.4357410191301</v>
      </c>
      <c r="X51" s="300">
        <v>3916.8704720678002</v>
      </c>
      <c r="Y51" s="300">
        <v>3937.74872180701</v>
      </c>
      <c r="Z51" s="300">
        <v>3958.2921299869799</v>
      </c>
      <c r="AA51" s="300">
        <v>3978.82137305587</v>
      </c>
      <c r="AB51" s="300">
        <v>3998.5113187495599</v>
      </c>
      <c r="AC51" s="300">
        <v>4017.1257874879898</v>
      </c>
      <c r="AD51" s="300">
        <v>4035.40094419058</v>
      </c>
      <c r="AE51" s="300">
        <v>4053.1462221225802</v>
      </c>
      <c r="AF51" s="300">
        <v>4070.3845682886399</v>
      </c>
      <c r="AG51" s="300">
        <v>4087.1378196648898</v>
      </c>
      <c r="AH51" s="300">
        <v>4103.3415685459404</v>
      </c>
      <c r="AI51" s="300">
        <v>4118.9167741327001</v>
      </c>
      <c r="AJ51" s="300">
        <v>4133.9929527689201</v>
      </c>
      <c r="AK51" s="300">
        <v>4148.68576612775</v>
      </c>
      <c r="AL51" s="300">
        <v>4162.9799842847697</v>
      </c>
      <c r="AM51" s="300">
        <v>4176.5490471250696</v>
      </c>
    </row>
    <row r="52" spans="1:39" x14ac:dyDescent="0.25">
      <c r="C52" s="30" t="s">
        <v>125</v>
      </c>
      <c r="D52" s="300">
        <v>35058.069206362503</v>
      </c>
      <c r="E52" s="300">
        <v>36281.645947677702</v>
      </c>
      <c r="F52" s="300">
        <v>37452.935280916303</v>
      </c>
      <c r="G52" s="300">
        <v>38527.473034587099</v>
      </c>
      <c r="H52" s="300">
        <v>39501.694442977903</v>
      </c>
      <c r="I52" s="300">
        <v>40369.079507278402</v>
      </c>
      <c r="J52" s="300">
        <v>40710.169193084999</v>
      </c>
      <c r="K52" s="300">
        <v>41054.521992217</v>
      </c>
      <c r="L52" s="300">
        <v>41400.608190153303</v>
      </c>
      <c r="M52" s="300">
        <v>41748.498145124497</v>
      </c>
      <c r="N52" s="300">
        <v>42094.507645458703</v>
      </c>
      <c r="O52" s="300">
        <v>42437.495081714696</v>
      </c>
      <c r="P52" s="300">
        <v>42784.786604385801</v>
      </c>
      <c r="Q52" s="300">
        <v>43127.208539138301</v>
      </c>
      <c r="R52" s="300">
        <v>43451.635235034999</v>
      </c>
      <c r="S52" s="300">
        <v>43773.348153114297</v>
      </c>
      <c r="T52" s="300">
        <v>44085.577088605001</v>
      </c>
      <c r="U52" s="300">
        <v>44420.196194696502</v>
      </c>
      <c r="V52" s="300">
        <v>44767.031252526001</v>
      </c>
      <c r="W52" s="300">
        <v>45091.6687167704</v>
      </c>
      <c r="X52" s="300">
        <v>45409.752485049903</v>
      </c>
      <c r="Y52" s="300">
        <v>45707.959271171698</v>
      </c>
      <c r="Z52" s="300">
        <v>46004.664232082701</v>
      </c>
      <c r="AA52" s="300">
        <v>46301.622501946498</v>
      </c>
      <c r="AB52" s="300">
        <v>46590.343231026403</v>
      </c>
      <c r="AC52" s="300">
        <v>46868.722482621299</v>
      </c>
      <c r="AD52" s="300">
        <v>47143.308015900802</v>
      </c>
      <c r="AE52" s="300">
        <v>47412.612526540201</v>
      </c>
      <c r="AF52" s="300">
        <v>47676.805318306499</v>
      </c>
      <c r="AG52" s="300">
        <v>47935.8656894464</v>
      </c>
      <c r="AH52" s="300">
        <v>48189.258274792497</v>
      </c>
      <c r="AI52" s="300">
        <v>48436.142029587398</v>
      </c>
      <c r="AJ52" s="300">
        <v>48677.5699064121</v>
      </c>
      <c r="AK52" s="300">
        <v>48915.284347016597</v>
      </c>
      <c r="AL52" s="300">
        <v>49148.796164003703</v>
      </c>
      <c r="AM52" s="300">
        <v>49374.024884904902</v>
      </c>
    </row>
    <row r="53" spans="1:39" x14ac:dyDescent="0.25">
      <c r="A53" s="321" t="s">
        <v>75</v>
      </c>
      <c r="C53" s="30" t="s">
        <v>126</v>
      </c>
      <c r="D53" s="300">
        <v>15316.2584345335</v>
      </c>
      <c r="E53" s="300">
        <v>15548.0043615016</v>
      </c>
      <c r="F53" s="300">
        <v>15769.027349202501</v>
      </c>
      <c r="G53" s="300">
        <v>15950.7788746727</v>
      </c>
      <c r="H53" s="300">
        <v>16151.841486806799</v>
      </c>
      <c r="I53" s="300">
        <v>16376.6856930578</v>
      </c>
      <c r="J53" s="300">
        <v>16670.285523258099</v>
      </c>
      <c r="K53" s="300">
        <v>17009.806777948099</v>
      </c>
      <c r="L53" s="300">
        <v>17347.107913445001</v>
      </c>
      <c r="M53" s="300">
        <v>17694.9601331665</v>
      </c>
      <c r="N53" s="300">
        <v>18051.420625592498</v>
      </c>
      <c r="O53" s="300">
        <v>18418.974585706099</v>
      </c>
      <c r="P53" s="300">
        <v>18797.634050155</v>
      </c>
      <c r="Q53" s="300">
        <v>19187.424793878501</v>
      </c>
      <c r="R53" s="300">
        <v>19588.3868315531</v>
      </c>
      <c r="S53" s="300">
        <v>20000.5762859405</v>
      </c>
      <c r="T53" s="300">
        <v>20302.530344292001</v>
      </c>
      <c r="U53" s="300">
        <v>20603.6691954614</v>
      </c>
      <c r="V53" s="300">
        <v>20903.9927945895</v>
      </c>
      <c r="W53" s="300">
        <v>21203.501097295</v>
      </c>
      <c r="X53" s="300">
        <v>21502.194059664202</v>
      </c>
      <c r="Y53" s="300">
        <v>21800.071638220001</v>
      </c>
      <c r="Z53" s="300">
        <v>22097.1337899422</v>
      </c>
      <c r="AA53" s="300">
        <v>22393.380472236899</v>
      </c>
      <c r="AB53" s="300">
        <v>22688.811642918601</v>
      </c>
      <c r="AC53" s="300">
        <v>22983.427260256201</v>
      </c>
      <c r="AD53" s="300">
        <v>23278.6548307189</v>
      </c>
      <c r="AE53" s="300">
        <v>23573.054767614802</v>
      </c>
      <c r="AF53" s="300">
        <v>23866.6270474706</v>
      </c>
      <c r="AG53" s="300">
        <v>24159.3716470297</v>
      </c>
      <c r="AH53" s="300">
        <v>24451.288543268802</v>
      </c>
      <c r="AI53" s="300">
        <v>24742.377713398</v>
      </c>
      <c r="AJ53" s="300">
        <v>25032.639134913701</v>
      </c>
      <c r="AK53" s="300">
        <v>25322.072785435099</v>
      </c>
      <c r="AL53" s="300">
        <v>25610.678642901599</v>
      </c>
      <c r="AM53" s="300">
        <v>25898.456685439</v>
      </c>
    </row>
    <row r="54" spans="1:39" x14ac:dyDescent="0.25">
      <c r="C54" s="30" t="s">
        <v>127</v>
      </c>
      <c r="D54" s="300">
        <v>1343.6038098961899</v>
      </c>
      <c r="E54" s="300">
        <v>1320.17815101562</v>
      </c>
      <c r="F54" s="300">
        <v>1294.63920449805</v>
      </c>
      <c r="G54" s="300">
        <v>1267.8626316802499</v>
      </c>
      <c r="H54" s="300">
        <v>1239.92309325821</v>
      </c>
      <c r="I54" s="300">
        <v>1210.8952499279101</v>
      </c>
      <c r="J54" s="300">
        <v>1180.8537623853299</v>
      </c>
      <c r="K54" s="300">
        <v>1149.87329132646</v>
      </c>
      <c r="L54" s="300">
        <v>1118.02849744729</v>
      </c>
      <c r="M54" s="300">
        <v>1085.39404144379</v>
      </c>
      <c r="N54" s="300">
        <v>1052.0156723441501</v>
      </c>
      <c r="O54" s="300">
        <v>1018.88617223113</v>
      </c>
      <c r="P54" s="300">
        <v>986.00554110472206</v>
      </c>
      <c r="Q54" s="300">
        <v>953.37377896491898</v>
      </c>
      <c r="R54" s="300">
        <v>920.99088581172703</v>
      </c>
      <c r="S54" s="300">
        <v>888.85686164514402</v>
      </c>
      <c r="T54" s="300">
        <v>856.97170646517202</v>
      </c>
      <c r="U54" s="300">
        <v>825.33542027180897</v>
      </c>
      <c r="V54" s="300">
        <v>793.94800306505704</v>
      </c>
      <c r="W54" s="300">
        <v>762.80945484491497</v>
      </c>
      <c r="X54" s="300">
        <v>731.91977561138197</v>
      </c>
      <c r="Y54" s="300">
        <v>701.27896536445996</v>
      </c>
      <c r="Z54" s="300">
        <v>670.88702410414805</v>
      </c>
      <c r="AA54" s="300">
        <v>640.74395183044498</v>
      </c>
      <c r="AB54" s="300">
        <v>610.84974854335303</v>
      </c>
      <c r="AC54" s="300">
        <v>581.20441424287105</v>
      </c>
      <c r="AD54" s="300">
        <v>551.80794892899905</v>
      </c>
      <c r="AE54" s="300">
        <v>522.66035260173703</v>
      </c>
      <c r="AF54" s="300">
        <v>493.76162526108499</v>
      </c>
      <c r="AG54" s="300">
        <v>465.11176690704298</v>
      </c>
      <c r="AH54" s="300">
        <v>436.710777539611</v>
      </c>
      <c r="AI54" s="300">
        <v>408.558657158789</v>
      </c>
      <c r="AJ54" s="300">
        <v>380.65540576457698</v>
      </c>
      <c r="AK54" s="300">
        <v>353.001023356975</v>
      </c>
      <c r="AL54" s="300">
        <v>325.59550993598299</v>
      </c>
      <c r="AM54" s="300">
        <v>298.43886550160101</v>
      </c>
    </row>
    <row r="55" spans="1:39" x14ac:dyDescent="0.25">
      <c r="C55" s="30" t="s">
        <v>128</v>
      </c>
      <c r="D55" s="300">
        <v>214.28851153148901</v>
      </c>
      <c r="E55" s="300">
        <v>314.70547931934499</v>
      </c>
      <c r="F55" s="300">
        <v>444.043935489006</v>
      </c>
      <c r="G55" s="300">
        <v>705.53039033474704</v>
      </c>
      <c r="H55" s="300">
        <v>1064.06844942728</v>
      </c>
      <c r="I55" s="300">
        <v>1415.75210805863</v>
      </c>
      <c r="J55" s="300">
        <v>1548.9918171623499</v>
      </c>
      <c r="K55" s="300">
        <v>1900.0428651847801</v>
      </c>
      <c r="L55" s="300">
        <v>2427.4826434668798</v>
      </c>
      <c r="M55" s="300">
        <v>3057.8160843493802</v>
      </c>
      <c r="N55" s="300">
        <v>3749.8909060065298</v>
      </c>
      <c r="O55" s="300">
        <v>4447.4022184034402</v>
      </c>
      <c r="P55" s="300">
        <v>5125.7055267302803</v>
      </c>
      <c r="Q55" s="300">
        <v>5864.79336622969</v>
      </c>
      <c r="R55" s="300">
        <v>6646.1132875250996</v>
      </c>
      <c r="S55" s="300">
        <v>7458.1061133867297</v>
      </c>
      <c r="T55" s="300">
        <v>8264.7150357566006</v>
      </c>
      <c r="U55" s="300">
        <v>9013.1324104002506</v>
      </c>
      <c r="V55" s="300">
        <v>9767.0232633947398</v>
      </c>
      <c r="W55" s="300">
        <v>10531.674064944</v>
      </c>
      <c r="X55" s="300">
        <v>11321.144273902</v>
      </c>
      <c r="Y55" s="300">
        <v>12113.889553524999</v>
      </c>
      <c r="Z55" s="300">
        <v>12933.7706584272</v>
      </c>
      <c r="AA55" s="300">
        <v>13773.2127360787</v>
      </c>
      <c r="AB55" s="300">
        <v>14621.9628468681</v>
      </c>
      <c r="AC55" s="300">
        <v>15478.7325087593</v>
      </c>
      <c r="AD55" s="300">
        <v>16485.543645723999</v>
      </c>
      <c r="AE55" s="300">
        <v>17472.335887269099</v>
      </c>
      <c r="AF55" s="300">
        <v>18435.8734555341</v>
      </c>
      <c r="AG55" s="300">
        <v>19370.670510470201</v>
      </c>
      <c r="AH55" s="300">
        <v>20052.475524892201</v>
      </c>
      <c r="AI55" s="300">
        <v>20727.358796722001</v>
      </c>
      <c r="AJ55" s="300">
        <v>21382.958657589799</v>
      </c>
      <c r="AK55" s="300">
        <v>22013.666458703199</v>
      </c>
      <c r="AL55" s="300">
        <v>22613.893406656902</v>
      </c>
      <c r="AM55" s="300">
        <v>23173.8417638801</v>
      </c>
    </row>
    <row r="56" spans="1:39" x14ac:dyDescent="0.25">
      <c r="C56" s="30" t="s">
        <v>129</v>
      </c>
      <c r="D56" s="300">
        <v>0.35349773729622902</v>
      </c>
      <c r="E56" s="300">
        <v>0.72539255381603995</v>
      </c>
      <c r="F56" s="300">
        <v>1.5255757631428</v>
      </c>
      <c r="G56" s="300">
        <v>3.3209938685229998</v>
      </c>
      <c r="H56" s="300">
        <v>6.8494463688077403</v>
      </c>
      <c r="I56" s="300">
        <v>13.4990413085269</v>
      </c>
      <c r="J56" s="300">
        <v>24.984284840392299</v>
      </c>
      <c r="K56" s="300">
        <v>50.654401748876701</v>
      </c>
      <c r="L56" s="300">
        <v>86.371955276690798</v>
      </c>
      <c r="M56" s="300">
        <v>152.51589001232</v>
      </c>
      <c r="N56" s="300">
        <v>234.299933959469</v>
      </c>
      <c r="O56" s="300">
        <v>332.88946418575699</v>
      </c>
      <c r="P56" s="300">
        <v>436.83230962828299</v>
      </c>
      <c r="Q56" s="300">
        <v>528.898241322942</v>
      </c>
      <c r="R56" s="300">
        <v>614.57578927549696</v>
      </c>
      <c r="S56" s="300">
        <v>696.38602786813203</v>
      </c>
      <c r="T56" s="300">
        <v>803.12921576982399</v>
      </c>
      <c r="U56" s="300">
        <v>914.09948909062098</v>
      </c>
      <c r="V56" s="300">
        <v>1026.9926338548901</v>
      </c>
      <c r="W56" s="300">
        <v>1145.6717836236501</v>
      </c>
      <c r="X56" s="300">
        <v>1274.0615492654999</v>
      </c>
      <c r="Y56" s="300">
        <v>1407.8724068281699</v>
      </c>
      <c r="Z56" s="300">
        <v>1545.6630146621401</v>
      </c>
      <c r="AA56" s="300">
        <v>1687.2161112561901</v>
      </c>
      <c r="AB56" s="300">
        <v>1828.8226952279099</v>
      </c>
      <c r="AC56" s="300">
        <v>1968.5366518728399</v>
      </c>
      <c r="AD56" s="300">
        <v>2091.7594866925101</v>
      </c>
      <c r="AE56" s="300">
        <v>2209.3066020398801</v>
      </c>
      <c r="AF56" s="300">
        <v>2319.8765941209999</v>
      </c>
      <c r="AG56" s="300">
        <v>2420.7359049069801</v>
      </c>
      <c r="AH56" s="300">
        <v>2512.9945669005801</v>
      </c>
      <c r="AI56" s="300">
        <v>2598.1994049984801</v>
      </c>
      <c r="AJ56" s="300">
        <v>2677.9185005671502</v>
      </c>
      <c r="AK56" s="300">
        <v>2753.45713329911</v>
      </c>
      <c r="AL56" s="300">
        <v>2827.2116459405702</v>
      </c>
      <c r="AM56" s="300">
        <v>2901.5772291278099</v>
      </c>
    </row>
    <row r="57" spans="1:39" x14ac:dyDescent="0.25">
      <c r="C57" s="30" t="s">
        <v>130</v>
      </c>
      <c r="D57" s="300">
        <v>7.8290457547520495E-2</v>
      </c>
      <c r="E57" s="300">
        <v>0.12714519920026501</v>
      </c>
      <c r="F57" s="300">
        <v>2.2638356773116302</v>
      </c>
      <c r="G57" s="300">
        <v>7.0819616451509901</v>
      </c>
      <c r="H57" s="300">
        <v>15.144106073202</v>
      </c>
      <c r="I57" s="300">
        <v>25.3253487090014</v>
      </c>
      <c r="J57" s="300">
        <v>33.165571902478298</v>
      </c>
      <c r="K57" s="300">
        <v>46.652982153063199</v>
      </c>
      <c r="L57" s="300">
        <v>59.716701553942201</v>
      </c>
      <c r="M57" s="300">
        <v>85.986188710124395</v>
      </c>
      <c r="N57" s="300">
        <v>116.225539052432</v>
      </c>
      <c r="O57" s="300">
        <v>150.29730383094599</v>
      </c>
      <c r="P57" s="300">
        <v>186.65566756606401</v>
      </c>
      <c r="Q57" s="300">
        <v>227.21782113414801</v>
      </c>
      <c r="R57" s="300">
        <v>274.43291697360797</v>
      </c>
      <c r="S57" s="300">
        <v>328.07506532563798</v>
      </c>
      <c r="T57" s="300">
        <v>383.38281391871601</v>
      </c>
      <c r="U57" s="300">
        <v>439.58841927792901</v>
      </c>
      <c r="V57" s="300">
        <v>497.775402189761</v>
      </c>
      <c r="W57" s="300">
        <v>561.61394767573097</v>
      </c>
      <c r="X57" s="300">
        <v>633.44365189123505</v>
      </c>
      <c r="Y57" s="300">
        <v>708.32678328958298</v>
      </c>
      <c r="Z57" s="300">
        <v>793.41038664658299</v>
      </c>
      <c r="AA57" s="300">
        <v>886.30896840718003</v>
      </c>
      <c r="AB57" s="300">
        <v>988.84568430601303</v>
      </c>
      <c r="AC57" s="300">
        <v>1098.9079881887701</v>
      </c>
      <c r="AD57" s="300">
        <v>1202.44696655301</v>
      </c>
      <c r="AE57" s="300">
        <v>1311.88874101439</v>
      </c>
      <c r="AF57" s="300">
        <v>1424.68982724687</v>
      </c>
      <c r="AG57" s="300">
        <v>1539.8206627541399</v>
      </c>
      <c r="AH57" s="300">
        <v>1656.0507692026599</v>
      </c>
      <c r="AI57" s="300">
        <v>1772.99019174821</v>
      </c>
      <c r="AJ57" s="300">
        <v>1890.0829877737699</v>
      </c>
      <c r="AK57" s="300">
        <v>2007.6137288822199</v>
      </c>
      <c r="AL57" s="300">
        <v>2125.0467528398099</v>
      </c>
      <c r="AM57" s="300">
        <v>2243.3171035107098</v>
      </c>
    </row>
    <row r="58" spans="1:39" x14ac:dyDescent="0.25">
      <c r="C58" s="30" t="s">
        <v>131</v>
      </c>
      <c r="D58" s="300">
        <v>1.9198306861166401E-12</v>
      </c>
      <c r="E58" s="300">
        <v>2.5368591776298</v>
      </c>
      <c r="F58" s="300">
        <v>7.2843883436736201</v>
      </c>
      <c r="G58" s="300">
        <v>11.4538494976895</v>
      </c>
      <c r="H58" s="300">
        <v>16.457195643368699</v>
      </c>
      <c r="I58" s="300">
        <v>20.571929929060602</v>
      </c>
      <c r="J58" s="300">
        <v>31.020656673883099</v>
      </c>
      <c r="K58" s="300">
        <v>47.686065671746803</v>
      </c>
      <c r="L58" s="300">
        <v>62.210614924090002</v>
      </c>
      <c r="M58" s="300">
        <v>76.625709414639005</v>
      </c>
      <c r="N58" s="300">
        <v>90.167654494062305</v>
      </c>
      <c r="O58" s="300">
        <v>102.557143077506</v>
      </c>
      <c r="P58" s="300">
        <v>113.681467159463</v>
      </c>
      <c r="Q58" s="300">
        <v>123.344484256564</v>
      </c>
      <c r="R58" s="300">
        <v>131.769462036482</v>
      </c>
      <c r="S58" s="300">
        <v>139.48745258091401</v>
      </c>
      <c r="T58" s="300">
        <v>148.53321417086201</v>
      </c>
      <c r="U58" s="300">
        <v>164.81563975207899</v>
      </c>
      <c r="V58" s="300">
        <v>192.88442967520501</v>
      </c>
      <c r="W58" s="300">
        <v>225.96202266944499</v>
      </c>
      <c r="X58" s="300">
        <v>258.43849632854301</v>
      </c>
      <c r="Y58" s="300">
        <v>287.37252851794898</v>
      </c>
      <c r="Z58" s="300">
        <v>312.61011684233802</v>
      </c>
      <c r="AA58" s="300">
        <v>335.50298309339001</v>
      </c>
      <c r="AB58" s="300">
        <v>355.51537541730403</v>
      </c>
      <c r="AC58" s="300">
        <v>372.64129247046202</v>
      </c>
      <c r="AD58" s="300">
        <v>387.35015846192499</v>
      </c>
      <c r="AE58" s="300">
        <v>399.32673405432803</v>
      </c>
      <c r="AF58" s="300">
        <v>408.81603729770302</v>
      </c>
      <c r="AG58" s="300">
        <v>415.98090994606503</v>
      </c>
      <c r="AH58" s="300">
        <v>420.76099575757701</v>
      </c>
      <c r="AI58" s="300">
        <v>422.63276034715602</v>
      </c>
      <c r="AJ58" s="300">
        <v>422.50339669084298</v>
      </c>
      <c r="AK58" s="300">
        <v>420.42978131268302</v>
      </c>
      <c r="AL58" s="300">
        <v>417.07117124979601</v>
      </c>
      <c r="AM58" s="300">
        <v>412.792907147709</v>
      </c>
    </row>
    <row r="59" spans="1:39" x14ac:dyDescent="0.25">
      <c r="C59" s="30" t="s">
        <v>132</v>
      </c>
      <c r="D59" s="300">
        <v>0</v>
      </c>
      <c r="E59" s="300">
        <v>0</v>
      </c>
      <c r="F59" s="300">
        <v>0</v>
      </c>
      <c r="G59" s="300">
        <v>0</v>
      </c>
      <c r="H59" s="300">
        <v>0</v>
      </c>
      <c r="I59" s="300">
        <v>0.73874179925844896</v>
      </c>
      <c r="J59" s="300">
        <v>1.5309666025449999</v>
      </c>
      <c r="K59" s="300">
        <v>2.3287090130714998</v>
      </c>
      <c r="L59" s="300">
        <v>3.1486685067579101</v>
      </c>
      <c r="M59" s="300">
        <v>3.9848829595567601</v>
      </c>
      <c r="N59" s="300">
        <v>4.8429700534147004</v>
      </c>
      <c r="O59" s="300">
        <v>5.7342521639812798</v>
      </c>
      <c r="P59" s="300">
        <v>6.6576507636665898</v>
      </c>
      <c r="Q59" s="300">
        <v>7.5929293634341999</v>
      </c>
      <c r="R59" s="300">
        <v>8.5425183662504605</v>
      </c>
      <c r="S59" s="300">
        <v>9.5370283349019296</v>
      </c>
      <c r="T59" s="300">
        <v>9.7984378017132006</v>
      </c>
      <c r="U59" s="300">
        <v>11.3750169689673</v>
      </c>
      <c r="V59" s="300">
        <v>12.506531809701199</v>
      </c>
      <c r="W59" s="300">
        <v>13.6269079648601</v>
      </c>
      <c r="X59" s="300">
        <v>14.727347085216</v>
      </c>
      <c r="Y59" s="300">
        <v>15.8714570512427</v>
      </c>
      <c r="Z59" s="300">
        <v>17.042310540011499</v>
      </c>
      <c r="AA59" s="300">
        <v>18.2415584463124</v>
      </c>
      <c r="AB59" s="300">
        <v>19.465428337142001</v>
      </c>
      <c r="AC59" s="300">
        <v>20.712118937084998</v>
      </c>
      <c r="AD59" s="300">
        <v>21.985353917085401</v>
      </c>
      <c r="AE59" s="300">
        <v>23.2839055344927</v>
      </c>
      <c r="AF59" s="300">
        <v>24.607722938022601</v>
      </c>
      <c r="AG59" s="300">
        <v>25.956833520417</v>
      </c>
      <c r="AH59" s="300">
        <v>27.330589265899398</v>
      </c>
      <c r="AI59" s="300">
        <v>28.7281741397254</v>
      </c>
      <c r="AJ59" s="300">
        <v>30.1502349502661</v>
      </c>
      <c r="AK59" s="300">
        <v>31.597434091346098</v>
      </c>
      <c r="AL59" s="300">
        <v>33.069571560348002</v>
      </c>
      <c r="AM59" s="300">
        <v>34.563772516825999</v>
      </c>
    </row>
    <row r="60" spans="1:39" x14ac:dyDescent="0.25">
      <c r="C60" s="30" t="s">
        <v>133</v>
      </c>
      <c r="D60" s="300">
        <v>0</v>
      </c>
      <c r="E60" s="300">
        <v>0</v>
      </c>
      <c r="F60" s="300">
        <v>0</v>
      </c>
      <c r="G60" s="300">
        <v>0</v>
      </c>
      <c r="H60" s="300">
        <v>0</v>
      </c>
      <c r="I60" s="300">
        <v>10.538872626087599</v>
      </c>
      <c r="J60" s="300">
        <v>21.7304825422103</v>
      </c>
      <c r="K60" s="300">
        <v>33.529217844116701</v>
      </c>
      <c r="L60" s="300">
        <v>46.033852811415002</v>
      </c>
      <c r="M60" s="300">
        <v>59.219264282808098</v>
      </c>
      <c r="N60" s="300">
        <v>73.163880634775595</v>
      </c>
      <c r="O60" s="300">
        <v>87.791565983683398</v>
      </c>
      <c r="P60" s="300">
        <v>103.092440340251</v>
      </c>
      <c r="Q60" s="300">
        <v>119.137566470596</v>
      </c>
      <c r="R60" s="300">
        <v>135.82012629780499</v>
      </c>
      <c r="S60" s="300">
        <v>153.18604541972499</v>
      </c>
      <c r="T60" s="300">
        <v>171.11289667526299</v>
      </c>
      <c r="U60" s="300">
        <v>189.55987623615201</v>
      </c>
      <c r="V60" s="300">
        <v>208.520748483125</v>
      </c>
      <c r="W60" s="300">
        <v>227.874255085752</v>
      </c>
      <c r="X60" s="300">
        <v>247.55875117219901</v>
      </c>
      <c r="Y60" s="300">
        <v>267.95201367481002</v>
      </c>
      <c r="Z60" s="300">
        <v>288.929182333261</v>
      </c>
      <c r="AA60" s="300">
        <v>310.49108777049997</v>
      </c>
      <c r="AB60" s="300">
        <v>332.63856060947302</v>
      </c>
      <c r="AC60" s="300">
        <v>355.37243147312699</v>
      </c>
      <c r="AD60" s="300">
        <v>378.69353098441002</v>
      </c>
      <c r="AE60" s="300">
        <v>402.60268976626702</v>
      </c>
      <c r="AF60" s="300">
        <v>427.10073844164702</v>
      </c>
      <c r="AG60" s="300">
        <v>452.18850763349502</v>
      </c>
      <c r="AH60" s="300">
        <v>477.86682796475998</v>
      </c>
      <c r="AI60" s="300">
        <v>504.136530058387</v>
      </c>
      <c r="AJ60" s="300">
        <v>530.99844453732396</v>
      </c>
      <c r="AK60" s="300">
        <v>558.45340202451803</v>
      </c>
      <c r="AL60" s="300">
        <v>586.502233142916</v>
      </c>
      <c r="AM60" s="300">
        <v>615.14576851546406</v>
      </c>
    </row>
    <row r="61" spans="1:39" x14ac:dyDescent="0.25">
      <c r="C61" s="30" t="s">
        <v>134</v>
      </c>
      <c r="D61" s="300">
        <v>0</v>
      </c>
      <c r="E61" s="300">
        <v>0</v>
      </c>
      <c r="F61" s="300">
        <v>0</v>
      </c>
      <c r="G61" s="300">
        <v>0</v>
      </c>
      <c r="H61" s="300">
        <v>0</v>
      </c>
      <c r="I61" s="300">
        <v>0</v>
      </c>
      <c r="J61" s="300">
        <v>0</v>
      </c>
      <c r="K61" s="300">
        <v>0</v>
      </c>
      <c r="L61" s="300">
        <v>0</v>
      </c>
      <c r="M61" s="300">
        <v>0</v>
      </c>
      <c r="N61" s="300">
        <v>0</v>
      </c>
      <c r="O61" s="300">
        <v>0</v>
      </c>
      <c r="P61" s="300">
        <v>0</v>
      </c>
      <c r="Q61" s="300">
        <v>0</v>
      </c>
      <c r="R61" s="300">
        <v>0</v>
      </c>
      <c r="S61" s="300">
        <v>0</v>
      </c>
      <c r="T61" s="300">
        <v>0</v>
      </c>
      <c r="U61" s="300">
        <v>0</v>
      </c>
      <c r="V61" s="300">
        <v>0</v>
      </c>
      <c r="W61" s="300">
        <v>0</v>
      </c>
      <c r="X61" s="300">
        <v>0</v>
      </c>
      <c r="Y61" s="300">
        <v>0</v>
      </c>
      <c r="Z61" s="300">
        <v>0</v>
      </c>
      <c r="AA61" s="300">
        <v>0</v>
      </c>
      <c r="AB61" s="300">
        <v>0</v>
      </c>
      <c r="AC61" s="300">
        <v>0</v>
      </c>
      <c r="AD61" s="300">
        <v>0</v>
      </c>
      <c r="AE61" s="300">
        <v>0</v>
      </c>
      <c r="AF61" s="300">
        <v>0</v>
      </c>
      <c r="AG61" s="300">
        <v>0</v>
      </c>
      <c r="AH61" s="300">
        <v>0</v>
      </c>
      <c r="AI61" s="300">
        <v>0</v>
      </c>
      <c r="AJ61" s="300">
        <v>0</v>
      </c>
      <c r="AK61" s="300">
        <v>0</v>
      </c>
      <c r="AL61" s="300">
        <v>0</v>
      </c>
      <c r="AM61" s="300">
        <v>0</v>
      </c>
    </row>
    <row r="62" spans="1:39" x14ac:dyDescent="0.25">
      <c r="C62" s="30" t="s">
        <v>135</v>
      </c>
      <c r="D62" s="300">
        <v>427.01877976803002</v>
      </c>
      <c r="E62" s="300">
        <v>547.88944967359998</v>
      </c>
      <c r="F62" s="300">
        <v>667.347448040617</v>
      </c>
      <c r="G62" s="300">
        <v>840.60219914655602</v>
      </c>
      <c r="H62" s="300">
        <v>1009.007345668</v>
      </c>
      <c r="I62" s="300">
        <v>1206.5819840801801</v>
      </c>
      <c r="J62" s="300">
        <v>1313.41247966433</v>
      </c>
      <c r="K62" s="300">
        <v>1425.0302346763001</v>
      </c>
      <c r="L62" s="300">
        <v>1541.4516863551</v>
      </c>
      <c r="M62" s="300">
        <v>1671.4686768967799</v>
      </c>
      <c r="N62" s="300">
        <v>1806.0121077604099</v>
      </c>
      <c r="O62" s="300">
        <v>1956.48421658555</v>
      </c>
      <c r="P62" s="300">
        <v>2110.8522475693699</v>
      </c>
      <c r="Q62" s="300">
        <v>2269.04262513087</v>
      </c>
      <c r="R62" s="300">
        <v>2430.9822262642401</v>
      </c>
      <c r="S62" s="300">
        <v>2596.59838053884</v>
      </c>
      <c r="T62" s="300">
        <v>2779.4213882706699</v>
      </c>
      <c r="U62" s="300">
        <v>2964.7363980986102</v>
      </c>
      <c r="V62" s="300">
        <v>3152.40688463273</v>
      </c>
      <c r="W62" s="300">
        <v>3342.2967750582702</v>
      </c>
      <c r="X62" s="300">
        <v>3534.2704491356399</v>
      </c>
      <c r="Y62" s="300">
        <v>3743.1378515025399</v>
      </c>
      <c r="Z62" s="300">
        <v>3952.0682474335299</v>
      </c>
      <c r="AA62" s="300">
        <v>4160.8387339432102</v>
      </c>
      <c r="AB62" s="300">
        <v>4369.2268606213302</v>
      </c>
      <c r="AC62" s="300">
        <v>4577.0106296328104</v>
      </c>
      <c r="AD62" s="300">
        <v>4805.3688412291503</v>
      </c>
      <c r="AE62" s="300">
        <v>5028.4050200675902</v>
      </c>
      <c r="AF62" s="300">
        <v>5245.7183028425898</v>
      </c>
      <c r="AG62" s="300">
        <v>5456.9082788237902</v>
      </c>
      <c r="AH62" s="300">
        <v>5661.5749898559598</v>
      </c>
      <c r="AI62" s="300">
        <v>5859.3189303590898</v>
      </c>
      <c r="AJ62" s="300">
        <v>6049.7410473282998</v>
      </c>
      <c r="AK62" s="300">
        <v>6232.4427403338896</v>
      </c>
      <c r="AL62" s="300">
        <v>6407.0258615213397</v>
      </c>
      <c r="AM62" s="300">
        <v>6573.0927156112803</v>
      </c>
    </row>
    <row r="63" spans="1:39" x14ac:dyDescent="0.25">
      <c r="C63" s="30" t="s">
        <v>136</v>
      </c>
      <c r="D63" s="300">
        <v>0</v>
      </c>
      <c r="E63" s="300">
        <v>0</v>
      </c>
      <c r="F63" s="300">
        <v>0</v>
      </c>
      <c r="G63" s="300">
        <v>0</v>
      </c>
      <c r="H63" s="300">
        <v>0</v>
      </c>
      <c r="I63" s="300">
        <v>78.926197325991396</v>
      </c>
      <c r="J63" s="300">
        <v>158.61010139353601</v>
      </c>
      <c r="K63" s="300">
        <v>239.02017769072799</v>
      </c>
      <c r="L63" s="300">
        <v>320.125089875257</v>
      </c>
      <c r="M63" s="300">
        <v>401.64910952497797</v>
      </c>
      <c r="N63" s="300">
        <v>483.561296636777</v>
      </c>
      <c r="O63" s="300">
        <v>566.84188240814206</v>
      </c>
      <c r="P63" s="300">
        <v>650.38412607763996</v>
      </c>
      <c r="Q63" s="300">
        <v>734.54902655005105</v>
      </c>
      <c r="R63" s="300">
        <v>819.3308955256</v>
      </c>
      <c r="S63" s="300">
        <v>904.72424287411104</v>
      </c>
      <c r="T63" s="300">
        <v>990.67795400678096</v>
      </c>
      <c r="U63" s="300">
        <v>1077.25277552741</v>
      </c>
      <c r="V63" s="300">
        <v>1164.4495001144101</v>
      </c>
      <c r="W63" s="300">
        <v>1252.2689204461601</v>
      </c>
      <c r="X63" s="300">
        <v>1340.71182920106</v>
      </c>
      <c r="Y63" s="300">
        <v>1429.7790190574999</v>
      </c>
      <c r="Z63" s="300">
        <v>1519.4712826938801</v>
      </c>
      <c r="AA63" s="300">
        <v>1609.78941278858</v>
      </c>
      <c r="AB63" s="300">
        <v>1700.7342020200099</v>
      </c>
      <c r="AC63" s="300">
        <v>1792.3064430665499</v>
      </c>
      <c r="AD63" s="300">
        <v>1884.5069286066</v>
      </c>
      <c r="AE63" s="300">
        <v>1977.33645131855</v>
      </c>
      <c r="AF63" s="300">
        <v>2070.7958038808001</v>
      </c>
      <c r="AG63" s="300">
        <v>2164.8857789717399</v>
      </c>
      <c r="AH63" s="300">
        <v>2259.6071692697701</v>
      </c>
      <c r="AI63" s="300">
        <v>2354.9607674532699</v>
      </c>
      <c r="AJ63" s="300">
        <v>2450.9473662006399</v>
      </c>
      <c r="AK63" s="300">
        <v>2547.5677581902701</v>
      </c>
      <c r="AL63" s="300">
        <v>2644.8227361005702</v>
      </c>
      <c r="AM63" s="300">
        <v>2742.7130926099098</v>
      </c>
    </row>
    <row r="64" spans="1:39" x14ac:dyDescent="0.25">
      <c r="C64" s="30" t="s">
        <v>137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  <c r="R64" s="300">
        <v>0</v>
      </c>
      <c r="S64" s="300">
        <v>0</v>
      </c>
      <c r="T64" s="300">
        <v>0</v>
      </c>
      <c r="U64" s="300">
        <v>0</v>
      </c>
      <c r="V64" s="300">
        <v>0</v>
      </c>
      <c r="W64" s="300">
        <v>0</v>
      </c>
      <c r="X64" s="300">
        <v>0</v>
      </c>
      <c r="Y64" s="300">
        <v>0</v>
      </c>
      <c r="Z64" s="300">
        <v>0</v>
      </c>
      <c r="AA64" s="300">
        <v>0</v>
      </c>
      <c r="AB64" s="300">
        <v>0</v>
      </c>
      <c r="AC64" s="300">
        <v>0</v>
      </c>
      <c r="AD64" s="300">
        <v>0</v>
      </c>
      <c r="AE64" s="300">
        <v>0</v>
      </c>
      <c r="AF64" s="300">
        <v>0</v>
      </c>
      <c r="AG64" s="300">
        <v>0</v>
      </c>
      <c r="AH64" s="300">
        <v>0</v>
      </c>
      <c r="AI64" s="300">
        <v>0</v>
      </c>
      <c r="AJ64" s="300">
        <v>0</v>
      </c>
      <c r="AK64" s="300">
        <v>0</v>
      </c>
      <c r="AL64" s="300">
        <v>0</v>
      </c>
      <c r="AM64" s="300">
        <v>0</v>
      </c>
    </row>
    <row r="65" spans="3:39" x14ac:dyDescent="0.25">
      <c r="C65" s="32" t="s">
        <v>138</v>
      </c>
      <c r="D65" s="299">
        <v>284757.93725811702</v>
      </c>
      <c r="E65" s="299">
        <v>286388.61456948402</v>
      </c>
      <c r="F65" s="299">
        <v>288140.93434820202</v>
      </c>
      <c r="G65" s="299">
        <v>289803.283897024</v>
      </c>
      <c r="H65" s="299">
        <v>291570.90808729897</v>
      </c>
      <c r="I65" s="299">
        <v>292569.371614773</v>
      </c>
      <c r="J65" s="299">
        <v>292351.52758510702</v>
      </c>
      <c r="K65" s="299">
        <v>292061.51581034902</v>
      </c>
      <c r="L65" s="299">
        <v>291650.30434508598</v>
      </c>
      <c r="M65" s="299">
        <v>291114.68129199801</v>
      </c>
      <c r="N65" s="299">
        <v>291119.93286948098</v>
      </c>
      <c r="O65" s="299">
        <v>290913.70529514301</v>
      </c>
      <c r="P65" s="299">
        <v>290590.515915228</v>
      </c>
      <c r="Q65" s="299">
        <v>290247.75724626199</v>
      </c>
      <c r="R65" s="299">
        <v>289923.56326784199</v>
      </c>
      <c r="S65" s="299">
        <v>289721.38444408099</v>
      </c>
      <c r="T65" s="299">
        <v>289831.38348982</v>
      </c>
      <c r="U65" s="299">
        <v>290185.11549805902</v>
      </c>
      <c r="V65" s="299">
        <v>290847.92294843501</v>
      </c>
      <c r="W65" s="299">
        <v>291762.49285289302</v>
      </c>
      <c r="X65" s="299">
        <v>292957.55041043402</v>
      </c>
      <c r="Y65" s="299">
        <v>294463.15745845402</v>
      </c>
      <c r="Z65" s="299">
        <v>296210.303770439</v>
      </c>
      <c r="AA65" s="299">
        <v>298169.52155896398</v>
      </c>
      <c r="AB65" s="299">
        <v>300287.83732601698</v>
      </c>
      <c r="AC65" s="299">
        <v>302533.31967465603</v>
      </c>
      <c r="AD65" s="299">
        <v>305038.69161842001</v>
      </c>
      <c r="AE65" s="299">
        <v>307607.94152268599</v>
      </c>
      <c r="AF65" s="299">
        <v>310217.48441522702</v>
      </c>
      <c r="AG65" s="299">
        <v>312843.39187862101</v>
      </c>
      <c r="AH65" s="299">
        <v>315247.11042712402</v>
      </c>
      <c r="AI65" s="299">
        <v>317662.87108966499</v>
      </c>
      <c r="AJ65" s="299">
        <v>320072.92578192201</v>
      </c>
      <c r="AK65" s="299">
        <v>322468.25706232397</v>
      </c>
      <c r="AL65" s="299">
        <v>324838.227748217</v>
      </c>
      <c r="AM65" s="299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03" customFormat="1" ht="18.75" x14ac:dyDescent="0.3">
      <c r="A118" s="302" t="s">
        <v>1546</v>
      </c>
    </row>
  </sheetData>
  <conditionalFormatting sqref="A29:A30">
    <cfRule type="duplicateValues" dxfId="0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2"/>
  <sheetViews>
    <sheetView tabSelected="1" workbookViewId="0">
      <selection activeCell="C59" sqref="C59"/>
    </sheetView>
  </sheetViews>
  <sheetFormatPr defaultColWidth="7.625" defaultRowHeight="15" x14ac:dyDescent="0.25"/>
  <cols>
    <col min="1" max="1" width="8.75" style="205" customWidth="1"/>
    <col min="2" max="2" width="22.5" style="205" customWidth="1"/>
    <col min="3" max="10" width="21" style="205" customWidth="1"/>
    <col min="11" max="11" width="14.125" style="205" customWidth="1"/>
    <col min="12" max="13" width="12.375" style="205" bestFit="1" customWidth="1"/>
    <col min="14" max="14" width="10.125" style="205" bestFit="1" customWidth="1"/>
    <col min="15" max="15" width="10.5" style="205" bestFit="1" customWidth="1"/>
    <col min="16" max="16384" width="7.625" style="205"/>
  </cols>
  <sheetData>
    <row r="1" spans="2:23" ht="15" customHeight="1" x14ac:dyDescent="0.3">
      <c r="B1" s="455" t="s">
        <v>1867</v>
      </c>
      <c r="C1" s="456"/>
      <c r="D1" s="456"/>
      <c r="E1" s="456"/>
      <c r="F1" s="456"/>
      <c r="G1" s="456"/>
      <c r="H1" s="456"/>
      <c r="I1" s="456"/>
      <c r="J1" s="456"/>
      <c r="K1" s="456"/>
      <c r="L1" s="456"/>
      <c r="O1" s="477" t="s">
        <v>2045</v>
      </c>
      <c r="P1" s="478"/>
      <c r="Q1" s="478"/>
      <c r="R1" s="478"/>
      <c r="S1" s="478"/>
      <c r="T1" s="478"/>
      <c r="U1" s="478"/>
      <c r="V1" s="478"/>
      <c r="W1" s="478"/>
    </row>
    <row r="2" spans="2:23" ht="15" customHeight="1" x14ac:dyDescent="0.25">
      <c r="B2" s="457" t="s">
        <v>1868</v>
      </c>
      <c r="C2" s="456"/>
      <c r="D2" s="456"/>
      <c r="E2" s="456"/>
      <c r="F2" s="456"/>
      <c r="G2" s="456"/>
      <c r="H2" s="456"/>
      <c r="I2" s="456"/>
      <c r="J2" s="456"/>
      <c r="K2" s="456"/>
      <c r="L2" s="456"/>
      <c r="O2" s="479" t="s">
        <v>1868</v>
      </c>
      <c r="P2" s="478"/>
      <c r="Q2" s="478"/>
      <c r="R2" s="478"/>
      <c r="S2" s="478"/>
      <c r="T2" s="478"/>
      <c r="U2" s="478"/>
      <c r="V2" s="478"/>
      <c r="W2" s="478"/>
    </row>
    <row r="3" spans="2:23" ht="15" customHeight="1" x14ac:dyDescent="0.25">
      <c r="B3" s="457" t="s">
        <v>1869</v>
      </c>
      <c r="C3" s="456"/>
      <c r="D3" s="456"/>
      <c r="E3" s="456"/>
      <c r="F3" s="456"/>
      <c r="G3" s="456"/>
      <c r="H3" s="456"/>
      <c r="I3" s="456"/>
      <c r="J3" s="456"/>
      <c r="K3" s="456"/>
      <c r="L3" s="456"/>
      <c r="O3" s="480" t="s">
        <v>2046</v>
      </c>
      <c r="P3" s="481"/>
      <c r="Q3" s="481"/>
      <c r="R3" s="481"/>
      <c r="S3" s="481"/>
      <c r="T3" s="481"/>
      <c r="U3" s="481"/>
      <c r="V3" s="481"/>
      <c r="W3" s="481"/>
    </row>
    <row r="4" spans="2:23" ht="15" customHeight="1" x14ac:dyDescent="0.25">
      <c r="B4" s="206" t="s">
        <v>1467</v>
      </c>
      <c r="D4" s="207"/>
      <c r="E4" s="207"/>
      <c r="F4" s="207"/>
      <c r="G4" s="207"/>
      <c r="H4" s="207"/>
      <c r="I4" s="207"/>
      <c r="J4" s="207"/>
      <c r="O4" s="206" t="s">
        <v>2047</v>
      </c>
      <c r="Q4" s="207"/>
      <c r="R4" s="207"/>
      <c r="S4" s="482"/>
      <c r="T4" s="207"/>
      <c r="U4" s="207"/>
      <c r="V4" s="207"/>
      <c r="W4" s="207"/>
    </row>
    <row r="5" spans="2:23" ht="15" customHeight="1" x14ac:dyDescent="0.25">
      <c r="B5" s="215" t="s">
        <v>1474</v>
      </c>
      <c r="D5" s="207"/>
      <c r="E5" s="207"/>
      <c r="F5" s="207"/>
      <c r="G5" s="207"/>
      <c r="H5" s="207"/>
      <c r="I5" s="207"/>
      <c r="J5" s="207"/>
      <c r="S5" s="482"/>
    </row>
    <row r="6" spans="2:23" s="214" customFormat="1" ht="48" thickBot="1" x14ac:dyDescent="0.3">
      <c r="E6" s="214" t="s">
        <v>1470</v>
      </c>
      <c r="I6" s="214" t="s">
        <v>1468</v>
      </c>
      <c r="J6" s="208" t="s">
        <v>1469</v>
      </c>
      <c r="O6" s="483" t="s">
        <v>139</v>
      </c>
      <c r="P6" s="483" t="s">
        <v>480</v>
      </c>
      <c r="Q6" s="483" t="s">
        <v>194</v>
      </c>
      <c r="R6" s="483" t="s">
        <v>334</v>
      </c>
      <c r="S6" s="483" t="s">
        <v>86</v>
      </c>
      <c r="T6" s="483" t="s">
        <v>1471</v>
      </c>
      <c r="U6" s="483" t="s">
        <v>1472</v>
      </c>
      <c r="V6" s="483" t="s">
        <v>127</v>
      </c>
      <c r="W6" s="483" t="s">
        <v>2048</v>
      </c>
    </row>
    <row r="7" spans="2:23" ht="31.5" thickTop="1" thickBot="1" x14ac:dyDescent="0.3">
      <c r="B7" s="448" t="s">
        <v>139</v>
      </c>
      <c r="C7" s="448" t="s">
        <v>480</v>
      </c>
      <c r="D7" s="448" t="s">
        <v>1870</v>
      </c>
      <c r="E7" s="448" t="s">
        <v>194</v>
      </c>
      <c r="F7" s="448" t="s">
        <v>1871</v>
      </c>
      <c r="G7" s="448" t="s">
        <v>334</v>
      </c>
      <c r="H7" s="448" t="s">
        <v>86</v>
      </c>
      <c r="I7" s="448" t="s">
        <v>1471</v>
      </c>
      <c r="J7" s="448" t="s">
        <v>1472</v>
      </c>
      <c r="K7" s="448" t="s">
        <v>127</v>
      </c>
      <c r="L7" s="448" t="s">
        <v>1872</v>
      </c>
      <c r="O7" s="449">
        <v>1990</v>
      </c>
      <c r="P7" s="450">
        <v>67013.246245999995</v>
      </c>
      <c r="Q7" s="450">
        <v>71306.736416456086</v>
      </c>
      <c r="R7" s="450">
        <v>41269.942664863789</v>
      </c>
      <c r="S7" s="450">
        <v>5837.3405665482742</v>
      </c>
      <c r="T7" s="450">
        <v>20561.454094999997</v>
      </c>
      <c r="U7" s="450">
        <v>11776.241074192121</v>
      </c>
      <c r="V7" s="450">
        <v>1593.8363860000002</v>
      </c>
      <c r="W7" s="451">
        <v>219358.79744906025</v>
      </c>
    </row>
    <row r="8" spans="2:23" ht="15.75" hidden="1" customHeight="1" thickTop="1" x14ac:dyDescent="0.25">
      <c r="B8" s="449">
        <v>1990</v>
      </c>
      <c r="C8" s="450">
        <v>67013.255699639703</v>
      </c>
      <c r="D8" s="450">
        <v>0</v>
      </c>
      <c r="E8" s="450">
        <v>72102.73120707582</v>
      </c>
      <c r="F8" s="450">
        <v>0</v>
      </c>
      <c r="G8" s="450">
        <v>46620.187237692604</v>
      </c>
      <c r="H8" s="450">
        <v>7267.8704101282083</v>
      </c>
      <c r="I8" s="450">
        <v>20561.877295665068</v>
      </c>
      <c r="J8" s="450">
        <v>12439.009377826318</v>
      </c>
      <c r="K8" s="450">
        <v>1593.8363860000002</v>
      </c>
      <c r="L8" s="451">
        <v>227598.76761402772</v>
      </c>
      <c r="O8" s="449">
        <v>1991</v>
      </c>
      <c r="P8" s="450">
        <v>66457.594376999972</v>
      </c>
      <c r="Q8" s="450">
        <v>71044.161882423476</v>
      </c>
      <c r="R8" s="450">
        <v>39982.47905578537</v>
      </c>
      <c r="S8" s="450">
        <v>5738.6219740768593</v>
      </c>
      <c r="T8" s="450">
        <v>16099.343118000013</v>
      </c>
      <c r="U8" s="450">
        <v>11978.918493940822</v>
      </c>
      <c r="V8" s="450">
        <v>1627.4133690000001</v>
      </c>
      <c r="W8" s="451">
        <v>212928.53227022654</v>
      </c>
    </row>
    <row r="9" spans="2:23" ht="15.75" hidden="1" customHeight="1" x14ac:dyDescent="0.25">
      <c r="B9" s="449">
        <v>1991</v>
      </c>
      <c r="C9" s="450">
        <v>66457.603783371465</v>
      </c>
      <c r="D9" s="450">
        <v>0</v>
      </c>
      <c r="E9" s="450">
        <v>71824.065831596541</v>
      </c>
      <c r="F9" s="450">
        <v>0</v>
      </c>
      <c r="G9" s="450">
        <v>45480.893610439489</v>
      </c>
      <c r="H9" s="450">
        <v>7208.9547292802472</v>
      </c>
      <c r="I9" s="450">
        <v>16099.67479301919</v>
      </c>
      <c r="J9" s="450">
        <v>12501.668301765567</v>
      </c>
      <c r="K9" s="450">
        <v>1627.4133690000001</v>
      </c>
      <c r="L9" s="451">
        <v>221200.27441847249</v>
      </c>
      <c r="O9" s="449">
        <v>1992</v>
      </c>
      <c r="P9" s="450">
        <v>67437.461945999967</v>
      </c>
      <c r="Q9" s="450">
        <v>74829.374193669108</v>
      </c>
      <c r="R9" s="450">
        <v>40026.512678787833</v>
      </c>
      <c r="S9" s="450">
        <v>5434.4328271008999</v>
      </c>
      <c r="T9" s="450">
        <v>15237.715611182068</v>
      </c>
      <c r="U9" s="450">
        <v>12251.495880540522</v>
      </c>
      <c r="V9" s="450">
        <v>1655.0387711841779</v>
      </c>
      <c r="W9" s="451">
        <v>216872.03190846456</v>
      </c>
    </row>
    <row r="10" spans="2:23" ht="15.75" hidden="1" customHeight="1" x14ac:dyDescent="0.25">
      <c r="B10" s="449">
        <v>1992</v>
      </c>
      <c r="C10" s="450">
        <v>67437.47130533967</v>
      </c>
      <c r="D10" s="450">
        <v>0</v>
      </c>
      <c r="E10" s="450">
        <v>75645.977309914626</v>
      </c>
      <c r="F10" s="450">
        <v>0</v>
      </c>
      <c r="G10" s="450">
        <v>45452.458816513819</v>
      </c>
      <c r="H10" s="450">
        <v>6845.8351474395376</v>
      </c>
      <c r="I10" s="450">
        <v>15238.047069052616</v>
      </c>
      <c r="J10" s="450">
        <v>12680.137862314514</v>
      </c>
      <c r="K10" s="450">
        <v>1655.0387711841779</v>
      </c>
      <c r="L10" s="451">
        <v>224954.96628175897</v>
      </c>
      <c r="O10" s="449">
        <v>1993</v>
      </c>
      <c r="P10" s="450">
        <v>66621.828825999939</v>
      </c>
      <c r="Q10" s="450">
        <v>75096.206004888678</v>
      </c>
      <c r="R10" s="450">
        <v>38547.129171726483</v>
      </c>
      <c r="S10" s="450">
        <v>5205.6572208072785</v>
      </c>
      <c r="T10" s="450">
        <v>15688.831124341299</v>
      </c>
      <c r="U10" s="450">
        <v>12249.652903629132</v>
      </c>
      <c r="V10" s="450">
        <v>1650.0384961185605</v>
      </c>
      <c r="W10" s="451">
        <v>215059.34374751136</v>
      </c>
    </row>
    <row r="11" spans="2:23" ht="15.75" hidden="1" customHeight="1" x14ac:dyDescent="0.25">
      <c r="B11" s="449">
        <v>1993</v>
      </c>
      <c r="C11" s="450">
        <v>66621.838138542938</v>
      </c>
      <c r="D11" s="450">
        <v>0</v>
      </c>
      <c r="E11" s="450">
        <v>75930.503883292506</v>
      </c>
      <c r="F11" s="450">
        <v>0</v>
      </c>
      <c r="G11" s="450">
        <v>44870.893915797009</v>
      </c>
      <c r="H11" s="450">
        <v>6535.1510723826832</v>
      </c>
      <c r="I11" s="450">
        <v>15688.896598155683</v>
      </c>
      <c r="J11" s="450">
        <v>12728.867910214911</v>
      </c>
      <c r="K11" s="450">
        <v>1650.0384961185605</v>
      </c>
      <c r="L11" s="451">
        <v>224026.19001450427</v>
      </c>
      <c r="O11" s="449">
        <v>1994</v>
      </c>
      <c r="P11" s="450">
        <v>68121.194338999965</v>
      </c>
      <c r="Q11" s="450">
        <v>75883.085994872046</v>
      </c>
      <c r="R11" s="450">
        <v>38625.132863504135</v>
      </c>
      <c r="S11" s="450">
        <v>4859.1343786125899</v>
      </c>
      <c r="T11" s="450">
        <v>16781.21907693303</v>
      </c>
      <c r="U11" s="450">
        <v>12141.438700712308</v>
      </c>
      <c r="V11" s="450">
        <v>1674.935673601846</v>
      </c>
      <c r="W11" s="451">
        <v>218086.14102723595</v>
      </c>
    </row>
    <row r="12" spans="2:23" ht="15.75" hidden="1" customHeight="1" x14ac:dyDescent="0.25">
      <c r="B12" s="449">
        <v>1994</v>
      </c>
      <c r="C12" s="450">
        <v>68121.220009451485</v>
      </c>
      <c r="D12" s="450">
        <v>0</v>
      </c>
      <c r="E12" s="450">
        <v>76903.966411200294</v>
      </c>
      <c r="F12" s="450">
        <v>0</v>
      </c>
      <c r="G12" s="450">
        <v>45236.038872058918</v>
      </c>
      <c r="H12" s="450">
        <v>6011.9574278294413</v>
      </c>
      <c r="I12" s="450">
        <v>16781.21907693303</v>
      </c>
      <c r="J12" s="450">
        <v>12649.990185351448</v>
      </c>
      <c r="K12" s="450">
        <v>1674.935673601846</v>
      </c>
      <c r="L12" s="451">
        <v>227379.32765642647</v>
      </c>
      <c r="O12" s="449">
        <v>1995</v>
      </c>
      <c r="P12" s="450">
        <v>68824.393083999967</v>
      </c>
      <c r="Q12" s="450">
        <v>76558.701814459622</v>
      </c>
      <c r="R12" s="450">
        <v>39533.177584774327</v>
      </c>
      <c r="S12" s="450">
        <v>4989.0862816999861</v>
      </c>
      <c r="T12" s="450">
        <v>14087.530499174834</v>
      </c>
      <c r="U12" s="450">
        <v>12359.514389654296</v>
      </c>
      <c r="V12" s="450">
        <v>1622.6046610084738</v>
      </c>
      <c r="W12" s="451">
        <v>217975.00831477152</v>
      </c>
    </row>
    <row r="13" spans="2:23" ht="15.75" hidden="1" customHeight="1" x14ac:dyDescent="0.25">
      <c r="B13" s="449">
        <v>1995</v>
      </c>
      <c r="C13" s="450">
        <v>68824.429382719682</v>
      </c>
      <c r="D13" s="450">
        <v>0</v>
      </c>
      <c r="E13" s="450">
        <v>77606.336862273354</v>
      </c>
      <c r="F13" s="450">
        <v>0</v>
      </c>
      <c r="G13" s="450">
        <v>46140.147082934614</v>
      </c>
      <c r="H13" s="450">
        <v>6152.3382336413306</v>
      </c>
      <c r="I13" s="450">
        <v>14087.530499174834</v>
      </c>
      <c r="J13" s="450">
        <v>12863.478362964266</v>
      </c>
      <c r="K13" s="450">
        <v>1622.6046610084738</v>
      </c>
      <c r="L13" s="451">
        <v>227296.86508471656</v>
      </c>
      <c r="O13" s="449">
        <v>1996</v>
      </c>
      <c r="P13" s="450">
        <v>70638.266705999995</v>
      </c>
      <c r="Q13" s="450">
        <v>79552.941338455581</v>
      </c>
      <c r="R13" s="450">
        <v>39492.947565159018</v>
      </c>
      <c r="S13" s="450">
        <v>5132.3776846563715</v>
      </c>
      <c r="T13" s="450">
        <v>16631.426670988712</v>
      </c>
      <c r="U13" s="450">
        <v>12624.0079033326</v>
      </c>
      <c r="V13" s="450">
        <v>1689.8411837596211</v>
      </c>
      <c r="W13" s="451">
        <v>225761.80905235192</v>
      </c>
    </row>
    <row r="14" spans="2:23" ht="15.75" hidden="1" customHeight="1" x14ac:dyDescent="0.25">
      <c r="B14" s="449">
        <v>1996</v>
      </c>
      <c r="C14" s="450">
        <v>70638.333757835338</v>
      </c>
      <c r="D14" s="450">
        <v>0</v>
      </c>
      <c r="E14" s="450">
        <v>80533.293606271516</v>
      </c>
      <c r="F14" s="450">
        <v>0</v>
      </c>
      <c r="G14" s="450">
        <v>46615.934897729894</v>
      </c>
      <c r="H14" s="450">
        <v>6373.7369660138093</v>
      </c>
      <c r="I14" s="450">
        <v>16631.426670988712</v>
      </c>
      <c r="J14" s="450">
        <v>13132.042765852644</v>
      </c>
      <c r="K14" s="450">
        <v>1689.8411837596211</v>
      </c>
      <c r="L14" s="451">
        <v>235614.60984845154</v>
      </c>
      <c r="O14" s="449">
        <v>1997</v>
      </c>
      <c r="P14" s="450">
        <v>72888.679390999998</v>
      </c>
      <c r="Q14" s="450">
        <v>82612.763443040589</v>
      </c>
      <c r="R14" s="450">
        <v>40840.271544498122</v>
      </c>
      <c r="S14" s="450">
        <v>4979.7457356833356</v>
      </c>
      <c r="T14" s="450">
        <v>17246.958668382733</v>
      </c>
      <c r="U14" s="450">
        <v>13150.961432751996</v>
      </c>
      <c r="V14" s="450">
        <v>1701.6298582394984</v>
      </c>
      <c r="W14" s="451">
        <v>233421.01007359629</v>
      </c>
    </row>
    <row r="15" spans="2:23" ht="15.75" hidden="1" customHeight="1" x14ac:dyDescent="0.25">
      <c r="B15" s="449">
        <v>1997</v>
      </c>
      <c r="C15" s="450">
        <v>72888.793134359788</v>
      </c>
      <c r="D15" s="450">
        <v>0</v>
      </c>
      <c r="E15" s="450">
        <v>83611.517690309454</v>
      </c>
      <c r="F15" s="450">
        <v>0</v>
      </c>
      <c r="G15" s="450">
        <v>48035.973022163656</v>
      </c>
      <c r="H15" s="450">
        <v>6275.5298770454283</v>
      </c>
      <c r="I15" s="450">
        <v>17246.958668382733</v>
      </c>
      <c r="J15" s="450">
        <v>13652.663922423684</v>
      </c>
      <c r="K15" s="450">
        <v>1701.6298582394984</v>
      </c>
      <c r="L15" s="451">
        <v>243413.06617292424</v>
      </c>
      <c r="O15" s="449">
        <v>1998</v>
      </c>
      <c r="P15" s="450">
        <v>74032.354380999983</v>
      </c>
      <c r="Q15" s="450">
        <v>84892.268940019727</v>
      </c>
      <c r="R15" s="450">
        <v>39645.38608584262</v>
      </c>
      <c r="S15" s="450">
        <v>4667.4544550225837</v>
      </c>
      <c r="T15" s="450">
        <v>13260.888619142939</v>
      </c>
      <c r="U15" s="450">
        <v>13003.47875826593</v>
      </c>
      <c r="V15" s="450">
        <v>1799.3261970937135</v>
      </c>
      <c r="W15" s="451">
        <v>231301.15743638747</v>
      </c>
    </row>
    <row r="16" spans="2:23" ht="15.75" hidden="1" customHeight="1" x14ac:dyDescent="0.25">
      <c r="B16" s="449">
        <v>1998</v>
      </c>
      <c r="C16" s="450">
        <v>74032.530989457358</v>
      </c>
      <c r="D16" s="450">
        <v>0</v>
      </c>
      <c r="E16" s="450">
        <v>85875.606662077495</v>
      </c>
      <c r="F16" s="450">
        <v>0</v>
      </c>
      <c r="G16" s="450">
        <v>46436.439664148638</v>
      </c>
      <c r="H16" s="450">
        <v>6025.4694669259716</v>
      </c>
      <c r="I16" s="450">
        <v>13260.888619142939</v>
      </c>
      <c r="J16" s="450">
        <v>13494.756403643514</v>
      </c>
      <c r="K16" s="450">
        <v>1799.3261970937135</v>
      </c>
      <c r="L16" s="451">
        <v>240925.01800248961</v>
      </c>
      <c r="O16" s="449">
        <v>1999</v>
      </c>
      <c r="P16" s="450">
        <v>75833.230149000054</v>
      </c>
      <c r="Q16" s="450">
        <v>89271.044433060932</v>
      </c>
      <c r="R16" s="450">
        <v>40854.490399377311</v>
      </c>
      <c r="S16" s="450">
        <v>4345.3892697780166</v>
      </c>
      <c r="T16" s="450">
        <v>18185.340229619374</v>
      </c>
      <c r="U16" s="450">
        <v>13924.630871039666</v>
      </c>
      <c r="V16" s="450">
        <v>1609.8765398419996</v>
      </c>
      <c r="W16" s="451">
        <v>244024.00189171737</v>
      </c>
    </row>
    <row r="17" spans="2:23" ht="15.75" hidden="1" customHeight="1" x14ac:dyDescent="0.25">
      <c r="B17" s="449">
        <v>1999</v>
      </c>
      <c r="C17" s="450">
        <v>75833.728506474741</v>
      </c>
      <c r="D17" s="450">
        <v>0</v>
      </c>
      <c r="E17" s="450">
        <v>90261.363770439522</v>
      </c>
      <c r="F17" s="450">
        <v>0</v>
      </c>
      <c r="G17" s="450">
        <v>47650.041846974687</v>
      </c>
      <c r="H17" s="450">
        <v>5702.3779084588887</v>
      </c>
      <c r="I17" s="450">
        <v>18185.340229619374</v>
      </c>
      <c r="J17" s="450">
        <v>14465.180669440631</v>
      </c>
      <c r="K17" s="450">
        <v>1609.8765398419996</v>
      </c>
      <c r="L17" s="451">
        <v>253707.90947124985</v>
      </c>
      <c r="O17" s="449">
        <v>2000</v>
      </c>
      <c r="P17" s="450">
        <v>79517.440711921896</v>
      </c>
      <c r="Q17" s="450">
        <v>93199.425012386098</v>
      </c>
      <c r="R17" s="450">
        <v>42024.904788474363</v>
      </c>
      <c r="S17" s="450">
        <v>4834.9939338673994</v>
      </c>
      <c r="T17" s="450">
        <v>17722.614314810846</v>
      </c>
      <c r="U17" s="450">
        <v>13857.339424721673</v>
      </c>
      <c r="V17" s="450">
        <v>1395.707812512775</v>
      </c>
      <c r="W17" s="451">
        <v>252552.42599869505</v>
      </c>
    </row>
    <row r="18" spans="2:23" ht="15.75" hidden="1" customHeight="1" x14ac:dyDescent="0.25">
      <c r="B18" s="449">
        <v>2000</v>
      </c>
      <c r="C18" s="450">
        <v>79518.903016713361</v>
      </c>
      <c r="D18" s="450">
        <v>0</v>
      </c>
      <c r="E18" s="450">
        <v>94173.380567316563</v>
      </c>
      <c r="F18" s="450">
        <v>0</v>
      </c>
      <c r="G18" s="450">
        <v>47987.422509840435</v>
      </c>
      <c r="H18" s="450">
        <v>6198.2422470956071</v>
      </c>
      <c r="I18" s="450">
        <v>17722.614314810846</v>
      </c>
      <c r="J18" s="450">
        <v>14417.852091820436</v>
      </c>
      <c r="K18" s="450">
        <v>1395.707812512775</v>
      </c>
      <c r="L18" s="451">
        <v>261414.12256011</v>
      </c>
      <c r="O18" s="449">
        <v>2001</v>
      </c>
      <c r="P18" s="450">
        <v>75233.836722331645</v>
      </c>
      <c r="Q18" s="450">
        <v>90679.464813063372</v>
      </c>
      <c r="R18" s="450">
        <v>38540.382402965661</v>
      </c>
      <c r="S18" s="450">
        <v>3798.7635297941783</v>
      </c>
      <c r="T18" s="450">
        <v>18953.6987555669</v>
      </c>
      <c r="U18" s="450">
        <v>12699.377066508287</v>
      </c>
      <c r="V18" s="450">
        <v>1446.0324612242957</v>
      </c>
      <c r="W18" s="451">
        <v>241351.55575145432</v>
      </c>
    </row>
    <row r="19" spans="2:23" ht="15.75" hidden="1" customHeight="1" x14ac:dyDescent="0.25">
      <c r="B19" s="449">
        <v>2001</v>
      </c>
      <c r="C19" s="450">
        <v>75238.831193227947</v>
      </c>
      <c r="D19" s="450">
        <v>0</v>
      </c>
      <c r="E19" s="450">
        <v>91353.699807440658</v>
      </c>
      <c r="F19" s="450">
        <v>0</v>
      </c>
      <c r="G19" s="450">
        <v>44531.041265701635</v>
      </c>
      <c r="H19" s="450">
        <v>5827.1445297941791</v>
      </c>
      <c r="I19" s="450">
        <v>18953.727308886009</v>
      </c>
      <c r="J19" s="450">
        <v>12979.148762277984</v>
      </c>
      <c r="K19" s="450">
        <v>1446.0324612242957</v>
      </c>
      <c r="L19" s="451">
        <v>250329.62532855271</v>
      </c>
      <c r="O19" s="449">
        <v>2002</v>
      </c>
      <c r="P19" s="450">
        <v>76754.134836113531</v>
      </c>
      <c r="Q19" s="450">
        <v>92104.541789506242</v>
      </c>
      <c r="R19" s="450">
        <v>37943.585731877094</v>
      </c>
      <c r="S19" s="450">
        <v>3475.2367417128607</v>
      </c>
      <c r="T19" s="450">
        <v>20836.095208692393</v>
      </c>
      <c r="U19" s="450">
        <v>12732.031738942642</v>
      </c>
      <c r="V19" s="450">
        <v>1406.8557933848808</v>
      </c>
      <c r="W19" s="451">
        <v>245252.48184022962</v>
      </c>
    </row>
    <row r="20" spans="2:23" ht="15.75" hidden="1" customHeight="1" x14ac:dyDescent="0.25">
      <c r="B20" s="449">
        <v>2002</v>
      </c>
      <c r="C20" s="450">
        <v>76769.665556300009</v>
      </c>
      <c r="D20" s="450">
        <v>0</v>
      </c>
      <c r="E20" s="450">
        <v>93162.769796071443</v>
      </c>
      <c r="F20" s="450">
        <v>0</v>
      </c>
      <c r="G20" s="450">
        <v>44920.005146744486</v>
      </c>
      <c r="H20" s="450">
        <v>5741.7211489128595</v>
      </c>
      <c r="I20" s="450">
        <v>20836.840108553246</v>
      </c>
      <c r="J20" s="450">
        <v>13101.523750863515</v>
      </c>
      <c r="K20" s="450">
        <v>1406.8557933848808</v>
      </c>
      <c r="L20" s="451">
        <v>255939.38130083043</v>
      </c>
      <c r="O20" s="449">
        <v>2003</v>
      </c>
      <c r="P20" s="450">
        <v>81688.865996771608</v>
      </c>
      <c r="Q20" s="450">
        <v>95917.287327494836</v>
      </c>
      <c r="R20" s="450">
        <v>35195.645632922744</v>
      </c>
      <c r="S20" s="450">
        <v>3575.8053533389329</v>
      </c>
      <c r="T20" s="450">
        <v>19424.059045805505</v>
      </c>
      <c r="U20" s="450">
        <v>12648.790458970654</v>
      </c>
      <c r="V20" s="450">
        <v>1418.7868775839352</v>
      </c>
      <c r="W20" s="451">
        <v>249869.24069288818</v>
      </c>
    </row>
    <row r="21" spans="2:23" ht="15.75" hidden="1" customHeight="1" x14ac:dyDescent="0.25">
      <c r="B21" s="449">
        <v>2003</v>
      </c>
      <c r="C21" s="450">
        <v>81721.079854408061</v>
      </c>
      <c r="D21" s="450">
        <v>0</v>
      </c>
      <c r="E21" s="450">
        <v>97089.648119859034</v>
      </c>
      <c r="F21" s="450">
        <v>0</v>
      </c>
      <c r="G21" s="450">
        <v>42614.941025562985</v>
      </c>
      <c r="H21" s="450">
        <v>6284.0513980669321</v>
      </c>
      <c r="I21" s="450">
        <v>19428.099872362585</v>
      </c>
      <c r="J21" s="450">
        <v>13066.847625957671</v>
      </c>
      <c r="K21" s="450">
        <v>1418.7868775839352</v>
      </c>
      <c r="L21" s="451">
        <v>261623.45477380123</v>
      </c>
      <c r="O21" s="449">
        <v>2004</v>
      </c>
      <c r="P21" s="450">
        <v>83788.911540204834</v>
      </c>
      <c r="Q21" s="450">
        <v>97872.915211044616</v>
      </c>
      <c r="R21" s="450">
        <v>36507.593460831733</v>
      </c>
      <c r="S21" s="450">
        <v>4285.9749426192357</v>
      </c>
      <c r="T21" s="450">
        <v>21939.692667655821</v>
      </c>
      <c r="U21" s="450">
        <v>13010.536856602368</v>
      </c>
      <c r="V21" s="450">
        <v>1443.0136905684092</v>
      </c>
      <c r="W21" s="451">
        <v>258848.63836952701</v>
      </c>
    </row>
    <row r="22" spans="2:23" ht="15.75" hidden="1" customHeight="1" x14ac:dyDescent="0.25">
      <c r="B22" s="449">
        <v>2004</v>
      </c>
      <c r="C22" s="450">
        <v>83851.042371542324</v>
      </c>
      <c r="D22" s="450">
        <v>0</v>
      </c>
      <c r="E22" s="450">
        <v>99285.234467614806</v>
      </c>
      <c r="F22" s="450">
        <v>0</v>
      </c>
      <c r="G22" s="450">
        <v>43826.506846764903</v>
      </c>
      <c r="H22" s="450">
        <v>7124.4617140999571</v>
      </c>
      <c r="I22" s="450">
        <v>21945.086139211064</v>
      </c>
      <c r="J22" s="450">
        <v>13476.715618471564</v>
      </c>
      <c r="K22" s="450">
        <v>1443.0136905684092</v>
      </c>
      <c r="L22" s="451">
        <v>270952.06084827305</v>
      </c>
      <c r="O22" s="449">
        <v>2005</v>
      </c>
      <c r="P22" s="450">
        <v>85577.134424603646</v>
      </c>
      <c r="Q22" s="450">
        <v>98597.440693244789</v>
      </c>
      <c r="R22" s="450">
        <v>37079.097457477452</v>
      </c>
      <c r="S22" s="450">
        <v>4469.6567443299855</v>
      </c>
      <c r="T22" s="450">
        <v>19521.644198942304</v>
      </c>
      <c r="U22" s="450">
        <v>13812.04837595965</v>
      </c>
      <c r="V22" s="450">
        <v>1544.1547680313342</v>
      </c>
      <c r="W22" s="451">
        <v>260601.17666258916</v>
      </c>
    </row>
    <row r="23" spans="2:23" ht="15.75" hidden="1" customHeight="1" x14ac:dyDescent="0.25">
      <c r="B23" s="449">
        <v>2005</v>
      </c>
      <c r="C23" s="450">
        <v>85670.168310383204</v>
      </c>
      <c r="D23" s="450">
        <v>0</v>
      </c>
      <c r="E23" s="450">
        <v>100003.09261128216</v>
      </c>
      <c r="F23" s="450">
        <v>0</v>
      </c>
      <c r="G23" s="450">
        <v>44308.452247671987</v>
      </c>
      <c r="H23" s="450">
        <v>7333.7320840958992</v>
      </c>
      <c r="I23" s="450">
        <v>19533.276576582921</v>
      </c>
      <c r="J23" s="450">
        <v>14264.940378110194</v>
      </c>
      <c r="K23" s="450">
        <v>1544.1547680313342</v>
      </c>
      <c r="L23" s="451">
        <v>272657.81697615766</v>
      </c>
      <c r="O23" s="449">
        <v>2006</v>
      </c>
      <c r="P23" s="450">
        <v>89620.378478519997</v>
      </c>
      <c r="Q23" s="450">
        <v>101727.91198661417</v>
      </c>
      <c r="R23" s="450">
        <v>36763.125053451578</v>
      </c>
      <c r="S23" s="450">
        <v>4691.7457618849385</v>
      </c>
      <c r="T23" s="450">
        <v>20665.99491514438</v>
      </c>
      <c r="U23" s="450">
        <v>14079.806831779149</v>
      </c>
      <c r="V23" s="450">
        <v>1556.2166074100055</v>
      </c>
      <c r="W23" s="451">
        <v>269105.1796348042</v>
      </c>
    </row>
    <row r="24" spans="2:23" ht="15.75" hidden="1" customHeight="1" x14ac:dyDescent="0.25">
      <c r="B24" s="449">
        <v>2006</v>
      </c>
      <c r="C24" s="450">
        <v>89751.584183863306</v>
      </c>
      <c r="D24" s="450">
        <v>0</v>
      </c>
      <c r="E24" s="450">
        <v>103401.93275012911</v>
      </c>
      <c r="F24" s="450">
        <v>0</v>
      </c>
      <c r="G24" s="450">
        <v>43984.049606293927</v>
      </c>
      <c r="H24" s="450">
        <v>7633.4896022531966</v>
      </c>
      <c r="I24" s="450">
        <v>20679.84083071394</v>
      </c>
      <c r="J24" s="450">
        <v>14554.731054898073</v>
      </c>
      <c r="K24" s="450">
        <v>1556.2166074100055</v>
      </c>
      <c r="L24" s="451">
        <v>281561.84463556157</v>
      </c>
      <c r="O24" s="449">
        <v>2007</v>
      </c>
      <c r="P24" s="450">
        <v>88948.377719804324</v>
      </c>
      <c r="Q24" s="450">
        <v>102948.51148881481</v>
      </c>
      <c r="R24" s="450">
        <v>37063.462629811802</v>
      </c>
      <c r="S24" s="450">
        <v>5031.7221688485406</v>
      </c>
      <c r="T24" s="450">
        <v>22754.762560280265</v>
      </c>
      <c r="U24" s="450">
        <v>14453.545339778109</v>
      </c>
      <c r="V24" s="450">
        <v>1562.2869839638863</v>
      </c>
      <c r="W24" s="451">
        <v>272762.66889130173</v>
      </c>
    </row>
    <row r="25" spans="2:23" ht="15.75" hidden="1" customHeight="1" x14ac:dyDescent="0.25">
      <c r="B25" s="449">
        <v>2007</v>
      </c>
      <c r="C25" s="450">
        <v>89139.365790676151</v>
      </c>
      <c r="D25" s="450">
        <v>0</v>
      </c>
      <c r="E25" s="450">
        <v>104822.99399588327</v>
      </c>
      <c r="F25" s="450">
        <v>0</v>
      </c>
      <c r="G25" s="450">
        <v>44216.976827079081</v>
      </c>
      <c r="H25" s="450">
        <v>7960.7216876411285</v>
      </c>
      <c r="I25" s="450">
        <v>22776.531924829698</v>
      </c>
      <c r="J25" s="450">
        <v>14925.582898110735</v>
      </c>
      <c r="K25" s="450">
        <v>1562.2869839638863</v>
      </c>
      <c r="L25" s="451">
        <v>285404.46010818396</v>
      </c>
      <c r="O25" s="449">
        <v>2008</v>
      </c>
      <c r="P25" s="450">
        <v>90715.796516357426</v>
      </c>
      <c r="Q25" s="450">
        <v>103919.28047992135</v>
      </c>
      <c r="R25" s="450">
        <v>36069.238265865788</v>
      </c>
      <c r="S25" s="450">
        <v>5158.6269815243168</v>
      </c>
      <c r="T25" s="450">
        <v>19509.865302503677</v>
      </c>
      <c r="U25" s="450">
        <v>15136.988362471358</v>
      </c>
      <c r="V25" s="450">
        <v>1597.8344361059192</v>
      </c>
      <c r="W25" s="451">
        <v>272107.63034474984</v>
      </c>
    </row>
    <row r="26" spans="2:23" ht="15.75" hidden="1" customHeight="1" x14ac:dyDescent="0.25">
      <c r="B26" s="449">
        <v>2008</v>
      </c>
      <c r="C26" s="450">
        <v>90988.078290869118</v>
      </c>
      <c r="D26" s="450">
        <v>0</v>
      </c>
      <c r="E26" s="450">
        <v>106006.16691480171</v>
      </c>
      <c r="F26" s="450">
        <v>0</v>
      </c>
      <c r="G26" s="450">
        <v>43688.138143240474</v>
      </c>
      <c r="H26" s="450">
        <v>8058.4992442117673</v>
      </c>
      <c r="I26" s="450">
        <v>19531.738196043374</v>
      </c>
      <c r="J26" s="450">
        <v>15559.706625925037</v>
      </c>
      <c r="K26" s="450">
        <v>1597.8344361059192</v>
      </c>
      <c r="L26" s="451">
        <v>285430.16185119742</v>
      </c>
      <c r="O26" s="449">
        <v>2009</v>
      </c>
      <c r="P26" s="450">
        <v>89745.488583050654</v>
      </c>
      <c r="Q26" s="450">
        <v>100411.13444534398</v>
      </c>
      <c r="R26" s="450">
        <v>32237.861723980735</v>
      </c>
      <c r="S26" s="450">
        <v>5197.9553241106614</v>
      </c>
      <c r="T26" s="450">
        <v>19301.558758722946</v>
      </c>
      <c r="U26" s="450">
        <v>15340.150334475355</v>
      </c>
      <c r="V26" s="450">
        <v>1584.7715072717074</v>
      </c>
      <c r="W26" s="451">
        <v>263818.92067695607</v>
      </c>
    </row>
    <row r="27" spans="2:23" ht="15.75" hidden="1" customHeight="1" x14ac:dyDescent="0.25">
      <c r="B27" s="449">
        <v>2009</v>
      </c>
      <c r="C27" s="450">
        <v>90116.679679690744</v>
      </c>
      <c r="D27" s="450">
        <v>0</v>
      </c>
      <c r="E27" s="450">
        <v>102727.49809651962</v>
      </c>
      <c r="F27" s="450">
        <v>0</v>
      </c>
      <c r="G27" s="450">
        <v>39650.440482649297</v>
      </c>
      <c r="H27" s="450">
        <v>8038.3116793165245</v>
      </c>
      <c r="I27" s="450">
        <v>19335.41715444814</v>
      </c>
      <c r="J27" s="450">
        <v>15844.058424534423</v>
      </c>
      <c r="K27" s="450">
        <v>1584.7715072717074</v>
      </c>
      <c r="L27" s="451">
        <v>277297.17702443042</v>
      </c>
      <c r="O27" s="449">
        <v>2010</v>
      </c>
      <c r="P27" s="450">
        <v>86942.453532582003</v>
      </c>
      <c r="Q27" s="450">
        <v>98027.168452785103</v>
      </c>
      <c r="R27" s="450">
        <v>32070.796075462171</v>
      </c>
      <c r="S27" s="450">
        <v>5108.1405495010231</v>
      </c>
      <c r="T27" s="450">
        <v>20061.477696686539</v>
      </c>
      <c r="U27" s="450">
        <v>15120.615559496997</v>
      </c>
      <c r="V27" s="450">
        <v>1538.9869509251516</v>
      </c>
      <c r="W27" s="451">
        <v>258869.638817439</v>
      </c>
    </row>
    <row r="28" spans="2:23" ht="15.75" hidden="1" customHeight="1" x14ac:dyDescent="0.25">
      <c r="B28" s="449">
        <v>2010</v>
      </c>
      <c r="C28" s="450">
        <v>87475.035708038122</v>
      </c>
      <c r="D28" s="450">
        <v>0</v>
      </c>
      <c r="E28" s="450">
        <v>100494.76393924933</v>
      </c>
      <c r="F28" s="450">
        <v>0</v>
      </c>
      <c r="G28" s="450">
        <v>39654.490906114901</v>
      </c>
      <c r="H28" s="450">
        <v>7834.3512970285883</v>
      </c>
      <c r="I28" s="450">
        <v>20107.661156631897</v>
      </c>
      <c r="J28" s="450">
        <v>15682.842534407931</v>
      </c>
      <c r="K28" s="450">
        <v>1538.9869509251516</v>
      </c>
      <c r="L28" s="451">
        <v>272788.13249239593</v>
      </c>
      <c r="O28" s="449">
        <v>2011</v>
      </c>
      <c r="P28" s="450">
        <v>88000.453207575003</v>
      </c>
      <c r="Q28" s="450">
        <v>98153.827686316858</v>
      </c>
      <c r="R28" s="450">
        <v>32411.967174204034</v>
      </c>
      <c r="S28" s="450">
        <v>5240.5800015747727</v>
      </c>
      <c r="T28" s="450">
        <v>20063.827913423065</v>
      </c>
      <c r="U28" s="450">
        <v>15519.827956630039</v>
      </c>
      <c r="V28" s="450">
        <v>1488.537746048007</v>
      </c>
      <c r="W28" s="451">
        <v>260879.02168577176</v>
      </c>
    </row>
    <row r="29" spans="2:23" ht="15.75" hidden="1" customHeight="1" x14ac:dyDescent="0.25">
      <c r="B29" s="449">
        <v>2011</v>
      </c>
      <c r="C29" s="450">
        <v>88744.952804571236</v>
      </c>
      <c r="D29" s="450">
        <v>0</v>
      </c>
      <c r="E29" s="450">
        <v>100963.04919000938</v>
      </c>
      <c r="F29" s="450">
        <v>0</v>
      </c>
      <c r="G29" s="450">
        <v>40060.093642555017</v>
      </c>
      <c r="H29" s="450">
        <v>8024.0587592273923</v>
      </c>
      <c r="I29" s="450">
        <v>20137.792398554837</v>
      </c>
      <c r="J29" s="450">
        <v>16189.943026720943</v>
      </c>
      <c r="K29" s="450">
        <v>1488.537746048007</v>
      </c>
      <c r="L29" s="451">
        <v>275608.42756768683</v>
      </c>
      <c r="O29" s="449">
        <v>2012</v>
      </c>
      <c r="P29" s="450">
        <v>90063.748703226564</v>
      </c>
      <c r="Q29" s="450">
        <v>100253.50952088946</v>
      </c>
      <c r="R29" s="450">
        <v>32816.844798433274</v>
      </c>
      <c r="S29" s="450">
        <v>5132.7026453447179</v>
      </c>
      <c r="T29" s="450">
        <v>20902.268532468413</v>
      </c>
      <c r="U29" s="450">
        <v>15352.192899951911</v>
      </c>
      <c r="V29" s="450">
        <v>1437.1618373526567</v>
      </c>
      <c r="W29" s="451">
        <v>265958.42893766699</v>
      </c>
    </row>
    <row r="30" spans="2:23" ht="15.75" hidden="1" customHeight="1" x14ac:dyDescent="0.25">
      <c r="B30" s="449">
        <v>2012</v>
      </c>
      <c r="C30" s="450">
        <v>91105.487951304473</v>
      </c>
      <c r="D30" s="450">
        <v>0</v>
      </c>
      <c r="E30" s="450">
        <v>103329.10932112217</v>
      </c>
      <c r="F30" s="450">
        <v>0</v>
      </c>
      <c r="G30" s="450">
        <v>40370.48782668019</v>
      </c>
      <c r="H30" s="450">
        <v>7664.2408903813593</v>
      </c>
      <c r="I30" s="450">
        <v>21026.581256805686</v>
      </c>
      <c r="J30" s="450">
        <v>16146.188258768316</v>
      </c>
      <c r="K30" s="450">
        <v>1437.1618373526567</v>
      </c>
      <c r="L30" s="451">
        <v>281079.25734241487</v>
      </c>
      <c r="O30" s="449">
        <v>2013</v>
      </c>
      <c r="P30" s="450">
        <v>88477.454794164383</v>
      </c>
      <c r="Q30" s="450">
        <v>99881.176122999721</v>
      </c>
      <c r="R30" s="450">
        <v>32636.604466017707</v>
      </c>
      <c r="S30" s="450">
        <v>5062.6279759389508</v>
      </c>
      <c r="T30" s="450">
        <v>20487.005407629618</v>
      </c>
      <c r="U30" s="450">
        <v>15053.509900945433</v>
      </c>
      <c r="V30" s="450">
        <v>1359.0738258745635</v>
      </c>
      <c r="W30" s="451">
        <v>262957.4524935704</v>
      </c>
    </row>
    <row r="31" spans="2:23" ht="15.75" hidden="1" customHeight="1" x14ac:dyDescent="0.25">
      <c r="B31" s="449">
        <v>2013</v>
      </c>
      <c r="C31" s="450">
        <v>89995.862180403768</v>
      </c>
      <c r="D31" s="450">
        <v>0</v>
      </c>
      <c r="E31" s="450">
        <v>103328.5784976961</v>
      </c>
      <c r="F31" s="450">
        <v>0</v>
      </c>
      <c r="G31" s="450">
        <v>40308.24805707256</v>
      </c>
      <c r="H31" s="450">
        <v>7563.813441411733</v>
      </c>
      <c r="I31" s="450">
        <v>20652.061608256572</v>
      </c>
      <c r="J31" s="450">
        <v>15993.317249332831</v>
      </c>
      <c r="K31" s="450">
        <v>1359.0738258745635</v>
      </c>
      <c r="L31" s="451">
        <v>279200.95486004814</v>
      </c>
      <c r="O31" s="449">
        <v>2014</v>
      </c>
      <c r="P31" s="450">
        <v>87661.113180720553</v>
      </c>
      <c r="Q31" s="450">
        <v>102346.69369365176</v>
      </c>
      <c r="R31" s="450">
        <v>33169.038437231859</v>
      </c>
      <c r="S31" s="450">
        <v>5377.2518714104544</v>
      </c>
      <c r="T31" s="450">
        <v>18543.578394280168</v>
      </c>
      <c r="U31" s="450">
        <v>14454.376287895122</v>
      </c>
      <c r="V31" s="450">
        <v>1342.739359924492</v>
      </c>
      <c r="W31" s="451">
        <v>262894.79122511443</v>
      </c>
    </row>
    <row r="32" spans="2:23" ht="15.75" hidden="1" customHeight="1" x14ac:dyDescent="0.25">
      <c r="B32" s="449">
        <v>2014</v>
      </c>
      <c r="C32" s="450">
        <v>90005.408861605276</v>
      </c>
      <c r="D32" s="450">
        <v>0</v>
      </c>
      <c r="E32" s="450">
        <v>106185.98101853879</v>
      </c>
      <c r="F32" s="450">
        <v>0</v>
      </c>
      <c r="G32" s="450">
        <v>41133.406653361242</v>
      </c>
      <c r="H32" s="450">
        <v>9052.8976502621135</v>
      </c>
      <c r="I32" s="450">
        <v>18745.68096030338</v>
      </c>
      <c r="J32" s="450">
        <v>15358.263133791863</v>
      </c>
      <c r="K32" s="450">
        <v>1342.739359924492</v>
      </c>
      <c r="L32" s="451">
        <v>281824.3776377872</v>
      </c>
      <c r="O32" s="449">
        <v>2015</v>
      </c>
      <c r="P32" s="450">
        <v>86071.759638831471</v>
      </c>
      <c r="Q32" s="450">
        <v>101013.6804220606</v>
      </c>
      <c r="R32" s="450">
        <v>33367.108875967126</v>
      </c>
      <c r="S32" s="450">
        <v>5686.9968827650446</v>
      </c>
      <c r="T32" s="450">
        <v>18752.861939542661</v>
      </c>
      <c r="U32" s="450">
        <v>14287.53912779731</v>
      </c>
      <c r="V32" s="450">
        <v>1427.6385238529758</v>
      </c>
      <c r="W32" s="451">
        <v>260607.58541081721</v>
      </c>
    </row>
    <row r="33" spans="2:23" ht="15.75" hidden="1" customHeight="1" x14ac:dyDescent="0.25">
      <c r="B33" s="449">
        <v>2015</v>
      </c>
      <c r="C33" s="450">
        <v>89696.727207502132</v>
      </c>
      <c r="D33" s="450">
        <v>0</v>
      </c>
      <c r="E33" s="450">
        <v>104982.03110808798</v>
      </c>
      <c r="F33" s="450">
        <v>0</v>
      </c>
      <c r="G33" s="450">
        <v>41538.172897954326</v>
      </c>
      <c r="H33" s="450">
        <v>9414.4771742643989</v>
      </c>
      <c r="I33" s="450">
        <v>19017.666512260959</v>
      </c>
      <c r="J33" s="450">
        <v>15287.309145420302</v>
      </c>
      <c r="K33" s="450">
        <v>1427.6385238529758</v>
      </c>
      <c r="L33" s="451">
        <v>281364.02256934304</v>
      </c>
      <c r="O33" s="449">
        <v>2016</v>
      </c>
      <c r="P33" s="450">
        <v>84222.538814407584</v>
      </c>
      <c r="Q33" s="450">
        <v>100067.96741748194</v>
      </c>
      <c r="R33" s="450">
        <v>33171.387813649228</v>
      </c>
      <c r="S33" s="450">
        <v>5570.3421721814184</v>
      </c>
      <c r="T33" s="450">
        <v>20933.119432900803</v>
      </c>
      <c r="U33" s="450">
        <v>14558.889495509258</v>
      </c>
      <c r="V33" s="450">
        <v>1382.7545746015301</v>
      </c>
      <c r="W33" s="451">
        <v>259906.99972073175</v>
      </c>
    </row>
    <row r="34" spans="2:23" ht="15.75" hidden="1" customHeight="1" x14ac:dyDescent="0.25">
      <c r="B34" s="449">
        <v>2016</v>
      </c>
      <c r="C34" s="450">
        <v>89597.884743409566</v>
      </c>
      <c r="D34" s="450">
        <v>0</v>
      </c>
      <c r="E34" s="450">
        <v>104473.45454991629</v>
      </c>
      <c r="F34" s="450">
        <v>0</v>
      </c>
      <c r="G34" s="450">
        <v>41589.169338766143</v>
      </c>
      <c r="H34" s="450">
        <v>9066.9744595954344</v>
      </c>
      <c r="I34" s="450">
        <v>21359.008105377612</v>
      </c>
      <c r="J34" s="450">
        <v>15611.252083890528</v>
      </c>
      <c r="K34" s="450">
        <v>1382.7545746015301</v>
      </c>
      <c r="L34" s="451">
        <v>283080.49785555713</v>
      </c>
      <c r="O34" s="449">
        <v>2017</v>
      </c>
      <c r="P34" s="450">
        <v>85880.983644862703</v>
      </c>
      <c r="Q34" s="450">
        <v>99498.860359576327</v>
      </c>
      <c r="R34" s="450">
        <v>32733.878125273357</v>
      </c>
      <c r="S34" s="450">
        <v>5430.1558507083901</v>
      </c>
      <c r="T34" s="450">
        <v>21550.496412718188</v>
      </c>
      <c r="U34" s="450">
        <v>14359.808987381888</v>
      </c>
      <c r="V34" s="450">
        <v>1341.7516386543425</v>
      </c>
      <c r="W34" s="451">
        <v>260795.9350191752</v>
      </c>
    </row>
    <row r="35" spans="2:23" ht="15.75" hidden="1" customHeight="1" x14ac:dyDescent="0.25">
      <c r="B35" s="449">
        <v>2017</v>
      </c>
      <c r="C35" s="450">
        <v>92753.383869564321</v>
      </c>
      <c r="D35" s="450">
        <v>0</v>
      </c>
      <c r="E35" s="450">
        <v>104412.84941288755</v>
      </c>
      <c r="F35" s="450">
        <v>0</v>
      </c>
      <c r="G35" s="450">
        <v>41309.915102671614</v>
      </c>
      <c r="H35" s="450">
        <v>9126.3286514044357</v>
      </c>
      <c r="I35" s="450">
        <v>22230.808073021715</v>
      </c>
      <c r="J35" s="450">
        <v>15434.750734786228</v>
      </c>
      <c r="K35" s="450">
        <v>1341.7516386543425</v>
      </c>
      <c r="L35" s="451">
        <v>286609.78748299024</v>
      </c>
      <c r="O35" s="484">
        <v>2018</v>
      </c>
      <c r="P35" s="450">
        <v>82890.81410151656</v>
      </c>
      <c r="Q35" s="450">
        <v>97877.549884717184</v>
      </c>
      <c r="R35" s="450">
        <v>32382.256168912587</v>
      </c>
      <c r="S35" s="450">
        <v>5382.6996656392557</v>
      </c>
      <c r="T35" s="450">
        <v>19098.832235206781</v>
      </c>
      <c r="U35" s="450">
        <v>14244.834957708954</v>
      </c>
      <c r="V35" s="450">
        <v>1278.3805718594563</v>
      </c>
      <c r="W35" s="451">
        <v>253155.36758556077</v>
      </c>
    </row>
    <row r="36" spans="2:23" ht="15.75" hidden="1" customHeight="1" x14ac:dyDescent="0.25">
      <c r="B36" s="449">
        <v>2018</v>
      </c>
      <c r="C36" s="450">
        <v>91199.388651438698</v>
      </c>
      <c r="D36" s="450">
        <v>0</v>
      </c>
      <c r="E36" s="450">
        <v>103708.58121299502</v>
      </c>
      <c r="F36" s="450">
        <v>0</v>
      </c>
      <c r="G36" s="450">
        <v>40650.822879187486</v>
      </c>
      <c r="H36" s="450">
        <v>8974.8770288889209</v>
      </c>
      <c r="I36" s="450">
        <v>19975.312917638388</v>
      </c>
      <c r="J36" s="450">
        <v>15371.565368207059</v>
      </c>
      <c r="K36" s="450">
        <v>1278.3805718594563</v>
      </c>
      <c r="L36" s="451">
        <v>281158.92863021506</v>
      </c>
      <c r="O36" s="484">
        <v>2019</v>
      </c>
      <c r="P36" s="450">
        <v>82321.949014048718</v>
      </c>
      <c r="Q36" s="450">
        <v>96328.697443529047</v>
      </c>
      <c r="R36" s="450">
        <v>31455.782030314414</v>
      </c>
      <c r="S36" s="450">
        <v>5425.0310866602176</v>
      </c>
      <c r="T36" s="450">
        <v>18647.658234984014</v>
      </c>
      <c r="U36" s="450">
        <v>14506.294128710724</v>
      </c>
      <c r="V36" s="450">
        <v>1113.4066081298527</v>
      </c>
      <c r="W36" s="451">
        <v>249798.81854637698</v>
      </c>
    </row>
    <row r="37" spans="2:23" ht="15.75" thickTop="1" x14ac:dyDescent="0.25">
      <c r="B37" s="449">
        <v>2019</v>
      </c>
      <c r="C37" s="450">
        <v>92177.516206175656</v>
      </c>
      <c r="D37" s="450">
        <v>0</v>
      </c>
      <c r="E37" s="450">
        <v>102688.32665577004</v>
      </c>
      <c r="F37" s="450">
        <v>0</v>
      </c>
      <c r="G37" s="450">
        <v>39913.381790942287</v>
      </c>
      <c r="H37" s="450">
        <v>9333.8739359084484</v>
      </c>
      <c r="I37" s="450">
        <v>19685.546971013275</v>
      </c>
      <c r="J37" s="450">
        <v>15637.4074401697</v>
      </c>
      <c r="K37" s="450">
        <v>1113.4066081298527</v>
      </c>
      <c r="L37" s="451">
        <v>280549.45960810926</v>
      </c>
      <c r="O37" s="452">
        <v>2020</v>
      </c>
      <c r="P37" s="453">
        <v>90876.53481527137</v>
      </c>
      <c r="Q37" s="453">
        <v>87868.486617411065</v>
      </c>
      <c r="R37" s="453">
        <v>30587.074420749665</v>
      </c>
      <c r="S37" s="453">
        <v>4815.2164691695434</v>
      </c>
      <c r="T37" s="453">
        <v>17720.108309578478</v>
      </c>
      <c r="U37" s="453">
        <v>13792.998808448081</v>
      </c>
      <c r="V37" s="453">
        <v>986.08906539799989</v>
      </c>
      <c r="W37" s="454">
        <v>246646.50850602618</v>
      </c>
    </row>
    <row r="38" spans="2:23" x14ac:dyDescent="0.25">
      <c r="B38" s="452">
        <v>2020</v>
      </c>
      <c r="C38" s="453">
        <v>102350.87546533237</v>
      </c>
      <c r="D38" s="453">
        <v>0</v>
      </c>
      <c r="E38" s="453">
        <v>94608.504018240055</v>
      </c>
      <c r="F38" s="453">
        <v>0</v>
      </c>
      <c r="G38" s="453">
        <v>37826.741727064684</v>
      </c>
      <c r="H38" s="453">
        <v>8188.3865166785436</v>
      </c>
      <c r="I38" s="453">
        <v>18868.903406256475</v>
      </c>
      <c r="J38" s="453">
        <v>14943.31071748208</v>
      </c>
      <c r="K38" s="453">
        <v>986.08906539799989</v>
      </c>
      <c r="L38" s="454">
        <v>277772.8109164522</v>
      </c>
      <c r="O38" s="484">
        <v>2021</v>
      </c>
      <c r="P38" s="450">
        <v>87420.95110352202</v>
      </c>
      <c r="Q38" s="450">
        <v>85985.032255936007</v>
      </c>
      <c r="R38" s="450">
        <v>29693.981101751688</v>
      </c>
      <c r="S38" s="450">
        <v>4479.5779357020665</v>
      </c>
      <c r="T38" s="450">
        <v>19654.467941647839</v>
      </c>
      <c r="U38" s="450">
        <v>13491.517394740253</v>
      </c>
      <c r="V38" s="450">
        <v>948.87538355200002</v>
      </c>
      <c r="W38" s="451">
        <v>241674.40311685187</v>
      </c>
    </row>
    <row r="39" spans="2:23" x14ac:dyDescent="0.25">
      <c r="B39" s="449">
        <v>2021</v>
      </c>
      <c r="C39" s="450">
        <v>100799.78250803202</v>
      </c>
      <c r="D39" s="450">
        <v>616.43813443199997</v>
      </c>
      <c r="E39" s="450">
        <v>93373.703907661999</v>
      </c>
      <c r="F39" s="450">
        <v>356.20903443399993</v>
      </c>
      <c r="G39" s="450">
        <v>38035.632102633732</v>
      </c>
      <c r="H39" s="450">
        <v>8415.6350249950647</v>
      </c>
      <c r="I39" s="450">
        <v>20969.535998344825</v>
      </c>
      <c r="J39" s="450">
        <v>14682.406270961252</v>
      </c>
      <c r="K39" s="450">
        <v>948.87538355200002</v>
      </c>
      <c r="L39" s="451">
        <v>277225.57119618088</v>
      </c>
      <c r="O39" s="484">
        <v>2022</v>
      </c>
      <c r="P39" s="450">
        <v>86413.295306876375</v>
      </c>
      <c r="Q39" s="450">
        <v>89837.802169766175</v>
      </c>
      <c r="R39" s="450">
        <v>29679.769364127256</v>
      </c>
      <c r="S39" s="450">
        <v>4968.6260456952195</v>
      </c>
      <c r="T39" s="450">
        <v>19905.142423381716</v>
      </c>
      <c r="U39" s="450">
        <v>13822.898723824625</v>
      </c>
      <c r="V39" s="450">
        <v>946.09468202300002</v>
      </c>
      <c r="W39" s="451">
        <v>245573.62871569439</v>
      </c>
    </row>
    <row r="40" spans="2:23" x14ac:dyDescent="0.25">
      <c r="B40" s="449">
        <v>2022</v>
      </c>
      <c r="C40" s="450">
        <v>101496.12157745937</v>
      </c>
      <c r="D40" s="450">
        <v>1609.7496732770003</v>
      </c>
      <c r="E40" s="450">
        <v>97985.708339997174</v>
      </c>
      <c r="F40" s="450">
        <v>939.25288561299999</v>
      </c>
      <c r="G40" s="450">
        <v>37994.175241476245</v>
      </c>
      <c r="H40" s="450">
        <v>8872.0181124382198</v>
      </c>
      <c r="I40" s="450">
        <v>21361.814109468716</v>
      </c>
      <c r="J40" s="450">
        <v>15053.411233225626</v>
      </c>
      <c r="K40" s="450">
        <v>946.09468202300002</v>
      </c>
      <c r="L40" s="451">
        <v>283709.34329608834</v>
      </c>
      <c r="O40" s="484">
        <v>2023</v>
      </c>
      <c r="P40" s="450">
        <v>86850.152182052887</v>
      </c>
      <c r="Q40" s="450">
        <v>92241.936652608652</v>
      </c>
      <c r="R40" s="450">
        <v>29672.672794901584</v>
      </c>
      <c r="S40" s="450">
        <v>5040.3514516615087</v>
      </c>
      <c r="T40" s="450">
        <v>20091.36161548103</v>
      </c>
      <c r="U40" s="450">
        <v>13831.539887370143</v>
      </c>
      <c r="V40" s="450">
        <v>942.17583948799995</v>
      </c>
      <c r="W40" s="451">
        <v>248670.19042356379</v>
      </c>
    </row>
    <row r="41" spans="2:23" x14ac:dyDescent="0.25">
      <c r="B41" s="449">
        <v>2023</v>
      </c>
      <c r="C41" s="450">
        <v>103323.03335331389</v>
      </c>
      <c r="D41" s="450">
        <v>2703.5365843070003</v>
      </c>
      <c r="E41" s="450">
        <v>101306.84801422346</v>
      </c>
      <c r="F41" s="450">
        <v>1625.7151757710001</v>
      </c>
      <c r="G41" s="450">
        <v>37960.309395268596</v>
      </c>
      <c r="H41" s="450">
        <v>8911.4314665405091</v>
      </c>
      <c r="I41" s="450">
        <v>21688.92893289504</v>
      </c>
      <c r="J41" s="450">
        <v>15101.481099450142</v>
      </c>
      <c r="K41" s="450">
        <v>942.17583948799995</v>
      </c>
      <c r="L41" s="451">
        <v>289234.20810117968</v>
      </c>
      <c r="O41" s="484">
        <v>2024</v>
      </c>
      <c r="P41" s="450">
        <v>87712.188536502857</v>
      </c>
      <c r="Q41" s="450">
        <v>94144.653603338607</v>
      </c>
      <c r="R41" s="450">
        <v>29861.365315862338</v>
      </c>
      <c r="S41" s="450">
        <v>5022.5834133029866</v>
      </c>
      <c r="T41" s="450">
        <v>20289.226946528801</v>
      </c>
      <c r="U41" s="450">
        <v>13706.617700331801</v>
      </c>
      <c r="V41" s="450">
        <v>937.72834572900001</v>
      </c>
      <c r="W41" s="451">
        <v>251674.36386159642</v>
      </c>
    </row>
    <row r="42" spans="2:23" x14ac:dyDescent="0.25">
      <c r="B42" s="449">
        <v>2024</v>
      </c>
      <c r="C42" s="450">
        <v>105469.10087899686</v>
      </c>
      <c r="D42" s="450">
        <v>3819.033943678</v>
      </c>
      <c r="E42" s="450">
        <v>104154.25358330121</v>
      </c>
      <c r="F42" s="450">
        <v>2352.5306550689997</v>
      </c>
      <c r="G42" s="450">
        <v>38122.702709507372</v>
      </c>
      <c r="H42" s="450">
        <v>8861.7006843249874</v>
      </c>
      <c r="I42" s="450">
        <v>22026.985436773801</v>
      </c>
      <c r="J42" s="450">
        <v>15015.793627513802</v>
      </c>
      <c r="K42" s="450">
        <v>937.72834572900001</v>
      </c>
      <c r="L42" s="451">
        <v>294588.26526614703</v>
      </c>
      <c r="O42" s="484">
        <v>2025</v>
      </c>
      <c r="P42" s="450">
        <v>88468.101687753486</v>
      </c>
      <c r="Q42" s="450">
        <v>96077.850111510255</v>
      </c>
      <c r="R42" s="450">
        <v>29867.743442355721</v>
      </c>
      <c r="S42" s="450">
        <v>4956.7506022319958</v>
      </c>
      <c r="T42" s="450">
        <v>20507.315029768422</v>
      </c>
      <c r="U42" s="450">
        <v>13596.843209307242</v>
      </c>
      <c r="V42" s="450">
        <v>932.33119967100004</v>
      </c>
      <c r="W42" s="451">
        <v>254406.93528259813</v>
      </c>
    </row>
    <row r="43" spans="2:23" x14ac:dyDescent="0.25">
      <c r="B43" s="449">
        <v>2025</v>
      </c>
      <c r="C43" s="450">
        <v>107397.40085876947</v>
      </c>
      <c r="D43" s="450">
        <v>4811.5995695480005</v>
      </c>
      <c r="E43" s="450">
        <v>106997.81827028071</v>
      </c>
      <c r="F43" s="450">
        <v>3195.4958009689999</v>
      </c>
      <c r="G43" s="450">
        <v>38103.245989811723</v>
      </c>
      <c r="H43" s="450">
        <v>8764.2508134699856</v>
      </c>
      <c r="I43" s="450">
        <v>22384.563756832424</v>
      </c>
      <c r="J43" s="450">
        <v>14945.060802301243</v>
      </c>
      <c r="K43" s="450">
        <v>932.33119967100004</v>
      </c>
      <c r="L43" s="451">
        <v>299524.67169113655</v>
      </c>
      <c r="O43" s="484">
        <v>2026</v>
      </c>
      <c r="P43" s="450">
        <v>89117.231195240791</v>
      </c>
      <c r="Q43" s="450">
        <v>98088.627884951376</v>
      </c>
      <c r="R43" s="450">
        <v>29911.896365463293</v>
      </c>
      <c r="S43" s="450">
        <v>4916.4743400993348</v>
      </c>
      <c r="T43" s="450">
        <v>20695.132188029402</v>
      </c>
      <c r="U43" s="450">
        <v>13493.829805932974</v>
      </c>
      <c r="V43" s="450">
        <v>926.98860192800009</v>
      </c>
      <c r="W43" s="451">
        <v>257150.18038164519</v>
      </c>
    </row>
    <row r="44" spans="2:23" x14ac:dyDescent="0.25">
      <c r="B44" s="449">
        <v>2026</v>
      </c>
      <c r="C44" s="450">
        <v>109271.59488359881</v>
      </c>
      <c r="D44" s="450">
        <v>5564.2966516679999</v>
      </c>
      <c r="E44" s="450">
        <v>109959.03114299384</v>
      </c>
      <c r="F44" s="450">
        <v>3921.0171084529998</v>
      </c>
      <c r="G44" s="450">
        <v>38122.022772946329</v>
      </c>
      <c r="H44" s="450">
        <v>8692.6995888423335</v>
      </c>
      <c r="I44" s="450">
        <v>22711.173720000403</v>
      </c>
      <c r="J44" s="450">
        <v>14880.896949480973</v>
      </c>
      <c r="K44" s="450">
        <v>926.98860192800009</v>
      </c>
      <c r="L44" s="451">
        <v>304564.40765979065</v>
      </c>
      <c r="O44" s="484">
        <v>2027</v>
      </c>
      <c r="P44" s="450">
        <v>89848.354845495211</v>
      </c>
      <c r="Q44" s="450">
        <v>100078.64160499723</v>
      </c>
      <c r="R44" s="450">
        <v>29985.787419557179</v>
      </c>
      <c r="S44" s="450">
        <v>4888.0787124001827</v>
      </c>
      <c r="T44" s="450">
        <v>20853.074923255837</v>
      </c>
      <c r="U44" s="450">
        <v>13395.310494710171</v>
      </c>
      <c r="V44" s="450">
        <v>922.16329352100001</v>
      </c>
      <c r="W44" s="451">
        <v>259971.41129393681</v>
      </c>
    </row>
    <row r="45" spans="2:23" x14ac:dyDescent="0.25">
      <c r="B45" s="449">
        <v>2027</v>
      </c>
      <c r="C45" s="450">
        <v>111264.4105037082</v>
      </c>
      <c r="D45" s="450">
        <v>6162.016386377999</v>
      </c>
      <c r="E45" s="450">
        <v>112935.80021273151</v>
      </c>
      <c r="F45" s="450">
        <v>4655.7739623749994</v>
      </c>
      <c r="G45" s="450">
        <v>38170.99080764316</v>
      </c>
      <c r="H45" s="450">
        <v>8633.3675452931839</v>
      </c>
      <c r="I45" s="450">
        <v>23007.215315967835</v>
      </c>
      <c r="J45" s="450">
        <v>14821.03600320017</v>
      </c>
      <c r="K45" s="450">
        <v>922.16329352100001</v>
      </c>
      <c r="L45" s="451">
        <v>309754.9836820651</v>
      </c>
      <c r="O45" s="484">
        <v>2028</v>
      </c>
      <c r="P45" s="450">
        <v>90552.844544361171</v>
      </c>
      <c r="Q45" s="450">
        <v>101760.52739549504</v>
      </c>
      <c r="R45" s="450">
        <v>29964.958332938564</v>
      </c>
      <c r="S45" s="450">
        <v>4829.3743773747747</v>
      </c>
      <c r="T45" s="450">
        <v>21001.086903546788</v>
      </c>
      <c r="U45" s="450">
        <v>13295.010599797539</v>
      </c>
      <c r="V45" s="450">
        <v>917.59428001999993</v>
      </c>
      <c r="W45" s="451">
        <v>262321.39643353387</v>
      </c>
    </row>
    <row r="46" spans="2:23" x14ac:dyDescent="0.25">
      <c r="B46" s="449">
        <v>2028</v>
      </c>
      <c r="C46" s="450">
        <v>113243.87133746018</v>
      </c>
      <c r="D46" s="450">
        <v>6860.6321728379999</v>
      </c>
      <c r="E46" s="450">
        <v>115639.71483666192</v>
      </c>
      <c r="F46" s="450">
        <v>5341.7521530579997</v>
      </c>
      <c r="G46" s="450">
        <v>38125.686292816579</v>
      </c>
      <c r="H46" s="450">
        <v>8544.0618265757785</v>
      </c>
      <c r="I46" s="450">
        <v>23292.635680933789</v>
      </c>
      <c r="J46" s="450">
        <v>14759.204212936538</v>
      </c>
      <c r="K46" s="450">
        <v>917.59428001999993</v>
      </c>
      <c r="L46" s="451">
        <v>314522.76846740476</v>
      </c>
      <c r="O46" s="484">
        <v>2029</v>
      </c>
      <c r="P46" s="450">
        <v>91177.898784765042</v>
      </c>
      <c r="Q46" s="450">
        <v>103629.15790334603</v>
      </c>
      <c r="R46" s="450">
        <v>29972.641288055289</v>
      </c>
      <c r="S46" s="450">
        <v>4789.1088721089891</v>
      </c>
      <c r="T46" s="450">
        <v>21149.445203459789</v>
      </c>
      <c r="U46" s="450">
        <v>13204.268436272363</v>
      </c>
      <c r="V46" s="450">
        <v>912.42081152200001</v>
      </c>
      <c r="W46" s="451">
        <v>264834.94129952951</v>
      </c>
    </row>
    <row r="47" spans="2:23" x14ac:dyDescent="0.25">
      <c r="B47" s="449">
        <v>2029</v>
      </c>
      <c r="C47" s="450">
        <v>115140.36094391304</v>
      </c>
      <c r="D47" s="450">
        <v>7499.6177012279995</v>
      </c>
      <c r="E47" s="450">
        <v>118564.08052879146</v>
      </c>
      <c r="F47" s="450">
        <v>6191.1471429179992</v>
      </c>
      <c r="G47" s="450">
        <v>38109.335942989273</v>
      </c>
      <c r="H47" s="450">
        <v>8473.5264911979903</v>
      </c>
      <c r="I47" s="450">
        <v>23577.715342484778</v>
      </c>
      <c r="J47" s="450">
        <v>14706.740814622362</v>
      </c>
      <c r="K47" s="450">
        <v>912.42081152200001</v>
      </c>
      <c r="L47" s="451">
        <v>319484.18087552092</v>
      </c>
      <c r="O47" s="484">
        <v>2030</v>
      </c>
      <c r="P47" s="450">
        <v>91900.670431543476</v>
      </c>
      <c r="Q47" s="450">
        <v>105418.74099691484</v>
      </c>
      <c r="R47" s="450">
        <v>30013.053445560818</v>
      </c>
      <c r="S47" s="450">
        <v>4748.949059727498</v>
      </c>
      <c r="T47" s="450">
        <v>21291.92467254115</v>
      </c>
      <c r="U47" s="450">
        <v>13120.845561848013</v>
      </c>
      <c r="V47" s="450">
        <v>907.66819115999999</v>
      </c>
      <c r="W47" s="451">
        <v>267401.85235929582</v>
      </c>
    </row>
    <row r="48" spans="2:23" x14ac:dyDescent="0.25">
      <c r="B48" s="449">
        <v>2030</v>
      </c>
      <c r="C48" s="450">
        <v>117130.44178961049</v>
      </c>
      <c r="D48" s="450">
        <v>8280.1292446480002</v>
      </c>
      <c r="E48" s="450">
        <v>121443.31278859034</v>
      </c>
      <c r="F48" s="450">
        <v>7000.8997319379996</v>
      </c>
      <c r="G48" s="450">
        <v>38126.15151013984</v>
      </c>
      <c r="H48" s="450">
        <v>8403.4249584674963</v>
      </c>
      <c r="I48" s="450">
        <v>23856.232585984148</v>
      </c>
      <c r="J48" s="450">
        <v>14661.408282938013</v>
      </c>
      <c r="K48" s="450">
        <v>907.66819115999999</v>
      </c>
      <c r="L48" s="451">
        <v>324528.64010689029</v>
      </c>
      <c r="O48" s="484">
        <v>2031</v>
      </c>
      <c r="P48" s="450">
        <v>92420.613284680963</v>
      </c>
      <c r="Q48" s="450">
        <v>107526.4033865571</v>
      </c>
      <c r="R48" s="450">
        <v>30117.602797191132</v>
      </c>
      <c r="S48" s="450">
        <v>4729.5944600142957</v>
      </c>
      <c r="T48" s="450">
        <v>21460.00879712465</v>
      </c>
      <c r="U48" s="450">
        <v>13039.166388032667</v>
      </c>
      <c r="V48" s="450">
        <v>902.92609863899997</v>
      </c>
      <c r="W48" s="451">
        <v>270196.3152122398</v>
      </c>
    </row>
    <row r="49" spans="1:34" ht="15" customHeight="1" x14ac:dyDescent="0.25">
      <c r="O49" s="484">
        <v>2032</v>
      </c>
      <c r="P49" s="450">
        <v>92775.841968303052</v>
      </c>
      <c r="Q49" s="450">
        <v>109330.95239123375</v>
      </c>
      <c r="R49" s="450">
        <v>30208.282993336263</v>
      </c>
      <c r="S49" s="450">
        <v>4712.8651310543837</v>
      </c>
      <c r="T49" s="450">
        <v>21638.949406521253</v>
      </c>
      <c r="U49" s="450">
        <v>12957.867210377763</v>
      </c>
      <c r="V49" s="450">
        <v>897.61856665400001</v>
      </c>
      <c r="W49" s="451">
        <v>272522.3776674805</v>
      </c>
    </row>
    <row r="50" spans="1:34" x14ac:dyDescent="0.25">
      <c r="O50" s="484">
        <v>2033</v>
      </c>
      <c r="P50" s="450">
        <v>93151.96749083235</v>
      </c>
      <c r="Q50" s="450">
        <v>111205.88281967507</v>
      </c>
      <c r="R50" s="450">
        <v>30295.459382533907</v>
      </c>
      <c r="S50" s="450">
        <v>4692.6959410677591</v>
      </c>
      <c r="T50" s="450">
        <v>21821.392867452894</v>
      </c>
      <c r="U50" s="450">
        <v>12880.154570691644</v>
      </c>
      <c r="V50" s="450">
        <v>892.29260788200008</v>
      </c>
      <c r="W50" s="451">
        <v>274939.84568013565</v>
      </c>
    </row>
    <row r="51" spans="1:34" x14ac:dyDescent="0.25">
      <c r="B51" s="209" t="s">
        <v>1473</v>
      </c>
      <c r="C51" s="205" t="s">
        <v>1482</v>
      </c>
      <c r="D51" s="294"/>
      <c r="O51" s="484">
        <v>2034</v>
      </c>
      <c r="P51" s="450">
        <v>93483.000254439263</v>
      </c>
      <c r="Q51" s="450">
        <v>112946.62556619912</v>
      </c>
      <c r="R51" s="450">
        <v>30374.861659993272</v>
      </c>
      <c r="S51" s="450">
        <v>4663.3420407219655</v>
      </c>
      <c r="T51" s="450">
        <v>22001.838573522713</v>
      </c>
      <c r="U51" s="450">
        <v>12816.177470160896</v>
      </c>
      <c r="V51" s="450">
        <v>886.94242388200007</v>
      </c>
      <c r="W51" s="451">
        <v>277172.78798891924</v>
      </c>
    </row>
    <row r="52" spans="1:34" x14ac:dyDescent="0.25">
      <c r="B52" s="210" t="s">
        <v>139</v>
      </c>
      <c r="C52" s="211">
        <v>2019</v>
      </c>
      <c r="D52" s="211">
        <v>2020</v>
      </c>
      <c r="E52" s="211">
        <v>2021</v>
      </c>
      <c r="F52" s="211">
        <v>2022</v>
      </c>
      <c r="G52" s="211">
        <v>2023</v>
      </c>
      <c r="H52" s="211">
        <v>2024</v>
      </c>
      <c r="I52" s="211">
        <v>2025</v>
      </c>
      <c r="J52" s="211">
        <v>2026</v>
      </c>
      <c r="K52" s="211">
        <v>2027</v>
      </c>
      <c r="L52" s="211">
        <v>2028</v>
      </c>
      <c r="M52" s="211">
        <v>2029</v>
      </c>
      <c r="N52" s="211">
        <v>2030</v>
      </c>
      <c r="O52" s="484">
        <v>2035</v>
      </c>
      <c r="P52" s="450">
        <v>93969.889555007787</v>
      </c>
      <c r="Q52" s="450">
        <v>114549.5121308478</v>
      </c>
      <c r="R52" s="450">
        <v>30440.895704467668</v>
      </c>
      <c r="S52" s="450">
        <v>4624.2433915204747</v>
      </c>
      <c r="T52" s="450">
        <v>22180.122020783099</v>
      </c>
      <c r="U52" s="450">
        <v>12743.950115004636</v>
      </c>
      <c r="V52" s="450">
        <v>881.046357629</v>
      </c>
      <c r="W52" s="451">
        <v>279389.65927526046</v>
      </c>
    </row>
    <row r="53" spans="1:34" x14ac:dyDescent="0.25">
      <c r="B53" s="210" t="s">
        <v>480</v>
      </c>
      <c r="C53" s="225" cm="1">
        <f t="array" ref="C53:N53">TRANSPOSE(C37:C48)</f>
        <v>92177.516206175656</v>
      </c>
      <c r="D53" s="225">
        <v>102350.87546533237</v>
      </c>
      <c r="E53" s="225">
        <v>100799.78250803202</v>
      </c>
      <c r="F53" s="225">
        <v>101496.12157745937</v>
      </c>
      <c r="G53" s="225">
        <v>103323.03335331389</v>
      </c>
      <c r="H53" s="225">
        <v>105469.10087899686</v>
      </c>
      <c r="I53" s="225">
        <v>107397.40085876947</v>
      </c>
      <c r="J53" s="225">
        <v>109271.59488359881</v>
      </c>
      <c r="K53" s="225">
        <v>111264.4105037082</v>
      </c>
      <c r="L53" s="225">
        <v>113243.87133746018</v>
      </c>
      <c r="M53" s="225">
        <v>115140.36094391304</v>
      </c>
      <c r="N53" s="225">
        <v>117130.44178961049</v>
      </c>
    </row>
    <row r="54" spans="1:34" x14ac:dyDescent="0.25">
      <c r="B54" s="210" t="s">
        <v>194</v>
      </c>
      <c r="C54" s="225" cm="1">
        <f t="array" ref="C54:N54">TRANSPOSE(E37:E48)</f>
        <v>102688.32665577004</v>
      </c>
      <c r="D54" s="225">
        <v>94608.504018240055</v>
      </c>
      <c r="E54" s="225">
        <v>93373.703907661999</v>
      </c>
      <c r="F54" s="225">
        <v>97985.708339997174</v>
      </c>
      <c r="G54" s="225">
        <v>101306.84801422346</v>
      </c>
      <c r="H54" s="225">
        <v>104154.25358330121</v>
      </c>
      <c r="I54" s="225">
        <v>106997.81827028071</v>
      </c>
      <c r="J54" s="225">
        <v>109959.03114299384</v>
      </c>
      <c r="K54" s="225">
        <v>112935.80021273151</v>
      </c>
      <c r="L54" s="225">
        <v>115639.71483666192</v>
      </c>
      <c r="M54" s="225">
        <v>118564.08052879146</v>
      </c>
      <c r="N54" s="225">
        <v>121443.31278859034</v>
      </c>
    </row>
    <row r="55" spans="1:34" x14ac:dyDescent="0.25">
      <c r="B55" s="226" t="s">
        <v>1550</v>
      </c>
      <c r="C55" s="225" cm="1">
        <f t="array" ref="C55:N55">TRANSPOSE(R36:R47)</f>
        <v>31455.782030314414</v>
      </c>
      <c r="D55" s="225">
        <v>30587.074420749665</v>
      </c>
      <c r="E55" s="225">
        <v>29693.981101751688</v>
      </c>
      <c r="F55" s="225">
        <v>29679.769364127256</v>
      </c>
      <c r="G55" s="225">
        <v>29672.672794901584</v>
      </c>
      <c r="H55" s="225">
        <v>29861.365315862338</v>
      </c>
      <c r="I55" s="225">
        <v>29867.743442355721</v>
      </c>
      <c r="J55" s="225">
        <v>29911.896365463293</v>
      </c>
      <c r="K55" s="225">
        <v>29985.787419557179</v>
      </c>
      <c r="L55" s="225">
        <v>29964.958332938564</v>
      </c>
      <c r="M55" s="225">
        <v>29972.641288055289</v>
      </c>
      <c r="N55" s="225">
        <v>30013.053445560818</v>
      </c>
    </row>
    <row r="56" spans="1:34" x14ac:dyDescent="0.25">
      <c r="B56" s="226" t="s">
        <v>86</v>
      </c>
      <c r="C56" s="225" cm="1">
        <f t="array" ref="C56:N56">TRANSPOSE(S36:S47)</f>
        <v>5425.0310866602176</v>
      </c>
      <c r="D56" s="225">
        <v>4815.2164691695434</v>
      </c>
      <c r="E56" s="225">
        <v>4479.5779357020665</v>
      </c>
      <c r="F56" s="225">
        <v>4968.6260456952195</v>
      </c>
      <c r="G56" s="225">
        <v>5040.3514516615087</v>
      </c>
      <c r="H56" s="225">
        <v>5022.5834133029866</v>
      </c>
      <c r="I56" s="225">
        <v>4956.7506022319958</v>
      </c>
      <c r="J56" s="225">
        <v>4916.4743400993348</v>
      </c>
      <c r="K56" s="225">
        <v>4888.0787124001827</v>
      </c>
      <c r="L56" s="225">
        <v>4829.3743773747747</v>
      </c>
      <c r="M56" s="225">
        <v>4789.1088721089891</v>
      </c>
      <c r="N56" s="225">
        <v>4748.949059727498</v>
      </c>
    </row>
    <row r="57" spans="1:34" x14ac:dyDescent="0.25">
      <c r="B57" s="227" t="s">
        <v>1471</v>
      </c>
      <c r="C57" s="225" cm="1">
        <f t="array" ref="C57:N57">TRANSPOSE(T36:T47)</f>
        <v>18647.658234984014</v>
      </c>
      <c r="D57" s="225">
        <v>17720.108309578478</v>
      </c>
      <c r="E57" s="225">
        <v>19654.467941647839</v>
      </c>
      <c r="F57" s="225">
        <v>19905.142423381716</v>
      </c>
      <c r="G57" s="225">
        <v>20091.36161548103</v>
      </c>
      <c r="H57" s="225">
        <v>20289.226946528801</v>
      </c>
      <c r="I57" s="225">
        <v>20507.315029768422</v>
      </c>
      <c r="J57" s="225">
        <v>20695.132188029402</v>
      </c>
      <c r="K57" s="225">
        <v>20853.074923255837</v>
      </c>
      <c r="L57" s="225">
        <v>21001.086903546788</v>
      </c>
      <c r="M57" s="225">
        <v>21149.445203459789</v>
      </c>
      <c r="N57" s="225">
        <v>21291.92467254115</v>
      </c>
    </row>
    <row r="58" spans="1:34" x14ac:dyDescent="0.25">
      <c r="B58" s="213" t="s">
        <v>1472</v>
      </c>
      <c r="C58" s="225" cm="1">
        <f t="array" ref="C58:N58">TRANSPOSE(U36:U47)</f>
        <v>14506.294128710724</v>
      </c>
      <c r="D58" s="225">
        <v>13792.998808448081</v>
      </c>
      <c r="E58" s="225">
        <v>13491.517394740253</v>
      </c>
      <c r="F58" s="225">
        <v>13822.898723824625</v>
      </c>
      <c r="G58" s="225">
        <v>13831.539887370143</v>
      </c>
      <c r="H58" s="225">
        <v>13706.617700331801</v>
      </c>
      <c r="I58" s="225">
        <v>13596.843209307242</v>
      </c>
      <c r="J58" s="225">
        <v>13493.829805932974</v>
      </c>
      <c r="K58" s="225">
        <v>13395.310494710171</v>
      </c>
      <c r="L58" s="225">
        <v>13295.010599797539</v>
      </c>
      <c r="M58" s="225">
        <v>13204.268436272363</v>
      </c>
      <c r="N58" s="225">
        <v>13120.845561848013</v>
      </c>
    </row>
    <row r="59" spans="1:34" x14ac:dyDescent="0.25">
      <c r="B59" s="213"/>
      <c r="C59" s="212">
        <f>SUM(C53:C58)</f>
        <v>264900.60834261507</v>
      </c>
      <c r="D59" s="212">
        <f t="shared" ref="D59:N59" si="0">SUM(D53:D58)</f>
        <v>263874.77749151818</v>
      </c>
      <c r="E59" s="212">
        <f t="shared" si="0"/>
        <v>261493.03078953584</v>
      </c>
      <c r="F59" s="212">
        <f t="shared" si="0"/>
        <v>267858.26647448534</v>
      </c>
      <c r="G59" s="212">
        <f t="shared" si="0"/>
        <v>273265.80711695162</v>
      </c>
      <c r="H59" s="212">
        <f t="shared" si="0"/>
        <v>278503.14783832402</v>
      </c>
      <c r="I59" s="212">
        <f t="shared" si="0"/>
        <v>283323.87141271355</v>
      </c>
      <c r="J59" s="212">
        <f t="shared" si="0"/>
        <v>288247.95872611768</v>
      </c>
      <c r="K59" s="212">
        <f t="shared" si="0"/>
        <v>293322.46226636309</v>
      </c>
      <c r="L59" s="212">
        <f t="shared" si="0"/>
        <v>297974.01638777973</v>
      </c>
      <c r="M59" s="212">
        <f t="shared" si="0"/>
        <v>302819.90527260088</v>
      </c>
      <c r="N59" s="212">
        <f t="shared" si="0"/>
        <v>307748.52731787827</v>
      </c>
    </row>
    <row r="60" spans="1:34" x14ac:dyDescent="0.25">
      <c r="B60" s="228" t="s">
        <v>1481</v>
      </c>
      <c r="C60" s="229">
        <f>SUM(C55:C57)</f>
        <v>55528.471351958651</v>
      </c>
      <c r="D60" s="229">
        <f t="shared" ref="D60:N60" si="1">SUM(D55:D57)</f>
        <v>53122.39919949769</v>
      </c>
      <c r="E60" s="229">
        <f t="shared" si="1"/>
        <v>53828.026979101596</v>
      </c>
      <c r="F60" s="229">
        <f t="shared" si="1"/>
        <v>54553.537833204195</v>
      </c>
      <c r="G60" s="229">
        <f t="shared" si="1"/>
        <v>54804.385862044124</v>
      </c>
      <c r="H60" s="229">
        <f t="shared" si="1"/>
        <v>55173.175675694132</v>
      </c>
      <c r="I60" s="229">
        <f t="shared" si="1"/>
        <v>55331.809074356133</v>
      </c>
      <c r="J60" s="229">
        <f t="shared" si="1"/>
        <v>55523.502893592027</v>
      </c>
      <c r="K60" s="229">
        <f t="shared" si="1"/>
        <v>55726.941055213196</v>
      </c>
      <c r="L60" s="229">
        <f t="shared" si="1"/>
        <v>55795.419613860126</v>
      </c>
      <c r="M60" s="229">
        <f t="shared" si="1"/>
        <v>55911.195363624065</v>
      </c>
      <c r="N60" s="229">
        <f t="shared" si="1"/>
        <v>56053.927177829464</v>
      </c>
    </row>
    <row r="61" spans="1:34" s="231" customFormat="1" x14ac:dyDescent="0.25">
      <c r="B61" s="230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</row>
    <row r="62" spans="1:34" s="231" customFormat="1" x14ac:dyDescent="0.25">
      <c r="B62" s="230"/>
      <c r="C62" s="295"/>
      <c r="D62" s="295"/>
      <c r="E62" s="295"/>
      <c r="F62" s="295"/>
      <c r="G62" s="295"/>
      <c r="H62" s="295"/>
      <c r="I62" s="295"/>
      <c r="J62" s="295"/>
      <c r="K62" s="295"/>
      <c r="L62" s="295"/>
      <c r="M62" s="295"/>
      <c r="N62" s="295"/>
    </row>
    <row r="63" spans="1:34" s="231" customFormat="1" x14ac:dyDescent="0.25">
      <c r="A63" s="237" t="s">
        <v>1545</v>
      </c>
      <c r="B63" s="296"/>
      <c r="C63" s="297"/>
      <c r="D63" s="297"/>
      <c r="E63" s="297"/>
      <c r="F63" s="297"/>
      <c r="G63" s="297"/>
      <c r="H63" s="297"/>
      <c r="I63" s="297"/>
      <c r="J63" s="297"/>
      <c r="K63" s="297"/>
      <c r="L63" s="297"/>
      <c r="M63" s="297"/>
      <c r="N63" s="297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  <c r="AE63" s="298"/>
      <c r="AF63" s="298"/>
      <c r="AG63" s="298"/>
      <c r="AH63" s="298"/>
    </row>
    <row r="64" spans="1:34" s="231" customFormat="1" x14ac:dyDescent="0.25">
      <c r="B64" s="230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O64" s="231" t="s">
        <v>1485</v>
      </c>
    </row>
    <row r="65" spans="1:34" x14ac:dyDescent="0.25">
      <c r="A65" s="205" t="s">
        <v>593</v>
      </c>
      <c r="C65" s="232">
        <f>C52</f>
        <v>2019</v>
      </c>
      <c r="D65" s="232">
        <f t="shared" ref="D65:N65" si="2">D52</f>
        <v>2020</v>
      </c>
      <c r="E65" s="232">
        <f t="shared" si="2"/>
        <v>2021</v>
      </c>
      <c r="F65" s="232">
        <f t="shared" si="2"/>
        <v>2022</v>
      </c>
      <c r="G65" s="232">
        <f t="shared" si="2"/>
        <v>2023</v>
      </c>
      <c r="H65" s="232">
        <f t="shared" si="2"/>
        <v>2024</v>
      </c>
      <c r="I65" s="232">
        <f t="shared" si="2"/>
        <v>2025</v>
      </c>
      <c r="J65" s="232">
        <f t="shared" si="2"/>
        <v>2026</v>
      </c>
      <c r="K65" s="232">
        <f t="shared" si="2"/>
        <v>2027</v>
      </c>
      <c r="L65" s="232">
        <f t="shared" si="2"/>
        <v>2028</v>
      </c>
      <c r="M65" s="232">
        <f t="shared" si="2"/>
        <v>2029</v>
      </c>
      <c r="N65" s="232">
        <f t="shared" si="2"/>
        <v>2030</v>
      </c>
      <c r="O65" s="237">
        <v>2031</v>
      </c>
      <c r="P65" s="237">
        <v>2032</v>
      </c>
      <c r="Q65" s="237">
        <v>2033</v>
      </c>
      <c r="R65" s="237">
        <v>2034</v>
      </c>
      <c r="S65" s="237">
        <v>2035</v>
      </c>
      <c r="T65" s="237">
        <v>2036</v>
      </c>
      <c r="U65" s="237">
        <v>2037</v>
      </c>
      <c r="V65" s="237">
        <v>2038</v>
      </c>
      <c r="W65" s="237">
        <v>2039</v>
      </c>
      <c r="X65" s="237">
        <v>2040</v>
      </c>
      <c r="Y65" s="237">
        <v>2041</v>
      </c>
      <c r="Z65" s="237">
        <v>2042</v>
      </c>
      <c r="AA65" s="237">
        <v>2043</v>
      </c>
      <c r="AB65" s="237">
        <v>2044</v>
      </c>
      <c r="AC65" s="237">
        <v>2045</v>
      </c>
      <c r="AD65" s="237">
        <v>2046</v>
      </c>
      <c r="AE65" s="237">
        <v>2047</v>
      </c>
      <c r="AF65" s="237">
        <v>2048</v>
      </c>
      <c r="AG65" s="237">
        <v>2049</v>
      </c>
      <c r="AH65" s="237">
        <v>2050</v>
      </c>
    </row>
    <row r="66" spans="1:34" x14ac:dyDescent="0.25">
      <c r="A66" s="235" t="s">
        <v>1483</v>
      </c>
      <c r="B66" s="226" t="s">
        <v>334</v>
      </c>
      <c r="C66" s="233">
        <f>C55*btu_per_mwh*1000</f>
        <v>107320989526831.84</v>
      </c>
      <c r="D66" s="233">
        <f>D55*btu_per_mwh*1000</f>
        <v>104357128695836.45</v>
      </c>
      <c r="E66" s="233">
        <f t="shared" ref="E66:N66" si="3">E55*btu_per_mwh*1000</f>
        <v>101310068583253.8</v>
      </c>
      <c r="F66" s="233">
        <f t="shared" si="3"/>
        <v>101261580907974.27</v>
      </c>
      <c r="G66" s="233">
        <f t="shared" si="3"/>
        <v>101237368798708.91</v>
      </c>
      <c r="H66" s="233">
        <f t="shared" si="3"/>
        <v>101881150855893.34</v>
      </c>
      <c r="I66" s="233">
        <f t="shared" si="3"/>
        <v>101902911778763.97</v>
      </c>
      <c r="J66" s="233">
        <f t="shared" si="3"/>
        <v>102053552935732.83</v>
      </c>
      <c r="K66" s="233">
        <f t="shared" si="3"/>
        <v>102305654792074.98</v>
      </c>
      <c r="L66" s="233">
        <f t="shared" si="3"/>
        <v>102234590013437.61</v>
      </c>
      <c r="M66" s="233">
        <f t="shared" si="3"/>
        <v>102260802756926.94</v>
      </c>
      <c r="N66" s="233">
        <f t="shared" si="3"/>
        <v>102398681151691.64</v>
      </c>
      <c r="O66" s="205">
        <f>_xlfn.FORECAST.LINEAR(O$65,$G66:$N66,$G$65:$N$65)</f>
        <v>102638334628425.75</v>
      </c>
      <c r="P66" s="205">
        <f t="shared" ref="P66:AH69" si="4">_xlfn.FORECAST.LINEAR(P$65,$G66:$N66,$G$65:$N$65)</f>
        <v>102772555849097.28</v>
      </c>
      <c r="Q66" s="205">
        <f t="shared" si="4"/>
        <v>102906777069768.84</v>
      </c>
      <c r="R66" s="205">
        <f t="shared" si="4"/>
        <v>103040998290440.41</v>
      </c>
      <c r="S66" s="205">
        <f t="shared" si="4"/>
        <v>103175219511111.94</v>
      </c>
      <c r="T66" s="205">
        <f t="shared" si="4"/>
        <v>103309440731783.5</v>
      </c>
      <c r="U66" s="205">
        <f t="shared" si="4"/>
        <v>103443661952455.03</v>
      </c>
      <c r="V66" s="205">
        <f t="shared" si="4"/>
        <v>103577883173126.59</v>
      </c>
      <c r="W66" s="205">
        <f t="shared" si="4"/>
        <v>103712104393798.16</v>
      </c>
      <c r="X66" s="205">
        <f t="shared" si="4"/>
        <v>103846325614469.69</v>
      </c>
      <c r="Y66" s="205">
        <f t="shared" si="4"/>
        <v>103980546835141.25</v>
      </c>
      <c r="Z66" s="205">
        <f t="shared" si="4"/>
        <v>104114768055812.78</v>
      </c>
      <c r="AA66" s="205">
        <f t="shared" si="4"/>
        <v>104248989276484.34</v>
      </c>
      <c r="AB66" s="205">
        <f t="shared" si="4"/>
        <v>104383210497155.91</v>
      </c>
      <c r="AC66" s="205">
        <f t="shared" si="4"/>
        <v>104517431717827.44</v>
      </c>
      <c r="AD66" s="205">
        <f t="shared" si="4"/>
        <v>104651652938499</v>
      </c>
      <c r="AE66" s="205">
        <f t="shared" si="4"/>
        <v>104785874159170.53</v>
      </c>
      <c r="AF66" s="205">
        <f t="shared" si="4"/>
        <v>104920095379842.09</v>
      </c>
      <c r="AG66" s="205">
        <f t="shared" si="4"/>
        <v>105054316600513.66</v>
      </c>
      <c r="AH66" s="205">
        <f t="shared" si="4"/>
        <v>105188537821185.19</v>
      </c>
    </row>
    <row r="67" spans="1:34" x14ac:dyDescent="0.25">
      <c r="A67" s="236" t="s">
        <v>55</v>
      </c>
      <c r="B67" s="226" t="s">
        <v>86</v>
      </c>
      <c r="C67" s="233">
        <f>C56*btu_per_mwh*1000</f>
        <v>18509147344456.559</v>
      </c>
      <c r="D67" s="233">
        <f t="shared" ref="D67:N67" si="5">D56*btu_per_mwh*1000</f>
        <v>16428578878094.654</v>
      </c>
      <c r="E67" s="233">
        <f t="shared" si="5"/>
        <v>15283445703521.209</v>
      </c>
      <c r="F67" s="233">
        <f t="shared" si="5"/>
        <v>16951982414517.979</v>
      </c>
      <c r="G67" s="233">
        <f t="shared" si="5"/>
        <v>17196695502086.35</v>
      </c>
      <c r="H67" s="233">
        <f t="shared" si="5"/>
        <v>17136074422732.809</v>
      </c>
      <c r="I67" s="233">
        <f t="shared" si="5"/>
        <v>16911465718976.443</v>
      </c>
      <c r="J67" s="233">
        <f t="shared" si="5"/>
        <v>16774050972703.291</v>
      </c>
      <c r="K67" s="233">
        <f t="shared" si="5"/>
        <v>16677170632549.24</v>
      </c>
      <c r="L67" s="233">
        <f t="shared" si="5"/>
        <v>16476882897900.971</v>
      </c>
      <c r="M67" s="233">
        <f t="shared" si="5"/>
        <v>16339504851958.338</v>
      </c>
      <c r="N67" s="233">
        <f t="shared" si="5"/>
        <v>16202487409510.398</v>
      </c>
      <c r="O67" s="205">
        <f t="shared" ref="O67:O69" si="6">_xlfn.FORECAST.LINEAR(O$65,$G67:$N67,$G$65:$N$65)</f>
        <v>16053062981126.313</v>
      </c>
      <c r="P67" s="205">
        <f t="shared" si="4"/>
        <v>15906123298920.563</v>
      </c>
      <c r="Q67" s="205">
        <f t="shared" si="4"/>
        <v>15759183616714.75</v>
      </c>
      <c r="R67" s="205">
        <f t="shared" si="4"/>
        <v>15612243934509</v>
      </c>
      <c r="S67" s="205">
        <f t="shared" si="4"/>
        <v>15465304252303.25</v>
      </c>
      <c r="T67" s="205">
        <f t="shared" si="4"/>
        <v>15318364570097.438</v>
      </c>
      <c r="U67" s="205">
        <f t="shared" si="4"/>
        <v>15171424887891.688</v>
      </c>
      <c r="V67" s="205">
        <f t="shared" si="4"/>
        <v>15024485205685.938</v>
      </c>
      <c r="W67" s="205">
        <f t="shared" si="4"/>
        <v>14877545523480.188</v>
      </c>
      <c r="X67" s="205">
        <f t="shared" si="4"/>
        <v>14730605841274.375</v>
      </c>
      <c r="Y67" s="205">
        <f t="shared" si="4"/>
        <v>14583666159068.625</v>
      </c>
      <c r="Z67" s="205">
        <f t="shared" si="4"/>
        <v>14436726476862.875</v>
      </c>
      <c r="AA67" s="205">
        <f t="shared" si="4"/>
        <v>14289786794657.063</v>
      </c>
      <c r="AB67" s="205">
        <f t="shared" si="4"/>
        <v>14142847112451.313</v>
      </c>
      <c r="AC67" s="205">
        <f t="shared" si="4"/>
        <v>13995907430245.563</v>
      </c>
      <c r="AD67" s="205">
        <f t="shared" si="4"/>
        <v>13848967748039.813</v>
      </c>
      <c r="AE67" s="205">
        <f t="shared" si="4"/>
        <v>13702028065834</v>
      </c>
      <c r="AF67" s="205">
        <f t="shared" si="4"/>
        <v>13555088383628.25</v>
      </c>
      <c r="AG67" s="205">
        <f t="shared" si="4"/>
        <v>13408148701422.5</v>
      </c>
      <c r="AH67" s="205">
        <f t="shared" si="4"/>
        <v>13261209019216.688</v>
      </c>
    </row>
    <row r="68" spans="1:34" x14ac:dyDescent="0.25">
      <c r="A68" s="235" t="s">
        <v>52</v>
      </c>
      <c r="B68" s="227" t="s">
        <v>1471</v>
      </c>
      <c r="C68" s="233">
        <f>C57*btu_per_mwh*1000</f>
        <v>63622170709600.859</v>
      </c>
      <c r="D68" s="233">
        <f t="shared" ref="D68:N69" si="7">D57*btu_per_mwh*1000</f>
        <v>60457551380342.813</v>
      </c>
      <c r="E68" s="233">
        <f t="shared" si="7"/>
        <v>67057208944550.797</v>
      </c>
      <c r="F68" s="233">
        <f t="shared" si="7"/>
        <v>67912461355788.867</v>
      </c>
      <c r="G68" s="233">
        <f t="shared" si="7"/>
        <v>68547804897581.133</v>
      </c>
      <c r="H68" s="233">
        <f t="shared" si="7"/>
        <v>69222882792660.523</v>
      </c>
      <c r="I68" s="233">
        <f t="shared" si="7"/>
        <v>69966956771642.516</v>
      </c>
      <c r="J68" s="233">
        <f t="shared" si="7"/>
        <v>70607752262126.922</v>
      </c>
      <c r="K68" s="233">
        <f t="shared" si="7"/>
        <v>71146622051367.563</v>
      </c>
      <c r="L68" s="233">
        <f t="shared" si="7"/>
        <v>71651610042807.188</v>
      </c>
      <c r="M68" s="233">
        <f t="shared" si="7"/>
        <v>72157779609211.156</v>
      </c>
      <c r="N68" s="233">
        <f t="shared" si="7"/>
        <v>72643891752102.188</v>
      </c>
      <c r="O68" s="205">
        <f t="shared" si="6"/>
        <v>73364944040319.625</v>
      </c>
      <c r="P68" s="205">
        <f t="shared" si="4"/>
        <v>73947562155404.625</v>
      </c>
      <c r="Q68" s="205">
        <f t="shared" si="4"/>
        <v>74530180270489.375</v>
      </c>
      <c r="R68" s="205">
        <f t="shared" si="4"/>
        <v>75112798385574.375</v>
      </c>
      <c r="S68" s="205">
        <f t="shared" si="4"/>
        <v>75695416500659.375</v>
      </c>
      <c r="T68" s="205">
        <f t="shared" si="4"/>
        <v>76278034615744.375</v>
      </c>
      <c r="U68" s="205">
        <f t="shared" si="4"/>
        <v>76860652730829.375</v>
      </c>
      <c r="V68" s="205">
        <f t="shared" si="4"/>
        <v>77443270845914.125</v>
      </c>
      <c r="W68" s="205">
        <f t="shared" si="4"/>
        <v>78025888960999.125</v>
      </c>
      <c r="X68" s="205">
        <f t="shared" si="4"/>
        <v>78608507076084.125</v>
      </c>
      <c r="Y68" s="205">
        <f t="shared" si="4"/>
        <v>79191125191169.125</v>
      </c>
      <c r="Z68" s="205">
        <f t="shared" si="4"/>
        <v>79773743306253.875</v>
      </c>
      <c r="AA68" s="205">
        <f t="shared" si="4"/>
        <v>80356361421338.875</v>
      </c>
      <c r="AB68" s="205">
        <f t="shared" si="4"/>
        <v>80938979536423.875</v>
      </c>
      <c r="AC68" s="205">
        <f t="shared" si="4"/>
        <v>81521597651508.875</v>
      </c>
      <c r="AD68" s="205">
        <f t="shared" si="4"/>
        <v>82104215766593.625</v>
      </c>
      <c r="AE68" s="205">
        <f t="shared" si="4"/>
        <v>82686833881678.625</v>
      </c>
      <c r="AF68" s="205">
        <f t="shared" si="4"/>
        <v>83269451996763.625</v>
      </c>
      <c r="AG68" s="205">
        <f t="shared" si="4"/>
        <v>83852070111848.625</v>
      </c>
      <c r="AH68" s="205">
        <f t="shared" si="4"/>
        <v>84434688226933.625</v>
      </c>
    </row>
    <row r="69" spans="1:34" x14ac:dyDescent="0.25">
      <c r="A69" s="235" t="s">
        <v>1873</v>
      </c>
      <c r="B69" s="227" t="s">
        <v>1472</v>
      </c>
      <c r="C69" s="233">
        <f>C58*btu_per_mwh*1000</f>
        <v>49492644587890.563</v>
      </c>
      <c r="D69" s="233">
        <f t="shared" si="7"/>
        <v>47059020158471.789</v>
      </c>
      <c r="E69" s="233">
        <f t="shared" si="7"/>
        <v>46030424410577.453</v>
      </c>
      <c r="F69" s="233">
        <f t="shared" si="7"/>
        <v>47161032834611.484</v>
      </c>
      <c r="G69" s="233">
        <f t="shared" si="7"/>
        <v>47190514798260.469</v>
      </c>
      <c r="H69" s="233">
        <f t="shared" si="7"/>
        <v>46764304675304.672</v>
      </c>
      <c r="I69" s="233">
        <f t="shared" si="7"/>
        <v>46389775534995.703</v>
      </c>
      <c r="J69" s="233">
        <f t="shared" si="7"/>
        <v>46038313906287.867</v>
      </c>
      <c r="K69" s="233">
        <f t="shared" si="7"/>
        <v>45702185242955.211</v>
      </c>
      <c r="L69" s="233">
        <f t="shared" si="7"/>
        <v>45359981575563.078</v>
      </c>
      <c r="M69" s="233">
        <f t="shared" si="7"/>
        <v>45050387022423.617</v>
      </c>
      <c r="N69" s="233">
        <f t="shared" si="7"/>
        <v>44765764455298.578</v>
      </c>
      <c r="O69" s="205">
        <f t="shared" si="6"/>
        <v>44355777443880.625</v>
      </c>
      <c r="P69" s="205">
        <f t="shared" si="4"/>
        <v>44010916119990.5</v>
      </c>
      <c r="Q69" s="205">
        <f t="shared" si="4"/>
        <v>43666054796100.375</v>
      </c>
      <c r="R69" s="205">
        <f t="shared" si="4"/>
        <v>43321193472210.25</v>
      </c>
      <c r="S69" s="205">
        <f t="shared" si="4"/>
        <v>42976332148320.125</v>
      </c>
      <c r="T69" s="205">
        <f t="shared" si="4"/>
        <v>42631470824430</v>
      </c>
      <c r="U69" s="205">
        <f t="shared" si="4"/>
        <v>42286609500539.875</v>
      </c>
      <c r="V69" s="205">
        <f t="shared" si="4"/>
        <v>41941748176649.875</v>
      </c>
      <c r="W69" s="205">
        <f t="shared" si="4"/>
        <v>41596886852759.75</v>
      </c>
      <c r="X69" s="205">
        <f t="shared" si="4"/>
        <v>41252025528869.625</v>
      </c>
      <c r="Y69" s="205">
        <f t="shared" si="4"/>
        <v>40907164204979.5</v>
      </c>
      <c r="Z69" s="205">
        <f t="shared" si="4"/>
        <v>40562302881089.375</v>
      </c>
      <c r="AA69" s="205">
        <f t="shared" si="4"/>
        <v>40217441557199.25</v>
      </c>
      <c r="AB69" s="205">
        <f t="shared" si="4"/>
        <v>39872580233309.125</v>
      </c>
      <c r="AC69" s="205">
        <f t="shared" si="4"/>
        <v>39527718909419.125</v>
      </c>
      <c r="AD69" s="205">
        <f t="shared" si="4"/>
        <v>39182857585529</v>
      </c>
      <c r="AE69" s="205">
        <f t="shared" si="4"/>
        <v>38837996261638.875</v>
      </c>
      <c r="AF69" s="205">
        <f t="shared" si="4"/>
        <v>38493134937748.75</v>
      </c>
      <c r="AG69" s="205">
        <f t="shared" si="4"/>
        <v>38148273613858.625</v>
      </c>
      <c r="AH69" s="205">
        <f t="shared" si="4"/>
        <v>37803412289968.5</v>
      </c>
    </row>
    <row r="70" spans="1:34" x14ac:dyDescent="0.25">
      <c r="C70" s="234">
        <f>SUM(C66:C69)/btu_per_mwh/1000</f>
        <v>70034.765480669361</v>
      </c>
      <c r="D70" s="234">
        <f>SUM(D66:D69)/btu_per_mwh/1000</f>
        <v>66915.398007945769</v>
      </c>
      <c r="E70" s="234">
        <f>SUM(E66:E69)/btu_per_mwh/1000</f>
        <v>67319.544373841854</v>
      </c>
      <c r="F70" s="234">
        <f t="shared" ref="F70:N70" si="8">SUM(F66:F68)/btu_per_mwh/1000</f>
        <v>54553.537833204202</v>
      </c>
      <c r="G70" s="234">
        <f t="shared" si="8"/>
        <v>54804.385862044117</v>
      </c>
      <c r="H70" s="234">
        <f t="shared" si="8"/>
        <v>55173.175675694132</v>
      </c>
      <c r="I70" s="234">
        <f t="shared" si="8"/>
        <v>55331.809074356141</v>
      </c>
      <c r="J70" s="234">
        <f t="shared" si="8"/>
        <v>55523.502893592035</v>
      </c>
      <c r="K70" s="234">
        <f t="shared" si="8"/>
        <v>55726.941055213189</v>
      </c>
      <c r="L70" s="234">
        <f t="shared" si="8"/>
        <v>55795.419613860126</v>
      </c>
      <c r="M70" s="234">
        <f t="shared" si="8"/>
        <v>55911.195363624065</v>
      </c>
      <c r="N70" s="234">
        <f t="shared" si="8"/>
        <v>56053.927177829464</v>
      </c>
    </row>
    <row r="71" spans="1:34" x14ac:dyDescent="0.25">
      <c r="C71" s="44"/>
    </row>
    <row r="72" spans="1:34" x14ac:dyDescent="0.25">
      <c r="D72" s="233"/>
    </row>
  </sheetData>
  <mergeCells count="3">
    <mergeCell ref="O1:W1"/>
    <mergeCell ref="O2:W2"/>
    <mergeCell ref="O3:W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1557</v>
      </c>
      <c r="B1" s="4" t="s">
        <v>1566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1558</v>
      </c>
      <c r="C3" s="4"/>
      <c r="D3" s="4"/>
      <c r="E3" s="4"/>
      <c r="F3" s="4"/>
      <c r="G3" s="4"/>
      <c r="H3" s="4"/>
      <c r="I3" s="4"/>
      <c r="J3" s="200" t="s">
        <v>1567</v>
      </c>
      <c r="K3" s="368">
        <f>5.8*10^6</f>
        <v>5800000</v>
      </c>
    </row>
    <row r="4" spans="1:39" ht="15" x14ac:dyDescent="0.25">
      <c r="A4" s="4"/>
      <c r="B4" s="6" t="s">
        <v>1559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369" t="s">
        <v>139</v>
      </c>
      <c r="C5" s="370" t="s">
        <v>1560</v>
      </c>
      <c r="D5" s="370" t="s">
        <v>1561</v>
      </c>
      <c r="E5" s="370" t="s">
        <v>1562</v>
      </c>
      <c r="F5" s="370" t="s">
        <v>1561</v>
      </c>
      <c r="G5" s="370" t="s">
        <v>1563</v>
      </c>
      <c r="H5" s="370" t="s">
        <v>1561</v>
      </c>
      <c r="I5" s="370" t="s">
        <v>138</v>
      </c>
      <c r="J5" s="371" t="s">
        <v>1564</v>
      </c>
      <c r="K5" s="371" t="s">
        <v>1565</v>
      </c>
    </row>
    <row r="6" spans="1:39" ht="20.25" thickTop="1" thickBot="1" x14ac:dyDescent="0.25">
      <c r="A6" s="4"/>
      <c r="B6" s="372">
        <v>2020</v>
      </c>
      <c r="C6" s="373">
        <v>169211</v>
      </c>
      <c r="D6" s="374">
        <v>0.34899999999999998</v>
      </c>
      <c r="E6" s="373">
        <v>85662</v>
      </c>
      <c r="F6" s="374">
        <v>0.17599999999999999</v>
      </c>
      <c r="G6" s="373">
        <v>230581</v>
      </c>
      <c r="H6" s="374">
        <v>0.47499999999999998</v>
      </c>
      <c r="I6" s="375">
        <v>485454</v>
      </c>
      <c r="J6" s="376">
        <f>I6*1000</f>
        <v>485454000</v>
      </c>
      <c r="K6" s="376">
        <f>J6*$K$3</f>
        <v>2815633200000000</v>
      </c>
      <c r="L6" s="44"/>
    </row>
    <row r="7" spans="1:39" ht="19.5" thickBot="1" x14ac:dyDescent="0.25">
      <c r="A7" s="4"/>
      <c r="B7" s="372">
        <v>2019</v>
      </c>
      <c r="C7" s="373">
        <v>183158</v>
      </c>
      <c r="D7" s="374">
        <v>0.29699999999999999</v>
      </c>
      <c r="E7" s="373">
        <v>73252</v>
      </c>
      <c r="F7" s="374">
        <v>0.11899999999999999</v>
      </c>
      <c r="G7" s="373">
        <v>359712</v>
      </c>
      <c r="H7" s="374">
        <v>0.58399999999999996</v>
      </c>
      <c r="I7" s="375">
        <v>616122</v>
      </c>
      <c r="J7" s="376">
        <f>I7*1000</f>
        <v>616122000</v>
      </c>
      <c r="K7" s="376">
        <f>J7*$K$3</f>
        <v>3573507600000000</v>
      </c>
    </row>
    <row r="10" spans="1:39" x14ac:dyDescent="0.2">
      <c r="B10" s="4"/>
      <c r="C10" s="4"/>
      <c r="D10" s="200" t="s">
        <v>1568</v>
      </c>
      <c r="E10" s="4"/>
      <c r="J10" s="1" t="s">
        <v>1571</v>
      </c>
    </row>
    <row r="11" spans="1:39" ht="15" x14ac:dyDescent="0.25">
      <c r="B11" s="4"/>
      <c r="C11" s="4"/>
      <c r="D11" s="377"/>
      <c r="E11" s="377"/>
      <c r="F11" s="378"/>
      <c r="G11" s="378"/>
      <c r="H11" s="378">
        <v>2019</v>
      </c>
      <c r="I11" s="378">
        <v>2020</v>
      </c>
      <c r="J11" s="381">
        <v>2021</v>
      </c>
      <c r="K11" s="381">
        <v>2022</v>
      </c>
      <c r="L11" s="381">
        <v>2023</v>
      </c>
      <c r="M11" s="381">
        <v>2024</v>
      </c>
      <c r="N11" s="381">
        <v>2025</v>
      </c>
      <c r="O11" s="381">
        <v>2026</v>
      </c>
      <c r="P11" s="381">
        <v>2027</v>
      </c>
      <c r="Q11" s="381">
        <v>2028</v>
      </c>
      <c r="R11" s="381">
        <v>2029</v>
      </c>
      <c r="S11" s="381">
        <v>2030</v>
      </c>
      <c r="T11" s="381">
        <v>2031</v>
      </c>
      <c r="U11" s="381">
        <v>2032</v>
      </c>
      <c r="V11" s="381">
        <v>2033</v>
      </c>
      <c r="W11" s="381">
        <v>2034</v>
      </c>
      <c r="X11" s="381">
        <v>2035</v>
      </c>
      <c r="Y11" s="381">
        <v>2036</v>
      </c>
      <c r="Z11" s="381">
        <v>2037</v>
      </c>
      <c r="AA11" s="381">
        <v>2038</v>
      </c>
      <c r="AB11" s="381">
        <v>2039</v>
      </c>
      <c r="AC11" s="381">
        <v>2040</v>
      </c>
      <c r="AD11" s="381">
        <v>2041</v>
      </c>
      <c r="AE11" s="381">
        <v>2042</v>
      </c>
      <c r="AF11" s="381">
        <v>2043</v>
      </c>
      <c r="AG11" s="381">
        <v>2044</v>
      </c>
      <c r="AH11" s="381">
        <v>2045</v>
      </c>
      <c r="AI11" s="381">
        <v>2046</v>
      </c>
      <c r="AJ11" s="381">
        <v>2047</v>
      </c>
      <c r="AK11" s="381">
        <v>2048</v>
      </c>
      <c r="AL11" s="381">
        <v>2049</v>
      </c>
      <c r="AM11" s="381">
        <v>2050</v>
      </c>
    </row>
    <row r="12" spans="1:39" ht="15" x14ac:dyDescent="0.25">
      <c r="B12" s="4"/>
      <c r="C12" s="4"/>
      <c r="D12" s="377" t="s">
        <v>1159</v>
      </c>
      <c r="E12" s="377" t="s">
        <v>54</v>
      </c>
      <c r="F12" s="379">
        <f>calcs!E162</f>
        <v>22742528326763.426</v>
      </c>
      <c r="G12" s="380">
        <f>F12/SUM(F12:F13)</f>
        <v>4.6416541575860504E-2</v>
      </c>
      <c r="H12" s="379">
        <f>K7*$G12</f>
        <v>165869864087053.5</v>
      </c>
      <c r="I12" s="379">
        <f>K6*$G12</f>
        <v>130691955490173.16</v>
      </c>
      <c r="J12" s="382">
        <f>$H$12</f>
        <v>165869864087053.5</v>
      </c>
      <c r="K12" s="382">
        <f>$H$12</f>
        <v>165869864087053.5</v>
      </c>
      <c r="L12" s="382">
        <f t="shared" ref="L12:AM12" si="0">$H$12</f>
        <v>165869864087053.5</v>
      </c>
      <c r="M12" s="382">
        <f t="shared" si="0"/>
        <v>165869864087053.5</v>
      </c>
      <c r="N12" s="382">
        <f t="shared" si="0"/>
        <v>165869864087053.5</v>
      </c>
      <c r="O12" s="382">
        <f t="shared" si="0"/>
        <v>165869864087053.5</v>
      </c>
      <c r="P12" s="382">
        <f t="shared" si="0"/>
        <v>165869864087053.5</v>
      </c>
      <c r="Q12" s="382">
        <f t="shared" si="0"/>
        <v>165869864087053.5</v>
      </c>
      <c r="R12" s="382">
        <f t="shared" si="0"/>
        <v>165869864087053.5</v>
      </c>
      <c r="S12" s="382">
        <f t="shared" si="0"/>
        <v>165869864087053.5</v>
      </c>
      <c r="T12" s="382">
        <f t="shared" si="0"/>
        <v>165869864087053.5</v>
      </c>
      <c r="U12" s="382">
        <f t="shared" si="0"/>
        <v>165869864087053.5</v>
      </c>
      <c r="V12" s="382">
        <f t="shared" si="0"/>
        <v>165869864087053.5</v>
      </c>
      <c r="W12" s="382">
        <f t="shared" si="0"/>
        <v>165869864087053.5</v>
      </c>
      <c r="X12" s="382">
        <f t="shared" si="0"/>
        <v>165869864087053.5</v>
      </c>
      <c r="Y12" s="382">
        <f t="shared" si="0"/>
        <v>165869864087053.5</v>
      </c>
      <c r="Z12" s="382">
        <f t="shared" si="0"/>
        <v>165869864087053.5</v>
      </c>
      <c r="AA12" s="382">
        <f t="shared" si="0"/>
        <v>165869864087053.5</v>
      </c>
      <c r="AB12" s="382">
        <f t="shared" si="0"/>
        <v>165869864087053.5</v>
      </c>
      <c r="AC12" s="382">
        <f t="shared" si="0"/>
        <v>165869864087053.5</v>
      </c>
      <c r="AD12" s="382">
        <f t="shared" si="0"/>
        <v>165869864087053.5</v>
      </c>
      <c r="AE12" s="382">
        <f t="shared" si="0"/>
        <v>165869864087053.5</v>
      </c>
      <c r="AF12" s="382">
        <f t="shared" si="0"/>
        <v>165869864087053.5</v>
      </c>
      <c r="AG12" s="382">
        <f t="shared" si="0"/>
        <v>165869864087053.5</v>
      </c>
      <c r="AH12" s="382">
        <f t="shared" si="0"/>
        <v>165869864087053.5</v>
      </c>
      <c r="AI12" s="382">
        <f t="shared" si="0"/>
        <v>165869864087053.5</v>
      </c>
      <c r="AJ12" s="382">
        <f t="shared" si="0"/>
        <v>165869864087053.5</v>
      </c>
      <c r="AK12" s="382">
        <f t="shared" si="0"/>
        <v>165869864087053.5</v>
      </c>
      <c r="AL12" s="382">
        <f t="shared" si="0"/>
        <v>165869864087053.5</v>
      </c>
      <c r="AM12" s="382">
        <f t="shared" si="0"/>
        <v>165869864087053.5</v>
      </c>
    </row>
    <row r="13" spans="1:39" ht="15" x14ac:dyDescent="0.25">
      <c r="B13" s="4"/>
      <c r="C13" s="4"/>
      <c r="D13" s="377" t="s">
        <v>1159</v>
      </c>
      <c r="E13" s="377" t="s">
        <v>60</v>
      </c>
      <c r="F13" s="379">
        <f>calcs!E168</f>
        <v>467223495738048.81</v>
      </c>
      <c r="G13" s="380">
        <f>F13/SUM(F12:F13)</f>
        <v>0.9535834584241395</v>
      </c>
      <c r="H13" s="379">
        <f>K7*$G13</f>
        <v>3407637735912946.5</v>
      </c>
      <c r="I13" s="379">
        <f>K6*$G13</f>
        <v>2684941244509827</v>
      </c>
      <c r="J13" s="382">
        <f>$H$13</f>
        <v>3407637735912946.5</v>
      </c>
      <c r="K13" s="382">
        <f>$H$13</f>
        <v>3407637735912946.5</v>
      </c>
      <c r="L13" s="382">
        <f t="shared" ref="L13:AM13" si="1">$H$13</f>
        <v>3407637735912946.5</v>
      </c>
      <c r="M13" s="382">
        <f t="shared" si="1"/>
        <v>3407637735912946.5</v>
      </c>
      <c r="N13" s="382">
        <f t="shared" si="1"/>
        <v>3407637735912946.5</v>
      </c>
      <c r="O13" s="382">
        <f t="shared" si="1"/>
        <v>3407637735912946.5</v>
      </c>
      <c r="P13" s="382">
        <f t="shared" si="1"/>
        <v>3407637735912946.5</v>
      </c>
      <c r="Q13" s="382">
        <f t="shared" si="1"/>
        <v>3407637735912946.5</v>
      </c>
      <c r="R13" s="382">
        <f t="shared" si="1"/>
        <v>3407637735912946.5</v>
      </c>
      <c r="S13" s="382">
        <f t="shared" si="1"/>
        <v>3407637735912946.5</v>
      </c>
      <c r="T13" s="382">
        <f t="shared" si="1"/>
        <v>3407637735912946.5</v>
      </c>
      <c r="U13" s="382">
        <f t="shared" si="1"/>
        <v>3407637735912946.5</v>
      </c>
      <c r="V13" s="382">
        <f t="shared" si="1"/>
        <v>3407637735912946.5</v>
      </c>
      <c r="W13" s="382">
        <f t="shared" si="1"/>
        <v>3407637735912946.5</v>
      </c>
      <c r="X13" s="382">
        <f t="shared" si="1"/>
        <v>3407637735912946.5</v>
      </c>
      <c r="Y13" s="382">
        <f t="shared" si="1"/>
        <v>3407637735912946.5</v>
      </c>
      <c r="Z13" s="382">
        <f t="shared" si="1"/>
        <v>3407637735912946.5</v>
      </c>
      <c r="AA13" s="382">
        <f t="shared" si="1"/>
        <v>3407637735912946.5</v>
      </c>
      <c r="AB13" s="382">
        <f t="shared" si="1"/>
        <v>3407637735912946.5</v>
      </c>
      <c r="AC13" s="382">
        <f t="shared" si="1"/>
        <v>3407637735912946.5</v>
      </c>
      <c r="AD13" s="382">
        <f t="shared" si="1"/>
        <v>3407637735912946.5</v>
      </c>
      <c r="AE13" s="382">
        <f t="shared" si="1"/>
        <v>3407637735912946.5</v>
      </c>
      <c r="AF13" s="382">
        <f t="shared" si="1"/>
        <v>3407637735912946.5</v>
      </c>
      <c r="AG13" s="382">
        <f t="shared" si="1"/>
        <v>3407637735912946.5</v>
      </c>
      <c r="AH13" s="382">
        <f t="shared" si="1"/>
        <v>3407637735912946.5</v>
      </c>
      <c r="AI13" s="382">
        <f t="shared" si="1"/>
        <v>3407637735912946.5</v>
      </c>
      <c r="AJ13" s="382">
        <f t="shared" si="1"/>
        <v>3407637735912946.5</v>
      </c>
      <c r="AK13" s="382">
        <f t="shared" si="1"/>
        <v>3407637735912946.5</v>
      </c>
      <c r="AL13" s="382">
        <f t="shared" si="1"/>
        <v>3407637735912946.5</v>
      </c>
      <c r="AM13" s="382">
        <f t="shared" si="1"/>
        <v>3407637735912946.5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>
    <tabColor theme="9"/>
  </sheetPr>
  <dimension ref="A1:AG204"/>
  <sheetViews>
    <sheetView topLeftCell="A6" zoomScale="80" zoomScaleNormal="80" workbookViewId="0">
      <selection activeCell="O15" sqref="O15"/>
    </sheetView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30" width="9" style="47"/>
    <col min="31" max="31" width="18.625" style="47" bestFit="1" customWidth="1"/>
    <col min="32" max="32" width="31.25" style="47" bestFit="1" customWidth="1"/>
    <col min="33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472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33" s="91" customFormat="1" ht="38.25" thickBot="1" x14ac:dyDescent="0.35">
      <c r="A17" s="472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33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33" s="111" customFormat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33" s="111" customFormat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  <c r="AE20" s="439" t="s">
        <v>1852</v>
      </c>
      <c r="AF20" t="s">
        <v>1875</v>
      </c>
      <c r="AG20"/>
    </row>
    <row r="21" spans="1:33" s="111" customFormat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  <c r="AE21" s="440">
        <v>0</v>
      </c>
      <c r="AF21" s="460">
        <v>9.8210982634616834E-2</v>
      </c>
      <c r="AG21"/>
    </row>
    <row r="22" spans="1:33" s="111" customFormat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  <c r="AE22" s="440" t="s">
        <v>931</v>
      </c>
      <c r="AF22" s="460">
        <v>6.4659375317870794E-3</v>
      </c>
      <c r="AG22"/>
    </row>
    <row r="23" spans="1:33" s="111" customFormat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  <c r="AE23" s="440" t="s">
        <v>1146</v>
      </c>
      <c r="AF23" s="460">
        <v>0.15307038088777708</v>
      </c>
      <c r="AG23"/>
    </row>
    <row r="24" spans="1:33" s="111" customFormat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  <c r="AE24" s="440" t="s">
        <v>735</v>
      </c>
      <c r="AF24" s="460">
        <v>1.4008667466162351E-2</v>
      </c>
      <c r="AG24"/>
    </row>
    <row r="25" spans="1:33" s="111" customFormat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  <c r="AE25" s="440" t="s">
        <v>787</v>
      </c>
      <c r="AF25" s="460">
        <v>1.2463321353855882E-2</v>
      </c>
      <c r="AG25"/>
    </row>
    <row r="26" spans="1:33" s="111" customFormat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  <c r="AE26" s="440" t="s">
        <v>767</v>
      </c>
      <c r="AF26" s="460">
        <v>4.0347450198351384E-2</v>
      </c>
      <c r="AG26"/>
    </row>
    <row r="27" spans="1:33" s="111" customFormat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  <c r="AE27" s="440" t="s">
        <v>828</v>
      </c>
      <c r="AF27" s="460">
        <v>1.0887135699814638E-3</v>
      </c>
      <c r="AG27"/>
    </row>
    <row r="28" spans="1:33" s="111" customFormat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  <c r="AE28" s="440" t="s">
        <v>889</v>
      </c>
      <c r="AF28" s="460">
        <v>3.2267490263840049E-3</v>
      </c>
      <c r="AG28"/>
    </row>
    <row r="29" spans="1:33" s="111" customFormat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1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2"/>
      <c r="AE29" s="440" t="s">
        <v>1064</v>
      </c>
      <c r="AF29" s="460">
        <v>2.8228546919835978E-2</v>
      </c>
      <c r="AG29"/>
    </row>
    <row r="30" spans="1:33" s="111" customFormat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1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  <c r="AE30" s="440" t="s">
        <v>1145</v>
      </c>
      <c r="AF30" s="460">
        <v>9.8479208900965533E-3</v>
      </c>
      <c r="AG30"/>
    </row>
    <row r="31" spans="1:33" s="111" customFormat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1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  <c r="AE31" s="440" t="s">
        <v>650</v>
      </c>
      <c r="AF31" s="460">
        <v>0.57908638505500254</v>
      </c>
      <c r="AG31"/>
    </row>
    <row r="32" spans="1:33" s="111" customFormat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1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  <c r="AE32" s="440" t="s">
        <v>780</v>
      </c>
      <c r="AF32" s="460">
        <v>2.5499636210027647E-2</v>
      </c>
      <c r="AG32"/>
    </row>
    <row r="33" spans="1:33" s="111" customFormat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1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  <c r="AE33" s="440" t="s">
        <v>1144</v>
      </c>
      <c r="AF33" s="460">
        <v>8.1115769436847941E-3</v>
      </c>
      <c r="AG33"/>
    </row>
    <row r="34" spans="1:33" s="111" customFormat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1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  <c r="AE34" s="440" t="s">
        <v>639</v>
      </c>
      <c r="AF34" s="460">
        <v>1.3994413896452998E-2</v>
      </c>
      <c r="AG34"/>
    </row>
    <row r="35" spans="1:33" s="111" customFormat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1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  <c r="AE35" s="440" t="s">
        <v>1874</v>
      </c>
      <c r="AF35" s="460">
        <v>6.3493174159833044E-3</v>
      </c>
      <c r="AG35"/>
    </row>
    <row r="36" spans="1:33" s="111" customFormat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1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  <c r="AE36" s="440" t="s">
        <v>1853</v>
      </c>
      <c r="AF36" s="460">
        <v>1</v>
      </c>
      <c r="AG36"/>
    </row>
    <row r="37" spans="1:33" s="111" customFormat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1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  <c r="AE37"/>
      <c r="AF37"/>
      <c r="AG37"/>
    </row>
    <row r="38" spans="1:33" s="111" customFormat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1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33" s="111" customFormat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1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33" s="111" customFormat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1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33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1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33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1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33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1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33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1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33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1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33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1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33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1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33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1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1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1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1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1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1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1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1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1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1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1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1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1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1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1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1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1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1146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4" t="s">
        <v>1147</v>
      </c>
    </row>
    <row r="128" spans="1:29" ht="16.5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1146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4" t="s">
        <v>1147</v>
      </c>
    </row>
    <row r="129" spans="1:28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1144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1144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1145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1145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1145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/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141" workbookViewId="0">
      <selection activeCell="G141" sqref="G141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245" customWidth="1"/>
    <col min="7" max="7" width="9" style="247" customWidth="1"/>
    <col min="8" max="36" width="9" customWidth="1"/>
  </cols>
  <sheetData>
    <row r="1" spans="2:37" x14ac:dyDescent="0.25">
      <c r="E1" s="46">
        <v>2018</v>
      </c>
      <c r="F1" s="199">
        <v>2019</v>
      </c>
      <c r="G1" s="246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3"/>
      <c r="C2" s="143" t="s">
        <v>1150</v>
      </c>
      <c r="D2" s="143" t="s">
        <v>1151</v>
      </c>
      <c r="E2" s="44"/>
      <c r="F2" s="170"/>
      <c r="G2" s="167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00" t="s">
        <v>1628</v>
      </c>
      <c r="C3" s="143" t="s">
        <v>1148</v>
      </c>
      <c r="D3" s="143" t="s">
        <v>52</v>
      </c>
      <c r="E3" s="44">
        <v>0</v>
      </c>
      <c r="F3" s="170">
        <v>0</v>
      </c>
      <c r="G3" s="412">
        <f>('CA PATHWAYS 2022'!I$7/'CA PATHWAYS 2022'!$H$7)-1</f>
        <v>1.102571681939013E-2</v>
      </c>
      <c r="H3" s="413">
        <f>('CA PATHWAYS 2022'!J$7/'CA PATHWAYS 2022'!$H$7)-1</f>
        <v>2.205143363878137E-2</v>
      </c>
      <c r="I3" s="413">
        <f>('CA PATHWAYS 2022'!K$7/'CA PATHWAYS 2022'!$H$7)-1</f>
        <v>3.3077150458172611E-2</v>
      </c>
      <c r="J3" s="413">
        <f>('CA PATHWAYS 2022'!L$7/'CA PATHWAYS 2022'!$H$7)-1</f>
        <v>4.4102867277564073E-2</v>
      </c>
      <c r="K3" s="413">
        <f>('CA PATHWAYS 2022'!M$7/'CA PATHWAYS 2022'!$H$7)-1</f>
        <v>5.5128584096955313E-2</v>
      </c>
      <c r="L3" s="413">
        <f>('CA PATHWAYS 2022'!N$7/'CA PATHWAYS 2022'!$H$7)-1</f>
        <v>6.6154300916345443E-2</v>
      </c>
      <c r="M3" s="413">
        <f>('CA PATHWAYS 2022'!O$7/'CA PATHWAYS 2022'!$H$7)-1</f>
        <v>7.7180017735736905E-2</v>
      </c>
      <c r="N3" s="413">
        <f>('CA PATHWAYS 2022'!P$7/'CA PATHWAYS 2022'!$H$7)-1</f>
        <v>8.8205734555128146E-2</v>
      </c>
      <c r="O3" s="413">
        <f>('CA PATHWAYS 2022'!Q$7/'CA PATHWAYS 2022'!$H$7)-1</f>
        <v>9.9231451374519608E-2</v>
      </c>
      <c r="P3" s="413">
        <f>('CA PATHWAYS 2022'!R$7/'CA PATHWAYS 2022'!$H$7)-1</f>
        <v>0.11025716819391063</v>
      </c>
      <c r="Q3" s="413">
        <f>('CA PATHWAYS 2022'!S$7/'CA PATHWAYS 2022'!$H$7)-1</f>
        <v>0.12128288501330098</v>
      </c>
      <c r="R3" s="413">
        <f>('CA PATHWAYS 2022'!T$7/'CA PATHWAYS 2022'!$H$7)-1</f>
        <v>0.13230860183269222</v>
      </c>
      <c r="S3" s="413">
        <f>('CA PATHWAYS 2022'!U$7/'CA PATHWAYS 2022'!$H$7)-1</f>
        <v>0.14333431865208346</v>
      </c>
      <c r="T3" s="413">
        <f>('CA PATHWAYS 2022'!V$7/'CA PATHWAYS 2022'!$H$7)-1</f>
        <v>0.15436003547147492</v>
      </c>
      <c r="U3" s="413">
        <f>('CA PATHWAYS 2022'!W$7/'CA PATHWAYS 2022'!$H$7)-1</f>
        <v>0.16538575229086616</v>
      </c>
      <c r="V3" s="413">
        <f>('CA PATHWAYS 2022'!X$7/'CA PATHWAYS 2022'!$H$7)-1</f>
        <v>0.17641146911025629</v>
      </c>
      <c r="W3" s="413">
        <f>('CA PATHWAYS 2022'!Y$7/'CA PATHWAYS 2022'!$H$7)-1</f>
        <v>0.18743718592964753</v>
      </c>
      <c r="X3" s="413">
        <f>('CA PATHWAYS 2022'!Z$7/'CA PATHWAYS 2022'!$H$7)-1</f>
        <v>0.19846290274903899</v>
      </c>
      <c r="Y3" s="413">
        <f>('CA PATHWAYS 2022'!AA$7/'CA PATHWAYS 2022'!$H$7)-1</f>
        <v>0.20948861956843046</v>
      </c>
      <c r="Z3" s="413">
        <f>('CA PATHWAYS 2022'!AB$7/'CA PATHWAYS 2022'!$H$7)-1</f>
        <v>0.22051433638781059</v>
      </c>
      <c r="AA3" s="413">
        <f>('CA PATHWAYS 2022'!AC$7/'CA PATHWAYS 2022'!$H$7)-1</f>
        <v>0.23154005320720694</v>
      </c>
      <c r="AB3" s="413">
        <f>('CA PATHWAYS 2022'!AD$7/'CA PATHWAYS 2022'!$H$7)-1</f>
        <v>0.24256577002660307</v>
      </c>
      <c r="AC3" s="413">
        <f>('CA PATHWAYS 2022'!AE$7/'CA PATHWAYS 2022'!$H$7)-1</f>
        <v>0.2535914868459872</v>
      </c>
      <c r="AD3" s="413">
        <f>('CA PATHWAYS 2022'!AF$7/'CA PATHWAYS 2022'!$H$7)-1</f>
        <v>0.26461720366538333</v>
      </c>
      <c r="AE3" s="413">
        <f>('CA PATHWAYS 2022'!AG$7/'CA PATHWAYS 2022'!$H$7)-1</f>
        <v>0.27564292048476724</v>
      </c>
      <c r="AF3" s="413">
        <f>('CA PATHWAYS 2022'!AH$7/'CA PATHWAYS 2022'!$H$7)-1</f>
        <v>0.28666863730416359</v>
      </c>
      <c r="AG3" s="414" cm="1">
        <f t="array" ref="AG3">TREND($AB3:$AF3,$AB$1:$AF$1,AG$1)</f>
        <v>0.2976943541235535</v>
      </c>
      <c r="AH3" s="414" cm="1">
        <f t="array" ref="AH3">TREND($AB3:$AF3,$AB$1:$AF$1,AH$1)</f>
        <v>0.30872007094294318</v>
      </c>
      <c r="AI3" s="414" cm="1">
        <f t="array" ref="AI3">TREND($AB3:$AF3,$AB$1:$AF$1,AI$1)</f>
        <v>0.31974578776233287</v>
      </c>
      <c r="AJ3" s="414" cm="1">
        <f t="array" ref="AJ3">TREND($AB3:$AF3,$AB$1:$AF$1,AJ$1)</f>
        <v>0.33077150458172255</v>
      </c>
      <c r="AK3" s="414" cm="1">
        <f t="array" ref="AK3">TREND($AB3:$AF3,$AB$1:$AF$1,AK$1)</f>
        <v>0.34179722140111224</v>
      </c>
    </row>
    <row r="4" spans="2:37" x14ac:dyDescent="0.25">
      <c r="B4" s="200" t="s">
        <v>1628</v>
      </c>
      <c r="C4" s="143" t="s">
        <v>1148</v>
      </c>
      <c r="D4" s="143" t="s">
        <v>53</v>
      </c>
      <c r="E4" s="44">
        <v>0</v>
      </c>
      <c r="F4" s="170">
        <v>0</v>
      </c>
      <c r="G4" s="412">
        <f>('CA PATHWAYS 2022'!I$17/'CA PATHWAYS 2022'!$H$17)-1</f>
        <v>-0.13624142799095385</v>
      </c>
      <c r="H4" s="413">
        <f>('CA PATHWAYS 2022'!J$17/'CA PATHWAYS 2022'!$H$17)-1</f>
        <v>-0.14089771467792944</v>
      </c>
      <c r="I4" s="413">
        <f>('CA PATHWAYS 2022'!K$17/'CA PATHWAYS 2022'!$H$17)-1</f>
        <v>-9.4387134436627607E-2</v>
      </c>
      <c r="J4" s="413">
        <f>('CA PATHWAYS 2022'!L$17/'CA PATHWAYS 2022'!$H$17)-1</f>
        <v>-7.5185744119626974E-2</v>
      </c>
      <c r="K4" s="413">
        <f>('CA PATHWAYS 2022'!M$17/'CA PATHWAYS 2022'!$H$17)-1</f>
        <v>-5.6438342090913363E-2</v>
      </c>
      <c r="L4" s="413">
        <f>('CA PATHWAYS 2022'!N$17/'CA PATHWAYS 2022'!$H$17)-1</f>
        <v>-4.0164448753097215E-2</v>
      </c>
      <c r="M4" s="413">
        <f>('CA PATHWAYS 2022'!O$17/'CA PATHWAYS 2022'!$H$17)-1</f>
        <v>-3.129128019599714E-2</v>
      </c>
      <c r="N4" s="413">
        <f>('CA PATHWAYS 2022'!P$17/'CA PATHWAYS 2022'!$H$17)-1</f>
        <v>-2.6825009683837608E-2</v>
      </c>
      <c r="O4" s="413">
        <f>('CA PATHWAYS 2022'!Q$17/'CA PATHWAYS 2022'!$H$17)-1</f>
        <v>-2.5794157679886243E-2</v>
      </c>
      <c r="P4" s="413">
        <f>('CA PATHWAYS 2022'!R$17/'CA PATHWAYS 2022'!$H$17)-1</f>
        <v>-2.4864631904458978E-2</v>
      </c>
      <c r="Q4" s="413">
        <f>('CA PATHWAYS 2022'!S$17/'CA PATHWAYS 2022'!$H$17)-1</f>
        <v>-2.2266820684866961E-2</v>
      </c>
      <c r="R4" s="413">
        <f>('CA PATHWAYS 2022'!T$17/'CA PATHWAYS 2022'!$H$17)-1</f>
        <v>-1.8643256363907956E-2</v>
      </c>
      <c r="S4" s="413">
        <f>('CA PATHWAYS 2022'!U$17/'CA PATHWAYS 2022'!$H$17)-1</f>
        <v>-1.7563148883015023E-2</v>
      </c>
      <c r="T4" s="413">
        <f>('CA PATHWAYS 2022'!V$17/'CA PATHWAYS 2022'!$H$17)-1</f>
        <v>-1.5132375869070014E-2</v>
      </c>
      <c r="U4" s="413">
        <f>('CA PATHWAYS 2022'!W$17/'CA PATHWAYS 2022'!$H$17)-1</f>
        <v>-9.8159868390742533E-3</v>
      </c>
      <c r="V4" s="413">
        <f>('CA PATHWAYS 2022'!X$17/'CA PATHWAYS 2022'!$H$17)-1</f>
        <v>-2.4028767504469251E-3</v>
      </c>
      <c r="W4" s="413">
        <f>('CA PATHWAYS 2022'!Y$17/'CA PATHWAYS 2022'!$H$17)-1</f>
        <v>2.8944912848754001E-3</v>
      </c>
      <c r="X4" s="413">
        <f>('CA PATHWAYS 2022'!Z$17/'CA PATHWAYS 2022'!$H$17)-1</f>
        <v>8.7721922400934016E-3</v>
      </c>
      <c r="Y4" s="413">
        <f>('CA PATHWAYS 2022'!AA$17/'CA PATHWAYS 2022'!$H$17)-1</f>
        <v>1.6914559935323759E-2</v>
      </c>
      <c r="Z4" s="413">
        <f>('CA PATHWAYS 2022'!AB$17/'CA PATHWAYS 2022'!$H$17)-1</f>
        <v>2.3441006385326091E-2</v>
      </c>
      <c r="AA4" s="413">
        <f>('CA PATHWAYS 2022'!AC$17/'CA PATHWAYS 2022'!$H$17)-1</f>
        <v>2.8078500166536235E-2</v>
      </c>
      <c r="AB4" s="413">
        <f>('CA PATHWAYS 2022'!AD$17/'CA PATHWAYS 2022'!$H$17)-1</f>
        <v>3.5784796376204575E-2</v>
      </c>
      <c r="AC4" s="413">
        <f>('CA PATHWAYS 2022'!AE$17/'CA PATHWAYS 2022'!$H$17)-1</f>
        <v>4.8601455597936605E-2</v>
      </c>
      <c r="AD4" s="413">
        <f>('CA PATHWAYS 2022'!AF$17/'CA PATHWAYS 2022'!$H$17)-1</f>
        <v>6.1822496326972454E-2</v>
      </c>
      <c r="AE4" s="413">
        <f>('CA PATHWAYS 2022'!AG$17/'CA PATHWAYS 2022'!$H$17)-1</f>
        <v>7.1552705977143916E-2</v>
      </c>
      <c r="AF4" s="413">
        <f>('CA PATHWAYS 2022'!AH$17/'CA PATHWAYS 2022'!$H$17)-1</f>
        <v>8.0729695213850761E-2</v>
      </c>
      <c r="AG4" s="414" cm="1">
        <f t="array" ref="AG4">TREND($AB4:$AF4,$AB$1:$AF$1,AG$1)</f>
        <v>9.3550544314773276E-2</v>
      </c>
      <c r="AH4" s="414" cm="1">
        <f t="array" ref="AH4">TREND($AB4:$AF4,$AB$1:$AF$1,AH$1)</f>
        <v>0.104834649120221</v>
      </c>
      <c r="AI4" s="414" cm="1">
        <f t="array" ref="AI4">TREND($AB4:$AF4,$AB$1:$AF$1,AI$1)</f>
        <v>0.11611875392567228</v>
      </c>
      <c r="AJ4" s="414" cm="1">
        <f t="array" ref="AJ4">TREND($AB4:$AF4,$AB$1:$AF$1,AJ$1)</f>
        <v>0.12740285873112356</v>
      </c>
      <c r="AK4" s="414" cm="1">
        <f t="array" ref="AK4">TREND($AB4:$AF4,$AB$1:$AF$1,AK$1)</f>
        <v>0.13868696353657128</v>
      </c>
    </row>
    <row r="5" spans="2:37" x14ac:dyDescent="0.25">
      <c r="B5" s="200" t="s">
        <v>1628</v>
      </c>
      <c r="C5" s="143" t="s">
        <v>1148</v>
      </c>
      <c r="D5" s="143" t="s">
        <v>54</v>
      </c>
      <c r="E5" s="44">
        <v>0</v>
      </c>
      <c r="F5" s="170">
        <v>0</v>
      </c>
      <c r="G5" s="412">
        <f>('CA PATHWAYS 2022'!I$22/'CA PATHWAYS 2022'!$H$22)-1</f>
        <v>-0.11682781777698392</v>
      </c>
      <c r="H5" s="413">
        <f>('CA PATHWAYS 2022'!J$22/'CA PATHWAYS 2022'!$H$22)-1</f>
        <v>-0.1783372753021869</v>
      </c>
      <c r="I5" s="413">
        <f>('CA PATHWAYS 2022'!K$22/'CA PATHWAYS 2022'!$H$22)-1</f>
        <v>-0.16971372539200991</v>
      </c>
      <c r="J5" s="413">
        <f>('CA PATHWAYS 2022'!L$22/'CA PATHWAYS 2022'!$H$22)-1</f>
        <v>-0.1312772674565218</v>
      </c>
      <c r="K5" s="413">
        <f>('CA PATHWAYS 2022'!M$22/'CA PATHWAYS 2022'!$H$22)-1</f>
        <v>-0.11229208084990983</v>
      </c>
      <c r="L5" s="413">
        <f>('CA PATHWAYS 2022'!N$22/'CA PATHWAYS 2022'!$H$22)-1</f>
        <v>-8.2331512587415445E-2</v>
      </c>
      <c r="M5" s="413">
        <f>('CA PATHWAYS 2022'!O$22/'CA PATHWAYS 2022'!$H$22)-1</f>
        <v>-7.426636112634577E-2</v>
      </c>
      <c r="N5" s="413">
        <f>('CA PATHWAYS 2022'!P$22/'CA PATHWAYS 2022'!$H$22)-1</f>
        <v>-7.4283948337299566E-2</v>
      </c>
      <c r="O5" s="413">
        <f>('CA PATHWAYS 2022'!Q$22/'CA PATHWAYS 2022'!$H$22)-1</f>
        <v>-6.5454647487711348E-2</v>
      </c>
      <c r="P5" s="413">
        <f>('CA PATHWAYS 2022'!R$22/'CA PATHWAYS 2022'!$H$22)-1</f>
        <v>-7.4040459323984842E-2</v>
      </c>
      <c r="Q5" s="413">
        <f>('CA PATHWAYS 2022'!S$22/'CA PATHWAYS 2022'!$H$22)-1</f>
        <v>-8.6630576400686943E-2</v>
      </c>
      <c r="R5" s="413">
        <f>('CA PATHWAYS 2022'!T$22/'CA PATHWAYS 2022'!$H$22)-1</f>
        <v>-8.7681782080006321E-2</v>
      </c>
      <c r="S5" s="413">
        <f>('CA PATHWAYS 2022'!U$22/'CA PATHWAYS 2022'!$H$22)-1</f>
        <v>-9.4566829372469963E-2</v>
      </c>
      <c r="T5" s="413">
        <f>('CA PATHWAYS 2022'!V$22/'CA PATHWAYS 2022'!$H$22)-1</f>
        <v>-8.6619018002253023E-2</v>
      </c>
      <c r="U5" s="413">
        <f>('CA PATHWAYS 2022'!W$22/'CA PATHWAYS 2022'!$H$22)-1</f>
        <v>-7.7968134287334734E-2</v>
      </c>
      <c r="V5" s="413">
        <f>('CA PATHWAYS 2022'!X$22/'CA PATHWAYS 2022'!$H$22)-1</f>
        <v>-8.0448688310639116E-2</v>
      </c>
      <c r="W5" s="413">
        <f>('CA PATHWAYS 2022'!Y$22/'CA PATHWAYS 2022'!$H$22)-1</f>
        <v>-8.612330031955151E-2</v>
      </c>
      <c r="X5" s="413">
        <f>('CA PATHWAYS 2022'!Z$22/'CA PATHWAYS 2022'!$H$22)-1</f>
        <v>-8.2180230764876794E-2</v>
      </c>
      <c r="Y5" s="413">
        <f>('CA PATHWAYS 2022'!AA$22/'CA PATHWAYS 2022'!$H$22)-1</f>
        <v>-7.5922822495927411E-2</v>
      </c>
      <c r="Z5" s="413">
        <f>('CA PATHWAYS 2022'!AB$22/'CA PATHWAYS 2022'!$H$22)-1</f>
        <v>-7.2545081896114416E-2</v>
      </c>
      <c r="AA5" s="413">
        <f>('CA PATHWAYS 2022'!AC$22/'CA PATHWAYS 2022'!$H$22)-1</f>
        <v>-8.0314346171468265E-2</v>
      </c>
      <c r="AB5" s="413">
        <f>('CA PATHWAYS 2022'!AD$22/'CA PATHWAYS 2022'!$H$22)-1</f>
        <v>-9.0392185435321237E-2</v>
      </c>
      <c r="AC5" s="413">
        <f>('CA PATHWAYS 2022'!AE$22/'CA PATHWAYS 2022'!$H$22)-1</f>
        <v>-9.529811989357595E-2</v>
      </c>
      <c r="AD5" s="413">
        <f>('CA PATHWAYS 2022'!AF$22/'CA PATHWAYS 2022'!$H$22)-1</f>
        <v>-9.492222551229601E-2</v>
      </c>
      <c r="AE5" s="413">
        <f>('CA PATHWAYS 2022'!AG$22/'CA PATHWAYS 2022'!$H$22)-1</f>
        <v>-8.9970971394735644E-2</v>
      </c>
      <c r="AF5" s="413">
        <f>('CA PATHWAYS 2022'!AH$22/'CA PATHWAYS 2022'!$H$22)-1</f>
        <v>-8.6497059592642089E-2</v>
      </c>
      <c r="AG5" s="414" cm="1">
        <f t="array" ref="AG5">TREND($AB5:$AF5,$AB$1:$AF$1,AG$1)</f>
        <v>-8.7480892310454639E-2</v>
      </c>
      <c r="AH5" s="414" cm="1">
        <f t="array" ref="AH5">TREND($AB5:$AF5,$AB$1:$AF$1,AH$1)</f>
        <v>-8.6169152292034479E-2</v>
      </c>
      <c r="AI5" s="414" cm="1">
        <f t="array" ref="AI5">TREND($AB5:$AF5,$AB$1:$AF$1,AI$1)</f>
        <v>-8.4857412273614763E-2</v>
      </c>
      <c r="AJ5" s="414" cm="1">
        <f t="array" ref="AJ5">TREND($AB5:$AF5,$AB$1:$AF$1,AJ$1)</f>
        <v>-8.3545672255195047E-2</v>
      </c>
      <c r="AK5" s="414" cm="1">
        <f t="array" ref="AK5">TREND($AB5:$AF5,$AB$1:$AF$1,AK$1)</f>
        <v>-8.2233932236774887E-2</v>
      </c>
    </row>
    <row r="6" spans="2:37" x14ac:dyDescent="0.25">
      <c r="B6" s="200" t="s">
        <v>1628</v>
      </c>
      <c r="C6" s="143" t="s">
        <v>1148</v>
      </c>
      <c r="D6" s="143" t="s">
        <v>55</v>
      </c>
      <c r="E6" s="44">
        <v>0</v>
      </c>
      <c r="F6" s="170">
        <v>0</v>
      </c>
      <c r="G6" s="412">
        <f>('CA PATHWAYS 2022'!I$17/'CA PATHWAYS 2022'!$H$17)-1</f>
        <v>-0.13624142799095385</v>
      </c>
      <c r="H6" s="413">
        <f>('CA PATHWAYS 2022'!J$17/'CA PATHWAYS 2022'!$H$17)-1</f>
        <v>-0.14089771467792944</v>
      </c>
      <c r="I6" s="413">
        <f>('CA PATHWAYS 2022'!K$17/'CA PATHWAYS 2022'!$H$17)-1</f>
        <v>-9.4387134436627607E-2</v>
      </c>
      <c r="J6" s="413">
        <f>('CA PATHWAYS 2022'!L$17/'CA PATHWAYS 2022'!$H$17)-1</f>
        <v>-7.5185744119626974E-2</v>
      </c>
      <c r="K6" s="413">
        <f>('CA PATHWAYS 2022'!M$17/'CA PATHWAYS 2022'!$H$17)-1</f>
        <v>-5.6438342090913363E-2</v>
      </c>
      <c r="L6" s="413">
        <f>('CA PATHWAYS 2022'!N$17/'CA PATHWAYS 2022'!$H$17)-1</f>
        <v>-4.0164448753097215E-2</v>
      </c>
      <c r="M6" s="413">
        <f>('CA PATHWAYS 2022'!O$17/'CA PATHWAYS 2022'!$H$17)-1</f>
        <v>-3.129128019599714E-2</v>
      </c>
      <c r="N6" s="413">
        <f>('CA PATHWAYS 2022'!P$17/'CA PATHWAYS 2022'!$H$17)-1</f>
        <v>-2.6825009683837608E-2</v>
      </c>
      <c r="O6" s="413">
        <f>('CA PATHWAYS 2022'!Q$17/'CA PATHWAYS 2022'!$H$17)-1</f>
        <v>-2.5794157679886243E-2</v>
      </c>
      <c r="P6" s="413">
        <f>('CA PATHWAYS 2022'!R$17/'CA PATHWAYS 2022'!$H$17)-1</f>
        <v>-2.4864631904458978E-2</v>
      </c>
      <c r="Q6" s="413">
        <f>('CA PATHWAYS 2022'!S$17/'CA PATHWAYS 2022'!$H$17)-1</f>
        <v>-2.2266820684866961E-2</v>
      </c>
      <c r="R6" s="413">
        <f>('CA PATHWAYS 2022'!T$17/'CA PATHWAYS 2022'!$H$17)-1</f>
        <v>-1.8643256363907956E-2</v>
      </c>
      <c r="S6" s="413">
        <f>('CA PATHWAYS 2022'!U$17/'CA PATHWAYS 2022'!$H$17)-1</f>
        <v>-1.7563148883015023E-2</v>
      </c>
      <c r="T6" s="413">
        <f>('CA PATHWAYS 2022'!V$17/'CA PATHWAYS 2022'!$H$17)-1</f>
        <v>-1.5132375869070014E-2</v>
      </c>
      <c r="U6" s="413">
        <f>('CA PATHWAYS 2022'!W$17/'CA PATHWAYS 2022'!$H$17)-1</f>
        <v>-9.8159868390742533E-3</v>
      </c>
      <c r="V6" s="413">
        <f>('CA PATHWAYS 2022'!X$17/'CA PATHWAYS 2022'!$H$17)-1</f>
        <v>-2.4028767504469251E-3</v>
      </c>
      <c r="W6" s="413">
        <f>('CA PATHWAYS 2022'!Y$17/'CA PATHWAYS 2022'!$H$17)-1</f>
        <v>2.8944912848754001E-3</v>
      </c>
      <c r="X6" s="413">
        <f>('CA PATHWAYS 2022'!Z$17/'CA PATHWAYS 2022'!$H$17)-1</f>
        <v>8.7721922400934016E-3</v>
      </c>
      <c r="Y6" s="413">
        <f>('CA PATHWAYS 2022'!AA$17/'CA PATHWAYS 2022'!$H$17)-1</f>
        <v>1.6914559935323759E-2</v>
      </c>
      <c r="Z6" s="413">
        <f>('CA PATHWAYS 2022'!AB$17/'CA PATHWAYS 2022'!$H$17)-1</f>
        <v>2.3441006385326091E-2</v>
      </c>
      <c r="AA6" s="413">
        <f>('CA PATHWAYS 2022'!AC$17/'CA PATHWAYS 2022'!$H$17)-1</f>
        <v>2.8078500166536235E-2</v>
      </c>
      <c r="AB6" s="413">
        <f>('CA PATHWAYS 2022'!AD$17/'CA PATHWAYS 2022'!$H$17)-1</f>
        <v>3.5784796376204575E-2</v>
      </c>
      <c r="AC6" s="413">
        <f>('CA PATHWAYS 2022'!AE$17/'CA PATHWAYS 2022'!$H$17)-1</f>
        <v>4.8601455597936605E-2</v>
      </c>
      <c r="AD6" s="413">
        <f>('CA PATHWAYS 2022'!AF$17/'CA PATHWAYS 2022'!$H$17)-1</f>
        <v>6.1822496326972454E-2</v>
      </c>
      <c r="AE6" s="413">
        <f>('CA PATHWAYS 2022'!AG$17/'CA PATHWAYS 2022'!$H$17)-1</f>
        <v>7.1552705977143916E-2</v>
      </c>
      <c r="AF6" s="413">
        <f>('CA PATHWAYS 2022'!AH$17/'CA PATHWAYS 2022'!$H$17)-1</f>
        <v>8.0729695213850761E-2</v>
      </c>
      <c r="AG6" s="414" cm="1">
        <f t="array" ref="AG6">TREND($AB6:$AF6,$AB$1:$AF$1,AG$1)</f>
        <v>9.3550544314773276E-2</v>
      </c>
      <c r="AH6" s="414" cm="1">
        <f t="array" ref="AH6">TREND($AB6:$AF6,$AB$1:$AF$1,AH$1)</f>
        <v>0.104834649120221</v>
      </c>
      <c r="AI6" s="414" cm="1">
        <f t="array" ref="AI6">TREND($AB6:$AF6,$AB$1:$AF$1,AI$1)</f>
        <v>0.11611875392567228</v>
      </c>
      <c r="AJ6" s="414" cm="1">
        <f t="array" ref="AJ6">TREND($AB6:$AF6,$AB$1:$AF$1,AJ$1)</f>
        <v>0.12740285873112356</v>
      </c>
      <c r="AK6" s="414" cm="1">
        <f t="array" ref="AK6">TREND($AB6:$AF6,$AB$1:$AF$1,AK$1)</f>
        <v>0.13868696353657128</v>
      </c>
    </row>
    <row r="7" spans="2:37" x14ac:dyDescent="0.25">
      <c r="B7" s="200" t="s">
        <v>1628</v>
      </c>
      <c r="C7" s="143" t="s">
        <v>1148</v>
      </c>
      <c r="D7" s="143" t="s">
        <v>56</v>
      </c>
      <c r="E7" s="44">
        <v>0</v>
      </c>
      <c r="F7" s="170">
        <v>0</v>
      </c>
      <c r="G7" s="412">
        <f>('CA PATHWAYS 2022'!I$17/'CA PATHWAYS 2022'!$H$17)-1</f>
        <v>-0.13624142799095385</v>
      </c>
      <c r="H7" s="413">
        <f>('CA PATHWAYS 2022'!J$17/'CA PATHWAYS 2022'!$H$17)-1</f>
        <v>-0.14089771467792944</v>
      </c>
      <c r="I7" s="413">
        <f>('CA PATHWAYS 2022'!K$17/'CA PATHWAYS 2022'!$H$17)-1</f>
        <v>-9.4387134436627607E-2</v>
      </c>
      <c r="J7" s="413">
        <f>('CA PATHWAYS 2022'!L$17/'CA PATHWAYS 2022'!$H$17)-1</f>
        <v>-7.5185744119626974E-2</v>
      </c>
      <c r="K7" s="413">
        <f>('CA PATHWAYS 2022'!M$17/'CA PATHWAYS 2022'!$H$17)-1</f>
        <v>-5.6438342090913363E-2</v>
      </c>
      <c r="L7" s="413">
        <f>('CA PATHWAYS 2022'!N$17/'CA PATHWAYS 2022'!$H$17)-1</f>
        <v>-4.0164448753097215E-2</v>
      </c>
      <c r="M7" s="413">
        <f>('CA PATHWAYS 2022'!O$17/'CA PATHWAYS 2022'!$H$17)-1</f>
        <v>-3.129128019599714E-2</v>
      </c>
      <c r="N7" s="413">
        <f>('CA PATHWAYS 2022'!P$17/'CA PATHWAYS 2022'!$H$17)-1</f>
        <v>-2.6825009683837608E-2</v>
      </c>
      <c r="O7" s="413">
        <f>('CA PATHWAYS 2022'!Q$17/'CA PATHWAYS 2022'!$H$17)-1</f>
        <v>-2.5794157679886243E-2</v>
      </c>
      <c r="P7" s="413">
        <f>('CA PATHWAYS 2022'!R$17/'CA PATHWAYS 2022'!$H$17)-1</f>
        <v>-2.4864631904458978E-2</v>
      </c>
      <c r="Q7" s="413">
        <f>('CA PATHWAYS 2022'!S$17/'CA PATHWAYS 2022'!$H$17)-1</f>
        <v>-2.2266820684866961E-2</v>
      </c>
      <c r="R7" s="413">
        <f>('CA PATHWAYS 2022'!T$17/'CA PATHWAYS 2022'!$H$17)-1</f>
        <v>-1.8643256363907956E-2</v>
      </c>
      <c r="S7" s="413">
        <f>('CA PATHWAYS 2022'!U$17/'CA PATHWAYS 2022'!$H$17)-1</f>
        <v>-1.7563148883015023E-2</v>
      </c>
      <c r="T7" s="413">
        <f>('CA PATHWAYS 2022'!V$17/'CA PATHWAYS 2022'!$H$17)-1</f>
        <v>-1.5132375869070014E-2</v>
      </c>
      <c r="U7" s="413">
        <f>('CA PATHWAYS 2022'!W$17/'CA PATHWAYS 2022'!$H$17)-1</f>
        <v>-9.8159868390742533E-3</v>
      </c>
      <c r="V7" s="413">
        <f>('CA PATHWAYS 2022'!X$17/'CA PATHWAYS 2022'!$H$17)-1</f>
        <v>-2.4028767504469251E-3</v>
      </c>
      <c r="W7" s="413">
        <f>('CA PATHWAYS 2022'!Y$17/'CA PATHWAYS 2022'!$H$17)-1</f>
        <v>2.8944912848754001E-3</v>
      </c>
      <c r="X7" s="413">
        <f>('CA PATHWAYS 2022'!Z$17/'CA PATHWAYS 2022'!$H$17)-1</f>
        <v>8.7721922400934016E-3</v>
      </c>
      <c r="Y7" s="413">
        <f>('CA PATHWAYS 2022'!AA$17/'CA PATHWAYS 2022'!$H$17)-1</f>
        <v>1.6914559935323759E-2</v>
      </c>
      <c r="Z7" s="413">
        <f>('CA PATHWAYS 2022'!AB$17/'CA PATHWAYS 2022'!$H$17)-1</f>
        <v>2.3441006385326091E-2</v>
      </c>
      <c r="AA7" s="413">
        <f>('CA PATHWAYS 2022'!AC$17/'CA PATHWAYS 2022'!$H$17)-1</f>
        <v>2.8078500166536235E-2</v>
      </c>
      <c r="AB7" s="413">
        <f>('CA PATHWAYS 2022'!AD$17/'CA PATHWAYS 2022'!$H$17)-1</f>
        <v>3.5784796376204575E-2</v>
      </c>
      <c r="AC7" s="413">
        <f>('CA PATHWAYS 2022'!AE$17/'CA PATHWAYS 2022'!$H$17)-1</f>
        <v>4.8601455597936605E-2</v>
      </c>
      <c r="AD7" s="413">
        <f>('CA PATHWAYS 2022'!AF$17/'CA PATHWAYS 2022'!$H$17)-1</f>
        <v>6.1822496326972454E-2</v>
      </c>
      <c r="AE7" s="413">
        <f>('CA PATHWAYS 2022'!AG$17/'CA PATHWAYS 2022'!$H$17)-1</f>
        <v>7.1552705977143916E-2</v>
      </c>
      <c r="AF7" s="413">
        <f>('CA PATHWAYS 2022'!AH$17/'CA PATHWAYS 2022'!$H$17)-1</f>
        <v>8.0729695213850761E-2</v>
      </c>
      <c r="AG7" s="414" cm="1">
        <f t="array" ref="AG7">TREND($AB7:$AF7,$AB$1:$AF$1,AG$1)</f>
        <v>9.3550544314773276E-2</v>
      </c>
      <c r="AH7" s="414" cm="1">
        <f t="array" ref="AH7">TREND($AB7:$AF7,$AB$1:$AF$1,AH$1)</f>
        <v>0.104834649120221</v>
      </c>
      <c r="AI7" s="414" cm="1">
        <f t="array" ref="AI7">TREND($AB7:$AF7,$AB$1:$AF$1,AI$1)</f>
        <v>0.11611875392567228</v>
      </c>
      <c r="AJ7" s="414" cm="1">
        <f t="array" ref="AJ7">TREND($AB7:$AF7,$AB$1:$AF$1,AJ$1)</f>
        <v>0.12740285873112356</v>
      </c>
      <c r="AK7" s="414" cm="1">
        <f t="array" ref="AK7">TREND($AB7:$AF7,$AB$1:$AF$1,AK$1)</f>
        <v>0.13868696353657128</v>
      </c>
    </row>
    <row r="8" spans="2:37" x14ac:dyDescent="0.25">
      <c r="B8" s="200" t="s">
        <v>1628</v>
      </c>
      <c r="C8" s="143" t="s">
        <v>1148</v>
      </c>
      <c r="D8" s="143" t="s">
        <v>57</v>
      </c>
      <c r="E8" s="44">
        <v>0</v>
      </c>
      <c r="F8" s="170">
        <v>0</v>
      </c>
      <c r="G8" s="412">
        <f>('CA PATHWAYS 2022'!I$17/'CA PATHWAYS 2022'!$H$17)-1</f>
        <v>-0.13624142799095385</v>
      </c>
      <c r="H8" s="413">
        <f>('CA PATHWAYS 2022'!J$17/'CA PATHWAYS 2022'!$H$17)-1</f>
        <v>-0.14089771467792944</v>
      </c>
      <c r="I8" s="413">
        <f>('CA PATHWAYS 2022'!K$17/'CA PATHWAYS 2022'!$H$17)-1</f>
        <v>-9.4387134436627607E-2</v>
      </c>
      <c r="J8" s="413">
        <f>('CA PATHWAYS 2022'!L$17/'CA PATHWAYS 2022'!$H$17)-1</f>
        <v>-7.5185744119626974E-2</v>
      </c>
      <c r="K8" s="413">
        <f>('CA PATHWAYS 2022'!M$17/'CA PATHWAYS 2022'!$H$17)-1</f>
        <v>-5.6438342090913363E-2</v>
      </c>
      <c r="L8" s="413">
        <f>('CA PATHWAYS 2022'!N$17/'CA PATHWAYS 2022'!$H$17)-1</f>
        <v>-4.0164448753097215E-2</v>
      </c>
      <c r="M8" s="413">
        <f>('CA PATHWAYS 2022'!O$17/'CA PATHWAYS 2022'!$H$17)-1</f>
        <v>-3.129128019599714E-2</v>
      </c>
      <c r="N8" s="413">
        <f>('CA PATHWAYS 2022'!P$17/'CA PATHWAYS 2022'!$H$17)-1</f>
        <v>-2.6825009683837608E-2</v>
      </c>
      <c r="O8" s="413">
        <f>('CA PATHWAYS 2022'!Q$17/'CA PATHWAYS 2022'!$H$17)-1</f>
        <v>-2.5794157679886243E-2</v>
      </c>
      <c r="P8" s="413">
        <f>('CA PATHWAYS 2022'!R$17/'CA PATHWAYS 2022'!$H$17)-1</f>
        <v>-2.4864631904458978E-2</v>
      </c>
      <c r="Q8" s="413">
        <f>('CA PATHWAYS 2022'!S$17/'CA PATHWAYS 2022'!$H$17)-1</f>
        <v>-2.2266820684866961E-2</v>
      </c>
      <c r="R8" s="413">
        <f>('CA PATHWAYS 2022'!T$17/'CA PATHWAYS 2022'!$H$17)-1</f>
        <v>-1.8643256363907956E-2</v>
      </c>
      <c r="S8" s="413">
        <f>('CA PATHWAYS 2022'!U$17/'CA PATHWAYS 2022'!$H$17)-1</f>
        <v>-1.7563148883015023E-2</v>
      </c>
      <c r="T8" s="413">
        <f>('CA PATHWAYS 2022'!V$17/'CA PATHWAYS 2022'!$H$17)-1</f>
        <v>-1.5132375869070014E-2</v>
      </c>
      <c r="U8" s="413">
        <f>('CA PATHWAYS 2022'!W$17/'CA PATHWAYS 2022'!$H$17)-1</f>
        <v>-9.8159868390742533E-3</v>
      </c>
      <c r="V8" s="413">
        <f>('CA PATHWAYS 2022'!X$17/'CA PATHWAYS 2022'!$H$17)-1</f>
        <v>-2.4028767504469251E-3</v>
      </c>
      <c r="W8" s="413">
        <f>('CA PATHWAYS 2022'!Y$17/'CA PATHWAYS 2022'!$H$17)-1</f>
        <v>2.8944912848754001E-3</v>
      </c>
      <c r="X8" s="413">
        <f>('CA PATHWAYS 2022'!Z$17/'CA PATHWAYS 2022'!$H$17)-1</f>
        <v>8.7721922400934016E-3</v>
      </c>
      <c r="Y8" s="413">
        <f>('CA PATHWAYS 2022'!AA$17/'CA PATHWAYS 2022'!$H$17)-1</f>
        <v>1.6914559935323759E-2</v>
      </c>
      <c r="Z8" s="413">
        <f>('CA PATHWAYS 2022'!AB$17/'CA PATHWAYS 2022'!$H$17)-1</f>
        <v>2.3441006385326091E-2</v>
      </c>
      <c r="AA8" s="413">
        <f>('CA PATHWAYS 2022'!AC$17/'CA PATHWAYS 2022'!$H$17)-1</f>
        <v>2.8078500166536235E-2</v>
      </c>
      <c r="AB8" s="413">
        <f>('CA PATHWAYS 2022'!AD$17/'CA PATHWAYS 2022'!$H$17)-1</f>
        <v>3.5784796376204575E-2</v>
      </c>
      <c r="AC8" s="413">
        <f>('CA PATHWAYS 2022'!AE$17/'CA PATHWAYS 2022'!$H$17)-1</f>
        <v>4.8601455597936605E-2</v>
      </c>
      <c r="AD8" s="413">
        <f>('CA PATHWAYS 2022'!AF$17/'CA PATHWAYS 2022'!$H$17)-1</f>
        <v>6.1822496326972454E-2</v>
      </c>
      <c r="AE8" s="413">
        <f>('CA PATHWAYS 2022'!AG$17/'CA PATHWAYS 2022'!$H$17)-1</f>
        <v>7.1552705977143916E-2</v>
      </c>
      <c r="AF8" s="413">
        <f>('CA PATHWAYS 2022'!AH$17/'CA PATHWAYS 2022'!$H$17)-1</f>
        <v>8.0729695213850761E-2</v>
      </c>
      <c r="AG8" s="414" cm="1">
        <f t="array" ref="AG8">TREND($AB8:$AF8,$AB$1:$AF$1,AG$1)</f>
        <v>9.3550544314773276E-2</v>
      </c>
      <c r="AH8" s="414" cm="1">
        <f t="array" ref="AH8">TREND($AB8:$AF8,$AB$1:$AF$1,AH$1)</f>
        <v>0.104834649120221</v>
      </c>
      <c r="AI8" s="414" cm="1">
        <f t="array" ref="AI8">TREND($AB8:$AF8,$AB$1:$AF$1,AI$1)</f>
        <v>0.11611875392567228</v>
      </c>
      <c r="AJ8" s="414" cm="1">
        <f t="array" ref="AJ8">TREND($AB8:$AF8,$AB$1:$AF$1,AJ$1)</f>
        <v>0.12740285873112356</v>
      </c>
      <c r="AK8" s="414" cm="1">
        <f t="array" ref="AK8">TREND($AB8:$AF8,$AB$1:$AF$1,AK$1)</f>
        <v>0.13868696353657128</v>
      </c>
    </row>
    <row r="9" spans="2:37" x14ac:dyDescent="0.25">
      <c r="B9" s="200" t="s">
        <v>1628</v>
      </c>
      <c r="C9" s="143" t="s">
        <v>1148</v>
      </c>
      <c r="D9" s="143" t="s">
        <v>58</v>
      </c>
      <c r="E9" s="44">
        <v>0</v>
      </c>
      <c r="F9" s="170">
        <v>0</v>
      </c>
      <c r="G9" s="412">
        <f>('CA PATHWAYS 2022'!I$17/'CA PATHWAYS 2022'!$H$17)-1</f>
        <v>-0.13624142799095385</v>
      </c>
      <c r="H9" s="413">
        <f>('CA PATHWAYS 2022'!J$17/'CA PATHWAYS 2022'!$H$17)-1</f>
        <v>-0.14089771467792944</v>
      </c>
      <c r="I9" s="413">
        <f>('CA PATHWAYS 2022'!K$17/'CA PATHWAYS 2022'!$H$17)-1</f>
        <v>-9.4387134436627607E-2</v>
      </c>
      <c r="J9" s="413">
        <f>('CA PATHWAYS 2022'!L$17/'CA PATHWAYS 2022'!$H$17)-1</f>
        <v>-7.5185744119626974E-2</v>
      </c>
      <c r="K9" s="413">
        <f>('CA PATHWAYS 2022'!M$17/'CA PATHWAYS 2022'!$H$17)-1</f>
        <v>-5.6438342090913363E-2</v>
      </c>
      <c r="L9" s="413">
        <f>('CA PATHWAYS 2022'!N$17/'CA PATHWAYS 2022'!$H$17)-1</f>
        <v>-4.0164448753097215E-2</v>
      </c>
      <c r="M9" s="413">
        <f>('CA PATHWAYS 2022'!O$17/'CA PATHWAYS 2022'!$H$17)-1</f>
        <v>-3.129128019599714E-2</v>
      </c>
      <c r="N9" s="413">
        <f>('CA PATHWAYS 2022'!P$17/'CA PATHWAYS 2022'!$H$17)-1</f>
        <v>-2.6825009683837608E-2</v>
      </c>
      <c r="O9" s="413">
        <f>('CA PATHWAYS 2022'!Q$17/'CA PATHWAYS 2022'!$H$17)-1</f>
        <v>-2.5794157679886243E-2</v>
      </c>
      <c r="P9" s="413">
        <f>('CA PATHWAYS 2022'!R$17/'CA PATHWAYS 2022'!$H$17)-1</f>
        <v>-2.4864631904458978E-2</v>
      </c>
      <c r="Q9" s="413">
        <f>('CA PATHWAYS 2022'!S$17/'CA PATHWAYS 2022'!$H$17)-1</f>
        <v>-2.2266820684866961E-2</v>
      </c>
      <c r="R9" s="413">
        <f>('CA PATHWAYS 2022'!T$17/'CA PATHWAYS 2022'!$H$17)-1</f>
        <v>-1.8643256363907956E-2</v>
      </c>
      <c r="S9" s="413">
        <f>('CA PATHWAYS 2022'!U$17/'CA PATHWAYS 2022'!$H$17)-1</f>
        <v>-1.7563148883015023E-2</v>
      </c>
      <c r="T9" s="413">
        <f>('CA PATHWAYS 2022'!V$17/'CA PATHWAYS 2022'!$H$17)-1</f>
        <v>-1.5132375869070014E-2</v>
      </c>
      <c r="U9" s="413">
        <f>('CA PATHWAYS 2022'!W$17/'CA PATHWAYS 2022'!$H$17)-1</f>
        <v>-9.8159868390742533E-3</v>
      </c>
      <c r="V9" s="413">
        <f>('CA PATHWAYS 2022'!X$17/'CA PATHWAYS 2022'!$H$17)-1</f>
        <v>-2.4028767504469251E-3</v>
      </c>
      <c r="W9" s="413">
        <f>('CA PATHWAYS 2022'!Y$17/'CA PATHWAYS 2022'!$H$17)-1</f>
        <v>2.8944912848754001E-3</v>
      </c>
      <c r="X9" s="413">
        <f>('CA PATHWAYS 2022'!Z$17/'CA PATHWAYS 2022'!$H$17)-1</f>
        <v>8.7721922400934016E-3</v>
      </c>
      <c r="Y9" s="413">
        <f>('CA PATHWAYS 2022'!AA$17/'CA PATHWAYS 2022'!$H$17)-1</f>
        <v>1.6914559935323759E-2</v>
      </c>
      <c r="Z9" s="413">
        <f>('CA PATHWAYS 2022'!AB$17/'CA PATHWAYS 2022'!$H$17)-1</f>
        <v>2.3441006385326091E-2</v>
      </c>
      <c r="AA9" s="413">
        <f>('CA PATHWAYS 2022'!AC$17/'CA PATHWAYS 2022'!$H$17)-1</f>
        <v>2.8078500166536235E-2</v>
      </c>
      <c r="AB9" s="413">
        <f>('CA PATHWAYS 2022'!AD$17/'CA PATHWAYS 2022'!$H$17)-1</f>
        <v>3.5784796376204575E-2</v>
      </c>
      <c r="AC9" s="413">
        <f>('CA PATHWAYS 2022'!AE$17/'CA PATHWAYS 2022'!$H$17)-1</f>
        <v>4.8601455597936605E-2</v>
      </c>
      <c r="AD9" s="413">
        <f>('CA PATHWAYS 2022'!AF$17/'CA PATHWAYS 2022'!$H$17)-1</f>
        <v>6.1822496326972454E-2</v>
      </c>
      <c r="AE9" s="413">
        <f>('CA PATHWAYS 2022'!AG$17/'CA PATHWAYS 2022'!$H$17)-1</f>
        <v>7.1552705977143916E-2</v>
      </c>
      <c r="AF9" s="413">
        <f>('CA PATHWAYS 2022'!AH$17/'CA PATHWAYS 2022'!$H$17)-1</f>
        <v>8.0729695213850761E-2</v>
      </c>
      <c r="AG9" s="414" cm="1">
        <f t="array" ref="AG9">TREND($AB9:$AF9,$AB$1:$AF$1,AG$1)</f>
        <v>9.3550544314773276E-2</v>
      </c>
      <c r="AH9" s="414" cm="1">
        <f t="array" ref="AH9">TREND($AB9:$AF9,$AB$1:$AF$1,AH$1)</f>
        <v>0.104834649120221</v>
      </c>
      <c r="AI9" s="414" cm="1">
        <f t="array" ref="AI9">TREND($AB9:$AF9,$AB$1:$AF$1,AI$1)</f>
        <v>0.11611875392567228</v>
      </c>
      <c r="AJ9" s="414" cm="1">
        <f t="array" ref="AJ9">TREND($AB9:$AF9,$AB$1:$AF$1,AJ$1)</f>
        <v>0.12740285873112356</v>
      </c>
      <c r="AK9" s="414" cm="1">
        <f t="array" ref="AK9">TREND($AB9:$AF9,$AB$1:$AF$1,AK$1)</f>
        <v>0.13868696353657128</v>
      </c>
    </row>
    <row r="10" spans="2:37" x14ac:dyDescent="0.25">
      <c r="B10" s="200" t="s">
        <v>1628</v>
      </c>
      <c r="C10" s="143" t="s">
        <v>1148</v>
      </c>
      <c r="D10" s="143" t="s">
        <v>59</v>
      </c>
      <c r="E10" s="44">
        <v>0</v>
      </c>
      <c r="F10" s="170">
        <v>0</v>
      </c>
      <c r="G10" s="412">
        <f>('CA PATHWAYS 2022'!I$17/'CA PATHWAYS 2022'!$H$17)-1</f>
        <v>-0.13624142799095385</v>
      </c>
      <c r="H10" s="413">
        <f>('CA PATHWAYS 2022'!J$17/'CA PATHWAYS 2022'!$H$17)-1</f>
        <v>-0.14089771467792944</v>
      </c>
      <c r="I10" s="413">
        <f>('CA PATHWAYS 2022'!K$17/'CA PATHWAYS 2022'!$H$17)-1</f>
        <v>-9.4387134436627607E-2</v>
      </c>
      <c r="J10" s="413">
        <f>('CA PATHWAYS 2022'!L$17/'CA PATHWAYS 2022'!$H$17)-1</f>
        <v>-7.5185744119626974E-2</v>
      </c>
      <c r="K10" s="413">
        <f>('CA PATHWAYS 2022'!M$17/'CA PATHWAYS 2022'!$H$17)-1</f>
        <v>-5.6438342090913363E-2</v>
      </c>
      <c r="L10" s="413">
        <f>('CA PATHWAYS 2022'!N$17/'CA PATHWAYS 2022'!$H$17)-1</f>
        <v>-4.0164448753097215E-2</v>
      </c>
      <c r="M10" s="413">
        <f>('CA PATHWAYS 2022'!O$17/'CA PATHWAYS 2022'!$H$17)-1</f>
        <v>-3.129128019599714E-2</v>
      </c>
      <c r="N10" s="413">
        <f>('CA PATHWAYS 2022'!P$17/'CA PATHWAYS 2022'!$H$17)-1</f>
        <v>-2.6825009683837608E-2</v>
      </c>
      <c r="O10" s="413">
        <f>('CA PATHWAYS 2022'!Q$17/'CA PATHWAYS 2022'!$H$17)-1</f>
        <v>-2.5794157679886243E-2</v>
      </c>
      <c r="P10" s="413">
        <f>('CA PATHWAYS 2022'!R$17/'CA PATHWAYS 2022'!$H$17)-1</f>
        <v>-2.4864631904458978E-2</v>
      </c>
      <c r="Q10" s="413">
        <f>('CA PATHWAYS 2022'!S$17/'CA PATHWAYS 2022'!$H$17)-1</f>
        <v>-2.2266820684866961E-2</v>
      </c>
      <c r="R10" s="413">
        <f>('CA PATHWAYS 2022'!T$17/'CA PATHWAYS 2022'!$H$17)-1</f>
        <v>-1.8643256363907956E-2</v>
      </c>
      <c r="S10" s="413">
        <f>('CA PATHWAYS 2022'!U$17/'CA PATHWAYS 2022'!$H$17)-1</f>
        <v>-1.7563148883015023E-2</v>
      </c>
      <c r="T10" s="413">
        <f>('CA PATHWAYS 2022'!V$17/'CA PATHWAYS 2022'!$H$17)-1</f>
        <v>-1.5132375869070014E-2</v>
      </c>
      <c r="U10" s="413">
        <f>('CA PATHWAYS 2022'!W$17/'CA PATHWAYS 2022'!$H$17)-1</f>
        <v>-9.8159868390742533E-3</v>
      </c>
      <c r="V10" s="413">
        <f>('CA PATHWAYS 2022'!X$17/'CA PATHWAYS 2022'!$H$17)-1</f>
        <v>-2.4028767504469251E-3</v>
      </c>
      <c r="W10" s="413">
        <f>('CA PATHWAYS 2022'!Y$17/'CA PATHWAYS 2022'!$H$17)-1</f>
        <v>2.8944912848754001E-3</v>
      </c>
      <c r="X10" s="413">
        <f>('CA PATHWAYS 2022'!Z$17/'CA PATHWAYS 2022'!$H$17)-1</f>
        <v>8.7721922400934016E-3</v>
      </c>
      <c r="Y10" s="413">
        <f>('CA PATHWAYS 2022'!AA$17/'CA PATHWAYS 2022'!$H$17)-1</f>
        <v>1.6914559935323759E-2</v>
      </c>
      <c r="Z10" s="413">
        <f>('CA PATHWAYS 2022'!AB$17/'CA PATHWAYS 2022'!$H$17)-1</f>
        <v>2.3441006385326091E-2</v>
      </c>
      <c r="AA10" s="413">
        <f>('CA PATHWAYS 2022'!AC$17/'CA PATHWAYS 2022'!$H$17)-1</f>
        <v>2.8078500166536235E-2</v>
      </c>
      <c r="AB10" s="413">
        <f>('CA PATHWAYS 2022'!AD$17/'CA PATHWAYS 2022'!$H$17)-1</f>
        <v>3.5784796376204575E-2</v>
      </c>
      <c r="AC10" s="413">
        <f>('CA PATHWAYS 2022'!AE$17/'CA PATHWAYS 2022'!$H$17)-1</f>
        <v>4.8601455597936605E-2</v>
      </c>
      <c r="AD10" s="413">
        <f>('CA PATHWAYS 2022'!AF$17/'CA PATHWAYS 2022'!$H$17)-1</f>
        <v>6.1822496326972454E-2</v>
      </c>
      <c r="AE10" s="413">
        <f>('CA PATHWAYS 2022'!AG$17/'CA PATHWAYS 2022'!$H$17)-1</f>
        <v>7.1552705977143916E-2</v>
      </c>
      <c r="AF10" s="413">
        <f>('CA PATHWAYS 2022'!AH$17/'CA PATHWAYS 2022'!$H$17)-1</f>
        <v>8.0729695213850761E-2</v>
      </c>
      <c r="AG10" s="414" cm="1">
        <f t="array" ref="AG10">TREND($AB10:$AF10,$AB$1:$AF$1,AG$1)</f>
        <v>9.3550544314773276E-2</v>
      </c>
      <c r="AH10" s="414" cm="1">
        <f t="array" ref="AH10">TREND($AB10:$AF10,$AB$1:$AF$1,AH$1)</f>
        <v>0.104834649120221</v>
      </c>
      <c r="AI10" s="414" cm="1">
        <f t="array" ref="AI10">TREND($AB10:$AF10,$AB$1:$AF$1,AI$1)</f>
        <v>0.11611875392567228</v>
      </c>
      <c r="AJ10" s="414" cm="1">
        <f t="array" ref="AJ10">TREND($AB10:$AF10,$AB$1:$AF$1,AJ$1)</f>
        <v>0.12740285873112356</v>
      </c>
      <c r="AK10" s="414" cm="1">
        <f t="array" ref="AK10">TREND($AB10:$AF10,$AB$1:$AF$1,AK$1)</f>
        <v>0.13868696353657128</v>
      </c>
    </row>
    <row r="11" spans="2:37" x14ac:dyDescent="0.25">
      <c r="B11" s="200" t="s">
        <v>1628</v>
      </c>
      <c r="C11" s="143" t="s">
        <v>1148</v>
      </c>
      <c r="D11" s="143" t="s">
        <v>60</v>
      </c>
      <c r="E11" s="44">
        <v>0</v>
      </c>
      <c r="F11" s="170">
        <v>0</v>
      </c>
      <c r="G11" s="412">
        <f>('CA PATHWAYS 2022'!I$26/'CA PATHWAYS 2022'!$H$26)-1</f>
        <v>-6.7841150182724186E-2</v>
      </c>
      <c r="H11" s="413">
        <f>('CA PATHWAYS 2022'!J$26/'CA PATHWAYS 2022'!$H$26)-1</f>
        <v>-3.1607803777081722E-3</v>
      </c>
      <c r="I11" s="413">
        <f>('CA PATHWAYS 2022'!K$26/'CA PATHWAYS 2022'!$H$26)-1</f>
        <v>-6.7196626716485297E-2</v>
      </c>
      <c r="J11" s="413">
        <f>('CA PATHWAYS 2022'!L$26/'CA PATHWAYS 2022'!$H$26)-1</f>
        <v>-4.936386304785656E-2</v>
      </c>
      <c r="K11" s="413">
        <f>('CA PATHWAYS 2022'!M$26/'CA PATHWAYS 2022'!$H$26)-1</f>
        <v>-5.7746401446464035E-2</v>
      </c>
      <c r="L11" s="413">
        <f>('CA PATHWAYS 2022'!N$26/'CA PATHWAYS 2022'!$H$26)-1</f>
        <v>-6.7392768166229966E-2</v>
      </c>
      <c r="M11" s="413">
        <f>('CA PATHWAYS 2022'!O$26/'CA PATHWAYS 2022'!$H$26)-1</f>
        <v>-8.808382539873405E-2</v>
      </c>
      <c r="N11" s="413">
        <f>('CA PATHWAYS 2022'!P$26/'CA PATHWAYS 2022'!$H$26)-1</f>
        <v>-9.387745912938672E-2</v>
      </c>
      <c r="O11" s="413">
        <f>('CA PATHWAYS 2022'!Q$26/'CA PATHWAYS 2022'!$H$26)-1</f>
        <v>-0.13033872199340979</v>
      </c>
      <c r="P11" s="413">
        <f>('CA PATHWAYS 2022'!R$26/'CA PATHWAYS 2022'!$H$26)-1</f>
        <v>-0.14981564248494283</v>
      </c>
      <c r="Q11" s="413">
        <f>('CA PATHWAYS 2022'!S$26/'CA PATHWAYS 2022'!$H$26)-1</f>
        <v>-0.16892264618238717</v>
      </c>
      <c r="R11" s="413">
        <f>('CA PATHWAYS 2022'!T$26/'CA PATHWAYS 2022'!$H$26)-1</f>
        <v>-0.18311015443663248</v>
      </c>
      <c r="S11" s="413">
        <f>('CA PATHWAYS 2022'!U$26/'CA PATHWAYS 2022'!$H$26)-1</f>
        <v>-0.20480741634269595</v>
      </c>
      <c r="T11" s="413">
        <f>('CA PATHWAYS 2022'!V$26/'CA PATHWAYS 2022'!$H$26)-1</f>
        <v>-0.20962052329062653</v>
      </c>
      <c r="U11" s="413">
        <f>('CA PATHWAYS 2022'!W$26/'CA PATHWAYS 2022'!$H$26)-1</f>
        <v>-0.23494768729530391</v>
      </c>
      <c r="V11" s="413">
        <f>('CA PATHWAYS 2022'!X$26/'CA PATHWAYS 2022'!$H$26)-1</f>
        <v>-0.24992917743243903</v>
      </c>
      <c r="W11" s="413">
        <f>('CA PATHWAYS 2022'!Y$26/'CA PATHWAYS 2022'!$H$26)-1</f>
        <v>-0.24731882008027839</v>
      </c>
      <c r="X11" s="413">
        <f>('CA PATHWAYS 2022'!Z$26/'CA PATHWAYS 2022'!$H$26)-1</f>
        <v>-0.2677743502889024</v>
      </c>
      <c r="Y11" s="413">
        <f>('CA PATHWAYS 2022'!AA$26/'CA PATHWAYS 2022'!$H$26)-1</f>
        <v>-0.27740570543333765</v>
      </c>
      <c r="Z11" s="413">
        <f>('CA PATHWAYS 2022'!AB$26/'CA PATHWAYS 2022'!$H$26)-1</f>
        <v>-0.27942727384681343</v>
      </c>
      <c r="AA11" s="413">
        <f>('CA PATHWAYS 2022'!AC$26/'CA PATHWAYS 2022'!$H$26)-1</f>
        <v>-0.28183939039218509</v>
      </c>
      <c r="AB11" s="413">
        <f>('CA PATHWAYS 2022'!AD$26/'CA PATHWAYS 2022'!$H$26)-1</f>
        <v>-0.29205452694706446</v>
      </c>
      <c r="AC11" s="413">
        <f>('CA PATHWAYS 2022'!AE$26/'CA PATHWAYS 2022'!$H$26)-1</f>
        <v>-0.29682596914864401</v>
      </c>
      <c r="AD11" s="413">
        <f>('CA PATHWAYS 2022'!AF$26/'CA PATHWAYS 2022'!$H$26)-1</f>
        <v>-0.30008805882441114</v>
      </c>
      <c r="AE11" s="413">
        <f>('CA PATHWAYS 2022'!AG$26/'CA PATHWAYS 2022'!$H$26)-1</f>
        <v>-0.30235973497844615</v>
      </c>
      <c r="AF11" s="413">
        <f>('CA PATHWAYS 2022'!AH$26/'CA PATHWAYS 2022'!$H$26)-1</f>
        <v>-0.30751557706209631</v>
      </c>
      <c r="AG11" s="414" cm="1">
        <f t="array" ref="AG11">TREND($AB11:$AF11,$AB$1:$AF$1,AG$1)</f>
        <v>-0.31070553321009253</v>
      </c>
      <c r="AH11" s="414" cm="1">
        <f t="array" ref="AH11">TREND($AB11:$AF11,$AB$1:$AF$1,AH$1)</f>
        <v>-0.31435111981607911</v>
      </c>
      <c r="AI11" s="414" cm="1">
        <f t="array" ref="AI11">TREND($AB11:$AF11,$AB$1:$AF$1,AI$1)</f>
        <v>-0.31799670642206568</v>
      </c>
      <c r="AJ11" s="414" cm="1">
        <f t="array" ref="AJ11">TREND($AB11:$AF11,$AB$1:$AF$1,AJ$1)</f>
        <v>-0.32164229302805225</v>
      </c>
      <c r="AK11" s="414" cm="1">
        <f t="array" ref="AK11">TREND($AB11:$AF11,$AB$1:$AF$1,AK$1)</f>
        <v>-0.32528787963403882</v>
      </c>
    </row>
    <row r="12" spans="2:37" x14ac:dyDescent="0.25">
      <c r="B12" s="200" t="s">
        <v>1628</v>
      </c>
      <c r="C12" s="143" t="s">
        <v>1148</v>
      </c>
      <c r="D12" s="143" t="s">
        <v>61</v>
      </c>
      <c r="E12" s="44">
        <v>0</v>
      </c>
      <c r="F12" s="170">
        <v>0</v>
      </c>
      <c r="G12" s="412">
        <f>('CA PATHWAYS 2022'!I$17/'CA PATHWAYS 2022'!$H$17)-1</f>
        <v>-0.13624142799095385</v>
      </c>
      <c r="H12" s="413">
        <f>('CA PATHWAYS 2022'!J$17/'CA PATHWAYS 2022'!$H$17)-1</f>
        <v>-0.14089771467792944</v>
      </c>
      <c r="I12" s="413">
        <f>('CA PATHWAYS 2022'!K$17/'CA PATHWAYS 2022'!$H$17)-1</f>
        <v>-9.4387134436627607E-2</v>
      </c>
      <c r="J12" s="413">
        <f>('CA PATHWAYS 2022'!L$17/'CA PATHWAYS 2022'!$H$17)-1</f>
        <v>-7.5185744119626974E-2</v>
      </c>
      <c r="K12" s="413">
        <f>('CA PATHWAYS 2022'!M$17/'CA PATHWAYS 2022'!$H$17)-1</f>
        <v>-5.6438342090913363E-2</v>
      </c>
      <c r="L12" s="413">
        <f>('CA PATHWAYS 2022'!N$17/'CA PATHWAYS 2022'!$H$17)-1</f>
        <v>-4.0164448753097215E-2</v>
      </c>
      <c r="M12" s="413">
        <f>('CA PATHWAYS 2022'!O$17/'CA PATHWAYS 2022'!$H$17)-1</f>
        <v>-3.129128019599714E-2</v>
      </c>
      <c r="N12" s="413">
        <f>('CA PATHWAYS 2022'!P$17/'CA PATHWAYS 2022'!$H$17)-1</f>
        <v>-2.6825009683837608E-2</v>
      </c>
      <c r="O12" s="413">
        <f>('CA PATHWAYS 2022'!Q$17/'CA PATHWAYS 2022'!$H$17)-1</f>
        <v>-2.5794157679886243E-2</v>
      </c>
      <c r="P12" s="413">
        <f>('CA PATHWAYS 2022'!R$17/'CA PATHWAYS 2022'!$H$17)-1</f>
        <v>-2.4864631904458978E-2</v>
      </c>
      <c r="Q12" s="413">
        <f>('CA PATHWAYS 2022'!S$17/'CA PATHWAYS 2022'!$H$17)-1</f>
        <v>-2.2266820684866961E-2</v>
      </c>
      <c r="R12" s="413">
        <f>('CA PATHWAYS 2022'!T$17/'CA PATHWAYS 2022'!$H$17)-1</f>
        <v>-1.8643256363907956E-2</v>
      </c>
      <c r="S12" s="413">
        <f>('CA PATHWAYS 2022'!U$17/'CA PATHWAYS 2022'!$H$17)-1</f>
        <v>-1.7563148883015023E-2</v>
      </c>
      <c r="T12" s="413">
        <f>('CA PATHWAYS 2022'!V$17/'CA PATHWAYS 2022'!$H$17)-1</f>
        <v>-1.5132375869070014E-2</v>
      </c>
      <c r="U12" s="413">
        <f>('CA PATHWAYS 2022'!W$17/'CA PATHWAYS 2022'!$H$17)-1</f>
        <v>-9.8159868390742533E-3</v>
      </c>
      <c r="V12" s="413">
        <f>('CA PATHWAYS 2022'!X$17/'CA PATHWAYS 2022'!$H$17)-1</f>
        <v>-2.4028767504469251E-3</v>
      </c>
      <c r="W12" s="413">
        <f>('CA PATHWAYS 2022'!Y$17/'CA PATHWAYS 2022'!$H$17)-1</f>
        <v>2.8944912848754001E-3</v>
      </c>
      <c r="X12" s="413">
        <f>('CA PATHWAYS 2022'!Z$17/'CA PATHWAYS 2022'!$H$17)-1</f>
        <v>8.7721922400934016E-3</v>
      </c>
      <c r="Y12" s="413">
        <f>('CA PATHWAYS 2022'!AA$17/'CA PATHWAYS 2022'!$H$17)-1</f>
        <v>1.6914559935323759E-2</v>
      </c>
      <c r="Z12" s="413">
        <f>('CA PATHWAYS 2022'!AB$17/'CA PATHWAYS 2022'!$H$17)-1</f>
        <v>2.3441006385326091E-2</v>
      </c>
      <c r="AA12" s="413">
        <f>('CA PATHWAYS 2022'!AC$17/'CA PATHWAYS 2022'!$H$17)-1</f>
        <v>2.8078500166536235E-2</v>
      </c>
      <c r="AB12" s="413">
        <f>('CA PATHWAYS 2022'!AD$17/'CA PATHWAYS 2022'!$H$17)-1</f>
        <v>3.5784796376204575E-2</v>
      </c>
      <c r="AC12" s="413">
        <f>('CA PATHWAYS 2022'!AE$17/'CA PATHWAYS 2022'!$H$17)-1</f>
        <v>4.8601455597936605E-2</v>
      </c>
      <c r="AD12" s="413">
        <f>('CA PATHWAYS 2022'!AF$17/'CA PATHWAYS 2022'!$H$17)-1</f>
        <v>6.1822496326972454E-2</v>
      </c>
      <c r="AE12" s="413">
        <f>('CA PATHWAYS 2022'!AG$17/'CA PATHWAYS 2022'!$H$17)-1</f>
        <v>7.1552705977143916E-2</v>
      </c>
      <c r="AF12" s="413">
        <f>('CA PATHWAYS 2022'!AH$17/'CA PATHWAYS 2022'!$H$17)-1</f>
        <v>8.0729695213850761E-2</v>
      </c>
      <c r="AG12" s="414" cm="1">
        <f t="array" ref="AG12">TREND($AB12:$AF12,$AB$1:$AF$1,AG$1)</f>
        <v>9.3550544314773276E-2</v>
      </c>
      <c r="AH12" s="414" cm="1">
        <f t="array" ref="AH12">TREND($AB12:$AF12,$AB$1:$AF$1,AH$1)</f>
        <v>0.104834649120221</v>
      </c>
      <c r="AI12" s="414" cm="1">
        <f t="array" ref="AI12">TREND($AB12:$AF12,$AB$1:$AF$1,AI$1)</f>
        <v>0.11611875392567228</v>
      </c>
      <c r="AJ12" s="414" cm="1">
        <f t="array" ref="AJ12">TREND($AB12:$AF12,$AB$1:$AF$1,AJ$1)</f>
        <v>0.12740285873112356</v>
      </c>
      <c r="AK12" s="414" cm="1">
        <f t="array" ref="AK12">TREND($AB12:$AF12,$AB$1:$AF$1,AK$1)</f>
        <v>0.13868696353657128</v>
      </c>
    </row>
    <row r="13" spans="2:37" x14ac:dyDescent="0.25">
      <c r="B13" s="200" t="s">
        <v>1628</v>
      </c>
      <c r="C13" s="143" t="s">
        <v>1148</v>
      </c>
      <c r="D13" s="143" t="s">
        <v>62</v>
      </c>
      <c r="E13" s="44">
        <v>0</v>
      </c>
      <c r="F13" s="170">
        <v>0</v>
      </c>
      <c r="G13" s="412">
        <f>('CA PATHWAYS 2022'!I$17/'CA PATHWAYS 2022'!$H$17)-1</f>
        <v>-0.13624142799095385</v>
      </c>
      <c r="H13" s="413">
        <f>('CA PATHWAYS 2022'!J$17/'CA PATHWAYS 2022'!$H$17)-1</f>
        <v>-0.14089771467792944</v>
      </c>
      <c r="I13" s="413">
        <f>('CA PATHWAYS 2022'!K$17/'CA PATHWAYS 2022'!$H$17)-1</f>
        <v>-9.4387134436627607E-2</v>
      </c>
      <c r="J13" s="413">
        <f>('CA PATHWAYS 2022'!L$17/'CA PATHWAYS 2022'!$H$17)-1</f>
        <v>-7.5185744119626974E-2</v>
      </c>
      <c r="K13" s="413">
        <f>('CA PATHWAYS 2022'!M$17/'CA PATHWAYS 2022'!$H$17)-1</f>
        <v>-5.6438342090913363E-2</v>
      </c>
      <c r="L13" s="413">
        <f>('CA PATHWAYS 2022'!N$17/'CA PATHWAYS 2022'!$H$17)-1</f>
        <v>-4.0164448753097215E-2</v>
      </c>
      <c r="M13" s="413">
        <f>('CA PATHWAYS 2022'!O$17/'CA PATHWAYS 2022'!$H$17)-1</f>
        <v>-3.129128019599714E-2</v>
      </c>
      <c r="N13" s="413">
        <f>('CA PATHWAYS 2022'!P$17/'CA PATHWAYS 2022'!$H$17)-1</f>
        <v>-2.6825009683837608E-2</v>
      </c>
      <c r="O13" s="413">
        <f>('CA PATHWAYS 2022'!Q$17/'CA PATHWAYS 2022'!$H$17)-1</f>
        <v>-2.5794157679886243E-2</v>
      </c>
      <c r="P13" s="413">
        <f>('CA PATHWAYS 2022'!R$17/'CA PATHWAYS 2022'!$H$17)-1</f>
        <v>-2.4864631904458978E-2</v>
      </c>
      <c r="Q13" s="413">
        <f>('CA PATHWAYS 2022'!S$17/'CA PATHWAYS 2022'!$H$17)-1</f>
        <v>-2.2266820684866961E-2</v>
      </c>
      <c r="R13" s="413">
        <f>('CA PATHWAYS 2022'!T$17/'CA PATHWAYS 2022'!$H$17)-1</f>
        <v>-1.8643256363907956E-2</v>
      </c>
      <c r="S13" s="413">
        <f>('CA PATHWAYS 2022'!U$17/'CA PATHWAYS 2022'!$H$17)-1</f>
        <v>-1.7563148883015023E-2</v>
      </c>
      <c r="T13" s="413">
        <f>('CA PATHWAYS 2022'!V$17/'CA PATHWAYS 2022'!$H$17)-1</f>
        <v>-1.5132375869070014E-2</v>
      </c>
      <c r="U13" s="413">
        <f>('CA PATHWAYS 2022'!W$17/'CA PATHWAYS 2022'!$H$17)-1</f>
        <v>-9.8159868390742533E-3</v>
      </c>
      <c r="V13" s="413">
        <f>('CA PATHWAYS 2022'!X$17/'CA PATHWAYS 2022'!$H$17)-1</f>
        <v>-2.4028767504469251E-3</v>
      </c>
      <c r="W13" s="413">
        <f>('CA PATHWAYS 2022'!Y$17/'CA PATHWAYS 2022'!$H$17)-1</f>
        <v>2.8944912848754001E-3</v>
      </c>
      <c r="X13" s="413">
        <f>('CA PATHWAYS 2022'!Z$17/'CA PATHWAYS 2022'!$H$17)-1</f>
        <v>8.7721922400934016E-3</v>
      </c>
      <c r="Y13" s="413">
        <f>('CA PATHWAYS 2022'!AA$17/'CA PATHWAYS 2022'!$H$17)-1</f>
        <v>1.6914559935323759E-2</v>
      </c>
      <c r="Z13" s="413">
        <f>('CA PATHWAYS 2022'!AB$17/'CA PATHWAYS 2022'!$H$17)-1</f>
        <v>2.3441006385326091E-2</v>
      </c>
      <c r="AA13" s="413">
        <f>('CA PATHWAYS 2022'!AC$17/'CA PATHWAYS 2022'!$H$17)-1</f>
        <v>2.8078500166536235E-2</v>
      </c>
      <c r="AB13" s="413">
        <f>('CA PATHWAYS 2022'!AD$17/'CA PATHWAYS 2022'!$H$17)-1</f>
        <v>3.5784796376204575E-2</v>
      </c>
      <c r="AC13" s="413">
        <f>('CA PATHWAYS 2022'!AE$17/'CA PATHWAYS 2022'!$H$17)-1</f>
        <v>4.8601455597936605E-2</v>
      </c>
      <c r="AD13" s="413">
        <f>('CA PATHWAYS 2022'!AF$17/'CA PATHWAYS 2022'!$H$17)-1</f>
        <v>6.1822496326972454E-2</v>
      </c>
      <c r="AE13" s="413">
        <f>('CA PATHWAYS 2022'!AG$17/'CA PATHWAYS 2022'!$H$17)-1</f>
        <v>7.1552705977143916E-2</v>
      </c>
      <c r="AF13" s="413">
        <f>('CA PATHWAYS 2022'!AH$17/'CA PATHWAYS 2022'!$H$17)-1</f>
        <v>8.0729695213850761E-2</v>
      </c>
      <c r="AG13" s="414" cm="1">
        <f t="array" ref="AG13">TREND($AB13:$AF13,$AB$1:$AF$1,AG$1)</f>
        <v>9.3550544314773276E-2</v>
      </c>
      <c r="AH13" s="414" cm="1">
        <f t="array" ref="AH13">TREND($AB13:$AF13,$AB$1:$AF$1,AH$1)</f>
        <v>0.104834649120221</v>
      </c>
      <c r="AI13" s="414" cm="1">
        <f t="array" ref="AI13">TREND($AB13:$AF13,$AB$1:$AF$1,AI$1)</f>
        <v>0.11611875392567228</v>
      </c>
      <c r="AJ13" s="414" cm="1">
        <f t="array" ref="AJ13">TREND($AB13:$AF13,$AB$1:$AF$1,AJ$1)</f>
        <v>0.12740285873112356</v>
      </c>
      <c r="AK13" s="414" cm="1">
        <f t="array" ref="AK13">TREND($AB13:$AF13,$AB$1:$AF$1,AK$1)</f>
        <v>0.13868696353657128</v>
      </c>
    </row>
    <row r="14" spans="2:37" x14ac:dyDescent="0.25">
      <c r="B14" s="200" t="s">
        <v>1628</v>
      </c>
      <c r="C14" s="143" t="s">
        <v>1148</v>
      </c>
      <c r="D14" s="143" t="s">
        <v>63</v>
      </c>
      <c r="E14" s="44">
        <v>0</v>
      </c>
      <c r="F14" s="170">
        <v>0</v>
      </c>
      <c r="G14" s="412">
        <f>('CA PATHWAYS 2022'!I$17/'CA PATHWAYS 2022'!$H$17)-1</f>
        <v>-0.13624142799095385</v>
      </c>
      <c r="H14" s="413">
        <f>('CA PATHWAYS 2022'!J$17/'CA PATHWAYS 2022'!$H$17)-1</f>
        <v>-0.14089771467792944</v>
      </c>
      <c r="I14" s="413">
        <f>('CA PATHWAYS 2022'!K$17/'CA PATHWAYS 2022'!$H$17)-1</f>
        <v>-9.4387134436627607E-2</v>
      </c>
      <c r="J14" s="413">
        <f>('CA PATHWAYS 2022'!L$17/'CA PATHWAYS 2022'!$H$17)-1</f>
        <v>-7.5185744119626974E-2</v>
      </c>
      <c r="K14" s="413">
        <f>('CA PATHWAYS 2022'!M$17/'CA PATHWAYS 2022'!$H$17)-1</f>
        <v>-5.6438342090913363E-2</v>
      </c>
      <c r="L14" s="413">
        <f>('CA PATHWAYS 2022'!N$17/'CA PATHWAYS 2022'!$H$17)-1</f>
        <v>-4.0164448753097215E-2</v>
      </c>
      <c r="M14" s="413">
        <f>('CA PATHWAYS 2022'!O$17/'CA PATHWAYS 2022'!$H$17)-1</f>
        <v>-3.129128019599714E-2</v>
      </c>
      <c r="N14" s="413">
        <f>('CA PATHWAYS 2022'!P$17/'CA PATHWAYS 2022'!$H$17)-1</f>
        <v>-2.6825009683837608E-2</v>
      </c>
      <c r="O14" s="413">
        <f>('CA PATHWAYS 2022'!Q$17/'CA PATHWAYS 2022'!$H$17)-1</f>
        <v>-2.5794157679886243E-2</v>
      </c>
      <c r="P14" s="413">
        <f>('CA PATHWAYS 2022'!R$17/'CA PATHWAYS 2022'!$H$17)-1</f>
        <v>-2.4864631904458978E-2</v>
      </c>
      <c r="Q14" s="413">
        <f>('CA PATHWAYS 2022'!S$17/'CA PATHWAYS 2022'!$H$17)-1</f>
        <v>-2.2266820684866961E-2</v>
      </c>
      <c r="R14" s="413">
        <f>('CA PATHWAYS 2022'!T$17/'CA PATHWAYS 2022'!$H$17)-1</f>
        <v>-1.8643256363907956E-2</v>
      </c>
      <c r="S14" s="413">
        <f>('CA PATHWAYS 2022'!U$17/'CA PATHWAYS 2022'!$H$17)-1</f>
        <v>-1.7563148883015023E-2</v>
      </c>
      <c r="T14" s="413">
        <f>('CA PATHWAYS 2022'!V$17/'CA PATHWAYS 2022'!$H$17)-1</f>
        <v>-1.5132375869070014E-2</v>
      </c>
      <c r="U14" s="413">
        <f>('CA PATHWAYS 2022'!W$17/'CA PATHWAYS 2022'!$H$17)-1</f>
        <v>-9.8159868390742533E-3</v>
      </c>
      <c r="V14" s="413">
        <f>('CA PATHWAYS 2022'!X$17/'CA PATHWAYS 2022'!$H$17)-1</f>
        <v>-2.4028767504469251E-3</v>
      </c>
      <c r="W14" s="413">
        <f>('CA PATHWAYS 2022'!Y$17/'CA PATHWAYS 2022'!$H$17)-1</f>
        <v>2.8944912848754001E-3</v>
      </c>
      <c r="X14" s="413">
        <f>('CA PATHWAYS 2022'!Z$17/'CA PATHWAYS 2022'!$H$17)-1</f>
        <v>8.7721922400934016E-3</v>
      </c>
      <c r="Y14" s="413">
        <f>('CA PATHWAYS 2022'!AA$17/'CA PATHWAYS 2022'!$H$17)-1</f>
        <v>1.6914559935323759E-2</v>
      </c>
      <c r="Z14" s="413">
        <f>('CA PATHWAYS 2022'!AB$17/'CA PATHWAYS 2022'!$H$17)-1</f>
        <v>2.3441006385326091E-2</v>
      </c>
      <c r="AA14" s="413">
        <f>('CA PATHWAYS 2022'!AC$17/'CA PATHWAYS 2022'!$H$17)-1</f>
        <v>2.8078500166536235E-2</v>
      </c>
      <c r="AB14" s="413">
        <f>('CA PATHWAYS 2022'!AD$17/'CA PATHWAYS 2022'!$H$17)-1</f>
        <v>3.5784796376204575E-2</v>
      </c>
      <c r="AC14" s="413">
        <f>('CA PATHWAYS 2022'!AE$17/'CA PATHWAYS 2022'!$H$17)-1</f>
        <v>4.8601455597936605E-2</v>
      </c>
      <c r="AD14" s="413">
        <f>('CA PATHWAYS 2022'!AF$17/'CA PATHWAYS 2022'!$H$17)-1</f>
        <v>6.1822496326972454E-2</v>
      </c>
      <c r="AE14" s="413">
        <f>('CA PATHWAYS 2022'!AG$17/'CA PATHWAYS 2022'!$H$17)-1</f>
        <v>7.1552705977143916E-2</v>
      </c>
      <c r="AF14" s="413">
        <f>('CA PATHWAYS 2022'!AH$17/'CA PATHWAYS 2022'!$H$17)-1</f>
        <v>8.0729695213850761E-2</v>
      </c>
      <c r="AG14" s="414" cm="1">
        <f t="array" ref="AG14">TREND($AB14:$AF14,$AB$1:$AF$1,AG$1)</f>
        <v>9.3550544314773276E-2</v>
      </c>
      <c r="AH14" s="414" cm="1">
        <f t="array" ref="AH14">TREND($AB14:$AF14,$AB$1:$AF$1,AH$1)</f>
        <v>0.104834649120221</v>
      </c>
      <c r="AI14" s="414" cm="1">
        <f t="array" ref="AI14">TREND($AB14:$AF14,$AB$1:$AF$1,AI$1)</f>
        <v>0.11611875392567228</v>
      </c>
      <c r="AJ14" s="414" cm="1">
        <f t="array" ref="AJ14">TREND($AB14:$AF14,$AB$1:$AF$1,AJ$1)</f>
        <v>0.12740285873112356</v>
      </c>
      <c r="AK14" s="414" cm="1">
        <f t="array" ref="AK14">TREND($AB14:$AF14,$AB$1:$AF$1,AK$1)</f>
        <v>0.13868696353657128</v>
      </c>
    </row>
    <row r="15" spans="2:37" x14ac:dyDescent="0.25">
      <c r="B15" s="200" t="s">
        <v>1628</v>
      </c>
      <c r="C15" s="143" t="s">
        <v>1148</v>
      </c>
      <c r="D15" s="143" t="s">
        <v>64</v>
      </c>
      <c r="E15" s="44">
        <v>0</v>
      </c>
      <c r="F15" s="170">
        <v>0</v>
      </c>
      <c r="G15" s="412">
        <f>('CA PATHWAYS 2022'!I$17/'CA PATHWAYS 2022'!$H$17)-1</f>
        <v>-0.13624142799095385</v>
      </c>
      <c r="H15" s="413">
        <f>('CA PATHWAYS 2022'!J$17/'CA PATHWAYS 2022'!$H$17)-1</f>
        <v>-0.14089771467792944</v>
      </c>
      <c r="I15" s="413">
        <f>('CA PATHWAYS 2022'!K$17/'CA PATHWAYS 2022'!$H$17)-1</f>
        <v>-9.4387134436627607E-2</v>
      </c>
      <c r="J15" s="413">
        <f>('CA PATHWAYS 2022'!L$17/'CA PATHWAYS 2022'!$H$17)-1</f>
        <v>-7.5185744119626974E-2</v>
      </c>
      <c r="K15" s="413">
        <f>('CA PATHWAYS 2022'!M$17/'CA PATHWAYS 2022'!$H$17)-1</f>
        <v>-5.6438342090913363E-2</v>
      </c>
      <c r="L15" s="413">
        <f>('CA PATHWAYS 2022'!N$17/'CA PATHWAYS 2022'!$H$17)-1</f>
        <v>-4.0164448753097215E-2</v>
      </c>
      <c r="M15" s="413">
        <f>('CA PATHWAYS 2022'!O$17/'CA PATHWAYS 2022'!$H$17)-1</f>
        <v>-3.129128019599714E-2</v>
      </c>
      <c r="N15" s="413">
        <f>('CA PATHWAYS 2022'!P$17/'CA PATHWAYS 2022'!$H$17)-1</f>
        <v>-2.6825009683837608E-2</v>
      </c>
      <c r="O15" s="413">
        <f>('CA PATHWAYS 2022'!Q$17/'CA PATHWAYS 2022'!$H$17)-1</f>
        <v>-2.5794157679886243E-2</v>
      </c>
      <c r="P15" s="413">
        <f>('CA PATHWAYS 2022'!R$17/'CA PATHWAYS 2022'!$H$17)-1</f>
        <v>-2.4864631904458978E-2</v>
      </c>
      <c r="Q15" s="413">
        <f>('CA PATHWAYS 2022'!S$17/'CA PATHWAYS 2022'!$H$17)-1</f>
        <v>-2.2266820684866961E-2</v>
      </c>
      <c r="R15" s="413">
        <f>('CA PATHWAYS 2022'!T$17/'CA PATHWAYS 2022'!$H$17)-1</f>
        <v>-1.8643256363907956E-2</v>
      </c>
      <c r="S15" s="413">
        <f>('CA PATHWAYS 2022'!U$17/'CA PATHWAYS 2022'!$H$17)-1</f>
        <v>-1.7563148883015023E-2</v>
      </c>
      <c r="T15" s="413">
        <f>('CA PATHWAYS 2022'!V$17/'CA PATHWAYS 2022'!$H$17)-1</f>
        <v>-1.5132375869070014E-2</v>
      </c>
      <c r="U15" s="413">
        <f>('CA PATHWAYS 2022'!W$17/'CA PATHWAYS 2022'!$H$17)-1</f>
        <v>-9.8159868390742533E-3</v>
      </c>
      <c r="V15" s="413">
        <f>('CA PATHWAYS 2022'!X$17/'CA PATHWAYS 2022'!$H$17)-1</f>
        <v>-2.4028767504469251E-3</v>
      </c>
      <c r="W15" s="413">
        <f>('CA PATHWAYS 2022'!Y$17/'CA PATHWAYS 2022'!$H$17)-1</f>
        <v>2.8944912848754001E-3</v>
      </c>
      <c r="X15" s="413">
        <f>('CA PATHWAYS 2022'!Z$17/'CA PATHWAYS 2022'!$H$17)-1</f>
        <v>8.7721922400934016E-3</v>
      </c>
      <c r="Y15" s="413">
        <f>('CA PATHWAYS 2022'!AA$17/'CA PATHWAYS 2022'!$H$17)-1</f>
        <v>1.6914559935323759E-2</v>
      </c>
      <c r="Z15" s="413">
        <f>('CA PATHWAYS 2022'!AB$17/'CA PATHWAYS 2022'!$H$17)-1</f>
        <v>2.3441006385326091E-2</v>
      </c>
      <c r="AA15" s="413">
        <f>('CA PATHWAYS 2022'!AC$17/'CA PATHWAYS 2022'!$H$17)-1</f>
        <v>2.8078500166536235E-2</v>
      </c>
      <c r="AB15" s="413">
        <f>('CA PATHWAYS 2022'!AD$17/'CA PATHWAYS 2022'!$H$17)-1</f>
        <v>3.5784796376204575E-2</v>
      </c>
      <c r="AC15" s="413">
        <f>('CA PATHWAYS 2022'!AE$17/'CA PATHWAYS 2022'!$H$17)-1</f>
        <v>4.8601455597936605E-2</v>
      </c>
      <c r="AD15" s="413">
        <f>('CA PATHWAYS 2022'!AF$17/'CA PATHWAYS 2022'!$H$17)-1</f>
        <v>6.1822496326972454E-2</v>
      </c>
      <c r="AE15" s="413">
        <f>('CA PATHWAYS 2022'!AG$17/'CA PATHWAYS 2022'!$H$17)-1</f>
        <v>7.1552705977143916E-2</v>
      </c>
      <c r="AF15" s="413">
        <f>('CA PATHWAYS 2022'!AH$17/'CA PATHWAYS 2022'!$H$17)-1</f>
        <v>8.0729695213850761E-2</v>
      </c>
      <c r="AG15" s="414" cm="1">
        <f t="array" ref="AG15">TREND($AB15:$AF15,$AB$1:$AF$1,AG$1)</f>
        <v>9.3550544314773276E-2</v>
      </c>
      <c r="AH15" s="414" cm="1">
        <f t="array" ref="AH15">TREND($AB15:$AF15,$AB$1:$AF$1,AH$1)</f>
        <v>0.104834649120221</v>
      </c>
      <c r="AI15" s="414" cm="1">
        <f t="array" ref="AI15">TREND($AB15:$AF15,$AB$1:$AF$1,AI$1)</f>
        <v>0.11611875392567228</v>
      </c>
      <c r="AJ15" s="414" cm="1">
        <f t="array" ref="AJ15">TREND($AB15:$AF15,$AB$1:$AF$1,AJ$1)</f>
        <v>0.12740285873112356</v>
      </c>
      <c r="AK15" s="414" cm="1">
        <f t="array" ref="AK15">TREND($AB15:$AF15,$AB$1:$AF$1,AK$1)</f>
        <v>0.13868696353657128</v>
      </c>
    </row>
    <row r="16" spans="2:37" x14ac:dyDescent="0.25">
      <c r="B16" s="200" t="s">
        <v>1628</v>
      </c>
      <c r="C16" s="143" t="s">
        <v>1148</v>
      </c>
      <c r="D16" s="143" t="s">
        <v>65</v>
      </c>
      <c r="E16" s="44">
        <v>0</v>
      </c>
      <c r="F16" s="170">
        <v>0</v>
      </c>
      <c r="G16" s="412">
        <f>('CA PATHWAYS 2022'!I$17/'CA PATHWAYS 2022'!$H$17)-1</f>
        <v>-0.13624142799095385</v>
      </c>
      <c r="H16" s="413">
        <f>('CA PATHWAYS 2022'!J$17/'CA PATHWAYS 2022'!$H$17)-1</f>
        <v>-0.14089771467792944</v>
      </c>
      <c r="I16" s="413">
        <f>('CA PATHWAYS 2022'!K$17/'CA PATHWAYS 2022'!$H$17)-1</f>
        <v>-9.4387134436627607E-2</v>
      </c>
      <c r="J16" s="413">
        <f>('CA PATHWAYS 2022'!L$17/'CA PATHWAYS 2022'!$H$17)-1</f>
        <v>-7.5185744119626974E-2</v>
      </c>
      <c r="K16" s="413">
        <f>('CA PATHWAYS 2022'!M$17/'CA PATHWAYS 2022'!$H$17)-1</f>
        <v>-5.6438342090913363E-2</v>
      </c>
      <c r="L16" s="413">
        <f>('CA PATHWAYS 2022'!N$17/'CA PATHWAYS 2022'!$H$17)-1</f>
        <v>-4.0164448753097215E-2</v>
      </c>
      <c r="M16" s="413">
        <f>('CA PATHWAYS 2022'!O$17/'CA PATHWAYS 2022'!$H$17)-1</f>
        <v>-3.129128019599714E-2</v>
      </c>
      <c r="N16" s="413">
        <f>('CA PATHWAYS 2022'!P$17/'CA PATHWAYS 2022'!$H$17)-1</f>
        <v>-2.6825009683837608E-2</v>
      </c>
      <c r="O16" s="413">
        <f>('CA PATHWAYS 2022'!Q$17/'CA PATHWAYS 2022'!$H$17)-1</f>
        <v>-2.5794157679886243E-2</v>
      </c>
      <c r="P16" s="413">
        <f>('CA PATHWAYS 2022'!R$17/'CA PATHWAYS 2022'!$H$17)-1</f>
        <v>-2.4864631904458978E-2</v>
      </c>
      <c r="Q16" s="413">
        <f>('CA PATHWAYS 2022'!S$17/'CA PATHWAYS 2022'!$H$17)-1</f>
        <v>-2.2266820684866961E-2</v>
      </c>
      <c r="R16" s="413">
        <f>('CA PATHWAYS 2022'!T$17/'CA PATHWAYS 2022'!$H$17)-1</f>
        <v>-1.8643256363907956E-2</v>
      </c>
      <c r="S16" s="413">
        <f>('CA PATHWAYS 2022'!U$17/'CA PATHWAYS 2022'!$H$17)-1</f>
        <v>-1.7563148883015023E-2</v>
      </c>
      <c r="T16" s="413">
        <f>('CA PATHWAYS 2022'!V$17/'CA PATHWAYS 2022'!$H$17)-1</f>
        <v>-1.5132375869070014E-2</v>
      </c>
      <c r="U16" s="413">
        <f>('CA PATHWAYS 2022'!W$17/'CA PATHWAYS 2022'!$H$17)-1</f>
        <v>-9.8159868390742533E-3</v>
      </c>
      <c r="V16" s="413">
        <f>('CA PATHWAYS 2022'!X$17/'CA PATHWAYS 2022'!$H$17)-1</f>
        <v>-2.4028767504469251E-3</v>
      </c>
      <c r="W16" s="413">
        <f>('CA PATHWAYS 2022'!Y$17/'CA PATHWAYS 2022'!$H$17)-1</f>
        <v>2.8944912848754001E-3</v>
      </c>
      <c r="X16" s="413">
        <f>('CA PATHWAYS 2022'!Z$17/'CA PATHWAYS 2022'!$H$17)-1</f>
        <v>8.7721922400934016E-3</v>
      </c>
      <c r="Y16" s="413">
        <f>('CA PATHWAYS 2022'!AA$17/'CA PATHWAYS 2022'!$H$17)-1</f>
        <v>1.6914559935323759E-2</v>
      </c>
      <c r="Z16" s="413">
        <f>('CA PATHWAYS 2022'!AB$17/'CA PATHWAYS 2022'!$H$17)-1</f>
        <v>2.3441006385326091E-2</v>
      </c>
      <c r="AA16" s="413">
        <f>('CA PATHWAYS 2022'!AC$17/'CA PATHWAYS 2022'!$H$17)-1</f>
        <v>2.8078500166536235E-2</v>
      </c>
      <c r="AB16" s="413">
        <f>('CA PATHWAYS 2022'!AD$17/'CA PATHWAYS 2022'!$H$17)-1</f>
        <v>3.5784796376204575E-2</v>
      </c>
      <c r="AC16" s="413">
        <f>('CA PATHWAYS 2022'!AE$17/'CA PATHWAYS 2022'!$H$17)-1</f>
        <v>4.8601455597936605E-2</v>
      </c>
      <c r="AD16" s="413">
        <f>('CA PATHWAYS 2022'!AF$17/'CA PATHWAYS 2022'!$H$17)-1</f>
        <v>6.1822496326972454E-2</v>
      </c>
      <c r="AE16" s="413">
        <f>('CA PATHWAYS 2022'!AG$17/'CA PATHWAYS 2022'!$H$17)-1</f>
        <v>7.1552705977143916E-2</v>
      </c>
      <c r="AF16" s="413">
        <f>('CA PATHWAYS 2022'!AH$17/'CA PATHWAYS 2022'!$H$17)-1</f>
        <v>8.0729695213850761E-2</v>
      </c>
      <c r="AG16" s="414" cm="1">
        <f t="array" ref="AG16">TREND($AB16:$AF16,$AB$1:$AF$1,AG$1)</f>
        <v>9.3550544314773276E-2</v>
      </c>
      <c r="AH16" s="414" cm="1">
        <f t="array" ref="AH16">TREND($AB16:$AF16,$AB$1:$AF$1,AH$1)</f>
        <v>0.104834649120221</v>
      </c>
      <c r="AI16" s="414" cm="1">
        <f t="array" ref="AI16">TREND($AB16:$AF16,$AB$1:$AF$1,AI$1)</f>
        <v>0.11611875392567228</v>
      </c>
      <c r="AJ16" s="414" cm="1">
        <f t="array" ref="AJ16">TREND($AB16:$AF16,$AB$1:$AF$1,AJ$1)</f>
        <v>0.12740285873112356</v>
      </c>
      <c r="AK16" s="414" cm="1">
        <f t="array" ref="AK16">TREND($AB16:$AF16,$AB$1:$AF$1,AK$1)</f>
        <v>0.13868696353657128</v>
      </c>
    </row>
    <row r="17" spans="1:37" x14ac:dyDescent="0.25">
      <c r="B17" s="200" t="s">
        <v>1628</v>
      </c>
      <c r="C17" s="143" t="s">
        <v>1148</v>
      </c>
      <c r="D17" s="143" t="s">
        <v>66</v>
      </c>
      <c r="E17" s="44">
        <v>0</v>
      </c>
      <c r="F17" s="170">
        <v>0</v>
      </c>
      <c r="G17" s="412">
        <f>('CA PATHWAYS 2022'!I$17/'CA PATHWAYS 2022'!$H$17)-1</f>
        <v>-0.13624142799095385</v>
      </c>
      <c r="H17" s="413">
        <f>('CA PATHWAYS 2022'!J$17/'CA PATHWAYS 2022'!$H$17)-1</f>
        <v>-0.14089771467792944</v>
      </c>
      <c r="I17" s="413">
        <f>('CA PATHWAYS 2022'!K$17/'CA PATHWAYS 2022'!$H$17)-1</f>
        <v>-9.4387134436627607E-2</v>
      </c>
      <c r="J17" s="413">
        <f>('CA PATHWAYS 2022'!L$17/'CA PATHWAYS 2022'!$H$17)-1</f>
        <v>-7.5185744119626974E-2</v>
      </c>
      <c r="K17" s="413">
        <f>('CA PATHWAYS 2022'!M$17/'CA PATHWAYS 2022'!$H$17)-1</f>
        <v>-5.6438342090913363E-2</v>
      </c>
      <c r="L17" s="413">
        <f>('CA PATHWAYS 2022'!N$17/'CA PATHWAYS 2022'!$H$17)-1</f>
        <v>-4.0164448753097215E-2</v>
      </c>
      <c r="M17" s="413">
        <f>('CA PATHWAYS 2022'!O$17/'CA PATHWAYS 2022'!$H$17)-1</f>
        <v>-3.129128019599714E-2</v>
      </c>
      <c r="N17" s="413">
        <f>('CA PATHWAYS 2022'!P$17/'CA PATHWAYS 2022'!$H$17)-1</f>
        <v>-2.6825009683837608E-2</v>
      </c>
      <c r="O17" s="413">
        <f>('CA PATHWAYS 2022'!Q$17/'CA PATHWAYS 2022'!$H$17)-1</f>
        <v>-2.5794157679886243E-2</v>
      </c>
      <c r="P17" s="413">
        <f>('CA PATHWAYS 2022'!R$17/'CA PATHWAYS 2022'!$H$17)-1</f>
        <v>-2.4864631904458978E-2</v>
      </c>
      <c r="Q17" s="413">
        <f>('CA PATHWAYS 2022'!S$17/'CA PATHWAYS 2022'!$H$17)-1</f>
        <v>-2.2266820684866961E-2</v>
      </c>
      <c r="R17" s="413">
        <f>('CA PATHWAYS 2022'!T$17/'CA PATHWAYS 2022'!$H$17)-1</f>
        <v>-1.8643256363907956E-2</v>
      </c>
      <c r="S17" s="413">
        <f>('CA PATHWAYS 2022'!U$17/'CA PATHWAYS 2022'!$H$17)-1</f>
        <v>-1.7563148883015023E-2</v>
      </c>
      <c r="T17" s="413">
        <f>('CA PATHWAYS 2022'!V$17/'CA PATHWAYS 2022'!$H$17)-1</f>
        <v>-1.5132375869070014E-2</v>
      </c>
      <c r="U17" s="413">
        <f>('CA PATHWAYS 2022'!W$17/'CA PATHWAYS 2022'!$H$17)-1</f>
        <v>-9.8159868390742533E-3</v>
      </c>
      <c r="V17" s="413">
        <f>('CA PATHWAYS 2022'!X$17/'CA PATHWAYS 2022'!$H$17)-1</f>
        <v>-2.4028767504469251E-3</v>
      </c>
      <c r="W17" s="413">
        <f>('CA PATHWAYS 2022'!Y$17/'CA PATHWAYS 2022'!$H$17)-1</f>
        <v>2.8944912848754001E-3</v>
      </c>
      <c r="X17" s="413">
        <f>('CA PATHWAYS 2022'!Z$17/'CA PATHWAYS 2022'!$H$17)-1</f>
        <v>8.7721922400934016E-3</v>
      </c>
      <c r="Y17" s="413">
        <f>('CA PATHWAYS 2022'!AA$17/'CA PATHWAYS 2022'!$H$17)-1</f>
        <v>1.6914559935323759E-2</v>
      </c>
      <c r="Z17" s="413">
        <f>('CA PATHWAYS 2022'!AB$17/'CA PATHWAYS 2022'!$H$17)-1</f>
        <v>2.3441006385326091E-2</v>
      </c>
      <c r="AA17" s="413">
        <f>('CA PATHWAYS 2022'!AC$17/'CA PATHWAYS 2022'!$H$17)-1</f>
        <v>2.8078500166536235E-2</v>
      </c>
      <c r="AB17" s="413">
        <f>('CA PATHWAYS 2022'!AD$17/'CA PATHWAYS 2022'!$H$17)-1</f>
        <v>3.5784796376204575E-2</v>
      </c>
      <c r="AC17" s="413">
        <f>('CA PATHWAYS 2022'!AE$17/'CA PATHWAYS 2022'!$H$17)-1</f>
        <v>4.8601455597936605E-2</v>
      </c>
      <c r="AD17" s="413">
        <f>('CA PATHWAYS 2022'!AF$17/'CA PATHWAYS 2022'!$H$17)-1</f>
        <v>6.1822496326972454E-2</v>
      </c>
      <c r="AE17" s="413">
        <f>('CA PATHWAYS 2022'!AG$17/'CA PATHWAYS 2022'!$H$17)-1</f>
        <v>7.1552705977143916E-2</v>
      </c>
      <c r="AF17" s="413">
        <f>('CA PATHWAYS 2022'!AH$17/'CA PATHWAYS 2022'!$H$17)-1</f>
        <v>8.0729695213850761E-2</v>
      </c>
      <c r="AG17" s="414" cm="1">
        <f t="array" ref="AG17">TREND($AB17:$AF17,$AB$1:$AF$1,AG$1)</f>
        <v>9.3550544314773276E-2</v>
      </c>
      <c r="AH17" s="414" cm="1">
        <f t="array" ref="AH17">TREND($AB17:$AF17,$AB$1:$AF$1,AH$1)</f>
        <v>0.104834649120221</v>
      </c>
      <c r="AI17" s="414" cm="1">
        <f t="array" ref="AI17">TREND($AB17:$AF17,$AB$1:$AF$1,AI$1)</f>
        <v>0.11611875392567228</v>
      </c>
      <c r="AJ17" s="414" cm="1">
        <f t="array" ref="AJ17">TREND($AB17:$AF17,$AB$1:$AF$1,AJ$1)</f>
        <v>0.12740285873112356</v>
      </c>
      <c r="AK17" s="414" cm="1">
        <f t="array" ref="AK17">TREND($AB17:$AF17,$AB$1:$AF$1,AK$1)</f>
        <v>0.13868696353657128</v>
      </c>
    </row>
    <row r="18" spans="1:37" x14ac:dyDescent="0.25">
      <c r="B18" s="200" t="s">
        <v>1628</v>
      </c>
      <c r="C18" s="143" t="s">
        <v>1148</v>
      </c>
      <c r="D18" s="143" t="s">
        <v>67</v>
      </c>
      <c r="E18" s="44">
        <v>0</v>
      </c>
      <c r="F18" s="170">
        <v>0</v>
      </c>
      <c r="G18" s="412">
        <f>('CA PATHWAYS 2022'!I$17/'CA PATHWAYS 2022'!$H$17)-1</f>
        <v>-0.13624142799095385</v>
      </c>
      <c r="H18" s="413">
        <f>('CA PATHWAYS 2022'!J$17/'CA PATHWAYS 2022'!$H$17)-1</f>
        <v>-0.14089771467792944</v>
      </c>
      <c r="I18" s="413">
        <f>('CA PATHWAYS 2022'!K$17/'CA PATHWAYS 2022'!$H$17)-1</f>
        <v>-9.4387134436627607E-2</v>
      </c>
      <c r="J18" s="413">
        <f>('CA PATHWAYS 2022'!L$17/'CA PATHWAYS 2022'!$H$17)-1</f>
        <v>-7.5185744119626974E-2</v>
      </c>
      <c r="K18" s="413">
        <f>('CA PATHWAYS 2022'!M$17/'CA PATHWAYS 2022'!$H$17)-1</f>
        <v>-5.6438342090913363E-2</v>
      </c>
      <c r="L18" s="413">
        <f>('CA PATHWAYS 2022'!N$17/'CA PATHWAYS 2022'!$H$17)-1</f>
        <v>-4.0164448753097215E-2</v>
      </c>
      <c r="M18" s="413">
        <f>('CA PATHWAYS 2022'!O$17/'CA PATHWAYS 2022'!$H$17)-1</f>
        <v>-3.129128019599714E-2</v>
      </c>
      <c r="N18" s="413">
        <f>('CA PATHWAYS 2022'!P$17/'CA PATHWAYS 2022'!$H$17)-1</f>
        <v>-2.6825009683837608E-2</v>
      </c>
      <c r="O18" s="413">
        <f>('CA PATHWAYS 2022'!Q$17/'CA PATHWAYS 2022'!$H$17)-1</f>
        <v>-2.5794157679886243E-2</v>
      </c>
      <c r="P18" s="413">
        <f>('CA PATHWAYS 2022'!R$17/'CA PATHWAYS 2022'!$H$17)-1</f>
        <v>-2.4864631904458978E-2</v>
      </c>
      <c r="Q18" s="413">
        <f>('CA PATHWAYS 2022'!S$17/'CA PATHWAYS 2022'!$H$17)-1</f>
        <v>-2.2266820684866961E-2</v>
      </c>
      <c r="R18" s="413">
        <f>('CA PATHWAYS 2022'!T$17/'CA PATHWAYS 2022'!$H$17)-1</f>
        <v>-1.8643256363907956E-2</v>
      </c>
      <c r="S18" s="413">
        <f>('CA PATHWAYS 2022'!U$17/'CA PATHWAYS 2022'!$H$17)-1</f>
        <v>-1.7563148883015023E-2</v>
      </c>
      <c r="T18" s="413">
        <f>('CA PATHWAYS 2022'!V$17/'CA PATHWAYS 2022'!$H$17)-1</f>
        <v>-1.5132375869070014E-2</v>
      </c>
      <c r="U18" s="413">
        <f>('CA PATHWAYS 2022'!W$17/'CA PATHWAYS 2022'!$H$17)-1</f>
        <v>-9.8159868390742533E-3</v>
      </c>
      <c r="V18" s="413">
        <f>('CA PATHWAYS 2022'!X$17/'CA PATHWAYS 2022'!$H$17)-1</f>
        <v>-2.4028767504469251E-3</v>
      </c>
      <c r="W18" s="413">
        <f>('CA PATHWAYS 2022'!Y$17/'CA PATHWAYS 2022'!$H$17)-1</f>
        <v>2.8944912848754001E-3</v>
      </c>
      <c r="X18" s="413">
        <f>('CA PATHWAYS 2022'!Z$17/'CA PATHWAYS 2022'!$H$17)-1</f>
        <v>8.7721922400934016E-3</v>
      </c>
      <c r="Y18" s="413">
        <f>('CA PATHWAYS 2022'!AA$17/'CA PATHWAYS 2022'!$H$17)-1</f>
        <v>1.6914559935323759E-2</v>
      </c>
      <c r="Z18" s="413">
        <f>('CA PATHWAYS 2022'!AB$17/'CA PATHWAYS 2022'!$H$17)-1</f>
        <v>2.3441006385326091E-2</v>
      </c>
      <c r="AA18" s="413">
        <f>('CA PATHWAYS 2022'!AC$17/'CA PATHWAYS 2022'!$H$17)-1</f>
        <v>2.8078500166536235E-2</v>
      </c>
      <c r="AB18" s="413">
        <f>('CA PATHWAYS 2022'!AD$17/'CA PATHWAYS 2022'!$H$17)-1</f>
        <v>3.5784796376204575E-2</v>
      </c>
      <c r="AC18" s="413">
        <f>('CA PATHWAYS 2022'!AE$17/'CA PATHWAYS 2022'!$H$17)-1</f>
        <v>4.8601455597936605E-2</v>
      </c>
      <c r="AD18" s="413">
        <f>('CA PATHWAYS 2022'!AF$17/'CA PATHWAYS 2022'!$H$17)-1</f>
        <v>6.1822496326972454E-2</v>
      </c>
      <c r="AE18" s="413">
        <f>('CA PATHWAYS 2022'!AG$17/'CA PATHWAYS 2022'!$H$17)-1</f>
        <v>7.1552705977143916E-2</v>
      </c>
      <c r="AF18" s="413">
        <f>('CA PATHWAYS 2022'!AH$17/'CA PATHWAYS 2022'!$H$17)-1</f>
        <v>8.0729695213850761E-2</v>
      </c>
      <c r="AG18" s="414" cm="1">
        <f t="array" ref="AG18">TREND($AB18:$AF18,$AB$1:$AF$1,AG$1)</f>
        <v>9.3550544314773276E-2</v>
      </c>
      <c r="AH18" s="414" cm="1">
        <f t="array" ref="AH18">TREND($AB18:$AF18,$AB$1:$AF$1,AH$1)</f>
        <v>0.104834649120221</v>
      </c>
      <c r="AI18" s="414" cm="1">
        <f t="array" ref="AI18">TREND($AB18:$AF18,$AB$1:$AF$1,AI$1)</f>
        <v>0.11611875392567228</v>
      </c>
      <c r="AJ18" s="414" cm="1">
        <f t="array" ref="AJ18">TREND($AB18:$AF18,$AB$1:$AF$1,AJ$1)</f>
        <v>0.12740285873112356</v>
      </c>
      <c r="AK18" s="414" cm="1">
        <f t="array" ref="AK18">TREND($AB18:$AF18,$AB$1:$AF$1,AK$1)</f>
        <v>0.13868696353657128</v>
      </c>
    </row>
    <row r="19" spans="1:37" x14ac:dyDescent="0.25">
      <c r="B19" s="200" t="s">
        <v>1628</v>
      </c>
      <c r="C19" s="143" t="s">
        <v>1148</v>
      </c>
      <c r="D19" s="143" t="s">
        <v>68</v>
      </c>
      <c r="E19" s="44">
        <v>0</v>
      </c>
      <c r="F19" s="170">
        <v>0</v>
      </c>
      <c r="G19" s="412">
        <f>('CA PATHWAYS 2022'!I$17/'CA PATHWAYS 2022'!$H$17)-1</f>
        <v>-0.13624142799095385</v>
      </c>
      <c r="H19" s="413">
        <f>('CA PATHWAYS 2022'!J$17/'CA PATHWAYS 2022'!$H$17)-1</f>
        <v>-0.14089771467792944</v>
      </c>
      <c r="I19" s="413">
        <f>('CA PATHWAYS 2022'!K$17/'CA PATHWAYS 2022'!$H$17)-1</f>
        <v>-9.4387134436627607E-2</v>
      </c>
      <c r="J19" s="413">
        <f>('CA PATHWAYS 2022'!L$17/'CA PATHWAYS 2022'!$H$17)-1</f>
        <v>-7.5185744119626974E-2</v>
      </c>
      <c r="K19" s="413">
        <f>('CA PATHWAYS 2022'!M$17/'CA PATHWAYS 2022'!$H$17)-1</f>
        <v>-5.6438342090913363E-2</v>
      </c>
      <c r="L19" s="413">
        <f>('CA PATHWAYS 2022'!N$17/'CA PATHWAYS 2022'!$H$17)-1</f>
        <v>-4.0164448753097215E-2</v>
      </c>
      <c r="M19" s="413">
        <f>('CA PATHWAYS 2022'!O$17/'CA PATHWAYS 2022'!$H$17)-1</f>
        <v>-3.129128019599714E-2</v>
      </c>
      <c r="N19" s="413">
        <f>('CA PATHWAYS 2022'!P$17/'CA PATHWAYS 2022'!$H$17)-1</f>
        <v>-2.6825009683837608E-2</v>
      </c>
      <c r="O19" s="413">
        <f>('CA PATHWAYS 2022'!Q$17/'CA PATHWAYS 2022'!$H$17)-1</f>
        <v>-2.5794157679886243E-2</v>
      </c>
      <c r="P19" s="413">
        <f>('CA PATHWAYS 2022'!R$17/'CA PATHWAYS 2022'!$H$17)-1</f>
        <v>-2.4864631904458978E-2</v>
      </c>
      <c r="Q19" s="413">
        <f>('CA PATHWAYS 2022'!S$17/'CA PATHWAYS 2022'!$H$17)-1</f>
        <v>-2.2266820684866961E-2</v>
      </c>
      <c r="R19" s="413">
        <f>('CA PATHWAYS 2022'!T$17/'CA PATHWAYS 2022'!$H$17)-1</f>
        <v>-1.8643256363907956E-2</v>
      </c>
      <c r="S19" s="413">
        <f>('CA PATHWAYS 2022'!U$17/'CA PATHWAYS 2022'!$H$17)-1</f>
        <v>-1.7563148883015023E-2</v>
      </c>
      <c r="T19" s="413">
        <f>('CA PATHWAYS 2022'!V$17/'CA PATHWAYS 2022'!$H$17)-1</f>
        <v>-1.5132375869070014E-2</v>
      </c>
      <c r="U19" s="413">
        <f>('CA PATHWAYS 2022'!W$17/'CA PATHWAYS 2022'!$H$17)-1</f>
        <v>-9.8159868390742533E-3</v>
      </c>
      <c r="V19" s="413">
        <f>('CA PATHWAYS 2022'!X$17/'CA PATHWAYS 2022'!$H$17)-1</f>
        <v>-2.4028767504469251E-3</v>
      </c>
      <c r="W19" s="413">
        <f>('CA PATHWAYS 2022'!Y$17/'CA PATHWAYS 2022'!$H$17)-1</f>
        <v>2.8944912848754001E-3</v>
      </c>
      <c r="X19" s="413">
        <f>('CA PATHWAYS 2022'!Z$17/'CA PATHWAYS 2022'!$H$17)-1</f>
        <v>8.7721922400934016E-3</v>
      </c>
      <c r="Y19" s="413">
        <f>('CA PATHWAYS 2022'!AA$17/'CA PATHWAYS 2022'!$H$17)-1</f>
        <v>1.6914559935323759E-2</v>
      </c>
      <c r="Z19" s="413">
        <f>('CA PATHWAYS 2022'!AB$17/'CA PATHWAYS 2022'!$H$17)-1</f>
        <v>2.3441006385326091E-2</v>
      </c>
      <c r="AA19" s="413">
        <f>('CA PATHWAYS 2022'!AC$17/'CA PATHWAYS 2022'!$H$17)-1</f>
        <v>2.8078500166536235E-2</v>
      </c>
      <c r="AB19" s="413">
        <f>('CA PATHWAYS 2022'!AD$17/'CA PATHWAYS 2022'!$H$17)-1</f>
        <v>3.5784796376204575E-2</v>
      </c>
      <c r="AC19" s="413">
        <f>('CA PATHWAYS 2022'!AE$17/'CA PATHWAYS 2022'!$H$17)-1</f>
        <v>4.8601455597936605E-2</v>
      </c>
      <c r="AD19" s="413">
        <f>('CA PATHWAYS 2022'!AF$17/'CA PATHWAYS 2022'!$H$17)-1</f>
        <v>6.1822496326972454E-2</v>
      </c>
      <c r="AE19" s="413">
        <f>('CA PATHWAYS 2022'!AG$17/'CA PATHWAYS 2022'!$H$17)-1</f>
        <v>7.1552705977143916E-2</v>
      </c>
      <c r="AF19" s="413">
        <f>('CA PATHWAYS 2022'!AH$17/'CA PATHWAYS 2022'!$H$17)-1</f>
        <v>8.0729695213850761E-2</v>
      </c>
      <c r="AG19" s="414" cm="1">
        <f t="array" ref="AG19">TREND($AB19:$AF19,$AB$1:$AF$1,AG$1)</f>
        <v>9.3550544314773276E-2</v>
      </c>
      <c r="AH19" s="414" cm="1">
        <f t="array" ref="AH19">TREND($AB19:$AF19,$AB$1:$AF$1,AH$1)</f>
        <v>0.104834649120221</v>
      </c>
      <c r="AI19" s="414" cm="1">
        <f t="array" ref="AI19">TREND($AB19:$AF19,$AB$1:$AF$1,AI$1)</f>
        <v>0.11611875392567228</v>
      </c>
      <c r="AJ19" s="414" cm="1">
        <f t="array" ref="AJ19">TREND($AB19:$AF19,$AB$1:$AF$1,AJ$1)</f>
        <v>0.12740285873112356</v>
      </c>
      <c r="AK19" s="414" cm="1">
        <f t="array" ref="AK19">TREND($AB19:$AF19,$AB$1:$AF$1,AK$1)</f>
        <v>0.13868696353657128</v>
      </c>
    </row>
    <row r="20" spans="1:37" x14ac:dyDescent="0.25">
      <c r="B20" s="200" t="s">
        <v>1628</v>
      </c>
      <c r="C20" s="143" t="s">
        <v>1148</v>
      </c>
      <c r="D20" s="143" t="s">
        <v>69</v>
      </c>
      <c r="E20" s="44">
        <v>0</v>
      </c>
      <c r="F20" s="170">
        <v>0</v>
      </c>
      <c r="G20" s="412">
        <f>('CA PATHWAYS 2022'!I$17/'CA PATHWAYS 2022'!$H$17)-1</f>
        <v>-0.13624142799095385</v>
      </c>
      <c r="H20" s="413">
        <f>('CA PATHWAYS 2022'!J$17/'CA PATHWAYS 2022'!$H$17)-1</f>
        <v>-0.14089771467792944</v>
      </c>
      <c r="I20" s="413">
        <f>('CA PATHWAYS 2022'!K$17/'CA PATHWAYS 2022'!$H$17)-1</f>
        <v>-9.4387134436627607E-2</v>
      </c>
      <c r="J20" s="413">
        <f>('CA PATHWAYS 2022'!L$17/'CA PATHWAYS 2022'!$H$17)-1</f>
        <v>-7.5185744119626974E-2</v>
      </c>
      <c r="K20" s="413">
        <f>('CA PATHWAYS 2022'!M$17/'CA PATHWAYS 2022'!$H$17)-1</f>
        <v>-5.6438342090913363E-2</v>
      </c>
      <c r="L20" s="413">
        <f>('CA PATHWAYS 2022'!N$17/'CA PATHWAYS 2022'!$H$17)-1</f>
        <v>-4.0164448753097215E-2</v>
      </c>
      <c r="M20" s="413">
        <f>('CA PATHWAYS 2022'!O$17/'CA PATHWAYS 2022'!$H$17)-1</f>
        <v>-3.129128019599714E-2</v>
      </c>
      <c r="N20" s="413">
        <f>('CA PATHWAYS 2022'!P$17/'CA PATHWAYS 2022'!$H$17)-1</f>
        <v>-2.6825009683837608E-2</v>
      </c>
      <c r="O20" s="413">
        <f>('CA PATHWAYS 2022'!Q$17/'CA PATHWAYS 2022'!$H$17)-1</f>
        <v>-2.5794157679886243E-2</v>
      </c>
      <c r="P20" s="413">
        <f>('CA PATHWAYS 2022'!R$17/'CA PATHWAYS 2022'!$H$17)-1</f>
        <v>-2.4864631904458978E-2</v>
      </c>
      <c r="Q20" s="413">
        <f>('CA PATHWAYS 2022'!S$17/'CA PATHWAYS 2022'!$H$17)-1</f>
        <v>-2.2266820684866961E-2</v>
      </c>
      <c r="R20" s="413">
        <f>('CA PATHWAYS 2022'!T$17/'CA PATHWAYS 2022'!$H$17)-1</f>
        <v>-1.8643256363907956E-2</v>
      </c>
      <c r="S20" s="413">
        <f>('CA PATHWAYS 2022'!U$17/'CA PATHWAYS 2022'!$H$17)-1</f>
        <v>-1.7563148883015023E-2</v>
      </c>
      <c r="T20" s="413">
        <f>('CA PATHWAYS 2022'!V$17/'CA PATHWAYS 2022'!$H$17)-1</f>
        <v>-1.5132375869070014E-2</v>
      </c>
      <c r="U20" s="413">
        <f>('CA PATHWAYS 2022'!W$17/'CA PATHWAYS 2022'!$H$17)-1</f>
        <v>-9.8159868390742533E-3</v>
      </c>
      <c r="V20" s="413">
        <f>('CA PATHWAYS 2022'!X$17/'CA PATHWAYS 2022'!$H$17)-1</f>
        <v>-2.4028767504469251E-3</v>
      </c>
      <c r="W20" s="413">
        <f>('CA PATHWAYS 2022'!Y$17/'CA PATHWAYS 2022'!$H$17)-1</f>
        <v>2.8944912848754001E-3</v>
      </c>
      <c r="X20" s="413">
        <f>('CA PATHWAYS 2022'!Z$17/'CA PATHWAYS 2022'!$H$17)-1</f>
        <v>8.7721922400934016E-3</v>
      </c>
      <c r="Y20" s="413">
        <f>('CA PATHWAYS 2022'!AA$17/'CA PATHWAYS 2022'!$H$17)-1</f>
        <v>1.6914559935323759E-2</v>
      </c>
      <c r="Z20" s="413">
        <f>('CA PATHWAYS 2022'!AB$17/'CA PATHWAYS 2022'!$H$17)-1</f>
        <v>2.3441006385326091E-2</v>
      </c>
      <c r="AA20" s="413">
        <f>('CA PATHWAYS 2022'!AC$17/'CA PATHWAYS 2022'!$H$17)-1</f>
        <v>2.8078500166536235E-2</v>
      </c>
      <c r="AB20" s="413">
        <f>('CA PATHWAYS 2022'!AD$17/'CA PATHWAYS 2022'!$H$17)-1</f>
        <v>3.5784796376204575E-2</v>
      </c>
      <c r="AC20" s="413">
        <f>('CA PATHWAYS 2022'!AE$17/'CA PATHWAYS 2022'!$H$17)-1</f>
        <v>4.8601455597936605E-2</v>
      </c>
      <c r="AD20" s="413">
        <f>('CA PATHWAYS 2022'!AF$17/'CA PATHWAYS 2022'!$H$17)-1</f>
        <v>6.1822496326972454E-2</v>
      </c>
      <c r="AE20" s="413">
        <f>('CA PATHWAYS 2022'!AG$17/'CA PATHWAYS 2022'!$H$17)-1</f>
        <v>7.1552705977143916E-2</v>
      </c>
      <c r="AF20" s="413">
        <f>('CA PATHWAYS 2022'!AH$17/'CA PATHWAYS 2022'!$H$17)-1</f>
        <v>8.0729695213850761E-2</v>
      </c>
      <c r="AG20" s="414" cm="1">
        <f t="array" ref="AG20">TREND($AB20:$AF20,$AB$1:$AF$1,AG$1)</f>
        <v>9.3550544314773276E-2</v>
      </c>
      <c r="AH20" s="414" cm="1">
        <f t="array" ref="AH20">TREND($AB20:$AF20,$AB$1:$AF$1,AH$1)</f>
        <v>0.104834649120221</v>
      </c>
      <c r="AI20" s="414" cm="1">
        <f t="array" ref="AI20">TREND($AB20:$AF20,$AB$1:$AF$1,AI$1)</f>
        <v>0.11611875392567228</v>
      </c>
      <c r="AJ20" s="414" cm="1">
        <f t="array" ref="AJ20">TREND($AB20:$AF20,$AB$1:$AF$1,AJ$1)</f>
        <v>0.12740285873112356</v>
      </c>
      <c r="AK20" s="414" cm="1">
        <f t="array" ref="AK20">TREND($AB20:$AF20,$AB$1:$AF$1,AK$1)</f>
        <v>0.13868696353657128</v>
      </c>
    </row>
    <row r="21" spans="1:37" x14ac:dyDescent="0.25">
      <c r="B21" s="200" t="s">
        <v>1628</v>
      </c>
      <c r="C21" s="143" t="s">
        <v>1148</v>
      </c>
      <c r="D21" s="143" t="s">
        <v>70</v>
      </c>
      <c r="E21" s="44">
        <v>0</v>
      </c>
      <c r="F21" s="170">
        <v>0</v>
      </c>
      <c r="G21" s="412">
        <f>('CA PATHWAYS 2022'!I$17/'CA PATHWAYS 2022'!$H$17)-1</f>
        <v>-0.13624142799095385</v>
      </c>
      <c r="H21" s="413">
        <f>('CA PATHWAYS 2022'!J$17/'CA PATHWAYS 2022'!$H$17)-1</f>
        <v>-0.14089771467792944</v>
      </c>
      <c r="I21" s="413">
        <f>('CA PATHWAYS 2022'!K$17/'CA PATHWAYS 2022'!$H$17)-1</f>
        <v>-9.4387134436627607E-2</v>
      </c>
      <c r="J21" s="413">
        <f>('CA PATHWAYS 2022'!L$17/'CA PATHWAYS 2022'!$H$17)-1</f>
        <v>-7.5185744119626974E-2</v>
      </c>
      <c r="K21" s="413">
        <f>('CA PATHWAYS 2022'!M$17/'CA PATHWAYS 2022'!$H$17)-1</f>
        <v>-5.6438342090913363E-2</v>
      </c>
      <c r="L21" s="413">
        <f>('CA PATHWAYS 2022'!N$17/'CA PATHWAYS 2022'!$H$17)-1</f>
        <v>-4.0164448753097215E-2</v>
      </c>
      <c r="M21" s="413">
        <f>('CA PATHWAYS 2022'!O$17/'CA PATHWAYS 2022'!$H$17)-1</f>
        <v>-3.129128019599714E-2</v>
      </c>
      <c r="N21" s="413">
        <f>('CA PATHWAYS 2022'!P$17/'CA PATHWAYS 2022'!$H$17)-1</f>
        <v>-2.6825009683837608E-2</v>
      </c>
      <c r="O21" s="413">
        <f>('CA PATHWAYS 2022'!Q$17/'CA PATHWAYS 2022'!$H$17)-1</f>
        <v>-2.5794157679886243E-2</v>
      </c>
      <c r="P21" s="413">
        <f>('CA PATHWAYS 2022'!R$17/'CA PATHWAYS 2022'!$H$17)-1</f>
        <v>-2.4864631904458978E-2</v>
      </c>
      <c r="Q21" s="413">
        <f>('CA PATHWAYS 2022'!S$17/'CA PATHWAYS 2022'!$H$17)-1</f>
        <v>-2.2266820684866961E-2</v>
      </c>
      <c r="R21" s="413">
        <f>('CA PATHWAYS 2022'!T$17/'CA PATHWAYS 2022'!$H$17)-1</f>
        <v>-1.8643256363907956E-2</v>
      </c>
      <c r="S21" s="413">
        <f>('CA PATHWAYS 2022'!U$17/'CA PATHWAYS 2022'!$H$17)-1</f>
        <v>-1.7563148883015023E-2</v>
      </c>
      <c r="T21" s="413">
        <f>('CA PATHWAYS 2022'!V$17/'CA PATHWAYS 2022'!$H$17)-1</f>
        <v>-1.5132375869070014E-2</v>
      </c>
      <c r="U21" s="413">
        <f>('CA PATHWAYS 2022'!W$17/'CA PATHWAYS 2022'!$H$17)-1</f>
        <v>-9.8159868390742533E-3</v>
      </c>
      <c r="V21" s="413">
        <f>('CA PATHWAYS 2022'!X$17/'CA PATHWAYS 2022'!$H$17)-1</f>
        <v>-2.4028767504469251E-3</v>
      </c>
      <c r="W21" s="413">
        <f>('CA PATHWAYS 2022'!Y$17/'CA PATHWAYS 2022'!$H$17)-1</f>
        <v>2.8944912848754001E-3</v>
      </c>
      <c r="X21" s="413">
        <f>('CA PATHWAYS 2022'!Z$17/'CA PATHWAYS 2022'!$H$17)-1</f>
        <v>8.7721922400934016E-3</v>
      </c>
      <c r="Y21" s="413">
        <f>('CA PATHWAYS 2022'!AA$17/'CA PATHWAYS 2022'!$H$17)-1</f>
        <v>1.6914559935323759E-2</v>
      </c>
      <c r="Z21" s="413">
        <f>('CA PATHWAYS 2022'!AB$17/'CA PATHWAYS 2022'!$H$17)-1</f>
        <v>2.3441006385326091E-2</v>
      </c>
      <c r="AA21" s="413">
        <f>('CA PATHWAYS 2022'!AC$17/'CA PATHWAYS 2022'!$H$17)-1</f>
        <v>2.8078500166536235E-2</v>
      </c>
      <c r="AB21" s="413">
        <f>('CA PATHWAYS 2022'!AD$17/'CA PATHWAYS 2022'!$H$17)-1</f>
        <v>3.5784796376204575E-2</v>
      </c>
      <c r="AC21" s="413">
        <f>('CA PATHWAYS 2022'!AE$17/'CA PATHWAYS 2022'!$H$17)-1</f>
        <v>4.8601455597936605E-2</v>
      </c>
      <c r="AD21" s="413">
        <f>('CA PATHWAYS 2022'!AF$17/'CA PATHWAYS 2022'!$H$17)-1</f>
        <v>6.1822496326972454E-2</v>
      </c>
      <c r="AE21" s="413">
        <f>('CA PATHWAYS 2022'!AG$17/'CA PATHWAYS 2022'!$H$17)-1</f>
        <v>7.1552705977143916E-2</v>
      </c>
      <c r="AF21" s="413">
        <f>('CA PATHWAYS 2022'!AH$17/'CA PATHWAYS 2022'!$H$17)-1</f>
        <v>8.0729695213850761E-2</v>
      </c>
      <c r="AG21" s="414" cm="1">
        <f t="array" ref="AG21">TREND($AB21:$AF21,$AB$1:$AF$1,AG$1)</f>
        <v>9.3550544314773276E-2</v>
      </c>
      <c r="AH21" s="414" cm="1">
        <f t="array" ref="AH21">TREND($AB21:$AF21,$AB$1:$AF$1,AH$1)</f>
        <v>0.104834649120221</v>
      </c>
      <c r="AI21" s="414" cm="1">
        <f t="array" ref="AI21">TREND($AB21:$AF21,$AB$1:$AF$1,AI$1)</f>
        <v>0.11611875392567228</v>
      </c>
      <c r="AJ21" s="414" cm="1">
        <f t="array" ref="AJ21">TREND($AB21:$AF21,$AB$1:$AF$1,AJ$1)</f>
        <v>0.12740285873112356</v>
      </c>
      <c r="AK21" s="414" cm="1">
        <f t="array" ref="AK21">TREND($AB21:$AF21,$AB$1:$AF$1,AK$1)</f>
        <v>0.13868696353657128</v>
      </c>
    </row>
    <row r="22" spans="1:37" x14ac:dyDescent="0.25">
      <c r="B22" s="200" t="s">
        <v>1628</v>
      </c>
      <c r="C22" s="143" t="s">
        <v>1148</v>
      </c>
      <c r="D22" s="143" t="s">
        <v>71</v>
      </c>
      <c r="E22" s="44">
        <v>0</v>
      </c>
      <c r="F22" s="170">
        <v>0</v>
      </c>
      <c r="G22" s="412">
        <f>('CA PATHWAYS 2022'!I$17/'CA PATHWAYS 2022'!$H$17)-1</f>
        <v>-0.13624142799095385</v>
      </c>
      <c r="H22" s="413">
        <f>('CA PATHWAYS 2022'!J$17/'CA PATHWAYS 2022'!$H$17)-1</f>
        <v>-0.14089771467792944</v>
      </c>
      <c r="I22" s="413">
        <f>('CA PATHWAYS 2022'!K$17/'CA PATHWAYS 2022'!$H$17)-1</f>
        <v>-9.4387134436627607E-2</v>
      </c>
      <c r="J22" s="413">
        <f>('CA PATHWAYS 2022'!L$17/'CA PATHWAYS 2022'!$H$17)-1</f>
        <v>-7.5185744119626974E-2</v>
      </c>
      <c r="K22" s="413">
        <f>('CA PATHWAYS 2022'!M$17/'CA PATHWAYS 2022'!$H$17)-1</f>
        <v>-5.6438342090913363E-2</v>
      </c>
      <c r="L22" s="413">
        <f>('CA PATHWAYS 2022'!N$17/'CA PATHWAYS 2022'!$H$17)-1</f>
        <v>-4.0164448753097215E-2</v>
      </c>
      <c r="M22" s="413">
        <f>('CA PATHWAYS 2022'!O$17/'CA PATHWAYS 2022'!$H$17)-1</f>
        <v>-3.129128019599714E-2</v>
      </c>
      <c r="N22" s="413">
        <f>('CA PATHWAYS 2022'!P$17/'CA PATHWAYS 2022'!$H$17)-1</f>
        <v>-2.6825009683837608E-2</v>
      </c>
      <c r="O22" s="413">
        <f>('CA PATHWAYS 2022'!Q$17/'CA PATHWAYS 2022'!$H$17)-1</f>
        <v>-2.5794157679886243E-2</v>
      </c>
      <c r="P22" s="413">
        <f>('CA PATHWAYS 2022'!R$17/'CA PATHWAYS 2022'!$H$17)-1</f>
        <v>-2.4864631904458978E-2</v>
      </c>
      <c r="Q22" s="413">
        <f>('CA PATHWAYS 2022'!S$17/'CA PATHWAYS 2022'!$H$17)-1</f>
        <v>-2.2266820684866961E-2</v>
      </c>
      <c r="R22" s="413">
        <f>('CA PATHWAYS 2022'!T$17/'CA PATHWAYS 2022'!$H$17)-1</f>
        <v>-1.8643256363907956E-2</v>
      </c>
      <c r="S22" s="413">
        <f>('CA PATHWAYS 2022'!U$17/'CA PATHWAYS 2022'!$H$17)-1</f>
        <v>-1.7563148883015023E-2</v>
      </c>
      <c r="T22" s="413">
        <f>('CA PATHWAYS 2022'!V$17/'CA PATHWAYS 2022'!$H$17)-1</f>
        <v>-1.5132375869070014E-2</v>
      </c>
      <c r="U22" s="413">
        <f>('CA PATHWAYS 2022'!W$17/'CA PATHWAYS 2022'!$H$17)-1</f>
        <v>-9.8159868390742533E-3</v>
      </c>
      <c r="V22" s="413">
        <f>('CA PATHWAYS 2022'!X$17/'CA PATHWAYS 2022'!$H$17)-1</f>
        <v>-2.4028767504469251E-3</v>
      </c>
      <c r="W22" s="413">
        <f>('CA PATHWAYS 2022'!Y$17/'CA PATHWAYS 2022'!$H$17)-1</f>
        <v>2.8944912848754001E-3</v>
      </c>
      <c r="X22" s="413">
        <f>('CA PATHWAYS 2022'!Z$17/'CA PATHWAYS 2022'!$H$17)-1</f>
        <v>8.7721922400934016E-3</v>
      </c>
      <c r="Y22" s="413">
        <f>('CA PATHWAYS 2022'!AA$17/'CA PATHWAYS 2022'!$H$17)-1</f>
        <v>1.6914559935323759E-2</v>
      </c>
      <c r="Z22" s="413">
        <f>('CA PATHWAYS 2022'!AB$17/'CA PATHWAYS 2022'!$H$17)-1</f>
        <v>2.3441006385326091E-2</v>
      </c>
      <c r="AA22" s="413">
        <f>('CA PATHWAYS 2022'!AC$17/'CA PATHWAYS 2022'!$H$17)-1</f>
        <v>2.8078500166536235E-2</v>
      </c>
      <c r="AB22" s="413">
        <f>('CA PATHWAYS 2022'!AD$17/'CA PATHWAYS 2022'!$H$17)-1</f>
        <v>3.5784796376204575E-2</v>
      </c>
      <c r="AC22" s="413">
        <f>('CA PATHWAYS 2022'!AE$17/'CA PATHWAYS 2022'!$H$17)-1</f>
        <v>4.8601455597936605E-2</v>
      </c>
      <c r="AD22" s="413">
        <f>('CA PATHWAYS 2022'!AF$17/'CA PATHWAYS 2022'!$H$17)-1</f>
        <v>6.1822496326972454E-2</v>
      </c>
      <c r="AE22" s="413">
        <f>('CA PATHWAYS 2022'!AG$17/'CA PATHWAYS 2022'!$H$17)-1</f>
        <v>7.1552705977143916E-2</v>
      </c>
      <c r="AF22" s="413">
        <f>('CA PATHWAYS 2022'!AH$17/'CA PATHWAYS 2022'!$H$17)-1</f>
        <v>8.0729695213850761E-2</v>
      </c>
      <c r="AG22" s="414" cm="1">
        <f t="array" ref="AG22">TREND($AB22:$AF22,$AB$1:$AF$1,AG$1)</f>
        <v>9.3550544314773276E-2</v>
      </c>
      <c r="AH22" s="414" cm="1">
        <f t="array" ref="AH22">TREND($AB22:$AF22,$AB$1:$AF$1,AH$1)</f>
        <v>0.104834649120221</v>
      </c>
      <c r="AI22" s="414" cm="1">
        <f t="array" ref="AI22">TREND($AB22:$AF22,$AB$1:$AF$1,AI$1)</f>
        <v>0.11611875392567228</v>
      </c>
      <c r="AJ22" s="414" cm="1">
        <f t="array" ref="AJ22">TREND($AB22:$AF22,$AB$1:$AF$1,AJ$1)</f>
        <v>0.12740285873112356</v>
      </c>
      <c r="AK22" s="414" cm="1">
        <f t="array" ref="AK22">TREND($AB22:$AF22,$AB$1:$AF$1,AK$1)</f>
        <v>0.13868696353657128</v>
      </c>
    </row>
    <row r="23" spans="1:37" x14ac:dyDescent="0.25">
      <c r="B23" s="200" t="s">
        <v>1628</v>
      </c>
      <c r="C23" s="143" t="s">
        <v>1148</v>
      </c>
      <c r="D23" s="143" t="s">
        <v>72</v>
      </c>
      <c r="E23" s="44">
        <v>0</v>
      </c>
      <c r="F23" s="170">
        <v>0</v>
      </c>
      <c r="G23" s="412">
        <f>('CA PATHWAYS 2022'!I$17/'CA PATHWAYS 2022'!$H$17)-1</f>
        <v>-0.13624142799095385</v>
      </c>
      <c r="H23" s="413">
        <f>('CA PATHWAYS 2022'!J$17/'CA PATHWAYS 2022'!$H$17)-1</f>
        <v>-0.14089771467792944</v>
      </c>
      <c r="I23" s="413">
        <f>('CA PATHWAYS 2022'!K$17/'CA PATHWAYS 2022'!$H$17)-1</f>
        <v>-9.4387134436627607E-2</v>
      </c>
      <c r="J23" s="413">
        <f>('CA PATHWAYS 2022'!L$17/'CA PATHWAYS 2022'!$H$17)-1</f>
        <v>-7.5185744119626974E-2</v>
      </c>
      <c r="K23" s="413">
        <f>('CA PATHWAYS 2022'!M$17/'CA PATHWAYS 2022'!$H$17)-1</f>
        <v>-5.6438342090913363E-2</v>
      </c>
      <c r="L23" s="413">
        <f>('CA PATHWAYS 2022'!N$17/'CA PATHWAYS 2022'!$H$17)-1</f>
        <v>-4.0164448753097215E-2</v>
      </c>
      <c r="M23" s="413">
        <f>('CA PATHWAYS 2022'!O$17/'CA PATHWAYS 2022'!$H$17)-1</f>
        <v>-3.129128019599714E-2</v>
      </c>
      <c r="N23" s="413">
        <f>('CA PATHWAYS 2022'!P$17/'CA PATHWAYS 2022'!$H$17)-1</f>
        <v>-2.6825009683837608E-2</v>
      </c>
      <c r="O23" s="413">
        <f>('CA PATHWAYS 2022'!Q$17/'CA PATHWAYS 2022'!$H$17)-1</f>
        <v>-2.5794157679886243E-2</v>
      </c>
      <c r="P23" s="413">
        <f>('CA PATHWAYS 2022'!R$17/'CA PATHWAYS 2022'!$H$17)-1</f>
        <v>-2.4864631904458978E-2</v>
      </c>
      <c r="Q23" s="413">
        <f>('CA PATHWAYS 2022'!S$17/'CA PATHWAYS 2022'!$H$17)-1</f>
        <v>-2.2266820684866961E-2</v>
      </c>
      <c r="R23" s="413">
        <f>('CA PATHWAYS 2022'!T$17/'CA PATHWAYS 2022'!$H$17)-1</f>
        <v>-1.8643256363907956E-2</v>
      </c>
      <c r="S23" s="413">
        <f>('CA PATHWAYS 2022'!U$17/'CA PATHWAYS 2022'!$H$17)-1</f>
        <v>-1.7563148883015023E-2</v>
      </c>
      <c r="T23" s="413">
        <f>('CA PATHWAYS 2022'!V$17/'CA PATHWAYS 2022'!$H$17)-1</f>
        <v>-1.5132375869070014E-2</v>
      </c>
      <c r="U23" s="413">
        <f>('CA PATHWAYS 2022'!W$17/'CA PATHWAYS 2022'!$H$17)-1</f>
        <v>-9.8159868390742533E-3</v>
      </c>
      <c r="V23" s="413">
        <f>('CA PATHWAYS 2022'!X$17/'CA PATHWAYS 2022'!$H$17)-1</f>
        <v>-2.4028767504469251E-3</v>
      </c>
      <c r="W23" s="413">
        <f>('CA PATHWAYS 2022'!Y$17/'CA PATHWAYS 2022'!$H$17)-1</f>
        <v>2.8944912848754001E-3</v>
      </c>
      <c r="X23" s="413">
        <f>('CA PATHWAYS 2022'!Z$17/'CA PATHWAYS 2022'!$H$17)-1</f>
        <v>8.7721922400934016E-3</v>
      </c>
      <c r="Y23" s="413">
        <f>('CA PATHWAYS 2022'!AA$17/'CA PATHWAYS 2022'!$H$17)-1</f>
        <v>1.6914559935323759E-2</v>
      </c>
      <c r="Z23" s="413">
        <f>('CA PATHWAYS 2022'!AB$17/'CA PATHWAYS 2022'!$H$17)-1</f>
        <v>2.3441006385326091E-2</v>
      </c>
      <c r="AA23" s="413">
        <f>('CA PATHWAYS 2022'!AC$17/'CA PATHWAYS 2022'!$H$17)-1</f>
        <v>2.8078500166536235E-2</v>
      </c>
      <c r="AB23" s="413">
        <f>('CA PATHWAYS 2022'!AD$17/'CA PATHWAYS 2022'!$H$17)-1</f>
        <v>3.5784796376204575E-2</v>
      </c>
      <c r="AC23" s="413">
        <f>('CA PATHWAYS 2022'!AE$17/'CA PATHWAYS 2022'!$H$17)-1</f>
        <v>4.8601455597936605E-2</v>
      </c>
      <c r="AD23" s="413">
        <f>('CA PATHWAYS 2022'!AF$17/'CA PATHWAYS 2022'!$H$17)-1</f>
        <v>6.1822496326972454E-2</v>
      </c>
      <c r="AE23" s="413">
        <f>('CA PATHWAYS 2022'!AG$17/'CA PATHWAYS 2022'!$H$17)-1</f>
        <v>7.1552705977143916E-2</v>
      </c>
      <c r="AF23" s="413">
        <f>('CA PATHWAYS 2022'!AH$17/'CA PATHWAYS 2022'!$H$17)-1</f>
        <v>8.0729695213850761E-2</v>
      </c>
      <c r="AG23" s="414" cm="1">
        <f t="array" ref="AG23">TREND($AB23:$AF23,$AB$1:$AF$1,AG$1)</f>
        <v>9.3550544314773276E-2</v>
      </c>
      <c r="AH23" s="414" cm="1">
        <f t="array" ref="AH23">TREND($AB23:$AF23,$AB$1:$AF$1,AH$1)</f>
        <v>0.104834649120221</v>
      </c>
      <c r="AI23" s="414" cm="1">
        <f t="array" ref="AI23">TREND($AB23:$AF23,$AB$1:$AF$1,AI$1)</f>
        <v>0.11611875392567228</v>
      </c>
      <c r="AJ23" s="414" cm="1">
        <f t="array" ref="AJ23">TREND($AB23:$AF23,$AB$1:$AF$1,AJ$1)</f>
        <v>0.12740285873112356</v>
      </c>
      <c r="AK23" s="414" cm="1">
        <f t="array" ref="AK23">TREND($AB23:$AF23,$AB$1:$AF$1,AK$1)</f>
        <v>0.13868696353657128</v>
      </c>
    </row>
    <row r="24" spans="1:37" x14ac:dyDescent="0.25">
      <c r="B24" s="200" t="s">
        <v>1628</v>
      </c>
      <c r="C24" s="143" t="s">
        <v>1148</v>
      </c>
      <c r="D24" s="143" t="s">
        <v>73</v>
      </c>
      <c r="E24" s="44">
        <v>0</v>
      </c>
      <c r="F24" s="170">
        <v>0</v>
      </c>
      <c r="G24" s="412">
        <f>('CA PATHWAYS 2022'!I$17/'CA PATHWAYS 2022'!$H$17)-1</f>
        <v>-0.13624142799095385</v>
      </c>
      <c r="H24" s="413">
        <f>('CA PATHWAYS 2022'!J$17/'CA PATHWAYS 2022'!$H$17)-1</f>
        <v>-0.14089771467792944</v>
      </c>
      <c r="I24" s="413">
        <f>('CA PATHWAYS 2022'!K$17/'CA PATHWAYS 2022'!$H$17)-1</f>
        <v>-9.4387134436627607E-2</v>
      </c>
      <c r="J24" s="413">
        <f>('CA PATHWAYS 2022'!L$17/'CA PATHWAYS 2022'!$H$17)-1</f>
        <v>-7.5185744119626974E-2</v>
      </c>
      <c r="K24" s="413">
        <f>('CA PATHWAYS 2022'!M$17/'CA PATHWAYS 2022'!$H$17)-1</f>
        <v>-5.6438342090913363E-2</v>
      </c>
      <c r="L24" s="413">
        <f>('CA PATHWAYS 2022'!N$17/'CA PATHWAYS 2022'!$H$17)-1</f>
        <v>-4.0164448753097215E-2</v>
      </c>
      <c r="M24" s="413">
        <f>('CA PATHWAYS 2022'!O$17/'CA PATHWAYS 2022'!$H$17)-1</f>
        <v>-3.129128019599714E-2</v>
      </c>
      <c r="N24" s="413">
        <f>('CA PATHWAYS 2022'!P$17/'CA PATHWAYS 2022'!$H$17)-1</f>
        <v>-2.6825009683837608E-2</v>
      </c>
      <c r="O24" s="413">
        <f>('CA PATHWAYS 2022'!Q$17/'CA PATHWAYS 2022'!$H$17)-1</f>
        <v>-2.5794157679886243E-2</v>
      </c>
      <c r="P24" s="413">
        <f>('CA PATHWAYS 2022'!R$17/'CA PATHWAYS 2022'!$H$17)-1</f>
        <v>-2.4864631904458978E-2</v>
      </c>
      <c r="Q24" s="413">
        <f>('CA PATHWAYS 2022'!S$17/'CA PATHWAYS 2022'!$H$17)-1</f>
        <v>-2.2266820684866961E-2</v>
      </c>
      <c r="R24" s="413">
        <f>('CA PATHWAYS 2022'!T$17/'CA PATHWAYS 2022'!$H$17)-1</f>
        <v>-1.8643256363907956E-2</v>
      </c>
      <c r="S24" s="413">
        <f>('CA PATHWAYS 2022'!U$17/'CA PATHWAYS 2022'!$H$17)-1</f>
        <v>-1.7563148883015023E-2</v>
      </c>
      <c r="T24" s="413">
        <f>('CA PATHWAYS 2022'!V$17/'CA PATHWAYS 2022'!$H$17)-1</f>
        <v>-1.5132375869070014E-2</v>
      </c>
      <c r="U24" s="413">
        <f>('CA PATHWAYS 2022'!W$17/'CA PATHWAYS 2022'!$H$17)-1</f>
        <v>-9.8159868390742533E-3</v>
      </c>
      <c r="V24" s="413">
        <f>('CA PATHWAYS 2022'!X$17/'CA PATHWAYS 2022'!$H$17)-1</f>
        <v>-2.4028767504469251E-3</v>
      </c>
      <c r="W24" s="413">
        <f>('CA PATHWAYS 2022'!Y$17/'CA PATHWAYS 2022'!$H$17)-1</f>
        <v>2.8944912848754001E-3</v>
      </c>
      <c r="X24" s="413">
        <f>('CA PATHWAYS 2022'!Z$17/'CA PATHWAYS 2022'!$H$17)-1</f>
        <v>8.7721922400934016E-3</v>
      </c>
      <c r="Y24" s="413">
        <f>('CA PATHWAYS 2022'!AA$17/'CA PATHWAYS 2022'!$H$17)-1</f>
        <v>1.6914559935323759E-2</v>
      </c>
      <c r="Z24" s="413">
        <f>('CA PATHWAYS 2022'!AB$17/'CA PATHWAYS 2022'!$H$17)-1</f>
        <v>2.3441006385326091E-2</v>
      </c>
      <c r="AA24" s="413">
        <f>('CA PATHWAYS 2022'!AC$17/'CA PATHWAYS 2022'!$H$17)-1</f>
        <v>2.8078500166536235E-2</v>
      </c>
      <c r="AB24" s="413">
        <f>('CA PATHWAYS 2022'!AD$17/'CA PATHWAYS 2022'!$H$17)-1</f>
        <v>3.5784796376204575E-2</v>
      </c>
      <c r="AC24" s="413">
        <f>('CA PATHWAYS 2022'!AE$17/'CA PATHWAYS 2022'!$H$17)-1</f>
        <v>4.8601455597936605E-2</v>
      </c>
      <c r="AD24" s="413">
        <f>('CA PATHWAYS 2022'!AF$17/'CA PATHWAYS 2022'!$H$17)-1</f>
        <v>6.1822496326972454E-2</v>
      </c>
      <c r="AE24" s="413">
        <f>('CA PATHWAYS 2022'!AG$17/'CA PATHWAYS 2022'!$H$17)-1</f>
        <v>7.1552705977143916E-2</v>
      </c>
      <c r="AF24" s="413">
        <f>('CA PATHWAYS 2022'!AH$17/'CA PATHWAYS 2022'!$H$17)-1</f>
        <v>8.0729695213850761E-2</v>
      </c>
      <c r="AG24" s="414" cm="1">
        <f t="array" ref="AG24">TREND($AB24:$AF24,$AB$1:$AF$1,AG$1)</f>
        <v>9.3550544314773276E-2</v>
      </c>
      <c r="AH24" s="414" cm="1">
        <f t="array" ref="AH24">TREND($AB24:$AF24,$AB$1:$AF$1,AH$1)</f>
        <v>0.104834649120221</v>
      </c>
      <c r="AI24" s="414" cm="1">
        <f t="array" ref="AI24">TREND($AB24:$AF24,$AB$1:$AF$1,AI$1)</f>
        <v>0.11611875392567228</v>
      </c>
      <c r="AJ24" s="414" cm="1">
        <f t="array" ref="AJ24">TREND($AB24:$AF24,$AB$1:$AF$1,AJ$1)</f>
        <v>0.12740285873112356</v>
      </c>
      <c r="AK24" s="414" cm="1">
        <f t="array" ref="AK24">TREND($AB24:$AF24,$AB$1:$AF$1,AK$1)</f>
        <v>0.13868696353657128</v>
      </c>
    </row>
    <row r="25" spans="1:37" x14ac:dyDescent="0.25">
      <c r="B25" s="200" t="s">
        <v>1628</v>
      </c>
      <c r="C25" s="143" t="s">
        <v>1148</v>
      </c>
      <c r="D25" s="143" t="s">
        <v>74</v>
      </c>
      <c r="E25" s="44">
        <v>0</v>
      </c>
      <c r="F25" s="170">
        <v>0</v>
      </c>
      <c r="G25" s="412">
        <f>('CA PATHWAYS 2022'!I$17/'CA PATHWAYS 2022'!$H$17)-1</f>
        <v>-0.13624142799095385</v>
      </c>
      <c r="H25" s="413">
        <f>('CA PATHWAYS 2022'!J$17/'CA PATHWAYS 2022'!$H$17)-1</f>
        <v>-0.14089771467792944</v>
      </c>
      <c r="I25" s="413">
        <f>('CA PATHWAYS 2022'!K$17/'CA PATHWAYS 2022'!$H$17)-1</f>
        <v>-9.4387134436627607E-2</v>
      </c>
      <c r="J25" s="413">
        <f>('CA PATHWAYS 2022'!L$17/'CA PATHWAYS 2022'!$H$17)-1</f>
        <v>-7.5185744119626974E-2</v>
      </c>
      <c r="K25" s="413">
        <f>('CA PATHWAYS 2022'!M$17/'CA PATHWAYS 2022'!$H$17)-1</f>
        <v>-5.6438342090913363E-2</v>
      </c>
      <c r="L25" s="413">
        <f>('CA PATHWAYS 2022'!N$17/'CA PATHWAYS 2022'!$H$17)-1</f>
        <v>-4.0164448753097215E-2</v>
      </c>
      <c r="M25" s="413">
        <f>('CA PATHWAYS 2022'!O$17/'CA PATHWAYS 2022'!$H$17)-1</f>
        <v>-3.129128019599714E-2</v>
      </c>
      <c r="N25" s="413">
        <f>('CA PATHWAYS 2022'!P$17/'CA PATHWAYS 2022'!$H$17)-1</f>
        <v>-2.6825009683837608E-2</v>
      </c>
      <c r="O25" s="413">
        <f>('CA PATHWAYS 2022'!Q$17/'CA PATHWAYS 2022'!$H$17)-1</f>
        <v>-2.5794157679886243E-2</v>
      </c>
      <c r="P25" s="413">
        <f>('CA PATHWAYS 2022'!R$17/'CA PATHWAYS 2022'!$H$17)-1</f>
        <v>-2.4864631904458978E-2</v>
      </c>
      <c r="Q25" s="413">
        <f>('CA PATHWAYS 2022'!S$17/'CA PATHWAYS 2022'!$H$17)-1</f>
        <v>-2.2266820684866961E-2</v>
      </c>
      <c r="R25" s="413">
        <f>('CA PATHWAYS 2022'!T$17/'CA PATHWAYS 2022'!$H$17)-1</f>
        <v>-1.8643256363907956E-2</v>
      </c>
      <c r="S25" s="413">
        <f>('CA PATHWAYS 2022'!U$17/'CA PATHWAYS 2022'!$H$17)-1</f>
        <v>-1.7563148883015023E-2</v>
      </c>
      <c r="T25" s="413">
        <f>('CA PATHWAYS 2022'!V$17/'CA PATHWAYS 2022'!$H$17)-1</f>
        <v>-1.5132375869070014E-2</v>
      </c>
      <c r="U25" s="413">
        <f>('CA PATHWAYS 2022'!W$17/'CA PATHWAYS 2022'!$H$17)-1</f>
        <v>-9.8159868390742533E-3</v>
      </c>
      <c r="V25" s="413">
        <f>('CA PATHWAYS 2022'!X$17/'CA PATHWAYS 2022'!$H$17)-1</f>
        <v>-2.4028767504469251E-3</v>
      </c>
      <c r="W25" s="413">
        <f>('CA PATHWAYS 2022'!Y$17/'CA PATHWAYS 2022'!$H$17)-1</f>
        <v>2.8944912848754001E-3</v>
      </c>
      <c r="X25" s="413">
        <f>('CA PATHWAYS 2022'!Z$17/'CA PATHWAYS 2022'!$H$17)-1</f>
        <v>8.7721922400934016E-3</v>
      </c>
      <c r="Y25" s="413">
        <f>('CA PATHWAYS 2022'!AA$17/'CA PATHWAYS 2022'!$H$17)-1</f>
        <v>1.6914559935323759E-2</v>
      </c>
      <c r="Z25" s="413">
        <f>('CA PATHWAYS 2022'!AB$17/'CA PATHWAYS 2022'!$H$17)-1</f>
        <v>2.3441006385326091E-2</v>
      </c>
      <c r="AA25" s="413">
        <f>('CA PATHWAYS 2022'!AC$17/'CA PATHWAYS 2022'!$H$17)-1</f>
        <v>2.8078500166536235E-2</v>
      </c>
      <c r="AB25" s="413">
        <f>('CA PATHWAYS 2022'!AD$17/'CA PATHWAYS 2022'!$H$17)-1</f>
        <v>3.5784796376204575E-2</v>
      </c>
      <c r="AC25" s="413">
        <f>('CA PATHWAYS 2022'!AE$17/'CA PATHWAYS 2022'!$H$17)-1</f>
        <v>4.8601455597936605E-2</v>
      </c>
      <c r="AD25" s="413">
        <f>('CA PATHWAYS 2022'!AF$17/'CA PATHWAYS 2022'!$H$17)-1</f>
        <v>6.1822496326972454E-2</v>
      </c>
      <c r="AE25" s="413">
        <f>('CA PATHWAYS 2022'!AG$17/'CA PATHWAYS 2022'!$H$17)-1</f>
        <v>7.1552705977143916E-2</v>
      </c>
      <c r="AF25" s="413">
        <f>('CA PATHWAYS 2022'!AH$17/'CA PATHWAYS 2022'!$H$17)-1</f>
        <v>8.0729695213850761E-2</v>
      </c>
      <c r="AG25" s="414" cm="1">
        <f t="array" ref="AG25">TREND($AB25:$AF25,$AB$1:$AF$1,AG$1)</f>
        <v>9.3550544314773276E-2</v>
      </c>
      <c r="AH25" s="414" cm="1">
        <f t="array" ref="AH25">TREND($AB25:$AF25,$AB$1:$AF$1,AH$1)</f>
        <v>0.104834649120221</v>
      </c>
      <c r="AI25" s="414" cm="1">
        <f t="array" ref="AI25">TREND($AB25:$AF25,$AB$1:$AF$1,AI$1)</f>
        <v>0.11611875392567228</v>
      </c>
      <c r="AJ25" s="414" cm="1">
        <f t="array" ref="AJ25">TREND($AB25:$AF25,$AB$1:$AF$1,AJ$1)</f>
        <v>0.12740285873112356</v>
      </c>
      <c r="AK25" s="414" cm="1">
        <f t="array" ref="AK25">TREND($AB25:$AF25,$AB$1:$AF$1,AK$1)</f>
        <v>0.13868696353657128</v>
      </c>
    </row>
    <row r="26" spans="1:37" x14ac:dyDescent="0.25">
      <c r="B26" s="200" t="s">
        <v>1484</v>
      </c>
      <c r="C26" s="143" t="s">
        <v>1148</v>
      </c>
      <c r="D26" s="143" t="s">
        <v>75</v>
      </c>
      <c r="E26" s="44">
        <v>0</v>
      </c>
      <c r="F26" s="170">
        <v>0</v>
      </c>
      <c r="G26" s="412">
        <f>('Electricity-CEC Outlook BaseMid'!D69/'Electricity-CEC Outlook BaseMid'!$C$69)-1</f>
        <v>-4.9171436476728725E-2</v>
      </c>
      <c r="H26" s="413">
        <f>('Electricity-CEC Outlook BaseMid'!E69/'Electricity-CEC Outlook BaseMid'!$C$69)-1</f>
        <v>-6.9954236758651978E-2</v>
      </c>
      <c r="I26" s="413">
        <f>('Electricity-CEC Outlook BaseMid'!F69/'Electricity-CEC Outlook BaseMid'!$C$69)-1</f>
        <v>-4.7110268054852633E-2</v>
      </c>
      <c r="J26" s="413">
        <f>('Electricity-CEC Outlook BaseMid'!G69/'Electricity-CEC Outlook BaseMid'!$C$69)-1</f>
        <v>-4.65145843144813E-2</v>
      </c>
      <c r="K26" s="413">
        <f>('Electricity-CEC Outlook BaseMid'!H69/'Electricity-CEC Outlook BaseMid'!$C$69)-1</f>
        <v>-5.5126169460207763E-2</v>
      </c>
      <c r="L26" s="413">
        <f>('Electricity-CEC Outlook BaseMid'!I69/'Electricity-CEC Outlook BaseMid'!$C$69)-1</f>
        <v>-6.2693539186104541E-2</v>
      </c>
      <c r="M26" s="413">
        <f>('Electricity-CEC Outlook BaseMid'!J69/'Electricity-CEC Outlook BaseMid'!$C$69)-1</f>
        <v>-6.9794829319908103E-2</v>
      </c>
      <c r="N26" s="413">
        <f>('Electricity-CEC Outlook BaseMid'!K69/'Electricity-CEC Outlook BaseMid'!$C$69)-1</f>
        <v>-7.6586316542534671E-2</v>
      </c>
      <c r="O26" s="413">
        <f>('Electricity-CEC Outlook BaseMid'!L69/'Electricity-CEC Outlook BaseMid'!$C$69)-1</f>
        <v>-8.3500549359179499E-2</v>
      </c>
      <c r="P26" s="413">
        <f>('Electricity-CEC Outlook BaseMid'!M69/'Electricity-CEC Outlook BaseMid'!$C$69)-1</f>
        <v>-8.9755914286985594E-2</v>
      </c>
      <c r="Q26" s="413">
        <f>('Electricity-CEC Outlook BaseMid'!N69/'Electricity-CEC Outlook BaseMid'!$C$69)-1</f>
        <v>-9.5506719674230522E-2</v>
      </c>
      <c r="R26" s="413">
        <f>('Electricity-CEC Outlook BaseMid'!O69/'Electricity-CEC Outlook BaseMid'!$C$69)-1</f>
        <v>-0.10379051648548965</v>
      </c>
      <c r="S26" s="413">
        <f>('Electricity-CEC Outlook BaseMid'!P69/'Electricity-CEC Outlook BaseMid'!$C$69)-1</f>
        <v>-0.11075844731160889</v>
      </c>
      <c r="T26" s="413">
        <f>('Electricity-CEC Outlook BaseMid'!Q69/'Electricity-CEC Outlook BaseMid'!$C$69)-1</f>
        <v>-0.11772637813772813</v>
      </c>
      <c r="U26" s="413">
        <f>('Electricity-CEC Outlook BaseMid'!R69/'Electricity-CEC Outlook BaseMid'!$C$69)-1</f>
        <v>-0.12469430896384737</v>
      </c>
      <c r="V26" s="413">
        <f>('Electricity-CEC Outlook BaseMid'!S69/'Electricity-CEC Outlook BaseMid'!$C$69)-1</f>
        <v>-0.13166223978996661</v>
      </c>
      <c r="W26" s="413">
        <f>('Electricity-CEC Outlook BaseMid'!T69/'Electricity-CEC Outlook BaseMid'!$C$69)-1</f>
        <v>-0.13863017061608573</v>
      </c>
      <c r="X26" s="413">
        <f>('Electricity-CEC Outlook BaseMid'!U69/'Electricity-CEC Outlook BaseMid'!$C$69)-1</f>
        <v>-0.14559810144220497</v>
      </c>
      <c r="Y26" s="413">
        <f>('Electricity-CEC Outlook BaseMid'!V69/'Electricity-CEC Outlook BaseMid'!$C$69)-1</f>
        <v>-0.15256603226832166</v>
      </c>
      <c r="Z26" s="413">
        <f>('Electricity-CEC Outlook BaseMid'!W69/'Electricity-CEC Outlook BaseMid'!$C$69)-1</f>
        <v>-0.1595339630944409</v>
      </c>
      <c r="AA26" s="413">
        <f>('Electricity-CEC Outlook BaseMid'!X69/'Electricity-CEC Outlook BaseMid'!$C$69)-1</f>
        <v>-0.16650189392056014</v>
      </c>
      <c r="AB26" s="413">
        <f>('Electricity-CEC Outlook BaseMid'!Y69/'Electricity-CEC Outlook BaseMid'!$C$69)-1</f>
        <v>-0.17346982474667927</v>
      </c>
      <c r="AC26" s="413">
        <f>('Electricity-CEC Outlook BaseMid'!Z69/'Electricity-CEC Outlook BaseMid'!$C$69)-1</f>
        <v>-0.18043775557279851</v>
      </c>
      <c r="AD26" s="413">
        <f>('Electricity-CEC Outlook BaseMid'!AA69/'Electricity-CEC Outlook BaseMid'!$C$69)-1</f>
        <v>-0.18740568639891775</v>
      </c>
      <c r="AE26" s="413">
        <f>('Electricity-CEC Outlook BaseMid'!AB69/'Electricity-CEC Outlook BaseMid'!$C$69)-1</f>
        <v>-0.19437361722503699</v>
      </c>
      <c r="AF26" s="413">
        <f>('Electricity-CEC Outlook BaseMid'!AC69/'Electricity-CEC Outlook BaseMid'!$C$69)-1</f>
        <v>-0.20134154805115367</v>
      </c>
      <c r="AG26" s="413">
        <f>('Electricity-CEC Outlook BaseMid'!AD69/'Electricity-CEC Outlook BaseMid'!$C$69)-1</f>
        <v>-0.20830947887727291</v>
      </c>
      <c r="AH26" s="413">
        <f>('Electricity-CEC Outlook BaseMid'!AE69/'Electricity-CEC Outlook BaseMid'!$C$69)-1</f>
        <v>-0.21527740970339204</v>
      </c>
      <c r="AI26" s="413">
        <f>('Electricity-CEC Outlook BaseMid'!AF69/'Electricity-CEC Outlook BaseMid'!$C$69)-1</f>
        <v>-0.22224534052951128</v>
      </c>
      <c r="AJ26" s="413">
        <f>('Electricity-CEC Outlook BaseMid'!AG69/'Electricity-CEC Outlook BaseMid'!$C$69)-1</f>
        <v>-0.22921327135563052</v>
      </c>
      <c r="AK26" s="413">
        <f>('Electricity-CEC Outlook BaseMid'!AH69/'Electricity-CEC Outlook BaseMid'!$C$69)-1</f>
        <v>-0.23618120218174976</v>
      </c>
    </row>
    <row r="27" spans="1:37" x14ac:dyDescent="0.25">
      <c r="B27" s="200" t="s">
        <v>1628</v>
      </c>
      <c r="C27" s="46" t="s">
        <v>1148</v>
      </c>
      <c r="D27" s="46" t="s">
        <v>76</v>
      </c>
      <c r="E27" s="44">
        <v>0</v>
      </c>
      <c r="F27" s="170">
        <v>0</v>
      </c>
      <c r="G27" s="412">
        <f>('CA PATHWAYS 2022'!I$17/'CA PATHWAYS 2022'!$H$17)-1</f>
        <v>-0.13624142799095385</v>
      </c>
      <c r="H27" s="413">
        <f>('CA PATHWAYS 2022'!J$17/'CA PATHWAYS 2022'!$H$17)-1</f>
        <v>-0.14089771467792944</v>
      </c>
      <c r="I27" s="413">
        <f>('CA PATHWAYS 2022'!K$17/'CA PATHWAYS 2022'!$H$17)-1</f>
        <v>-9.4387134436627607E-2</v>
      </c>
      <c r="J27" s="413">
        <f>('CA PATHWAYS 2022'!L$17/'CA PATHWAYS 2022'!$H$17)-1</f>
        <v>-7.5185744119626974E-2</v>
      </c>
      <c r="K27" s="413">
        <f>('CA PATHWAYS 2022'!M$17/'CA PATHWAYS 2022'!$H$17)-1</f>
        <v>-5.6438342090913363E-2</v>
      </c>
      <c r="L27" s="413">
        <f>('CA PATHWAYS 2022'!N$17/'CA PATHWAYS 2022'!$H$17)-1</f>
        <v>-4.0164448753097215E-2</v>
      </c>
      <c r="M27" s="413">
        <f>('CA PATHWAYS 2022'!O$17/'CA PATHWAYS 2022'!$H$17)-1</f>
        <v>-3.129128019599714E-2</v>
      </c>
      <c r="N27" s="413">
        <f>('CA PATHWAYS 2022'!P$17/'CA PATHWAYS 2022'!$H$17)-1</f>
        <v>-2.6825009683837608E-2</v>
      </c>
      <c r="O27" s="413">
        <f>('CA PATHWAYS 2022'!Q$17/'CA PATHWAYS 2022'!$H$17)-1</f>
        <v>-2.5794157679886243E-2</v>
      </c>
      <c r="P27" s="413">
        <f>('CA PATHWAYS 2022'!R$17/'CA PATHWAYS 2022'!$H$17)-1</f>
        <v>-2.4864631904458978E-2</v>
      </c>
      <c r="Q27" s="413">
        <f>('CA PATHWAYS 2022'!S$17/'CA PATHWAYS 2022'!$H$17)-1</f>
        <v>-2.2266820684866961E-2</v>
      </c>
      <c r="R27" s="413">
        <f>('CA PATHWAYS 2022'!T$17/'CA PATHWAYS 2022'!$H$17)-1</f>
        <v>-1.8643256363907956E-2</v>
      </c>
      <c r="S27" s="413">
        <f>('CA PATHWAYS 2022'!U$17/'CA PATHWAYS 2022'!$H$17)-1</f>
        <v>-1.7563148883015023E-2</v>
      </c>
      <c r="T27" s="413">
        <f>('CA PATHWAYS 2022'!V$17/'CA PATHWAYS 2022'!$H$17)-1</f>
        <v>-1.5132375869070014E-2</v>
      </c>
      <c r="U27" s="413">
        <f>('CA PATHWAYS 2022'!W$17/'CA PATHWAYS 2022'!$H$17)-1</f>
        <v>-9.8159868390742533E-3</v>
      </c>
      <c r="V27" s="413">
        <f>('CA PATHWAYS 2022'!X$17/'CA PATHWAYS 2022'!$H$17)-1</f>
        <v>-2.4028767504469251E-3</v>
      </c>
      <c r="W27" s="413">
        <f>('CA PATHWAYS 2022'!Y$17/'CA PATHWAYS 2022'!$H$17)-1</f>
        <v>2.8944912848754001E-3</v>
      </c>
      <c r="X27" s="413">
        <f>('CA PATHWAYS 2022'!Z$17/'CA PATHWAYS 2022'!$H$17)-1</f>
        <v>8.7721922400934016E-3</v>
      </c>
      <c r="Y27" s="413">
        <f>('CA PATHWAYS 2022'!AA$17/'CA PATHWAYS 2022'!$H$17)-1</f>
        <v>1.6914559935323759E-2</v>
      </c>
      <c r="Z27" s="413">
        <f>('CA PATHWAYS 2022'!AB$17/'CA PATHWAYS 2022'!$H$17)-1</f>
        <v>2.3441006385326091E-2</v>
      </c>
      <c r="AA27" s="413">
        <f>('CA PATHWAYS 2022'!AC$17/'CA PATHWAYS 2022'!$H$17)-1</f>
        <v>2.8078500166536235E-2</v>
      </c>
      <c r="AB27" s="413">
        <f>('CA PATHWAYS 2022'!AD$17/'CA PATHWAYS 2022'!$H$17)-1</f>
        <v>3.5784796376204575E-2</v>
      </c>
      <c r="AC27" s="413">
        <f>('CA PATHWAYS 2022'!AE$17/'CA PATHWAYS 2022'!$H$17)-1</f>
        <v>4.8601455597936605E-2</v>
      </c>
      <c r="AD27" s="413">
        <f>('CA PATHWAYS 2022'!AF$17/'CA PATHWAYS 2022'!$H$17)-1</f>
        <v>6.1822496326972454E-2</v>
      </c>
      <c r="AE27" s="413">
        <f>('CA PATHWAYS 2022'!AG$17/'CA PATHWAYS 2022'!$H$17)-1</f>
        <v>7.1552705977143916E-2</v>
      </c>
      <c r="AF27" s="413">
        <f>('CA PATHWAYS 2022'!AH$17/'CA PATHWAYS 2022'!$H$17)-1</f>
        <v>8.0729695213850761E-2</v>
      </c>
      <c r="AG27" s="414" cm="1">
        <f t="array" ref="AG27">TREND($AB27:$AF27,$AB$1:$AF$1,AG$1)</f>
        <v>9.3550544314773276E-2</v>
      </c>
      <c r="AH27" s="414" cm="1">
        <f t="array" ref="AH27">TREND($AB27:$AF27,$AB$1:$AF$1,AH$1)</f>
        <v>0.104834649120221</v>
      </c>
      <c r="AI27" s="414" cm="1">
        <f t="array" ref="AI27">TREND($AB27:$AF27,$AB$1:$AF$1,AI$1)</f>
        <v>0.11611875392567228</v>
      </c>
      <c r="AJ27" s="414" cm="1">
        <f t="array" ref="AJ27">TREND($AB27:$AF27,$AB$1:$AF$1,AJ$1)</f>
        <v>0.12740285873112356</v>
      </c>
      <c r="AK27" s="414" cm="1">
        <f t="array" ref="AK27">TREND($AB27:$AF27,$AB$1:$AF$1,AK$1)</f>
        <v>0.13868696353657128</v>
      </c>
    </row>
    <row r="29" spans="1:37" x14ac:dyDescent="0.25">
      <c r="A29" s="1"/>
      <c r="B29" s="200" t="s">
        <v>1628</v>
      </c>
      <c r="C29" s="46" t="s">
        <v>1153</v>
      </c>
      <c r="D29" s="143" t="s">
        <v>52</v>
      </c>
      <c r="E29" s="44">
        <v>0</v>
      </c>
      <c r="F29" s="170">
        <v>0</v>
      </c>
      <c r="G29" s="412">
        <v>0</v>
      </c>
      <c r="H29" s="413">
        <v>0</v>
      </c>
      <c r="I29" s="413">
        <v>0</v>
      </c>
      <c r="J29" s="413">
        <v>0</v>
      </c>
      <c r="K29" s="413">
        <v>0</v>
      </c>
      <c r="L29" s="413">
        <v>0</v>
      </c>
      <c r="M29" s="413">
        <v>0</v>
      </c>
      <c r="N29" s="413">
        <v>0</v>
      </c>
      <c r="O29" s="413">
        <v>0</v>
      </c>
      <c r="P29" s="413">
        <v>0</v>
      </c>
      <c r="Q29" s="413">
        <v>0</v>
      </c>
      <c r="R29" s="413">
        <v>0</v>
      </c>
      <c r="S29" s="413">
        <v>0</v>
      </c>
      <c r="T29" s="413">
        <v>0</v>
      </c>
      <c r="U29" s="413">
        <v>0</v>
      </c>
      <c r="V29" s="413">
        <v>0</v>
      </c>
      <c r="W29" s="413">
        <v>0</v>
      </c>
      <c r="X29" s="413">
        <v>0</v>
      </c>
      <c r="Y29" s="413">
        <v>0</v>
      </c>
      <c r="Z29" s="413">
        <v>0</v>
      </c>
      <c r="AA29" s="413">
        <v>0</v>
      </c>
      <c r="AB29" s="413">
        <v>0</v>
      </c>
      <c r="AC29" s="413">
        <v>0</v>
      </c>
      <c r="AD29" s="413">
        <v>0</v>
      </c>
      <c r="AE29" s="413">
        <v>0</v>
      </c>
      <c r="AF29" s="413">
        <f>('CA PATHWAYS 2022'!AH$7/'CA PATHWAYS 2022'!$H$7)-1</f>
        <v>0.28666863730416359</v>
      </c>
      <c r="AG29" s="414" cm="1">
        <f t="array" ref="AG29">TREND($AB29:$AF29,$AB$1:$AF$1,AG$1)</f>
        <v>0.22933490984333105</v>
      </c>
      <c r="AH29" s="414" cm="1">
        <f t="array" ref="AH29">TREND($AB29:$AF29,$AB$1:$AF$1,AH$1)</f>
        <v>0.28666863730416026</v>
      </c>
      <c r="AI29" s="414" cm="1">
        <f t="array" ref="AI29">TREND($AB29:$AF29,$AB$1:$AF$1,AI$1)</f>
        <v>0.34400236476498947</v>
      </c>
      <c r="AJ29" s="414" cm="1">
        <f t="array" ref="AJ29">TREND($AB29:$AF29,$AB$1:$AF$1,AJ$1)</f>
        <v>0.40133609222581867</v>
      </c>
      <c r="AK29" s="414" cm="1">
        <f t="array" ref="AK29">TREND($AB29:$AF29,$AB$1:$AF$1,AK$1)</f>
        <v>0.45866981968664788</v>
      </c>
    </row>
    <row r="30" spans="1:37" x14ac:dyDescent="0.25">
      <c r="A30" s="1"/>
      <c r="B30" s="200" t="s">
        <v>1628</v>
      </c>
      <c r="C30" s="46" t="s">
        <v>1153</v>
      </c>
      <c r="D30" s="199" t="s">
        <v>53</v>
      </c>
      <c r="E30" s="44">
        <v>0</v>
      </c>
      <c r="F30" s="170">
        <v>0</v>
      </c>
      <c r="G30" s="412">
        <f>('CA PATHWAYS 2022'!I$14/'CA PATHWAYS 2022'!$H$14)-1</f>
        <v>-3.7151592882537665E-2</v>
      </c>
      <c r="H30" s="413">
        <f>('CA PATHWAYS 2022'!J$14/'CA PATHWAYS 2022'!$H$14)-1</f>
        <v>-0.11616837571558647</v>
      </c>
      <c r="I30" s="413">
        <f>('CA PATHWAYS 2022'!K$14/'CA PATHWAYS 2022'!$H$14)-1</f>
        <v>-0.13544711246125329</v>
      </c>
      <c r="J30" s="413">
        <f>('CA PATHWAYS 2022'!L$14/'CA PATHWAYS 2022'!$H$14)-1</f>
        <v>-0.16403419787910212</v>
      </c>
      <c r="K30" s="413">
        <f>('CA PATHWAYS 2022'!M$14/'CA PATHWAYS 2022'!$H$14)-1</f>
        <v>-0.21066121908822999</v>
      </c>
      <c r="L30" s="413">
        <f>('CA PATHWAYS 2022'!N$14/'CA PATHWAYS 2022'!$H$14)-1</f>
        <v>-0.25517158016081731</v>
      </c>
      <c r="M30" s="413">
        <f>('CA PATHWAYS 2022'!O$14/'CA PATHWAYS 2022'!$H$14)-1</f>
        <v>-0.30220349102396205</v>
      </c>
      <c r="N30" s="413">
        <f>('CA PATHWAYS 2022'!P$14/'CA PATHWAYS 2022'!$H$14)-1</f>
        <v>-0.34776625866983224</v>
      </c>
      <c r="O30" s="413">
        <f>('CA PATHWAYS 2022'!Q$14/'CA PATHWAYS 2022'!$H$14)-1</f>
        <v>-0.39642167461772526</v>
      </c>
      <c r="P30" s="413">
        <f>('CA PATHWAYS 2022'!R$14/'CA PATHWAYS 2022'!$H$14)-1</f>
        <v>-0.44242848846157146</v>
      </c>
      <c r="Q30" s="413">
        <f>('CA PATHWAYS 2022'!S$14/'CA PATHWAYS 2022'!$H$14)-1</f>
        <v>-0.48421341757855729</v>
      </c>
      <c r="R30" s="413">
        <f>('CA PATHWAYS 2022'!T$14/'CA PATHWAYS 2022'!$H$14)-1</f>
        <v>-0.51920992427227342</v>
      </c>
      <c r="S30" s="413">
        <f>('CA PATHWAYS 2022'!U$14/'CA PATHWAYS 2022'!$H$14)-1</f>
        <v>-0.55699944404254365</v>
      </c>
      <c r="T30" s="413">
        <f>('CA PATHWAYS 2022'!V$14/'CA PATHWAYS 2022'!$H$14)-1</f>
        <v>-0.59189379475042492</v>
      </c>
      <c r="U30" s="413">
        <f>('CA PATHWAYS 2022'!W$14/'CA PATHWAYS 2022'!$H$14)-1</f>
        <v>-0.63375270797753092</v>
      </c>
      <c r="V30" s="413">
        <f>('CA PATHWAYS 2022'!X$14/'CA PATHWAYS 2022'!$H$14)-1</f>
        <v>-0.63077392050685854</v>
      </c>
      <c r="W30" s="413">
        <f>('CA PATHWAYS 2022'!Y$14/'CA PATHWAYS 2022'!$H$14)-1</f>
        <v>-0.64250039723154773</v>
      </c>
      <c r="X30" s="413">
        <f>('CA PATHWAYS 2022'!Z$14/'CA PATHWAYS 2022'!$H$14)-1</f>
        <v>-0.65502584741374492</v>
      </c>
      <c r="Y30" s="413">
        <f>('CA PATHWAYS 2022'!AA$14/'CA PATHWAYS 2022'!$H$14)-1</f>
        <v>-0.66506665464895631</v>
      </c>
      <c r="Z30" s="413">
        <f>('CA PATHWAYS 2022'!AB$14/'CA PATHWAYS 2022'!$H$14)-1</f>
        <v>-0.6741844528366987</v>
      </c>
      <c r="AA30" s="413">
        <f>('CA PATHWAYS 2022'!AC$14/'CA PATHWAYS 2022'!$H$14)-1</f>
        <v>-0.6814961055592319</v>
      </c>
      <c r="AB30" s="413">
        <f>('CA PATHWAYS 2022'!AD$14/'CA PATHWAYS 2022'!$H$14)-1</f>
        <v>-0.68769791421373472</v>
      </c>
      <c r="AC30" s="413">
        <f>('CA PATHWAYS 2022'!AE$14/'CA PATHWAYS 2022'!$H$14)-1</f>
        <v>-0.69401631139485098</v>
      </c>
      <c r="AD30" s="413">
        <f>('CA PATHWAYS 2022'!AF$14/'CA PATHWAYS 2022'!$H$14)-1</f>
        <v>-0.69944689361263235</v>
      </c>
      <c r="AE30" s="413">
        <f>('CA PATHWAYS 2022'!AG$14/'CA PATHWAYS 2022'!$H$14)-1</f>
        <v>-0.70423779058421743</v>
      </c>
      <c r="AF30" s="413">
        <f>('CA PATHWAYS 2022'!AH$17/'CA PATHWAYS 2022'!$H$17)-1</f>
        <v>8.0729695213850761E-2</v>
      </c>
      <c r="AG30" s="414" cm="1">
        <f t="array" ref="AG30">TREND($AB30:$AF30,$AB$1:$AF$1,AG$1)</f>
        <v>-8.2943721018580163E-2</v>
      </c>
      <c r="AH30" s="414" cm="1">
        <f t="array" ref="AH30">TREND($AB30:$AF30,$AB$1:$AF$1,AH$1)</f>
        <v>6.9719652948037947E-2</v>
      </c>
      <c r="AI30" s="414" cm="1">
        <f t="array" ref="AI30">TREND($AB30:$AF30,$AB$1:$AF$1,AI$1)</f>
        <v>0.22238302691459921</v>
      </c>
      <c r="AJ30" s="414" cm="1">
        <f t="array" ref="AJ30">TREND($AB30:$AF30,$AB$1:$AF$1,AJ$1)</f>
        <v>0.37504640088116048</v>
      </c>
      <c r="AK30" s="414" cm="1">
        <f t="array" ref="AK30">TREND($AB30:$AF30,$AB$1:$AF$1,AK$1)</f>
        <v>0.52770977484777859</v>
      </c>
    </row>
    <row r="31" spans="1:37" x14ac:dyDescent="0.25">
      <c r="A31" s="1"/>
      <c r="B31" s="200" t="s">
        <v>1628</v>
      </c>
      <c r="C31" s="143" t="s">
        <v>1153</v>
      </c>
      <c r="D31" s="46" t="s">
        <v>54</v>
      </c>
      <c r="E31" s="44">
        <v>0</v>
      </c>
      <c r="F31" s="170">
        <v>0</v>
      </c>
      <c r="G31" s="412">
        <f>('CA PATHWAYS 2022'!I$14/'CA PATHWAYS 2022'!$H$14)-1</f>
        <v>-3.7151592882537665E-2</v>
      </c>
      <c r="H31" s="413">
        <f>('CA PATHWAYS 2022'!J$14/'CA PATHWAYS 2022'!$H$14)-1</f>
        <v>-0.11616837571558647</v>
      </c>
      <c r="I31" s="413">
        <f>('CA PATHWAYS 2022'!K$14/'CA PATHWAYS 2022'!$H$14)-1</f>
        <v>-0.13544711246125329</v>
      </c>
      <c r="J31" s="413">
        <f>('CA PATHWAYS 2022'!L$14/'CA PATHWAYS 2022'!$H$14)-1</f>
        <v>-0.16403419787910212</v>
      </c>
      <c r="K31" s="413">
        <f>('CA PATHWAYS 2022'!M$14/'CA PATHWAYS 2022'!$H$14)-1</f>
        <v>-0.21066121908822999</v>
      </c>
      <c r="L31" s="413">
        <f>('CA PATHWAYS 2022'!N$14/'CA PATHWAYS 2022'!$H$14)-1</f>
        <v>-0.25517158016081731</v>
      </c>
      <c r="M31" s="413">
        <f>('CA PATHWAYS 2022'!O$14/'CA PATHWAYS 2022'!$H$14)-1</f>
        <v>-0.30220349102396205</v>
      </c>
      <c r="N31" s="413">
        <f>('CA PATHWAYS 2022'!P$14/'CA PATHWAYS 2022'!$H$14)-1</f>
        <v>-0.34776625866983224</v>
      </c>
      <c r="O31" s="413">
        <f>('CA PATHWAYS 2022'!Q$14/'CA PATHWAYS 2022'!$H$14)-1</f>
        <v>-0.39642167461772526</v>
      </c>
      <c r="P31" s="413">
        <f>('CA PATHWAYS 2022'!R$14/'CA PATHWAYS 2022'!$H$14)-1</f>
        <v>-0.44242848846157146</v>
      </c>
      <c r="Q31" s="413">
        <f>('CA PATHWAYS 2022'!S$14/'CA PATHWAYS 2022'!$H$14)-1</f>
        <v>-0.48421341757855729</v>
      </c>
      <c r="R31" s="413">
        <f>('CA PATHWAYS 2022'!T$14/'CA PATHWAYS 2022'!$H$14)-1</f>
        <v>-0.51920992427227342</v>
      </c>
      <c r="S31" s="413">
        <f>('CA PATHWAYS 2022'!U$14/'CA PATHWAYS 2022'!$H$14)-1</f>
        <v>-0.55699944404254365</v>
      </c>
      <c r="T31" s="413">
        <f>('CA PATHWAYS 2022'!V$14/'CA PATHWAYS 2022'!$H$14)-1</f>
        <v>-0.59189379475042492</v>
      </c>
      <c r="U31" s="413">
        <f>('CA PATHWAYS 2022'!W$14/'CA PATHWAYS 2022'!$H$14)-1</f>
        <v>-0.63375270797753092</v>
      </c>
      <c r="V31" s="413">
        <f>('CA PATHWAYS 2022'!X$14/'CA PATHWAYS 2022'!$H$14)-1</f>
        <v>-0.63077392050685854</v>
      </c>
      <c r="W31" s="413">
        <f>('CA PATHWAYS 2022'!Y$14/'CA PATHWAYS 2022'!$H$14)-1</f>
        <v>-0.64250039723154773</v>
      </c>
      <c r="X31" s="413">
        <f>('CA PATHWAYS 2022'!Z$14/'CA PATHWAYS 2022'!$H$14)-1</f>
        <v>-0.65502584741374492</v>
      </c>
      <c r="Y31" s="413">
        <f>('CA PATHWAYS 2022'!AA$14/'CA PATHWAYS 2022'!$H$14)-1</f>
        <v>-0.66506665464895631</v>
      </c>
      <c r="Z31" s="413">
        <f>('CA PATHWAYS 2022'!AB$14/'CA PATHWAYS 2022'!$H$14)-1</f>
        <v>-0.6741844528366987</v>
      </c>
      <c r="AA31" s="413">
        <f>('CA PATHWAYS 2022'!AC$14/'CA PATHWAYS 2022'!$H$14)-1</f>
        <v>-0.6814961055592319</v>
      </c>
      <c r="AB31" s="413">
        <f>('CA PATHWAYS 2022'!AD$14/'CA PATHWAYS 2022'!$H$14)-1</f>
        <v>-0.68769791421373472</v>
      </c>
      <c r="AC31" s="413">
        <f>('CA PATHWAYS 2022'!AE$14/'CA PATHWAYS 2022'!$H$14)-1</f>
        <v>-0.69401631139485098</v>
      </c>
      <c r="AD31" s="413">
        <f>('CA PATHWAYS 2022'!AF$14/'CA PATHWAYS 2022'!$H$14)-1</f>
        <v>-0.69944689361263235</v>
      </c>
      <c r="AE31" s="413">
        <f>('CA PATHWAYS 2022'!AG$14/'CA PATHWAYS 2022'!$H$14)-1</f>
        <v>-0.70423779058421743</v>
      </c>
      <c r="AF31" s="413">
        <f>('CA PATHWAYS 2022'!AH$22/'CA PATHWAYS 2022'!$H$22)-1</f>
        <v>-8.6497059592642089E-2</v>
      </c>
      <c r="AG31" s="414" cm="1">
        <f t="array" ref="AG31">TREND($AB31:$AF31,$AB$1:$AF$1,AG$1)</f>
        <v>-0.21672512486378537</v>
      </c>
      <c r="AH31" s="414" cm="1">
        <f t="array" ref="AH31">TREND($AB31:$AF31,$AB$1:$AF$1,AH$1)</f>
        <v>-9.7507101858496981E-2</v>
      </c>
      <c r="AI31" s="414" cm="1">
        <f t="array" ref="AI31">TREND($AB31:$AF31,$AB$1:$AF$1,AI$1)</f>
        <v>2.1710921146791406E-2</v>
      </c>
      <c r="AJ31" s="414" cm="1">
        <f t="array" ref="AJ31">TREND($AB31:$AF31,$AB$1:$AF$1,AJ$1)</f>
        <v>0.14092894415207979</v>
      </c>
      <c r="AK31" s="414" cm="1">
        <f t="array" ref="AK31">TREND($AB31:$AF31,$AB$1:$AF$1,AK$1)</f>
        <v>0.26014696715736818</v>
      </c>
    </row>
    <row r="32" spans="1:37" x14ac:dyDescent="0.25">
      <c r="A32" s="1"/>
      <c r="B32" s="200" t="s">
        <v>1628</v>
      </c>
      <c r="C32" s="143" t="s">
        <v>1153</v>
      </c>
      <c r="D32" s="46" t="s">
        <v>55</v>
      </c>
      <c r="E32" s="44">
        <v>0</v>
      </c>
      <c r="F32" s="170">
        <v>0</v>
      </c>
      <c r="G32" s="412">
        <f>('CA PATHWAYS 2022'!I$14/'CA PATHWAYS 2022'!$H$14)-1</f>
        <v>-3.7151592882537665E-2</v>
      </c>
      <c r="H32" s="413">
        <f>('CA PATHWAYS 2022'!J$14/'CA PATHWAYS 2022'!$H$14)-1</f>
        <v>-0.11616837571558647</v>
      </c>
      <c r="I32" s="413">
        <f>('CA PATHWAYS 2022'!K$14/'CA PATHWAYS 2022'!$H$14)-1</f>
        <v>-0.13544711246125329</v>
      </c>
      <c r="J32" s="413">
        <f>('CA PATHWAYS 2022'!L$14/'CA PATHWAYS 2022'!$H$14)-1</f>
        <v>-0.16403419787910212</v>
      </c>
      <c r="K32" s="413">
        <f>('CA PATHWAYS 2022'!M$14/'CA PATHWAYS 2022'!$H$14)-1</f>
        <v>-0.21066121908822999</v>
      </c>
      <c r="L32" s="413">
        <f>('CA PATHWAYS 2022'!N$14/'CA PATHWAYS 2022'!$H$14)-1</f>
        <v>-0.25517158016081731</v>
      </c>
      <c r="M32" s="413">
        <f>('CA PATHWAYS 2022'!O$14/'CA PATHWAYS 2022'!$H$14)-1</f>
        <v>-0.30220349102396205</v>
      </c>
      <c r="N32" s="413">
        <f>('CA PATHWAYS 2022'!P$14/'CA PATHWAYS 2022'!$H$14)-1</f>
        <v>-0.34776625866983224</v>
      </c>
      <c r="O32" s="413">
        <f>('CA PATHWAYS 2022'!Q$14/'CA PATHWAYS 2022'!$H$14)-1</f>
        <v>-0.39642167461772526</v>
      </c>
      <c r="P32" s="413">
        <f>('CA PATHWAYS 2022'!R$14/'CA PATHWAYS 2022'!$H$14)-1</f>
        <v>-0.44242848846157146</v>
      </c>
      <c r="Q32" s="413">
        <f>('CA PATHWAYS 2022'!S$14/'CA PATHWAYS 2022'!$H$14)-1</f>
        <v>-0.48421341757855729</v>
      </c>
      <c r="R32" s="413">
        <f>('CA PATHWAYS 2022'!T$14/'CA PATHWAYS 2022'!$H$14)-1</f>
        <v>-0.51920992427227342</v>
      </c>
      <c r="S32" s="413">
        <f>('CA PATHWAYS 2022'!U$14/'CA PATHWAYS 2022'!$H$14)-1</f>
        <v>-0.55699944404254365</v>
      </c>
      <c r="T32" s="413">
        <f>('CA PATHWAYS 2022'!V$14/'CA PATHWAYS 2022'!$H$14)-1</f>
        <v>-0.59189379475042492</v>
      </c>
      <c r="U32" s="413">
        <f>('CA PATHWAYS 2022'!W$14/'CA PATHWAYS 2022'!$H$14)-1</f>
        <v>-0.63375270797753092</v>
      </c>
      <c r="V32" s="413">
        <f>('CA PATHWAYS 2022'!X$14/'CA PATHWAYS 2022'!$H$14)-1</f>
        <v>-0.63077392050685854</v>
      </c>
      <c r="W32" s="413">
        <f>('CA PATHWAYS 2022'!Y$14/'CA PATHWAYS 2022'!$H$14)-1</f>
        <v>-0.64250039723154773</v>
      </c>
      <c r="X32" s="413">
        <f>('CA PATHWAYS 2022'!Z$14/'CA PATHWAYS 2022'!$H$14)-1</f>
        <v>-0.65502584741374492</v>
      </c>
      <c r="Y32" s="413">
        <f>('CA PATHWAYS 2022'!AA$14/'CA PATHWAYS 2022'!$H$14)-1</f>
        <v>-0.66506665464895631</v>
      </c>
      <c r="Z32" s="413">
        <f>('CA PATHWAYS 2022'!AB$14/'CA PATHWAYS 2022'!$H$14)-1</f>
        <v>-0.6741844528366987</v>
      </c>
      <c r="AA32" s="413">
        <f>('CA PATHWAYS 2022'!AC$14/'CA PATHWAYS 2022'!$H$14)-1</f>
        <v>-0.6814961055592319</v>
      </c>
      <c r="AB32" s="413">
        <f>('CA PATHWAYS 2022'!AD$14/'CA PATHWAYS 2022'!$H$14)-1</f>
        <v>-0.68769791421373472</v>
      </c>
      <c r="AC32" s="413">
        <f>('CA PATHWAYS 2022'!AE$14/'CA PATHWAYS 2022'!$H$14)-1</f>
        <v>-0.69401631139485098</v>
      </c>
      <c r="AD32" s="413">
        <f>('CA PATHWAYS 2022'!AF$14/'CA PATHWAYS 2022'!$H$14)-1</f>
        <v>-0.69944689361263235</v>
      </c>
      <c r="AE32" s="413">
        <f>('CA PATHWAYS 2022'!AG$14/'CA PATHWAYS 2022'!$H$14)-1</f>
        <v>-0.70423779058421743</v>
      </c>
      <c r="AF32" s="413">
        <f>('CA PATHWAYS 2022'!AH$17/'CA PATHWAYS 2022'!$H$17)-1</f>
        <v>8.0729695213850761E-2</v>
      </c>
      <c r="AG32" s="414" cm="1">
        <f t="array" ref="AG32">TREND($AB32:$AF32,$AB$1:$AF$1,AG$1)</f>
        <v>-8.2943721018580163E-2</v>
      </c>
      <c r="AH32" s="414" cm="1">
        <f t="array" ref="AH32">TREND($AB32:$AF32,$AB$1:$AF$1,AH$1)</f>
        <v>6.9719652948037947E-2</v>
      </c>
      <c r="AI32" s="414" cm="1">
        <f t="array" ref="AI32">TREND($AB32:$AF32,$AB$1:$AF$1,AI$1)</f>
        <v>0.22238302691459921</v>
      </c>
      <c r="AJ32" s="414" cm="1">
        <f t="array" ref="AJ32">TREND($AB32:$AF32,$AB$1:$AF$1,AJ$1)</f>
        <v>0.37504640088116048</v>
      </c>
      <c r="AK32" s="414" cm="1">
        <f t="array" ref="AK32">TREND($AB32:$AF32,$AB$1:$AF$1,AK$1)</f>
        <v>0.52770977484777859</v>
      </c>
    </row>
    <row r="33" spans="1:37" x14ac:dyDescent="0.25">
      <c r="A33" s="1"/>
      <c r="B33" s="200" t="s">
        <v>1628</v>
      </c>
      <c r="C33" s="143" t="s">
        <v>1153</v>
      </c>
      <c r="D33" s="46" t="s">
        <v>56</v>
      </c>
      <c r="E33" s="44">
        <v>0</v>
      </c>
      <c r="F33" s="170">
        <v>0</v>
      </c>
      <c r="G33" s="412">
        <f>('CA PATHWAYS 2022'!I$14/'CA PATHWAYS 2022'!$H$14)-1</f>
        <v>-3.7151592882537665E-2</v>
      </c>
      <c r="H33" s="413">
        <f>('CA PATHWAYS 2022'!J$14/'CA PATHWAYS 2022'!$H$14)-1</f>
        <v>-0.11616837571558647</v>
      </c>
      <c r="I33" s="413">
        <f>('CA PATHWAYS 2022'!K$14/'CA PATHWAYS 2022'!$H$14)-1</f>
        <v>-0.13544711246125329</v>
      </c>
      <c r="J33" s="413">
        <f>('CA PATHWAYS 2022'!L$14/'CA PATHWAYS 2022'!$H$14)-1</f>
        <v>-0.16403419787910212</v>
      </c>
      <c r="K33" s="413">
        <f>('CA PATHWAYS 2022'!M$14/'CA PATHWAYS 2022'!$H$14)-1</f>
        <v>-0.21066121908822999</v>
      </c>
      <c r="L33" s="413">
        <f>('CA PATHWAYS 2022'!N$14/'CA PATHWAYS 2022'!$H$14)-1</f>
        <v>-0.25517158016081731</v>
      </c>
      <c r="M33" s="413">
        <f>('CA PATHWAYS 2022'!O$14/'CA PATHWAYS 2022'!$H$14)-1</f>
        <v>-0.30220349102396205</v>
      </c>
      <c r="N33" s="413">
        <f>('CA PATHWAYS 2022'!P$14/'CA PATHWAYS 2022'!$H$14)-1</f>
        <v>-0.34776625866983224</v>
      </c>
      <c r="O33" s="413">
        <f>('CA PATHWAYS 2022'!Q$14/'CA PATHWAYS 2022'!$H$14)-1</f>
        <v>-0.39642167461772526</v>
      </c>
      <c r="P33" s="413">
        <f>('CA PATHWAYS 2022'!R$14/'CA PATHWAYS 2022'!$H$14)-1</f>
        <v>-0.44242848846157146</v>
      </c>
      <c r="Q33" s="413">
        <f>('CA PATHWAYS 2022'!S$14/'CA PATHWAYS 2022'!$H$14)-1</f>
        <v>-0.48421341757855729</v>
      </c>
      <c r="R33" s="413">
        <f>('CA PATHWAYS 2022'!T$14/'CA PATHWAYS 2022'!$H$14)-1</f>
        <v>-0.51920992427227342</v>
      </c>
      <c r="S33" s="413">
        <f>('CA PATHWAYS 2022'!U$14/'CA PATHWAYS 2022'!$H$14)-1</f>
        <v>-0.55699944404254365</v>
      </c>
      <c r="T33" s="413">
        <f>('CA PATHWAYS 2022'!V$14/'CA PATHWAYS 2022'!$H$14)-1</f>
        <v>-0.59189379475042492</v>
      </c>
      <c r="U33" s="413">
        <f>('CA PATHWAYS 2022'!W$14/'CA PATHWAYS 2022'!$H$14)-1</f>
        <v>-0.63375270797753092</v>
      </c>
      <c r="V33" s="413">
        <f>('CA PATHWAYS 2022'!X$14/'CA PATHWAYS 2022'!$H$14)-1</f>
        <v>-0.63077392050685854</v>
      </c>
      <c r="W33" s="413">
        <f>('CA PATHWAYS 2022'!Y$14/'CA PATHWAYS 2022'!$H$14)-1</f>
        <v>-0.64250039723154773</v>
      </c>
      <c r="X33" s="413">
        <f>('CA PATHWAYS 2022'!Z$14/'CA PATHWAYS 2022'!$H$14)-1</f>
        <v>-0.65502584741374492</v>
      </c>
      <c r="Y33" s="413">
        <f>('CA PATHWAYS 2022'!AA$14/'CA PATHWAYS 2022'!$H$14)-1</f>
        <v>-0.66506665464895631</v>
      </c>
      <c r="Z33" s="413">
        <f>('CA PATHWAYS 2022'!AB$14/'CA PATHWAYS 2022'!$H$14)-1</f>
        <v>-0.6741844528366987</v>
      </c>
      <c r="AA33" s="413">
        <f>('CA PATHWAYS 2022'!AC$14/'CA PATHWAYS 2022'!$H$14)-1</f>
        <v>-0.6814961055592319</v>
      </c>
      <c r="AB33" s="413">
        <f>('CA PATHWAYS 2022'!AD$14/'CA PATHWAYS 2022'!$H$14)-1</f>
        <v>-0.68769791421373472</v>
      </c>
      <c r="AC33" s="413">
        <f>('CA PATHWAYS 2022'!AE$14/'CA PATHWAYS 2022'!$H$14)-1</f>
        <v>-0.69401631139485098</v>
      </c>
      <c r="AD33" s="413">
        <f>('CA PATHWAYS 2022'!AF$14/'CA PATHWAYS 2022'!$H$14)-1</f>
        <v>-0.69944689361263235</v>
      </c>
      <c r="AE33" s="413">
        <f>('CA PATHWAYS 2022'!AG$14/'CA PATHWAYS 2022'!$H$14)-1</f>
        <v>-0.70423779058421743</v>
      </c>
      <c r="AF33" s="413">
        <f>('CA PATHWAYS 2022'!AH$17/'CA PATHWAYS 2022'!$H$17)-1</f>
        <v>8.0729695213850761E-2</v>
      </c>
      <c r="AG33" s="414" cm="1">
        <f t="array" ref="AG33">TREND($AB33:$AF33,$AB$1:$AF$1,AG$1)</f>
        <v>-8.2943721018580163E-2</v>
      </c>
      <c r="AH33" s="414" cm="1">
        <f t="array" ref="AH33">TREND($AB33:$AF33,$AB$1:$AF$1,AH$1)</f>
        <v>6.9719652948037947E-2</v>
      </c>
      <c r="AI33" s="414" cm="1">
        <f t="array" ref="AI33">TREND($AB33:$AF33,$AB$1:$AF$1,AI$1)</f>
        <v>0.22238302691459921</v>
      </c>
      <c r="AJ33" s="414" cm="1">
        <f t="array" ref="AJ33">TREND($AB33:$AF33,$AB$1:$AF$1,AJ$1)</f>
        <v>0.37504640088116048</v>
      </c>
      <c r="AK33" s="414" cm="1">
        <f t="array" ref="AK33">TREND($AB33:$AF33,$AB$1:$AF$1,AK$1)</f>
        <v>0.52770977484777859</v>
      </c>
    </row>
    <row r="34" spans="1:37" x14ac:dyDescent="0.25">
      <c r="A34" s="1"/>
      <c r="B34" s="200" t="s">
        <v>1628</v>
      </c>
      <c r="C34" s="143" t="s">
        <v>1153</v>
      </c>
      <c r="D34" s="46" t="s">
        <v>57</v>
      </c>
      <c r="E34" s="44">
        <v>0</v>
      </c>
      <c r="F34" s="170">
        <v>0</v>
      </c>
      <c r="G34" s="412">
        <f>('CA PATHWAYS 2022'!I$14/'CA PATHWAYS 2022'!$H$14)-1</f>
        <v>-3.7151592882537665E-2</v>
      </c>
      <c r="H34" s="413">
        <f>('CA PATHWAYS 2022'!J$14/'CA PATHWAYS 2022'!$H$14)-1</f>
        <v>-0.11616837571558647</v>
      </c>
      <c r="I34" s="413">
        <f>('CA PATHWAYS 2022'!K$14/'CA PATHWAYS 2022'!$H$14)-1</f>
        <v>-0.13544711246125329</v>
      </c>
      <c r="J34" s="413">
        <f>('CA PATHWAYS 2022'!L$14/'CA PATHWAYS 2022'!$H$14)-1</f>
        <v>-0.16403419787910212</v>
      </c>
      <c r="K34" s="413">
        <f>('CA PATHWAYS 2022'!M$14/'CA PATHWAYS 2022'!$H$14)-1</f>
        <v>-0.21066121908822999</v>
      </c>
      <c r="L34" s="413">
        <f>('CA PATHWAYS 2022'!N$14/'CA PATHWAYS 2022'!$H$14)-1</f>
        <v>-0.25517158016081731</v>
      </c>
      <c r="M34" s="413">
        <f>('CA PATHWAYS 2022'!O$14/'CA PATHWAYS 2022'!$H$14)-1</f>
        <v>-0.30220349102396205</v>
      </c>
      <c r="N34" s="413">
        <f>('CA PATHWAYS 2022'!P$14/'CA PATHWAYS 2022'!$H$14)-1</f>
        <v>-0.34776625866983224</v>
      </c>
      <c r="O34" s="413">
        <f>('CA PATHWAYS 2022'!Q$14/'CA PATHWAYS 2022'!$H$14)-1</f>
        <v>-0.39642167461772526</v>
      </c>
      <c r="P34" s="413">
        <f>('CA PATHWAYS 2022'!R$14/'CA PATHWAYS 2022'!$H$14)-1</f>
        <v>-0.44242848846157146</v>
      </c>
      <c r="Q34" s="413">
        <f>('CA PATHWAYS 2022'!S$14/'CA PATHWAYS 2022'!$H$14)-1</f>
        <v>-0.48421341757855729</v>
      </c>
      <c r="R34" s="413">
        <f>('CA PATHWAYS 2022'!T$14/'CA PATHWAYS 2022'!$H$14)-1</f>
        <v>-0.51920992427227342</v>
      </c>
      <c r="S34" s="413">
        <f>('CA PATHWAYS 2022'!U$14/'CA PATHWAYS 2022'!$H$14)-1</f>
        <v>-0.55699944404254365</v>
      </c>
      <c r="T34" s="413">
        <f>('CA PATHWAYS 2022'!V$14/'CA PATHWAYS 2022'!$H$14)-1</f>
        <v>-0.59189379475042492</v>
      </c>
      <c r="U34" s="413">
        <f>('CA PATHWAYS 2022'!W$14/'CA PATHWAYS 2022'!$H$14)-1</f>
        <v>-0.63375270797753092</v>
      </c>
      <c r="V34" s="413">
        <f>('CA PATHWAYS 2022'!X$14/'CA PATHWAYS 2022'!$H$14)-1</f>
        <v>-0.63077392050685854</v>
      </c>
      <c r="W34" s="413">
        <f>('CA PATHWAYS 2022'!Y$14/'CA PATHWAYS 2022'!$H$14)-1</f>
        <v>-0.64250039723154773</v>
      </c>
      <c r="X34" s="413">
        <f>('CA PATHWAYS 2022'!Z$14/'CA PATHWAYS 2022'!$H$14)-1</f>
        <v>-0.65502584741374492</v>
      </c>
      <c r="Y34" s="413">
        <f>('CA PATHWAYS 2022'!AA$14/'CA PATHWAYS 2022'!$H$14)-1</f>
        <v>-0.66506665464895631</v>
      </c>
      <c r="Z34" s="413">
        <f>('CA PATHWAYS 2022'!AB$14/'CA PATHWAYS 2022'!$H$14)-1</f>
        <v>-0.6741844528366987</v>
      </c>
      <c r="AA34" s="413">
        <f>('CA PATHWAYS 2022'!AC$14/'CA PATHWAYS 2022'!$H$14)-1</f>
        <v>-0.6814961055592319</v>
      </c>
      <c r="AB34" s="413">
        <f>('CA PATHWAYS 2022'!AD$14/'CA PATHWAYS 2022'!$H$14)-1</f>
        <v>-0.68769791421373472</v>
      </c>
      <c r="AC34" s="413">
        <f>('CA PATHWAYS 2022'!AE$14/'CA PATHWAYS 2022'!$H$14)-1</f>
        <v>-0.69401631139485098</v>
      </c>
      <c r="AD34" s="413">
        <f>('CA PATHWAYS 2022'!AF$14/'CA PATHWAYS 2022'!$H$14)-1</f>
        <v>-0.69944689361263235</v>
      </c>
      <c r="AE34" s="413">
        <f>('CA PATHWAYS 2022'!AG$14/'CA PATHWAYS 2022'!$H$14)-1</f>
        <v>-0.70423779058421743</v>
      </c>
      <c r="AF34" s="413">
        <f>('CA PATHWAYS 2022'!AH$17/'CA PATHWAYS 2022'!$H$17)-1</f>
        <v>8.0729695213850761E-2</v>
      </c>
      <c r="AG34" s="414" cm="1">
        <f t="array" ref="AG34">TREND($AB34:$AF34,$AB$1:$AF$1,AG$1)</f>
        <v>-8.2943721018580163E-2</v>
      </c>
      <c r="AH34" s="414" cm="1">
        <f t="array" ref="AH34">TREND($AB34:$AF34,$AB$1:$AF$1,AH$1)</f>
        <v>6.9719652948037947E-2</v>
      </c>
      <c r="AI34" s="414" cm="1">
        <f t="array" ref="AI34">TREND($AB34:$AF34,$AB$1:$AF$1,AI$1)</f>
        <v>0.22238302691459921</v>
      </c>
      <c r="AJ34" s="414" cm="1">
        <f t="array" ref="AJ34">TREND($AB34:$AF34,$AB$1:$AF$1,AJ$1)</f>
        <v>0.37504640088116048</v>
      </c>
      <c r="AK34" s="414" cm="1">
        <f t="array" ref="AK34">TREND($AB34:$AF34,$AB$1:$AF$1,AK$1)</f>
        <v>0.52770977484777859</v>
      </c>
    </row>
    <row r="35" spans="1:37" x14ac:dyDescent="0.25">
      <c r="A35" s="1"/>
      <c r="B35" s="200" t="s">
        <v>1628</v>
      </c>
      <c r="C35" s="143" t="s">
        <v>1153</v>
      </c>
      <c r="D35" s="46" t="s">
        <v>58</v>
      </c>
      <c r="E35" s="44">
        <v>0</v>
      </c>
      <c r="F35" s="170">
        <v>0</v>
      </c>
      <c r="G35" s="412">
        <f>('CA PATHWAYS 2022'!I$14/'CA PATHWAYS 2022'!$H$14)-1</f>
        <v>-3.7151592882537665E-2</v>
      </c>
      <c r="H35" s="413">
        <f>('CA PATHWAYS 2022'!J$14/'CA PATHWAYS 2022'!$H$14)-1</f>
        <v>-0.11616837571558647</v>
      </c>
      <c r="I35" s="413">
        <f>('CA PATHWAYS 2022'!K$14/'CA PATHWAYS 2022'!$H$14)-1</f>
        <v>-0.13544711246125329</v>
      </c>
      <c r="J35" s="413">
        <f>('CA PATHWAYS 2022'!L$14/'CA PATHWAYS 2022'!$H$14)-1</f>
        <v>-0.16403419787910212</v>
      </c>
      <c r="K35" s="413">
        <f>('CA PATHWAYS 2022'!M$14/'CA PATHWAYS 2022'!$H$14)-1</f>
        <v>-0.21066121908822999</v>
      </c>
      <c r="L35" s="413">
        <f>('CA PATHWAYS 2022'!N$14/'CA PATHWAYS 2022'!$H$14)-1</f>
        <v>-0.25517158016081731</v>
      </c>
      <c r="M35" s="413">
        <f>('CA PATHWAYS 2022'!O$14/'CA PATHWAYS 2022'!$H$14)-1</f>
        <v>-0.30220349102396205</v>
      </c>
      <c r="N35" s="413">
        <f>('CA PATHWAYS 2022'!P$14/'CA PATHWAYS 2022'!$H$14)-1</f>
        <v>-0.34776625866983224</v>
      </c>
      <c r="O35" s="413">
        <f>('CA PATHWAYS 2022'!Q$14/'CA PATHWAYS 2022'!$H$14)-1</f>
        <v>-0.39642167461772526</v>
      </c>
      <c r="P35" s="413">
        <f>('CA PATHWAYS 2022'!R$14/'CA PATHWAYS 2022'!$H$14)-1</f>
        <v>-0.44242848846157146</v>
      </c>
      <c r="Q35" s="413">
        <f>('CA PATHWAYS 2022'!S$14/'CA PATHWAYS 2022'!$H$14)-1</f>
        <v>-0.48421341757855729</v>
      </c>
      <c r="R35" s="413">
        <f>('CA PATHWAYS 2022'!T$14/'CA PATHWAYS 2022'!$H$14)-1</f>
        <v>-0.51920992427227342</v>
      </c>
      <c r="S35" s="413">
        <f>('CA PATHWAYS 2022'!U$14/'CA PATHWAYS 2022'!$H$14)-1</f>
        <v>-0.55699944404254365</v>
      </c>
      <c r="T35" s="413">
        <f>('CA PATHWAYS 2022'!V$14/'CA PATHWAYS 2022'!$H$14)-1</f>
        <v>-0.59189379475042492</v>
      </c>
      <c r="U35" s="413">
        <f>('CA PATHWAYS 2022'!W$14/'CA PATHWAYS 2022'!$H$14)-1</f>
        <v>-0.63375270797753092</v>
      </c>
      <c r="V35" s="413">
        <f>('CA PATHWAYS 2022'!X$14/'CA PATHWAYS 2022'!$H$14)-1</f>
        <v>-0.63077392050685854</v>
      </c>
      <c r="W35" s="413">
        <f>('CA PATHWAYS 2022'!Y$14/'CA PATHWAYS 2022'!$H$14)-1</f>
        <v>-0.64250039723154773</v>
      </c>
      <c r="X35" s="413">
        <f>('CA PATHWAYS 2022'!Z$14/'CA PATHWAYS 2022'!$H$14)-1</f>
        <v>-0.65502584741374492</v>
      </c>
      <c r="Y35" s="413">
        <f>('CA PATHWAYS 2022'!AA$14/'CA PATHWAYS 2022'!$H$14)-1</f>
        <v>-0.66506665464895631</v>
      </c>
      <c r="Z35" s="413">
        <f>('CA PATHWAYS 2022'!AB$14/'CA PATHWAYS 2022'!$H$14)-1</f>
        <v>-0.6741844528366987</v>
      </c>
      <c r="AA35" s="413">
        <f>('CA PATHWAYS 2022'!AC$14/'CA PATHWAYS 2022'!$H$14)-1</f>
        <v>-0.6814961055592319</v>
      </c>
      <c r="AB35" s="413">
        <f>('CA PATHWAYS 2022'!AD$14/'CA PATHWAYS 2022'!$H$14)-1</f>
        <v>-0.68769791421373472</v>
      </c>
      <c r="AC35" s="413">
        <f>('CA PATHWAYS 2022'!AE$14/'CA PATHWAYS 2022'!$H$14)-1</f>
        <v>-0.69401631139485098</v>
      </c>
      <c r="AD35" s="413">
        <f>('CA PATHWAYS 2022'!AF$14/'CA PATHWAYS 2022'!$H$14)-1</f>
        <v>-0.69944689361263235</v>
      </c>
      <c r="AE35" s="413">
        <f>('CA PATHWAYS 2022'!AG$14/'CA PATHWAYS 2022'!$H$14)-1</f>
        <v>-0.70423779058421743</v>
      </c>
      <c r="AF35" s="413">
        <f>('CA PATHWAYS 2022'!AH$17/'CA PATHWAYS 2022'!$H$17)-1</f>
        <v>8.0729695213850761E-2</v>
      </c>
      <c r="AG35" s="414" cm="1">
        <f t="array" ref="AG35">TREND($AB35:$AF35,$AB$1:$AF$1,AG$1)</f>
        <v>-8.2943721018580163E-2</v>
      </c>
      <c r="AH35" s="414" cm="1">
        <f t="array" ref="AH35">TREND($AB35:$AF35,$AB$1:$AF$1,AH$1)</f>
        <v>6.9719652948037947E-2</v>
      </c>
      <c r="AI35" s="414" cm="1">
        <f t="array" ref="AI35">TREND($AB35:$AF35,$AB$1:$AF$1,AI$1)</f>
        <v>0.22238302691459921</v>
      </c>
      <c r="AJ35" s="414" cm="1">
        <f t="array" ref="AJ35">TREND($AB35:$AF35,$AB$1:$AF$1,AJ$1)</f>
        <v>0.37504640088116048</v>
      </c>
      <c r="AK35" s="414" cm="1">
        <f t="array" ref="AK35">TREND($AB35:$AF35,$AB$1:$AF$1,AK$1)</f>
        <v>0.52770977484777859</v>
      </c>
    </row>
    <row r="36" spans="1:37" x14ac:dyDescent="0.25">
      <c r="A36" s="1"/>
      <c r="B36" s="200" t="s">
        <v>1628</v>
      </c>
      <c r="C36" s="143" t="s">
        <v>1153</v>
      </c>
      <c r="D36" s="46" t="s">
        <v>59</v>
      </c>
      <c r="E36" s="44">
        <v>0</v>
      </c>
      <c r="F36" s="170">
        <v>0</v>
      </c>
      <c r="G36" s="412">
        <f>('CA PATHWAYS 2022'!I$14/'CA PATHWAYS 2022'!$H$14)-1</f>
        <v>-3.7151592882537665E-2</v>
      </c>
      <c r="H36" s="413">
        <f>('CA PATHWAYS 2022'!J$14/'CA PATHWAYS 2022'!$H$14)-1</f>
        <v>-0.11616837571558647</v>
      </c>
      <c r="I36" s="413">
        <f>('CA PATHWAYS 2022'!K$14/'CA PATHWAYS 2022'!$H$14)-1</f>
        <v>-0.13544711246125329</v>
      </c>
      <c r="J36" s="413">
        <f>('CA PATHWAYS 2022'!L$14/'CA PATHWAYS 2022'!$H$14)-1</f>
        <v>-0.16403419787910212</v>
      </c>
      <c r="K36" s="413">
        <f>('CA PATHWAYS 2022'!M$14/'CA PATHWAYS 2022'!$H$14)-1</f>
        <v>-0.21066121908822999</v>
      </c>
      <c r="L36" s="413">
        <f>('CA PATHWAYS 2022'!N$14/'CA PATHWAYS 2022'!$H$14)-1</f>
        <v>-0.25517158016081731</v>
      </c>
      <c r="M36" s="413">
        <f>('CA PATHWAYS 2022'!O$14/'CA PATHWAYS 2022'!$H$14)-1</f>
        <v>-0.30220349102396205</v>
      </c>
      <c r="N36" s="413">
        <f>('CA PATHWAYS 2022'!P$14/'CA PATHWAYS 2022'!$H$14)-1</f>
        <v>-0.34776625866983224</v>
      </c>
      <c r="O36" s="413">
        <f>('CA PATHWAYS 2022'!Q$14/'CA PATHWAYS 2022'!$H$14)-1</f>
        <v>-0.39642167461772526</v>
      </c>
      <c r="P36" s="413">
        <f>('CA PATHWAYS 2022'!R$14/'CA PATHWAYS 2022'!$H$14)-1</f>
        <v>-0.44242848846157146</v>
      </c>
      <c r="Q36" s="413">
        <f>('CA PATHWAYS 2022'!S$14/'CA PATHWAYS 2022'!$H$14)-1</f>
        <v>-0.48421341757855729</v>
      </c>
      <c r="R36" s="413">
        <f>('CA PATHWAYS 2022'!T$14/'CA PATHWAYS 2022'!$H$14)-1</f>
        <v>-0.51920992427227342</v>
      </c>
      <c r="S36" s="413">
        <f>('CA PATHWAYS 2022'!U$14/'CA PATHWAYS 2022'!$H$14)-1</f>
        <v>-0.55699944404254365</v>
      </c>
      <c r="T36" s="413">
        <f>('CA PATHWAYS 2022'!V$14/'CA PATHWAYS 2022'!$H$14)-1</f>
        <v>-0.59189379475042492</v>
      </c>
      <c r="U36" s="413">
        <f>('CA PATHWAYS 2022'!W$14/'CA PATHWAYS 2022'!$H$14)-1</f>
        <v>-0.63375270797753092</v>
      </c>
      <c r="V36" s="413">
        <f>('CA PATHWAYS 2022'!X$14/'CA PATHWAYS 2022'!$H$14)-1</f>
        <v>-0.63077392050685854</v>
      </c>
      <c r="W36" s="413">
        <f>('CA PATHWAYS 2022'!Y$14/'CA PATHWAYS 2022'!$H$14)-1</f>
        <v>-0.64250039723154773</v>
      </c>
      <c r="X36" s="413">
        <f>('CA PATHWAYS 2022'!Z$14/'CA PATHWAYS 2022'!$H$14)-1</f>
        <v>-0.65502584741374492</v>
      </c>
      <c r="Y36" s="413">
        <f>('CA PATHWAYS 2022'!AA$14/'CA PATHWAYS 2022'!$H$14)-1</f>
        <v>-0.66506665464895631</v>
      </c>
      <c r="Z36" s="413">
        <f>('CA PATHWAYS 2022'!AB$14/'CA PATHWAYS 2022'!$H$14)-1</f>
        <v>-0.6741844528366987</v>
      </c>
      <c r="AA36" s="413">
        <f>('CA PATHWAYS 2022'!AC$14/'CA PATHWAYS 2022'!$H$14)-1</f>
        <v>-0.6814961055592319</v>
      </c>
      <c r="AB36" s="413">
        <f>('CA PATHWAYS 2022'!AD$14/'CA PATHWAYS 2022'!$H$14)-1</f>
        <v>-0.68769791421373472</v>
      </c>
      <c r="AC36" s="413">
        <f>('CA PATHWAYS 2022'!AE$14/'CA PATHWAYS 2022'!$H$14)-1</f>
        <v>-0.69401631139485098</v>
      </c>
      <c r="AD36" s="413">
        <f>('CA PATHWAYS 2022'!AF$14/'CA PATHWAYS 2022'!$H$14)-1</f>
        <v>-0.69944689361263235</v>
      </c>
      <c r="AE36" s="413">
        <f>('CA PATHWAYS 2022'!AG$14/'CA PATHWAYS 2022'!$H$14)-1</f>
        <v>-0.70423779058421743</v>
      </c>
      <c r="AF36" s="413">
        <f>('CA PATHWAYS 2022'!AH$17/'CA PATHWAYS 2022'!$H$17)-1</f>
        <v>8.0729695213850761E-2</v>
      </c>
      <c r="AG36" s="414" cm="1">
        <f t="array" ref="AG36">TREND($AB36:$AF36,$AB$1:$AF$1,AG$1)</f>
        <v>-8.2943721018580163E-2</v>
      </c>
      <c r="AH36" s="414" cm="1">
        <f t="array" ref="AH36">TREND($AB36:$AF36,$AB$1:$AF$1,AH$1)</f>
        <v>6.9719652948037947E-2</v>
      </c>
      <c r="AI36" s="414" cm="1">
        <f t="array" ref="AI36">TREND($AB36:$AF36,$AB$1:$AF$1,AI$1)</f>
        <v>0.22238302691459921</v>
      </c>
      <c r="AJ36" s="414" cm="1">
        <f t="array" ref="AJ36">TREND($AB36:$AF36,$AB$1:$AF$1,AJ$1)</f>
        <v>0.37504640088116048</v>
      </c>
      <c r="AK36" s="414" cm="1">
        <f t="array" ref="AK36">TREND($AB36:$AF36,$AB$1:$AF$1,AK$1)</f>
        <v>0.52770977484777859</v>
      </c>
    </row>
    <row r="37" spans="1:37" x14ac:dyDescent="0.25">
      <c r="A37" s="1"/>
      <c r="B37" s="200" t="s">
        <v>1628</v>
      </c>
      <c r="C37" s="143" t="s">
        <v>1153</v>
      </c>
      <c r="D37" s="46" t="s">
        <v>60</v>
      </c>
      <c r="E37" s="44">
        <v>0</v>
      </c>
      <c r="F37" s="170">
        <v>0</v>
      </c>
      <c r="G37" s="412">
        <v>0</v>
      </c>
      <c r="H37" s="413">
        <v>0</v>
      </c>
      <c r="I37" s="413">
        <v>0</v>
      </c>
      <c r="J37" s="413">
        <v>0</v>
      </c>
      <c r="K37" s="413">
        <v>0</v>
      </c>
      <c r="L37" s="413">
        <v>0</v>
      </c>
      <c r="M37" s="413">
        <v>0</v>
      </c>
      <c r="N37" s="413">
        <v>0</v>
      </c>
      <c r="O37" s="413">
        <v>0</v>
      </c>
      <c r="P37" s="413">
        <v>0</v>
      </c>
      <c r="Q37" s="413">
        <v>0</v>
      </c>
      <c r="R37" s="413">
        <v>0</v>
      </c>
      <c r="S37" s="413">
        <v>0</v>
      </c>
      <c r="T37" s="413">
        <v>0</v>
      </c>
      <c r="U37" s="413">
        <v>0</v>
      </c>
      <c r="V37" s="413">
        <v>0</v>
      </c>
      <c r="W37" s="413">
        <v>0</v>
      </c>
      <c r="X37" s="413">
        <v>0</v>
      </c>
      <c r="Y37" s="413">
        <v>0</v>
      </c>
      <c r="Z37" s="413">
        <v>0</v>
      </c>
      <c r="AA37" s="413">
        <v>0</v>
      </c>
      <c r="AB37" s="413">
        <v>0</v>
      </c>
      <c r="AC37" s="413">
        <v>0</v>
      </c>
      <c r="AD37" s="413">
        <v>0</v>
      </c>
      <c r="AE37" s="413">
        <v>0</v>
      </c>
      <c r="AF37" s="413">
        <f>('CA PATHWAYS 2022'!AH$26/'CA PATHWAYS 2022'!$H$26)-1</f>
        <v>-0.30751557706209631</v>
      </c>
      <c r="AG37" s="414" cm="1">
        <f t="array" ref="AG37">TREND($AB37:$AF37,$AB$1:$AF$1,AG$1)</f>
        <v>-0.24601246164966994</v>
      </c>
      <c r="AH37" s="414" cm="1">
        <f t="array" ref="AH37">TREND($AB37:$AF37,$AB$1:$AF$1,AH$1)</f>
        <v>-0.30751557706209098</v>
      </c>
      <c r="AI37" s="414" cm="1">
        <f t="array" ref="AI37">TREND($AB37:$AF37,$AB$1:$AF$1,AI$1)</f>
        <v>-0.36901869247451202</v>
      </c>
      <c r="AJ37" s="414" cm="1">
        <f t="array" ref="AJ37">TREND($AB37:$AF37,$AB$1:$AF$1,AJ$1)</f>
        <v>-0.43052180788693306</v>
      </c>
      <c r="AK37" s="414" cm="1">
        <f t="array" ref="AK37">TREND($AB37:$AF37,$AB$1:$AF$1,AK$1)</f>
        <v>-0.4920249232993541</v>
      </c>
    </row>
    <row r="38" spans="1:37" x14ac:dyDescent="0.25">
      <c r="A38" s="1"/>
      <c r="B38" s="200" t="s">
        <v>1628</v>
      </c>
      <c r="C38" s="143" t="s">
        <v>1153</v>
      </c>
      <c r="D38" s="46" t="s">
        <v>61</v>
      </c>
      <c r="E38" s="44">
        <v>0</v>
      </c>
      <c r="F38" s="170">
        <v>0</v>
      </c>
      <c r="G38" s="412">
        <f>('CA PATHWAYS 2022'!I$14/'CA PATHWAYS 2022'!$H$14)-1</f>
        <v>-3.7151592882537665E-2</v>
      </c>
      <c r="H38" s="413">
        <f>('CA PATHWAYS 2022'!J$14/'CA PATHWAYS 2022'!$H$14)-1</f>
        <v>-0.11616837571558647</v>
      </c>
      <c r="I38" s="413">
        <f>('CA PATHWAYS 2022'!K$14/'CA PATHWAYS 2022'!$H$14)-1</f>
        <v>-0.13544711246125329</v>
      </c>
      <c r="J38" s="413">
        <f>('CA PATHWAYS 2022'!L$14/'CA PATHWAYS 2022'!$H$14)-1</f>
        <v>-0.16403419787910212</v>
      </c>
      <c r="K38" s="413">
        <f>('CA PATHWAYS 2022'!M$14/'CA PATHWAYS 2022'!$H$14)-1</f>
        <v>-0.21066121908822999</v>
      </c>
      <c r="L38" s="413">
        <f>('CA PATHWAYS 2022'!N$14/'CA PATHWAYS 2022'!$H$14)-1</f>
        <v>-0.25517158016081731</v>
      </c>
      <c r="M38" s="413">
        <f>('CA PATHWAYS 2022'!O$14/'CA PATHWAYS 2022'!$H$14)-1</f>
        <v>-0.30220349102396205</v>
      </c>
      <c r="N38" s="413">
        <f>('CA PATHWAYS 2022'!P$14/'CA PATHWAYS 2022'!$H$14)-1</f>
        <v>-0.34776625866983224</v>
      </c>
      <c r="O38" s="413">
        <f>('CA PATHWAYS 2022'!Q$14/'CA PATHWAYS 2022'!$H$14)-1</f>
        <v>-0.39642167461772526</v>
      </c>
      <c r="P38" s="413">
        <f>('CA PATHWAYS 2022'!R$14/'CA PATHWAYS 2022'!$H$14)-1</f>
        <v>-0.44242848846157146</v>
      </c>
      <c r="Q38" s="413">
        <f>('CA PATHWAYS 2022'!S$14/'CA PATHWAYS 2022'!$H$14)-1</f>
        <v>-0.48421341757855729</v>
      </c>
      <c r="R38" s="413">
        <f>('CA PATHWAYS 2022'!T$14/'CA PATHWAYS 2022'!$H$14)-1</f>
        <v>-0.51920992427227342</v>
      </c>
      <c r="S38" s="413">
        <f>('CA PATHWAYS 2022'!U$14/'CA PATHWAYS 2022'!$H$14)-1</f>
        <v>-0.55699944404254365</v>
      </c>
      <c r="T38" s="413">
        <f>('CA PATHWAYS 2022'!V$14/'CA PATHWAYS 2022'!$H$14)-1</f>
        <v>-0.59189379475042492</v>
      </c>
      <c r="U38" s="413">
        <f>('CA PATHWAYS 2022'!W$14/'CA PATHWAYS 2022'!$H$14)-1</f>
        <v>-0.63375270797753092</v>
      </c>
      <c r="V38" s="413">
        <f>('CA PATHWAYS 2022'!X$14/'CA PATHWAYS 2022'!$H$14)-1</f>
        <v>-0.63077392050685854</v>
      </c>
      <c r="W38" s="413">
        <f>('CA PATHWAYS 2022'!Y$14/'CA PATHWAYS 2022'!$H$14)-1</f>
        <v>-0.64250039723154773</v>
      </c>
      <c r="X38" s="413">
        <f>('CA PATHWAYS 2022'!Z$14/'CA PATHWAYS 2022'!$H$14)-1</f>
        <v>-0.65502584741374492</v>
      </c>
      <c r="Y38" s="413">
        <f>('CA PATHWAYS 2022'!AA$14/'CA PATHWAYS 2022'!$H$14)-1</f>
        <v>-0.66506665464895631</v>
      </c>
      <c r="Z38" s="413">
        <f>('CA PATHWAYS 2022'!AB$14/'CA PATHWAYS 2022'!$H$14)-1</f>
        <v>-0.6741844528366987</v>
      </c>
      <c r="AA38" s="413">
        <f>('CA PATHWAYS 2022'!AC$14/'CA PATHWAYS 2022'!$H$14)-1</f>
        <v>-0.6814961055592319</v>
      </c>
      <c r="AB38" s="413">
        <f>('CA PATHWAYS 2022'!AD$14/'CA PATHWAYS 2022'!$H$14)-1</f>
        <v>-0.68769791421373472</v>
      </c>
      <c r="AC38" s="413">
        <f>('CA PATHWAYS 2022'!AE$14/'CA PATHWAYS 2022'!$H$14)-1</f>
        <v>-0.69401631139485098</v>
      </c>
      <c r="AD38" s="413">
        <f>('CA PATHWAYS 2022'!AF$14/'CA PATHWAYS 2022'!$H$14)-1</f>
        <v>-0.69944689361263235</v>
      </c>
      <c r="AE38" s="413">
        <f>('CA PATHWAYS 2022'!AG$14/'CA PATHWAYS 2022'!$H$14)-1</f>
        <v>-0.70423779058421743</v>
      </c>
      <c r="AF38" s="413">
        <f>('CA PATHWAYS 2022'!AH$17/'CA PATHWAYS 2022'!$H$17)-1</f>
        <v>8.0729695213850761E-2</v>
      </c>
      <c r="AG38" s="414" cm="1">
        <f t="array" ref="AG38">TREND($AB38:$AF38,$AB$1:$AF$1,AG$1)</f>
        <v>-8.2943721018580163E-2</v>
      </c>
      <c r="AH38" s="414" cm="1">
        <f t="array" ref="AH38">TREND($AB38:$AF38,$AB$1:$AF$1,AH$1)</f>
        <v>6.9719652948037947E-2</v>
      </c>
      <c r="AI38" s="414" cm="1">
        <f t="array" ref="AI38">TREND($AB38:$AF38,$AB$1:$AF$1,AI$1)</f>
        <v>0.22238302691459921</v>
      </c>
      <c r="AJ38" s="414" cm="1">
        <f t="array" ref="AJ38">TREND($AB38:$AF38,$AB$1:$AF$1,AJ$1)</f>
        <v>0.37504640088116048</v>
      </c>
      <c r="AK38" s="414" cm="1">
        <f t="array" ref="AK38">TREND($AB38:$AF38,$AB$1:$AF$1,AK$1)</f>
        <v>0.52770977484777859</v>
      </c>
    </row>
    <row r="39" spans="1:37" x14ac:dyDescent="0.25">
      <c r="A39" s="1"/>
      <c r="B39" s="200" t="s">
        <v>1628</v>
      </c>
      <c r="C39" s="143" t="s">
        <v>1153</v>
      </c>
      <c r="D39" s="46" t="s">
        <v>62</v>
      </c>
      <c r="E39" s="44">
        <v>0</v>
      </c>
      <c r="F39" s="170">
        <v>0</v>
      </c>
      <c r="G39" s="412">
        <f>('CA PATHWAYS 2022'!I$14/'CA PATHWAYS 2022'!$H$14)-1</f>
        <v>-3.7151592882537665E-2</v>
      </c>
      <c r="H39" s="413">
        <f>('CA PATHWAYS 2022'!J$14/'CA PATHWAYS 2022'!$H$14)-1</f>
        <v>-0.11616837571558647</v>
      </c>
      <c r="I39" s="413">
        <f>('CA PATHWAYS 2022'!K$14/'CA PATHWAYS 2022'!$H$14)-1</f>
        <v>-0.13544711246125329</v>
      </c>
      <c r="J39" s="413">
        <f>('CA PATHWAYS 2022'!L$14/'CA PATHWAYS 2022'!$H$14)-1</f>
        <v>-0.16403419787910212</v>
      </c>
      <c r="K39" s="413">
        <f>('CA PATHWAYS 2022'!M$14/'CA PATHWAYS 2022'!$H$14)-1</f>
        <v>-0.21066121908822999</v>
      </c>
      <c r="L39" s="413">
        <f>('CA PATHWAYS 2022'!N$14/'CA PATHWAYS 2022'!$H$14)-1</f>
        <v>-0.25517158016081731</v>
      </c>
      <c r="M39" s="413">
        <f>('CA PATHWAYS 2022'!O$14/'CA PATHWAYS 2022'!$H$14)-1</f>
        <v>-0.30220349102396205</v>
      </c>
      <c r="N39" s="413">
        <f>('CA PATHWAYS 2022'!P$14/'CA PATHWAYS 2022'!$H$14)-1</f>
        <v>-0.34776625866983224</v>
      </c>
      <c r="O39" s="413">
        <f>('CA PATHWAYS 2022'!Q$14/'CA PATHWAYS 2022'!$H$14)-1</f>
        <v>-0.39642167461772526</v>
      </c>
      <c r="P39" s="413">
        <f>('CA PATHWAYS 2022'!R$14/'CA PATHWAYS 2022'!$H$14)-1</f>
        <v>-0.44242848846157146</v>
      </c>
      <c r="Q39" s="413">
        <f>('CA PATHWAYS 2022'!S$14/'CA PATHWAYS 2022'!$H$14)-1</f>
        <v>-0.48421341757855729</v>
      </c>
      <c r="R39" s="413">
        <f>('CA PATHWAYS 2022'!T$14/'CA PATHWAYS 2022'!$H$14)-1</f>
        <v>-0.51920992427227342</v>
      </c>
      <c r="S39" s="413">
        <f>('CA PATHWAYS 2022'!U$14/'CA PATHWAYS 2022'!$H$14)-1</f>
        <v>-0.55699944404254365</v>
      </c>
      <c r="T39" s="413">
        <f>('CA PATHWAYS 2022'!V$14/'CA PATHWAYS 2022'!$H$14)-1</f>
        <v>-0.59189379475042492</v>
      </c>
      <c r="U39" s="413">
        <f>('CA PATHWAYS 2022'!W$14/'CA PATHWAYS 2022'!$H$14)-1</f>
        <v>-0.63375270797753092</v>
      </c>
      <c r="V39" s="413">
        <f>('CA PATHWAYS 2022'!X$14/'CA PATHWAYS 2022'!$H$14)-1</f>
        <v>-0.63077392050685854</v>
      </c>
      <c r="W39" s="413">
        <f>('CA PATHWAYS 2022'!Y$14/'CA PATHWAYS 2022'!$H$14)-1</f>
        <v>-0.64250039723154773</v>
      </c>
      <c r="X39" s="413">
        <f>('CA PATHWAYS 2022'!Z$14/'CA PATHWAYS 2022'!$H$14)-1</f>
        <v>-0.65502584741374492</v>
      </c>
      <c r="Y39" s="413">
        <f>('CA PATHWAYS 2022'!AA$14/'CA PATHWAYS 2022'!$H$14)-1</f>
        <v>-0.66506665464895631</v>
      </c>
      <c r="Z39" s="413">
        <f>('CA PATHWAYS 2022'!AB$14/'CA PATHWAYS 2022'!$H$14)-1</f>
        <v>-0.6741844528366987</v>
      </c>
      <c r="AA39" s="413">
        <f>('CA PATHWAYS 2022'!AC$14/'CA PATHWAYS 2022'!$H$14)-1</f>
        <v>-0.6814961055592319</v>
      </c>
      <c r="AB39" s="413">
        <f>('CA PATHWAYS 2022'!AD$14/'CA PATHWAYS 2022'!$H$14)-1</f>
        <v>-0.68769791421373472</v>
      </c>
      <c r="AC39" s="413">
        <f>('CA PATHWAYS 2022'!AE$14/'CA PATHWAYS 2022'!$H$14)-1</f>
        <v>-0.69401631139485098</v>
      </c>
      <c r="AD39" s="413">
        <f>('CA PATHWAYS 2022'!AF$14/'CA PATHWAYS 2022'!$H$14)-1</f>
        <v>-0.69944689361263235</v>
      </c>
      <c r="AE39" s="413">
        <f>('CA PATHWAYS 2022'!AG$14/'CA PATHWAYS 2022'!$H$14)-1</f>
        <v>-0.70423779058421743</v>
      </c>
      <c r="AF39" s="413">
        <f>('CA PATHWAYS 2022'!AH$17/'CA PATHWAYS 2022'!$H$17)-1</f>
        <v>8.0729695213850761E-2</v>
      </c>
      <c r="AG39" s="414" cm="1">
        <f t="array" ref="AG39">TREND($AB39:$AF39,$AB$1:$AF$1,AG$1)</f>
        <v>-8.2943721018580163E-2</v>
      </c>
      <c r="AH39" s="414" cm="1">
        <f t="array" ref="AH39">TREND($AB39:$AF39,$AB$1:$AF$1,AH$1)</f>
        <v>6.9719652948037947E-2</v>
      </c>
      <c r="AI39" s="414" cm="1">
        <f t="array" ref="AI39">TREND($AB39:$AF39,$AB$1:$AF$1,AI$1)</f>
        <v>0.22238302691459921</v>
      </c>
      <c r="AJ39" s="414" cm="1">
        <f t="array" ref="AJ39">TREND($AB39:$AF39,$AB$1:$AF$1,AJ$1)</f>
        <v>0.37504640088116048</v>
      </c>
      <c r="AK39" s="414" cm="1">
        <f t="array" ref="AK39">TREND($AB39:$AF39,$AB$1:$AF$1,AK$1)</f>
        <v>0.52770977484777859</v>
      </c>
    </row>
    <row r="40" spans="1:37" x14ac:dyDescent="0.25">
      <c r="A40" s="1"/>
      <c r="B40" s="200" t="s">
        <v>1628</v>
      </c>
      <c r="C40" s="143" t="s">
        <v>1153</v>
      </c>
      <c r="D40" s="46" t="s">
        <v>63</v>
      </c>
      <c r="E40" s="44">
        <v>0</v>
      </c>
      <c r="F40" s="170">
        <v>0</v>
      </c>
      <c r="G40" s="412">
        <f>('CA PATHWAYS 2022'!I$14/'CA PATHWAYS 2022'!$H$14)-1</f>
        <v>-3.7151592882537665E-2</v>
      </c>
      <c r="H40" s="413">
        <f>('CA PATHWAYS 2022'!J$14/'CA PATHWAYS 2022'!$H$14)-1</f>
        <v>-0.11616837571558647</v>
      </c>
      <c r="I40" s="413">
        <f>('CA PATHWAYS 2022'!K$14/'CA PATHWAYS 2022'!$H$14)-1</f>
        <v>-0.13544711246125329</v>
      </c>
      <c r="J40" s="413">
        <f>('CA PATHWAYS 2022'!L$14/'CA PATHWAYS 2022'!$H$14)-1</f>
        <v>-0.16403419787910212</v>
      </c>
      <c r="K40" s="413">
        <f>('CA PATHWAYS 2022'!M$14/'CA PATHWAYS 2022'!$H$14)-1</f>
        <v>-0.21066121908822999</v>
      </c>
      <c r="L40" s="413">
        <f>('CA PATHWAYS 2022'!N$14/'CA PATHWAYS 2022'!$H$14)-1</f>
        <v>-0.25517158016081731</v>
      </c>
      <c r="M40" s="413">
        <f>('CA PATHWAYS 2022'!O$14/'CA PATHWAYS 2022'!$H$14)-1</f>
        <v>-0.30220349102396205</v>
      </c>
      <c r="N40" s="413">
        <f>('CA PATHWAYS 2022'!P$14/'CA PATHWAYS 2022'!$H$14)-1</f>
        <v>-0.34776625866983224</v>
      </c>
      <c r="O40" s="413">
        <f>('CA PATHWAYS 2022'!Q$14/'CA PATHWAYS 2022'!$H$14)-1</f>
        <v>-0.39642167461772526</v>
      </c>
      <c r="P40" s="413">
        <f>('CA PATHWAYS 2022'!R$14/'CA PATHWAYS 2022'!$H$14)-1</f>
        <v>-0.44242848846157146</v>
      </c>
      <c r="Q40" s="413">
        <f>('CA PATHWAYS 2022'!S$14/'CA PATHWAYS 2022'!$H$14)-1</f>
        <v>-0.48421341757855729</v>
      </c>
      <c r="R40" s="413">
        <f>('CA PATHWAYS 2022'!T$14/'CA PATHWAYS 2022'!$H$14)-1</f>
        <v>-0.51920992427227342</v>
      </c>
      <c r="S40" s="413">
        <f>('CA PATHWAYS 2022'!U$14/'CA PATHWAYS 2022'!$H$14)-1</f>
        <v>-0.55699944404254365</v>
      </c>
      <c r="T40" s="413">
        <f>('CA PATHWAYS 2022'!V$14/'CA PATHWAYS 2022'!$H$14)-1</f>
        <v>-0.59189379475042492</v>
      </c>
      <c r="U40" s="413">
        <f>('CA PATHWAYS 2022'!W$14/'CA PATHWAYS 2022'!$H$14)-1</f>
        <v>-0.63375270797753092</v>
      </c>
      <c r="V40" s="413">
        <f>('CA PATHWAYS 2022'!X$14/'CA PATHWAYS 2022'!$H$14)-1</f>
        <v>-0.63077392050685854</v>
      </c>
      <c r="W40" s="413">
        <f>('CA PATHWAYS 2022'!Y$14/'CA PATHWAYS 2022'!$H$14)-1</f>
        <v>-0.64250039723154773</v>
      </c>
      <c r="X40" s="413">
        <f>('CA PATHWAYS 2022'!Z$14/'CA PATHWAYS 2022'!$H$14)-1</f>
        <v>-0.65502584741374492</v>
      </c>
      <c r="Y40" s="413">
        <f>('CA PATHWAYS 2022'!AA$14/'CA PATHWAYS 2022'!$H$14)-1</f>
        <v>-0.66506665464895631</v>
      </c>
      <c r="Z40" s="413">
        <f>('CA PATHWAYS 2022'!AB$14/'CA PATHWAYS 2022'!$H$14)-1</f>
        <v>-0.6741844528366987</v>
      </c>
      <c r="AA40" s="413">
        <f>('CA PATHWAYS 2022'!AC$14/'CA PATHWAYS 2022'!$H$14)-1</f>
        <v>-0.6814961055592319</v>
      </c>
      <c r="AB40" s="413">
        <f>('CA PATHWAYS 2022'!AD$14/'CA PATHWAYS 2022'!$H$14)-1</f>
        <v>-0.68769791421373472</v>
      </c>
      <c r="AC40" s="413">
        <f>('CA PATHWAYS 2022'!AE$14/'CA PATHWAYS 2022'!$H$14)-1</f>
        <v>-0.69401631139485098</v>
      </c>
      <c r="AD40" s="413">
        <f>('CA PATHWAYS 2022'!AF$14/'CA PATHWAYS 2022'!$H$14)-1</f>
        <v>-0.69944689361263235</v>
      </c>
      <c r="AE40" s="413">
        <f>('CA PATHWAYS 2022'!AG$14/'CA PATHWAYS 2022'!$H$14)-1</f>
        <v>-0.70423779058421743</v>
      </c>
      <c r="AF40" s="413">
        <f>('CA PATHWAYS 2022'!AH$17/'CA PATHWAYS 2022'!$H$17)-1</f>
        <v>8.0729695213850761E-2</v>
      </c>
      <c r="AG40" s="414" cm="1">
        <f t="array" ref="AG40">TREND($AB40:$AF40,$AB$1:$AF$1,AG$1)</f>
        <v>-8.2943721018580163E-2</v>
      </c>
      <c r="AH40" s="414" cm="1">
        <f t="array" ref="AH40">TREND($AB40:$AF40,$AB$1:$AF$1,AH$1)</f>
        <v>6.9719652948037947E-2</v>
      </c>
      <c r="AI40" s="414" cm="1">
        <f t="array" ref="AI40">TREND($AB40:$AF40,$AB$1:$AF$1,AI$1)</f>
        <v>0.22238302691459921</v>
      </c>
      <c r="AJ40" s="414" cm="1">
        <f t="array" ref="AJ40">TREND($AB40:$AF40,$AB$1:$AF$1,AJ$1)</f>
        <v>0.37504640088116048</v>
      </c>
      <c r="AK40" s="414" cm="1">
        <f t="array" ref="AK40">TREND($AB40:$AF40,$AB$1:$AF$1,AK$1)</f>
        <v>0.52770977484777859</v>
      </c>
    </row>
    <row r="41" spans="1:37" x14ac:dyDescent="0.25">
      <c r="A41" s="196" t="s">
        <v>1603</v>
      </c>
      <c r="B41" s="196" t="s">
        <v>1602</v>
      </c>
      <c r="C41" s="143" t="s">
        <v>1153</v>
      </c>
      <c r="D41" s="46" t="s">
        <v>64</v>
      </c>
      <c r="E41" s="44">
        <v>0</v>
      </c>
      <c r="F41" s="170">
        <v>0</v>
      </c>
      <c r="G41" s="412">
        <f>('CA PATHWAYS 2022'!I$14/'CA PATHWAYS 2022'!$H$14)-1</f>
        <v>-3.7151592882537665E-2</v>
      </c>
      <c r="H41" s="145">
        <f>(-0.4-$G41)/COUNT($H$1:$V$1)+G41</f>
        <v>-6.1341486690368485E-2</v>
      </c>
      <c r="I41" s="145">
        <f t="shared" ref="I41:V41" si="0">(-0.4-$G41)/COUNT($H$1:$V$1)+H41</f>
        <v>-8.5531380498199305E-2</v>
      </c>
      <c r="J41" s="145">
        <f t="shared" si="0"/>
        <v>-0.10972127430603013</v>
      </c>
      <c r="K41" s="145">
        <f t="shared" si="0"/>
        <v>-0.13391116811386095</v>
      </c>
      <c r="L41" s="145">
        <f t="shared" si="0"/>
        <v>-0.15810106192169177</v>
      </c>
      <c r="M41" s="145">
        <f t="shared" si="0"/>
        <v>-0.18229095572952259</v>
      </c>
      <c r="N41" s="145">
        <f t="shared" si="0"/>
        <v>-0.20648084953735341</v>
      </c>
      <c r="O41" s="145">
        <f t="shared" si="0"/>
        <v>-0.23067074334518423</v>
      </c>
      <c r="P41" s="145">
        <f t="shared" si="0"/>
        <v>-0.25486063715301505</v>
      </c>
      <c r="Q41" s="145">
        <f t="shared" si="0"/>
        <v>-0.27905053096084587</v>
      </c>
      <c r="R41" s="145">
        <f t="shared" si="0"/>
        <v>-0.30324042476867669</v>
      </c>
      <c r="S41" s="145">
        <f t="shared" si="0"/>
        <v>-0.32743031857650751</v>
      </c>
      <c r="T41" s="145">
        <f t="shared" si="0"/>
        <v>-0.35162021238433833</v>
      </c>
      <c r="U41" s="145">
        <f t="shared" si="0"/>
        <v>-0.37581010619216915</v>
      </c>
      <c r="V41" s="145">
        <f t="shared" si="0"/>
        <v>-0.39999999999999997</v>
      </c>
      <c r="W41" s="145">
        <f>V41</f>
        <v>-0.39999999999999997</v>
      </c>
      <c r="X41" s="145">
        <f t="shared" ref="X41:AK41" si="1">W41</f>
        <v>-0.39999999999999997</v>
      </c>
      <c r="Y41" s="145">
        <f t="shared" si="1"/>
        <v>-0.39999999999999997</v>
      </c>
      <c r="Z41" s="145">
        <f t="shared" si="1"/>
        <v>-0.39999999999999997</v>
      </c>
      <c r="AA41" s="145">
        <f t="shared" si="1"/>
        <v>-0.39999999999999997</v>
      </c>
      <c r="AB41" s="145">
        <f t="shared" si="1"/>
        <v>-0.39999999999999997</v>
      </c>
      <c r="AC41" s="145">
        <f t="shared" si="1"/>
        <v>-0.39999999999999997</v>
      </c>
      <c r="AD41" s="145">
        <f t="shared" si="1"/>
        <v>-0.39999999999999997</v>
      </c>
      <c r="AE41" s="145">
        <f t="shared" si="1"/>
        <v>-0.39999999999999997</v>
      </c>
      <c r="AF41" s="145">
        <f t="shared" si="1"/>
        <v>-0.39999999999999997</v>
      </c>
      <c r="AG41" s="415">
        <f t="shared" si="1"/>
        <v>-0.39999999999999997</v>
      </c>
      <c r="AH41" s="415">
        <f t="shared" si="1"/>
        <v>-0.39999999999999997</v>
      </c>
      <c r="AI41" s="415">
        <f t="shared" si="1"/>
        <v>-0.39999999999999997</v>
      </c>
      <c r="AJ41" s="415">
        <f t="shared" si="1"/>
        <v>-0.39999999999999997</v>
      </c>
      <c r="AK41" s="415">
        <f t="shared" si="1"/>
        <v>-0.39999999999999997</v>
      </c>
    </row>
    <row r="42" spans="1:37" x14ac:dyDescent="0.25">
      <c r="A42" s="1"/>
      <c r="B42" s="200" t="s">
        <v>1628</v>
      </c>
      <c r="C42" s="143" t="s">
        <v>1153</v>
      </c>
      <c r="D42" s="201" t="s">
        <v>65</v>
      </c>
      <c r="E42" s="44">
        <v>0</v>
      </c>
      <c r="F42" s="170">
        <v>0</v>
      </c>
      <c r="G42" s="412">
        <f>('CA PATHWAYS 2022'!I$14/'CA PATHWAYS 2022'!$H$14)-1</f>
        <v>-3.7151592882537665E-2</v>
      </c>
      <c r="H42" s="413">
        <f>('CA PATHWAYS 2022'!J$14/'CA PATHWAYS 2022'!$H$14)-1</f>
        <v>-0.11616837571558647</v>
      </c>
      <c r="I42" s="413">
        <f>('CA PATHWAYS 2022'!K$14/'CA PATHWAYS 2022'!$H$14)-1</f>
        <v>-0.13544711246125329</v>
      </c>
      <c r="J42" s="413">
        <f>('CA PATHWAYS 2022'!L$14/'CA PATHWAYS 2022'!$H$14)-1</f>
        <v>-0.16403419787910212</v>
      </c>
      <c r="K42" s="413">
        <f>('CA PATHWAYS 2022'!M$14/'CA PATHWAYS 2022'!$H$14)-1</f>
        <v>-0.21066121908822999</v>
      </c>
      <c r="L42" s="413">
        <f>('CA PATHWAYS 2022'!N$14/'CA PATHWAYS 2022'!$H$14)-1</f>
        <v>-0.25517158016081731</v>
      </c>
      <c r="M42" s="413">
        <f>('CA PATHWAYS 2022'!O$14/'CA PATHWAYS 2022'!$H$14)-1</f>
        <v>-0.30220349102396205</v>
      </c>
      <c r="N42" s="413">
        <f>('CA PATHWAYS 2022'!P$14/'CA PATHWAYS 2022'!$H$14)-1</f>
        <v>-0.34776625866983224</v>
      </c>
      <c r="O42" s="413">
        <f>('CA PATHWAYS 2022'!Q$14/'CA PATHWAYS 2022'!$H$14)-1</f>
        <v>-0.39642167461772526</v>
      </c>
      <c r="P42" s="413">
        <f>('CA PATHWAYS 2022'!R$14/'CA PATHWAYS 2022'!$H$14)-1</f>
        <v>-0.44242848846157146</v>
      </c>
      <c r="Q42" s="413">
        <f>('CA PATHWAYS 2022'!S$14/'CA PATHWAYS 2022'!$H$14)-1</f>
        <v>-0.48421341757855729</v>
      </c>
      <c r="R42" s="413">
        <f>('CA PATHWAYS 2022'!T$14/'CA PATHWAYS 2022'!$H$14)-1</f>
        <v>-0.51920992427227342</v>
      </c>
      <c r="S42" s="413">
        <f>('CA PATHWAYS 2022'!U$14/'CA PATHWAYS 2022'!$H$14)-1</f>
        <v>-0.55699944404254365</v>
      </c>
      <c r="T42" s="413">
        <f>('CA PATHWAYS 2022'!V$14/'CA PATHWAYS 2022'!$H$14)-1</f>
        <v>-0.59189379475042492</v>
      </c>
      <c r="U42" s="413">
        <f>('CA PATHWAYS 2022'!W$14/'CA PATHWAYS 2022'!$H$14)-1</f>
        <v>-0.63375270797753092</v>
      </c>
      <c r="V42" s="413">
        <f>('CA PATHWAYS 2022'!X$14/'CA PATHWAYS 2022'!$H$14)-1</f>
        <v>-0.63077392050685854</v>
      </c>
      <c r="W42" s="413">
        <f>('CA PATHWAYS 2022'!Y$14/'CA PATHWAYS 2022'!$H$14)-1</f>
        <v>-0.64250039723154773</v>
      </c>
      <c r="X42" s="413">
        <f>('CA PATHWAYS 2022'!Z$14/'CA PATHWAYS 2022'!$H$14)-1</f>
        <v>-0.65502584741374492</v>
      </c>
      <c r="Y42" s="413">
        <f>('CA PATHWAYS 2022'!AA$14/'CA PATHWAYS 2022'!$H$14)-1</f>
        <v>-0.66506665464895631</v>
      </c>
      <c r="Z42" s="413">
        <f>('CA PATHWAYS 2022'!AB$14/'CA PATHWAYS 2022'!$H$14)-1</f>
        <v>-0.6741844528366987</v>
      </c>
      <c r="AA42" s="413">
        <f>('CA PATHWAYS 2022'!AC$14/'CA PATHWAYS 2022'!$H$14)-1</f>
        <v>-0.6814961055592319</v>
      </c>
      <c r="AB42" s="413">
        <f>('CA PATHWAYS 2022'!AD$14/'CA PATHWAYS 2022'!$H$14)-1</f>
        <v>-0.68769791421373472</v>
      </c>
      <c r="AC42" s="413">
        <f>('CA PATHWAYS 2022'!AE$14/'CA PATHWAYS 2022'!$H$14)-1</f>
        <v>-0.69401631139485098</v>
      </c>
      <c r="AD42" s="413">
        <f>('CA PATHWAYS 2022'!AF$14/'CA PATHWAYS 2022'!$H$14)-1</f>
        <v>-0.69944689361263235</v>
      </c>
      <c r="AE42" s="413">
        <f>('CA PATHWAYS 2022'!AG$14/'CA PATHWAYS 2022'!$H$14)-1</f>
        <v>-0.70423779058421743</v>
      </c>
      <c r="AF42" s="413">
        <f>('CA PATHWAYS 2022'!AH$17/'CA PATHWAYS 2022'!$H$17)-1</f>
        <v>8.0729695213850761E-2</v>
      </c>
      <c r="AG42" s="414" cm="1">
        <f t="array" ref="AG42">TREND($AB42:$AF42,$AB$1:$AF$1,AG$1)</f>
        <v>-8.2943721018580163E-2</v>
      </c>
      <c r="AH42" s="414" cm="1">
        <f t="array" ref="AH42">TREND($AB42:$AF42,$AB$1:$AF$1,AH$1)</f>
        <v>6.9719652948037947E-2</v>
      </c>
      <c r="AI42" s="414" cm="1">
        <f t="array" ref="AI42">TREND($AB42:$AF42,$AB$1:$AF$1,AI$1)</f>
        <v>0.22238302691459921</v>
      </c>
      <c r="AJ42" s="414" cm="1">
        <f t="array" ref="AJ42">TREND($AB42:$AF42,$AB$1:$AF$1,AJ$1)</f>
        <v>0.37504640088116048</v>
      </c>
      <c r="AK42" s="414" cm="1">
        <f t="array" ref="AK42">TREND($AB42:$AF42,$AB$1:$AF$1,AK$1)</f>
        <v>0.52770977484777859</v>
      </c>
    </row>
    <row r="43" spans="1:37" x14ac:dyDescent="0.25">
      <c r="A43" s="1"/>
      <c r="B43" s="200" t="s">
        <v>1628</v>
      </c>
      <c r="C43" s="143" t="s">
        <v>1153</v>
      </c>
      <c r="D43" s="46" t="s">
        <v>66</v>
      </c>
      <c r="E43" s="44">
        <v>0</v>
      </c>
      <c r="F43" s="170">
        <v>0</v>
      </c>
      <c r="G43" s="412">
        <f>('CA PATHWAYS 2022'!I$14/'CA PATHWAYS 2022'!$H$14)-1</f>
        <v>-3.7151592882537665E-2</v>
      </c>
      <c r="H43" s="413">
        <f>('CA PATHWAYS 2022'!J$14/'CA PATHWAYS 2022'!$H$14)-1</f>
        <v>-0.11616837571558647</v>
      </c>
      <c r="I43" s="413">
        <f>('CA PATHWAYS 2022'!K$14/'CA PATHWAYS 2022'!$H$14)-1</f>
        <v>-0.13544711246125329</v>
      </c>
      <c r="J43" s="413">
        <f>('CA PATHWAYS 2022'!L$14/'CA PATHWAYS 2022'!$H$14)-1</f>
        <v>-0.16403419787910212</v>
      </c>
      <c r="K43" s="413">
        <f>('CA PATHWAYS 2022'!M$14/'CA PATHWAYS 2022'!$H$14)-1</f>
        <v>-0.21066121908822999</v>
      </c>
      <c r="L43" s="413">
        <f>('CA PATHWAYS 2022'!N$14/'CA PATHWAYS 2022'!$H$14)-1</f>
        <v>-0.25517158016081731</v>
      </c>
      <c r="M43" s="413">
        <f>('CA PATHWAYS 2022'!O$14/'CA PATHWAYS 2022'!$H$14)-1</f>
        <v>-0.30220349102396205</v>
      </c>
      <c r="N43" s="413">
        <f>('CA PATHWAYS 2022'!P$14/'CA PATHWAYS 2022'!$H$14)-1</f>
        <v>-0.34776625866983224</v>
      </c>
      <c r="O43" s="413">
        <f>('CA PATHWAYS 2022'!Q$14/'CA PATHWAYS 2022'!$H$14)-1</f>
        <v>-0.39642167461772526</v>
      </c>
      <c r="P43" s="413">
        <f>('CA PATHWAYS 2022'!R$14/'CA PATHWAYS 2022'!$H$14)-1</f>
        <v>-0.44242848846157146</v>
      </c>
      <c r="Q43" s="413">
        <f>('CA PATHWAYS 2022'!S$14/'CA PATHWAYS 2022'!$H$14)-1</f>
        <v>-0.48421341757855729</v>
      </c>
      <c r="R43" s="413">
        <f>('CA PATHWAYS 2022'!T$14/'CA PATHWAYS 2022'!$H$14)-1</f>
        <v>-0.51920992427227342</v>
      </c>
      <c r="S43" s="413">
        <f>('CA PATHWAYS 2022'!U$14/'CA PATHWAYS 2022'!$H$14)-1</f>
        <v>-0.55699944404254365</v>
      </c>
      <c r="T43" s="413">
        <f>('CA PATHWAYS 2022'!V$14/'CA PATHWAYS 2022'!$H$14)-1</f>
        <v>-0.59189379475042492</v>
      </c>
      <c r="U43" s="413">
        <f>('CA PATHWAYS 2022'!W$14/'CA PATHWAYS 2022'!$H$14)-1</f>
        <v>-0.63375270797753092</v>
      </c>
      <c r="V43" s="413">
        <f>('CA PATHWAYS 2022'!X$14/'CA PATHWAYS 2022'!$H$14)-1</f>
        <v>-0.63077392050685854</v>
      </c>
      <c r="W43" s="413">
        <f>('CA PATHWAYS 2022'!Y$14/'CA PATHWAYS 2022'!$H$14)-1</f>
        <v>-0.64250039723154773</v>
      </c>
      <c r="X43" s="413">
        <f>('CA PATHWAYS 2022'!Z$14/'CA PATHWAYS 2022'!$H$14)-1</f>
        <v>-0.65502584741374492</v>
      </c>
      <c r="Y43" s="413">
        <f>('CA PATHWAYS 2022'!AA$14/'CA PATHWAYS 2022'!$H$14)-1</f>
        <v>-0.66506665464895631</v>
      </c>
      <c r="Z43" s="413">
        <f>('CA PATHWAYS 2022'!AB$14/'CA PATHWAYS 2022'!$H$14)-1</f>
        <v>-0.6741844528366987</v>
      </c>
      <c r="AA43" s="413">
        <f>('CA PATHWAYS 2022'!AC$14/'CA PATHWAYS 2022'!$H$14)-1</f>
        <v>-0.6814961055592319</v>
      </c>
      <c r="AB43" s="413">
        <f>('CA PATHWAYS 2022'!AD$14/'CA PATHWAYS 2022'!$H$14)-1</f>
        <v>-0.68769791421373472</v>
      </c>
      <c r="AC43" s="413">
        <f>('CA PATHWAYS 2022'!AE$14/'CA PATHWAYS 2022'!$H$14)-1</f>
        <v>-0.69401631139485098</v>
      </c>
      <c r="AD43" s="413">
        <f>('CA PATHWAYS 2022'!AF$14/'CA PATHWAYS 2022'!$H$14)-1</f>
        <v>-0.69944689361263235</v>
      </c>
      <c r="AE43" s="413">
        <f>('CA PATHWAYS 2022'!AG$14/'CA PATHWAYS 2022'!$H$14)-1</f>
        <v>-0.70423779058421743</v>
      </c>
      <c r="AF43" s="413">
        <f>('CA PATHWAYS 2022'!AH$17/'CA PATHWAYS 2022'!$H$17)-1</f>
        <v>8.0729695213850761E-2</v>
      </c>
      <c r="AG43" s="414" cm="1">
        <f t="array" ref="AG43">TREND($AB43:$AF43,$AB$1:$AF$1,AG$1)</f>
        <v>-8.2943721018580163E-2</v>
      </c>
      <c r="AH43" s="414" cm="1">
        <f t="array" ref="AH43">TREND($AB43:$AF43,$AB$1:$AF$1,AH$1)</f>
        <v>6.9719652948037947E-2</v>
      </c>
      <c r="AI43" s="414" cm="1">
        <f t="array" ref="AI43">TREND($AB43:$AF43,$AB$1:$AF$1,AI$1)</f>
        <v>0.22238302691459921</v>
      </c>
      <c r="AJ43" s="414" cm="1">
        <f t="array" ref="AJ43">TREND($AB43:$AF43,$AB$1:$AF$1,AJ$1)</f>
        <v>0.37504640088116048</v>
      </c>
      <c r="AK43" s="414" cm="1">
        <f t="array" ref="AK43">TREND($AB43:$AF43,$AB$1:$AF$1,AK$1)</f>
        <v>0.52770977484777859</v>
      </c>
    </row>
    <row r="44" spans="1:37" x14ac:dyDescent="0.25">
      <c r="A44" s="1"/>
      <c r="B44" s="200" t="s">
        <v>1628</v>
      </c>
      <c r="C44" s="143" t="s">
        <v>1153</v>
      </c>
      <c r="D44" s="46" t="s">
        <v>67</v>
      </c>
      <c r="E44" s="44">
        <v>0</v>
      </c>
      <c r="F44" s="170">
        <v>0</v>
      </c>
      <c r="G44" s="412">
        <f>('CA PATHWAYS 2022'!I$14/'CA PATHWAYS 2022'!$H$14)-1</f>
        <v>-3.7151592882537665E-2</v>
      </c>
      <c r="H44" s="413">
        <f>('CA PATHWAYS 2022'!J$14/'CA PATHWAYS 2022'!$H$14)-1</f>
        <v>-0.11616837571558647</v>
      </c>
      <c r="I44" s="413">
        <f>('CA PATHWAYS 2022'!K$14/'CA PATHWAYS 2022'!$H$14)-1</f>
        <v>-0.13544711246125329</v>
      </c>
      <c r="J44" s="413">
        <f>('CA PATHWAYS 2022'!L$14/'CA PATHWAYS 2022'!$H$14)-1</f>
        <v>-0.16403419787910212</v>
      </c>
      <c r="K44" s="413">
        <f>('CA PATHWAYS 2022'!M$14/'CA PATHWAYS 2022'!$H$14)-1</f>
        <v>-0.21066121908822999</v>
      </c>
      <c r="L44" s="413">
        <f>('CA PATHWAYS 2022'!N$14/'CA PATHWAYS 2022'!$H$14)-1</f>
        <v>-0.25517158016081731</v>
      </c>
      <c r="M44" s="413">
        <f>('CA PATHWAYS 2022'!O$14/'CA PATHWAYS 2022'!$H$14)-1</f>
        <v>-0.30220349102396205</v>
      </c>
      <c r="N44" s="413">
        <f>('CA PATHWAYS 2022'!P$14/'CA PATHWAYS 2022'!$H$14)-1</f>
        <v>-0.34776625866983224</v>
      </c>
      <c r="O44" s="413">
        <f>('CA PATHWAYS 2022'!Q$14/'CA PATHWAYS 2022'!$H$14)-1</f>
        <v>-0.39642167461772526</v>
      </c>
      <c r="P44" s="413">
        <f>('CA PATHWAYS 2022'!R$14/'CA PATHWAYS 2022'!$H$14)-1</f>
        <v>-0.44242848846157146</v>
      </c>
      <c r="Q44" s="413">
        <f>('CA PATHWAYS 2022'!S$14/'CA PATHWAYS 2022'!$H$14)-1</f>
        <v>-0.48421341757855729</v>
      </c>
      <c r="R44" s="413">
        <f>('CA PATHWAYS 2022'!T$14/'CA PATHWAYS 2022'!$H$14)-1</f>
        <v>-0.51920992427227342</v>
      </c>
      <c r="S44" s="413">
        <f>('CA PATHWAYS 2022'!U$14/'CA PATHWAYS 2022'!$H$14)-1</f>
        <v>-0.55699944404254365</v>
      </c>
      <c r="T44" s="413">
        <f>('CA PATHWAYS 2022'!V$14/'CA PATHWAYS 2022'!$H$14)-1</f>
        <v>-0.59189379475042492</v>
      </c>
      <c r="U44" s="413">
        <f>('CA PATHWAYS 2022'!W$14/'CA PATHWAYS 2022'!$H$14)-1</f>
        <v>-0.63375270797753092</v>
      </c>
      <c r="V44" s="413">
        <f>('CA PATHWAYS 2022'!X$14/'CA PATHWAYS 2022'!$H$14)-1</f>
        <v>-0.63077392050685854</v>
      </c>
      <c r="W44" s="413">
        <f>('CA PATHWAYS 2022'!Y$14/'CA PATHWAYS 2022'!$H$14)-1</f>
        <v>-0.64250039723154773</v>
      </c>
      <c r="X44" s="413">
        <f>('CA PATHWAYS 2022'!Z$14/'CA PATHWAYS 2022'!$H$14)-1</f>
        <v>-0.65502584741374492</v>
      </c>
      <c r="Y44" s="413">
        <f>('CA PATHWAYS 2022'!AA$14/'CA PATHWAYS 2022'!$H$14)-1</f>
        <v>-0.66506665464895631</v>
      </c>
      <c r="Z44" s="413">
        <f>('CA PATHWAYS 2022'!AB$14/'CA PATHWAYS 2022'!$H$14)-1</f>
        <v>-0.6741844528366987</v>
      </c>
      <c r="AA44" s="413">
        <f>('CA PATHWAYS 2022'!AC$14/'CA PATHWAYS 2022'!$H$14)-1</f>
        <v>-0.6814961055592319</v>
      </c>
      <c r="AB44" s="413">
        <f>('CA PATHWAYS 2022'!AD$14/'CA PATHWAYS 2022'!$H$14)-1</f>
        <v>-0.68769791421373472</v>
      </c>
      <c r="AC44" s="413">
        <f>('CA PATHWAYS 2022'!AE$14/'CA PATHWAYS 2022'!$H$14)-1</f>
        <v>-0.69401631139485098</v>
      </c>
      <c r="AD44" s="413">
        <f>('CA PATHWAYS 2022'!AF$14/'CA PATHWAYS 2022'!$H$14)-1</f>
        <v>-0.69944689361263235</v>
      </c>
      <c r="AE44" s="413">
        <f>('CA PATHWAYS 2022'!AG$14/'CA PATHWAYS 2022'!$H$14)-1</f>
        <v>-0.70423779058421743</v>
      </c>
      <c r="AF44" s="413">
        <f>('CA PATHWAYS 2022'!AH$17/'CA PATHWAYS 2022'!$H$17)-1</f>
        <v>8.0729695213850761E-2</v>
      </c>
      <c r="AG44" s="414" cm="1">
        <f t="array" ref="AG44">TREND($AB44:$AF44,$AB$1:$AF$1,AG$1)</f>
        <v>-8.2943721018580163E-2</v>
      </c>
      <c r="AH44" s="414" cm="1">
        <f t="array" ref="AH44">TREND($AB44:$AF44,$AB$1:$AF$1,AH$1)</f>
        <v>6.9719652948037947E-2</v>
      </c>
      <c r="AI44" s="414" cm="1">
        <f t="array" ref="AI44">TREND($AB44:$AF44,$AB$1:$AF$1,AI$1)</f>
        <v>0.22238302691459921</v>
      </c>
      <c r="AJ44" s="414" cm="1">
        <f t="array" ref="AJ44">TREND($AB44:$AF44,$AB$1:$AF$1,AJ$1)</f>
        <v>0.37504640088116048</v>
      </c>
      <c r="AK44" s="414" cm="1">
        <f t="array" ref="AK44">TREND($AB44:$AF44,$AB$1:$AF$1,AK$1)</f>
        <v>0.52770977484777859</v>
      </c>
    </row>
    <row r="45" spans="1:37" x14ac:dyDescent="0.25">
      <c r="A45" s="1"/>
      <c r="B45" s="200" t="s">
        <v>1628</v>
      </c>
      <c r="C45" s="143" t="s">
        <v>1153</v>
      </c>
      <c r="D45" s="201" t="s">
        <v>68</v>
      </c>
      <c r="E45" s="44">
        <v>0</v>
      </c>
      <c r="F45" s="170">
        <v>0</v>
      </c>
      <c r="G45" s="412">
        <f>('CA PATHWAYS 2022'!I$14/'CA PATHWAYS 2022'!$H$14)-1</f>
        <v>-3.7151592882537665E-2</v>
      </c>
      <c r="H45" s="413">
        <f>('CA PATHWAYS 2022'!J$14/'CA PATHWAYS 2022'!$H$14)-1</f>
        <v>-0.11616837571558647</v>
      </c>
      <c r="I45" s="413">
        <f>('CA PATHWAYS 2022'!K$14/'CA PATHWAYS 2022'!$H$14)-1</f>
        <v>-0.13544711246125329</v>
      </c>
      <c r="J45" s="413">
        <f>('CA PATHWAYS 2022'!L$14/'CA PATHWAYS 2022'!$H$14)-1</f>
        <v>-0.16403419787910212</v>
      </c>
      <c r="K45" s="413">
        <f>('CA PATHWAYS 2022'!M$14/'CA PATHWAYS 2022'!$H$14)-1</f>
        <v>-0.21066121908822999</v>
      </c>
      <c r="L45" s="413">
        <f>('CA PATHWAYS 2022'!N$14/'CA PATHWAYS 2022'!$H$14)-1</f>
        <v>-0.25517158016081731</v>
      </c>
      <c r="M45" s="413">
        <f>('CA PATHWAYS 2022'!O$14/'CA PATHWAYS 2022'!$H$14)-1</f>
        <v>-0.30220349102396205</v>
      </c>
      <c r="N45" s="413">
        <f>('CA PATHWAYS 2022'!P$14/'CA PATHWAYS 2022'!$H$14)-1</f>
        <v>-0.34776625866983224</v>
      </c>
      <c r="O45" s="413">
        <f>('CA PATHWAYS 2022'!Q$14/'CA PATHWAYS 2022'!$H$14)-1</f>
        <v>-0.39642167461772526</v>
      </c>
      <c r="P45" s="413">
        <f>('CA PATHWAYS 2022'!R$14/'CA PATHWAYS 2022'!$H$14)-1</f>
        <v>-0.44242848846157146</v>
      </c>
      <c r="Q45" s="413">
        <f>('CA PATHWAYS 2022'!S$14/'CA PATHWAYS 2022'!$H$14)-1</f>
        <v>-0.48421341757855729</v>
      </c>
      <c r="R45" s="413">
        <f>('CA PATHWAYS 2022'!T$14/'CA PATHWAYS 2022'!$H$14)-1</f>
        <v>-0.51920992427227342</v>
      </c>
      <c r="S45" s="413">
        <f>('CA PATHWAYS 2022'!U$14/'CA PATHWAYS 2022'!$H$14)-1</f>
        <v>-0.55699944404254365</v>
      </c>
      <c r="T45" s="413">
        <f>('CA PATHWAYS 2022'!V$14/'CA PATHWAYS 2022'!$H$14)-1</f>
        <v>-0.59189379475042492</v>
      </c>
      <c r="U45" s="413">
        <f>('CA PATHWAYS 2022'!W$14/'CA PATHWAYS 2022'!$H$14)-1</f>
        <v>-0.63375270797753092</v>
      </c>
      <c r="V45" s="413">
        <f>('CA PATHWAYS 2022'!X$14/'CA PATHWAYS 2022'!$H$14)-1</f>
        <v>-0.63077392050685854</v>
      </c>
      <c r="W45" s="413">
        <f>('CA PATHWAYS 2022'!Y$14/'CA PATHWAYS 2022'!$H$14)-1</f>
        <v>-0.64250039723154773</v>
      </c>
      <c r="X45" s="413">
        <f>('CA PATHWAYS 2022'!Z$14/'CA PATHWAYS 2022'!$H$14)-1</f>
        <v>-0.65502584741374492</v>
      </c>
      <c r="Y45" s="413">
        <f>('CA PATHWAYS 2022'!AA$14/'CA PATHWAYS 2022'!$H$14)-1</f>
        <v>-0.66506665464895631</v>
      </c>
      <c r="Z45" s="413">
        <f>('CA PATHWAYS 2022'!AB$14/'CA PATHWAYS 2022'!$H$14)-1</f>
        <v>-0.6741844528366987</v>
      </c>
      <c r="AA45" s="413">
        <f>('CA PATHWAYS 2022'!AC$14/'CA PATHWAYS 2022'!$H$14)-1</f>
        <v>-0.6814961055592319</v>
      </c>
      <c r="AB45" s="413">
        <f>('CA PATHWAYS 2022'!AD$14/'CA PATHWAYS 2022'!$H$14)-1</f>
        <v>-0.68769791421373472</v>
      </c>
      <c r="AC45" s="413">
        <f>('CA PATHWAYS 2022'!AE$14/'CA PATHWAYS 2022'!$H$14)-1</f>
        <v>-0.69401631139485098</v>
      </c>
      <c r="AD45" s="413">
        <f>('CA PATHWAYS 2022'!AF$14/'CA PATHWAYS 2022'!$H$14)-1</f>
        <v>-0.69944689361263235</v>
      </c>
      <c r="AE45" s="413">
        <f>('CA PATHWAYS 2022'!AG$14/'CA PATHWAYS 2022'!$H$14)-1</f>
        <v>-0.70423779058421743</v>
      </c>
      <c r="AF45" s="413">
        <f>('CA PATHWAYS 2022'!AH$17/'CA PATHWAYS 2022'!$H$17)-1</f>
        <v>8.0729695213850761E-2</v>
      </c>
      <c r="AG45" s="414" cm="1">
        <f t="array" ref="AG45">TREND($AB45:$AF45,$AB$1:$AF$1,AG$1)</f>
        <v>-8.2943721018580163E-2</v>
      </c>
      <c r="AH45" s="414" cm="1">
        <f t="array" ref="AH45">TREND($AB45:$AF45,$AB$1:$AF$1,AH$1)</f>
        <v>6.9719652948037947E-2</v>
      </c>
      <c r="AI45" s="414" cm="1">
        <f t="array" ref="AI45">TREND($AB45:$AF45,$AB$1:$AF$1,AI$1)</f>
        <v>0.22238302691459921</v>
      </c>
      <c r="AJ45" s="414" cm="1">
        <f t="array" ref="AJ45">TREND($AB45:$AF45,$AB$1:$AF$1,AJ$1)</f>
        <v>0.37504640088116048</v>
      </c>
      <c r="AK45" s="414" cm="1">
        <f t="array" ref="AK45">TREND($AB45:$AF45,$AB$1:$AF$1,AK$1)</f>
        <v>0.52770977484777859</v>
      </c>
    </row>
    <row r="46" spans="1:37" x14ac:dyDescent="0.25">
      <c r="A46" s="1"/>
      <c r="B46" s="200" t="s">
        <v>1628</v>
      </c>
      <c r="C46" s="143" t="s">
        <v>1153</v>
      </c>
      <c r="D46" s="46" t="s">
        <v>69</v>
      </c>
      <c r="E46" s="44">
        <v>0</v>
      </c>
      <c r="F46" s="170">
        <v>0</v>
      </c>
      <c r="G46" s="412">
        <f>('CA PATHWAYS 2022'!I$14/'CA PATHWAYS 2022'!$H$14)-1</f>
        <v>-3.7151592882537665E-2</v>
      </c>
      <c r="H46" s="413">
        <f>('CA PATHWAYS 2022'!J$14/'CA PATHWAYS 2022'!$H$14)-1</f>
        <v>-0.11616837571558647</v>
      </c>
      <c r="I46" s="413">
        <f>('CA PATHWAYS 2022'!K$14/'CA PATHWAYS 2022'!$H$14)-1</f>
        <v>-0.13544711246125329</v>
      </c>
      <c r="J46" s="413">
        <f>('CA PATHWAYS 2022'!L$14/'CA PATHWAYS 2022'!$H$14)-1</f>
        <v>-0.16403419787910212</v>
      </c>
      <c r="K46" s="413">
        <f>('CA PATHWAYS 2022'!M$14/'CA PATHWAYS 2022'!$H$14)-1</f>
        <v>-0.21066121908822999</v>
      </c>
      <c r="L46" s="413">
        <f>('CA PATHWAYS 2022'!N$14/'CA PATHWAYS 2022'!$H$14)-1</f>
        <v>-0.25517158016081731</v>
      </c>
      <c r="M46" s="413">
        <f>('CA PATHWAYS 2022'!O$14/'CA PATHWAYS 2022'!$H$14)-1</f>
        <v>-0.30220349102396205</v>
      </c>
      <c r="N46" s="413">
        <f>('CA PATHWAYS 2022'!P$14/'CA PATHWAYS 2022'!$H$14)-1</f>
        <v>-0.34776625866983224</v>
      </c>
      <c r="O46" s="413">
        <f>('CA PATHWAYS 2022'!Q$14/'CA PATHWAYS 2022'!$H$14)-1</f>
        <v>-0.39642167461772526</v>
      </c>
      <c r="P46" s="413">
        <f>('CA PATHWAYS 2022'!R$14/'CA PATHWAYS 2022'!$H$14)-1</f>
        <v>-0.44242848846157146</v>
      </c>
      <c r="Q46" s="413">
        <f>('CA PATHWAYS 2022'!S$14/'CA PATHWAYS 2022'!$H$14)-1</f>
        <v>-0.48421341757855729</v>
      </c>
      <c r="R46" s="413">
        <f>('CA PATHWAYS 2022'!T$14/'CA PATHWAYS 2022'!$H$14)-1</f>
        <v>-0.51920992427227342</v>
      </c>
      <c r="S46" s="413">
        <f>('CA PATHWAYS 2022'!U$14/'CA PATHWAYS 2022'!$H$14)-1</f>
        <v>-0.55699944404254365</v>
      </c>
      <c r="T46" s="413">
        <f>('CA PATHWAYS 2022'!V$14/'CA PATHWAYS 2022'!$H$14)-1</f>
        <v>-0.59189379475042492</v>
      </c>
      <c r="U46" s="413">
        <f>('CA PATHWAYS 2022'!W$14/'CA PATHWAYS 2022'!$H$14)-1</f>
        <v>-0.63375270797753092</v>
      </c>
      <c r="V46" s="413">
        <f>('CA PATHWAYS 2022'!X$14/'CA PATHWAYS 2022'!$H$14)-1</f>
        <v>-0.63077392050685854</v>
      </c>
      <c r="W46" s="413">
        <f>('CA PATHWAYS 2022'!Y$14/'CA PATHWAYS 2022'!$H$14)-1</f>
        <v>-0.64250039723154773</v>
      </c>
      <c r="X46" s="413">
        <f>('CA PATHWAYS 2022'!Z$14/'CA PATHWAYS 2022'!$H$14)-1</f>
        <v>-0.65502584741374492</v>
      </c>
      <c r="Y46" s="413">
        <f>('CA PATHWAYS 2022'!AA$14/'CA PATHWAYS 2022'!$H$14)-1</f>
        <v>-0.66506665464895631</v>
      </c>
      <c r="Z46" s="413">
        <f>('CA PATHWAYS 2022'!AB$14/'CA PATHWAYS 2022'!$H$14)-1</f>
        <v>-0.6741844528366987</v>
      </c>
      <c r="AA46" s="413">
        <f>('CA PATHWAYS 2022'!AC$14/'CA PATHWAYS 2022'!$H$14)-1</f>
        <v>-0.6814961055592319</v>
      </c>
      <c r="AB46" s="413">
        <f>('CA PATHWAYS 2022'!AD$14/'CA PATHWAYS 2022'!$H$14)-1</f>
        <v>-0.68769791421373472</v>
      </c>
      <c r="AC46" s="413">
        <f>('CA PATHWAYS 2022'!AE$14/'CA PATHWAYS 2022'!$H$14)-1</f>
        <v>-0.69401631139485098</v>
      </c>
      <c r="AD46" s="413">
        <f>('CA PATHWAYS 2022'!AF$14/'CA PATHWAYS 2022'!$H$14)-1</f>
        <v>-0.69944689361263235</v>
      </c>
      <c r="AE46" s="413">
        <f>('CA PATHWAYS 2022'!AG$14/'CA PATHWAYS 2022'!$H$14)-1</f>
        <v>-0.70423779058421743</v>
      </c>
      <c r="AF46" s="413">
        <f>('CA PATHWAYS 2022'!AH$17/'CA PATHWAYS 2022'!$H$17)-1</f>
        <v>8.0729695213850761E-2</v>
      </c>
      <c r="AG46" s="414" cm="1">
        <f t="array" ref="AG46">TREND($AB46:$AF46,$AB$1:$AF$1,AG$1)</f>
        <v>-8.2943721018580163E-2</v>
      </c>
      <c r="AH46" s="414" cm="1">
        <f t="array" ref="AH46">TREND($AB46:$AF46,$AB$1:$AF$1,AH$1)</f>
        <v>6.9719652948037947E-2</v>
      </c>
      <c r="AI46" s="414" cm="1">
        <f t="array" ref="AI46">TREND($AB46:$AF46,$AB$1:$AF$1,AI$1)</f>
        <v>0.22238302691459921</v>
      </c>
      <c r="AJ46" s="414" cm="1">
        <f t="array" ref="AJ46">TREND($AB46:$AF46,$AB$1:$AF$1,AJ$1)</f>
        <v>0.37504640088116048</v>
      </c>
      <c r="AK46" s="414" cm="1">
        <f t="array" ref="AK46">TREND($AB46:$AF46,$AB$1:$AF$1,AK$1)</f>
        <v>0.52770977484777859</v>
      </c>
    </row>
    <row r="47" spans="1:37" x14ac:dyDescent="0.25">
      <c r="A47" s="1"/>
      <c r="B47" s="200" t="s">
        <v>1628</v>
      </c>
      <c r="C47" s="143" t="s">
        <v>1153</v>
      </c>
      <c r="D47" s="46" t="s">
        <v>70</v>
      </c>
      <c r="E47" s="44">
        <v>0</v>
      </c>
      <c r="F47" s="170">
        <v>0</v>
      </c>
      <c r="G47" s="412">
        <f>('CA PATHWAYS 2022'!I$14/'CA PATHWAYS 2022'!$H$14)-1</f>
        <v>-3.7151592882537665E-2</v>
      </c>
      <c r="H47" s="413">
        <f>('CA PATHWAYS 2022'!J$14/'CA PATHWAYS 2022'!$H$14)-1</f>
        <v>-0.11616837571558647</v>
      </c>
      <c r="I47" s="413">
        <f>('CA PATHWAYS 2022'!K$14/'CA PATHWAYS 2022'!$H$14)-1</f>
        <v>-0.13544711246125329</v>
      </c>
      <c r="J47" s="413">
        <f>('CA PATHWAYS 2022'!L$14/'CA PATHWAYS 2022'!$H$14)-1</f>
        <v>-0.16403419787910212</v>
      </c>
      <c r="K47" s="413">
        <f>('CA PATHWAYS 2022'!M$14/'CA PATHWAYS 2022'!$H$14)-1</f>
        <v>-0.21066121908822999</v>
      </c>
      <c r="L47" s="413">
        <f>('CA PATHWAYS 2022'!N$14/'CA PATHWAYS 2022'!$H$14)-1</f>
        <v>-0.25517158016081731</v>
      </c>
      <c r="M47" s="413">
        <f>('CA PATHWAYS 2022'!O$14/'CA PATHWAYS 2022'!$H$14)-1</f>
        <v>-0.30220349102396205</v>
      </c>
      <c r="N47" s="413">
        <f>('CA PATHWAYS 2022'!P$14/'CA PATHWAYS 2022'!$H$14)-1</f>
        <v>-0.34776625866983224</v>
      </c>
      <c r="O47" s="413">
        <f>('CA PATHWAYS 2022'!Q$14/'CA PATHWAYS 2022'!$H$14)-1</f>
        <v>-0.39642167461772526</v>
      </c>
      <c r="P47" s="413">
        <f>('CA PATHWAYS 2022'!R$14/'CA PATHWAYS 2022'!$H$14)-1</f>
        <v>-0.44242848846157146</v>
      </c>
      <c r="Q47" s="413">
        <f>('CA PATHWAYS 2022'!S$14/'CA PATHWAYS 2022'!$H$14)-1</f>
        <v>-0.48421341757855729</v>
      </c>
      <c r="R47" s="413">
        <f>('CA PATHWAYS 2022'!T$14/'CA PATHWAYS 2022'!$H$14)-1</f>
        <v>-0.51920992427227342</v>
      </c>
      <c r="S47" s="413">
        <f>('CA PATHWAYS 2022'!U$14/'CA PATHWAYS 2022'!$H$14)-1</f>
        <v>-0.55699944404254365</v>
      </c>
      <c r="T47" s="413">
        <f>('CA PATHWAYS 2022'!V$14/'CA PATHWAYS 2022'!$H$14)-1</f>
        <v>-0.59189379475042492</v>
      </c>
      <c r="U47" s="413">
        <f>('CA PATHWAYS 2022'!W$14/'CA PATHWAYS 2022'!$H$14)-1</f>
        <v>-0.63375270797753092</v>
      </c>
      <c r="V47" s="413">
        <f>('CA PATHWAYS 2022'!X$14/'CA PATHWAYS 2022'!$H$14)-1</f>
        <v>-0.63077392050685854</v>
      </c>
      <c r="W47" s="413">
        <f>('CA PATHWAYS 2022'!Y$14/'CA PATHWAYS 2022'!$H$14)-1</f>
        <v>-0.64250039723154773</v>
      </c>
      <c r="X47" s="413">
        <f>('CA PATHWAYS 2022'!Z$14/'CA PATHWAYS 2022'!$H$14)-1</f>
        <v>-0.65502584741374492</v>
      </c>
      <c r="Y47" s="413">
        <f>('CA PATHWAYS 2022'!AA$14/'CA PATHWAYS 2022'!$H$14)-1</f>
        <v>-0.66506665464895631</v>
      </c>
      <c r="Z47" s="413">
        <f>('CA PATHWAYS 2022'!AB$14/'CA PATHWAYS 2022'!$H$14)-1</f>
        <v>-0.6741844528366987</v>
      </c>
      <c r="AA47" s="413">
        <f>('CA PATHWAYS 2022'!AC$14/'CA PATHWAYS 2022'!$H$14)-1</f>
        <v>-0.6814961055592319</v>
      </c>
      <c r="AB47" s="413">
        <f>('CA PATHWAYS 2022'!AD$14/'CA PATHWAYS 2022'!$H$14)-1</f>
        <v>-0.68769791421373472</v>
      </c>
      <c r="AC47" s="413">
        <f>('CA PATHWAYS 2022'!AE$14/'CA PATHWAYS 2022'!$H$14)-1</f>
        <v>-0.69401631139485098</v>
      </c>
      <c r="AD47" s="413">
        <f>('CA PATHWAYS 2022'!AF$14/'CA PATHWAYS 2022'!$H$14)-1</f>
        <v>-0.69944689361263235</v>
      </c>
      <c r="AE47" s="413">
        <f>('CA PATHWAYS 2022'!AG$14/'CA PATHWAYS 2022'!$H$14)-1</f>
        <v>-0.70423779058421743</v>
      </c>
      <c r="AF47" s="413">
        <f>('CA PATHWAYS 2022'!AH$17/'CA PATHWAYS 2022'!$H$17)-1</f>
        <v>8.0729695213850761E-2</v>
      </c>
      <c r="AG47" s="414" cm="1">
        <f t="array" ref="AG47">TREND($AB47:$AF47,$AB$1:$AF$1,AG$1)</f>
        <v>-8.2943721018580163E-2</v>
      </c>
      <c r="AH47" s="414" cm="1">
        <f t="array" ref="AH47">TREND($AB47:$AF47,$AB$1:$AF$1,AH$1)</f>
        <v>6.9719652948037947E-2</v>
      </c>
      <c r="AI47" s="414" cm="1">
        <f t="array" ref="AI47">TREND($AB47:$AF47,$AB$1:$AF$1,AI$1)</f>
        <v>0.22238302691459921</v>
      </c>
      <c r="AJ47" s="414" cm="1">
        <f t="array" ref="AJ47">TREND($AB47:$AF47,$AB$1:$AF$1,AJ$1)</f>
        <v>0.37504640088116048</v>
      </c>
      <c r="AK47" s="414" cm="1">
        <f t="array" ref="AK47">TREND($AB47:$AF47,$AB$1:$AF$1,AK$1)</f>
        <v>0.52770977484777859</v>
      </c>
    </row>
    <row r="48" spans="1:37" x14ac:dyDescent="0.25">
      <c r="A48" s="1"/>
      <c r="B48" s="200" t="s">
        <v>1628</v>
      </c>
      <c r="C48" s="143" t="s">
        <v>1153</v>
      </c>
      <c r="D48" s="46" t="s">
        <v>71</v>
      </c>
      <c r="E48" s="44">
        <v>0</v>
      </c>
      <c r="F48" s="170">
        <v>0</v>
      </c>
      <c r="G48" s="412">
        <f>('CA PATHWAYS 2022'!I$14/'CA PATHWAYS 2022'!$H$14)-1</f>
        <v>-3.7151592882537665E-2</v>
      </c>
      <c r="H48" s="413">
        <f>('CA PATHWAYS 2022'!J$14/'CA PATHWAYS 2022'!$H$14)-1</f>
        <v>-0.11616837571558647</v>
      </c>
      <c r="I48" s="413">
        <f>('CA PATHWAYS 2022'!K$14/'CA PATHWAYS 2022'!$H$14)-1</f>
        <v>-0.13544711246125329</v>
      </c>
      <c r="J48" s="413">
        <f>('CA PATHWAYS 2022'!L$14/'CA PATHWAYS 2022'!$H$14)-1</f>
        <v>-0.16403419787910212</v>
      </c>
      <c r="K48" s="413">
        <f>('CA PATHWAYS 2022'!M$14/'CA PATHWAYS 2022'!$H$14)-1</f>
        <v>-0.21066121908822999</v>
      </c>
      <c r="L48" s="413">
        <f>('CA PATHWAYS 2022'!N$14/'CA PATHWAYS 2022'!$H$14)-1</f>
        <v>-0.25517158016081731</v>
      </c>
      <c r="M48" s="413">
        <f>('CA PATHWAYS 2022'!O$14/'CA PATHWAYS 2022'!$H$14)-1</f>
        <v>-0.30220349102396205</v>
      </c>
      <c r="N48" s="413">
        <f>('CA PATHWAYS 2022'!P$14/'CA PATHWAYS 2022'!$H$14)-1</f>
        <v>-0.34776625866983224</v>
      </c>
      <c r="O48" s="413">
        <f>('CA PATHWAYS 2022'!Q$14/'CA PATHWAYS 2022'!$H$14)-1</f>
        <v>-0.39642167461772526</v>
      </c>
      <c r="P48" s="413">
        <f>('CA PATHWAYS 2022'!R$14/'CA PATHWAYS 2022'!$H$14)-1</f>
        <v>-0.44242848846157146</v>
      </c>
      <c r="Q48" s="413">
        <f>('CA PATHWAYS 2022'!S$14/'CA PATHWAYS 2022'!$H$14)-1</f>
        <v>-0.48421341757855729</v>
      </c>
      <c r="R48" s="413">
        <f>('CA PATHWAYS 2022'!T$14/'CA PATHWAYS 2022'!$H$14)-1</f>
        <v>-0.51920992427227342</v>
      </c>
      <c r="S48" s="413">
        <f>('CA PATHWAYS 2022'!U$14/'CA PATHWAYS 2022'!$H$14)-1</f>
        <v>-0.55699944404254365</v>
      </c>
      <c r="T48" s="413">
        <f>('CA PATHWAYS 2022'!V$14/'CA PATHWAYS 2022'!$H$14)-1</f>
        <v>-0.59189379475042492</v>
      </c>
      <c r="U48" s="413">
        <f>('CA PATHWAYS 2022'!W$14/'CA PATHWAYS 2022'!$H$14)-1</f>
        <v>-0.63375270797753092</v>
      </c>
      <c r="V48" s="413">
        <f>('CA PATHWAYS 2022'!X$14/'CA PATHWAYS 2022'!$H$14)-1</f>
        <v>-0.63077392050685854</v>
      </c>
      <c r="W48" s="413">
        <f>('CA PATHWAYS 2022'!Y$14/'CA PATHWAYS 2022'!$H$14)-1</f>
        <v>-0.64250039723154773</v>
      </c>
      <c r="X48" s="413">
        <f>('CA PATHWAYS 2022'!Z$14/'CA PATHWAYS 2022'!$H$14)-1</f>
        <v>-0.65502584741374492</v>
      </c>
      <c r="Y48" s="413">
        <f>('CA PATHWAYS 2022'!AA$14/'CA PATHWAYS 2022'!$H$14)-1</f>
        <v>-0.66506665464895631</v>
      </c>
      <c r="Z48" s="413">
        <f>('CA PATHWAYS 2022'!AB$14/'CA PATHWAYS 2022'!$H$14)-1</f>
        <v>-0.6741844528366987</v>
      </c>
      <c r="AA48" s="413">
        <f>('CA PATHWAYS 2022'!AC$14/'CA PATHWAYS 2022'!$H$14)-1</f>
        <v>-0.6814961055592319</v>
      </c>
      <c r="AB48" s="413">
        <f>('CA PATHWAYS 2022'!AD$14/'CA PATHWAYS 2022'!$H$14)-1</f>
        <v>-0.68769791421373472</v>
      </c>
      <c r="AC48" s="413">
        <f>('CA PATHWAYS 2022'!AE$14/'CA PATHWAYS 2022'!$H$14)-1</f>
        <v>-0.69401631139485098</v>
      </c>
      <c r="AD48" s="413">
        <f>('CA PATHWAYS 2022'!AF$14/'CA PATHWAYS 2022'!$H$14)-1</f>
        <v>-0.69944689361263235</v>
      </c>
      <c r="AE48" s="413">
        <f>('CA PATHWAYS 2022'!AG$14/'CA PATHWAYS 2022'!$H$14)-1</f>
        <v>-0.70423779058421743</v>
      </c>
      <c r="AF48" s="413">
        <f>('CA PATHWAYS 2022'!AH$17/'CA PATHWAYS 2022'!$H$17)-1</f>
        <v>8.0729695213850761E-2</v>
      </c>
      <c r="AG48" s="414" cm="1">
        <f t="array" ref="AG48">TREND($AB48:$AF48,$AB$1:$AF$1,AG$1)</f>
        <v>-8.2943721018580163E-2</v>
      </c>
      <c r="AH48" s="414" cm="1">
        <f t="array" ref="AH48">TREND($AB48:$AF48,$AB$1:$AF$1,AH$1)</f>
        <v>6.9719652948037947E-2</v>
      </c>
      <c r="AI48" s="414" cm="1">
        <f t="array" ref="AI48">TREND($AB48:$AF48,$AB$1:$AF$1,AI$1)</f>
        <v>0.22238302691459921</v>
      </c>
      <c r="AJ48" s="414" cm="1">
        <f t="array" ref="AJ48">TREND($AB48:$AF48,$AB$1:$AF$1,AJ$1)</f>
        <v>0.37504640088116048</v>
      </c>
      <c r="AK48" s="414" cm="1">
        <f t="array" ref="AK48">TREND($AB48:$AF48,$AB$1:$AF$1,AK$1)</f>
        <v>0.52770977484777859</v>
      </c>
    </row>
    <row r="49" spans="1:38" x14ac:dyDescent="0.25">
      <c r="A49" s="1"/>
      <c r="B49" s="200" t="s">
        <v>1628</v>
      </c>
      <c r="C49" s="143" t="s">
        <v>1153</v>
      </c>
      <c r="D49" s="201" t="s">
        <v>72</v>
      </c>
      <c r="E49" s="44">
        <v>0</v>
      </c>
      <c r="F49" s="170">
        <v>0</v>
      </c>
      <c r="G49" s="412">
        <f>('CA PATHWAYS 2022'!I$14/'CA PATHWAYS 2022'!$H$14)-1</f>
        <v>-3.7151592882537665E-2</v>
      </c>
      <c r="H49" s="413">
        <f>('CA PATHWAYS 2022'!J$14/'CA PATHWAYS 2022'!$H$14)-1</f>
        <v>-0.11616837571558647</v>
      </c>
      <c r="I49" s="413">
        <f>('CA PATHWAYS 2022'!K$14/'CA PATHWAYS 2022'!$H$14)-1</f>
        <v>-0.13544711246125329</v>
      </c>
      <c r="J49" s="413">
        <f>('CA PATHWAYS 2022'!L$14/'CA PATHWAYS 2022'!$H$14)-1</f>
        <v>-0.16403419787910212</v>
      </c>
      <c r="K49" s="413">
        <f>('CA PATHWAYS 2022'!M$14/'CA PATHWAYS 2022'!$H$14)-1</f>
        <v>-0.21066121908822999</v>
      </c>
      <c r="L49" s="413">
        <f>('CA PATHWAYS 2022'!N$14/'CA PATHWAYS 2022'!$H$14)-1</f>
        <v>-0.25517158016081731</v>
      </c>
      <c r="M49" s="413">
        <f>('CA PATHWAYS 2022'!O$14/'CA PATHWAYS 2022'!$H$14)-1</f>
        <v>-0.30220349102396205</v>
      </c>
      <c r="N49" s="413">
        <f>('CA PATHWAYS 2022'!P$14/'CA PATHWAYS 2022'!$H$14)-1</f>
        <v>-0.34776625866983224</v>
      </c>
      <c r="O49" s="413">
        <f>('CA PATHWAYS 2022'!Q$14/'CA PATHWAYS 2022'!$H$14)-1</f>
        <v>-0.39642167461772526</v>
      </c>
      <c r="P49" s="413">
        <f>('CA PATHWAYS 2022'!R$14/'CA PATHWAYS 2022'!$H$14)-1</f>
        <v>-0.44242848846157146</v>
      </c>
      <c r="Q49" s="413">
        <f>('CA PATHWAYS 2022'!S$14/'CA PATHWAYS 2022'!$H$14)-1</f>
        <v>-0.48421341757855729</v>
      </c>
      <c r="R49" s="413">
        <f>('CA PATHWAYS 2022'!T$14/'CA PATHWAYS 2022'!$H$14)-1</f>
        <v>-0.51920992427227342</v>
      </c>
      <c r="S49" s="413">
        <f>('CA PATHWAYS 2022'!U$14/'CA PATHWAYS 2022'!$H$14)-1</f>
        <v>-0.55699944404254365</v>
      </c>
      <c r="T49" s="413">
        <f>('CA PATHWAYS 2022'!V$14/'CA PATHWAYS 2022'!$H$14)-1</f>
        <v>-0.59189379475042492</v>
      </c>
      <c r="U49" s="413">
        <f>('CA PATHWAYS 2022'!W$14/'CA PATHWAYS 2022'!$H$14)-1</f>
        <v>-0.63375270797753092</v>
      </c>
      <c r="V49" s="413">
        <f>('CA PATHWAYS 2022'!X$14/'CA PATHWAYS 2022'!$H$14)-1</f>
        <v>-0.63077392050685854</v>
      </c>
      <c r="W49" s="413">
        <f>('CA PATHWAYS 2022'!Y$14/'CA PATHWAYS 2022'!$H$14)-1</f>
        <v>-0.64250039723154773</v>
      </c>
      <c r="X49" s="413">
        <f>('CA PATHWAYS 2022'!Z$14/'CA PATHWAYS 2022'!$H$14)-1</f>
        <v>-0.65502584741374492</v>
      </c>
      <c r="Y49" s="413">
        <f>('CA PATHWAYS 2022'!AA$14/'CA PATHWAYS 2022'!$H$14)-1</f>
        <v>-0.66506665464895631</v>
      </c>
      <c r="Z49" s="413">
        <f>('CA PATHWAYS 2022'!AB$14/'CA PATHWAYS 2022'!$H$14)-1</f>
        <v>-0.6741844528366987</v>
      </c>
      <c r="AA49" s="413">
        <f>('CA PATHWAYS 2022'!AC$14/'CA PATHWAYS 2022'!$H$14)-1</f>
        <v>-0.6814961055592319</v>
      </c>
      <c r="AB49" s="413">
        <f>('CA PATHWAYS 2022'!AD$14/'CA PATHWAYS 2022'!$H$14)-1</f>
        <v>-0.68769791421373472</v>
      </c>
      <c r="AC49" s="413">
        <f>('CA PATHWAYS 2022'!AE$14/'CA PATHWAYS 2022'!$H$14)-1</f>
        <v>-0.69401631139485098</v>
      </c>
      <c r="AD49" s="413">
        <f>('CA PATHWAYS 2022'!AF$14/'CA PATHWAYS 2022'!$H$14)-1</f>
        <v>-0.69944689361263235</v>
      </c>
      <c r="AE49" s="413">
        <f>('CA PATHWAYS 2022'!AG$14/'CA PATHWAYS 2022'!$H$14)-1</f>
        <v>-0.70423779058421743</v>
      </c>
      <c r="AF49" s="413">
        <f>('CA PATHWAYS 2022'!AH$17/'CA PATHWAYS 2022'!$H$17)-1</f>
        <v>8.0729695213850761E-2</v>
      </c>
      <c r="AG49" s="414" cm="1">
        <f t="array" ref="AG49">TREND($AB49:$AF49,$AB$1:$AF$1,AG$1)</f>
        <v>-8.2943721018580163E-2</v>
      </c>
      <c r="AH49" s="414" cm="1">
        <f t="array" ref="AH49">TREND($AB49:$AF49,$AB$1:$AF$1,AH$1)</f>
        <v>6.9719652948037947E-2</v>
      </c>
      <c r="AI49" s="414" cm="1">
        <f t="array" ref="AI49">TREND($AB49:$AF49,$AB$1:$AF$1,AI$1)</f>
        <v>0.22238302691459921</v>
      </c>
      <c r="AJ49" s="414" cm="1">
        <f t="array" ref="AJ49">TREND($AB49:$AF49,$AB$1:$AF$1,AJ$1)</f>
        <v>0.37504640088116048</v>
      </c>
      <c r="AK49" s="414" cm="1">
        <f t="array" ref="AK49">TREND($AB49:$AF49,$AB$1:$AF$1,AK$1)</f>
        <v>0.52770977484777859</v>
      </c>
    </row>
    <row r="50" spans="1:38" x14ac:dyDescent="0.25">
      <c r="A50" s="1"/>
      <c r="B50" s="200" t="s">
        <v>1628</v>
      </c>
      <c r="C50" s="143" t="s">
        <v>1153</v>
      </c>
      <c r="D50" s="46" t="s">
        <v>73</v>
      </c>
      <c r="E50" s="44">
        <v>0</v>
      </c>
      <c r="F50" s="170">
        <v>0</v>
      </c>
      <c r="G50" s="412">
        <f>('CA PATHWAYS 2022'!I$14/'CA PATHWAYS 2022'!$H$14)-1</f>
        <v>-3.7151592882537665E-2</v>
      </c>
      <c r="H50" s="413">
        <f>('CA PATHWAYS 2022'!J$14/'CA PATHWAYS 2022'!$H$14)-1</f>
        <v>-0.11616837571558647</v>
      </c>
      <c r="I50" s="413">
        <f>('CA PATHWAYS 2022'!K$14/'CA PATHWAYS 2022'!$H$14)-1</f>
        <v>-0.13544711246125329</v>
      </c>
      <c r="J50" s="413">
        <f>('CA PATHWAYS 2022'!L$14/'CA PATHWAYS 2022'!$H$14)-1</f>
        <v>-0.16403419787910212</v>
      </c>
      <c r="K50" s="413">
        <f>('CA PATHWAYS 2022'!M$14/'CA PATHWAYS 2022'!$H$14)-1</f>
        <v>-0.21066121908822999</v>
      </c>
      <c r="L50" s="413">
        <f>('CA PATHWAYS 2022'!N$14/'CA PATHWAYS 2022'!$H$14)-1</f>
        <v>-0.25517158016081731</v>
      </c>
      <c r="M50" s="413">
        <f>('CA PATHWAYS 2022'!O$14/'CA PATHWAYS 2022'!$H$14)-1</f>
        <v>-0.30220349102396205</v>
      </c>
      <c r="N50" s="413">
        <f>('CA PATHWAYS 2022'!P$14/'CA PATHWAYS 2022'!$H$14)-1</f>
        <v>-0.34776625866983224</v>
      </c>
      <c r="O50" s="413">
        <f>('CA PATHWAYS 2022'!Q$14/'CA PATHWAYS 2022'!$H$14)-1</f>
        <v>-0.39642167461772526</v>
      </c>
      <c r="P50" s="413">
        <f>('CA PATHWAYS 2022'!R$14/'CA PATHWAYS 2022'!$H$14)-1</f>
        <v>-0.44242848846157146</v>
      </c>
      <c r="Q50" s="413">
        <f>('CA PATHWAYS 2022'!S$14/'CA PATHWAYS 2022'!$H$14)-1</f>
        <v>-0.48421341757855729</v>
      </c>
      <c r="R50" s="413">
        <f>('CA PATHWAYS 2022'!T$14/'CA PATHWAYS 2022'!$H$14)-1</f>
        <v>-0.51920992427227342</v>
      </c>
      <c r="S50" s="413">
        <f>('CA PATHWAYS 2022'!U$14/'CA PATHWAYS 2022'!$H$14)-1</f>
        <v>-0.55699944404254365</v>
      </c>
      <c r="T50" s="413">
        <f>('CA PATHWAYS 2022'!V$14/'CA PATHWAYS 2022'!$H$14)-1</f>
        <v>-0.59189379475042492</v>
      </c>
      <c r="U50" s="413">
        <f>('CA PATHWAYS 2022'!W$14/'CA PATHWAYS 2022'!$H$14)-1</f>
        <v>-0.63375270797753092</v>
      </c>
      <c r="V50" s="413">
        <f>('CA PATHWAYS 2022'!X$14/'CA PATHWAYS 2022'!$H$14)-1</f>
        <v>-0.63077392050685854</v>
      </c>
      <c r="W50" s="413">
        <f>('CA PATHWAYS 2022'!Y$14/'CA PATHWAYS 2022'!$H$14)-1</f>
        <v>-0.64250039723154773</v>
      </c>
      <c r="X50" s="413">
        <f>('CA PATHWAYS 2022'!Z$14/'CA PATHWAYS 2022'!$H$14)-1</f>
        <v>-0.65502584741374492</v>
      </c>
      <c r="Y50" s="413">
        <f>('CA PATHWAYS 2022'!AA$14/'CA PATHWAYS 2022'!$H$14)-1</f>
        <v>-0.66506665464895631</v>
      </c>
      <c r="Z50" s="413">
        <f>('CA PATHWAYS 2022'!AB$14/'CA PATHWAYS 2022'!$H$14)-1</f>
        <v>-0.6741844528366987</v>
      </c>
      <c r="AA50" s="413">
        <f>('CA PATHWAYS 2022'!AC$14/'CA PATHWAYS 2022'!$H$14)-1</f>
        <v>-0.6814961055592319</v>
      </c>
      <c r="AB50" s="413">
        <f>('CA PATHWAYS 2022'!AD$14/'CA PATHWAYS 2022'!$H$14)-1</f>
        <v>-0.68769791421373472</v>
      </c>
      <c r="AC50" s="413">
        <f>('CA PATHWAYS 2022'!AE$14/'CA PATHWAYS 2022'!$H$14)-1</f>
        <v>-0.69401631139485098</v>
      </c>
      <c r="AD50" s="413">
        <f>('CA PATHWAYS 2022'!AF$14/'CA PATHWAYS 2022'!$H$14)-1</f>
        <v>-0.69944689361263235</v>
      </c>
      <c r="AE50" s="413">
        <f>('CA PATHWAYS 2022'!AG$14/'CA PATHWAYS 2022'!$H$14)-1</f>
        <v>-0.70423779058421743</v>
      </c>
      <c r="AF50" s="413">
        <f>('CA PATHWAYS 2022'!AH$17/'CA PATHWAYS 2022'!$H$17)-1</f>
        <v>8.0729695213850761E-2</v>
      </c>
      <c r="AG50" s="414" cm="1">
        <f t="array" ref="AG50">TREND($AB50:$AF50,$AB$1:$AF$1,AG$1)</f>
        <v>-8.2943721018580163E-2</v>
      </c>
      <c r="AH50" s="414" cm="1">
        <f t="array" ref="AH50">TREND($AB50:$AF50,$AB$1:$AF$1,AH$1)</f>
        <v>6.9719652948037947E-2</v>
      </c>
      <c r="AI50" s="414" cm="1">
        <f t="array" ref="AI50">TREND($AB50:$AF50,$AB$1:$AF$1,AI$1)</f>
        <v>0.22238302691459921</v>
      </c>
      <c r="AJ50" s="414" cm="1">
        <f t="array" ref="AJ50">TREND($AB50:$AF50,$AB$1:$AF$1,AJ$1)</f>
        <v>0.37504640088116048</v>
      </c>
      <c r="AK50" s="414" cm="1">
        <f t="array" ref="AK50">TREND($AB50:$AF50,$AB$1:$AF$1,AK$1)</f>
        <v>0.52770977484777859</v>
      </c>
    </row>
    <row r="51" spans="1:38" x14ac:dyDescent="0.25">
      <c r="A51" s="1"/>
      <c r="B51" s="200" t="s">
        <v>1628</v>
      </c>
      <c r="C51" s="143" t="s">
        <v>1153</v>
      </c>
      <c r="D51" s="46" t="s">
        <v>74</v>
      </c>
      <c r="E51" s="44">
        <v>0</v>
      </c>
      <c r="F51" s="170">
        <v>0</v>
      </c>
      <c r="G51" s="412">
        <f>('CA PATHWAYS 2022'!I$14/'CA PATHWAYS 2022'!$H$14)-1</f>
        <v>-3.7151592882537665E-2</v>
      </c>
      <c r="H51" s="413">
        <f>('CA PATHWAYS 2022'!J$14/'CA PATHWAYS 2022'!$H$14)-1</f>
        <v>-0.11616837571558647</v>
      </c>
      <c r="I51" s="413">
        <f>('CA PATHWAYS 2022'!K$14/'CA PATHWAYS 2022'!$H$14)-1</f>
        <v>-0.13544711246125329</v>
      </c>
      <c r="J51" s="413">
        <f>('CA PATHWAYS 2022'!L$14/'CA PATHWAYS 2022'!$H$14)-1</f>
        <v>-0.16403419787910212</v>
      </c>
      <c r="K51" s="413">
        <f>('CA PATHWAYS 2022'!M$14/'CA PATHWAYS 2022'!$H$14)-1</f>
        <v>-0.21066121908822999</v>
      </c>
      <c r="L51" s="413">
        <f>('CA PATHWAYS 2022'!N$14/'CA PATHWAYS 2022'!$H$14)-1</f>
        <v>-0.25517158016081731</v>
      </c>
      <c r="M51" s="413">
        <f>('CA PATHWAYS 2022'!O$14/'CA PATHWAYS 2022'!$H$14)-1</f>
        <v>-0.30220349102396205</v>
      </c>
      <c r="N51" s="413">
        <f>('CA PATHWAYS 2022'!P$14/'CA PATHWAYS 2022'!$H$14)-1</f>
        <v>-0.34776625866983224</v>
      </c>
      <c r="O51" s="413">
        <f>('CA PATHWAYS 2022'!Q$14/'CA PATHWAYS 2022'!$H$14)-1</f>
        <v>-0.39642167461772526</v>
      </c>
      <c r="P51" s="413">
        <f>('CA PATHWAYS 2022'!R$14/'CA PATHWAYS 2022'!$H$14)-1</f>
        <v>-0.44242848846157146</v>
      </c>
      <c r="Q51" s="413">
        <f>('CA PATHWAYS 2022'!S$14/'CA PATHWAYS 2022'!$H$14)-1</f>
        <v>-0.48421341757855729</v>
      </c>
      <c r="R51" s="413">
        <f>('CA PATHWAYS 2022'!T$14/'CA PATHWAYS 2022'!$H$14)-1</f>
        <v>-0.51920992427227342</v>
      </c>
      <c r="S51" s="413">
        <f>('CA PATHWAYS 2022'!U$14/'CA PATHWAYS 2022'!$H$14)-1</f>
        <v>-0.55699944404254365</v>
      </c>
      <c r="T51" s="413">
        <f>('CA PATHWAYS 2022'!V$14/'CA PATHWAYS 2022'!$H$14)-1</f>
        <v>-0.59189379475042492</v>
      </c>
      <c r="U51" s="413">
        <f>('CA PATHWAYS 2022'!W$14/'CA PATHWAYS 2022'!$H$14)-1</f>
        <v>-0.63375270797753092</v>
      </c>
      <c r="V51" s="413">
        <f>('CA PATHWAYS 2022'!X$14/'CA PATHWAYS 2022'!$H$14)-1</f>
        <v>-0.63077392050685854</v>
      </c>
      <c r="W51" s="413">
        <f>('CA PATHWAYS 2022'!Y$14/'CA PATHWAYS 2022'!$H$14)-1</f>
        <v>-0.64250039723154773</v>
      </c>
      <c r="X51" s="413">
        <f>('CA PATHWAYS 2022'!Z$14/'CA PATHWAYS 2022'!$H$14)-1</f>
        <v>-0.65502584741374492</v>
      </c>
      <c r="Y51" s="413">
        <f>('CA PATHWAYS 2022'!AA$14/'CA PATHWAYS 2022'!$H$14)-1</f>
        <v>-0.66506665464895631</v>
      </c>
      <c r="Z51" s="413">
        <f>('CA PATHWAYS 2022'!AB$14/'CA PATHWAYS 2022'!$H$14)-1</f>
        <v>-0.6741844528366987</v>
      </c>
      <c r="AA51" s="413">
        <f>('CA PATHWAYS 2022'!AC$14/'CA PATHWAYS 2022'!$H$14)-1</f>
        <v>-0.6814961055592319</v>
      </c>
      <c r="AB51" s="413">
        <f>('CA PATHWAYS 2022'!AD$14/'CA PATHWAYS 2022'!$H$14)-1</f>
        <v>-0.68769791421373472</v>
      </c>
      <c r="AC51" s="413">
        <f>('CA PATHWAYS 2022'!AE$14/'CA PATHWAYS 2022'!$H$14)-1</f>
        <v>-0.69401631139485098</v>
      </c>
      <c r="AD51" s="413">
        <f>('CA PATHWAYS 2022'!AF$14/'CA PATHWAYS 2022'!$H$14)-1</f>
        <v>-0.69944689361263235</v>
      </c>
      <c r="AE51" s="413">
        <f>('CA PATHWAYS 2022'!AG$14/'CA PATHWAYS 2022'!$H$14)-1</f>
        <v>-0.70423779058421743</v>
      </c>
      <c r="AF51" s="413">
        <f>('CA PATHWAYS 2022'!AH$17/'CA PATHWAYS 2022'!$H$17)-1</f>
        <v>8.0729695213850761E-2</v>
      </c>
      <c r="AG51" s="414" cm="1">
        <f t="array" ref="AG51">TREND($AB51:$AF51,$AB$1:$AF$1,AG$1)</f>
        <v>-8.2943721018580163E-2</v>
      </c>
      <c r="AH51" s="414" cm="1">
        <f t="array" ref="AH51">TREND($AB51:$AF51,$AB$1:$AF$1,AH$1)</f>
        <v>6.9719652948037947E-2</v>
      </c>
      <c r="AI51" s="414" cm="1">
        <f t="array" ref="AI51">TREND($AB51:$AF51,$AB$1:$AF$1,AI$1)</f>
        <v>0.22238302691459921</v>
      </c>
      <c r="AJ51" s="414" cm="1">
        <f t="array" ref="AJ51">TREND($AB51:$AF51,$AB$1:$AF$1,AJ$1)</f>
        <v>0.37504640088116048</v>
      </c>
      <c r="AK51" s="414" cm="1">
        <f t="array" ref="AK51">TREND($AB51:$AF51,$AB$1:$AF$1,AK$1)</f>
        <v>0.52770977484777859</v>
      </c>
    </row>
    <row r="52" spans="1:38" x14ac:dyDescent="0.25">
      <c r="A52" s="1"/>
      <c r="B52" s="200" t="s">
        <v>1628</v>
      </c>
      <c r="C52" s="143" t="s">
        <v>1153</v>
      </c>
      <c r="D52" s="46" t="s">
        <v>75</v>
      </c>
      <c r="E52" s="44">
        <v>0</v>
      </c>
      <c r="F52" s="170">
        <v>0</v>
      </c>
      <c r="G52" s="412">
        <v>0</v>
      </c>
      <c r="H52" s="413">
        <v>0</v>
      </c>
      <c r="I52" s="413">
        <v>0</v>
      </c>
      <c r="J52" s="413">
        <v>0</v>
      </c>
      <c r="K52" s="413">
        <v>0</v>
      </c>
      <c r="L52" s="413">
        <v>0</v>
      </c>
      <c r="M52" s="413">
        <v>0</v>
      </c>
      <c r="N52" s="413">
        <v>0</v>
      </c>
      <c r="O52" s="413">
        <v>0</v>
      </c>
      <c r="P52" s="413">
        <v>0</v>
      </c>
      <c r="Q52" s="413">
        <v>0</v>
      </c>
      <c r="R52" s="413">
        <v>0</v>
      </c>
      <c r="S52" s="413">
        <v>0</v>
      </c>
      <c r="T52" s="413">
        <v>0</v>
      </c>
      <c r="U52" s="413">
        <v>0</v>
      </c>
      <c r="V52" s="413">
        <v>0</v>
      </c>
      <c r="W52" s="413">
        <v>0</v>
      </c>
      <c r="X52" s="413">
        <v>0</v>
      </c>
      <c r="Y52" s="413">
        <v>0</v>
      </c>
      <c r="Z52" s="413">
        <v>0</v>
      </c>
      <c r="AA52" s="413">
        <v>0</v>
      </c>
      <c r="AB52" s="413">
        <v>0</v>
      </c>
      <c r="AC52" s="413">
        <v>0</v>
      </c>
      <c r="AD52" s="413">
        <v>0</v>
      </c>
      <c r="AE52" s="413">
        <v>0</v>
      </c>
      <c r="AF52" s="413">
        <f>('CA PATHWAYS 2022'!AH$36/'CA PATHWAYS 2022'!$H$36)-1</f>
        <v>0.4310220913026761</v>
      </c>
      <c r="AG52" s="414" cm="1">
        <f t="array" ref="AG52">TREND($AB52:$AF52,$AB$1:$AF$1,AG$1)</f>
        <v>0.34481767304214372</v>
      </c>
      <c r="AH52" s="414" cm="1">
        <f t="array" ref="AH52">TREND($AB52:$AF52,$AB$1:$AF$1,AH$1)</f>
        <v>0.43102209130267966</v>
      </c>
      <c r="AI52" s="414" cm="1">
        <f t="array" ref="AI52">TREND($AB52:$AF52,$AB$1:$AF$1,AI$1)</f>
        <v>0.51722650956321559</v>
      </c>
      <c r="AJ52" s="414" cm="1">
        <f t="array" ref="AJ52">TREND($AB52:$AF52,$AB$1:$AF$1,AJ$1)</f>
        <v>0.60343092782375152</v>
      </c>
      <c r="AK52" s="414" cm="1">
        <f t="array" ref="AK52">TREND($AB52:$AF52,$AB$1:$AF$1,AK$1)</f>
        <v>0.68963534608428745</v>
      </c>
    </row>
    <row r="53" spans="1:38" x14ac:dyDescent="0.25">
      <c r="A53" s="1"/>
      <c r="B53" s="200" t="s">
        <v>1628</v>
      </c>
      <c r="C53" s="143" t="s">
        <v>1153</v>
      </c>
      <c r="D53" s="46" t="s">
        <v>76</v>
      </c>
      <c r="E53" s="44">
        <v>0</v>
      </c>
      <c r="F53" s="170">
        <v>0</v>
      </c>
      <c r="G53" s="412">
        <f>('CA PATHWAYS 2022'!I$14/'CA PATHWAYS 2022'!$H$14)-1</f>
        <v>-3.7151592882537665E-2</v>
      </c>
      <c r="H53" s="413">
        <f>('CA PATHWAYS 2022'!J$14/'CA PATHWAYS 2022'!$H$14)-1</f>
        <v>-0.11616837571558647</v>
      </c>
      <c r="I53" s="413">
        <f>('CA PATHWAYS 2022'!K$14/'CA PATHWAYS 2022'!$H$14)-1</f>
        <v>-0.13544711246125329</v>
      </c>
      <c r="J53" s="413">
        <f>('CA PATHWAYS 2022'!L$14/'CA PATHWAYS 2022'!$H$14)-1</f>
        <v>-0.16403419787910212</v>
      </c>
      <c r="K53" s="413">
        <f>('CA PATHWAYS 2022'!M$14/'CA PATHWAYS 2022'!$H$14)-1</f>
        <v>-0.21066121908822999</v>
      </c>
      <c r="L53" s="413">
        <f>('CA PATHWAYS 2022'!N$14/'CA PATHWAYS 2022'!$H$14)-1</f>
        <v>-0.25517158016081731</v>
      </c>
      <c r="M53" s="413">
        <f>('CA PATHWAYS 2022'!O$14/'CA PATHWAYS 2022'!$H$14)-1</f>
        <v>-0.30220349102396205</v>
      </c>
      <c r="N53" s="413">
        <f>('CA PATHWAYS 2022'!P$14/'CA PATHWAYS 2022'!$H$14)-1</f>
        <v>-0.34776625866983224</v>
      </c>
      <c r="O53" s="413">
        <f>('CA PATHWAYS 2022'!Q$14/'CA PATHWAYS 2022'!$H$14)-1</f>
        <v>-0.39642167461772526</v>
      </c>
      <c r="P53" s="413">
        <f>('CA PATHWAYS 2022'!R$14/'CA PATHWAYS 2022'!$H$14)-1</f>
        <v>-0.44242848846157146</v>
      </c>
      <c r="Q53" s="413">
        <f>('CA PATHWAYS 2022'!S$14/'CA PATHWAYS 2022'!$H$14)-1</f>
        <v>-0.48421341757855729</v>
      </c>
      <c r="R53" s="413">
        <f>('CA PATHWAYS 2022'!T$14/'CA PATHWAYS 2022'!$H$14)-1</f>
        <v>-0.51920992427227342</v>
      </c>
      <c r="S53" s="413">
        <f>('CA PATHWAYS 2022'!U$14/'CA PATHWAYS 2022'!$H$14)-1</f>
        <v>-0.55699944404254365</v>
      </c>
      <c r="T53" s="413">
        <f>('CA PATHWAYS 2022'!V$14/'CA PATHWAYS 2022'!$H$14)-1</f>
        <v>-0.59189379475042492</v>
      </c>
      <c r="U53" s="413">
        <f>('CA PATHWAYS 2022'!W$14/'CA PATHWAYS 2022'!$H$14)-1</f>
        <v>-0.63375270797753092</v>
      </c>
      <c r="V53" s="413">
        <f>('CA PATHWAYS 2022'!X$14/'CA PATHWAYS 2022'!$H$14)-1</f>
        <v>-0.63077392050685854</v>
      </c>
      <c r="W53" s="413">
        <f>('CA PATHWAYS 2022'!Y$14/'CA PATHWAYS 2022'!$H$14)-1</f>
        <v>-0.64250039723154773</v>
      </c>
      <c r="X53" s="413">
        <f>('CA PATHWAYS 2022'!Z$14/'CA PATHWAYS 2022'!$H$14)-1</f>
        <v>-0.65502584741374492</v>
      </c>
      <c r="Y53" s="413">
        <f>('CA PATHWAYS 2022'!AA$14/'CA PATHWAYS 2022'!$H$14)-1</f>
        <v>-0.66506665464895631</v>
      </c>
      <c r="Z53" s="413">
        <f>('CA PATHWAYS 2022'!AB$14/'CA PATHWAYS 2022'!$H$14)-1</f>
        <v>-0.6741844528366987</v>
      </c>
      <c r="AA53" s="413">
        <f>('CA PATHWAYS 2022'!AC$14/'CA PATHWAYS 2022'!$H$14)-1</f>
        <v>-0.6814961055592319</v>
      </c>
      <c r="AB53" s="413">
        <f>('CA PATHWAYS 2022'!AD$14/'CA PATHWAYS 2022'!$H$14)-1</f>
        <v>-0.68769791421373472</v>
      </c>
      <c r="AC53" s="413">
        <f>('CA PATHWAYS 2022'!AE$14/'CA PATHWAYS 2022'!$H$14)-1</f>
        <v>-0.69401631139485098</v>
      </c>
      <c r="AD53" s="413">
        <f>('CA PATHWAYS 2022'!AF$14/'CA PATHWAYS 2022'!$H$14)-1</f>
        <v>-0.69944689361263235</v>
      </c>
      <c r="AE53" s="413">
        <f>('CA PATHWAYS 2022'!AG$14/'CA PATHWAYS 2022'!$H$14)-1</f>
        <v>-0.70423779058421743</v>
      </c>
      <c r="AF53" s="413">
        <f>('CA PATHWAYS 2022'!AH$17/'CA PATHWAYS 2022'!$H$17)-1</f>
        <v>8.0729695213850761E-2</v>
      </c>
      <c r="AG53" s="414" cm="1">
        <f t="array" ref="AG53">TREND($AB53:$AF53,$AB$1:$AF$1,AG$1)</f>
        <v>-8.2943721018580163E-2</v>
      </c>
      <c r="AH53" s="414" cm="1">
        <f t="array" ref="AH53">TREND($AB53:$AF53,$AB$1:$AF$1,AH$1)</f>
        <v>6.9719652948037947E-2</v>
      </c>
      <c r="AI53" s="414" cm="1">
        <f t="array" ref="AI53">TREND($AB53:$AF53,$AB$1:$AF$1,AI$1)</f>
        <v>0.22238302691459921</v>
      </c>
      <c r="AJ53" s="414" cm="1">
        <f t="array" ref="AJ53">TREND($AB53:$AF53,$AB$1:$AF$1,AJ$1)</f>
        <v>0.37504640088116048</v>
      </c>
      <c r="AK53" s="414" cm="1">
        <f t="array" ref="AK53">TREND($AB53:$AF53,$AB$1:$AF$1,AK$1)</f>
        <v>0.52770977484777859</v>
      </c>
    </row>
    <row r="54" spans="1:38" x14ac:dyDescent="0.25">
      <c r="B54" s="4"/>
      <c r="C54" s="143"/>
      <c r="D54" s="143"/>
      <c r="E54" s="44"/>
      <c r="F54" s="170"/>
      <c r="G54" s="167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00" t="s">
        <v>1628</v>
      </c>
      <c r="C55" s="143" t="s">
        <v>1154</v>
      </c>
      <c r="D55" s="143" t="s">
        <v>52</v>
      </c>
      <c r="E55" s="44">
        <v>0</v>
      </c>
      <c r="F55" s="170">
        <v>0</v>
      </c>
      <c r="G55" s="412">
        <f>('CA PATHWAYS 2022'!I$8/'CA PATHWAYS 2022'!$H$8)-1</f>
        <v>-3.2869791565042661E-2</v>
      </c>
      <c r="H55" s="413">
        <f>('CA PATHWAYS 2022'!J$8/'CA PATHWAYS 2022'!$H$8)-1</f>
        <v>-6.5739583130094426E-2</v>
      </c>
      <c r="I55" s="413">
        <f>('CA PATHWAYS 2022'!K$8/'CA PATHWAYS 2022'!$H$8)-1</f>
        <v>-9.8609374695141638E-2</v>
      </c>
      <c r="J55" s="413">
        <f>('CA PATHWAYS 2022'!L$8/'CA PATHWAYS 2022'!$H$8)-1</f>
        <v>-0.13147916626019174</v>
      </c>
      <c r="K55" s="413">
        <f>('CA PATHWAYS 2022'!M$8/'CA PATHWAYS 2022'!$H$8)-1</f>
        <v>-0.16434895782524173</v>
      </c>
      <c r="L55" s="413">
        <f>('CA PATHWAYS 2022'!N$8/'CA PATHWAYS 2022'!$H$8)-1</f>
        <v>-0.19721874939029149</v>
      </c>
      <c r="M55" s="413">
        <f>('CA PATHWAYS 2022'!O$8/'CA PATHWAYS 2022'!$H$8)-1</f>
        <v>-0.2300885409553407</v>
      </c>
      <c r="N55" s="413">
        <f>('CA PATHWAYS 2022'!P$8/'CA PATHWAYS 2022'!$H$8)-1</f>
        <v>-0.26295833252039058</v>
      </c>
      <c r="O55" s="413">
        <f>('CA PATHWAYS 2022'!Q$8/'CA PATHWAYS 2022'!$H$8)-1</f>
        <v>-0.29582812408544157</v>
      </c>
      <c r="P55" s="413">
        <f>('CA PATHWAYS 2022'!R$8/'CA PATHWAYS 2022'!$H$8)-1</f>
        <v>-0.32869791565049067</v>
      </c>
      <c r="Q55" s="413">
        <f>('CA PATHWAYS 2022'!S$8/'CA PATHWAYS 2022'!$H$8)-1</f>
        <v>-0.36156770721554055</v>
      </c>
      <c r="R55" s="413">
        <f>('CA PATHWAYS 2022'!T$8/'CA PATHWAYS 2022'!$H$8)-1</f>
        <v>-0.39443749878059053</v>
      </c>
      <c r="S55" s="413">
        <f>('CA PATHWAYS 2022'!U$8/'CA PATHWAYS 2022'!$H$8)-1</f>
        <v>-0.42730729034564052</v>
      </c>
      <c r="T55" s="413">
        <f>('CA PATHWAYS 2022'!V$8/'CA PATHWAYS 2022'!$H$8)-1</f>
        <v>-0.46017708191069062</v>
      </c>
      <c r="U55" s="413">
        <f>('CA PATHWAYS 2022'!W$8/'CA PATHWAYS 2022'!$H$8)-1</f>
        <v>-0.49304687347573961</v>
      </c>
      <c r="V55" s="413">
        <f>('CA PATHWAYS 2022'!X$8/'CA PATHWAYS 2022'!$H$8)-1</f>
        <v>-0.5259166650407896</v>
      </c>
      <c r="W55" s="413">
        <f>('CA PATHWAYS 2022'!Y$8/'CA PATHWAYS 2022'!$H$8)-1</f>
        <v>-0.55878645660583959</v>
      </c>
      <c r="X55" s="413">
        <f>('CA PATHWAYS 2022'!Z$8/'CA PATHWAYS 2022'!$H$8)-1</f>
        <v>-0.59165624817088958</v>
      </c>
      <c r="Y55" s="413">
        <f>('CA PATHWAYS 2022'!AA$8/'CA PATHWAYS 2022'!$H$8)-1</f>
        <v>-0.62452603973593956</v>
      </c>
      <c r="Z55" s="413">
        <f>('CA PATHWAYS 2022'!AB$8/'CA PATHWAYS 2022'!$H$8)-1</f>
        <v>-0.65739583130098955</v>
      </c>
      <c r="AA55" s="413">
        <f>('CA PATHWAYS 2022'!AC$8/'CA PATHWAYS 2022'!$H$8)-1</f>
        <v>-0.69026562286603954</v>
      </c>
      <c r="AB55" s="413">
        <f>('CA PATHWAYS 2022'!AD$8/'CA PATHWAYS 2022'!$H$8)-1</f>
        <v>-0.72313541443108953</v>
      </c>
      <c r="AC55" s="413">
        <f>('CA PATHWAYS 2022'!AE$8/'CA PATHWAYS 2022'!$H$8)-1</f>
        <v>-0.75600520599613952</v>
      </c>
      <c r="AD55" s="413">
        <f>('CA PATHWAYS 2022'!AF$8/'CA PATHWAYS 2022'!$H$8)-1</f>
        <v>-0.78887499756118862</v>
      </c>
      <c r="AE55" s="413">
        <f>('CA PATHWAYS 2022'!AG$8/'CA PATHWAYS 2022'!$H$8)-1</f>
        <v>-0.82154962777964302</v>
      </c>
      <c r="AF55" s="413">
        <f>('CA PATHWAYS 2022'!AH$8/'CA PATHWAYS 2022'!$H$8)-1</f>
        <v>-0.8522759997734547</v>
      </c>
      <c r="AG55" s="414" cm="1">
        <f t="array" ref="AG55">TREND($AB55:$AF55,$AB$1:$AF$1,AG$1)</f>
        <v>-0.88551592684876823</v>
      </c>
      <c r="AH55" s="414" cm="1">
        <f t="array" ref="AH55">TREND($AB55:$AF55,$AB$1:$AF$1,AH$1)</f>
        <v>-0.91789848609559499</v>
      </c>
      <c r="AI55" s="414" cm="1">
        <f t="array" ref="AI55">TREND($AB55:$AF55,$AB$1:$AF$1,AI$1)</f>
        <v>-0.95028104534242175</v>
      </c>
      <c r="AJ55" s="414" cm="1">
        <f t="array" ref="AJ55">TREND($AB55:$AF55,$AB$1:$AF$1,AJ$1)</f>
        <v>-0.98266360458924851</v>
      </c>
      <c r="AK55" s="414" cm="1">
        <f t="array" ref="AK55">TREND($AB55:$AF55,$AB$1:$AF$1,AK$1)</f>
        <v>-1.0150461638360753</v>
      </c>
      <c r="AL55" s="3"/>
    </row>
    <row r="56" spans="1:38" x14ac:dyDescent="0.25">
      <c r="B56" s="200" t="s">
        <v>1628</v>
      </c>
      <c r="C56" s="199" t="s">
        <v>1154</v>
      </c>
      <c r="D56" s="199" t="s">
        <v>53</v>
      </c>
      <c r="E56" s="44">
        <v>0</v>
      </c>
      <c r="F56" s="170">
        <v>0</v>
      </c>
      <c r="G56" s="412">
        <f>('CA PATHWAYS 2022'!I$19/'CA PATHWAYS 2022'!$H$19)-1</f>
        <v>-0.10731443569619592</v>
      </c>
      <c r="H56" s="413">
        <f>('CA PATHWAYS 2022'!J$19/'CA PATHWAYS 2022'!$H$19)-1</f>
        <v>-0.1088118069604157</v>
      </c>
      <c r="I56" s="413">
        <f>('CA PATHWAYS 2022'!K$17/'CA PATHWAYS 2022'!$H$17)-1</f>
        <v>-9.4387134436627607E-2</v>
      </c>
      <c r="J56" s="413">
        <f>('CA PATHWAYS 2022'!L$17/'CA PATHWAYS 2022'!$H$17)-1</f>
        <v>-7.5185744119626974E-2</v>
      </c>
      <c r="K56" s="413">
        <f>('CA PATHWAYS 2022'!M$17/'CA PATHWAYS 2022'!$H$17)-1</f>
        <v>-5.6438342090913363E-2</v>
      </c>
      <c r="L56" s="413">
        <f>('CA PATHWAYS 2022'!N$17/'CA PATHWAYS 2022'!$H$17)-1</f>
        <v>-4.0164448753097215E-2</v>
      </c>
      <c r="M56" s="413">
        <f>('CA PATHWAYS 2022'!O$17/'CA PATHWAYS 2022'!$H$17)-1</f>
        <v>-3.129128019599714E-2</v>
      </c>
      <c r="N56" s="413">
        <f>('CA PATHWAYS 2022'!P$17/'CA PATHWAYS 2022'!$H$17)-1</f>
        <v>-2.6825009683837608E-2</v>
      </c>
      <c r="O56" s="413">
        <f>('CA PATHWAYS 2022'!Q$17/'CA PATHWAYS 2022'!$H$17)-1</f>
        <v>-2.5794157679886243E-2</v>
      </c>
      <c r="P56" s="413">
        <f>('CA PATHWAYS 2022'!R$17/'CA PATHWAYS 2022'!$H$17)-1</f>
        <v>-2.4864631904458978E-2</v>
      </c>
      <c r="Q56" s="413">
        <f>('CA PATHWAYS 2022'!S$17/'CA PATHWAYS 2022'!$H$17)-1</f>
        <v>-2.2266820684866961E-2</v>
      </c>
      <c r="R56" s="413">
        <f>('CA PATHWAYS 2022'!T$17/'CA PATHWAYS 2022'!$H$17)-1</f>
        <v>-1.8643256363907956E-2</v>
      </c>
      <c r="S56" s="413">
        <f>('CA PATHWAYS 2022'!U$17/'CA PATHWAYS 2022'!$H$17)-1</f>
        <v>-1.7563148883015023E-2</v>
      </c>
      <c r="T56" s="413">
        <f>('CA PATHWAYS 2022'!V$17/'CA PATHWAYS 2022'!$H$17)-1</f>
        <v>-1.5132375869070014E-2</v>
      </c>
      <c r="U56" s="413">
        <f>('CA PATHWAYS 2022'!W$17/'CA PATHWAYS 2022'!$H$17)-1</f>
        <v>-9.8159868390742533E-3</v>
      </c>
      <c r="V56" s="413">
        <f>('CA PATHWAYS 2022'!X$17/'CA PATHWAYS 2022'!$H$17)-1</f>
        <v>-2.4028767504469251E-3</v>
      </c>
      <c r="W56" s="413">
        <f>('CA PATHWAYS 2022'!Y$17/'CA PATHWAYS 2022'!$H$17)-1</f>
        <v>2.8944912848754001E-3</v>
      </c>
      <c r="X56" s="413">
        <f>('CA PATHWAYS 2022'!Z$17/'CA PATHWAYS 2022'!$H$17)-1</f>
        <v>8.7721922400934016E-3</v>
      </c>
      <c r="Y56" s="413">
        <f>('CA PATHWAYS 2022'!AA$17/'CA PATHWAYS 2022'!$H$17)-1</f>
        <v>1.6914559935323759E-2</v>
      </c>
      <c r="Z56" s="413">
        <f>('CA PATHWAYS 2022'!AB$17/'CA PATHWAYS 2022'!$H$17)-1</f>
        <v>2.3441006385326091E-2</v>
      </c>
      <c r="AA56" s="413">
        <f>('CA PATHWAYS 2022'!AC$17/'CA PATHWAYS 2022'!$H$17)-1</f>
        <v>2.8078500166536235E-2</v>
      </c>
      <c r="AB56" s="413">
        <f>('CA PATHWAYS 2022'!AD$17/'CA PATHWAYS 2022'!$H$17)-1</f>
        <v>3.5784796376204575E-2</v>
      </c>
      <c r="AC56" s="413">
        <f>('CA PATHWAYS 2022'!AE$17/'CA PATHWAYS 2022'!$H$17)-1</f>
        <v>4.8601455597936605E-2</v>
      </c>
      <c r="AD56" s="413">
        <f>('CA PATHWAYS 2022'!AF$17/'CA PATHWAYS 2022'!$H$17)-1</f>
        <v>6.1822496326972454E-2</v>
      </c>
      <c r="AE56" s="413">
        <f>('CA PATHWAYS 2022'!AG$17/'CA PATHWAYS 2022'!$H$17)-1</f>
        <v>7.1552705977143916E-2</v>
      </c>
      <c r="AF56" s="413">
        <f>('CA PATHWAYS 2022'!AH$17/'CA PATHWAYS 2022'!$H$17)-1</f>
        <v>8.0729695213850761E-2</v>
      </c>
      <c r="AG56" s="414" cm="1">
        <f t="array" ref="AG56">TREND($AB56:$AF56,$AB$1:$AF$1,AG$1)</f>
        <v>9.3550544314773276E-2</v>
      </c>
      <c r="AH56" s="414" cm="1">
        <f t="array" ref="AH56">TREND($AB56:$AF56,$AB$1:$AF$1,AH$1)</f>
        <v>0.104834649120221</v>
      </c>
      <c r="AI56" s="414" cm="1">
        <f t="array" ref="AI56">TREND($AB56:$AF56,$AB$1:$AF$1,AI$1)</f>
        <v>0.11611875392567228</v>
      </c>
      <c r="AJ56" s="414" cm="1">
        <f t="array" ref="AJ56">TREND($AB56:$AF56,$AB$1:$AF$1,AJ$1)</f>
        <v>0.12740285873112356</v>
      </c>
      <c r="AK56" s="414" cm="1">
        <f t="array" ref="AK56">TREND($AB56:$AF56,$AB$1:$AF$1,AK$1)</f>
        <v>0.13868696353657128</v>
      </c>
      <c r="AL56" s="3"/>
    </row>
    <row r="57" spans="1:38" x14ac:dyDescent="0.25">
      <c r="B57" s="200" t="s">
        <v>1628</v>
      </c>
      <c r="C57" s="46" t="s">
        <v>1154</v>
      </c>
      <c r="D57" s="46" t="s">
        <v>54</v>
      </c>
      <c r="E57" s="44">
        <v>0</v>
      </c>
      <c r="F57" s="170">
        <v>0</v>
      </c>
      <c r="G57" s="412">
        <f>('CA PATHWAYS 2022'!I$23/'CA PATHWAYS 2022'!$H$23)-1</f>
        <v>-0.13173097953222945</v>
      </c>
      <c r="H57" s="413">
        <f>('CA PATHWAYS 2022'!J$23/'CA PATHWAYS 2022'!$H$23)-1</f>
        <v>-0.20425924195279965</v>
      </c>
      <c r="I57" s="413">
        <f>('CA PATHWAYS 2022'!K$22/'CA PATHWAYS 2022'!$H$22)-1</f>
        <v>-0.16971372539200991</v>
      </c>
      <c r="J57" s="413">
        <f>('CA PATHWAYS 2022'!L$22/'CA PATHWAYS 2022'!$H$22)-1</f>
        <v>-0.1312772674565218</v>
      </c>
      <c r="K57" s="413">
        <f>('CA PATHWAYS 2022'!M$22/'CA PATHWAYS 2022'!$H$22)-1</f>
        <v>-0.11229208084990983</v>
      </c>
      <c r="L57" s="413">
        <f>('CA PATHWAYS 2022'!N$22/'CA PATHWAYS 2022'!$H$22)-1</f>
        <v>-8.2331512587415445E-2</v>
      </c>
      <c r="M57" s="413">
        <f>('CA PATHWAYS 2022'!O$22/'CA PATHWAYS 2022'!$H$22)-1</f>
        <v>-7.426636112634577E-2</v>
      </c>
      <c r="N57" s="413">
        <f>('CA PATHWAYS 2022'!P$22/'CA PATHWAYS 2022'!$H$22)-1</f>
        <v>-7.4283948337299566E-2</v>
      </c>
      <c r="O57" s="413">
        <f>('CA PATHWAYS 2022'!Q$22/'CA PATHWAYS 2022'!$H$22)-1</f>
        <v>-6.5454647487711348E-2</v>
      </c>
      <c r="P57" s="413">
        <f>('CA PATHWAYS 2022'!R$22/'CA PATHWAYS 2022'!$H$22)-1</f>
        <v>-7.4040459323984842E-2</v>
      </c>
      <c r="Q57" s="413">
        <f>('CA PATHWAYS 2022'!S$22/'CA PATHWAYS 2022'!$H$22)-1</f>
        <v>-8.6630576400686943E-2</v>
      </c>
      <c r="R57" s="413">
        <f>('CA PATHWAYS 2022'!T$22/'CA PATHWAYS 2022'!$H$22)-1</f>
        <v>-8.7681782080006321E-2</v>
      </c>
      <c r="S57" s="413">
        <f>('CA PATHWAYS 2022'!U$22/'CA PATHWAYS 2022'!$H$22)-1</f>
        <v>-9.4566829372469963E-2</v>
      </c>
      <c r="T57" s="413">
        <f>('CA PATHWAYS 2022'!V$22/'CA PATHWAYS 2022'!$H$22)-1</f>
        <v>-8.6619018002253023E-2</v>
      </c>
      <c r="U57" s="413">
        <f>('CA PATHWAYS 2022'!W$22/'CA PATHWAYS 2022'!$H$22)-1</f>
        <v>-7.7968134287334734E-2</v>
      </c>
      <c r="V57" s="413">
        <f>('CA PATHWAYS 2022'!X$22/'CA PATHWAYS 2022'!$H$22)-1</f>
        <v>-8.0448688310639116E-2</v>
      </c>
      <c r="W57" s="413">
        <f>('CA PATHWAYS 2022'!Y$22/'CA PATHWAYS 2022'!$H$22)-1</f>
        <v>-8.612330031955151E-2</v>
      </c>
      <c r="X57" s="413">
        <f>('CA PATHWAYS 2022'!Z$22/'CA PATHWAYS 2022'!$H$22)-1</f>
        <v>-8.2180230764876794E-2</v>
      </c>
      <c r="Y57" s="413">
        <f>('CA PATHWAYS 2022'!AA$22/'CA PATHWAYS 2022'!$H$22)-1</f>
        <v>-7.5922822495927411E-2</v>
      </c>
      <c r="Z57" s="413">
        <f>('CA PATHWAYS 2022'!AB$22/'CA PATHWAYS 2022'!$H$22)-1</f>
        <v>-7.2545081896114416E-2</v>
      </c>
      <c r="AA57" s="413">
        <f>('CA PATHWAYS 2022'!AC$22/'CA PATHWAYS 2022'!$H$22)-1</f>
        <v>-8.0314346171468265E-2</v>
      </c>
      <c r="AB57" s="413">
        <f>('CA PATHWAYS 2022'!AD$22/'CA PATHWAYS 2022'!$H$22)-1</f>
        <v>-9.0392185435321237E-2</v>
      </c>
      <c r="AC57" s="413">
        <f>('CA PATHWAYS 2022'!AE$22/'CA PATHWAYS 2022'!$H$22)-1</f>
        <v>-9.529811989357595E-2</v>
      </c>
      <c r="AD57" s="413">
        <f>('CA PATHWAYS 2022'!AF$22/'CA PATHWAYS 2022'!$H$22)-1</f>
        <v>-9.492222551229601E-2</v>
      </c>
      <c r="AE57" s="413">
        <f>('CA PATHWAYS 2022'!AG$22/'CA PATHWAYS 2022'!$H$22)-1</f>
        <v>-8.9970971394735644E-2</v>
      </c>
      <c r="AF57" s="413">
        <f>('CA PATHWAYS 2022'!AH$22/'CA PATHWAYS 2022'!$H$22)-1</f>
        <v>-8.6497059592642089E-2</v>
      </c>
      <c r="AG57" s="414" cm="1">
        <f t="array" ref="AG57">TREND($AB57:$AF57,$AB$1:$AF$1,AG$1)</f>
        <v>-8.7480892310454639E-2</v>
      </c>
      <c r="AH57" s="414" cm="1">
        <f t="array" ref="AH57">TREND($AB57:$AF57,$AB$1:$AF$1,AH$1)</f>
        <v>-8.6169152292034479E-2</v>
      </c>
      <c r="AI57" s="414" cm="1">
        <f t="array" ref="AI57">TREND($AB57:$AF57,$AB$1:$AF$1,AI$1)</f>
        <v>-8.4857412273614763E-2</v>
      </c>
      <c r="AJ57" s="414" cm="1">
        <f t="array" ref="AJ57">TREND($AB57:$AF57,$AB$1:$AF$1,AJ$1)</f>
        <v>-8.3545672255195047E-2</v>
      </c>
      <c r="AK57" s="414" cm="1">
        <f t="array" ref="AK57">TREND($AB57:$AF57,$AB$1:$AF$1,AK$1)</f>
        <v>-8.2233932236774887E-2</v>
      </c>
      <c r="AL57" s="3"/>
    </row>
    <row r="58" spans="1:38" x14ac:dyDescent="0.25">
      <c r="B58" s="200" t="s">
        <v>1628</v>
      </c>
      <c r="C58" s="46" t="s">
        <v>1154</v>
      </c>
      <c r="D58" s="46" t="s">
        <v>55</v>
      </c>
      <c r="E58" s="44">
        <v>0</v>
      </c>
      <c r="F58" s="170">
        <v>0</v>
      </c>
      <c r="G58" s="412">
        <f>('CA PATHWAYS 2022'!I$19/'CA PATHWAYS 2022'!$H$19)-1</f>
        <v>-0.10731443569619592</v>
      </c>
      <c r="H58" s="413">
        <f>('CA PATHWAYS 2022'!J$19/'CA PATHWAYS 2022'!$H$19)-1</f>
        <v>-0.1088118069604157</v>
      </c>
      <c r="I58" s="413">
        <f>('CA PATHWAYS 2022'!K$17/'CA PATHWAYS 2022'!$H$17)-1</f>
        <v>-9.4387134436627607E-2</v>
      </c>
      <c r="J58" s="413">
        <f>('CA PATHWAYS 2022'!L$17/'CA PATHWAYS 2022'!$H$17)-1</f>
        <v>-7.5185744119626974E-2</v>
      </c>
      <c r="K58" s="413">
        <f>('CA PATHWAYS 2022'!M$17/'CA PATHWAYS 2022'!$H$17)-1</f>
        <v>-5.6438342090913363E-2</v>
      </c>
      <c r="L58" s="413">
        <f>('CA PATHWAYS 2022'!N$17/'CA PATHWAYS 2022'!$H$17)-1</f>
        <v>-4.0164448753097215E-2</v>
      </c>
      <c r="M58" s="413">
        <f>('CA PATHWAYS 2022'!O$17/'CA PATHWAYS 2022'!$H$17)-1</f>
        <v>-3.129128019599714E-2</v>
      </c>
      <c r="N58" s="413">
        <f>('CA PATHWAYS 2022'!P$17/'CA PATHWAYS 2022'!$H$17)-1</f>
        <v>-2.6825009683837608E-2</v>
      </c>
      <c r="O58" s="413">
        <f>('CA PATHWAYS 2022'!Q$17/'CA PATHWAYS 2022'!$H$17)-1</f>
        <v>-2.5794157679886243E-2</v>
      </c>
      <c r="P58" s="413">
        <f>('CA PATHWAYS 2022'!R$17/'CA PATHWAYS 2022'!$H$17)-1</f>
        <v>-2.4864631904458978E-2</v>
      </c>
      <c r="Q58" s="413">
        <f>('CA PATHWAYS 2022'!S$17/'CA PATHWAYS 2022'!$H$17)-1</f>
        <v>-2.2266820684866961E-2</v>
      </c>
      <c r="R58" s="413">
        <f>('CA PATHWAYS 2022'!T$17/'CA PATHWAYS 2022'!$H$17)-1</f>
        <v>-1.8643256363907956E-2</v>
      </c>
      <c r="S58" s="413">
        <f>('CA PATHWAYS 2022'!U$17/'CA PATHWAYS 2022'!$H$17)-1</f>
        <v>-1.7563148883015023E-2</v>
      </c>
      <c r="T58" s="413">
        <f>('CA PATHWAYS 2022'!V$17/'CA PATHWAYS 2022'!$H$17)-1</f>
        <v>-1.5132375869070014E-2</v>
      </c>
      <c r="U58" s="413">
        <f>('CA PATHWAYS 2022'!W$17/'CA PATHWAYS 2022'!$H$17)-1</f>
        <v>-9.8159868390742533E-3</v>
      </c>
      <c r="V58" s="413">
        <f>('CA PATHWAYS 2022'!X$17/'CA PATHWAYS 2022'!$H$17)-1</f>
        <v>-2.4028767504469251E-3</v>
      </c>
      <c r="W58" s="413">
        <f>('CA PATHWAYS 2022'!Y$17/'CA PATHWAYS 2022'!$H$17)-1</f>
        <v>2.8944912848754001E-3</v>
      </c>
      <c r="X58" s="413">
        <f>('CA PATHWAYS 2022'!Z$17/'CA PATHWAYS 2022'!$H$17)-1</f>
        <v>8.7721922400934016E-3</v>
      </c>
      <c r="Y58" s="413">
        <f>('CA PATHWAYS 2022'!AA$17/'CA PATHWAYS 2022'!$H$17)-1</f>
        <v>1.6914559935323759E-2</v>
      </c>
      <c r="Z58" s="413">
        <f>('CA PATHWAYS 2022'!AB$17/'CA PATHWAYS 2022'!$H$17)-1</f>
        <v>2.3441006385326091E-2</v>
      </c>
      <c r="AA58" s="413">
        <f>('CA PATHWAYS 2022'!AC$17/'CA PATHWAYS 2022'!$H$17)-1</f>
        <v>2.8078500166536235E-2</v>
      </c>
      <c r="AB58" s="413">
        <f>('CA PATHWAYS 2022'!AD$17/'CA PATHWAYS 2022'!$H$17)-1</f>
        <v>3.5784796376204575E-2</v>
      </c>
      <c r="AC58" s="413">
        <f>('CA PATHWAYS 2022'!AE$17/'CA PATHWAYS 2022'!$H$17)-1</f>
        <v>4.8601455597936605E-2</v>
      </c>
      <c r="AD58" s="413">
        <f>('CA PATHWAYS 2022'!AF$17/'CA PATHWAYS 2022'!$H$17)-1</f>
        <v>6.1822496326972454E-2</v>
      </c>
      <c r="AE58" s="413">
        <f>('CA PATHWAYS 2022'!AG$17/'CA PATHWAYS 2022'!$H$17)-1</f>
        <v>7.1552705977143916E-2</v>
      </c>
      <c r="AF58" s="413">
        <f>('CA PATHWAYS 2022'!AH$17/'CA PATHWAYS 2022'!$H$17)-1</f>
        <v>8.0729695213850761E-2</v>
      </c>
      <c r="AG58" s="414" cm="1">
        <f t="array" ref="AG58">TREND($AB58:$AF58,$AB$1:$AF$1,AG$1)</f>
        <v>9.3550544314773276E-2</v>
      </c>
      <c r="AH58" s="414" cm="1">
        <f t="array" ref="AH58">TREND($AB58:$AF58,$AB$1:$AF$1,AH$1)</f>
        <v>0.104834649120221</v>
      </c>
      <c r="AI58" s="414" cm="1">
        <f t="array" ref="AI58">TREND($AB58:$AF58,$AB$1:$AF$1,AI$1)</f>
        <v>0.11611875392567228</v>
      </c>
      <c r="AJ58" s="414" cm="1">
        <f t="array" ref="AJ58">TREND($AB58:$AF58,$AB$1:$AF$1,AJ$1)</f>
        <v>0.12740285873112356</v>
      </c>
      <c r="AK58" s="414" cm="1">
        <f t="array" ref="AK58">TREND($AB58:$AF58,$AB$1:$AF$1,AK$1)</f>
        <v>0.13868696353657128</v>
      </c>
      <c r="AL58" s="3"/>
    </row>
    <row r="59" spans="1:38" x14ac:dyDescent="0.25">
      <c r="B59" s="200" t="s">
        <v>1628</v>
      </c>
      <c r="C59" s="46" t="s">
        <v>1154</v>
      </c>
      <c r="D59" s="46" t="s">
        <v>56</v>
      </c>
      <c r="E59" s="44">
        <v>0</v>
      </c>
      <c r="F59" s="170">
        <v>0</v>
      </c>
      <c r="G59" s="412">
        <f>('CA PATHWAYS 2022'!I$19/'CA PATHWAYS 2022'!$H$19)-1</f>
        <v>-0.10731443569619592</v>
      </c>
      <c r="H59" s="413">
        <f>('CA PATHWAYS 2022'!J$19/'CA PATHWAYS 2022'!$H$19)-1</f>
        <v>-0.1088118069604157</v>
      </c>
      <c r="I59" s="413">
        <f>('CA PATHWAYS 2022'!K$17/'CA PATHWAYS 2022'!$H$17)-1</f>
        <v>-9.4387134436627607E-2</v>
      </c>
      <c r="J59" s="413">
        <f>('CA PATHWAYS 2022'!L$17/'CA PATHWAYS 2022'!$H$17)-1</f>
        <v>-7.5185744119626974E-2</v>
      </c>
      <c r="K59" s="413">
        <f>('CA PATHWAYS 2022'!M$17/'CA PATHWAYS 2022'!$H$17)-1</f>
        <v>-5.6438342090913363E-2</v>
      </c>
      <c r="L59" s="413">
        <f>('CA PATHWAYS 2022'!N$17/'CA PATHWAYS 2022'!$H$17)-1</f>
        <v>-4.0164448753097215E-2</v>
      </c>
      <c r="M59" s="413">
        <f>('CA PATHWAYS 2022'!O$17/'CA PATHWAYS 2022'!$H$17)-1</f>
        <v>-3.129128019599714E-2</v>
      </c>
      <c r="N59" s="413">
        <f>('CA PATHWAYS 2022'!P$17/'CA PATHWAYS 2022'!$H$17)-1</f>
        <v>-2.6825009683837608E-2</v>
      </c>
      <c r="O59" s="413">
        <f>('CA PATHWAYS 2022'!Q$17/'CA PATHWAYS 2022'!$H$17)-1</f>
        <v>-2.5794157679886243E-2</v>
      </c>
      <c r="P59" s="413">
        <f>('CA PATHWAYS 2022'!R$17/'CA PATHWAYS 2022'!$H$17)-1</f>
        <v>-2.4864631904458978E-2</v>
      </c>
      <c r="Q59" s="413">
        <f>('CA PATHWAYS 2022'!S$17/'CA PATHWAYS 2022'!$H$17)-1</f>
        <v>-2.2266820684866961E-2</v>
      </c>
      <c r="R59" s="413">
        <f>('CA PATHWAYS 2022'!T$17/'CA PATHWAYS 2022'!$H$17)-1</f>
        <v>-1.8643256363907956E-2</v>
      </c>
      <c r="S59" s="413">
        <f>('CA PATHWAYS 2022'!U$17/'CA PATHWAYS 2022'!$H$17)-1</f>
        <v>-1.7563148883015023E-2</v>
      </c>
      <c r="T59" s="413">
        <f>('CA PATHWAYS 2022'!V$17/'CA PATHWAYS 2022'!$H$17)-1</f>
        <v>-1.5132375869070014E-2</v>
      </c>
      <c r="U59" s="413">
        <f>('CA PATHWAYS 2022'!W$17/'CA PATHWAYS 2022'!$H$17)-1</f>
        <v>-9.8159868390742533E-3</v>
      </c>
      <c r="V59" s="413">
        <f>('CA PATHWAYS 2022'!X$17/'CA PATHWAYS 2022'!$H$17)-1</f>
        <v>-2.4028767504469251E-3</v>
      </c>
      <c r="W59" s="413">
        <f>('CA PATHWAYS 2022'!Y$17/'CA PATHWAYS 2022'!$H$17)-1</f>
        <v>2.8944912848754001E-3</v>
      </c>
      <c r="X59" s="413">
        <f>('CA PATHWAYS 2022'!Z$17/'CA PATHWAYS 2022'!$H$17)-1</f>
        <v>8.7721922400934016E-3</v>
      </c>
      <c r="Y59" s="413">
        <f>('CA PATHWAYS 2022'!AA$17/'CA PATHWAYS 2022'!$H$17)-1</f>
        <v>1.6914559935323759E-2</v>
      </c>
      <c r="Z59" s="413">
        <f>('CA PATHWAYS 2022'!AB$17/'CA PATHWAYS 2022'!$H$17)-1</f>
        <v>2.3441006385326091E-2</v>
      </c>
      <c r="AA59" s="413">
        <f>('CA PATHWAYS 2022'!AC$17/'CA PATHWAYS 2022'!$H$17)-1</f>
        <v>2.8078500166536235E-2</v>
      </c>
      <c r="AB59" s="413">
        <f>('CA PATHWAYS 2022'!AD$17/'CA PATHWAYS 2022'!$H$17)-1</f>
        <v>3.5784796376204575E-2</v>
      </c>
      <c r="AC59" s="413">
        <f>('CA PATHWAYS 2022'!AE$17/'CA PATHWAYS 2022'!$H$17)-1</f>
        <v>4.8601455597936605E-2</v>
      </c>
      <c r="AD59" s="413">
        <f>('CA PATHWAYS 2022'!AF$17/'CA PATHWAYS 2022'!$H$17)-1</f>
        <v>6.1822496326972454E-2</v>
      </c>
      <c r="AE59" s="413">
        <f>('CA PATHWAYS 2022'!AG$17/'CA PATHWAYS 2022'!$H$17)-1</f>
        <v>7.1552705977143916E-2</v>
      </c>
      <c r="AF59" s="413">
        <f>('CA PATHWAYS 2022'!AH$17/'CA PATHWAYS 2022'!$H$17)-1</f>
        <v>8.0729695213850761E-2</v>
      </c>
      <c r="AG59" s="414" cm="1">
        <f t="array" ref="AG59">TREND($AB59:$AF59,$AB$1:$AF$1,AG$1)</f>
        <v>9.3550544314773276E-2</v>
      </c>
      <c r="AH59" s="414" cm="1">
        <f t="array" ref="AH59">TREND($AB59:$AF59,$AB$1:$AF$1,AH$1)</f>
        <v>0.104834649120221</v>
      </c>
      <c r="AI59" s="414" cm="1">
        <f t="array" ref="AI59">TREND($AB59:$AF59,$AB$1:$AF$1,AI$1)</f>
        <v>0.11611875392567228</v>
      </c>
      <c r="AJ59" s="414" cm="1">
        <f t="array" ref="AJ59">TREND($AB59:$AF59,$AB$1:$AF$1,AJ$1)</f>
        <v>0.12740285873112356</v>
      </c>
      <c r="AK59" s="414" cm="1">
        <f t="array" ref="AK59">TREND($AB59:$AF59,$AB$1:$AF$1,AK$1)</f>
        <v>0.13868696353657128</v>
      </c>
      <c r="AL59" s="3"/>
    </row>
    <row r="60" spans="1:38" x14ac:dyDescent="0.25">
      <c r="B60" s="200" t="s">
        <v>1628</v>
      </c>
      <c r="C60" s="46" t="s">
        <v>1154</v>
      </c>
      <c r="D60" s="46" t="s">
        <v>57</v>
      </c>
      <c r="E60" s="44">
        <v>0</v>
      </c>
      <c r="F60" s="170">
        <v>0</v>
      </c>
      <c r="G60" s="412">
        <f>('CA PATHWAYS 2022'!I$19/'CA PATHWAYS 2022'!$H$19)-1</f>
        <v>-0.10731443569619592</v>
      </c>
      <c r="H60" s="413">
        <f>('CA PATHWAYS 2022'!J$19/'CA PATHWAYS 2022'!$H$19)-1</f>
        <v>-0.1088118069604157</v>
      </c>
      <c r="I60" s="413">
        <f>('CA PATHWAYS 2022'!K$17/'CA PATHWAYS 2022'!$H$17)-1</f>
        <v>-9.4387134436627607E-2</v>
      </c>
      <c r="J60" s="413">
        <f>('CA PATHWAYS 2022'!L$17/'CA PATHWAYS 2022'!$H$17)-1</f>
        <v>-7.5185744119626974E-2</v>
      </c>
      <c r="K60" s="413">
        <f>('CA PATHWAYS 2022'!M$17/'CA PATHWAYS 2022'!$H$17)-1</f>
        <v>-5.6438342090913363E-2</v>
      </c>
      <c r="L60" s="413">
        <f>('CA PATHWAYS 2022'!N$17/'CA PATHWAYS 2022'!$H$17)-1</f>
        <v>-4.0164448753097215E-2</v>
      </c>
      <c r="M60" s="413">
        <f>('CA PATHWAYS 2022'!O$17/'CA PATHWAYS 2022'!$H$17)-1</f>
        <v>-3.129128019599714E-2</v>
      </c>
      <c r="N60" s="413">
        <f>('CA PATHWAYS 2022'!P$17/'CA PATHWAYS 2022'!$H$17)-1</f>
        <v>-2.6825009683837608E-2</v>
      </c>
      <c r="O60" s="413">
        <f>('CA PATHWAYS 2022'!Q$17/'CA PATHWAYS 2022'!$H$17)-1</f>
        <v>-2.5794157679886243E-2</v>
      </c>
      <c r="P60" s="413">
        <f>('CA PATHWAYS 2022'!R$17/'CA PATHWAYS 2022'!$H$17)-1</f>
        <v>-2.4864631904458978E-2</v>
      </c>
      <c r="Q60" s="413">
        <f>('CA PATHWAYS 2022'!S$17/'CA PATHWAYS 2022'!$H$17)-1</f>
        <v>-2.2266820684866961E-2</v>
      </c>
      <c r="R60" s="413">
        <f>('CA PATHWAYS 2022'!T$17/'CA PATHWAYS 2022'!$H$17)-1</f>
        <v>-1.8643256363907956E-2</v>
      </c>
      <c r="S60" s="413">
        <f>('CA PATHWAYS 2022'!U$17/'CA PATHWAYS 2022'!$H$17)-1</f>
        <v>-1.7563148883015023E-2</v>
      </c>
      <c r="T60" s="413">
        <f>('CA PATHWAYS 2022'!V$17/'CA PATHWAYS 2022'!$H$17)-1</f>
        <v>-1.5132375869070014E-2</v>
      </c>
      <c r="U60" s="413">
        <f>('CA PATHWAYS 2022'!W$17/'CA PATHWAYS 2022'!$H$17)-1</f>
        <v>-9.8159868390742533E-3</v>
      </c>
      <c r="V60" s="413">
        <f>('CA PATHWAYS 2022'!X$17/'CA PATHWAYS 2022'!$H$17)-1</f>
        <v>-2.4028767504469251E-3</v>
      </c>
      <c r="W60" s="413">
        <f>('CA PATHWAYS 2022'!Y$17/'CA PATHWAYS 2022'!$H$17)-1</f>
        <v>2.8944912848754001E-3</v>
      </c>
      <c r="X60" s="413">
        <f>('CA PATHWAYS 2022'!Z$17/'CA PATHWAYS 2022'!$H$17)-1</f>
        <v>8.7721922400934016E-3</v>
      </c>
      <c r="Y60" s="413">
        <f>('CA PATHWAYS 2022'!AA$17/'CA PATHWAYS 2022'!$H$17)-1</f>
        <v>1.6914559935323759E-2</v>
      </c>
      <c r="Z60" s="413">
        <f>('CA PATHWAYS 2022'!AB$17/'CA PATHWAYS 2022'!$H$17)-1</f>
        <v>2.3441006385326091E-2</v>
      </c>
      <c r="AA60" s="413">
        <f>('CA PATHWAYS 2022'!AC$17/'CA PATHWAYS 2022'!$H$17)-1</f>
        <v>2.8078500166536235E-2</v>
      </c>
      <c r="AB60" s="413">
        <f>('CA PATHWAYS 2022'!AD$17/'CA PATHWAYS 2022'!$H$17)-1</f>
        <v>3.5784796376204575E-2</v>
      </c>
      <c r="AC60" s="413">
        <f>('CA PATHWAYS 2022'!AE$17/'CA PATHWAYS 2022'!$H$17)-1</f>
        <v>4.8601455597936605E-2</v>
      </c>
      <c r="AD60" s="413">
        <f>('CA PATHWAYS 2022'!AF$17/'CA PATHWAYS 2022'!$H$17)-1</f>
        <v>6.1822496326972454E-2</v>
      </c>
      <c r="AE60" s="413">
        <f>('CA PATHWAYS 2022'!AG$17/'CA PATHWAYS 2022'!$H$17)-1</f>
        <v>7.1552705977143916E-2</v>
      </c>
      <c r="AF60" s="413">
        <f>('CA PATHWAYS 2022'!AH$17/'CA PATHWAYS 2022'!$H$17)-1</f>
        <v>8.0729695213850761E-2</v>
      </c>
      <c r="AG60" s="414" cm="1">
        <f t="array" ref="AG60">TREND($AB60:$AF60,$AB$1:$AF$1,AG$1)</f>
        <v>9.3550544314773276E-2</v>
      </c>
      <c r="AH60" s="414" cm="1">
        <f t="array" ref="AH60">TREND($AB60:$AF60,$AB$1:$AF$1,AH$1)</f>
        <v>0.104834649120221</v>
      </c>
      <c r="AI60" s="414" cm="1">
        <f t="array" ref="AI60">TREND($AB60:$AF60,$AB$1:$AF$1,AI$1)</f>
        <v>0.11611875392567228</v>
      </c>
      <c r="AJ60" s="414" cm="1">
        <f t="array" ref="AJ60">TREND($AB60:$AF60,$AB$1:$AF$1,AJ$1)</f>
        <v>0.12740285873112356</v>
      </c>
      <c r="AK60" s="414" cm="1">
        <f t="array" ref="AK60">TREND($AB60:$AF60,$AB$1:$AF$1,AK$1)</f>
        <v>0.13868696353657128</v>
      </c>
      <c r="AL60" s="3"/>
    </row>
    <row r="61" spans="1:38" x14ac:dyDescent="0.25">
      <c r="B61" s="200" t="s">
        <v>1628</v>
      </c>
      <c r="C61" s="46" t="s">
        <v>1154</v>
      </c>
      <c r="D61" s="46" t="s">
        <v>58</v>
      </c>
      <c r="E61" s="44">
        <v>0</v>
      </c>
      <c r="F61" s="170">
        <v>0</v>
      </c>
      <c r="G61" s="412">
        <f>('CA PATHWAYS 2022'!I$19/'CA PATHWAYS 2022'!$H$19)-1</f>
        <v>-0.10731443569619592</v>
      </c>
      <c r="H61" s="413">
        <f>('CA PATHWAYS 2022'!J$19/'CA PATHWAYS 2022'!$H$19)-1</f>
        <v>-0.1088118069604157</v>
      </c>
      <c r="I61" s="413">
        <f>('CA PATHWAYS 2022'!K$17/'CA PATHWAYS 2022'!$H$17)-1</f>
        <v>-9.4387134436627607E-2</v>
      </c>
      <c r="J61" s="413">
        <f>('CA PATHWAYS 2022'!L$17/'CA PATHWAYS 2022'!$H$17)-1</f>
        <v>-7.5185744119626974E-2</v>
      </c>
      <c r="K61" s="413">
        <f>('CA PATHWAYS 2022'!M$17/'CA PATHWAYS 2022'!$H$17)-1</f>
        <v>-5.6438342090913363E-2</v>
      </c>
      <c r="L61" s="413">
        <f>('CA PATHWAYS 2022'!N$17/'CA PATHWAYS 2022'!$H$17)-1</f>
        <v>-4.0164448753097215E-2</v>
      </c>
      <c r="M61" s="413">
        <f>('CA PATHWAYS 2022'!O$17/'CA PATHWAYS 2022'!$H$17)-1</f>
        <v>-3.129128019599714E-2</v>
      </c>
      <c r="N61" s="413">
        <f>('CA PATHWAYS 2022'!P$17/'CA PATHWAYS 2022'!$H$17)-1</f>
        <v>-2.6825009683837608E-2</v>
      </c>
      <c r="O61" s="413">
        <f>('CA PATHWAYS 2022'!Q$17/'CA PATHWAYS 2022'!$H$17)-1</f>
        <v>-2.5794157679886243E-2</v>
      </c>
      <c r="P61" s="413">
        <f>('CA PATHWAYS 2022'!R$17/'CA PATHWAYS 2022'!$H$17)-1</f>
        <v>-2.4864631904458978E-2</v>
      </c>
      <c r="Q61" s="413">
        <f>('CA PATHWAYS 2022'!S$17/'CA PATHWAYS 2022'!$H$17)-1</f>
        <v>-2.2266820684866961E-2</v>
      </c>
      <c r="R61" s="413">
        <f>('CA PATHWAYS 2022'!T$17/'CA PATHWAYS 2022'!$H$17)-1</f>
        <v>-1.8643256363907956E-2</v>
      </c>
      <c r="S61" s="413">
        <f>('CA PATHWAYS 2022'!U$17/'CA PATHWAYS 2022'!$H$17)-1</f>
        <v>-1.7563148883015023E-2</v>
      </c>
      <c r="T61" s="413">
        <f>('CA PATHWAYS 2022'!V$17/'CA PATHWAYS 2022'!$H$17)-1</f>
        <v>-1.5132375869070014E-2</v>
      </c>
      <c r="U61" s="413">
        <f>('CA PATHWAYS 2022'!W$17/'CA PATHWAYS 2022'!$H$17)-1</f>
        <v>-9.8159868390742533E-3</v>
      </c>
      <c r="V61" s="413">
        <f>('CA PATHWAYS 2022'!X$17/'CA PATHWAYS 2022'!$H$17)-1</f>
        <v>-2.4028767504469251E-3</v>
      </c>
      <c r="W61" s="413">
        <f>('CA PATHWAYS 2022'!Y$17/'CA PATHWAYS 2022'!$H$17)-1</f>
        <v>2.8944912848754001E-3</v>
      </c>
      <c r="X61" s="413">
        <f>('CA PATHWAYS 2022'!Z$17/'CA PATHWAYS 2022'!$H$17)-1</f>
        <v>8.7721922400934016E-3</v>
      </c>
      <c r="Y61" s="413">
        <f>('CA PATHWAYS 2022'!AA$17/'CA PATHWAYS 2022'!$H$17)-1</f>
        <v>1.6914559935323759E-2</v>
      </c>
      <c r="Z61" s="413">
        <f>('CA PATHWAYS 2022'!AB$17/'CA PATHWAYS 2022'!$H$17)-1</f>
        <v>2.3441006385326091E-2</v>
      </c>
      <c r="AA61" s="413">
        <f>('CA PATHWAYS 2022'!AC$17/'CA PATHWAYS 2022'!$H$17)-1</f>
        <v>2.8078500166536235E-2</v>
      </c>
      <c r="AB61" s="413">
        <f>('CA PATHWAYS 2022'!AD$17/'CA PATHWAYS 2022'!$H$17)-1</f>
        <v>3.5784796376204575E-2</v>
      </c>
      <c r="AC61" s="413">
        <f>('CA PATHWAYS 2022'!AE$17/'CA PATHWAYS 2022'!$H$17)-1</f>
        <v>4.8601455597936605E-2</v>
      </c>
      <c r="AD61" s="413">
        <f>('CA PATHWAYS 2022'!AF$17/'CA PATHWAYS 2022'!$H$17)-1</f>
        <v>6.1822496326972454E-2</v>
      </c>
      <c r="AE61" s="413">
        <f>('CA PATHWAYS 2022'!AG$17/'CA PATHWAYS 2022'!$H$17)-1</f>
        <v>7.1552705977143916E-2</v>
      </c>
      <c r="AF61" s="413">
        <f>('CA PATHWAYS 2022'!AH$17/'CA PATHWAYS 2022'!$H$17)-1</f>
        <v>8.0729695213850761E-2</v>
      </c>
      <c r="AG61" s="414" cm="1">
        <f t="array" ref="AG61">TREND($AB61:$AF61,$AB$1:$AF$1,AG$1)</f>
        <v>9.3550544314773276E-2</v>
      </c>
      <c r="AH61" s="414" cm="1">
        <f t="array" ref="AH61">TREND($AB61:$AF61,$AB$1:$AF$1,AH$1)</f>
        <v>0.104834649120221</v>
      </c>
      <c r="AI61" s="414" cm="1">
        <f t="array" ref="AI61">TREND($AB61:$AF61,$AB$1:$AF$1,AI$1)</f>
        <v>0.11611875392567228</v>
      </c>
      <c r="AJ61" s="414" cm="1">
        <f t="array" ref="AJ61">TREND($AB61:$AF61,$AB$1:$AF$1,AJ$1)</f>
        <v>0.12740285873112356</v>
      </c>
      <c r="AK61" s="414" cm="1">
        <f t="array" ref="AK61">TREND($AB61:$AF61,$AB$1:$AF$1,AK$1)</f>
        <v>0.13868696353657128</v>
      </c>
      <c r="AL61" s="3"/>
    </row>
    <row r="62" spans="1:38" x14ac:dyDescent="0.25">
      <c r="B62" s="200" t="s">
        <v>1628</v>
      </c>
      <c r="C62" s="46" t="s">
        <v>1154</v>
      </c>
      <c r="D62" s="46" t="s">
        <v>59</v>
      </c>
      <c r="E62" s="44">
        <v>0</v>
      </c>
      <c r="F62" s="170">
        <v>0</v>
      </c>
      <c r="G62" s="412">
        <f>('CA PATHWAYS 2022'!I$19/'CA PATHWAYS 2022'!$H$19)-1</f>
        <v>-0.10731443569619592</v>
      </c>
      <c r="H62" s="413">
        <f>('CA PATHWAYS 2022'!J$19/'CA PATHWAYS 2022'!$H$19)-1</f>
        <v>-0.1088118069604157</v>
      </c>
      <c r="I62" s="413">
        <f>('CA PATHWAYS 2022'!K$17/'CA PATHWAYS 2022'!$H$17)-1</f>
        <v>-9.4387134436627607E-2</v>
      </c>
      <c r="J62" s="413">
        <f>('CA PATHWAYS 2022'!L$17/'CA PATHWAYS 2022'!$H$17)-1</f>
        <v>-7.5185744119626974E-2</v>
      </c>
      <c r="K62" s="413">
        <f>('CA PATHWAYS 2022'!M$17/'CA PATHWAYS 2022'!$H$17)-1</f>
        <v>-5.6438342090913363E-2</v>
      </c>
      <c r="L62" s="413">
        <f>('CA PATHWAYS 2022'!N$17/'CA PATHWAYS 2022'!$H$17)-1</f>
        <v>-4.0164448753097215E-2</v>
      </c>
      <c r="M62" s="413">
        <f>('CA PATHWAYS 2022'!O$17/'CA PATHWAYS 2022'!$H$17)-1</f>
        <v>-3.129128019599714E-2</v>
      </c>
      <c r="N62" s="413">
        <f>('CA PATHWAYS 2022'!P$17/'CA PATHWAYS 2022'!$H$17)-1</f>
        <v>-2.6825009683837608E-2</v>
      </c>
      <c r="O62" s="413">
        <f>('CA PATHWAYS 2022'!Q$17/'CA PATHWAYS 2022'!$H$17)-1</f>
        <v>-2.5794157679886243E-2</v>
      </c>
      <c r="P62" s="413">
        <f>('CA PATHWAYS 2022'!R$17/'CA PATHWAYS 2022'!$H$17)-1</f>
        <v>-2.4864631904458978E-2</v>
      </c>
      <c r="Q62" s="413">
        <f>('CA PATHWAYS 2022'!S$17/'CA PATHWAYS 2022'!$H$17)-1</f>
        <v>-2.2266820684866961E-2</v>
      </c>
      <c r="R62" s="413">
        <f>('CA PATHWAYS 2022'!T$17/'CA PATHWAYS 2022'!$H$17)-1</f>
        <v>-1.8643256363907956E-2</v>
      </c>
      <c r="S62" s="413">
        <f>('CA PATHWAYS 2022'!U$17/'CA PATHWAYS 2022'!$H$17)-1</f>
        <v>-1.7563148883015023E-2</v>
      </c>
      <c r="T62" s="413">
        <f>('CA PATHWAYS 2022'!V$17/'CA PATHWAYS 2022'!$H$17)-1</f>
        <v>-1.5132375869070014E-2</v>
      </c>
      <c r="U62" s="413">
        <f>('CA PATHWAYS 2022'!W$17/'CA PATHWAYS 2022'!$H$17)-1</f>
        <v>-9.8159868390742533E-3</v>
      </c>
      <c r="V62" s="413">
        <f>('CA PATHWAYS 2022'!X$17/'CA PATHWAYS 2022'!$H$17)-1</f>
        <v>-2.4028767504469251E-3</v>
      </c>
      <c r="W62" s="413">
        <f>('CA PATHWAYS 2022'!Y$17/'CA PATHWAYS 2022'!$H$17)-1</f>
        <v>2.8944912848754001E-3</v>
      </c>
      <c r="X62" s="413">
        <f>('CA PATHWAYS 2022'!Z$17/'CA PATHWAYS 2022'!$H$17)-1</f>
        <v>8.7721922400934016E-3</v>
      </c>
      <c r="Y62" s="413">
        <f>('CA PATHWAYS 2022'!AA$17/'CA PATHWAYS 2022'!$H$17)-1</f>
        <v>1.6914559935323759E-2</v>
      </c>
      <c r="Z62" s="413">
        <f>('CA PATHWAYS 2022'!AB$17/'CA PATHWAYS 2022'!$H$17)-1</f>
        <v>2.3441006385326091E-2</v>
      </c>
      <c r="AA62" s="413">
        <f>('CA PATHWAYS 2022'!AC$17/'CA PATHWAYS 2022'!$H$17)-1</f>
        <v>2.8078500166536235E-2</v>
      </c>
      <c r="AB62" s="413">
        <f>('CA PATHWAYS 2022'!AD$17/'CA PATHWAYS 2022'!$H$17)-1</f>
        <v>3.5784796376204575E-2</v>
      </c>
      <c r="AC62" s="413">
        <f>('CA PATHWAYS 2022'!AE$17/'CA PATHWAYS 2022'!$H$17)-1</f>
        <v>4.8601455597936605E-2</v>
      </c>
      <c r="AD62" s="413">
        <f>('CA PATHWAYS 2022'!AF$17/'CA PATHWAYS 2022'!$H$17)-1</f>
        <v>6.1822496326972454E-2</v>
      </c>
      <c r="AE62" s="413">
        <f>('CA PATHWAYS 2022'!AG$17/'CA PATHWAYS 2022'!$H$17)-1</f>
        <v>7.1552705977143916E-2</v>
      </c>
      <c r="AF62" s="413">
        <f>('CA PATHWAYS 2022'!AH$17/'CA PATHWAYS 2022'!$H$17)-1</f>
        <v>8.0729695213850761E-2</v>
      </c>
      <c r="AG62" s="414" cm="1">
        <f t="array" ref="AG62">TREND($AB62:$AF62,$AB$1:$AF$1,AG$1)</f>
        <v>9.3550544314773276E-2</v>
      </c>
      <c r="AH62" s="414" cm="1">
        <f t="array" ref="AH62">TREND($AB62:$AF62,$AB$1:$AF$1,AH$1)</f>
        <v>0.104834649120221</v>
      </c>
      <c r="AI62" s="414" cm="1">
        <f t="array" ref="AI62">TREND($AB62:$AF62,$AB$1:$AF$1,AI$1)</f>
        <v>0.11611875392567228</v>
      </c>
      <c r="AJ62" s="414" cm="1">
        <f t="array" ref="AJ62">TREND($AB62:$AF62,$AB$1:$AF$1,AJ$1)</f>
        <v>0.12740285873112356</v>
      </c>
      <c r="AK62" s="414" cm="1">
        <f t="array" ref="AK62">TREND($AB62:$AF62,$AB$1:$AF$1,AK$1)</f>
        <v>0.13868696353657128</v>
      </c>
      <c r="AL62" s="3"/>
    </row>
    <row r="63" spans="1:38" x14ac:dyDescent="0.25">
      <c r="B63" s="200" t="s">
        <v>1628</v>
      </c>
      <c r="C63" s="46" t="s">
        <v>1154</v>
      </c>
      <c r="D63" s="46" t="s">
        <v>60</v>
      </c>
      <c r="E63" s="44">
        <v>0</v>
      </c>
      <c r="F63" s="170">
        <v>0</v>
      </c>
      <c r="G63" s="412">
        <f>('CA PATHWAYS 2022'!I$27/'CA PATHWAYS 2022'!$H$27)-1</f>
        <v>-6.7421832138686466E-2</v>
      </c>
      <c r="H63" s="413">
        <f>('CA PATHWAYS 2022'!J$27/'CA PATHWAYS 2022'!$H$27)-1</f>
        <v>-3.0583137216109169E-3</v>
      </c>
      <c r="I63" s="413">
        <f>('CA PATHWAYS 2022'!K$26/'CA PATHWAYS 2022'!$H$26)-1</f>
        <v>-6.7196626716485297E-2</v>
      </c>
      <c r="J63" s="413">
        <f>('CA PATHWAYS 2022'!L$26/'CA PATHWAYS 2022'!$H$26)-1</f>
        <v>-4.936386304785656E-2</v>
      </c>
      <c r="K63" s="413">
        <f>('CA PATHWAYS 2022'!M$26/'CA PATHWAYS 2022'!$H$26)-1</f>
        <v>-5.7746401446464035E-2</v>
      </c>
      <c r="L63" s="413">
        <f>('CA PATHWAYS 2022'!N$26/'CA PATHWAYS 2022'!$H$26)-1</f>
        <v>-6.7392768166229966E-2</v>
      </c>
      <c r="M63" s="413">
        <f>('CA PATHWAYS 2022'!O$26/'CA PATHWAYS 2022'!$H$26)-1</f>
        <v>-8.808382539873405E-2</v>
      </c>
      <c r="N63" s="413">
        <f>('CA PATHWAYS 2022'!P$26/'CA PATHWAYS 2022'!$H$26)-1</f>
        <v>-9.387745912938672E-2</v>
      </c>
      <c r="O63" s="413">
        <f>('CA PATHWAYS 2022'!Q$26/'CA PATHWAYS 2022'!$H$26)-1</f>
        <v>-0.13033872199340979</v>
      </c>
      <c r="P63" s="413">
        <f>('CA PATHWAYS 2022'!R$26/'CA PATHWAYS 2022'!$H$26)-1</f>
        <v>-0.14981564248494283</v>
      </c>
      <c r="Q63" s="413">
        <f>('CA PATHWAYS 2022'!S$26/'CA PATHWAYS 2022'!$H$26)-1</f>
        <v>-0.16892264618238717</v>
      </c>
      <c r="R63" s="413">
        <f>('CA PATHWAYS 2022'!T$26/'CA PATHWAYS 2022'!$H$26)-1</f>
        <v>-0.18311015443663248</v>
      </c>
      <c r="S63" s="413">
        <f>('CA PATHWAYS 2022'!U$26/'CA PATHWAYS 2022'!$H$26)-1</f>
        <v>-0.20480741634269595</v>
      </c>
      <c r="T63" s="413">
        <f>('CA PATHWAYS 2022'!V$26/'CA PATHWAYS 2022'!$H$26)-1</f>
        <v>-0.20962052329062653</v>
      </c>
      <c r="U63" s="413">
        <f>('CA PATHWAYS 2022'!W$26/'CA PATHWAYS 2022'!$H$26)-1</f>
        <v>-0.23494768729530391</v>
      </c>
      <c r="V63" s="413">
        <f>('CA PATHWAYS 2022'!X$26/'CA PATHWAYS 2022'!$H$26)-1</f>
        <v>-0.24992917743243903</v>
      </c>
      <c r="W63" s="413">
        <f>('CA PATHWAYS 2022'!Y$26/'CA PATHWAYS 2022'!$H$26)-1</f>
        <v>-0.24731882008027839</v>
      </c>
      <c r="X63" s="413">
        <f>('CA PATHWAYS 2022'!Z$26/'CA PATHWAYS 2022'!$H$26)-1</f>
        <v>-0.2677743502889024</v>
      </c>
      <c r="Y63" s="413">
        <f>('CA PATHWAYS 2022'!AA$26/'CA PATHWAYS 2022'!$H$26)-1</f>
        <v>-0.27740570543333765</v>
      </c>
      <c r="Z63" s="413">
        <f>('CA PATHWAYS 2022'!AB$26/'CA PATHWAYS 2022'!$H$26)-1</f>
        <v>-0.27942727384681343</v>
      </c>
      <c r="AA63" s="413">
        <f>('CA PATHWAYS 2022'!AC$26/'CA PATHWAYS 2022'!$H$26)-1</f>
        <v>-0.28183939039218509</v>
      </c>
      <c r="AB63" s="413">
        <f>('CA PATHWAYS 2022'!AD$26/'CA PATHWAYS 2022'!$H$26)-1</f>
        <v>-0.29205452694706446</v>
      </c>
      <c r="AC63" s="413">
        <f>('CA PATHWAYS 2022'!AE$26/'CA PATHWAYS 2022'!$H$26)-1</f>
        <v>-0.29682596914864401</v>
      </c>
      <c r="AD63" s="413">
        <f>('CA PATHWAYS 2022'!AF$26/'CA PATHWAYS 2022'!$H$26)-1</f>
        <v>-0.30008805882441114</v>
      </c>
      <c r="AE63" s="413">
        <f>('CA PATHWAYS 2022'!AG$26/'CA PATHWAYS 2022'!$H$26)-1</f>
        <v>-0.30235973497844615</v>
      </c>
      <c r="AF63" s="413">
        <f>('CA PATHWAYS 2022'!AH$26/'CA PATHWAYS 2022'!$H$26)-1</f>
        <v>-0.30751557706209631</v>
      </c>
      <c r="AG63" s="414" cm="1">
        <f t="array" ref="AG63">TREND($AB63:$AF63,$AB$1:$AF$1,AG$1)</f>
        <v>-0.31070553321009253</v>
      </c>
      <c r="AH63" s="414" cm="1">
        <f t="array" ref="AH63">TREND($AB63:$AF63,$AB$1:$AF$1,AH$1)</f>
        <v>-0.31435111981607911</v>
      </c>
      <c r="AI63" s="414" cm="1">
        <f t="array" ref="AI63">TREND($AB63:$AF63,$AB$1:$AF$1,AI$1)</f>
        <v>-0.31799670642206568</v>
      </c>
      <c r="AJ63" s="414" cm="1">
        <f t="array" ref="AJ63">TREND($AB63:$AF63,$AB$1:$AF$1,AJ$1)</f>
        <v>-0.32164229302805225</v>
      </c>
      <c r="AK63" s="414" cm="1">
        <f t="array" ref="AK63">TREND($AB63:$AF63,$AB$1:$AF$1,AK$1)</f>
        <v>-0.32528787963403882</v>
      </c>
      <c r="AL63" s="3"/>
    </row>
    <row r="64" spans="1:38" x14ac:dyDescent="0.25">
      <c r="B64" s="200" t="s">
        <v>1628</v>
      </c>
      <c r="C64" s="46" t="s">
        <v>1154</v>
      </c>
      <c r="D64" s="46" t="s">
        <v>61</v>
      </c>
      <c r="E64" s="44">
        <v>0</v>
      </c>
      <c r="F64" s="170">
        <v>0</v>
      </c>
      <c r="G64" s="412">
        <f>('CA PATHWAYS 2022'!I$19/'CA PATHWAYS 2022'!$H$19)-1</f>
        <v>-0.10731443569619592</v>
      </c>
      <c r="H64" s="413">
        <f>('CA PATHWAYS 2022'!J$19/'CA PATHWAYS 2022'!$H$19)-1</f>
        <v>-0.1088118069604157</v>
      </c>
      <c r="I64" s="413">
        <f>('CA PATHWAYS 2022'!K$17/'CA PATHWAYS 2022'!$H$17)-1</f>
        <v>-9.4387134436627607E-2</v>
      </c>
      <c r="J64" s="413">
        <f>('CA PATHWAYS 2022'!L$17/'CA PATHWAYS 2022'!$H$17)-1</f>
        <v>-7.5185744119626974E-2</v>
      </c>
      <c r="K64" s="413">
        <f>('CA PATHWAYS 2022'!M$17/'CA PATHWAYS 2022'!$H$17)-1</f>
        <v>-5.6438342090913363E-2</v>
      </c>
      <c r="L64" s="413">
        <f>('CA PATHWAYS 2022'!N$17/'CA PATHWAYS 2022'!$H$17)-1</f>
        <v>-4.0164448753097215E-2</v>
      </c>
      <c r="M64" s="413">
        <f>('CA PATHWAYS 2022'!O$17/'CA PATHWAYS 2022'!$H$17)-1</f>
        <v>-3.129128019599714E-2</v>
      </c>
      <c r="N64" s="413">
        <f>('CA PATHWAYS 2022'!P$17/'CA PATHWAYS 2022'!$H$17)-1</f>
        <v>-2.6825009683837608E-2</v>
      </c>
      <c r="O64" s="413">
        <f>('CA PATHWAYS 2022'!Q$17/'CA PATHWAYS 2022'!$H$17)-1</f>
        <v>-2.5794157679886243E-2</v>
      </c>
      <c r="P64" s="413">
        <f>('CA PATHWAYS 2022'!R$17/'CA PATHWAYS 2022'!$H$17)-1</f>
        <v>-2.4864631904458978E-2</v>
      </c>
      <c r="Q64" s="413">
        <f>('CA PATHWAYS 2022'!S$17/'CA PATHWAYS 2022'!$H$17)-1</f>
        <v>-2.2266820684866961E-2</v>
      </c>
      <c r="R64" s="413">
        <f>('CA PATHWAYS 2022'!T$17/'CA PATHWAYS 2022'!$H$17)-1</f>
        <v>-1.8643256363907956E-2</v>
      </c>
      <c r="S64" s="413">
        <f>('CA PATHWAYS 2022'!U$17/'CA PATHWAYS 2022'!$H$17)-1</f>
        <v>-1.7563148883015023E-2</v>
      </c>
      <c r="T64" s="413">
        <f>('CA PATHWAYS 2022'!V$17/'CA PATHWAYS 2022'!$H$17)-1</f>
        <v>-1.5132375869070014E-2</v>
      </c>
      <c r="U64" s="413">
        <f>('CA PATHWAYS 2022'!W$17/'CA PATHWAYS 2022'!$H$17)-1</f>
        <v>-9.8159868390742533E-3</v>
      </c>
      <c r="V64" s="413">
        <f>('CA PATHWAYS 2022'!X$17/'CA PATHWAYS 2022'!$H$17)-1</f>
        <v>-2.4028767504469251E-3</v>
      </c>
      <c r="W64" s="413">
        <f>('CA PATHWAYS 2022'!Y$17/'CA PATHWAYS 2022'!$H$17)-1</f>
        <v>2.8944912848754001E-3</v>
      </c>
      <c r="X64" s="413">
        <f>('CA PATHWAYS 2022'!Z$17/'CA PATHWAYS 2022'!$H$17)-1</f>
        <v>8.7721922400934016E-3</v>
      </c>
      <c r="Y64" s="413">
        <f>('CA PATHWAYS 2022'!AA$17/'CA PATHWAYS 2022'!$H$17)-1</f>
        <v>1.6914559935323759E-2</v>
      </c>
      <c r="Z64" s="413">
        <f>('CA PATHWAYS 2022'!AB$17/'CA PATHWAYS 2022'!$H$17)-1</f>
        <v>2.3441006385326091E-2</v>
      </c>
      <c r="AA64" s="413">
        <f>('CA PATHWAYS 2022'!AC$17/'CA PATHWAYS 2022'!$H$17)-1</f>
        <v>2.8078500166536235E-2</v>
      </c>
      <c r="AB64" s="413">
        <f>('CA PATHWAYS 2022'!AD$17/'CA PATHWAYS 2022'!$H$17)-1</f>
        <v>3.5784796376204575E-2</v>
      </c>
      <c r="AC64" s="413">
        <f>('CA PATHWAYS 2022'!AE$17/'CA PATHWAYS 2022'!$H$17)-1</f>
        <v>4.8601455597936605E-2</v>
      </c>
      <c r="AD64" s="413">
        <f>('CA PATHWAYS 2022'!AF$17/'CA PATHWAYS 2022'!$H$17)-1</f>
        <v>6.1822496326972454E-2</v>
      </c>
      <c r="AE64" s="413">
        <f>('CA PATHWAYS 2022'!AG$17/'CA PATHWAYS 2022'!$H$17)-1</f>
        <v>7.1552705977143916E-2</v>
      </c>
      <c r="AF64" s="413">
        <f>('CA PATHWAYS 2022'!AH$17/'CA PATHWAYS 2022'!$H$17)-1</f>
        <v>8.0729695213850761E-2</v>
      </c>
      <c r="AG64" s="414" cm="1">
        <f t="array" ref="AG64">TREND($AB64:$AF64,$AB$1:$AF$1,AG$1)</f>
        <v>9.3550544314773276E-2</v>
      </c>
      <c r="AH64" s="414" cm="1">
        <f t="array" ref="AH64">TREND($AB64:$AF64,$AB$1:$AF$1,AH$1)</f>
        <v>0.104834649120221</v>
      </c>
      <c r="AI64" s="414" cm="1">
        <f t="array" ref="AI64">TREND($AB64:$AF64,$AB$1:$AF$1,AI$1)</f>
        <v>0.11611875392567228</v>
      </c>
      <c r="AJ64" s="414" cm="1">
        <f t="array" ref="AJ64">TREND($AB64:$AF64,$AB$1:$AF$1,AJ$1)</f>
        <v>0.12740285873112356</v>
      </c>
      <c r="AK64" s="414" cm="1">
        <f t="array" ref="AK64">TREND($AB64:$AF64,$AB$1:$AF$1,AK$1)</f>
        <v>0.13868696353657128</v>
      </c>
      <c r="AL64" s="3"/>
    </row>
    <row r="65" spans="1:38" x14ac:dyDescent="0.25">
      <c r="B65" s="200" t="s">
        <v>1628</v>
      </c>
      <c r="C65" s="46" t="s">
        <v>1154</v>
      </c>
      <c r="D65" s="46" t="s">
        <v>62</v>
      </c>
      <c r="E65" s="44">
        <v>0</v>
      </c>
      <c r="F65" s="170">
        <v>0</v>
      </c>
      <c r="G65" s="412">
        <f>('CA PATHWAYS 2022'!I$19/'CA PATHWAYS 2022'!$H$19)-1</f>
        <v>-0.10731443569619592</v>
      </c>
      <c r="H65" s="413">
        <f>('CA PATHWAYS 2022'!J$19/'CA PATHWAYS 2022'!$H$19)-1</f>
        <v>-0.1088118069604157</v>
      </c>
      <c r="I65" s="413">
        <f>('CA PATHWAYS 2022'!K$17/'CA PATHWAYS 2022'!$H$17)-1</f>
        <v>-9.4387134436627607E-2</v>
      </c>
      <c r="J65" s="413">
        <f>('CA PATHWAYS 2022'!L$17/'CA PATHWAYS 2022'!$H$17)-1</f>
        <v>-7.5185744119626974E-2</v>
      </c>
      <c r="K65" s="413">
        <f>('CA PATHWAYS 2022'!M$17/'CA PATHWAYS 2022'!$H$17)-1</f>
        <v>-5.6438342090913363E-2</v>
      </c>
      <c r="L65" s="413">
        <f>('CA PATHWAYS 2022'!N$17/'CA PATHWAYS 2022'!$H$17)-1</f>
        <v>-4.0164448753097215E-2</v>
      </c>
      <c r="M65" s="413">
        <f>('CA PATHWAYS 2022'!O$17/'CA PATHWAYS 2022'!$H$17)-1</f>
        <v>-3.129128019599714E-2</v>
      </c>
      <c r="N65" s="413">
        <f>('CA PATHWAYS 2022'!P$17/'CA PATHWAYS 2022'!$H$17)-1</f>
        <v>-2.6825009683837608E-2</v>
      </c>
      <c r="O65" s="413">
        <f>('CA PATHWAYS 2022'!Q$17/'CA PATHWAYS 2022'!$H$17)-1</f>
        <v>-2.5794157679886243E-2</v>
      </c>
      <c r="P65" s="413">
        <f>('CA PATHWAYS 2022'!R$17/'CA PATHWAYS 2022'!$H$17)-1</f>
        <v>-2.4864631904458978E-2</v>
      </c>
      <c r="Q65" s="413">
        <f>('CA PATHWAYS 2022'!S$17/'CA PATHWAYS 2022'!$H$17)-1</f>
        <v>-2.2266820684866961E-2</v>
      </c>
      <c r="R65" s="413">
        <f>('CA PATHWAYS 2022'!T$17/'CA PATHWAYS 2022'!$H$17)-1</f>
        <v>-1.8643256363907956E-2</v>
      </c>
      <c r="S65" s="413">
        <f>('CA PATHWAYS 2022'!U$17/'CA PATHWAYS 2022'!$H$17)-1</f>
        <v>-1.7563148883015023E-2</v>
      </c>
      <c r="T65" s="413">
        <f>('CA PATHWAYS 2022'!V$17/'CA PATHWAYS 2022'!$H$17)-1</f>
        <v>-1.5132375869070014E-2</v>
      </c>
      <c r="U65" s="413">
        <f>('CA PATHWAYS 2022'!W$17/'CA PATHWAYS 2022'!$H$17)-1</f>
        <v>-9.8159868390742533E-3</v>
      </c>
      <c r="V65" s="413">
        <f>('CA PATHWAYS 2022'!X$17/'CA PATHWAYS 2022'!$H$17)-1</f>
        <v>-2.4028767504469251E-3</v>
      </c>
      <c r="W65" s="413">
        <f>('CA PATHWAYS 2022'!Y$17/'CA PATHWAYS 2022'!$H$17)-1</f>
        <v>2.8944912848754001E-3</v>
      </c>
      <c r="X65" s="413">
        <f>('CA PATHWAYS 2022'!Z$17/'CA PATHWAYS 2022'!$H$17)-1</f>
        <v>8.7721922400934016E-3</v>
      </c>
      <c r="Y65" s="413">
        <f>('CA PATHWAYS 2022'!AA$17/'CA PATHWAYS 2022'!$H$17)-1</f>
        <v>1.6914559935323759E-2</v>
      </c>
      <c r="Z65" s="413">
        <f>('CA PATHWAYS 2022'!AB$17/'CA PATHWAYS 2022'!$H$17)-1</f>
        <v>2.3441006385326091E-2</v>
      </c>
      <c r="AA65" s="413">
        <f>('CA PATHWAYS 2022'!AC$17/'CA PATHWAYS 2022'!$H$17)-1</f>
        <v>2.8078500166536235E-2</v>
      </c>
      <c r="AB65" s="413">
        <f>('CA PATHWAYS 2022'!AD$17/'CA PATHWAYS 2022'!$H$17)-1</f>
        <v>3.5784796376204575E-2</v>
      </c>
      <c r="AC65" s="413">
        <f>('CA PATHWAYS 2022'!AE$17/'CA PATHWAYS 2022'!$H$17)-1</f>
        <v>4.8601455597936605E-2</v>
      </c>
      <c r="AD65" s="413">
        <f>('CA PATHWAYS 2022'!AF$17/'CA PATHWAYS 2022'!$H$17)-1</f>
        <v>6.1822496326972454E-2</v>
      </c>
      <c r="AE65" s="413">
        <f>('CA PATHWAYS 2022'!AG$17/'CA PATHWAYS 2022'!$H$17)-1</f>
        <v>7.1552705977143916E-2</v>
      </c>
      <c r="AF65" s="413">
        <f>('CA PATHWAYS 2022'!AH$17/'CA PATHWAYS 2022'!$H$17)-1</f>
        <v>8.0729695213850761E-2</v>
      </c>
      <c r="AG65" s="414" cm="1">
        <f t="array" ref="AG65">TREND($AB65:$AF65,$AB$1:$AF$1,AG$1)</f>
        <v>9.3550544314773276E-2</v>
      </c>
      <c r="AH65" s="414" cm="1">
        <f t="array" ref="AH65">TREND($AB65:$AF65,$AB$1:$AF$1,AH$1)</f>
        <v>0.104834649120221</v>
      </c>
      <c r="AI65" s="414" cm="1">
        <f t="array" ref="AI65">TREND($AB65:$AF65,$AB$1:$AF$1,AI$1)</f>
        <v>0.11611875392567228</v>
      </c>
      <c r="AJ65" s="414" cm="1">
        <f t="array" ref="AJ65">TREND($AB65:$AF65,$AB$1:$AF$1,AJ$1)</f>
        <v>0.12740285873112356</v>
      </c>
      <c r="AK65" s="414" cm="1">
        <f t="array" ref="AK65">TREND($AB65:$AF65,$AB$1:$AF$1,AK$1)</f>
        <v>0.13868696353657128</v>
      </c>
      <c r="AL65" s="3"/>
    </row>
    <row r="66" spans="1:38" x14ac:dyDescent="0.25">
      <c r="B66" s="200" t="s">
        <v>1628</v>
      </c>
      <c r="C66" s="46" t="s">
        <v>1154</v>
      </c>
      <c r="D66" s="46" t="s">
        <v>63</v>
      </c>
      <c r="E66" s="44">
        <v>0</v>
      </c>
      <c r="F66" s="170">
        <v>0</v>
      </c>
      <c r="G66" s="412">
        <f>('CA PATHWAYS 2022'!I$19/'CA PATHWAYS 2022'!$H$19)-1</f>
        <v>-0.10731443569619592</v>
      </c>
      <c r="H66" s="413">
        <f>('CA PATHWAYS 2022'!J$19/'CA PATHWAYS 2022'!$H$19)-1</f>
        <v>-0.1088118069604157</v>
      </c>
      <c r="I66" s="413">
        <f>('CA PATHWAYS 2022'!K$17/'CA PATHWAYS 2022'!$H$17)-1</f>
        <v>-9.4387134436627607E-2</v>
      </c>
      <c r="J66" s="413">
        <f>('CA PATHWAYS 2022'!L$17/'CA PATHWAYS 2022'!$H$17)-1</f>
        <v>-7.5185744119626974E-2</v>
      </c>
      <c r="K66" s="413">
        <f>('CA PATHWAYS 2022'!M$17/'CA PATHWAYS 2022'!$H$17)-1</f>
        <v>-5.6438342090913363E-2</v>
      </c>
      <c r="L66" s="413">
        <f>('CA PATHWAYS 2022'!N$17/'CA PATHWAYS 2022'!$H$17)-1</f>
        <v>-4.0164448753097215E-2</v>
      </c>
      <c r="M66" s="413">
        <f>('CA PATHWAYS 2022'!O$17/'CA PATHWAYS 2022'!$H$17)-1</f>
        <v>-3.129128019599714E-2</v>
      </c>
      <c r="N66" s="413">
        <f>('CA PATHWAYS 2022'!P$17/'CA PATHWAYS 2022'!$H$17)-1</f>
        <v>-2.6825009683837608E-2</v>
      </c>
      <c r="O66" s="413">
        <f>('CA PATHWAYS 2022'!Q$17/'CA PATHWAYS 2022'!$H$17)-1</f>
        <v>-2.5794157679886243E-2</v>
      </c>
      <c r="P66" s="413">
        <f>('CA PATHWAYS 2022'!R$17/'CA PATHWAYS 2022'!$H$17)-1</f>
        <v>-2.4864631904458978E-2</v>
      </c>
      <c r="Q66" s="413">
        <f>('CA PATHWAYS 2022'!S$17/'CA PATHWAYS 2022'!$H$17)-1</f>
        <v>-2.2266820684866961E-2</v>
      </c>
      <c r="R66" s="413">
        <f>('CA PATHWAYS 2022'!T$17/'CA PATHWAYS 2022'!$H$17)-1</f>
        <v>-1.8643256363907956E-2</v>
      </c>
      <c r="S66" s="413">
        <f>('CA PATHWAYS 2022'!U$17/'CA PATHWAYS 2022'!$H$17)-1</f>
        <v>-1.7563148883015023E-2</v>
      </c>
      <c r="T66" s="413">
        <f>('CA PATHWAYS 2022'!V$17/'CA PATHWAYS 2022'!$H$17)-1</f>
        <v>-1.5132375869070014E-2</v>
      </c>
      <c r="U66" s="413">
        <f>('CA PATHWAYS 2022'!W$17/'CA PATHWAYS 2022'!$H$17)-1</f>
        <v>-9.8159868390742533E-3</v>
      </c>
      <c r="V66" s="413">
        <f>('CA PATHWAYS 2022'!X$17/'CA PATHWAYS 2022'!$H$17)-1</f>
        <v>-2.4028767504469251E-3</v>
      </c>
      <c r="W66" s="413">
        <f>('CA PATHWAYS 2022'!Y$17/'CA PATHWAYS 2022'!$H$17)-1</f>
        <v>2.8944912848754001E-3</v>
      </c>
      <c r="X66" s="413">
        <f>('CA PATHWAYS 2022'!Z$17/'CA PATHWAYS 2022'!$H$17)-1</f>
        <v>8.7721922400934016E-3</v>
      </c>
      <c r="Y66" s="413">
        <f>('CA PATHWAYS 2022'!AA$17/'CA PATHWAYS 2022'!$H$17)-1</f>
        <v>1.6914559935323759E-2</v>
      </c>
      <c r="Z66" s="413">
        <f>('CA PATHWAYS 2022'!AB$17/'CA PATHWAYS 2022'!$H$17)-1</f>
        <v>2.3441006385326091E-2</v>
      </c>
      <c r="AA66" s="413">
        <f>('CA PATHWAYS 2022'!AC$17/'CA PATHWAYS 2022'!$H$17)-1</f>
        <v>2.8078500166536235E-2</v>
      </c>
      <c r="AB66" s="413">
        <f>('CA PATHWAYS 2022'!AD$17/'CA PATHWAYS 2022'!$H$17)-1</f>
        <v>3.5784796376204575E-2</v>
      </c>
      <c r="AC66" s="413">
        <f>('CA PATHWAYS 2022'!AE$17/'CA PATHWAYS 2022'!$H$17)-1</f>
        <v>4.8601455597936605E-2</v>
      </c>
      <c r="AD66" s="413">
        <f>('CA PATHWAYS 2022'!AF$17/'CA PATHWAYS 2022'!$H$17)-1</f>
        <v>6.1822496326972454E-2</v>
      </c>
      <c r="AE66" s="413">
        <f>('CA PATHWAYS 2022'!AG$17/'CA PATHWAYS 2022'!$H$17)-1</f>
        <v>7.1552705977143916E-2</v>
      </c>
      <c r="AF66" s="413">
        <f>('CA PATHWAYS 2022'!AH$17/'CA PATHWAYS 2022'!$H$17)-1</f>
        <v>8.0729695213850761E-2</v>
      </c>
      <c r="AG66" s="414" cm="1">
        <f t="array" ref="AG66">TREND($AB66:$AF66,$AB$1:$AF$1,AG$1)</f>
        <v>9.3550544314773276E-2</v>
      </c>
      <c r="AH66" s="414" cm="1">
        <f t="array" ref="AH66">TREND($AB66:$AF66,$AB$1:$AF$1,AH$1)</f>
        <v>0.104834649120221</v>
      </c>
      <c r="AI66" s="414" cm="1">
        <f t="array" ref="AI66">TREND($AB66:$AF66,$AB$1:$AF$1,AI$1)</f>
        <v>0.11611875392567228</v>
      </c>
      <c r="AJ66" s="414" cm="1">
        <f t="array" ref="AJ66">TREND($AB66:$AF66,$AB$1:$AF$1,AJ$1)</f>
        <v>0.12740285873112356</v>
      </c>
      <c r="AK66" s="414" cm="1">
        <f t="array" ref="AK66">TREND($AB66:$AF66,$AB$1:$AF$1,AK$1)</f>
        <v>0.13868696353657128</v>
      </c>
      <c r="AL66" s="3"/>
    </row>
    <row r="67" spans="1:38" x14ac:dyDescent="0.25">
      <c r="A67" s="196" t="s">
        <v>1603</v>
      </c>
      <c r="B67" s="196" t="s">
        <v>1602</v>
      </c>
      <c r="C67" s="46" t="s">
        <v>1154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0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12">
        <f>('CA PATHWAYS 2022'!I$19/'CA PATHWAYS 2022'!$H$19)-1</f>
        <v>-0.10731443569619592</v>
      </c>
      <c r="H67" s="145">
        <f>(-0.4-$G67)/COUNT($H$1:$V$1)+G67</f>
        <v>-0.12682680664978285</v>
      </c>
      <c r="I67" s="145">
        <f t="shared" ref="I67:V67" si="2">(-0.4-$G67)/COUNT($H$1:$V$1)+H67</f>
        <v>-0.14633917760336979</v>
      </c>
      <c r="J67" s="145">
        <f t="shared" si="2"/>
        <v>-0.16585154855695672</v>
      </c>
      <c r="K67" s="145">
        <f t="shared" si="2"/>
        <v>-0.18536391951054365</v>
      </c>
      <c r="L67" s="145">
        <f t="shared" si="2"/>
        <v>-0.20487629046413058</v>
      </c>
      <c r="M67" s="145">
        <f t="shared" si="2"/>
        <v>-0.22438866141771752</v>
      </c>
      <c r="N67" s="145">
        <f t="shared" si="2"/>
        <v>-0.24390103237130445</v>
      </c>
      <c r="O67" s="145">
        <f t="shared" si="2"/>
        <v>-0.26341340332489138</v>
      </c>
      <c r="P67" s="145">
        <f t="shared" si="2"/>
        <v>-0.28292577427847831</v>
      </c>
      <c r="Q67" s="145">
        <f t="shared" si="2"/>
        <v>-0.30243814523206525</v>
      </c>
      <c r="R67" s="145">
        <f t="shared" si="2"/>
        <v>-0.32195051618565218</v>
      </c>
      <c r="S67" s="145">
        <f t="shared" si="2"/>
        <v>-0.34146288713923911</v>
      </c>
      <c r="T67" s="145">
        <f t="shared" si="2"/>
        <v>-0.36097525809282605</v>
      </c>
      <c r="U67" s="145">
        <f t="shared" si="2"/>
        <v>-0.38048762904641298</v>
      </c>
      <c r="V67" s="145">
        <f t="shared" si="2"/>
        <v>-0.39999999999999991</v>
      </c>
      <c r="W67" s="145">
        <f>V67</f>
        <v>-0.39999999999999991</v>
      </c>
      <c r="X67" s="145">
        <f t="shared" ref="X67:AK67" si="3">W67</f>
        <v>-0.39999999999999991</v>
      </c>
      <c r="Y67" s="145">
        <f t="shared" si="3"/>
        <v>-0.39999999999999991</v>
      </c>
      <c r="Z67" s="145">
        <f t="shared" si="3"/>
        <v>-0.39999999999999991</v>
      </c>
      <c r="AA67" s="145">
        <f t="shared" si="3"/>
        <v>-0.39999999999999991</v>
      </c>
      <c r="AB67" s="145">
        <f t="shared" si="3"/>
        <v>-0.39999999999999991</v>
      </c>
      <c r="AC67" s="145">
        <f t="shared" si="3"/>
        <v>-0.39999999999999991</v>
      </c>
      <c r="AD67" s="145">
        <f t="shared" si="3"/>
        <v>-0.39999999999999991</v>
      </c>
      <c r="AE67" s="145">
        <f t="shared" si="3"/>
        <v>-0.39999999999999991</v>
      </c>
      <c r="AF67" s="145">
        <f t="shared" si="3"/>
        <v>-0.39999999999999991</v>
      </c>
      <c r="AG67" s="415">
        <f t="shared" si="3"/>
        <v>-0.39999999999999991</v>
      </c>
      <c r="AH67" s="415">
        <f t="shared" si="3"/>
        <v>-0.39999999999999991</v>
      </c>
      <c r="AI67" s="415">
        <f t="shared" si="3"/>
        <v>-0.39999999999999991</v>
      </c>
      <c r="AJ67" s="415">
        <f t="shared" si="3"/>
        <v>-0.39999999999999991</v>
      </c>
      <c r="AK67" s="415">
        <f t="shared" si="3"/>
        <v>-0.39999999999999991</v>
      </c>
    </row>
    <row r="68" spans="1:38" x14ac:dyDescent="0.25">
      <c r="B68" s="200" t="s">
        <v>1628</v>
      </c>
      <c r="C68" s="46" t="s">
        <v>1154</v>
      </c>
      <c r="D68" s="201" t="s">
        <v>65</v>
      </c>
      <c r="E68" s="44">
        <v>0</v>
      </c>
      <c r="F68" s="170">
        <v>0</v>
      </c>
      <c r="G68" s="412">
        <f>('CA PATHWAYS 2022'!I$19/'CA PATHWAYS 2022'!$H$19)-1</f>
        <v>-0.10731443569619592</v>
      </c>
      <c r="H68" s="413">
        <f>('CA PATHWAYS 2022'!J$19/'CA PATHWAYS 2022'!$H$19)-1</f>
        <v>-0.1088118069604157</v>
      </c>
      <c r="I68" s="413">
        <f>('CA PATHWAYS 2022'!K$17/'CA PATHWAYS 2022'!$H$17)-1</f>
        <v>-9.4387134436627607E-2</v>
      </c>
      <c r="J68" s="413">
        <f>('CA PATHWAYS 2022'!L$17/'CA PATHWAYS 2022'!$H$17)-1</f>
        <v>-7.5185744119626974E-2</v>
      </c>
      <c r="K68" s="413">
        <f>('CA PATHWAYS 2022'!M$17/'CA PATHWAYS 2022'!$H$17)-1</f>
        <v>-5.6438342090913363E-2</v>
      </c>
      <c r="L68" s="413">
        <f>('CA PATHWAYS 2022'!N$17/'CA PATHWAYS 2022'!$H$17)-1</f>
        <v>-4.0164448753097215E-2</v>
      </c>
      <c r="M68" s="413">
        <f>('CA PATHWAYS 2022'!O$17/'CA PATHWAYS 2022'!$H$17)-1</f>
        <v>-3.129128019599714E-2</v>
      </c>
      <c r="N68" s="413">
        <f>('CA PATHWAYS 2022'!P$17/'CA PATHWAYS 2022'!$H$17)-1</f>
        <v>-2.6825009683837608E-2</v>
      </c>
      <c r="O68" s="413">
        <f>('CA PATHWAYS 2022'!Q$17/'CA PATHWAYS 2022'!$H$17)-1</f>
        <v>-2.5794157679886243E-2</v>
      </c>
      <c r="P68" s="413">
        <f>('CA PATHWAYS 2022'!R$17/'CA PATHWAYS 2022'!$H$17)-1</f>
        <v>-2.4864631904458978E-2</v>
      </c>
      <c r="Q68" s="413">
        <f>('CA PATHWAYS 2022'!S$17/'CA PATHWAYS 2022'!$H$17)-1</f>
        <v>-2.2266820684866961E-2</v>
      </c>
      <c r="R68" s="413">
        <f>('CA PATHWAYS 2022'!T$17/'CA PATHWAYS 2022'!$H$17)-1</f>
        <v>-1.8643256363907956E-2</v>
      </c>
      <c r="S68" s="413">
        <f>('CA PATHWAYS 2022'!U$17/'CA PATHWAYS 2022'!$H$17)-1</f>
        <v>-1.7563148883015023E-2</v>
      </c>
      <c r="T68" s="413">
        <f>('CA PATHWAYS 2022'!V$17/'CA PATHWAYS 2022'!$H$17)-1</f>
        <v>-1.5132375869070014E-2</v>
      </c>
      <c r="U68" s="413">
        <f>('CA PATHWAYS 2022'!W$17/'CA PATHWAYS 2022'!$H$17)-1</f>
        <v>-9.8159868390742533E-3</v>
      </c>
      <c r="V68" s="413">
        <f>('CA PATHWAYS 2022'!X$17/'CA PATHWAYS 2022'!$H$17)-1</f>
        <v>-2.4028767504469251E-3</v>
      </c>
      <c r="W68" s="413">
        <f>('CA PATHWAYS 2022'!Y$17/'CA PATHWAYS 2022'!$H$17)-1</f>
        <v>2.8944912848754001E-3</v>
      </c>
      <c r="X68" s="413">
        <f>('CA PATHWAYS 2022'!Z$17/'CA PATHWAYS 2022'!$H$17)-1</f>
        <v>8.7721922400934016E-3</v>
      </c>
      <c r="Y68" s="413">
        <f>('CA PATHWAYS 2022'!AA$17/'CA PATHWAYS 2022'!$H$17)-1</f>
        <v>1.6914559935323759E-2</v>
      </c>
      <c r="Z68" s="413">
        <f>('CA PATHWAYS 2022'!AB$17/'CA PATHWAYS 2022'!$H$17)-1</f>
        <v>2.3441006385326091E-2</v>
      </c>
      <c r="AA68" s="413">
        <f>('CA PATHWAYS 2022'!AC$17/'CA PATHWAYS 2022'!$H$17)-1</f>
        <v>2.8078500166536235E-2</v>
      </c>
      <c r="AB68" s="413">
        <f>('CA PATHWAYS 2022'!AD$17/'CA PATHWAYS 2022'!$H$17)-1</f>
        <v>3.5784796376204575E-2</v>
      </c>
      <c r="AC68" s="413">
        <f>('CA PATHWAYS 2022'!AE$17/'CA PATHWAYS 2022'!$H$17)-1</f>
        <v>4.8601455597936605E-2</v>
      </c>
      <c r="AD68" s="413">
        <f>('CA PATHWAYS 2022'!AF$17/'CA PATHWAYS 2022'!$H$17)-1</f>
        <v>6.1822496326972454E-2</v>
      </c>
      <c r="AE68" s="413">
        <f>('CA PATHWAYS 2022'!AG$17/'CA PATHWAYS 2022'!$H$17)-1</f>
        <v>7.1552705977143916E-2</v>
      </c>
      <c r="AF68" s="413">
        <f>('CA PATHWAYS 2022'!AH$17/'CA PATHWAYS 2022'!$H$17)-1</f>
        <v>8.0729695213850761E-2</v>
      </c>
      <c r="AG68" s="414" cm="1">
        <f t="array" ref="AG68">TREND($AB68:$AF68,$AB$1:$AF$1,AG$1)</f>
        <v>9.3550544314773276E-2</v>
      </c>
      <c r="AH68" s="414" cm="1">
        <f t="array" ref="AH68">TREND($AB68:$AF68,$AB$1:$AF$1,AH$1)</f>
        <v>0.104834649120221</v>
      </c>
      <c r="AI68" s="414" cm="1">
        <f t="array" ref="AI68">TREND($AB68:$AF68,$AB$1:$AF$1,AI$1)</f>
        <v>0.11611875392567228</v>
      </c>
      <c r="AJ68" s="414" cm="1">
        <f t="array" ref="AJ68">TREND($AB68:$AF68,$AB$1:$AF$1,AJ$1)</f>
        <v>0.12740285873112356</v>
      </c>
      <c r="AK68" s="414" cm="1">
        <f t="array" ref="AK68">TREND($AB68:$AF68,$AB$1:$AF$1,AK$1)</f>
        <v>0.13868696353657128</v>
      </c>
      <c r="AL68" s="1"/>
    </row>
    <row r="69" spans="1:38" x14ac:dyDescent="0.25">
      <c r="B69" s="200" t="s">
        <v>1628</v>
      </c>
      <c r="C69" s="46" t="s">
        <v>1154</v>
      </c>
      <c r="D69" s="46" t="s">
        <v>66</v>
      </c>
      <c r="E69" s="44">
        <v>0</v>
      </c>
      <c r="F69" s="170">
        <v>0</v>
      </c>
      <c r="G69" s="412">
        <f>('CA PATHWAYS 2022'!I$19/'CA PATHWAYS 2022'!$H$19)-1</f>
        <v>-0.10731443569619592</v>
      </c>
      <c r="H69" s="413">
        <f>('CA PATHWAYS 2022'!J$19/'CA PATHWAYS 2022'!$H$19)-1</f>
        <v>-0.1088118069604157</v>
      </c>
      <c r="I69" s="413">
        <f>('CA PATHWAYS 2022'!K$17/'CA PATHWAYS 2022'!$H$17)-1</f>
        <v>-9.4387134436627607E-2</v>
      </c>
      <c r="J69" s="413">
        <f>('CA PATHWAYS 2022'!L$17/'CA PATHWAYS 2022'!$H$17)-1</f>
        <v>-7.5185744119626974E-2</v>
      </c>
      <c r="K69" s="413">
        <f>('CA PATHWAYS 2022'!M$17/'CA PATHWAYS 2022'!$H$17)-1</f>
        <v>-5.6438342090913363E-2</v>
      </c>
      <c r="L69" s="413">
        <f>('CA PATHWAYS 2022'!N$17/'CA PATHWAYS 2022'!$H$17)-1</f>
        <v>-4.0164448753097215E-2</v>
      </c>
      <c r="M69" s="413">
        <f>('CA PATHWAYS 2022'!O$17/'CA PATHWAYS 2022'!$H$17)-1</f>
        <v>-3.129128019599714E-2</v>
      </c>
      <c r="N69" s="413">
        <f>('CA PATHWAYS 2022'!P$17/'CA PATHWAYS 2022'!$H$17)-1</f>
        <v>-2.6825009683837608E-2</v>
      </c>
      <c r="O69" s="413">
        <f>('CA PATHWAYS 2022'!Q$17/'CA PATHWAYS 2022'!$H$17)-1</f>
        <v>-2.5794157679886243E-2</v>
      </c>
      <c r="P69" s="413">
        <f>('CA PATHWAYS 2022'!R$17/'CA PATHWAYS 2022'!$H$17)-1</f>
        <v>-2.4864631904458978E-2</v>
      </c>
      <c r="Q69" s="413">
        <f>('CA PATHWAYS 2022'!S$17/'CA PATHWAYS 2022'!$H$17)-1</f>
        <v>-2.2266820684866961E-2</v>
      </c>
      <c r="R69" s="413">
        <f>('CA PATHWAYS 2022'!T$17/'CA PATHWAYS 2022'!$H$17)-1</f>
        <v>-1.8643256363907956E-2</v>
      </c>
      <c r="S69" s="413">
        <f>('CA PATHWAYS 2022'!U$17/'CA PATHWAYS 2022'!$H$17)-1</f>
        <v>-1.7563148883015023E-2</v>
      </c>
      <c r="T69" s="413">
        <f>('CA PATHWAYS 2022'!V$17/'CA PATHWAYS 2022'!$H$17)-1</f>
        <v>-1.5132375869070014E-2</v>
      </c>
      <c r="U69" s="413">
        <f>('CA PATHWAYS 2022'!W$17/'CA PATHWAYS 2022'!$H$17)-1</f>
        <v>-9.8159868390742533E-3</v>
      </c>
      <c r="V69" s="413">
        <f>('CA PATHWAYS 2022'!X$17/'CA PATHWAYS 2022'!$H$17)-1</f>
        <v>-2.4028767504469251E-3</v>
      </c>
      <c r="W69" s="413">
        <f>('CA PATHWAYS 2022'!Y$17/'CA PATHWAYS 2022'!$H$17)-1</f>
        <v>2.8944912848754001E-3</v>
      </c>
      <c r="X69" s="413">
        <f>('CA PATHWAYS 2022'!Z$17/'CA PATHWAYS 2022'!$H$17)-1</f>
        <v>8.7721922400934016E-3</v>
      </c>
      <c r="Y69" s="413">
        <f>('CA PATHWAYS 2022'!AA$17/'CA PATHWAYS 2022'!$H$17)-1</f>
        <v>1.6914559935323759E-2</v>
      </c>
      <c r="Z69" s="413">
        <f>('CA PATHWAYS 2022'!AB$17/'CA PATHWAYS 2022'!$H$17)-1</f>
        <v>2.3441006385326091E-2</v>
      </c>
      <c r="AA69" s="413">
        <f>('CA PATHWAYS 2022'!AC$17/'CA PATHWAYS 2022'!$H$17)-1</f>
        <v>2.8078500166536235E-2</v>
      </c>
      <c r="AB69" s="413">
        <f>('CA PATHWAYS 2022'!AD$17/'CA PATHWAYS 2022'!$H$17)-1</f>
        <v>3.5784796376204575E-2</v>
      </c>
      <c r="AC69" s="413">
        <f>('CA PATHWAYS 2022'!AE$17/'CA PATHWAYS 2022'!$H$17)-1</f>
        <v>4.8601455597936605E-2</v>
      </c>
      <c r="AD69" s="413">
        <f>('CA PATHWAYS 2022'!AF$17/'CA PATHWAYS 2022'!$H$17)-1</f>
        <v>6.1822496326972454E-2</v>
      </c>
      <c r="AE69" s="413">
        <f>('CA PATHWAYS 2022'!AG$17/'CA PATHWAYS 2022'!$H$17)-1</f>
        <v>7.1552705977143916E-2</v>
      </c>
      <c r="AF69" s="413">
        <f>('CA PATHWAYS 2022'!AH$17/'CA PATHWAYS 2022'!$H$17)-1</f>
        <v>8.0729695213850761E-2</v>
      </c>
      <c r="AG69" s="414" cm="1">
        <f t="array" ref="AG69">TREND($AB69:$AF69,$AB$1:$AF$1,AG$1)</f>
        <v>9.3550544314773276E-2</v>
      </c>
      <c r="AH69" s="414" cm="1">
        <f t="array" ref="AH69">TREND($AB69:$AF69,$AB$1:$AF$1,AH$1)</f>
        <v>0.104834649120221</v>
      </c>
      <c r="AI69" s="414" cm="1">
        <f t="array" ref="AI69">TREND($AB69:$AF69,$AB$1:$AF$1,AI$1)</f>
        <v>0.11611875392567228</v>
      </c>
      <c r="AJ69" s="414" cm="1">
        <f t="array" ref="AJ69">TREND($AB69:$AF69,$AB$1:$AF$1,AJ$1)</f>
        <v>0.12740285873112356</v>
      </c>
      <c r="AK69" s="414" cm="1">
        <f t="array" ref="AK69">TREND($AB69:$AF69,$AB$1:$AF$1,AK$1)</f>
        <v>0.13868696353657128</v>
      </c>
      <c r="AL69" s="1"/>
    </row>
    <row r="70" spans="1:38" x14ac:dyDescent="0.25">
      <c r="B70" s="200" t="s">
        <v>1628</v>
      </c>
      <c r="C70" s="46" t="s">
        <v>1154</v>
      </c>
      <c r="D70" s="46" t="s">
        <v>67</v>
      </c>
      <c r="E70" s="44">
        <v>0</v>
      </c>
      <c r="F70" s="170">
        <v>0</v>
      </c>
      <c r="G70" s="412">
        <f>('CA PATHWAYS 2022'!I$19/'CA PATHWAYS 2022'!$H$19)-1</f>
        <v>-0.10731443569619592</v>
      </c>
      <c r="H70" s="413">
        <f>('CA PATHWAYS 2022'!J$19/'CA PATHWAYS 2022'!$H$19)-1</f>
        <v>-0.1088118069604157</v>
      </c>
      <c r="I70" s="413">
        <f>('CA PATHWAYS 2022'!K$17/'CA PATHWAYS 2022'!$H$17)-1</f>
        <v>-9.4387134436627607E-2</v>
      </c>
      <c r="J70" s="413">
        <f>('CA PATHWAYS 2022'!L$17/'CA PATHWAYS 2022'!$H$17)-1</f>
        <v>-7.5185744119626974E-2</v>
      </c>
      <c r="K70" s="413">
        <f>('CA PATHWAYS 2022'!M$17/'CA PATHWAYS 2022'!$H$17)-1</f>
        <v>-5.6438342090913363E-2</v>
      </c>
      <c r="L70" s="413">
        <f>('CA PATHWAYS 2022'!N$17/'CA PATHWAYS 2022'!$H$17)-1</f>
        <v>-4.0164448753097215E-2</v>
      </c>
      <c r="M70" s="413">
        <f>('CA PATHWAYS 2022'!O$17/'CA PATHWAYS 2022'!$H$17)-1</f>
        <v>-3.129128019599714E-2</v>
      </c>
      <c r="N70" s="413">
        <f>('CA PATHWAYS 2022'!P$17/'CA PATHWAYS 2022'!$H$17)-1</f>
        <v>-2.6825009683837608E-2</v>
      </c>
      <c r="O70" s="413">
        <f>('CA PATHWAYS 2022'!Q$17/'CA PATHWAYS 2022'!$H$17)-1</f>
        <v>-2.5794157679886243E-2</v>
      </c>
      <c r="P70" s="413">
        <f>('CA PATHWAYS 2022'!R$17/'CA PATHWAYS 2022'!$H$17)-1</f>
        <v>-2.4864631904458978E-2</v>
      </c>
      <c r="Q70" s="413">
        <f>('CA PATHWAYS 2022'!S$17/'CA PATHWAYS 2022'!$H$17)-1</f>
        <v>-2.2266820684866961E-2</v>
      </c>
      <c r="R70" s="413">
        <f>('CA PATHWAYS 2022'!T$17/'CA PATHWAYS 2022'!$H$17)-1</f>
        <v>-1.8643256363907956E-2</v>
      </c>
      <c r="S70" s="413">
        <f>('CA PATHWAYS 2022'!U$17/'CA PATHWAYS 2022'!$H$17)-1</f>
        <v>-1.7563148883015023E-2</v>
      </c>
      <c r="T70" s="413">
        <f>('CA PATHWAYS 2022'!V$17/'CA PATHWAYS 2022'!$H$17)-1</f>
        <v>-1.5132375869070014E-2</v>
      </c>
      <c r="U70" s="413">
        <f>('CA PATHWAYS 2022'!W$17/'CA PATHWAYS 2022'!$H$17)-1</f>
        <v>-9.8159868390742533E-3</v>
      </c>
      <c r="V70" s="413">
        <f>('CA PATHWAYS 2022'!X$17/'CA PATHWAYS 2022'!$H$17)-1</f>
        <v>-2.4028767504469251E-3</v>
      </c>
      <c r="W70" s="413">
        <f>('CA PATHWAYS 2022'!Y$17/'CA PATHWAYS 2022'!$H$17)-1</f>
        <v>2.8944912848754001E-3</v>
      </c>
      <c r="X70" s="413">
        <f>('CA PATHWAYS 2022'!Z$17/'CA PATHWAYS 2022'!$H$17)-1</f>
        <v>8.7721922400934016E-3</v>
      </c>
      <c r="Y70" s="413">
        <f>('CA PATHWAYS 2022'!AA$17/'CA PATHWAYS 2022'!$H$17)-1</f>
        <v>1.6914559935323759E-2</v>
      </c>
      <c r="Z70" s="413">
        <f>('CA PATHWAYS 2022'!AB$17/'CA PATHWAYS 2022'!$H$17)-1</f>
        <v>2.3441006385326091E-2</v>
      </c>
      <c r="AA70" s="413">
        <f>('CA PATHWAYS 2022'!AC$17/'CA PATHWAYS 2022'!$H$17)-1</f>
        <v>2.8078500166536235E-2</v>
      </c>
      <c r="AB70" s="413">
        <f>('CA PATHWAYS 2022'!AD$17/'CA PATHWAYS 2022'!$H$17)-1</f>
        <v>3.5784796376204575E-2</v>
      </c>
      <c r="AC70" s="413">
        <f>('CA PATHWAYS 2022'!AE$17/'CA PATHWAYS 2022'!$H$17)-1</f>
        <v>4.8601455597936605E-2</v>
      </c>
      <c r="AD70" s="413">
        <f>('CA PATHWAYS 2022'!AF$17/'CA PATHWAYS 2022'!$H$17)-1</f>
        <v>6.1822496326972454E-2</v>
      </c>
      <c r="AE70" s="413">
        <f>('CA PATHWAYS 2022'!AG$17/'CA PATHWAYS 2022'!$H$17)-1</f>
        <v>7.1552705977143916E-2</v>
      </c>
      <c r="AF70" s="413">
        <f>('CA PATHWAYS 2022'!AH$17/'CA PATHWAYS 2022'!$H$17)-1</f>
        <v>8.0729695213850761E-2</v>
      </c>
      <c r="AG70" s="414" cm="1">
        <f t="array" ref="AG70">TREND($AB70:$AF70,$AB$1:$AF$1,AG$1)</f>
        <v>9.3550544314773276E-2</v>
      </c>
      <c r="AH70" s="414" cm="1">
        <f t="array" ref="AH70">TREND($AB70:$AF70,$AB$1:$AF$1,AH$1)</f>
        <v>0.104834649120221</v>
      </c>
      <c r="AI70" s="414" cm="1">
        <f t="array" ref="AI70">TREND($AB70:$AF70,$AB$1:$AF$1,AI$1)</f>
        <v>0.11611875392567228</v>
      </c>
      <c r="AJ70" s="414" cm="1">
        <f t="array" ref="AJ70">TREND($AB70:$AF70,$AB$1:$AF$1,AJ$1)</f>
        <v>0.12740285873112356</v>
      </c>
      <c r="AK70" s="414" cm="1">
        <f t="array" ref="AK70">TREND($AB70:$AF70,$AB$1:$AF$1,AK$1)</f>
        <v>0.13868696353657128</v>
      </c>
    </row>
    <row r="71" spans="1:38" x14ac:dyDescent="0.25">
      <c r="B71" s="200" t="s">
        <v>1628</v>
      </c>
      <c r="C71" s="46" t="s">
        <v>1154</v>
      </c>
      <c r="D71" s="201" t="s">
        <v>68</v>
      </c>
      <c r="E71" s="44">
        <v>0</v>
      </c>
      <c r="F71" s="170">
        <v>0</v>
      </c>
      <c r="G71" s="412">
        <f>('CA PATHWAYS 2022'!I$19/'CA PATHWAYS 2022'!$H$19)-1</f>
        <v>-0.10731443569619592</v>
      </c>
      <c r="H71" s="413">
        <f>('CA PATHWAYS 2022'!J$19/'CA PATHWAYS 2022'!$H$19)-1</f>
        <v>-0.1088118069604157</v>
      </c>
      <c r="I71" s="413">
        <f>('CA PATHWAYS 2022'!K$17/'CA PATHWAYS 2022'!$H$17)-1</f>
        <v>-9.4387134436627607E-2</v>
      </c>
      <c r="J71" s="413">
        <f>('CA PATHWAYS 2022'!L$17/'CA PATHWAYS 2022'!$H$17)-1</f>
        <v>-7.5185744119626974E-2</v>
      </c>
      <c r="K71" s="413">
        <f>('CA PATHWAYS 2022'!M$17/'CA PATHWAYS 2022'!$H$17)-1</f>
        <v>-5.6438342090913363E-2</v>
      </c>
      <c r="L71" s="413">
        <f>('CA PATHWAYS 2022'!N$17/'CA PATHWAYS 2022'!$H$17)-1</f>
        <v>-4.0164448753097215E-2</v>
      </c>
      <c r="M71" s="413">
        <f>('CA PATHWAYS 2022'!O$17/'CA PATHWAYS 2022'!$H$17)-1</f>
        <v>-3.129128019599714E-2</v>
      </c>
      <c r="N71" s="413">
        <f>('CA PATHWAYS 2022'!P$17/'CA PATHWAYS 2022'!$H$17)-1</f>
        <v>-2.6825009683837608E-2</v>
      </c>
      <c r="O71" s="413">
        <f>('CA PATHWAYS 2022'!Q$17/'CA PATHWAYS 2022'!$H$17)-1</f>
        <v>-2.5794157679886243E-2</v>
      </c>
      <c r="P71" s="413">
        <f>('CA PATHWAYS 2022'!R$17/'CA PATHWAYS 2022'!$H$17)-1</f>
        <v>-2.4864631904458978E-2</v>
      </c>
      <c r="Q71" s="413">
        <f>('CA PATHWAYS 2022'!S$17/'CA PATHWAYS 2022'!$H$17)-1</f>
        <v>-2.2266820684866961E-2</v>
      </c>
      <c r="R71" s="413">
        <f>('CA PATHWAYS 2022'!T$17/'CA PATHWAYS 2022'!$H$17)-1</f>
        <v>-1.8643256363907956E-2</v>
      </c>
      <c r="S71" s="413">
        <f>('CA PATHWAYS 2022'!U$17/'CA PATHWAYS 2022'!$H$17)-1</f>
        <v>-1.7563148883015023E-2</v>
      </c>
      <c r="T71" s="413">
        <f>('CA PATHWAYS 2022'!V$17/'CA PATHWAYS 2022'!$H$17)-1</f>
        <v>-1.5132375869070014E-2</v>
      </c>
      <c r="U71" s="413">
        <f>('CA PATHWAYS 2022'!W$17/'CA PATHWAYS 2022'!$H$17)-1</f>
        <v>-9.8159868390742533E-3</v>
      </c>
      <c r="V71" s="413">
        <f>('CA PATHWAYS 2022'!X$17/'CA PATHWAYS 2022'!$H$17)-1</f>
        <v>-2.4028767504469251E-3</v>
      </c>
      <c r="W71" s="413">
        <f>('CA PATHWAYS 2022'!Y$17/'CA PATHWAYS 2022'!$H$17)-1</f>
        <v>2.8944912848754001E-3</v>
      </c>
      <c r="X71" s="413">
        <f>('CA PATHWAYS 2022'!Z$17/'CA PATHWAYS 2022'!$H$17)-1</f>
        <v>8.7721922400934016E-3</v>
      </c>
      <c r="Y71" s="413">
        <f>('CA PATHWAYS 2022'!AA$17/'CA PATHWAYS 2022'!$H$17)-1</f>
        <v>1.6914559935323759E-2</v>
      </c>
      <c r="Z71" s="413">
        <f>('CA PATHWAYS 2022'!AB$17/'CA PATHWAYS 2022'!$H$17)-1</f>
        <v>2.3441006385326091E-2</v>
      </c>
      <c r="AA71" s="413">
        <f>('CA PATHWAYS 2022'!AC$17/'CA PATHWAYS 2022'!$H$17)-1</f>
        <v>2.8078500166536235E-2</v>
      </c>
      <c r="AB71" s="413">
        <f>('CA PATHWAYS 2022'!AD$17/'CA PATHWAYS 2022'!$H$17)-1</f>
        <v>3.5784796376204575E-2</v>
      </c>
      <c r="AC71" s="413">
        <f>('CA PATHWAYS 2022'!AE$17/'CA PATHWAYS 2022'!$H$17)-1</f>
        <v>4.8601455597936605E-2</v>
      </c>
      <c r="AD71" s="413">
        <f>('CA PATHWAYS 2022'!AF$17/'CA PATHWAYS 2022'!$H$17)-1</f>
        <v>6.1822496326972454E-2</v>
      </c>
      <c r="AE71" s="413">
        <f>('CA PATHWAYS 2022'!AG$17/'CA PATHWAYS 2022'!$H$17)-1</f>
        <v>7.1552705977143916E-2</v>
      </c>
      <c r="AF71" s="413">
        <f>('CA PATHWAYS 2022'!AH$17/'CA PATHWAYS 2022'!$H$17)-1</f>
        <v>8.0729695213850761E-2</v>
      </c>
      <c r="AG71" s="414" cm="1">
        <f t="array" ref="AG71">TREND($AB71:$AF71,$AB$1:$AF$1,AG$1)</f>
        <v>9.3550544314773276E-2</v>
      </c>
      <c r="AH71" s="414" cm="1">
        <f t="array" ref="AH71">TREND($AB71:$AF71,$AB$1:$AF$1,AH$1)</f>
        <v>0.104834649120221</v>
      </c>
      <c r="AI71" s="414" cm="1">
        <f t="array" ref="AI71">TREND($AB71:$AF71,$AB$1:$AF$1,AI$1)</f>
        <v>0.11611875392567228</v>
      </c>
      <c r="AJ71" s="414" cm="1">
        <f t="array" ref="AJ71">TREND($AB71:$AF71,$AB$1:$AF$1,AJ$1)</f>
        <v>0.12740285873112356</v>
      </c>
      <c r="AK71" s="414" cm="1">
        <f t="array" ref="AK71">TREND($AB71:$AF71,$AB$1:$AF$1,AK$1)</f>
        <v>0.13868696353657128</v>
      </c>
      <c r="AL71" s="1"/>
    </row>
    <row r="72" spans="1:38" x14ac:dyDescent="0.25">
      <c r="B72" s="200" t="s">
        <v>1628</v>
      </c>
      <c r="C72" s="46" t="s">
        <v>1154</v>
      </c>
      <c r="D72" s="46" t="s">
        <v>69</v>
      </c>
      <c r="E72" s="44">
        <v>0</v>
      </c>
      <c r="F72" s="170">
        <v>0</v>
      </c>
      <c r="G72" s="412">
        <f>('CA PATHWAYS 2022'!I$19/'CA PATHWAYS 2022'!$H$19)-1</f>
        <v>-0.10731443569619592</v>
      </c>
      <c r="H72" s="413">
        <f>('CA PATHWAYS 2022'!J$19/'CA PATHWAYS 2022'!$H$19)-1</f>
        <v>-0.1088118069604157</v>
      </c>
      <c r="I72" s="413">
        <f>('CA PATHWAYS 2022'!K$17/'CA PATHWAYS 2022'!$H$17)-1</f>
        <v>-9.4387134436627607E-2</v>
      </c>
      <c r="J72" s="413">
        <f>('CA PATHWAYS 2022'!L$17/'CA PATHWAYS 2022'!$H$17)-1</f>
        <v>-7.5185744119626974E-2</v>
      </c>
      <c r="K72" s="413">
        <f>('CA PATHWAYS 2022'!M$17/'CA PATHWAYS 2022'!$H$17)-1</f>
        <v>-5.6438342090913363E-2</v>
      </c>
      <c r="L72" s="413">
        <f>('CA PATHWAYS 2022'!N$17/'CA PATHWAYS 2022'!$H$17)-1</f>
        <v>-4.0164448753097215E-2</v>
      </c>
      <c r="M72" s="413">
        <f>('CA PATHWAYS 2022'!O$17/'CA PATHWAYS 2022'!$H$17)-1</f>
        <v>-3.129128019599714E-2</v>
      </c>
      <c r="N72" s="413">
        <f>('CA PATHWAYS 2022'!P$17/'CA PATHWAYS 2022'!$H$17)-1</f>
        <v>-2.6825009683837608E-2</v>
      </c>
      <c r="O72" s="413">
        <f>('CA PATHWAYS 2022'!Q$17/'CA PATHWAYS 2022'!$H$17)-1</f>
        <v>-2.5794157679886243E-2</v>
      </c>
      <c r="P72" s="413">
        <f>('CA PATHWAYS 2022'!R$17/'CA PATHWAYS 2022'!$H$17)-1</f>
        <v>-2.4864631904458978E-2</v>
      </c>
      <c r="Q72" s="413">
        <f>('CA PATHWAYS 2022'!S$17/'CA PATHWAYS 2022'!$H$17)-1</f>
        <v>-2.2266820684866961E-2</v>
      </c>
      <c r="R72" s="413">
        <f>('CA PATHWAYS 2022'!T$17/'CA PATHWAYS 2022'!$H$17)-1</f>
        <v>-1.8643256363907956E-2</v>
      </c>
      <c r="S72" s="413">
        <f>('CA PATHWAYS 2022'!U$17/'CA PATHWAYS 2022'!$H$17)-1</f>
        <v>-1.7563148883015023E-2</v>
      </c>
      <c r="T72" s="413">
        <f>('CA PATHWAYS 2022'!V$17/'CA PATHWAYS 2022'!$H$17)-1</f>
        <v>-1.5132375869070014E-2</v>
      </c>
      <c r="U72" s="413">
        <f>('CA PATHWAYS 2022'!W$17/'CA PATHWAYS 2022'!$H$17)-1</f>
        <v>-9.8159868390742533E-3</v>
      </c>
      <c r="V72" s="413">
        <f>('CA PATHWAYS 2022'!X$17/'CA PATHWAYS 2022'!$H$17)-1</f>
        <v>-2.4028767504469251E-3</v>
      </c>
      <c r="W72" s="413">
        <f>('CA PATHWAYS 2022'!Y$17/'CA PATHWAYS 2022'!$H$17)-1</f>
        <v>2.8944912848754001E-3</v>
      </c>
      <c r="X72" s="413">
        <f>('CA PATHWAYS 2022'!Z$17/'CA PATHWAYS 2022'!$H$17)-1</f>
        <v>8.7721922400934016E-3</v>
      </c>
      <c r="Y72" s="413">
        <f>('CA PATHWAYS 2022'!AA$17/'CA PATHWAYS 2022'!$H$17)-1</f>
        <v>1.6914559935323759E-2</v>
      </c>
      <c r="Z72" s="413">
        <f>('CA PATHWAYS 2022'!AB$17/'CA PATHWAYS 2022'!$H$17)-1</f>
        <v>2.3441006385326091E-2</v>
      </c>
      <c r="AA72" s="413">
        <f>('CA PATHWAYS 2022'!AC$17/'CA PATHWAYS 2022'!$H$17)-1</f>
        <v>2.8078500166536235E-2</v>
      </c>
      <c r="AB72" s="413">
        <f>('CA PATHWAYS 2022'!AD$17/'CA PATHWAYS 2022'!$H$17)-1</f>
        <v>3.5784796376204575E-2</v>
      </c>
      <c r="AC72" s="413">
        <f>('CA PATHWAYS 2022'!AE$17/'CA PATHWAYS 2022'!$H$17)-1</f>
        <v>4.8601455597936605E-2</v>
      </c>
      <c r="AD72" s="413">
        <f>('CA PATHWAYS 2022'!AF$17/'CA PATHWAYS 2022'!$H$17)-1</f>
        <v>6.1822496326972454E-2</v>
      </c>
      <c r="AE72" s="413">
        <f>('CA PATHWAYS 2022'!AG$17/'CA PATHWAYS 2022'!$H$17)-1</f>
        <v>7.1552705977143916E-2</v>
      </c>
      <c r="AF72" s="413">
        <f>('CA PATHWAYS 2022'!AH$17/'CA PATHWAYS 2022'!$H$17)-1</f>
        <v>8.0729695213850761E-2</v>
      </c>
      <c r="AG72" s="414" cm="1">
        <f t="array" ref="AG72">TREND($AB72:$AF72,$AB$1:$AF$1,AG$1)</f>
        <v>9.3550544314773276E-2</v>
      </c>
      <c r="AH72" s="414" cm="1">
        <f t="array" ref="AH72">TREND($AB72:$AF72,$AB$1:$AF$1,AH$1)</f>
        <v>0.104834649120221</v>
      </c>
      <c r="AI72" s="414" cm="1">
        <f t="array" ref="AI72">TREND($AB72:$AF72,$AB$1:$AF$1,AI$1)</f>
        <v>0.11611875392567228</v>
      </c>
      <c r="AJ72" s="414" cm="1">
        <f t="array" ref="AJ72">TREND($AB72:$AF72,$AB$1:$AF$1,AJ$1)</f>
        <v>0.12740285873112356</v>
      </c>
      <c r="AK72" s="414" cm="1">
        <f t="array" ref="AK72">TREND($AB72:$AF72,$AB$1:$AF$1,AK$1)</f>
        <v>0.13868696353657128</v>
      </c>
    </row>
    <row r="73" spans="1:38" x14ac:dyDescent="0.25">
      <c r="B73" s="200" t="s">
        <v>1628</v>
      </c>
      <c r="C73" s="46" t="s">
        <v>1154</v>
      </c>
      <c r="D73" s="46" t="s">
        <v>70</v>
      </c>
      <c r="E73" s="44">
        <v>0</v>
      </c>
      <c r="F73" s="170">
        <v>0</v>
      </c>
      <c r="G73" s="412">
        <f>('CA PATHWAYS 2022'!I$19/'CA PATHWAYS 2022'!$H$19)-1</f>
        <v>-0.10731443569619592</v>
      </c>
      <c r="H73" s="413">
        <f>('CA PATHWAYS 2022'!J$19/'CA PATHWAYS 2022'!$H$19)-1</f>
        <v>-0.1088118069604157</v>
      </c>
      <c r="I73" s="413">
        <f>('CA PATHWAYS 2022'!K$17/'CA PATHWAYS 2022'!$H$17)-1</f>
        <v>-9.4387134436627607E-2</v>
      </c>
      <c r="J73" s="413">
        <f>('CA PATHWAYS 2022'!L$17/'CA PATHWAYS 2022'!$H$17)-1</f>
        <v>-7.5185744119626974E-2</v>
      </c>
      <c r="K73" s="413">
        <f>('CA PATHWAYS 2022'!M$17/'CA PATHWAYS 2022'!$H$17)-1</f>
        <v>-5.6438342090913363E-2</v>
      </c>
      <c r="L73" s="413">
        <f>('CA PATHWAYS 2022'!N$17/'CA PATHWAYS 2022'!$H$17)-1</f>
        <v>-4.0164448753097215E-2</v>
      </c>
      <c r="M73" s="413">
        <f>('CA PATHWAYS 2022'!O$17/'CA PATHWAYS 2022'!$H$17)-1</f>
        <v>-3.129128019599714E-2</v>
      </c>
      <c r="N73" s="413">
        <f>('CA PATHWAYS 2022'!P$17/'CA PATHWAYS 2022'!$H$17)-1</f>
        <v>-2.6825009683837608E-2</v>
      </c>
      <c r="O73" s="413">
        <f>('CA PATHWAYS 2022'!Q$17/'CA PATHWAYS 2022'!$H$17)-1</f>
        <v>-2.5794157679886243E-2</v>
      </c>
      <c r="P73" s="413">
        <f>('CA PATHWAYS 2022'!R$17/'CA PATHWAYS 2022'!$H$17)-1</f>
        <v>-2.4864631904458978E-2</v>
      </c>
      <c r="Q73" s="413">
        <f>('CA PATHWAYS 2022'!S$17/'CA PATHWAYS 2022'!$H$17)-1</f>
        <v>-2.2266820684866961E-2</v>
      </c>
      <c r="R73" s="413">
        <f>('CA PATHWAYS 2022'!T$17/'CA PATHWAYS 2022'!$H$17)-1</f>
        <v>-1.8643256363907956E-2</v>
      </c>
      <c r="S73" s="413">
        <f>('CA PATHWAYS 2022'!U$17/'CA PATHWAYS 2022'!$H$17)-1</f>
        <v>-1.7563148883015023E-2</v>
      </c>
      <c r="T73" s="413">
        <f>('CA PATHWAYS 2022'!V$17/'CA PATHWAYS 2022'!$H$17)-1</f>
        <v>-1.5132375869070014E-2</v>
      </c>
      <c r="U73" s="413">
        <f>('CA PATHWAYS 2022'!W$17/'CA PATHWAYS 2022'!$H$17)-1</f>
        <v>-9.8159868390742533E-3</v>
      </c>
      <c r="V73" s="413">
        <f>('CA PATHWAYS 2022'!X$17/'CA PATHWAYS 2022'!$H$17)-1</f>
        <v>-2.4028767504469251E-3</v>
      </c>
      <c r="W73" s="413">
        <f>('CA PATHWAYS 2022'!Y$17/'CA PATHWAYS 2022'!$H$17)-1</f>
        <v>2.8944912848754001E-3</v>
      </c>
      <c r="X73" s="413">
        <f>('CA PATHWAYS 2022'!Z$17/'CA PATHWAYS 2022'!$H$17)-1</f>
        <v>8.7721922400934016E-3</v>
      </c>
      <c r="Y73" s="413">
        <f>('CA PATHWAYS 2022'!AA$17/'CA PATHWAYS 2022'!$H$17)-1</f>
        <v>1.6914559935323759E-2</v>
      </c>
      <c r="Z73" s="413">
        <f>('CA PATHWAYS 2022'!AB$17/'CA PATHWAYS 2022'!$H$17)-1</f>
        <v>2.3441006385326091E-2</v>
      </c>
      <c r="AA73" s="413">
        <f>('CA PATHWAYS 2022'!AC$17/'CA PATHWAYS 2022'!$H$17)-1</f>
        <v>2.8078500166536235E-2</v>
      </c>
      <c r="AB73" s="413">
        <f>('CA PATHWAYS 2022'!AD$17/'CA PATHWAYS 2022'!$H$17)-1</f>
        <v>3.5784796376204575E-2</v>
      </c>
      <c r="AC73" s="413">
        <f>('CA PATHWAYS 2022'!AE$17/'CA PATHWAYS 2022'!$H$17)-1</f>
        <v>4.8601455597936605E-2</v>
      </c>
      <c r="AD73" s="413">
        <f>('CA PATHWAYS 2022'!AF$17/'CA PATHWAYS 2022'!$H$17)-1</f>
        <v>6.1822496326972454E-2</v>
      </c>
      <c r="AE73" s="413">
        <f>('CA PATHWAYS 2022'!AG$17/'CA PATHWAYS 2022'!$H$17)-1</f>
        <v>7.1552705977143916E-2</v>
      </c>
      <c r="AF73" s="413">
        <f>('CA PATHWAYS 2022'!AH$17/'CA PATHWAYS 2022'!$H$17)-1</f>
        <v>8.0729695213850761E-2</v>
      </c>
      <c r="AG73" s="414" cm="1">
        <f t="array" ref="AG73">TREND($AB73:$AF73,$AB$1:$AF$1,AG$1)</f>
        <v>9.3550544314773276E-2</v>
      </c>
      <c r="AH73" s="414" cm="1">
        <f t="array" ref="AH73">TREND($AB73:$AF73,$AB$1:$AF$1,AH$1)</f>
        <v>0.104834649120221</v>
      </c>
      <c r="AI73" s="414" cm="1">
        <f t="array" ref="AI73">TREND($AB73:$AF73,$AB$1:$AF$1,AI$1)</f>
        <v>0.11611875392567228</v>
      </c>
      <c r="AJ73" s="414" cm="1">
        <f t="array" ref="AJ73">TREND($AB73:$AF73,$AB$1:$AF$1,AJ$1)</f>
        <v>0.12740285873112356</v>
      </c>
      <c r="AK73" s="414" cm="1">
        <f t="array" ref="AK73">TREND($AB73:$AF73,$AB$1:$AF$1,AK$1)</f>
        <v>0.13868696353657128</v>
      </c>
    </row>
    <row r="74" spans="1:38" x14ac:dyDescent="0.25">
      <c r="B74" s="200" t="s">
        <v>1628</v>
      </c>
      <c r="C74" s="46" t="s">
        <v>1154</v>
      </c>
      <c r="D74" s="46" t="s">
        <v>71</v>
      </c>
      <c r="E74" s="44">
        <v>0</v>
      </c>
      <c r="F74" s="170">
        <v>0</v>
      </c>
      <c r="G74" s="412">
        <f>('CA PATHWAYS 2022'!I$19/'CA PATHWAYS 2022'!$H$19)-1</f>
        <v>-0.10731443569619592</v>
      </c>
      <c r="H74" s="413">
        <f>('CA PATHWAYS 2022'!J$19/'CA PATHWAYS 2022'!$H$19)-1</f>
        <v>-0.1088118069604157</v>
      </c>
      <c r="I74" s="413">
        <f>('CA PATHWAYS 2022'!K$17/'CA PATHWAYS 2022'!$H$17)-1</f>
        <v>-9.4387134436627607E-2</v>
      </c>
      <c r="J74" s="413">
        <f>('CA PATHWAYS 2022'!L$17/'CA PATHWAYS 2022'!$H$17)-1</f>
        <v>-7.5185744119626974E-2</v>
      </c>
      <c r="K74" s="413">
        <f>('CA PATHWAYS 2022'!M$17/'CA PATHWAYS 2022'!$H$17)-1</f>
        <v>-5.6438342090913363E-2</v>
      </c>
      <c r="L74" s="413">
        <f>('CA PATHWAYS 2022'!N$17/'CA PATHWAYS 2022'!$H$17)-1</f>
        <v>-4.0164448753097215E-2</v>
      </c>
      <c r="M74" s="413">
        <f>('CA PATHWAYS 2022'!O$17/'CA PATHWAYS 2022'!$H$17)-1</f>
        <v>-3.129128019599714E-2</v>
      </c>
      <c r="N74" s="413">
        <f>('CA PATHWAYS 2022'!P$17/'CA PATHWAYS 2022'!$H$17)-1</f>
        <v>-2.6825009683837608E-2</v>
      </c>
      <c r="O74" s="413">
        <f>('CA PATHWAYS 2022'!Q$17/'CA PATHWAYS 2022'!$H$17)-1</f>
        <v>-2.5794157679886243E-2</v>
      </c>
      <c r="P74" s="413">
        <f>('CA PATHWAYS 2022'!R$17/'CA PATHWAYS 2022'!$H$17)-1</f>
        <v>-2.4864631904458978E-2</v>
      </c>
      <c r="Q74" s="413">
        <f>('CA PATHWAYS 2022'!S$17/'CA PATHWAYS 2022'!$H$17)-1</f>
        <v>-2.2266820684866961E-2</v>
      </c>
      <c r="R74" s="413">
        <f>('CA PATHWAYS 2022'!T$17/'CA PATHWAYS 2022'!$H$17)-1</f>
        <v>-1.8643256363907956E-2</v>
      </c>
      <c r="S74" s="413">
        <f>('CA PATHWAYS 2022'!U$17/'CA PATHWAYS 2022'!$H$17)-1</f>
        <v>-1.7563148883015023E-2</v>
      </c>
      <c r="T74" s="413">
        <f>('CA PATHWAYS 2022'!V$17/'CA PATHWAYS 2022'!$H$17)-1</f>
        <v>-1.5132375869070014E-2</v>
      </c>
      <c r="U74" s="413">
        <f>('CA PATHWAYS 2022'!W$17/'CA PATHWAYS 2022'!$H$17)-1</f>
        <v>-9.8159868390742533E-3</v>
      </c>
      <c r="V74" s="413">
        <f>('CA PATHWAYS 2022'!X$17/'CA PATHWAYS 2022'!$H$17)-1</f>
        <v>-2.4028767504469251E-3</v>
      </c>
      <c r="W74" s="413">
        <f>('CA PATHWAYS 2022'!Y$17/'CA PATHWAYS 2022'!$H$17)-1</f>
        <v>2.8944912848754001E-3</v>
      </c>
      <c r="X74" s="413">
        <f>('CA PATHWAYS 2022'!Z$17/'CA PATHWAYS 2022'!$H$17)-1</f>
        <v>8.7721922400934016E-3</v>
      </c>
      <c r="Y74" s="413">
        <f>('CA PATHWAYS 2022'!AA$17/'CA PATHWAYS 2022'!$H$17)-1</f>
        <v>1.6914559935323759E-2</v>
      </c>
      <c r="Z74" s="413">
        <f>('CA PATHWAYS 2022'!AB$17/'CA PATHWAYS 2022'!$H$17)-1</f>
        <v>2.3441006385326091E-2</v>
      </c>
      <c r="AA74" s="413">
        <f>('CA PATHWAYS 2022'!AC$17/'CA PATHWAYS 2022'!$H$17)-1</f>
        <v>2.8078500166536235E-2</v>
      </c>
      <c r="AB74" s="413">
        <f>('CA PATHWAYS 2022'!AD$17/'CA PATHWAYS 2022'!$H$17)-1</f>
        <v>3.5784796376204575E-2</v>
      </c>
      <c r="AC74" s="413">
        <f>('CA PATHWAYS 2022'!AE$17/'CA PATHWAYS 2022'!$H$17)-1</f>
        <v>4.8601455597936605E-2</v>
      </c>
      <c r="AD74" s="413">
        <f>('CA PATHWAYS 2022'!AF$17/'CA PATHWAYS 2022'!$H$17)-1</f>
        <v>6.1822496326972454E-2</v>
      </c>
      <c r="AE74" s="413">
        <f>('CA PATHWAYS 2022'!AG$17/'CA PATHWAYS 2022'!$H$17)-1</f>
        <v>7.1552705977143916E-2</v>
      </c>
      <c r="AF74" s="413">
        <f>('CA PATHWAYS 2022'!AH$17/'CA PATHWAYS 2022'!$H$17)-1</f>
        <v>8.0729695213850761E-2</v>
      </c>
      <c r="AG74" s="414" cm="1">
        <f t="array" ref="AG74">TREND($AB74:$AF74,$AB$1:$AF$1,AG$1)</f>
        <v>9.3550544314773276E-2</v>
      </c>
      <c r="AH74" s="414" cm="1">
        <f t="array" ref="AH74">TREND($AB74:$AF74,$AB$1:$AF$1,AH$1)</f>
        <v>0.104834649120221</v>
      </c>
      <c r="AI74" s="414" cm="1">
        <f t="array" ref="AI74">TREND($AB74:$AF74,$AB$1:$AF$1,AI$1)</f>
        <v>0.11611875392567228</v>
      </c>
      <c r="AJ74" s="414" cm="1">
        <f t="array" ref="AJ74">TREND($AB74:$AF74,$AB$1:$AF$1,AJ$1)</f>
        <v>0.12740285873112356</v>
      </c>
      <c r="AK74" s="414" cm="1">
        <f t="array" ref="AK74">TREND($AB74:$AF74,$AB$1:$AF$1,AK$1)</f>
        <v>0.13868696353657128</v>
      </c>
    </row>
    <row r="75" spans="1:38" x14ac:dyDescent="0.25">
      <c r="B75" s="200" t="s">
        <v>1628</v>
      </c>
      <c r="C75" s="46" t="s">
        <v>1154</v>
      </c>
      <c r="D75" s="201" t="s">
        <v>72</v>
      </c>
      <c r="E75" s="44">
        <v>0</v>
      </c>
      <c r="F75" s="170">
        <v>0</v>
      </c>
      <c r="G75" s="412">
        <f>('CA PATHWAYS 2022'!I$19/'CA PATHWAYS 2022'!$H$19)-1</f>
        <v>-0.10731443569619592</v>
      </c>
      <c r="H75" s="413">
        <f>('CA PATHWAYS 2022'!J$19/'CA PATHWAYS 2022'!$H$19)-1</f>
        <v>-0.1088118069604157</v>
      </c>
      <c r="I75" s="413">
        <f>('CA PATHWAYS 2022'!K$17/'CA PATHWAYS 2022'!$H$17)-1</f>
        <v>-9.4387134436627607E-2</v>
      </c>
      <c r="J75" s="413">
        <f>('CA PATHWAYS 2022'!L$17/'CA PATHWAYS 2022'!$H$17)-1</f>
        <v>-7.5185744119626974E-2</v>
      </c>
      <c r="K75" s="413">
        <f>('CA PATHWAYS 2022'!M$17/'CA PATHWAYS 2022'!$H$17)-1</f>
        <v>-5.6438342090913363E-2</v>
      </c>
      <c r="L75" s="413">
        <f>('CA PATHWAYS 2022'!N$17/'CA PATHWAYS 2022'!$H$17)-1</f>
        <v>-4.0164448753097215E-2</v>
      </c>
      <c r="M75" s="413">
        <f>('CA PATHWAYS 2022'!O$17/'CA PATHWAYS 2022'!$H$17)-1</f>
        <v>-3.129128019599714E-2</v>
      </c>
      <c r="N75" s="413">
        <f>('CA PATHWAYS 2022'!P$17/'CA PATHWAYS 2022'!$H$17)-1</f>
        <v>-2.6825009683837608E-2</v>
      </c>
      <c r="O75" s="413">
        <f>('CA PATHWAYS 2022'!Q$17/'CA PATHWAYS 2022'!$H$17)-1</f>
        <v>-2.5794157679886243E-2</v>
      </c>
      <c r="P75" s="413">
        <f>('CA PATHWAYS 2022'!R$17/'CA PATHWAYS 2022'!$H$17)-1</f>
        <v>-2.4864631904458978E-2</v>
      </c>
      <c r="Q75" s="413">
        <f>('CA PATHWAYS 2022'!S$17/'CA PATHWAYS 2022'!$H$17)-1</f>
        <v>-2.2266820684866961E-2</v>
      </c>
      <c r="R75" s="413">
        <f>('CA PATHWAYS 2022'!T$17/'CA PATHWAYS 2022'!$H$17)-1</f>
        <v>-1.8643256363907956E-2</v>
      </c>
      <c r="S75" s="413">
        <f>('CA PATHWAYS 2022'!U$17/'CA PATHWAYS 2022'!$H$17)-1</f>
        <v>-1.7563148883015023E-2</v>
      </c>
      <c r="T75" s="413">
        <f>('CA PATHWAYS 2022'!V$17/'CA PATHWAYS 2022'!$H$17)-1</f>
        <v>-1.5132375869070014E-2</v>
      </c>
      <c r="U75" s="413">
        <f>('CA PATHWAYS 2022'!W$17/'CA PATHWAYS 2022'!$H$17)-1</f>
        <v>-9.8159868390742533E-3</v>
      </c>
      <c r="V75" s="413">
        <f>('CA PATHWAYS 2022'!X$17/'CA PATHWAYS 2022'!$H$17)-1</f>
        <v>-2.4028767504469251E-3</v>
      </c>
      <c r="W75" s="413">
        <f>('CA PATHWAYS 2022'!Y$17/'CA PATHWAYS 2022'!$H$17)-1</f>
        <v>2.8944912848754001E-3</v>
      </c>
      <c r="X75" s="413">
        <f>('CA PATHWAYS 2022'!Z$17/'CA PATHWAYS 2022'!$H$17)-1</f>
        <v>8.7721922400934016E-3</v>
      </c>
      <c r="Y75" s="413">
        <f>('CA PATHWAYS 2022'!AA$17/'CA PATHWAYS 2022'!$H$17)-1</f>
        <v>1.6914559935323759E-2</v>
      </c>
      <c r="Z75" s="413">
        <f>('CA PATHWAYS 2022'!AB$17/'CA PATHWAYS 2022'!$H$17)-1</f>
        <v>2.3441006385326091E-2</v>
      </c>
      <c r="AA75" s="413">
        <f>('CA PATHWAYS 2022'!AC$17/'CA PATHWAYS 2022'!$H$17)-1</f>
        <v>2.8078500166536235E-2</v>
      </c>
      <c r="AB75" s="413">
        <f>('CA PATHWAYS 2022'!AD$17/'CA PATHWAYS 2022'!$H$17)-1</f>
        <v>3.5784796376204575E-2</v>
      </c>
      <c r="AC75" s="413">
        <f>('CA PATHWAYS 2022'!AE$17/'CA PATHWAYS 2022'!$H$17)-1</f>
        <v>4.8601455597936605E-2</v>
      </c>
      <c r="AD75" s="413">
        <f>('CA PATHWAYS 2022'!AF$17/'CA PATHWAYS 2022'!$H$17)-1</f>
        <v>6.1822496326972454E-2</v>
      </c>
      <c r="AE75" s="413">
        <f>('CA PATHWAYS 2022'!AG$17/'CA PATHWAYS 2022'!$H$17)-1</f>
        <v>7.1552705977143916E-2</v>
      </c>
      <c r="AF75" s="413">
        <f>('CA PATHWAYS 2022'!AH$17/'CA PATHWAYS 2022'!$H$17)-1</f>
        <v>8.0729695213850761E-2</v>
      </c>
      <c r="AG75" s="414" cm="1">
        <f t="array" ref="AG75">TREND($AB75:$AF75,$AB$1:$AF$1,AG$1)</f>
        <v>9.3550544314773276E-2</v>
      </c>
      <c r="AH75" s="414" cm="1">
        <f t="array" ref="AH75">TREND($AB75:$AF75,$AB$1:$AF$1,AH$1)</f>
        <v>0.104834649120221</v>
      </c>
      <c r="AI75" s="414" cm="1">
        <f t="array" ref="AI75">TREND($AB75:$AF75,$AB$1:$AF$1,AI$1)</f>
        <v>0.11611875392567228</v>
      </c>
      <c r="AJ75" s="414" cm="1">
        <f t="array" ref="AJ75">TREND($AB75:$AF75,$AB$1:$AF$1,AJ$1)</f>
        <v>0.12740285873112356</v>
      </c>
      <c r="AK75" s="414" cm="1">
        <f t="array" ref="AK75">TREND($AB75:$AF75,$AB$1:$AF$1,AK$1)</f>
        <v>0.13868696353657128</v>
      </c>
      <c r="AL75" s="1"/>
    </row>
    <row r="76" spans="1:38" x14ac:dyDescent="0.25">
      <c r="B76" s="200" t="s">
        <v>1628</v>
      </c>
      <c r="C76" s="46" t="s">
        <v>1154</v>
      </c>
      <c r="D76" s="46" t="s">
        <v>73</v>
      </c>
      <c r="E76" s="44">
        <v>0</v>
      </c>
      <c r="F76" s="170">
        <v>0</v>
      </c>
      <c r="G76" s="412">
        <f>('CA PATHWAYS 2022'!I$19/'CA PATHWAYS 2022'!$H$19)-1</f>
        <v>-0.10731443569619592</v>
      </c>
      <c r="H76" s="413">
        <f>('CA PATHWAYS 2022'!J$19/'CA PATHWAYS 2022'!$H$19)-1</f>
        <v>-0.1088118069604157</v>
      </c>
      <c r="I76" s="413">
        <f>('CA PATHWAYS 2022'!K$17/'CA PATHWAYS 2022'!$H$17)-1</f>
        <v>-9.4387134436627607E-2</v>
      </c>
      <c r="J76" s="413">
        <f>('CA PATHWAYS 2022'!L$17/'CA PATHWAYS 2022'!$H$17)-1</f>
        <v>-7.5185744119626974E-2</v>
      </c>
      <c r="K76" s="413">
        <f>('CA PATHWAYS 2022'!M$17/'CA PATHWAYS 2022'!$H$17)-1</f>
        <v>-5.6438342090913363E-2</v>
      </c>
      <c r="L76" s="413">
        <f>('CA PATHWAYS 2022'!N$17/'CA PATHWAYS 2022'!$H$17)-1</f>
        <v>-4.0164448753097215E-2</v>
      </c>
      <c r="M76" s="413">
        <f>('CA PATHWAYS 2022'!O$17/'CA PATHWAYS 2022'!$H$17)-1</f>
        <v>-3.129128019599714E-2</v>
      </c>
      <c r="N76" s="413">
        <f>('CA PATHWAYS 2022'!P$17/'CA PATHWAYS 2022'!$H$17)-1</f>
        <v>-2.6825009683837608E-2</v>
      </c>
      <c r="O76" s="413">
        <f>('CA PATHWAYS 2022'!Q$17/'CA PATHWAYS 2022'!$H$17)-1</f>
        <v>-2.5794157679886243E-2</v>
      </c>
      <c r="P76" s="413">
        <f>('CA PATHWAYS 2022'!R$17/'CA PATHWAYS 2022'!$H$17)-1</f>
        <v>-2.4864631904458978E-2</v>
      </c>
      <c r="Q76" s="413">
        <f>('CA PATHWAYS 2022'!S$17/'CA PATHWAYS 2022'!$H$17)-1</f>
        <v>-2.2266820684866961E-2</v>
      </c>
      <c r="R76" s="413">
        <f>('CA PATHWAYS 2022'!T$17/'CA PATHWAYS 2022'!$H$17)-1</f>
        <v>-1.8643256363907956E-2</v>
      </c>
      <c r="S76" s="413">
        <f>('CA PATHWAYS 2022'!U$17/'CA PATHWAYS 2022'!$H$17)-1</f>
        <v>-1.7563148883015023E-2</v>
      </c>
      <c r="T76" s="413">
        <f>('CA PATHWAYS 2022'!V$17/'CA PATHWAYS 2022'!$H$17)-1</f>
        <v>-1.5132375869070014E-2</v>
      </c>
      <c r="U76" s="413">
        <f>('CA PATHWAYS 2022'!W$17/'CA PATHWAYS 2022'!$H$17)-1</f>
        <v>-9.8159868390742533E-3</v>
      </c>
      <c r="V76" s="413">
        <f>('CA PATHWAYS 2022'!X$17/'CA PATHWAYS 2022'!$H$17)-1</f>
        <v>-2.4028767504469251E-3</v>
      </c>
      <c r="W76" s="413">
        <f>('CA PATHWAYS 2022'!Y$17/'CA PATHWAYS 2022'!$H$17)-1</f>
        <v>2.8944912848754001E-3</v>
      </c>
      <c r="X76" s="413">
        <f>('CA PATHWAYS 2022'!Z$17/'CA PATHWAYS 2022'!$H$17)-1</f>
        <v>8.7721922400934016E-3</v>
      </c>
      <c r="Y76" s="413">
        <f>('CA PATHWAYS 2022'!AA$17/'CA PATHWAYS 2022'!$H$17)-1</f>
        <v>1.6914559935323759E-2</v>
      </c>
      <c r="Z76" s="413">
        <f>('CA PATHWAYS 2022'!AB$17/'CA PATHWAYS 2022'!$H$17)-1</f>
        <v>2.3441006385326091E-2</v>
      </c>
      <c r="AA76" s="413">
        <f>('CA PATHWAYS 2022'!AC$17/'CA PATHWAYS 2022'!$H$17)-1</f>
        <v>2.8078500166536235E-2</v>
      </c>
      <c r="AB76" s="413">
        <f>('CA PATHWAYS 2022'!AD$17/'CA PATHWAYS 2022'!$H$17)-1</f>
        <v>3.5784796376204575E-2</v>
      </c>
      <c r="AC76" s="413">
        <f>('CA PATHWAYS 2022'!AE$17/'CA PATHWAYS 2022'!$H$17)-1</f>
        <v>4.8601455597936605E-2</v>
      </c>
      <c r="AD76" s="413">
        <f>('CA PATHWAYS 2022'!AF$17/'CA PATHWAYS 2022'!$H$17)-1</f>
        <v>6.1822496326972454E-2</v>
      </c>
      <c r="AE76" s="413">
        <f>('CA PATHWAYS 2022'!AG$17/'CA PATHWAYS 2022'!$H$17)-1</f>
        <v>7.1552705977143916E-2</v>
      </c>
      <c r="AF76" s="413">
        <f>('CA PATHWAYS 2022'!AH$17/'CA PATHWAYS 2022'!$H$17)-1</f>
        <v>8.0729695213850761E-2</v>
      </c>
      <c r="AG76" s="414" cm="1">
        <f t="array" ref="AG76">TREND($AB76:$AF76,$AB$1:$AF$1,AG$1)</f>
        <v>9.3550544314773276E-2</v>
      </c>
      <c r="AH76" s="414" cm="1">
        <f t="array" ref="AH76">TREND($AB76:$AF76,$AB$1:$AF$1,AH$1)</f>
        <v>0.104834649120221</v>
      </c>
      <c r="AI76" s="414" cm="1">
        <f t="array" ref="AI76">TREND($AB76:$AF76,$AB$1:$AF$1,AI$1)</f>
        <v>0.11611875392567228</v>
      </c>
      <c r="AJ76" s="414" cm="1">
        <f t="array" ref="AJ76">TREND($AB76:$AF76,$AB$1:$AF$1,AJ$1)</f>
        <v>0.12740285873112356</v>
      </c>
      <c r="AK76" s="414" cm="1">
        <f t="array" ref="AK76">TREND($AB76:$AF76,$AB$1:$AF$1,AK$1)</f>
        <v>0.13868696353657128</v>
      </c>
    </row>
    <row r="77" spans="1:38" x14ac:dyDescent="0.25">
      <c r="B77" s="200" t="s">
        <v>1628</v>
      </c>
      <c r="C77" s="46" t="s">
        <v>1154</v>
      </c>
      <c r="D77" s="46" t="s">
        <v>74</v>
      </c>
      <c r="E77" s="44">
        <v>0</v>
      </c>
      <c r="F77" s="170">
        <v>0</v>
      </c>
      <c r="G77" s="412">
        <f>('CA PATHWAYS 2022'!I$19/'CA PATHWAYS 2022'!$H$19)-1</f>
        <v>-0.10731443569619592</v>
      </c>
      <c r="H77" s="413">
        <f>('CA PATHWAYS 2022'!J$19/'CA PATHWAYS 2022'!$H$19)-1</f>
        <v>-0.1088118069604157</v>
      </c>
      <c r="I77" s="413">
        <f>('CA PATHWAYS 2022'!K$17/'CA PATHWAYS 2022'!$H$17)-1</f>
        <v>-9.4387134436627607E-2</v>
      </c>
      <c r="J77" s="413">
        <f>('CA PATHWAYS 2022'!L$17/'CA PATHWAYS 2022'!$H$17)-1</f>
        <v>-7.5185744119626974E-2</v>
      </c>
      <c r="K77" s="413">
        <f>('CA PATHWAYS 2022'!M$17/'CA PATHWAYS 2022'!$H$17)-1</f>
        <v>-5.6438342090913363E-2</v>
      </c>
      <c r="L77" s="413">
        <f>('CA PATHWAYS 2022'!N$17/'CA PATHWAYS 2022'!$H$17)-1</f>
        <v>-4.0164448753097215E-2</v>
      </c>
      <c r="M77" s="413">
        <f>('CA PATHWAYS 2022'!O$17/'CA PATHWAYS 2022'!$H$17)-1</f>
        <v>-3.129128019599714E-2</v>
      </c>
      <c r="N77" s="413">
        <f>('CA PATHWAYS 2022'!P$17/'CA PATHWAYS 2022'!$H$17)-1</f>
        <v>-2.6825009683837608E-2</v>
      </c>
      <c r="O77" s="413">
        <f>('CA PATHWAYS 2022'!Q$17/'CA PATHWAYS 2022'!$H$17)-1</f>
        <v>-2.5794157679886243E-2</v>
      </c>
      <c r="P77" s="413">
        <f>('CA PATHWAYS 2022'!R$17/'CA PATHWAYS 2022'!$H$17)-1</f>
        <v>-2.4864631904458978E-2</v>
      </c>
      <c r="Q77" s="413">
        <f>('CA PATHWAYS 2022'!S$17/'CA PATHWAYS 2022'!$H$17)-1</f>
        <v>-2.2266820684866961E-2</v>
      </c>
      <c r="R77" s="413">
        <f>('CA PATHWAYS 2022'!T$17/'CA PATHWAYS 2022'!$H$17)-1</f>
        <v>-1.8643256363907956E-2</v>
      </c>
      <c r="S77" s="413">
        <f>('CA PATHWAYS 2022'!U$17/'CA PATHWAYS 2022'!$H$17)-1</f>
        <v>-1.7563148883015023E-2</v>
      </c>
      <c r="T77" s="413">
        <f>('CA PATHWAYS 2022'!V$17/'CA PATHWAYS 2022'!$H$17)-1</f>
        <v>-1.5132375869070014E-2</v>
      </c>
      <c r="U77" s="413">
        <f>('CA PATHWAYS 2022'!W$17/'CA PATHWAYS 2022'!$H$17)-1</f>
        <v>-9.8159868390742533E-3</v>
      </c>
      <c r="V77" s="413">
        <f>('CA PATHWAYS 2022'!X$17/'CA PATHWAYS 2022'!$H$17)-1</f>
        <v>-2.4028767504469251E-3</v>
      </c>
      <c r="W77" s="413">
        <f>('CA PATHWAYS 2022'!Y$17/'CA PATHWAYS 2022'!$H$17)-1</f>
        <v>2.8944912848754001E-3</v>
      </c>
      <c r="X77" s="413">
        <f>('CA PATHWAYS 2022'!Z$17/'CA PATHWAYS 2022'!$H$17)-1</f>
        <v>8.7721922400934016E-3</v>
      </c>
      <c r="Y77" s="413">
        <f>('CA PATHWAYS 2022'!AA$17/'CA PATHWAYS 2022'!$H$17)-1</f>
        <v>1.6914559935323759E-2</v>
      </c>
      <c r="Z77" s="413">
        <f>('CA PATHWAYS 2022'!AB$17/'CA PATHWAYS 2022'!$H$17)-1</f>
        <v>2.3441006385326091E-2</v>
      </c>
      <c r="AA77" s="413">
        <f>('CA PATHWAYS 2022'!AC$17/'CA PATHWAYS 2022'!$H$17)-1</f>
        <v>2.8078500166536235E-2</v>
      </c>
      <c r="AB77" s="413">
        <f>('CA PATHWAYS 2022'!AD$17/'CA PATHWAYS 2022'!$H$17)-1</f>
        <v>3.5784796376204575E-2</v>
      </c>
      <c r="AC77" s="413">
        <f>('CA PATHWAYS 2022'!AE$17/'CA PATHWAYS 2022'!$H$17)-1</f>
        <v>4.8601455597936605E-2</v>
      </c>
      <c r="AD77" s="413">
        <f>('CA PATHWAYS 2022'!AF$17/'CA PATHWAYS 2022'!$H$17)-1</f>
        <v>6.1822496326972454E-2</v>
      </c>
      <c r="AE77" s="413">
        <f>('CA PATHWAYS 2022'!AG$17/'CA PATHWAYS 2022'!$H$17)-1</f>
        <v>7.1552705977143916E-2</v>
      </c>
      <c r="AF77" s="413">
        <f>('CA PATHWAYS 2022'!AH$17/'CA PATHWAYS 2022'!$H$17)-1</f>
        <v>8.0729695213850761E-2</v>
      </c>
      <c r="AG77" s="414" cm="1">
        <f t="array" ref="AG77">TREND($AB77:$AF77,$AB$1:$AF$1,AG$1)</f>
        <v>9.3550544314773276E-2</v>
      </c>
      <c r="AH77" s="414" cm="1">
        <f t="array" ref="AH77">TREND($AB77:$AF77,$AB$1:$AF$1,AH$1)</f>
        <v>0.104834649120221</v>
      </c>
      <c r="AI77" s="414" cm="1">
        <f t="array" ref="AI77">TREND($AB77:$AF77,$AB$1:$AF$1,AI$1)</f>
        <v>0.11611875392567228</v>
      </c>
      <c r="AJ77" s="414" cm="1">
        <f t="array" ref="AJ77">TREND($AB77:$AF77,$AB$1:$AF$1,AJ$1)</f>
        <v>0.12740285873112356</v>
      </c>
      <c r="AK77" s="414" cm="1">
        <f t="array" ref="AK77">TREND($AB77:$AF77,$AB$1:$AF$1,AK$1)</f>
        <v>0.13868696353657128</v>
      </c>
      <c r="AL77" s="1"/>
    </row>
    <row r="78" spans="1:38" x14ac:dyDescent="0.25">
      <c r="B78" s="200" t="s">
        <v>1628</v>
      </c>
      <c r="C78" s="46" t="s">
        <v>1154</v>
      </c>
      <c r="D78" s="46" t="s">
        <v>75</v>
      </c>
      <c r="E78" s="44">
        <v>0</v>
      </c>
      <c r="F78" s="170">
        <v>0</v>
      </c>
      <c r="G78" s="412">
        <f>('CA PATHWAYS 2022'!I$37/'CA PATHWAYS 2022'!$H$37)-1</f>
        <v>-6.7974511085661105E-3</v>
      </c>
      <c r="H78" s="413">
        <f>('CA PATHWAYS 2022'!J$37/'CA PATHWAYS 2022'!$H$37)-1</f>
        <v>-1.2247549573654481E-2</v>
      </c>
      <c r="I78" s="413">
        <f>('CA PATHWAYS 2022'!K$36/'CA PATHWAYS 2022'!$H$36)-1</f>
        <v>4.4153972167362499E-2</v>
      </c>
      <c r="J78" s="413">
        <f>('CA PATHWAYS 2022'!L$36/'CA PATHWAYS 2022'!$H$36)-1</f>
        <v>6.1717247027230249E-2</v>
      </c>
      <c r="K78" s="413">
        <f>('CA PATHWAYS 2022'!M$36/'CA PATHWAYS 2022'!$H$36)-1</f>
        <v>7.9841788804855263E-2</v>
      </c>
      <c r="L78" s="413">
        <f>('CA PATHWAYS 2022'!N$36/'CA PATHWAYS 2022'!$H$36)-1</f>
        <v>9.8418519293527185E-2</v>
      </c>
      <c r="M78" s="413">
        <f>('CA PATHWAYS 2022'!O$36/'CA PATHWAYS 2022'!$H$36)-1</f>
        <v>0.11764741688244462</v>
      </c>
      <c r="N78" s="413">
        <f>('CA PATHWAYS 2022'!P$36/'CA PATHWAYS 2022'!$H$36)-1</f>
        <v>0.13752917366052331</v>
      </c>
      <c r="O78" s="413">
        <f>('CA PATHWAYS 2022'!Q$36/'CA PATHWAYS 2022'!$H$36)-1</f>
        <v>0.15806527164756234</v>
      </c>
      <c r="P78" s="413">
        <f>('CA PATHWAYS 2022'!R$36/'CA PATHWAYS 2022'!$H$36)-1</f>
        <v>0.1792580116265674</v>
      </c>
      <c r="Q78" s="413">
        <f>('CA PATHWAYS 2022'!S$36/'CA PATHWAYS 2022'!$H$36)-1</f>
        <v>0.20111062057094253</v>
      </c>
      <c r="R78" s="413">
        <f>('CA PATHWAYS 2022'!T$36/'CA PATHWAYS 2022'!$H$36)-1</f>
        <v>0.21663917156576762</v>
      </c>
      <c r="S78" s="413">
        <f>('CA PATHWAYS 2022'!U$36/'CA PATHWAYS 2022'!$H$36)-1</f>
        <v>0.23213515897609405</v>
      </c>
      <c r="T78" s="413">
        <f>('CA PATHWAYS 2022'!V$36/'CA PATHWAYS 2022'!$H$36)-1</f>
        <v>0.24759858022258396</v>
      </c>
      <c r="U78" s="413">
        <f>('CA PATHWAYS 2022'!W$36/'CA PATHWAYS 2022'!$H$36)-1</f>
        <v>0.26302943275338753</v>
      </c>
      <c r="V78" s="413">
        <f>('CA PATHWAYS 2022'!X$36/'CA PATHWAYS 2022'!$H$36)-1</f>
        <v>0.27842771404352096</v>
      </c>
      <c r="W78" s="413">
        <f>('CA PATHWAYS 2022'!Y$36/'CA PATHWAYS 2022'!$H$36)-1</f>
        <v>0.29379342159312727</v>
      </c>
      <c r="X78" s="413">
        <f>('CA PATHWAYS 2022'!Z$36/'CA PATHWAYS 2022'!$H$36)-1</f>
        <v>0.30912655292860891</v>
      </c>
      <c r="Y78" s="413">
        <f>('CA PATHWAYS 2022'!AA$36/'CA PATHWAYS 2022'!$H$36)-1</f>
        <v>0.32442710560087851</v>
      </c>
      <c r="Z78" s="413">
        <f>('CA PATHWAYS 2022'!AB$36/'CA PATHWAYS 2022'!$H$36)-1</f>
        <v>0.33969507718433167</v>
      </c>
      <c r="AA78" s="413">
        <f>('CA PATHWAYS 2022'!AC$36/'CA PATHWAYS 2022'!$H$36)-1</f>
        <v>0.35493046527950289</v>
      </c>
      <c r="AB78" s="413">
        <f>('CA PATHWAYS 2022'!AD$36/'CA PATHWAYS 2022'!$H$36)-1</f>
        <v>0.37021534933626654</v>
      </c>
      <c r="AC78" s="413">
        <f>('CA PATHWAYS 2022'!AE$36/'CA PATHWAYS 2022'!$H$36)-1</f>
        <v>0.38546695531031983</v>
      </c>
      <c r="AD78" s="413">
        <f>('CA PATHWAYS 2022'!AF$36/'CA PATHWAYS 2022'!$H$36)-1</f>
        <v>0.40068528185198526</v>
      </c>
      <c r="AE78" s="413">
        <f>('CA PATHWAYS 2022'!AG$36/'CA PATHWAYS 2022'!$H$36)-1</f>
        <v>0.41587032762403719</v>
      </c>
      <c r="AF78" s="413">
        <f>('CA PATHWAYS 2022'!AH$36/'CA PATHWAYS 2022'!$H$36)-1</f>
        <v>0.4310220913026761</v>
      </c>
      <c r="AG78" s="414" cm="1">
        <f t="array" ref="AG78">TREND($AB78:$AF78,$AB$1:$AF$1,AG$1)</f>
        <v>0.44625705795901638</v>
      </c>
      <c r="AH78" s="414" cm="1">
        <f t="array" ref="AH78">TREND($AB78:$AF78,$AB$1:$AF$1,AH$1)</f>
        <v>0.46145874358366967</v>
      </c>
      <c r="AI78" s="414" cm="1">
        <f t="array" ref="AI78">TREND($AB78:$AF78,$AB$1:$AF$1,AI$1)</f>
        <v>0.47666042920832297</v>
      </c>
      <c r="AJ78" s="414" cm="1">
        <f t="array" ref="AJ78">TREND($AB78:$AF78,$AB$1:$AF$1,AJ$1)</f>
        <v>0.49186211483297626</v>
      </c>
      <c r="AK78" s="414" cm="1">
        <f t="array" ref="AK78">TREND($AB78:$AF78,$AB$1:$AF$1,AK$1)</f>
        <v>0.50706380045762955</v>
      </c>
      <c r="AL78" s="1"/>
    </row>
    <row r="79" spans="1:38" x14ac:dyDescent="0.25">
      <c r="B79" s="200" t="s">
        <v>1628</v>
      </c>
      <c r="C79" s="46" t="s">
        <v>1154</v>
      </c>
      <c r="D79" s="46" t="s">
        <v>76</v>
      </c>
      <c r="E79" s="44">
        <v>0</v>
      </c>
      <c r="F79" s="170">
        <v>0</v>
      </c>
      <c r="G79" s="412">
        <f>('CA PATHWAYS 2022'!I$19/'CA PATHWAYS 2022'!$H$19)-1</f>
        <v>-0.10731443569619592</v>
      </c>
      <c r="H79" s="413">
        <f>('CA PATHWAYS 2022'!J$19/'CA PATHWAYS 2022'!$H$19)-1</f>
        <v>-0.1088118069604157</v>
      </c>
      <c r="I79" s="413">
        <f>('CA PATHWAYS 2022'!K$17/'CA PATHWAYS 2022'!$H$17)-1</f>
        <v>-9.4387134436627607E-2</v>
      </c>
      <c r="J79" s="413">
        <f>('CA PATHWAYS 2022'!L$17/'CA PATHWAYS 2022'!$H$17)-1</f>
        <v>-7.5185744119626974E-2</v>
      </c>
      <c r="K79" s="413">
        <f>('CA PATHWAYS 2022'!M$17/'CA PATHWAYS 2022'!$H$17)-1</f>
        <v>-5.6438342090913363E-2</v>
      </c>
      <c r="L79" s="413">
        <f>('CA PATHWAYS 2022'!N$17/'CA PATHWAYS 2022'!$H$17)-1</f>
        <v>-4.0164448753097215E-2</v>
      </c>
      <c r="M79" s="413">
        <f>('CA PATHWAYS 2022'!O$17/'CA PATHWAYS 2022'!$H$17)-1</f>
        <v>-3.129128019599714E-2</v>
      </c>
      <c r="N79" s="413">
        <f>('CA PATHWAYS 2022'!P$17/'CA PATHWAYS 2022'!$H$17)-1</f>
        <v>-2.6825009683837608E-2</v>
      </c>
      <c r="O79" s="413">
        <f>('CA PATHWAYS 2022'!Q$17/'CA PATHWAYS 2022'!$H$17)-1</f>
        <v>-2.5794157679886243E-2</v>
      </c>
      <c r="P79" s="413">
        <f>('CA PATHWAYS 2022'!R$17/'CA PATHWAYS 2022'!$H$17)-1</f>
        <v>-2.4864631904458978E-2</v>
      </c>
      <c r="Q79" s="413">
        <f>('CA PATHWAYS 2022'!S$17/'CA PATHWAYS 2022'!$H$17)-1</f>
        <v>-2.2266820684866961E-2</v>
      </c>
      <c r="R79" s="413">
        <f>('CA PATHWAYS 2022'!T$17/'CA PATHWAYS 2022'!$H$17)-1</f>
        <v>-1.8643256363907956E-2</v>
      </c>
      <c r="S79" s="413">
        <f>('CA PATHWAYS 2022'!U$17/'CA PATHWAYS 2022'!$H$17)-1</f>
        <v>-1.7563148883015023E-2</v>
      </c>
      <c r="T79" s="413">
        <f>('CA PATHWAYS 2022'!V$17/'CA PATHWAYS 2022'!$H$17)-1</f>
        <v>-1.5132375869070014E-2</v>
      </c>
      <c r="U79" s="413">
        <f>('CA PATHWAYS 2022'!W$17/'CA PATHWAYS 2022'!$H$17)-1</f>
        <v>-9.8159868390742533E-3</v>
      </c>
      <c r="V79" s="413">
        <f>('CA PATHWAYS 2022'!X$17/'CA PATHWAYS 2022'!$H$17)-1</f>
        <v>-2.4028767504469251E-3</v>
      </c>
      <c r="W79" s="413">
        <f>('CA PATHWAYS 2022'!Y$17/'CA PATHWAYS 2022'!$H$17)-1</f>
        <v>2.8944912848754001E-3</v>
      </c>
      <c r="X79" s="413">
        <f>('CA PATHWAYS 2022'!Z$17/'CA PATHWAYS 2022'!$H$17)-1</f>
        <v>8.7721922400934016E-3</v>
      </c>
      <c r="Y79" s="413">
        <f>('CA PATHWAYS 2022'!AA$17/'CA PATHWAYS 2022'!$H$17)-1</f>
        <v>1.6914559935323759E-2</v>
      </c>
      <c r="Z79" s="413">
        <f>('CA PATHWAYS 2022'!AB$17/'CA PATHWAYS 2022'!$H$17)-1</f>
        <v>2.3441006385326091E-2</v>
      </c>
      <c r="AA79" s="413">
        <f>('CA PATHWAYS 2022'!AC$17/'CA PATHWAYS 2022'!$H$17)-1</f>
        <v>2.8078500166536235E-2</v>
      </c>
      <c r="AB79" s="413">
        <f>('CA PATHWAYS 2022'!AD$17/'CA PATHWAYS 2022'!$H$17)-1</f>
        <v>3.5784796376204575E-2</v>
      </c>
      <c r="AC79" s="413">
        <f>('CA PATHWAYS 2022'!AE$17/'CA PATHWAYS 2022'!$H$17)-1</f>
        <v>4.8601455597936605E-2</v>
      </c>
      <c r="AD79" s="413">
        <f>('CA PATHWAYS 2022'!AF$17/'CA PATHWAYS 2022'!$H$17)-1</f>
        <v>6.1822496326972454E-2</v>
      </c>
      <c r="AE79" s="413">
        <f>('CA PATHWAYS 2022'!AG$17/'CA PATHWAYS 2022'!$H$17)-1</f>
        <v>7.1552705977143916E-2</v>
      </c>
      <c r="AF79" s="413">
        <f>('CA PATHWAYS 2022'!AH$17/'CA PATHWAYS 2022'!$H$17)-1</f>
        <v>8.0729695213850761E-2</v>
      </c>
      <c r="AG79" s="414" cm="1">
        <f t="array" ref="AG79">TREND($AB79:$AF79,$AB$1:$AF$1,AG$1)</f>
        <v>9.3550544314773276E-2</v>
      </c>
      <c r="AH79" s="414" cm="1">
        <f t="array" ref="AH79">TREND($AB79:$AF79,$AB$1:$AF$1,AH$1)</f>
        <v>0.104834649120221</v>
      </c>
      <c r="AI79" s="414" cm="1">
        <f t="array" ref="AI79">TREND($AB79:$AF79,$AB$1:$AF$1,AI$1)</f>
        <v>0.11611875392567228</v>
      </c>
      <c r="AJ79" s="414" cm="1">
        <f t="array" ref="AJ79">TREND($AB79:$AF79,$AB$1:$AF$1,AJ$1)</f>
        <v>0.12740285873112356</v>
      </c>
      <c r="AK79" s="414" cm="1">
        <f t="array" ref="AK79">TREND($AB79:$AF79,$AB$1:$AF$1,AK$1)</f>
        <v>0.13868696353657128</v>
      </c>
    </row>
    <row r="81" spans="1:37" x14ac:dyDescent="0.25">
      <c r="A81" s="1" t="s">
        <v>1630</v>
      </c>
      <c r="B81" s="1" t="s">
        <v>1629</v>
      </c>
      <c r="C81" s="46" t="s">
        <v>1155</v>
      </c>
      <c r="D81" s="143" t="s">
        <v>52</v>
      </c>
      <c r="E81" s="44">
        <v>0</v>
      </c>
      <c r="F81" s="170">
        <v>0</v>
      </c>
      <c r="G81" s="412">
        <v>0</v>
      </c>
      <c r="H81" s="413">
        <v>0</v>
      </c>
      <c r="I81" s="413">
        <v>0</v>
      </c>
      <c r="J81" s="413">
        <v>0</v>
      </c>
      <c r="K81" s="413">
        <v>0</v>
      </c>
      <c r="L81" s="413">
        <v>0</v>
      </c>
      <c r="M81" s="413">
        <v>0</v>
      </c>
      <c r="N81" s="413">
        <v>0</v>
      </c>
      <c r="O81" s="413">
        <v>0</v>
      </c>
      <c r="P81" s="413">
        <v>0</v>
      </c>
      <c r="Q81" s="413">
        <v>0</v>
      </c>
      <c r="R81" s="413">
        <v>0</v>
      </c>
      <c r="S81" s="413">
        <v>0</v>
      </c>
      <c r="T81" s="413">
        <v>0</v>
      </c>
      <c r="U81" s="413">
        <v>0</v>
      </c>
      <c r="V81" s="413">
        <v>0</v>
      </c>
      <c r="W81" s="413">
        <v>0</v>
      </c>
      <c r="X81" s="413">
        <v>0</v>
      </c>
      <c r="Y81" s="413">
        <v>0</v>
      </c>
      <c r="Z81" s="413">
        <v>0</v>
      </c>
      <c r="AA81" s="413">
        <v>0</v>
      </c>
      <c r="AB81" s="413">
        <v>0</v>
      </c>
      <c r="AC81" s="413">
        <v>0</v>
      </c>
      <c r="AD81" s="413">
        <v>0</v>
      </c>
      <c r="AE81" s="413">
        <v>0</v>
      </c>
      <c r="AF81" s="413">
        <v>0</v>
      </c>
      <c r="AG81" s="414">
        <v>0</v>
      </c>
      <c r="AH81" s="414">
        <v>0</v>
      </c>
      <c r="AI81" s="414">
        <v>0</v>
      </c>
      <c r="AJ81" s="414">
        <v>0</v>
      </c>
      <c r="AK81" s="414">
        <v>0</v>
      </c>
    </row>
    <row r="82" spans="1:37" x14ac:dyDescent="0.25">
      <c r="A82" s="1" t="s">
        <v>1630</v>
      </c>
      <c r="B82" s="1" t="s">
        <v>1629</v>
      </c>
      <c r="C82" s="46" t="s">
        <v>1155</v>
      </c>
      <c r="D82" s="199" t="s">
        <v>53</v>
      </c>
      <c r="E82" s="44">
        <v>0</v>
      </c>
      <c r="F82" s="170">
        <v>0</v>
      </c>
      <c r="G82" s="412">
        <v>0</v>
      </c>
      <c r="H82" s="413">
        <v>0</v>
      </c>
      <c r="I82" s="413">
        <v>0</v>
      </c>
      <c r="J82" s="413">
        <v>0</v>
      </c>
      <c r="K82" s="413">
        <v>0</v>
      </c>
      <c r="L82" s="413">
        <v>0</v>
      </c>
      <c r="M82" s="413">
        <v>0</v>
      </c>
      <c r="N82" s="413">
        <v>0</v>
      </c>
      <c r="O82" s="413">
        <v>0</v>
      </c>
      <c r="P82" s="413">
        <v>0</v>
      </c>
      <c r="Q82" s="413">
        <v>0</v>
      </c>
      <c r="R82" s="413">
        <v>0</v>
      </c>
      <c r="S82" s="413">
        <v>0</v>
      </c>
      <c r="T82" s="413">
        <v>0</v>
      </c>
      <c r="U82" s="413">
        <v>0</v>
      </c>
      <c r="V82" s="413">
        <v>0</v>
      </c>
      <c r="W82" s="413">
        <v>0</v>
      </c>
      <c r="X82" s="413">
        <v>0</v>
      </c>
      <c r="Y82" s="413">
        <v>0</v>
      </c>
      <c r="Z82" s="413">
        <v>0</v>
      </c>
      <c r="AA82" s="413">
        <v>0</v>
      </c>
      <c r="AB82" s="413">
        <v>0</v>
      </c>
      <c r="AC82" s="413">
        <v>0</v>
      </c>
      <c r="AD82" s="413">
        <v>0</v>
      </c>
      <c r="AE82" s="413">
        <v>0</v>
      </c>
      <c r="AF82" s="413">
        <v>0</v>
      </c>
      <c r="AG82" s="414">
        <v>0</v>
      </c>
      <c r="AH82" s="414">
        <v>0</v>
      </c>
      <c r="AI82" s="414">
        <v>0</v>
      </c>
      <c r="AJ82" s="414">
        <v>0</v>
      </c>
      <c r="AK82" s="414">
        <v>0</v>
      </c>
    </row>
    <row r="83" spans="1:37" x14ac:dyDescent="0.25">
      <c r="A83" s="1" t="s">
        <v>1630</v>
      </c>
      <c r="B83" s="1" t="s">
        <v>1629</v>
      </c>
      <c r="C83" s="46" t="s">
        <v>1155</v>
      </c>
      <c r="D83" s="46" t="s">
        <v>54</v>
      </c>
      <c r="E83" s="44">
        <v>0</v>
      </c>
      <c r="F83" s="170">
        <v>0</v>
      </c>
      <c r="G83" s="412">
        <v>0</v>
      </c>
      <c r="H83" s="413">
        <v>0</v>
      </c>
      <c r="I83" s="413">
        <v>0</v>
      </c>
      <c r="J83" s="413">
        <v>0</v>
      </c>
      <c r="K83" s="413">
        <v>0</v>
      </c>
      <c r="L83" s="413">
        <v>0</v>
      </c>
      <c r="M83" s="413">
        <v>0</v>
      </c>
      <c r="N83" s="413">
        <v>0</v>
      </c>
      <c r="O83" s="413">
        <v>0</v>
      </c>
      <c r="P83" s="413">
        <v>0</v>
      </c>
      <c r="Q83" s="413">
        <v>0</v>
      </c>
      <c r="R83" s="413">
        <v>0</v>
      </c>
      <c r="S83" s="413">
        <v>0</v>
      </c>
      <c r="T83" s="413">
        <v>0</v>
      </c>
      <c r="U83" s="413">
        <v>0</v>
      </c>
      <c r="V83" s="413">
        <v>0</v>
      </c>
      <c r="W83" s="413">
        <v>0</v>
      </c>
      <c r="X83" s="413">
        <v>0</v>
      </c>
      <c r="Y83" s="413">
        <v>0</v>
      </c>
      <c r="Z83" s="413">
        <v>0</v>
      </c>
      <c r="AA83" s="413">
        <v>0</v>
      </c>
      <c r="AB83" s="413">
        <v>0</v>
      </c>
      <c r="AC83" s="413">
        <v>0</v>
      </c>
      <c r="AD83" s="413">
        <v>0</v>
      </c>
      <c r="AE83" s="413">
        <v>0</v>
      </c>
      <c r="AF83" s="413">
        <v>0</v>
      </c>
      <c r="AG83" s="414">
        <v>0</v>
      </c>
      <c r="AH83" s="414">
        <v>0</v>
      </c>
      <c r="AI83" s="414">
        <v>0</v>
      </c>
      <c r="AJ83" s="414">
        <v>0</v>
      </c>
      <c r="AK83" s="414">
        <v>0</v>
      </c>
    </row>
    <row r="84" spans="1:37" x14ac:dyDescent="0.25">
      <c r="A84" s="1" t="s">
        <v>1630</v>
      </c>
      <c r="B84" s="1" t="s">
        <v>1629</v>
      </c>
      <c r="C84" s="46" t="s">
        <v>1155</v>
      </c>
      <c r="D84" s="46" t="s">
        <v>55</v>
      </c>
      <c r="E84" s="44">
        <v>0</v>
      </c>
      <c r="F84" s="170">
        <v>0</v>
      </c>
      <c r="G84" s="412">
        <v>0</v>
      </c>
      <c r="H84" s="413">
        <v>0</v>
      </c>
      <c r="I84" s="413">
        <v>0</v>
      </c>
      <c r="J84" s="413">
        <v>0</v>
      </c>
      <c r="K84" s="413">
        <v>0</v>
      </c>
      <c r="L84" s="413">
        <v>0</v>
      </c>
      <c r="M84" s="413">
        <v>0</v>
      </c>
      <c r="N84" s="413">
        <v>0</v>
      </c>
      <c r="O84" s="413">
        <v>0</v>
      </c>
      <c r="P84" s="413">
        <v>0</v>
      </c>
      <c r="Q84" s="413">
        <v>0</v>
      </c>
      <c r="R84" s="413">
        <v>0</v>
      </c>
      <c r="S84" s="413">
        <v>0</v>
      </c>
      <c r="T84" s="413">
        <v>0</v>
      </c>
      <c r="U84" s="413">
        <v>0</v>
      </c>
      <c r="V84" s="413">
        <v>0</v>
      </c>
      <c r="W84" s="413">
        <v>0</v>
      </c>
      <c r="X84" s="413">
        <v>0</v>
      </c>
      <c r="Y84" s="413">
        <v>0</v>
      </c>
      <c r="Z84" s="413">
        <v>0</v>
      </c>
      <c r="AA84" s="413">
        <v>0</v>
      </c>
      <c r="AB84" s="413">
        <v>0</v>
      </c>
      <c r="AC84" s="413">
        <v>0</v>
      </c>
      <c r="AD84" s="413">
        <v>0</v>
      </c>
      <c r="AE84" s="413">
        <v>0</v>
      </c>
      <c r="AF84" s="413">
        <v>0</v>
      </c>
      <c r="AG84" s="414">
        <v>0</v>
      </c>
      <c r="AH84" s="414">
        <v>0</v>
      </c>
      <c r="AI84" s="414">
        <v>0</v>
      </c>
      <c r="AJ84" s="414">
        <v>0</v>
      </c>
      <c r="AK84" s="414">
        <v>0</v>
      </c>
    </row>
    <row r="85" spans="1:37" x14ac:dyDescent="0.25">
      <c r="A85" s="1" t="s">
        <v>1630</v>
      </c>
      <c r="B85" s="1" t="s">
        <v>1629</v>
      </c>
      <c r="C85" s="46" t="s">
        <v>1155</v>
      </c>
      <c r="D85" s="46" t="s">
        <v>56</v>
      </c>
      <c r="E85" s="44">
        <v>0</v>
      </c>
      <c r="F85" s="170">
        <v>0</v>
      </c>
      <c r="G85" s="412">
        <v>0</v>
      </c>
      <c r="H85" s="413">
        <v>0</v>
      </c>
      <c r="I85" s="413">
        <v>0</v>
      </c>
      <c r="J85" s="413">
        <v>0</v>
      </c>
      <c r="K85" s="413">
        <v>0</v>
      </c>
      <c r="L85" s="413">
        <v>0</v>
      </c>
      <c r="M85" s="413">
        <v>0</v>
      </c>
      <c r="N85" s="413">
        <v>0</v>
      </c>
      <c r="O85" s="413">
        <v>0</v>
      </c>
      <c r="P85" s="413">
        <v>0</v>
      </c>
      <c r="Q85" s="413">
        <v>0</v>
      </c>
      <c r="R85" s="413">
        <v>0</v>
      </c>
      <c r="S85" s="413">
        <v>0</v>
      </c>
      <c r="T85" s="413">
        <v>0</v>
      </c>
      <c r="U85" s="413">
        <v>0</v>
      </c>
      <c r="V85" s="413">
        <v>0</v>
      </c>
      <c r="W85" s="413">
        <v>0</v>
      </c>
      <c r="X85" s="413">
        <v>0</v>
      </c>
      <c r="Y85" s="413">
        <v>0</v>
      </c>
      <c r="Z85" s="413">
        <v>0</v>
      </c>
      <c r="AA85" s="413">
        <v>0</v>
      </c>
      <c r="AB85" s="413">
        <v>0</v>
      </c>
      <c r="AC85" s="413">
        <v>0</v>
      </c>
      <c r="AD85" s="413">
        <v>0</v>
      </c>
      <c r="AE85" s="413">
        <v>0</v>
      </c>
      <c r="AF85" s="413">
        <v>0</v>
      </c>
      <c r="AG85" s="414">
        <v>0</v>
      </c>
      <c r="AH85" s="414">
        <v>0</v>
      </c>
      <c r="AI85" s="414">
        <v>0</v>
      </c>
      <c r="AJ85" s="414">
        <v>0</v>
      </c>
      <c r="AK85" s="414">
        <v>0</v>
      </c>
    </row>
    <row r="86" spans="1:37" x14ac:dyDescent="0.25">
      <c r="A86" s="1" t="s">
        <v>1630</v>
      </c>
      <c r="B86" s="1" t="s">
        <v>1629</v>
      </c>
      <c r="C86" s="46" t="s">
        <v>1155</v>
      </c>
      <c r="D86" s="46" t="s">
        <v>57</v>
      </c>
      <c r="E86" s="44">
        <v>0</v>
      </c>
      <c r="F86" s="170">
        <v>0</v>
      </c>
      <c r="G86" s="412">
        <v>0</v>
      </c>
      <c r="H86" s="413">
        <v>0</v>
      </c>
      <c r="I86" s="413">
        <v>0</v>
      </c>
      <c r="J86" s="413">
        <v>0</v>
      </c>
      <c r="K86" s="413">
        <v>0</v>
      </c>
      <c r="L86" s="413">
        <v>0</v>
      </c>
      <c r="M86" s="413">
        <v>0</v>
      </c>
      <c r="N86" s="413">
        <v>0</v>
      </c>
      <c r="O86" s="413">
        <v>0</v>
      </c>
      <c r="P86" s="413">
        <v>0</v>
      </c>
      <c r="Q86" s="413">
        <v>0</v>
      </c>
      <c r="R86" s="413">
        <v>0</v>
      </c>
      <c r="S86" s="413">
        <v>0</v>
      </c>
      <c r="T86" s="413">
        <v>0</v>
      </c>
      <c r="U86" s="413">
        <v>0</v>
      </c>
      <c r="V86" s="413">
        <v>0</v>
      </c>
      <c r="W86" s="413">
        <v>0</v>
      </c>
      <c r="X86" s="413">
        <v>0</v>
      </c>
      <c r="Y86" s="413">
        <v>0</v>
      </c>
      <c r="Z86" s="413">
        <v>0</v>
      </c>
      <c r="AA86" s="413">
        <v>0</v>
      </c>
      <c r="AB86" s="413">
        <v>0</v>
      </c>
      <c r="AC86" s="413">
        <v>0</v>
      </c>
      <c r="AD86" s="413">
        <v>0</v>
      </c>
      <c r="AE86" s="413">
        <v>0</v>
      </c>
      <c r="AF86" s="413">
        <v>0</v>
      </c>
      <c r="AG86" s="414">
        <v>0</v>
      </c>
      <c r="AH86" s="414">
        <v>0</v>
      </c>
      <c r="AI86" s="414">
        <v>0</v>
      </c>
      <c r="AJ86" s="414">
        <v>0</v>
      </c>
      <c r="AK86" s="414">
        <v>0</v>
      </c>
    </row>
    <row r="87" spans="1:37" x14ac:dyDescent="0.25">
      <c r="A87" s="1" t="s">
        <v>1630</v>
      </c>
      <c r="B87" s="1" t="s">
        <v>1629</v>
      </c>
      <c r="C87" s="46" t="s">
        <v>1155</v>
      </c>
      <c r="D87" s="46" t="s">
        <v>58</v>
      </c>
      <c r="E87" s="44">
        <v>0</v>
      </c>
      <c r="F87" s="170">
        <v>0</v>
      </c>
      <c r="G87" s="412">
        <v>0</v>
      </c>
      <c r="H87" s="413">
        <v>0</v>
      </c>
      <c r="I87" s="413">
        <v>0</v>
      </c>
      <c r="J87" s="413">
        <v>0</v>
      </c>
      <c r="K87" s="413">
        <v>0</v>
      </c>
      <c r="L87" s="413">
        <v>0</v>
      </c>
      <c r="M87" s="413">
        <v>0</v>
      </c>
      <c r="N87" s="413">
        <v>0</v>
      </c>
      <c r="O87" s="413">
        <v>0</v>
      </c>
      <c r="P87" s="413">
        <v>0</v>
      </c>
      <c r="Q87" s="413">
        <v>0</v>
      </c>
      <c r="R87" s="413">
        <v>0</v>
      </c>
      <c r="S87" s="413">
        <v>0</v>
      </c>
      <c r="T87" s="413">
        <v>0</v>
      </c>
      <c r="U87" s="413">
        <v>0</v>
      </c>
      <c r="V87" s="413">
        <v>0</v>
      </c>
      <c r="W87" s="413">
        <v>0</v>
      </c>
      <c r="X87" s="413">
        <v>0</v>
      </c>
      <c r="Y87" s="413">
        <v>0</v>
      </c>
      <c r="Z87" s="413">
        <v>0</v>
      </c>
      <c r="AA87" s="413">
        <v>0</v>
      </c>
      <c r="AB87" s="413">
        <v>0</v>
      </c>
      <c r="AC87" s="413">
        <v>0</v>
      </c>
      <c r="AD87" s="413">
        <v>0</v>
      </c>
      <c r="AE87" s="413">
        <v>0</v>
      </c>
      <c r="AF87" s="413">
        <v>0</v>
      </c>
      <c r="AG87" s="414">
        <v>0</v>
      </c>
      <c r="AH87" s="414">
        <v>0</v>
      </c>
      <c r="AI87" s="414">
        <v>0</v>
      </c>
      <c r="AJ87" s="414">
        <v>0</v>
      </c>
      <c r="AK87" s="414">
        <v>0</v>
      </c>
    </row>
    <row r="88" spans="1:37" x14ac:dyDescent="0.25">
      <c r="A88" s="1" t="s">
        <v>1630</v>
      </c>
      <c r="B88" s="1" t="s">
        <v>1629</v>
      </c>
      <c r="C88" s="46" t="s">
        <v>1155</v>
      </c>
      <c r="D88" s="46" t="s">
        <v>59</v>
      </c>
      <c r="E88" s="44">
        <v>0</v>
      </c>
      <c r="F88" s="170">
        <v>0</v>
      </c>
      <c r="G88" s="412">
        <v>0</v>
      </c>
      <c r="H88" s="413">
        <v>0</v>
      </c>
      <c r="I88" s="413">
        <v>0</v>
      </c>
      <c r="J88" s="413">
        <v>0</v>
      </c>
      <c r="K88" s="413">
        <v>0</v>
      </c>
      <c r="L88" s="413">
        <v>0</v>
      </c>
      <c r="M88" s="413">
        <v>0</v>
      </c>
      <c r="N88" s="413">
        <v>0</v>
      </c>
      <c r="O88" s="413">
        <v>0</v>
      </c>
      <c r="P88" s="413">
        <v>0</v>
      </c>
      <c r="Q88" s="413">
        <v>0</v>
      </c>
      <c r="R88" s="413">
        <v>0</v>
      </c>
      <c r="S88" s="413">
        <v>0</v>
      </c>
      <c r="T88" s="413">
        <v>0</v>
      </c>
      <c r="U88" s="413">
        <v>0</v>
      </c>
      <c r="V88" s="413">
        <v>0</v>
      </c>
      <c r="W88" s="413">
        <v>0</v>
      </c>
      <c r="X88" s="413">
        <v>0</v>
      </c>
      <c r="Y88" s="413">
        <v>0</v>
      </c>
      <c r="Z88" s="413">
        <v>0</v>
      </c>
      <c r="AA88" s="413">
        <v>0</v>
      </c>
      <c r="AB88" s="413">
        <v>0</v>
      </c>
      <c r="AC88" s="413">
        <v>0</v>
      </c>
      <c r="AD88" s="413">
        <v>0</v>
      </c>
      <c r="AE88" s="413">
        <v>0</v>
      </c>
      <c r="AF88" s="413">
        <v>0</v>
      </c>
      <c r="AG88" s="414">
        <v>0</v>
      </c>
      <c r="AH88" s="414">
        <v>0</v>
      </c>
      <c r="AI88" s="414">
        <v>0</v>
      </c>
      <c r="AJ88" s="414">
        <v>0</v>
      </c>
      <c r="AK88" s="414">
        <v>0</v>
      </c>
    </row>
    <row r="89" spans="1:37" x14ac:dyDescent="0.25">
      <c r="A89" s="1" t="s">
        <v>1630</v>
      </c>
      <c r="B89" s="1" t="s">
        <v>1629</v>
      </c>
      <c r="C89" s="46" t="s">
        <v>1155</v>
      </c>
      <c r="D89" s="46" t="s">
        <v>60</v>
      </c>
      <c r="E89" s="44">
        <v>0</v>
      </c>
      <c r="F89" s="170">
        <v>0</v>
      </c>
      <c r="G89" s="412">
        <v>0</v>
      </c>
      <c r="H89" s="413">
        <v>0</v>
      </c>
      <c r="I89" s="413">
        <v>0</v>
      </c>
      <c r="J89" s="413">
        <v>0</v>
      </c>
      <c r="K89" s="413">
        <v>0</v>
      </c>
      <c r="L89" s="413">
        <v>0</v>
      </c>
      <c r="M89" s="413">
        <v>0</v>
      </c>
      <c r="N89" s="413">
        <v>0</v>
      </c>
      <c r="O89" s="413">
        <v>0</v>
      </c>
      <c r="P89" s="413">
        <v>0</v>
      </c>
      <c r="Q89" s="413">
        <v>0</v>
      </c>
      <c r="R89" s="413">
        <v>0</v>
      </c>
      <c r="S89" s="413">
        <v>0</v>
      </c>
      <c r="T89" s="413">
        <v>0</v>
      </c>
      <c r="U89" s="413">
        <v>0</v>
      </c>
      <c r="V89" s="413">
        <v>0</v>
      </c>
      <c r="W89" s="413">
        <v>0</v>
      </c>
      <c r="X89" s="413">
        <v>0</v>
      </c>
      <c r="Y89" s="413">
        <v>0</v>
      </c>
      <c r="Z89" s="413">
        <v>0</v>
      </c>
      <c r="AA89" s="413">
        <v>0</v>
      </c>
      <c r="AB89" s="413">
        <v>0</v>
      </c>
      <c r="AC89" s="413">
        <v>0</v>
      </c>
      <c r="AD89" s="413">
        <v>0</v>
      </c>
      <c r="AE89" s="413">
        <v>0</v>
      </c>
      <c r="AF89" s="413">
        <v>0</v>
      </c>
      <c r="AG89" s="414">
        <v>0</v>
      </c>
      <c r="AH89" s="414">
        <v>0</v>
      </c>
      <c r="AI89" s="414">
        <v>0</v>
      </c>
      <c r="AJ89" s="414">
        <v>0</v>
      </c>
      <c r="AK89" s="414">
        <v>0</v>
      </c>
    </row>
    <row r="90" spans="1:37" x14ac:dyDescent="0.25">
      <c r="A90" s="1" t="s">
        <v>1630</v>
      </c>
      <c r="B90" s="1" t="s">
        <v>1629</v>
      </c>
      <c r="C90" s="46" t="s">
        <v>1155</v>
      </c>
      <c r="D90" s="46" t="s">
        <v>61</v>
      </c>
      <c r="E90" s="44">
        <v>0</v>
      </c>
      <c r="F90" s="170">
        <v>0</v>
      </c>
      <c r="G90" s="412">
        <v>0</v>
      </c>
      <c r="H90" s="413">
        <v>0</v>
      </c>
      <c r="I90" s="413">
        <v>0</v>
      </c>
      <c r="J90" s="413">
        <v>0</v>
      </c>
      <c r="K90" s="413">
        <v>0</v>
      </c>
      <c r="L90" s="413">
        <v>0</v>
      </c>
      <c r="M90" s="413">
        <v>0</v>
      </c>
      <c r="N90" s="413">
        <v>0</v>
      </c>
      <c r="O90" s="413">
        <v>0</v>
      </c>
      <c r="P90" s="413">
        <v>0</v>
      </c>
      <c r="Q90" s="413">
        <v>0</v>
      </c>
      <c r="R90" s="413">
        <v>0</v>
      </c>
      <c r="S90" s="413">
        <v>0</v>
      </c>
      <c r="T90" s="413">
        <v>0</v>
      </c>
      <c r="U90" s="413">
        <v>0</v>
      </c>
      <c r="V90" s="413">
        <v>0</v>
      </c>
      <c r="W90" s="413">
        <v>0</v>
      </c>
      <c r="X90" s="413">
        <v>0</v>
      </c>
      <c r="Y90" s="413">
        <v>0</v>
      </c>
      <c r="Z90" s="413">
        <v>0</v>
      </c>
      <c r="AA90" s="413">
        <v>0</v>
      </c>
      <c r="AB90" s="413">
        <v>0</v>
      </c>
      <c r="AC90" s="413">
        <v>0</v>
      </c>
      <c r="AD90" s="413">
        <v>0</v>
      </c>
      <c r="AE90" s="413">
        <v>0</v>
      </c>
      <c r="AF90" s="413">
        <v>0</v>
      </c>
      <c r="AG90" s="414">
        <v>0</v>
      </c>
      <c r="AH90" s="414">
        <v>0</v>
      </c>
      <c r="AI90" s="414">
        <v>0</v>
      </c>
      <c r="AJ90" s="414">
        <v>0</v>
      </c>
      <c r="AK90" s="414">
        <v>0</v>
      </c>
    </row>
    <row r="91" spans="1:37" x14ac:dyDescent="0.25">
      <c r="A91" s="1" t="s">
        <v>1630</v>
      </c>
      <c r="B91" s="1" t="s">
        <v>1629</v>
      </c>
      <c r="C91" s="46" t="s">
        <v>1155</v>
      </c>
      <c r="D91" s="46" t="s">
        <v>62</v>
      </c>
      <c r="E91" s="44">
        <v>0</v>
      </c>
      <c r="F91" s="170">
        <v>0</v>
      </c>
      <c r="G91" s="412">
        <v>0</v>
      </c>
      <c r="H91" s="413">
        <v>0</v>
      </c>
      <c r="I91" s="413">
        <v>0</v>
      </c>
      <c r="J91" s="413">
        <v>0</v>
      </c>
      <c r="K91" s="413">
        <v>0</v>
      </c>
      <c r="L91" s="413">
        <v>0</v>
      </c>
      <c r="M91" s="413">
        <v>0</v>
      </c>
      <c r="N91" s="413">
        <v>0</v>
      </c>
      <c r="O91" s="413">
        <v>0</v>
      </c>
      <c r="P91" s="413">
        <v>0</v>
      </c>
      <c r="Q91" s="413">
        <v>0</v>
      </c>
      <c r="R91" s="413">
        <v>0</v>
      </c>
      <c r="S91" s="413">
        <v>0</v>
      </c>
      <c r="T91" s="413">
        <v>0</v>
      </c>
      <c r="U91" s="413">
        <v>0</v>
      </c>
      <c r="V91" s="413">
        <v>0</v>
      </c>
      <c r="W91" s="413">
        <v>0</v>
      </c>
      <c r="X91" s="413">
        <v>0</v>
      </c>
      <c r="Y91" s="413">
        <v>0</v>
      </c>
      <c r="Z91" s="413">
        <v>0</v>
      </c>
      <c r="AA91" s="413">
        <v>0</v>
      </c>
      <c r="AB91" s="413">
        <v>0</v>
      </c>
      <c r="AC91" s="413">
        <v>0</v>
      </c>
      <c r="AD91" s="413">
        <v>0</v>
      </c>
      <c r="AE91" s="413">
        <v>0</v>
      </c>
      <c r="AF91" s="413">
        <v>0</v>
      </c>
      <c r="AG91" s="414">
        <v>0</v>
      </c>
      <c r="AH91" s="414">
        <v>0</v>
      </c>
      <c r="AI91" s="414">
        <v>0</v>
      </c>
      <c r="AJ91" s="414">
        <v>0</v>
      </c>
      <c r="AK91" s="414">
        <v>0</v>
      </c>
    </row>
    <row r="92" spans="1:37" x14ac:dyDescent="0.25">
      <c r="A92" s="1" t="s">
        <v>1630</v>
      </c>
      <c r="B92" s="1" t="s">
        <v>1629</v>
      </c>
      <c r="C92" s="46" t="s">
        <v>1155</v>
      </c>
      <c r="D92" s="46" t="s">
        <v>63</v>
      </c>
      <c r="E92" s="44">
        <v>0</v>
      </c>
      <c r="F92" s="170">
        <v>0</v>
      </c>
      <c r="G92" s="412">
        <v>0</v>
      </c>
      <c r="H92" s="413">
        <v>0</v>
      </c>
      <c r="I92" s="413">
        <v>0</v>
      </c>
      <c r="J92" s="413">
        <v>0</v>
      </c>
      <c r="K92" s="413">
        <v>0</v>
      </c>
      <c r="L92" s="413">
        <v>0</v>
      </c>
      <c r="M92" s="413">
        <v>0</v>
      </c>
      <c r="N92" s="413">
        <v>0</v>
      </c>
      <c r="O92" s="413">
        <v>0</v>
      </c>
      <c r="P92" s="413">
        <v>0</v>
      </c>
      <c r="Q92" s="413">
        <v>0</v>
      </c>
      <c r="R92" s="413">
        <v>0</v>
      </c>
      <c r="S92" s="413">
        <v>0</v>
      </c>
      <c r="T92" s="413">
        <v>0</v>
      </c>
      <c r="U92" s="413">
        <v>0</v>
      </c>
      <c r="V92" s="413">
        <v>0</v>
      </c>
      <c r="W92" s="413">
        <v>0</v>
      </c>
      <c r="X92" s="413">
        <v>0</v>
      </c>
      <c r="Y92" s="413">
        <v>0</v>
      </c>
      <c r="Z92" s="413">
        <v>0</v>
      </c>
      <c r="AA92" s="413">
        <v>0</v>
      </c>
      <c r="AB92" s="413">
        <v>0</v>
      </c>
      <c r="AC92" s="413">
        <v>0</v>
      </c>
      <c r="AD92" s="413">
        <v>0</v>
      </c>
      <c r="AE92" s="413">
        <v>0</v>
      </c>
      <c r="AF92" s="413">
        <v>0</v>
      </c>
      <c r="AG92" s="414">
        <v>0</v>
      </c>
      <c r="AH92" s="414">
        <v>0</v>
      </c>
      <c r="AI92" s="414">
        <v>0</v>
      </c>
      <c r="AJ92" s="414">
        <v>0</v>
      </c>
      <c r="AK92" s="414">
        <v>0</v>
      </c>
    </row>
    <row r="93" spans="1:37" x14ac:dyDescent="0.25">
      <c r="A93" s="196" t="s">
        <v>1603</v>
      </c>
      <c r="B93" s="196" t="s">
        <v>1602</v>
      </c>
      <c r="C93" s="46" t="s">
        <v>1155</v>
      </c>
      <c r="D93" s="46" t="s">
        <v>64</v>
      </c>
      <c r="E93" s="44">
        <v>0</v>
      </c>
      <c r="F93" s="170">
        <v>0</v>
      </c>
      <c r="G93" s="412">
        <v>0</v>
      </c>
      <c r="H93" s="145">
        <f>(-0.4-$G93)/COUNT($H$1:$V$1)+G93</f>
        <v>-2.6666666666666668E-2</v>
      </c>
      <c r="I93" s="145">
        <f t="shared" ref="I93:V93" si="4">(-0.4-$G93)/COUNT($H$1:$V$1)+H93</f>
        <v>-5.3333333333333337E-2</v>
      </c>
      <c r="J93" s="145">
        <f t="shared" si="4"/>
        <v>-0.08</v>
      </c>
      <c r="K93" s="145">
        <f t="shared" si="4"/>
        <v>-0.10666666666666667</v>
      </c>
      <c r="L93" s="145">
        <f t="shared" si="4"/>
        <v>-0.13333333333333333</v>
      </c>
      <c r="M93" s="145">
        <f t="shared" si="4"/>
        <v>-0.16</v>
      </c>
      <c r="N93" s="145">
        <f t="shared" si="4"/>
        <v>-0.18666666666666668</v>
      </c>
      <c r="O93" s="145">
        <f t="shared" si="4"/>
        <v>-0.21333333333333335</v>
      </c>
      <c r="P93" s="145">
        <f t="shared" si="4"/>
        <v>-0.24000000000000002</v>
      </c>
      <c r="Q93" s="145">
        <f t="shared" si="4"/>
        <v>-0.26666666666666666</v>
      </c>
      <c r="R93" s="145">
        <f t="shared" si="4"/>
        <v>-0.29333333333333333</v>
      </c>
      <c r="S93" s="145">
        <f t="shared" si="4"/>
        <v>-0.32</v>
      </c>
      <c r="T93" s="145">
        <f t="shared" si="4"/>
        <v>-0.34666666666666668</v>
      </c>
      <c r="U93" s="145">
        <f t="shared" si="4"/>
        <v>-0.37333333333333335</v>
      </c>
      <c r="V93" s="145">
        <f t="shared" si="4"/>
        <v>-0.4</v>
      </c>
      <c r="W93" s="145">
        <f>V93</f>
        <v>-0.4</v>
      </c>
      <c r="X93" s="145">
        <f t="shared" ref="X93:AK93" si="5">W93</f>
        <v>-0.4</v>
      </c>
      <c r="Y93" s="145">
        <f t="shared" si="5"/>
        <v>-0.4</v>
      </c>
      <c r="Z93" s="145">
        <f t="shared" si="5"/>
        <v>-0.4</v>
      </c>
      <c r="AA93" s="145">
        <f t="shared" si="5"/>
        <v>-0.4</v>
      </c>
      <c r="AB93" s="145">
        <f t="shared" si="5"/>
        <v>-0.4</v>
      </c>
      <c r="AC93" s="145">
        <f t="shared" si="5"/>
        <v>-0.4</v>
      </c>
      <c r="AD93" s="145">
        <f t="shared" si="5"/>
        <v>-0.4</v>
      </c>
      <c r="AE93" s="145">
        <f t="shared" si="5"/>
        <v>-0.4</v>
      </c>
      <c r="AF93" s="145">
        <f t="shared" si="5"/>
        <v>-0.4</v>
      </c>
      <c r="AG93" s="415">
        <f t="shared" si="5"/>
        <v>-0.4</v>
      </c>
      <c r="AH93" s="415">
        <f t="shared" si="5"/>
        <v>-0.4</v>
      </c>
      <c r="AI93" s="415">
        <f t="shared" si="5"/>
        <v>-0.4</v>
      </c>
      <c r="AJ93" s="415">
        <f t="shared" si="5"/>
        <v>-0.4</v>
      </c>
      <c r="AK93" s="415">
        <f t="shared" si="5"/>
        <v>-0.4</v>
      </c>
    </row>
    <row r="94" spans="1:37" x14ac:dyDescent="0.25">
      <c r="A94" s="1" t="s">
        <v>1630</v>
      </c>
      <c r="B94" s="1" t="s">
        <v>1629</v>
      </c>
      <c r="C94" s="46" t="s">
        <v>1155</v>
      </c>
      <c r="D94" s="201" t="s">
        <v>65</v>
      </c>
      <c r="E94" s="44">
        <v>0</v>
      </c>
      <c r="F94" s="170">
        <v>0</v>
      </c>
      <c r="G94" s="412">
        <v>0</v>
      </c>
      <c r="H94" s="413">
        <v>0</v>
      </c>
      <c r="I94" s="413">
        <v>0</v>
      </c>
      <c r="J94" s="413">
        <v>0</v>
      </c>
      <c r="K94" s="413">
        <v>0</v>
      </c>
      <c r="L94" s="413">
        <v>0</v>
      </c>
      <c r="M94" s="413">
        <v>0</v>
      </c>
      <c r="N94" s="413">
        <v>0</v>
      </c>
      <c r="O94" s="413">
        <v>0</v>
      </c>
      <c r="P94" s="413">
        <v>0</v>
      </c>
      <c r="Q94" s="413">
        <v>0</v>
      </c>
      <c r="R94" s="413">
        <v>0</v>
      </c>
      <c r="S94" s="413">
        <v>0</v>
      </c>
      <c r="T94" s="413">
        <v>0</v>
      </c>
      <c r="U94" s="413">
        <v>0</v>
      </c>
      <c r="V94" s="413">
        <v>0</v>
      </c>
      <c r="W94" s="413">
        <v>0</v>
      </c>
      <c r="X94" s="413">
        <v>0</v>
      </c>
      <c r="Y94" s="413">
        <v>0</v>
      </c>
      <c r="Z94" s="413">
        <v>0</v>
      </c>
      <c r="AA94" s="413">
        <v>0</v>
      </c>
      <c r="AB94" s="413">
        <v>0</v>
      </c>
      <c r="AC94" s="413">
        <v>0</v>
      </c>
      <c r="AD94" s="413">
        <v>0</v>
      </c>
      <c r="AE94" s="413">
        <v>0</v>
      </c>
      <c r="AF94" s="413">
        <v>0</v>
      </c>
      <c r="AG94" s="414">
        <v>0</v>
      </c>
      <c r="AH94" s="414">
        <v>0</v>
      </c>
      <c r="AI94" s="414">
        <v>0</v>
      </c>
      <c r="AJ94" s="414">
        <v>0</v>
      </c>
      <c r="AK94" s="414">
        <v>0</v>
      </c>
    </row>
    <row r="95" spans="1:37" x14ac:dyDescent="0.25">
      <c r="A95" s="1" t="s">
        <v>1630</v>
      </c>
      <c r="B95" s="1" t="s">
        <v>1629</v>
      </c>
      <c r="C95" s="46" t="s">
        <v>1155</v>
      </c>
      <c r="D95" s="46" t="s">
        <v>66</v>
      </c>
      <c r="E95" s="44">
        <v>0</v>
      </c>
      <c r="F95" s="170">
        <v>0</v>
      </c>
      <c r="G95" s="412">
        <v>0</v>
      </c>
      <c r="H95" s="413">
        <v>0</v>
      </c>
      <c r="I95" s="413">
        <v>0</v>
      </c>
      <c r="J95" s="413">
        <v>0</v>
      </c>
      <c r="K95" s="413">
        <v>0</v>
      </c>
      <c r="L95" s="413">
        <v>0</v>
      </c>
      <c r="M95" s="413">
        <v>0</v>
      </c>
      <c r="N95" s="413">
        <v>0</v>
      </c>
      <c r="O95" s="413">
        <v>0</v>
      </c>
      <c r="P95" s="413">
        <v>0</v>
      </c>
      <c r="Q95" s="413">
        <v>0</v>
      </c>
      <c r="R95" s="413">
        <v>0</v>
      </c>
      <c r="S95" s="413">
        <v>0</v>
      </c>
      <c r="T95" s="413">
        <v>0</v>
      </c>
      <c r="U95" s="413">
        <v>0</v>
      </c>
      <c r="V95" s="413">
        <v>0</v>
      </c>
      <c r="W95" s="413">
        <v>0</v>
      </c>
      <c r="X95" s="413">
        <v>0</v>
      </c>
      <c r="Y95" s="413">
        <v>0</v>
      </c>
      <c r="Z95" s="413">
        <v>0</v>
      </c>
      <c r="AA95" s="413">
        <v>0</v>
      </c>
      <c r="AB95" s="413">
        <v>0</v>
      </c>
      <c r="AC95" s="413">
        <v>0</v>
      </c>
      <c r="AD95" s="413">
        <v>0</v>
      </c>
      <c r="AE95" s="413">
        <v>0</v>
      </c>
      <c r="AF95" s="413">
        <v>0</v>
      </c>
      <c r="AG95" s="414">
        <v>0</v>
      </c>
      <c r="AH95" s="414">
        <v>0</v>
      </c>
      <c r="AI95" s="414">
        <v>0</v>
      </c>
      <c r="AJ95" s="414">
        <v>0</v>
      </c>
      <c r="AK95" s="414">
        <v>0</v>
      </c>
    </row>
    <row r="96" spans="1:37" x14ac:dyDescent="0.25">
      <c r="A96" s="1" t="s">
        <v>1630</v>
      </c>
      <c r="B96" s="1" t="s">
        <v>1629</v>
      </c>
      <c r="C96" s="46" t="s">
        <v>1155</v>
      </c>
      <c r="D96" s="46" t="s">
        <v>67</v>
      </c>
      <c r="E96" s="44">
        <v>0</v>
      </c>
      <c r="F96" s="170">
        <v>0</v>
      </c>
      <c r="G96" s="412">
        <v>0</v>
      </c>
      <c r="H96" s="413">
        <v>0</v>
      </c>
      <c r="I96" s="413">
        <v>0</v>
      </c>
      <c r="J96" s="413">
        <v>0</v>
      </c>
      <c r="K96" s="413">
        <v>0</v>
      </c>
      <c r="L96" s="413">
        <v>0</v>
      </c>
      <c r="M96" s="413">
        <v>0</v>
      </c>
      <c r="N96" s="413">
        <v>0</v>
      </c>
      <c r="O96" s="413">
        <v>0</v>
      </c>
      <c r="P96" s="413">
        <v>0</v>
      </c>
      <c r="Q96" s="413">
        <v>0</v>
      </c>
      <c r="R96" s="413">
        <v>0</v>
      </c>
      <c r="S96" s="413">
        <v>0</v>
      </c>
      <c r="T96" s="413">
        <v>0</v>
      </c>
      <c r="U96" s="413">
        <v>0</v>
      </c>
      <c r="V96" s="413">
        <v>0</v>
      </c>
      <c r="W96" s="413">
        <v>0</v>
      </c>
      <c r="X96" s="413">
        <v>0</v>
      </c>
      <c r="Y96" s="413">
        <v>0</v>
      </c>
      <c r="Z96" s="413">
        <v>0</v>
      </c>
      <c r="AA96" s="413">
        <v>0</v>
      </c>
      <c r="AB96" s="413">
        <v>0</v>
      </c>
      <c r="AC96" s="413">
        <v>0</v>
      </c>
      <c r="AD96" s="413">
        <v>0</v>
      </c>
      <c r="AE96" s="413">
        <v>0</v>
      </c>
      <c r="AF96" s="413">
        <v>0</v>
      </c>
      <c r="AG96" s="414">
        <v>0</v>
      </c>
      <c r="AH96" s="414">
        <v>0</v>
      </c>
      <c r="AI96" s="414">
        <v>0</v>
      </c>
      <c r="AJ96" s="414">
        <v>0</v>
      </c>
      <c r="AK96" s="414">
        <v>0</v>
      </c>
    </row>
    <row r="97" spans="1:37" x14ac:dyDescent="0.25">
      <c r="A97" s="1" t="s">
        <v>1630</v>
      </c>
      <c r="B97" s="1" t="s">
        <v>1629</v>
      </c>
      <c r="C97" s="46" t="s">
        <v>1155</v>
      </c>
      <c r="D97" s="201" t="s">
        <v>68</v>
      </c>
      <c r="E97" s="44">
        <v>0</v>
      </c>
      <c r="F97" s="170">
        <v>0</v>
      </c>
      <c r="G97" s="412">
        <v>0</v>
      </c>
      <c r="H97" s="413">
        <v>0</v>
      </c>
      <c r="I97" s="413">
        <v>0</v>
      </c>
      <c r="J97" s="413">
        <v>0</v>
      </c>
      <c r="K97" s="413">
        <v>0</v>
      </c>
      <c r="L97" s="413">
        <v>0</v>
      </c>
      <c r="M97" s="413">
        <v>0</v>
      </c>
      <c r="N97" s="413">
        <v>0</v>
      </c>
      <c r="O97" s="413">
        <v>0</v>
      </c>
      <c r="P97" s="413">
        <v>0</v>
      </c>
      <c r="Q97" s="413">
        <v>0</v>
      </c>
      <c r="R97" s="413">
        <v>0</v>
      </c>
      <c r="S97" s="413">
        <v>0</v>
      </c>
      <c r="T97" s="413">
        <v>0</v>
      </c>
      <c r="U97" s="413">
        <v>0</v>
      </c>
      <c r="V97" s="413">
        <v>0</v>
      </c>
      <c r="W97" s="413">
        <v>0</v>
      </c>
      <c r="X97" s="413">
        <v>0</v>
      </c>
      <c r="Y97" s="413">
        <v>0</v>
      </c>
      <c r="Z97" s="413">
        <v>0</v>
      </c>
      <c r="AA97" s="413">
        <v>0</v>
      </c>
      <c r="AB97" s="413">
        <v>0</v>
      </c>
      <c r="AC97" s="413">
        <v>0</v>
      </c>
      <c r="AD97" s="413">
        <v>0</v>
      </c>
      <c r="AE97" s="413">
        <v>0</v>
      </c>
      <c r="AF97" s="413">
        <v>0</v>
      </c>
      <c r="AG97" s="414">
        <v>0</v>
      </c>
      <c r="AH97" s="414">
        <v>0</v>
      </c>
      <c r="AI97" s="414">
        <v>0</v>
      </c>
      <c r="AJ97" s="414">
        <v>0</v>
      </c>
      <c r="AK97" s="414">
        <v>0</v>
      </c>
    </row>
    <row r="98" spans="1:37" x14ac:dyDescent="0.25">
      <c r="A98" s="1" t="s">
        <v>1630</v>
      </c>
      <c r="B98" s="1" t="s">
        <v>1629</v>
      </c>
      <c r="C98" s="46" t="s">
        <v>1155</v>
      </c>
      <c r="D98" s="46" t="s">
        <v>69</v>
      </c>
      <c r="E98" s="44">
        <v>0</v>
      </c>
      <c r="F98" s="170">
        <v>0</v>
      </c>
      <c r="G98" s="412">
        <v>0</v>
      </c>
      <c r="H98" s="413">
        <v>0</v>
      </c>
      <c r="I98" s="413">
        <v>0</v>
      </c>
      <c r="J98" s="413">
        <v>0</v>
      </c>
      <c r="K98" s="413">
        <v>0</v>
      </c>
      <c r="L98" s="413">
        <v>0</v>
      </c>
      <c r="M98" s="413">
        <v>0</v>
      </c>
      <c r="N98" s="413">
        <v>0</v>
      </c>
      <c r="O98" s="413">
        <v>0</v>
      </c>
      <c r="P98" s="413">
        <v>0</v>
      </c>
      <c r="Q98" s="413">
        <v>0</v>
      </c>
      <c r="R98" s="413">
        <v>0</v>
      </c>
      <c r="S98" s="413">
        <v>0</v>
      </c>
      <c r="T98" s="413">
        <v>0</v>
      </c>
      <c r="U98" s="413">
        <v>0</v>
      </c>
      <c r="V98" s="413">
        <v>0</v>
      </c>
      <c r="W98" s="413">
        <v>0</v>
      </c>
      <c r="X98" s="413">
        <v>0</v>
      </c>
      <c r="Y98" s="413">
        <v>0</v>
      </c>
      <c r="Z98" s="413">
        <v>0</v>
      </c>
      <c r="AA98" s="413">
        <v>0</v>
      </c>
      <c r="AB98" s="413">
        <v>0</v>
      </c>
      <c r="AC98" s="413">
        <v>0</v>
      </c>
      <c r="AD98" s="413">
        <v>0</v>
      </c>
      <c r="AE98" s="413">
        <v>0</v>
      </c>
      <c r="AF98" s="413">
        <v>0</v>
      </c>
      <c r="AG98" s="414">
        <v>0</v>
      </c>
      <c r="AH98" s="414">
        <v>0</v>
      </c>
      <c r="AI98" s="414">
        <v>0</v>
      </c>
      <c r="AJ98" s="414">
        <v>0</v>
      </c>
      <c r="AK98" s="414">
        <v>0</v>
      </c>
    </row>
    <row r="99" spans="1:37" x14ac:dyDescent="0.25">
      <c r="A99" s="1" t="s">
        <v>1630</v>
      </c>
      <c r="B99" s="1" t="s">
        <v>1629</v>
      </c>
      <c r="C99" s="46" t="s">
        <v>1155</v>
      </c>
      <c r="D99" s="46" t="s">
        <v>70</v>
      </c>
      <c r="E99" s="44">
        <v>0</v>
      </c>
      <c r="F99" s="170">
        <v>0</v>
      </c>
      <c r="G99" s="412">
        <v>0</v>
      </c>
      <c r="H99" s="413">
        <v>0</v>
      </c>
      <c r="I99" s="413">
        <v>0</v>
      </c>
      <c r="J99" s="413">
        <v>0</v>
      </c>
      <c r="K99" s="413">
        <v>0</v>
      </c>
      <c r="L99" s="413">
        <v>0</v>
      </c>
      <c r="M99" s="413">
        <v>0</v>
      </c>
      <c r="N99" s="413">
        <v>0</v>
      </c>
      <c r="O99" s="413">
        <v>0</v>
      </c>
      <c r="P99" s="413">
        <v>0</v>
      </c>
      <c r="Q99" s="413">
        <v>0</v>
      </c>
      <c r="R99" s="413">
        <v>0</v>
      </c>
      <c r="S99" s="413">
        <v>0</v>
      </c>
      <c r="T99" s="413">
        <v>0</v>
      </c>
      <c r="U99" s="413">
        <v>0</v>
      </c>
      <c r="V99" s="413">
        <v>0</v>
      </c>
      <c r="W99" s="413">
        <v>0</v>
      </c>
      <c r="X99" s="413">
        <v>0</v>
      </c>
      <c r="Y99" s="413">
        <v>0</v>
      </c>
      <c r="Z99" s="413">
        <v>0</v>
      </c>
      <c r="AA99" s="413">
        <v>0</v>
      </c>
      <c r="AB99" s="413">
        <v>0</v>
      </c>
      <c r="AC99" s="413">
        <v>0</v>
      </c>
      <c r="AD99" s="413">
        <v>0</v>
      </c>
      <c r="AE99" s="413">
        <v>0</v>
      </c>
      <c r="AF99" s="413">
        <v>0</v>
      </c>
      <c r="AG99" s="414">
        <v>0</v>
      </c>
      <c r="AH99" s="414">
        <v>0</v>
      </c>
      <c r="AI99" s="414">
        <v>0</v>
      </c>
      <c r="AJ99" s="414">
        <v>0</v>
      </c>
      <c r="AK99" s="414">
        <v>0</v>
      </c>
    </row>
    <row r="100" spans="1:37" x14ac:dyDescent="0.25">
      <c r="A100" s="1" t="s">
        <v>1630</v>
      </c>
      <c r="B100" s="1" t="s">
        <v>1629</v>
      </c>
      <c r="C100" s="46" t="s">
        <v>1155</v>
      </c>
      <c r="D100" s="46" t="s">
        <v>71</v>
      </c>
      <c r="E100" s="44">
        <v>0</v>
      </c>
      <c r="F100" s="170">
        <v>0</v>
      </c>
      <c r="G100" s="412">
        <v>0</v>
      </c>
      <c r="H100" s="413">
        <v>0</v>
      </c>
      <c r="I100" s="413">
        <v>0</v>
      </c>
      <c r="J100" s="413">
        <v>0</v>
      </c>
      <c r="K100" s="413">
        <v>0</v>
      </c>
      <c r="L100" s="413">
        <v>0</v>
      </c>
      <c r="M100" s="413">
        <v>0</v>
      </c>
      <c r="N100" s="413">
        <v>0</v>
      </c>
      <c r="O100" s="413">
        <v>0</v>
      </c>
      <c r="P100" s="413">
        <v>0</v>
      </c>
      <c r="Q100" s="413">
        <v>0</v>
      </c>
      <c r="R100" s="413">
        <v>0</v>
      </c>
      <c r="S100" s="413">
        <v>0</v>
      </c>
      <c r="T100" s="413">
        <v>0</v>
      </c>
      <c r="U100" s="413">
        <v>0</v>
      </c>
      <c r="V100" s="413">
        <v>0</v>
      </c>
      <c r="W100" s="413">
        <v>0</v>
      </c>
      <c r="X100" s="413">
        <v>0</v>
      </c>
      <c r="Y100" s="413">
        <v>0</v>
      </c>
      <c r="Z100" s="413">
        <v>0</v>
      </c>
      <c r="AA100" s="413">
        <v>0</v>
      </c>
      <c r="AB100" s="413">
        <v>0</v>
      </c>
      <c r="AC100" s="413">
        <v>0</v>
      </c>
      <c r="AD100" s="413">
        <v>0</v>
      </c>
      <c r="AE100" s="413">
        <v>0</v>
      </c>
      <c r="AF100" s="413">
        <v>0</v>
      </c>
      <c r="AG100" s="414">
        <v>0</v>
      </c>
      <c r="AH100" s="414">
        <v>0</v>
      </c>
      <c r="AI100" s="414">
        <v>0</v>
      </c>
      <c r="AJ100" s="414">
        <v>0</v>
      </c>
      <c r="AK100" s="414">
        <v>0</v>
      </c>
    </row>
    <row r="101" spans="1:37" x14ac:dyDescent="0.25">
      <c r="A101" s="1" t="s">
        <v>1630</v>
      </c>
      <c r="B101" s="1" t="s">
        <v>1629</v>
      </c>
      <c r="C101" s="46" t="s">
        <v>1155</v>
      </c>
      <c r="D101" s="201" t="s">
        <v>72</v>
      </c>
      <c r="E101" s="44">
        <v>0</v>
      </c>
      <c r="F101" s="170">
        <v>0</v>
      </c>
      <c r="G101" s="412">
        <v>0</v>
      </c>
      <c r="H101" s="413">
        <v>0</v>
      </c>
      <c r="I101" s="413">
        <v>0</v>
      </c>
      <c r="J101" s="413">
        <v>0</v>
      </c>
      <c r="K101" s="413">
        <v>0</v>
      </c>
      <c r="L101" s="413">
        <v>0</v>
      </c>
      <c r="M101" s="413">
        <v>0</v>
      </c>
      <c r="N101" s="413">
        <v>0</v>
      </c>
      <c r="O101" s="413">
        <v>0</v>
      </c>
      <c r="P101" s="413">
        <v>0</v>
      </c>
      <c r="Q101" s="413">
        <v>0</v>
      </c>
      <c r="R101" s="413">
        <v>0</v>
      </c>
      <c r="S101" s="413">
        <v>0</v>
      </c>
      <c r="T101" s="413">
        <v>0</v>
      </c>
      <c r="U101" s="413">
        <v>0</v>
      </c>
      <c r="V101" s="413">
        <v>0</v>
      </c>
      <c r="W101" s="413">
        <v>0</v>
      </c>
      <c r="X101" s="413">
        <v>0</v>
      </c>
      <c r="Y101" s="413">
        <v>0</v>
      </c>
      <c r="Z101" s="413">
        <v>0</v>
      </c>
      <c r="AA101" s="413">
        <v>0</v>
      </c>
      <c r="AB101" s="413">
        <v>0</v>
      </c>
      <c r="AC101" s="413">
        <v>0</v>
      </c>
      <c r="AD101" s="413">
        <v>0</v>
      </c>
      <c r="AE101" s="413">
        <v>0</v>
      </c>
      <c r="AF101" s="413">
        <v>0</v>
      </c>
      <c r="AG101" s="414">
        <v>0</v>
      </c>
      <c r="AH101" s="414">
        <v>0</v>
      </c>
      <c r="AI101" s="414">
        <v>0</v>
      </c>
      <c r="AJ101" s="414">
        <v>0</v>
      </c>
      <c r="AK101" s="414">
        <v>0</v>
      </c>
    </row>
    <row r="102" spans="1:37" x14ac:dyDescent="0.25">
      <c r="A102" s="1" t="s">
        <v>1630</v>
      </c>
      <c r="B102" s="1" t="s">
        <v>1629</v>
      </c>
      <c r="C102" s="46" t="s">
        <v>1155</v>
      </c>
      <c r="D102" s="46" t="s">
        <v>73</v>
      </c>
      <c r="E102" s="44">
        <v>0</v>
      </c>
      <c r="F102" s="170">
        <v>0</v>
      </c>
      <c r="G102" s="412">
        <v>0</v>
      </c>
      <c r="H102" s="413">
        <v>0</v>
      </c>
      <c r="I102" s="413">
        <v>0</v>
      </c>
      <c r="J102" s="413">
        <v>0</v>
      </c>
      <c r="K102" s="413">
        <v>0</v>
      </c>
      <c r="L102" s="413">
        <v>0</v>
      </c>
      <c r="M102" s="413">
        <v>0</v>
      </c>
      <c r="N102" s="413">
        <v>0</v>
      </c>
      <c r="O102" s="413">
        <v>0</v>
      </c>
      <c r="P102" s="413">
        <v>0</v>
      </c>
      <c r="Q102" s="413">
        <v>0</v>
      </c>
      <c r="R102" s="413">
        <v>0</v>
      </c>
      <c r="S102" s="413">
        <v>0</v>
      </c>
      <c r="T102" s="413">
        <v>0</v>
      </c>
      <c r="U102" s="413">
        <v>0</v>
      </c>
      <c r="V102" s="413">
        <v>0</v>
      </c>
      <c r="W102" s="413">
        <v>0</v>
      </c>
      <c r="X102" s="413">
        <v>0</v>
      </c>
      <c r="Y102" s="413">
        <v>0</v>
      </c>
      <c r="Z102" s="413">
        <v>0</v>
      </c>
      <c r="AA102" s="413">
        <v>0</v>
      </c>
      <c r="AB102" s="413">
        <v>0</v>
      </c>
      <c r="AC102" s="413">
        <v>0</v>
      </c>
      <c r="AD102" s="413">
        <v>0</v>
      </c>
      <c r="AE102" s="413">
        <v>0</v>
      </c>
      <c r="AF102" s="413">
        <v>0</v>
      </c>
      <c r="AG102" s="414">
        <v>0</v>
      </c>
      <c r="AH102" s="414">
        <v>0</v>
      </c>
      <c r="AI102" s="414">
        <v>0</v>
      </c>
      <c r="AJ102" s="414">
        <v>0</v>
      </c>
      <c r="AK102" s="414">
        <v>0</v>
      </c>
    </row>
    <row r="103" spans="1:37" x14ac:dyDescent="0.25">
      <c r="A103" s="1" t="s">
        <v>1630</v>
      </c>
      <c r="B103" s="1" t="s">
        <v>1629</v>
      </c>
      <c r="C103" s="46" t="s">
        <v>1155</v>
      </c>
      <c r="D103" s="46" t="s">
        <v>74</v>
      </c>
      <c r="E103" s="44">
        <v>0</v>
      </c>
      <c r="F103" s="170">
        <v>0</v>
      </c>
      <c r="G103" s="412">
        <v>0</v>
      </c>
      <c r="H103" s="413">
        <v>0</v>
      </c>
      <c r="I103" s="413">
        <v>0</v>
      </c>
      <c r="J103" s="413">
        <v>0</v>
      </c>
      <c r="K103" s="413">
        <v>0</v>
      </c>
      <c r="L103" s="413">
        <v>0</v>
      </c>
      <c r="M103" s="413">
        <v>0</v>
      </c>
      <c r="N103" s="413">
        <v>0</v>
      </c>
      <c r="O103" s="413">
        <v>0</v>
      </c>
      <c r="P103" s="413">
        <v>0</v>
      </c>
      <c r="Q103" s="413">
        <v>0</v>
      </c>
      <c r="R103" s="413">
        <v>0</v>
      </c>
      <c r="S103" s="413">
        <v>0</v>
      </c>
      <c r="T103" s="413">
        <v>0</v>
      </c>
      <c r="U103" s="413">
        <v>0</v>
      </c>
      <c r="V103" s="413">
        <v>0</v>
      </c>
      <c r="W103" s="413">
        <v>0</v>
      </c>
      <c r="X103" s="413">
        <v>0</v>
      </c>
      <c r="Y103" s="413">
        <v>0</v>
      </c>
      <c r="Z103" s="413">
        <v>0</v>
      </c>
      <c r="AA103" s="413">
        <v>0</v>
      </c>
      <c r="AB103" s="413">
        <v>0</v>
      </c>
      <c r="AC103" s="413">
        <v>0</v>
      </c>
      <c r="AD103" s="413">
        <v>0</v>
      </c>
      <c r="AE103" s="413">
        <v>0</v>
      </c>
      <c r="AF103" s="413">
        <v>0</v>
      </c>
      <c r="AG103" s="414">
        <v>0</v>
      </c>
      <c r="AH103" s="414">
        <v>0</v>
      </c>
      <c r="AI103" s="414">
        <v>0</v>
      </c>
      <c r="AJ103" s="414">
        <v>0</v>
      </c>
      <c r="AK103" s="414">
        <v>0</v>
      </c>
    </row>
    <row r="104" spans="1:37" x14ac:dyDescent="0.25">
      <c r="A104" s="1" t="s">
        <v>1630</v>
      </c>
      <c r="B104" s="1" t="s">
        <v>1629</v>
      </c>
      <c r="C104" s="46" t="s">
        <v>1155</v>
      </c>
      <c r="D104" s="46" t="s">
        <v>75</v>
      </c>
      <c r="E104" s="44">
        <v>0</v>
      </c>
      <c r="F104" s="170">
        <v>0</v>
      </c>
      <c r="G104" s="412">
        <v>0</v>
      </c>
      <c r="H104" s="413">
        <v>0</v>
      </c>
      <c r="I104" s="413">
        <v>0</v>
      </c>
      <c r="J104" s="413">
        <v>0</v>
      </c>
      <c r="K104" s="413">
        <v>0</v>
      </c>
      <c r="L104" s="413">
        <v>0</v>
      </c>
      <c r="M104" s="413">
        <v>0</v>
      </c>
      <c r="N104" s="413">
        <v>0</v>
      </c>
      <c r="O104" s="413">
        <v>0</v>
      </c>
      <c r="P104" s="413">
        <v>0</v>
      </c>
      <c r="Q104" s="413">
        <v>0</v>
      </c>
      <c r="R104" s="413">
        <v>0</v>
      </c>
      <c r="S104" s="413">
        <v>0</v>
      </c>
      <c r="T104" s="413">
        <v>0</v>
      </c>
      <c r="U104" s="413">
        <v>0</v>
      </c>
      <c r="V104" s="413">
        <v>0</v>
      </c>
      <c r="W104" s="413">
        <v>0</v>
      </c>
      <c r="X104" s="413">
        <v>0</v>
      </c>
      <c r="Y104" s="413">
        <v>0</v>
      </c>
      <c r="Z104" s="413">
        <v>0</v>
      </c>
      <c r="AA104" s="413">
        <v>0</v>
      </c>
      <c r="AB104" s="413">
        <v>0</v>
      </c>
      <c r="AC104" s="413">
        <v>0</v>
      </c>
      <c r="AD104" s="413">
        <v>0</v>
      </c>
      <c r="AE104" s="413">
        <v>0</v>
      </c>
      <c r="AF104" s="413">
        <v>0</v>
      </c>
      <c r="AG104" s="414">
        <v>0</v>
      </c>
      <c r="AH104" s="414">
        <v>0</v>
      </c>
      <c r="AI104" s="414">
        <v>0</v>
      </c>
      <c r="AJ104" s="414">
        <v>0</v>
      </c>
      <c r="AK104" s="414">
        <v>0</v>
      </c>
    </row>
    <row r="105" spans="1:37" x14ac:dyDescent="0.25">
      <c r="A105" s="1" t="s">
        <v>1630</v>
      </c>
      <c r="B105" s="1" t="s">
        <v>1629</v>
      </c>
      <c r="C105" s="46" t="s">
        <v>1155</v>
      </c>
      <c r="D105" s="46" t="s">
        <v>76</v>
      </c>
      <c r="E105" s="44">
        <v>0</v>
      </c>
      <c r="F105" s="170">
        <v>0</v>
      </c>
      <c r="G105" s="412">
        <v>0</v>
      </c>
      <c r="H105" s="413">
        <v>0</v>
      </c>
      <c r="I105" s="413">
        <v>0</v>
      </c>
      <c r="J105" s="413">
        <v>0</v>
      </c>
      <c r="K105" s="413">
        <v>0</v>
      </c>
      <c r="L105" s="413">
        <v>0</v>
      </c>
      <c r="M105" s="413">
        <v>0</v>
      </c>
      <c r="N105" s="413">
        <v>0</v>
      </c>
      <c r="O105" s="413">
        <v>0</v>
      </c>
      <c r="P105" s="413">
        <v>0</v>
      </c>
      <c r="Q105" s="413">
        <v>0</v>
      </c>
      <c r="R105" s="413">
        <v>0</v>
      </c>
      <c r="S105" s="413">
        <v>0</v>
      </c>
      <c r="T105" s="413">
        <v>0</v>
      </c>
      <c r="U105" s="413">
        <v>0</v>
      </c>
      <c r="V105" s="413">
        <v>0</v>
      </c>
      <c r="W105" s="413">
        <v>0</v>
      </c>
      <c r="X105" s="413">
        <v>0</v>
      </c>
      <c r="Y105" s="413">
        <v>0</v>
      </c>
      <c r="Z105" s="413">
        <v>0</v>
      </c>
      <c r="AA105" s="413">
        <v>0</v>
      </c>
      <c r="AB105" s="413">
        <v>0</v>
      </c>
      <c r="AC105" s="413">
        <v>0</v>
      </c>
      <c r="AD105" s="413">
        <v>0</v>
      </c>
      <c r="AE105" s="413">
        <v>0</v>
      </c>
      <c r="AF105" s="413">
        <v>0</v>
      </c>
      <c r="AG105" s="414">
        <v>0</v>
      </c>
      <c r="AH105" s="414">
        <v>0</v>
      </c>
      <c r="AI105" s="414">
        <v>0</v>
      </c>
      <c r="AJ105" s="414">
        <v>0</v>
      </c>
      <c r="AK105" s="414">
        <v>0</v>
      </c>
    </row>
    <row r="107" spans="1:37" x14ac:dyDescent="0.25">
      <c r="B107" s="200" t="s">
        <v>1628</v>
      </c>
      <c r="C107" s="46" t="s">
        <v>1156</v>
      </c>
      <c r="D107" s="143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0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12">
        <f>('CA PATHWAYS 2022'!I$5/'CA PATHWAYS 2022'!$H$5)-1</f>
        <v>-1.0724389183898619E-2</v>
      </c>
      <c r="H107" s="413">
        <f>('CA PATHWAYS 2022'!J$5/'CA PATHWAYS 2022'!$H$5)-1</f>
        <v>-2.1448778367797461E-2</v>
      </c>
      <c r="I107" s="413">
        <f>('CA PATHWAYS 2022'!K$5/'CA PATHWAYS 2022'!$H$5)-1</f>
        <v>-3.2173167551698745E-2</v>
      </c>
      <c r="J107" s="413">
        <f>('CA PATHWAYS 2022'!L$5/'CA PATHWAYS 2022'!$H$5)-1</f>
        <v>-4.2897556735597586E-2</v>
      </c>
      <c r="K107" s="413">
        <f>('CA PATHWAYS 2022'!M$5/'CA PATHWAYS 2022'!$H$5)-1</f>
        <v>-5.3621945919496206E-2</v>
      </c>
      <c r="L107" s="413">
        <f>('CA PATHWAYS 2022'!N$5/'CA PATHWAYS 2022'!$H$5)-1</f>
        <v>-6.4346335103395047E-2</v>
      </c>
      <c r="M107" s="413">
        <f>('CA PATHWAYS 2022'!O$5/'CA PATHWAYS 2022'!$H$5)-1</f>
        <v>-7.5070724287293666E-2</v>
      </c>
      <c r="N107" s="413">
        <f>('CA PATHWAYS 2022'!P$5/'CA PATHWAYS 2022'!$H$5)-1</f>
        <v>-8.5795113471192397E-2</v>
      </c>
      <c r="O107" s="413">
        <f>('CA PATHWAYS 2022'!Q$5/'CA PATHWAYS 2022'!$H$5)-1</f>
        <v>-9.6519502655091016E-2</v>
      </c>
      <c r="P107" s="413">
        <f>('CA PATHWAYS 2022'!R$5/'CA PATHWAYS 2022'!$H$5)-1</f>
        <v>-0.10724389183898986</v>
      </c>
      <c r="Q107" s="413">
        <f>('CA PATHWAYS 2022'!S$5/'CA PATHWAYS 2022'!$H$5)-1</f>
        <v>-0.11796828102289136</v>
      </c>
      <c r="R107" s="413">
        <f>('CA PATHWAYS 2022'!T$5/'CA PATHWAYS 2022'!$H$5)-1</f>
        <v>-0.12869267020678998</v>
      </c>
      <c r="S107" s="413">
        <f>('CA PATHWAYS 2022'!U$5/'CA PATHWAYS 2022'!$H$5)-1</f>
        <v>-0.13941705939068871</v>
      </c>
      <c r="T107" s="413">
        <f>('CA PATHWAYS 2022'!V$5/'CA PATHWAYS 2022'!$H$5)-1</f>
        <v>-0.15014144857458744</v>
      </c>
      <c r="U107" s="413">
        <f>('CA PATHWAYS 2022'!W$5/'CA PATHWAYS 2022'!$H$5)-1</f>
        <v>-0.16086583775848606</v>
      </c>
      <c r="V107" s="413">
        <f>('CA PATHWAYS 2022'!X$5/'CA PATHWAYS 2022'!$H$5)-1</f>
        <v>-0.17159022694238479</v>
      </c>
      <c r="W107" s="413">
        <f>('CA PATHWAYS 2022'!Y$5/'CA PATHWAYS 2022'!$H$5)-1</f>
        <v>-0.18231461612628352</v>
      </c>
      <c r="X107" s="413">
        <f>('CA PATHWAYS 2022'!Z$5/'CA PATHWAYS 2022'!$H$5)-1</f>
        <v>-0.19303900531018225</v>
      </c>
      <c r="Y107" s="413">
        <f>('CA PATHWAYS 2022'!AA$5/'CA PATHWAYS 2022'!$H$5)-1</f>
        <v>-0.20376339449408087</v>
      </c>
      <c r="Z107" s="413">
        <f>('CA PATHWAYS 2022'!AB$5/'CA PATHWAYS 2022'!$H$5)-1</f>
        <v>-0.21448778367798249</v>
      </c>
      <c r="AA107" s="413">
        <f>('CA PATHWAYS 2022'!AC$5/'CA PATHWAYS 2022'!$H$5)-1</f>
        <v>-0.22521217286188122</v>
      </c>
      <c r="AB107" s="413">
        <f>('CA PATHWAYS 2022'!AD$5/'CA PATHWAYS 2022'!$H$5)-1</f>
        <v>-0.23593656204577984</v>
      </c>
      <c r="AC107" s="413">
        <f>('CA PATHWAYS 2022'!AE$5/'CA PATHWAYS 2022'!$H$5)-1</f>
        <v>-0.24666095122967857</v>
      </c>
      <c r="AD107" s="413">
        <f>('CA PATHWAYS 2022'!AF$5/'CA PATHWAYS 2022'!$H$5)-1</f>
        <v>-0.25738534041357719</v>
      </c>
      <c r="AE107" s="413">
        <f>('CA PATHWAYS 2022'!AG$5/'CA PATHWAYS 2022'!$H$5)-1</f>
        <v>-0.26810972959747592</v>
      </c>
      <c r="AF107" s="413">
        <f>('CA PATHWAYS 2022'!AH$5/'CA PATHWAYS 2022'!$H$5)-1</f>
        <v>-0.27883411878137465</v>
      </c>
      <c r="AG107" s="414" cm="1">
        <f t="array" ref="AG107">TREND($AB107:$AF107,$AB$1:$AF$1,AG$1)</f>
        <v>-0.28955850796527116</v>
      </c>
      <c r="AH107" s="414" cm="1">
        <f t="array" ref="AH107">TREND($AB107:$AF107,$AB$1:$AF$1,AH$1)</f>
        <v>-0.30028289714917022</v>
      </c>
      <c r="AI107" s="414" cm="1">
        <f t="array" ref="AI107">TREND($AB107:$AF107,$AB$1:$AF$1,AI$1)</f>
        <v>-0.31100728633306929</v>
      </c>
      <c r="AJ107" s="414" cm="1">
        <f t="array" ref="AJ107">TREND($AB107:$AF107,$AB$1:$AF$1,AJ$1)</f>
        <v>-0.32173167551696835</v>
      </c>
      <c r="AK107" s="414" cm="1">
        <f t="array" ref="AK107">TREND($AB107:$AF107,$AB$1:$AF$1,AK$1)</f>
        <v>-0.33245606470086742</v>
      </c>
    </row>
    <row r="108" spans="1:37" x14ac:dyDescent="0.25">
      <c r="B108" s="200" t="s">
        <v>1628</v>
      </c>
      <c r="C108" s="46" t="s">
        <v>1156</v>
      </c>
      <c r="D108" s="19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0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12">
        <f>('CA PATHWAYS 2022'!I$15/'CA PATHWAYS 2022'!$H$15)-1</f>
        <v>-0.15100422209697584</v>
      </c>
      <c r="H108" s="413">
        <f>('CA PATHWAYS 2022'!J$15/'CA PATHWAYS 2022'!$H$15)-1</f>
        <v>-0.20277144075204967</v>
      </c>
      <c r="I108" s="413">
        <f>('CA PATHWAYS 2022'!K$15/'CA PATHWAYS 2022'!$H$15)-1</f>
        <v>-0.17531595582048809</v>
      </c>
      <c r="J108" s="413">
        <f>('CA PATHWAYS 2022'!L$15/'CA PATHWAYS 2022'!$H$15)-1</f>
        <v>-0.14330252737257276</v>
      </c>
      <c r="K108" s="413">
        <f>('CA PATHWAYS 2022'!M$15/'CA PATHWAYS 2022'!$H$15)-1</f>
        <v>-0.12788924882261543</v>
      </c>
      <c r="L108" s="413">
        <f>('CA PATHWAYS 2022'!N$15/'CA PATHWAYS 2022'!$H$15)-1</f>
        <v>-0.10596350661603871</v>
      </c>
      <c r="M108" s="413">
        <f>('CA PATHWAYS 2022'!O$15/'CA PATHWAYS 2022'!$H$15)-1</f>
        <v>-9.2623836189442477E-2</v>
      </c>
      <c r="N108" s="413">
        <f>('CA PATHWAYS 2022'!P$15/'CA PATHWAYS 2022'!$H$15)-1</f>
        <v>-8.4356355238472291E-2</v>
      </c>
      <c r="O108" s="413">
        <f>('CA PATHWAYS 2022'!Q$15/'CA PATHWAYS 2022'!$H$15)-1</f>
        <v>-7.7417628477788214E-2</v>
      </c>
      <c r="P108" s="413">
        <f>('CA PATHWAYS 2022'!R$15/'CA PATHWAYS 2022'!$H$15)-1</f>
        <v>-6.9235322712236314E-2</v>
      </c>
      <c r="Q108" s="413">
        <f>('CA PATHWAYS 2022'!S$15/'CA PATHWAYS 2022'!$H$15)-1</f>
        <v>-5.683765330983559E-2</v>
      </c>
      <c r="R108" s="413">
        <f>('CA PATHWAYS 2022'!T$15/'CA PATHWAYS 2022'!$H$15)-1</f>
        <v>-4.5740712945802953E-2</v>
      </c>
      <c r="S108" s="413">
        <f>('CA PATHWAYS 2022'!U$15/'CA PATHWAYS 2022'!$H$15)-1</f>
        <v>-3.6225630364131733E-2</v>
      </c>
      <c r="T108" s="413">
        <f>('CA PATHWAYS 2022'!V$15/'CA PATHWAYS 2022'!$H$15)-1</f>
        <v>-2.2001348092289152E-2</v>
      </c>
      <c r="U108" s="413">
        <f>('CA PATHWAYS 2022'!W$15/'CA PATHWAYS 2022'!$H$15)-1</f>
        <v>-1.1068932121494512E-2</v>
      </c>
      <c r="V108" s="413">
        <f>('CA PATHWAYS 2022'!X$15/'CA PATHWAYS 2022'!$H$15)-1</f>
        <v>-5.2153863904778053E-3</v>
      </c>
      <c r="W108" s="413">
        <f>('CA PATHWAYS 2022'!Y$15/'CA PATHWAYS 2022'!$H$15)-1</f>
        <v>-1.5598720155484136E-3</v>
      </c>
      <c r="X108" s="413">
        <f>('CA PATHWAYS 2022'!Z$15/'CA PATHWAYS 2022'!$H$15)-1</f>
        <v>6.3575699996889501E-3</v>
      </c>
      <c r="Y108" s="413">
        <f>('CA PATHWAYS 2022'!AA$15/'CA PATHWAYS 2022'!$H$15)-1</f>
        <v>1.5128889741364615E-2</v>
      </c>
      <c r="Z108" s="413">
        <f>('CA PATHWAYS 2022'!AB$15/'CA PATHWAYS 2022'!$H$15)-1</f>
        <v>2.5019344081048445E-2</v>
      </c>
      <c r="AA108" s="413">
        <f>('CA PATHWAYS 2022'!AC$15/'CA PATHWAYS 2022'!$H$15)-1</f>
        <v>3.186008882207525E-2</v>
      </c>
      <c r="AB108" s="413">
        <f>('CA PATHWAYS 2022'!AD$15/'CA PATHWAYS 2022'!$H$15)-1</f>
        <v>4.3039375739147179E-2</v>
      </c>
      <c r="AC108" s="413">
        <f>('CA PATHWAYS 2022'!AE$15/'CA PATHWAYS 2022'!$H$15)-1</f>
        <v>5.9625384727645114E-2</v>
      </c>
      <c r="AD108" s="413">
        <f>('CA PATHWAYS 2022'!AF$15/'CA PATHWAYS 2022'!$H$15)-1</f>
        <v>8.1852524295267237E-2</v>
      </c>
      <c r="AE108" s="413">
        <f>('CA PATHWAYS 2022'!AG$15/'CA PATHWAYS 2022'!$H$15)-1</f>
        <v>0.10003097978804254</v>
      </c>
      <c r="AF108" s="413">
        <f>('CA PATHWAYS 2022'!AH$15/'CA PATHWAYS 2022'!$H$15)-1</f>
        <v>0.11190060908456401</v>
      </c>
      <c r="AG108" s="414" cm="1">
        <f t="array" ref="AG108">TREND($AB108:$AF108,$AB$1:$AF$1,AG$1)</f>
        <v>0.132728193252305</v>
      </c>
      <c r="AH108" s="414" cm="1">
        <f t="array" ref="AH108">TREND($AB108:$AF108,$AB$1:$AF$1,AH$1)</f>
        <v>0.15054099942742738</v>
      </c>
      <c r="AI108" s="414" cm="1">
        <f t="array" ref="AI108">TREND($AB108:$AF108,$AB$1:$AF$1,AI$1)</f>
        <v>0.16835380560254976</v>
      </c>
      <c r="AJ108" s="414" cm="1">
        <f t="array" ref="AJ108">TREND($AB108:$AF108,$AB$1:$AF$1,AJ$1)</f>
        <v>0.18616661177767213</v>
      </c>
      <c r="AK108" s="414" cm="1">
        <f t="array" ref="AK108">TREND($AB108:$AF108,$AB$1:$AF$1,AK$1)</f>
        <v>0.20397941795279451</v>
      </c>
    </row>
    <row r="109" spans="1:37" x14ac:dyDescent="0.25">
      <c r="B109" s="200" t="s">
        <v>1628</v>
      </c>
      <c r="C109" s="46" t="s">
        <v>1156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0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12">
        <f>('CA PATHWAYS 2022'!I$21/'CA PATHWAYS 2022'!$H$21)-1</f>
        <v>-0.1317309795322309</v>
      </c>
      <c r="H109" s="413">
        <f>('CA PATHWAYS 2022'!J$21/'CA PATHWAYS 2022'!$H$21)-1</f>
        <v>-0.20560753180468438</v>
      </c>
      <c r="I109" s="413">
        <f>('CA PATHWAYS 2022'!K$21/'CA PATHWAYS 2022'!$H$21)-1</f>
        <v>-0.21037368806123402</v>
      </c>
      <c r="J109" s="413">
        <f>('CA PATHWAYS 2022'!L$21/'CA PATHWAYS 2022'!$H$21)-1</f>
        <v>-0.18708919200329854</v>
      </c>
      <c r="K109" s="413">
        <f>('CA PATHWAYS 2022'!M$21/'CA PATHWAYS 2022'!$H$21)-1</f>
        <v>-0.18245472189025636</v>
      </c>
      <c r="L109" s="413">
        <f>('CA PATHWAYS 2022'!N$21/'CA PATHWAYS 2022'!$H$21)-1</f>
        <v>-0.16801387699504622</v>
      </c>
      <c r="M109" s="413">
        <f>('CA PATHWAYS 2022'!O$21/'CA PATHWAYS 2022'!$H$21)-1</f>
        <v>-0.17356245986561214</v>
      </c>
      <c r="N109" s="413">
        <f>('CA PATHWAYS 2022'!P$21/'CA PATHWAYS 2022'!$H$21)-1</f>
        <v>-0.1860504333055194</v>
      </c>
      <c r="O109" s="413">
        <f>('CA PATHWAYS 2022'!Q$21/'CA PATHWAYS 2022'!$H$21)-1</f>
        <v>-0.19050396971066441</v>
      </c>
      <c r="P109" s="413">
        <f>('CA PATHWAYS 2022'!R$21/'CA PATHWAYS 2022'!$H$21)-1</f>
        <v>-0.20969086882695664</v>
      </c>
      <c r="Q109" s="413">
        <f>('CA PATHWAYS 2022'!S$21/'CA PATHWAYS 2022'!$H$21)-1</f>
        <v>-0.23169206030215039</v>
      </c>
      <c r="R109" s="413">
        <f>('CA PATHWAYS 2022'!T$21/'CA PATHWAYS 2022'!$H$21)-1</f>
        <v>-0.24349882626097485</v>
      </c>
      <c r="S109" s="413">
        <f>('CA PATHWAYS 2022'!U$21/'CA PATHWAYS 2022'!$H$21)-1</f>
        <v>-0.25974380571125311</v>
      </c>
      <c r="T109" s="413">
        <f>('CA PATHWAYS 2022'!V$21/'CA PATHWAYS 2022'!$H$21)-1</f>
        <v>-0.2635800657592211</v>
      </c>
      <c r="U109" s="413">
        <f>('CA PATHWAYS 2022'!W$21/'CA PATHWAYS 2022'!$H$21)-1</f>
        <v>-0.26675247727638196</v>
      </c>
      <c r="V109" s="413">
        <f>('CA PATHWAYS 2022'!X$21/'CA PATHWAYS 2022'!$H$21)-1</f>
        <v>-0.27857253951141736</v>
      </c>
      <c r="W109" s="413">
        <f>('CA PATHWAYS 2022'!Y$21/'CA PATHWAYS 2022'!$H$21)-1</f>
        <v>-0.29255107165601657</v>
      </c>
      <c r="X109" s="413">
        <f>('CA PATHWAYS 2022'!Z$21/'CA PATHWAYS 2022'!$H$21)-1</f>
        <v>-0.29881540797423223</v>
      </c>
      <c r="Y109" s="413">
        <f>('CA PATHWAYS 2022'!AA$21/'CA PATHWAYS 2022'!$H$21)-1</f>
        <v>-0.30317238807299463</v>
      </c>
      <c r="Z109" s="413">
        <f>('CA PATHWAYS 2022'!AB$21/'CA PATHWAYS 2022'!$H$21)-1</f>
        <v>-0.30956177416642794</v>
      </c>
      <c r="AA109" s="413">
        <f>('CA PATHWAYS 2022'!AC$21/'CA PATHWAYS 2022'!$H$21)-1</f>
        <v>-0.32398355986114868</v>
      </c>
      <c r="AB109" s="413">
        <f>('CA PATHWAYS 2022'!AD$21/'CA PATHWAYS 2022'!$H$21)-1</f>
        <v>-0.33972175133147386</v>
      </c>
      <c r="AC109" s="413">
        <f>('CA PATHWAYS 2022'!AE$21/'CA PATHWAYS 2022'!$H$21)-1</f>
        <v>-0.35136454114990334</v>
      </c>
      <c r="AD109" s="413">
        <f>('CA PATHWAYS 2022'!AF$21/'CA PATHWAYS 2022'!$H$21)-1</f>
        <v>-0.35898343307354119</v>
      </c>
      <c r="AE109" s="413">
        <f>('CA PATHWAYS 2022'!AG$21/'CA PATHWAYS 2022'!$H$21)-1</f>
        <v>-0.36321775730139516</v>
      </c>
      <c r="AF109" s="413">
        <f>('CA PATHWAYS 2022'!AH$21/'CA PATHWAYS 2022'!$H$21)-1</f>
        <v>-0.36837306086282917</v>
      </c>
      <c r="AG109" s="414" cm="1">
        <f t="array" ref="AG109">TREND($AB109:$AF109,$AB$1:$AF$1,AG$1)</f>
        <v>-0.37707885930809049</v>
      </c>
      <c r="AH109" s="414" cm="1">
        <f t="array" ref="AH109">TREND($AB109:$AF109,$AB$1:$AF$1,AH$1)</f>
        <v>-0.38399444282950945</v>
      </c>
      <c r="AI109" s="414" cm="1">
        <f t="array" ref="AI109">TREND($AB109:$AF109,$AB$1:$AF$1,AI$1)</f>
        <v>-0.3909100263509302</v>
      </c>
      <c r="AJ109" s="414" cm="1">
        <f t="array" ref="AJ109">TREND($AB109:$AF109,$AB$1:$AF$1,AJ$1)</f>
        <v>-0.39782560987235094</v>
      </c>
      <c r="AK109" s="414" cm="1">
        <f t="array" ref="AK109">TREND($AB109:$AF109,$AB$1:$AF$1,AK$1)</f>
        <v>-0.4047411933937699</v>
      </c>
    </row>
    <row r="110" spans="1:37" x14ac:dyDescent="0.25">
      <c r="B110" s="200" t="s">
        <v>1628</v>
      </c>
      <c r="C110" s="46" t="s">
        <v>1156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0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12">
        <f>('CA PATHWAYS 2022'!I$15/'CA PATHWAYS 2022'!$H$15)-1</f>
        <v>-0.15100422209697584</v>
      </c>
      <c r="H110" s="413">
        <f>('CA PATHWAYS 2022'!J$15/'CA PATHWAYS 2022'!$H$15)-1</f>
        <v>-0.20277144075204967</v>
      </c>
      <c r="I110" s="413">
        <f>('CA PATHWAYS 2022'!K$15/'CA PATHWAYS 2022'!$H$15)-1</f>
        <v>-0.17531595582048809</v>
      </c>
      <c r="J110" s="413">
        <f>('CA PATHWAYS 2022'!L$15/'CA PATHWAYS 2022'!$H$15)-1</f>
        <v>-0.14330252737257276</v>
      </c>
      <c r="K110" s="413">
        <f>('CA PATHWAYS 2022'!M$15/'CA PATHWAYS 2022'!$H$15)-1</f>
        <v>-0.12788924882261543</v>
      </c>
      <c r="L110" s="413">
        <f>('CA PATHWAYS 2022'!N$15/'CA PATHWAYS 2022'!$H$15)-1</f>
        <v>-0.10596350661603871</v>
      </c>
      <c r="M110" s="413">
        <f>('CA PATHWAYS 2022'!O$15/'CA PATHWAYS 2022'!$H$15)-1</f>
        <v>-9.2623836189442477E-2</v>
      </c>
      <c r="N110" s="413">
        <f>('CA PATHWAYS 2022'!P$15/'CA PATHWAYS 2022'!$H$15)-1</f>
        <v>-8.4356355238472291E-2</v>
      </c>
      <c r="O110" s="413">
        <f>('CA PATHWAYS 2022'!Q$15/'CA PATHWAYS 2022'!$H$15)-1</f>
        <v>-7.7417628477788214E-2</v>
      </c>
      <c r="P110" s="413">
        <f>('CA PATHWAYS 2022'!R$15/'CA PATHWAYS 2022'!$H$15)-1</f>
        <v>-6.9235322712236314E-2</v>
      </c>
      <c r="Q110" s="413">
        <f>('CA PATHWAYS 2022'!S$15/'CA PATHWAYS 2022'!$H$15)-1</f>
        <v>-5.683765330983559E-2</v>
      </c>
      <c r="R110" s="413">
        <f>('CA PATHWAYS 2022'!T$15/'CA PATHWAYS 2022'!$H$15)-1</f>
        <v>-4.5740712945802953E-2</v>
      </c>
      <c r="S110" s="413">
        <f>('CA PATHWAYS 2022'!U$15/'CA PATHWAYS 2022'!$H$15)-1</f>
        <v>-3.6225630364131733E-2</v>
      </c>
      <c r="T110" s="413">
        <f>('CA PATHWAYS 2022'!V$15/'CA PATHWAYS 2022'!$H$15)-1</f>
        <v>-2.2001348092289152E-2</v>
      </c>
      <c r="U110" s="413">
        <f>('CA PATHWAYS 2022'!W$15/'CA PATHWAYS 2022'!$H$15)-1</f>
        <v>-1.1068932121494512E-2</v>
      </c>
      <c r="V110" s="413">
        <f>('CA PATHWAYS 2022'!X$15/'CA PATHWAYS 2022'!$H$15)-1</f>
        <v>-5.2153863904778053E-3</v>
      </c>
      <c r="W110" s="413">
        <f>('CA PATHWAYS 2022'!Y$15/'CA PATHWAYS 2022'!$H$15)-1</f>
        <v>-1.5598720155484136E-3</v>
      </c>
      <c r="X110" s="413">
        <f>('CA PATHWAYS 2022'!Z$15/'CA PATHWAYS 2022'!$H$15)-1</f>
        <v>6.3575699996889501E-3</v>
      </c>
      <c r="Y110" s="413">
        <f>('CA PATHWAYS 2022'!AA$15/'CA PATHWAYS 2022'!$H$15)-1</f>
        <v>1.5128889741364615E-2</v>
      </c>
      <c r="Z110" s="413">
        <f>('CA PATHWAYS 2022'!AB$15/'CA PATHWAYS 2022'!$H$15)-1</f>
        <v>2.5019344081048445E-2</v>
      </c>
      <c r="AA110" s="413">
        <f>('CA PATHWAYS 2022'!AC$15/'CA PATHWAYS 2022'!$H$15)-1</f>
        <v>3.186008882207525E-2</v>
      </c>
      <c r="AB110" s="413">
        <f>('CA PATHWAYS 2022'!AD$15/'CA PATHWAYS 2022'!$H$15)-1</f>
        <v>4.3039375739147179E-2</v>
      </c>
      <c r="AC110" s="413">
        <f>('CA PATHWAYS 2022'!AE$15/'CA PATHWAYS 2022'!$H$15)-1</f>
        <v>5.9625384727645114E-2</v>
      </c>
      <c r="AD110" s="413">
        <f>('CA PATHWAYS 2022'!AF$15/'CA PATHWAYS 2022'!$H$15)-1</f>
        <v>8.1852524295267237E-2</v>
      </c>
      <c r="AE110" s="413">
        <f>('CA PATHWAYS 2022'!AG$15/'CA PATHWAYS 2022'!$H$15)-1</f>
        <v>0.10003097978804254</v>
      </c>
      <c r="AF110" s="413">
        <f>('CA PATHWAYS 2022'!AH$15/'CA PATHWAYS 2022'!$H$15)-1</f>
        <v>0.11190060908456401</v>
      </c>
      <c r="AG110" s="414" cm="1">
        <f t="array" ref="AG110">TREND($AB110:$AF110,$AB$1:$AF$1,AG$1)</f>
        <v>0.132728193252305</v>
      </c>
      <c r="AH110" s="414" cm="1">
        <f t="array" ref="AH110">TREND($AB110:$AF110,$AB$1:$AF$1,AH$1)</f>
        <v>0.15054099942742738</v>
      </c>
      <c r="AI110" s="414" cm="1">
        <f t="array" ref="AI110">TREND($AB110:$AF110,$AB$1:$AF$1,AI$1)</f>
        <v>0.16835380560254976</v>
      </c>
      <c r="AJ110" s="414" cm="1">
        <f t="array" ref="AJ110">TREND($AB110:$AF110,$AB$1:$AF$1,AJ$1)</f>
        <v>0.18616661177767213</v>
      </c>
      <c r="AK110" s="414" cm="1">
        <f t="array" ref="AK110">TREND($AB110:$AF110,$AB$1:$AF$1,AK$1)</f>
        <v>0.20397941795279451</v>
      </c>
    </row>
    <row r="111" spans="1:37" x14ac:dyDescent="0.25">
      <c r="B111" s="200" t="s">
        <v>1628</v>
      </c>
      <c r="C111" s="46" t="s">
        <v>1156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0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12">
        <f>('CA PATHWAYS 2022'!I$15/'CA PATHWAYS 2022'!$H$15)-1</f>
        <v>-0.15100422209697584</v>
      </c>
      <c r="H111" s="413">
        <f>('CA PATHWAYS 2022'!J$15/'CA PATHWAYS 2022'!$H$15)-1</f>
        <v>-0.20277144075204967</v>
      </c>
      <c r="I111" s="413">
        <f>('CA PATHWAYS 2022'!K$15/'CA PATHWAYS 2022'!$H$15)-1</f>
        <v>-0.17531595582048809</v>
      </c>
      <c r="J111" s="413">
        <f>('CA PATHWAYS 2022'!L$15/'CA PATHWAYS 2022'!$H$15)-1</f>
        <v>-0.14330252737257276</v>
      </c>
      <c r="K111" s="413">
        <f>('CA PATHWAYS 2022'!M$15/'CA PATHWAYS 2022'!$H$15)-1</f>
        <v>-0.12788924882261543</v>
      </c>
      <c r="L111" s="413">
        <f>('CA PATHWAYS 2022'!N$15/'CA PATHWAYS 2022'!$H$15)-1</f>
        <v>-0.10596350661603871</v>
      </c>
      <c r="M111" s="413">
        <f>('CA PATHWAYS 2022'!O$15/'CA PATHWAYS 2022'!$H$15)-1</f>
        <v>-9.2623836189442477E-2</v>
      </c>
      <c r="N111" s="413">
        <f>('CA PATHWAYS 2022'!P$15/'CA PATHWAYS 2022'!$H$15)-1</f>
        <v>-8.4356355238472291E-2</v>
      </c>
      <c r="O111" s="413">
        <f>('CA PATHWAYS 2022'!Q$15/'CA PATHWAYS 2022'!$H$15)-1</f>
        <v>-7.7417628477788214E-2</v>
      </c>
      <c r="P111" s="413">
        <f>('CA PATHWAYS 2022'!R$15/'CA PATHWAYS 2022'!$H$15)-1</f>
        <v>-6.9235322712236314E-2</v>
      </c>
      <c r="Q111" s="413">
        <f>('CA PATHWAYS 2022'!S$15/'CA PATHWAYS 2022'!$H$15)-1</f>
        <v>-5.683765330983559E-2</v>
      </c>
      <c r="R111" s="413">
        <f>('CA PATHWAYS 2022'!T$15/'CA PATHWAYS 2022'!$H$15)-1</f>
        <v>-4.5740712945802953E-2</v>
      </c>
      <c r="S111" s="413">
        <f>('CA PATHWAYS 2022'!U$15/'CA PATHWAYS 2022'!$H$15)-1</f>
        <v>-3.6225630364131733E-2</v>
      </c>
      <c r="T111" s="413">
        <f>('CA PATHWAYS 2022'!V$15/'CA PATHWAYS 2022'!$H$15)-1</f>
        <v>-2.2001348092289152E-2</v>
      </c>
      <c r="U111" s="413">
        <f>('CA PATHWAYS 2022'!W$15/'CA PATHWAYS 2022'!$H$15)-1</f>
        <v>-1.1068932121494512E-2</v>
      </c>
      <c r="V111" s="413">
        <f>('CA PATHWAYS 2022'!X$15/'CA PATHWAYS 2022'!$H$15)-1</f>
        <v>-5.2153863904778053E-3</v>
      </c>
      <c r="W111" s="413">
        <f>('CA PATHWAYS 2022'!Y$15/'CA PATHWAYS 2022'!$H$15)-1</f>
        <v>-1.5598720155484136E-3</v>
      </c>
      <c r="X111" s="413">
        <f>('CA PATHWAYS 2022'!Z$15/'CA PATHWAYS 2022'!$H$15)-1</f>
        <v>6.3575699996889501E-3</v>
      </c>
      <c r="Y111" s="413">
        <f>('CA PATHWAYS 2022'!AA$15/'CA PATHWAYS 2022'!$H$15)-1</f>
        <v>1.5128889741364615E-2</v>
      </c>
      <c r="Z111" s="413">
        <f>('CA PATHWAYS 2022'!AB$15/'CA PATHWAYS 2022'!$H$15)-1</f>
        <v>2.5019344081048445E-2</v>
      </c>
      <c r="AA111" s="413">
        <f>('CA PATHWAYS 2022'!AC$15/'CA PATHWAYS 2022'!$H$15)-1</f>
        <v>3.186008882207525E-2</v>
      </c>
      <c r="AB111" s="413">
        <f>('CA PATHWAYS 2022'!AD$15/'CA PATHWAYS 2022'!$H$15)-1</f>
        <v>4.3039375739147179E-2</v>
      </c>
      <c r="AC111" s="413">
        <f>('CA PATHWAYS 2022'!AE$15/'CA PATHWAYS 2022'!$H$15)-1</f>
        <v>5.9625384727645114E-2</v>
      </c>
      <c r="AD111" s="413">
        <f>('CA PATHWAYS 2022'!AF$15/'CA PATHWAYS 2022'!$H$15)-1</f>
        <v>8.1852524295267237E-2</v>
      </c>
      <c r="AE111" s="413">
        <f>('CA PATHWAYS 2022'!AG$15/'CA PATHWAYS 2022'!$H$15)-1</f>
        <v>0.10003097978804254</v>
      </c>
      <c r="AF111" s="413">
        <f>('CA PATHWAYS 2022'!AH$15/'CA PATHWAYS 2022'!$H$15)-1</f>
        <v>0.11190060908456401</v>
      </c>
      <c r="AG111" s="414" cm="1">
        <f t="array" ref="AG111">TREND($AB111:$AF111,$AB$1:$AF$1,AG$1)</f>
        <v>0.132728193252305</v>
      </c>
      <c r="AH111" s="414" cm="1">
        <f t="array" ref="AH111">TREND($AB111:$AF111,$AB$1:$AF$1,AH$1)</f>
        <v>0.15054099942742738</v>
      </c>
      <c r="AI111" s="414" cm="1">
        <f t="array" ref="AI111">TREND($AB111:$AF111,$AB$1:$AF$1,AI$1)</f>
        <v>0.16835380560254976</v>
      </c>
      <c r="AJ111" s="414" cm="1">
        <f t="array" ref="AJ111">TREND($AB111:$AF111,$AB$1:$AF$1,AJ$1)</f>
        <v>0.18616661177767213</v>
      </c>
      <c r="AK111" s="414" cm="1">
        <f t="array" ref="AK111">TREND($AB111:$AF111,$AB$1:$AF$1,AK$1)</f>
        <v>0.20397941795279451</v>
      </c>
    </row>
    <row r="112" spans="1:37" x14ac:dyDescent="0.25">
      <c r="B112" s="200" t="s">
        <v>1628</v>
      </c>
      <c r="C112" s="46" t="s">
        <v>1156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0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12">
        <f>('CA PATHWAYS 2022'!I$15/'CA PATHWAYS 2022'!$H$15)-1</f>
        <v>-0.15100422209697584</v>
      </c>
      <c r="H112" s="413">
        <f>('CA PATHWAYS 2022'!J$15/'CA PATHWAYS 2022'!$H$15)-1</f>
        <v>-0.20277144075204967</v>
      </c>
      <c r="I112" s="413">
        <f>('CA PATHWAYS 2022'!K$15/'CA PATHWAYS 2022'!$H$15)-1</f>
        <v>-0.17531595582048809</v>
      </c>
      <c r="J112" s="413">
        <f>('CA PATHWAYS 2022'!L$15/'CA PATHWAYS 2022'!$H$15)-1</f>
        <v>-0.14330252737257276</v>
      </c>
      <c r="K112" s="413">
        <f>('CA PATHWAYS 2022'!M$15/'CA PATHWAYS 2022'!$H$15)-1</f>
        <v>-0.12788924882261543</v>
      </c>
      <c r="L112" s="413">
        <f>('CA PATHWAYS 2022'!N$15/'CA PATHWAYS 2022'!$H$15)-1</f>
        <v>-0.10596350661603871</v>
      </c>
      <c r="M112" s="413">
        <f>('CA PATHWAYS 2022'!O$15/'CA PATHWAYS 2022'!$H$15)-1</f>
        <v>-9.2623836189442477E-2</v>
      </c>
      <c r="N112" s="413">
        <f>('CA PATHWAYS 2022'!P$15/'CA PATHWAYS 2022'!$H$15)-1</f>
        <v>-8.4356355238472291E-2</v>
      </c>
      <c r="O112" s="413">
        <f>('CA PATHWAYS 2022'!Q$15/'CA PATHWAYS 2022'!$H$15)-1</f>
        <v>-7.7417628477788214E-2</v>
      </c>
      <c r="P112" s="413">
        <f>('CA PATHWAYS 2022'!R$15/'CA PATHWAYS 2022'!$H$15)-1</f>
        <v>-6.9235322712236314E-2</v>
      </c>
      <c r="Q112" s="413">
        <f>('CA PATHWAYS 2022'!S$15/'CA PATHWAYS 2022'!$H$15)-1</f>
        <v>-5.683765330983559E-2</v>
      </c>
      <c r="R112" s="413">
        <f>('CA PATHWAYS 2022'!T$15/'CA PATHWAYS 2022'!$H$15)-1</f>
        <v>-4.5740712945802953E-2</v>
      </c>
      <c r="S112" s="413">
        <f>('CA PATHWAYS 2022'!U$15/'CA PATHWAYS 2022'!$H$15)-1</f>
        <v>-3.6225630364131733E-2</v>
      </c>
      <c r="T112" s="413">
        <f>('CA PATHWAYS 2022'!V$15/'CA PATHWAYS 2022'!$H$15)-1</f>
        <v>-2.2001348092289152E-2</v>
      </c>
      <c r="U112" s="413">
        <f>('CA PATHWAYS 2022'!W$15/'CA PATHWAYS 2022'!$H$15)-1</f>
        <v>-1.1068932121494512E-2</v>
      </c>
      <c r="V112" s="413">
        <f>('CA PATHWAYS 2022'!X$15/'CA PATHWAYS 2022'!$H$15)-1</f>
        <v>-5.2153863904778053E-3</v>
      </c>
      <c r="W112" s="413">
        <f>('CA PATHWAYS 2022'!Y$15/'CA PATHWAYS 2022'!$H$15)-1</f>
        <v>-1.5598720155484136E-3</v>
      </c>
      <c r="X112" s="413">
        <f>('CA PATHWAYS 2022'!Z$15/'CA PATHWAYS 2022'!$H$15)-1</f>
        <v>6.3575699996889501E-3</v>
      </c>
      <c r="Y112" s="413">
        <f>('CA PATHWAYS 2022'!AA$15/'CA PATHWAYS 2022'!$H$15)-1</f>
        <v>1.5128889741364615E-2</v>
      </c>
      <c r="Z112" s="413">
        <f>('CA PATHWAYS 2022'!AB$15/'CA PATHWAYS 2022'!$H$15)-1</f>
        <v>2.5019344081048445E-2</v>
      </c>
      <c r="AA112" s="413">
        <f>('CA PATHWAYS 2022'!AC$15/'CA PATHWAYS 2022'!$H$15)-1</f>
        <v>3.186008882207525E-2</v>
      </c>
      <c r="AB112" s="413">
        <f>('CA PATHWAYS 2022'!AD$15/'CA PATHWAYS 2022'!$H$15)-1</f>
        <v>4.3039375739147179E-2</v>
      </c>
      <c r="AC112" s="413">
        <f>('CA PATHWAYS 2022'!AE$15/'CA PATHWAYS 2022'!$H$15)-1</f>
        <v>5.9625384727645114E-2</v>
      </c>
      <c r="AD112" s="413">
        <f>('CA PATHWAYS 2022'!AF$15/'CA PATHWAYS 2022'!$H$15)-1</f>
        <v>8.1852524295267237E-2</v>
      </c>
      <c r="AE112" s="413">
        <f>('CA PATHWAYS 2022'!AG$15/'CA PATHWAYS 2022'!$H$15)-1</f>
        <v>0.10003097978804254</v>
      </c>
      <c r="AF112" s="413">
        <f>('CA PATHWAYS 2022'!AH$15/'CA PATHWAYS 2022'!$H$15)-1</f>
        <v>0.11190060908456401</v>
      </c>
      <c r="AG112" s="414" cm="1">
        <f t="array" ref="AG112">TREND($AB112:$AF112,$AB$1:$AF$1,AG$1)</f>
        <v>0.132728193252305</v>
      </c>
      <c r="AH112" s="414" cm="1">
        <f t="array" ref="AH112">TREND($AB112:$AF112,$AB$1:$AF$1,AH$1)</f>
        <v>0.15054099942742738</v>
      </c>
      <c r="AI112" s="414" cm="1">
        <f t="array" ref="AI112">TREND($AB112:$AF112,$AB$1:$AF$1,AI$1)</f>
        <v>0.16835380560254976</v>
      </c>
      <c r="AJ112" s="414" cm="1">
        <f t="array" ref="AJ112">TREND($AB112:$AF112,$AB$1:$AF$1,AJ$1)</f>
        <v>0.18616661177767213</v>
      </c>
      <c r="AK112" s="414" cm="1">
        <f t="array" ref="AK112">TREND($AB112:$AF112,$AB$1:$AF$1,AK$1)</f>
        <v>0.20397941795279451</v>
      </c>
    </row>
    <row r="113" spans="1:37" x14ac:dyDescent="0.25">
      <c r="B113" s="200" t="s">
        <v>1628</v>
      </c>
      <c r="C113" s="46" t="s">
        <v>1156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0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12">
        <f>('CA PATHWAYS 2022'!I$15/'CA PATHWAYS 2022'!$H$15)-1</f>
        <v>-0.15100422209697584</v>
      </c>
      <c r="H113" s="413">
        <f>('CA PATHWAYS 2022'!J$15/'CA PATHWAYS 2022'!$H$15)-1</f>
        <v>-0.20277144075204967</v>
      </c>
      <c r="I113" s="413">
        <f>('CA PATHWAYS 2022'!K$15/'CA PATHWAYS 2022'!$H$15)-1</f>
        <v>-0.17531595582048809</v>
      </c>
      <c r="J113" s="413">
        <f>('CA PATHWAYS 2022'!L$15/'CA PATHWAYS 2022'!$H$15)-1</f>
        <v>-0.14330252737257276</v>
      </c>
      <c r="K113" s="413">
        <f>('CA PATHWAYS 2022'!M$15/'CA PATHWAYS 2022'!$H$15)-1</f>
        <v>-0.12788924882261543</v>
      </c>
      <c r="L113" s="413">
        <f>('CA PATHWAYS 2022'!N$15/'CA PATHWAYS 2022'!$H$15)-1</f>
        <v>-0.10596350661603871</v>
      </c>
      <c r="M113" s="413">
        <f>('CA PATHWAYS 2022'!O$15/'CA PATHWAYS 2022'!$H$15)-1</f>
        <v>-9.2623836189442477E-2</v>
      </c>
      <c r="N113" s="413">
        <f>('CA PATHWAYS 2022'!P$15/'CA PATHWAYS 2022'!$H$15)-1</f>
        <v>-8.4356355238472291E-2</v>
      </c>
      <c r="O113" s="413">
        <f>('CA PATHWAYS 2022'!Q$15/'CA PATHWAYS 2022'!$H$15)-1</f>
        <v>-7.7417628477788214E-2</v>
      </c>
      <c r="P113" s="413">
        <f>('CA PATHWAYS 2022'!R$15/'CA PATHWAYS 2022'!$H$15)-1</f>
        <v>-6.9235322712236314E-2</v>
      </c>
      <c r="Q113" s="413">
        <f>('CA PATHWAYS 2022'!S$15/'CA PATHWAYS 2022'!$H$15)-1</f>
        <v>-5.683765330983559E-2</v>
      </c>
      <c r="R113" s="413">
        <f>('CA PATHWAYS 2022'!T$15/'CA PATHWAYS 2022'!$H$15)-1</f>
        <v>-4.5740712945802953E-2</v>
      </c>
      <c r="S113" s="413">
        <f>('CA PATHWAYS 2022'!U$15/'CA PATHWAYS 2022'!$H$15)-1</f>
        <v>-3.6225630364131733E-2</v>
      </c>
      <c r="T113" s="413">
        <f>('CA PATHWAYS 2022'!V$15/'CA PATHWAYS 2022'!$H$15)-1</f>
        <v>-2.2001348092289152E-2</v>
      </c>
      <c r="U113" s="413">
        <f>('CA PATHWAYS 2022'!W$15/'CA PATHWAYS 2022'!$H$15)-1</f>
        <v>-1.1068932121494512E-2</v>
      </c>
      <c r="V113" s="413">
        <f>('CA PATHWAYS 2022'!X$15/'CA PATHWAYS 2022'!$H$15)-1</f>
        <v>-5.2153863904778053E-3</v>
      </c>
      <c r="W113" s="413">
        <f>('CA PATHWAYS 2022'!Y$15/'CA PATHWAYS 2022'!$H$15)-1</f>
        <v>-1.5598720155484136E-3</v>
      </c>
      <c r="X113" s="413">
        <f>('CA PATHWAYS 2022'!Z$15/'CA PATHWAYS 2022'!$H$15)-1</f>
        <v>6.3575699996889501E-3</v>
      </c>
      <c r="Y113" s="413">
        <f>('CA PATHWAYS 2022'!AA$15/'CA PATHWAYS 2022'!$H$15)-1</f>
        <v>1.5128889741364615E-2</v>
      </c>
      <c r="Z113" s="413">
        <f>('CA PATHWAYS 2022'!AB$15/'CA PATHWAYS 2022'!$H$15)-1</f>
        <v>2.5019344081048445E-2</v>
      </c>
      <c r="AA113" s="413">
        <f>('CA PATHWAYS 2022'!AC$15/'CA PATHWAYS 2022'!$H$15)-1</f>
        <v>3.186008882207525E-2</v>
      </c>
      <c r="AB113" s="413">
        <f>('CA PATHWAYS 2022'!AD$15/'CA PATHWAYS 2022'!$H$15)-1</f>
        <v>4.3039375739147179E-2</v>
      </c>
      <c r="AC113" s="413">
        <f>('CA PATHWAYS 2022'!AE$15/'CA PATHWAYS 2022'!$H$15)-1</f>
        <v>5.9625384727645114E-2</v>
      </c>
      <c r="AD113" s="413">
        <f>('CA PATHWAYS 2022'!AF$15/'CA PATHWAYS 2022'!$H$15)-1</f>
        <v>8.1852524295267237E-2</v>
      </c>
      <c r="AE113" s="413">
        <f>('CA PATHWAYS 2022'!AG$15/'CA PATHWAYS 2022'!$H$15)-1</f>
        <v>0.10003097978804254</v>
      </c>
      <c r="AF113" s="413">
        <f>('CA PATHWAYS 2022'!AH$15/'CA PATHWAYS 2022'!$H$15)-1</f>
        <v>0.11190060908456401</v>
      </c>
      <c r="AG113" s="414" cm="1">
        <f t="array" ref="AG113">TREND($AB113:$AF113,$AB$1:$AF$1,AG$1)</f>
        <v>0.132728193252305</v>
      </c>
      <c r="AH113" s="414" cm="1">
        <f t="array" ref="AH113">TREND($AB113:$AF113,$AB$1:$AF$1,AH$1)</f>
        <v>0.15054099942742738</v>
      </c>
      <c r="AI113" s="414" cm="1">
        <f t="array" ref="AI113">TREND($AB113:$AF113,$AB$1:$AF$1,AI$1)</f>
        <v>0.16835380560254976</v>
      </c>
      <c r="AJ113" s="414" cm="1">
        <f t="array" ref="AJ113">TREND($AB113:$AF113,$AB$1:$AF$1,AJ$1)</f>
        <v>0.18616661177767213</v>
      </c>
      <c r="AK113" s="414" cm="1">
        <f t="array" ref="AK113">TREND($AB113:$AF113,$AB$1:$AF$1,AK$1)</f>
        <v>0.20397941795279451</v>
      </c>
    </row>
    <row r="114" spans="1:37" x14ac:dyDescent="0.25">
      <c r="B114" s="200" t="s">
        <v>1628</v>
      </c>
      <c r="C114" s="46" t="s">
        <v>1156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0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12">
        <f>('CA PATHWAYS 2022'!I$15/'CA PATHWAYS 2022'!$H$15)-1</f>
        <v>-0.15100422209697584</v>
      </c>
      <c r="H114" s="413">
        <f>('CA PATHWAYS 2022'!J$15/'CA PATHWAYS 2022'!$H$15)-1</f>
        <v>-0.20277144075204967</v>
      </c>
      <c r="I114" s="413">
        <f>('CA PATHWAYS 2022'!K$15/'CA PATHWAYS 2022'!$H$15)-1</f>
        <v>-0.17531595582048809</v>
      </c>
      <c r="J114" s="413">
        <f>('CA PATHWAYS 2022'!L$15/'CA PATHWAYS 2022'!$H$15)-1</f>
        <v>-0.14330252737257276</v>
      </c>
      <c r="K114" s="413">
        <f>('CA PATHWAYS 2022'!M$15/'CA PATHWAYS 2022'!$H$15)-1</f>
        <v>-0.12788924882261543</v>
      </c>
      <c r="L114" s="413">
        <f>('CA PATHWAYS 2022'!N$15/'CA PATHWAYS 2022'!$H$15)-1</f>
        <v>-0.10596350661603871</v>
      </c>
      <c r="M114" s="413">
        <f>('CA PATHWAYS 2022'!O$15/'CA PATHWAYS 2022'!$H$15)-1</f>
        <v>-9.2623836189442477E-2</v>
      </c>
      <c r="N114" s="413">
        <f>('CA PATHWAYS 2022'!P$15/'CA PATHWAYS 2022'!$H$15)-1</f>
        <v>-8.4356355238472291E-2</v>
      </c>
      <c r="O114" s="413">
        <f>('CA PATHWAYS 2022'!Q$15/'CA PATHWAYS 2022'!$H$15)-1</f>
        <v>-7.7417628477788214E-2</v>
      </c>
      <c r="P114" s="413">
        <f>('CA PATHWAYS 2022'!R$15/'CA PATHWAYS 2022'!$H$15)-1</f>
        <v>-6.9235322712236314E-2</v>
      </c>
      <c r="Q114" s="413">
        <f>('CA PATHWAYS 2022'!S$15/'CA PATHWAYS 2022'!$H$15)-1</f>
        <v>-5.683765330983559E-2</v>
      </c>
      <c r="R114" s="413">
        <f>('CA PATHWAYS 2022'!T$15/'CA PATHWAYS 2022'!$H$15)-1</f>
        <v>-4.5740712945802953E-2</v>
      </c>
      <c r="S114" s="413">
        <f>('CA PATHWAYS 2022'!U$15/'CA PATHWAYS 2022'!$H$15)-1</f>
        <v>-3.6225630364131733E-2</v>
      </c>
      <c r="T114" s="413">
        <f>('CA PATHWAYS 2022'!V$15/'CA PATHWAYS 2022'!$H$15)-1</f>
        <v>-2.2001348092289152E-2</v>
      </c>
      <c r="U114" s="413">
        <f>('CA PATHWAYS 2022'!W$15/'CA PATHWAYS 2022'!$H$15)-1</f>
        <v>-1.1068932121494512E-2</v>
      </c>
      <c r="V114" s="413">
        <f>('CA PATHWAYS 2022'!X$15/'CA PATHWAYS 2022'!$H$15)-1</f>
        <v>-5.2153863904778053E-3</v>
      </c>
      <c r="W114" s="413">
        <f>('CA PATHWAYS 2022'!Y$15/'CA PATHWAYS 2022'!$H$15)-1</f>
        <v>-1.5598720155484136E-3</v>
      </c>
      <c r="X114" s="413">
        <f>('CA PATHWAYS 2022'!Z$15/'CA PATHWAYS 2022'!$H$15)-1</f>
        <v>6.3575699996889501E-3</v>
      </c>
      <c r="Y114" s="413">
        <f>('CA PATHWAYS 2022'!AA$15/'CA PATHWAYS 2022'!$H$15)-1</f>
        <v>1.5128889741364615E-2</v>
      </c>
      <c r="Z114" s="413">
        <f>('CA PATHWAYS 2022'!AB$15/'CA PATHWAYS 2022'!$H$15)-1</f>
        <v>2.5019344081048445E-2</v>
      </c>
      <c r="AA114" s="413">
        <f>('CA PATHWAYS 2022'!AC$15/'CA PATHWAYS 2022'!$H$15)-1</f>
        <v>3.186008882207525E-2</v>
      </c>
      <c r="AB114" s="413">
        <f>('CA PATHWAYS 2022'!AD$15/'CA PATHWAYS 2022'!$H$15)-1</f>
        <v>4.3039375739147179E-2</v>
      </c>
      <c r="AC114" s="413">
        <f>('CA PATHWAYS 2022'!AE$15/'CA PATHWAYS 2022'!$H$15)-1</f>
        <v>5.9625384727645114E-2</v>
      </c>
      <c r="AD114" s="413">
        <f>('CA PATHWAYS 2022'!AF$15/'CA PATHWAYS 2022'!$H$15)-1</f>
        <v>8.1852524295267237E-2</v>
      </c>
      <c r="AE114" s="413">
        <f>('CA PATHWAYS 2022'!AG$15/'CA PATHWAYS 2022'!$H$15)-1</f>
        <v>0.10003097978804254</v>
      </c>
      <c r="AF114" s="413">
        <f>('CA PATHWAYS 2022'!AH$15/'CA PATHWAYS 2022'!$H$15)-1</f>
        <v>0.11190060908456401</v>
      </c>
      <c r="AG114" s="414" cm="1">
        <f t="array" ref="AG114">TREND($AB114:$AF114,$AB$1:$AF$1,AG$1)</f>
        <v>0.132728193252305</v>
      </c>
      <c r="AH114" s="414" cm="1">
        <f t="array" ref="AH114">TREND($AB114:$AF114,$AB$1:$AF$1,AH$1)</f>
        <v>0.15054099942742738</v>
      </c>
      <c r="AI114" s="414" cm="1">
        <f t="array" ref="AI114">TREND($AB114:$AF114,$AB$1:$AF$1,AI$1)</f>
        <v>0.16835380560254976</v>
      </c>
      <c r="AJ114" s="414" cm="1">
        <f t="array" ref="AJ114">TREND($AB114:$AF114,$AB$1:$AF$1,AJ$1)</f>
        <v>0.18616661177767213</v>
      </c>
      <c r="AK114" s="414" cm="1">
        <f t="array" ref="AK114">TREND($AB114:$AF114,$AB$1:$AF$1,AK$1)</f>
        <v>0.20397941795279451</v>
      </c>
    </row>
    <row r="115" spans="1:37" x14ac:dyDescent="0.25">
      <c r="A115" s="1" t="s">
        <v>1631</v>
      </c>
      <c r="B115" s="200" t="s">
        <v>1628</v>
      </c>
      <c r="C115" s="46" t="s">
        <v>1156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0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12">
        <f>('CA PATHWAYS 2022'!I$25/'CA PATHWAYS 2022'!$H$25)-1</f>
        <v>-6.4729419729097959E-2</v>
      </c>
      <c r="H115" s="413">
        <f>('CA PATHWAYS 2022'!J$25/'CA PATHWAYS 2022'!$H$25)-1</f>
        <v>2.6981542298714078E-3</v>
      </c>
      <c r="I115" s="413">
        <f>('CA PATHWAYS 2022'!K$25/'CA PATHWAYS 2022'!$H$25)-1</f>
        <v>-5.9347025192505676E-2</v>
      </c>
      <c r="J115" s="413">
        <f>('CA PATHWAYS 2022'!L$25/'CA PATHWAYS 2022'!$H$25)-1</f>
        <v>-3.8953580105994257E-2</v>
      </c>
      <c r="K115" s="413">
        <f>('CA PATHWAYS 2022'!M$25/'CA PATHWAYS 2022'!$H$25)-1</f>
        <v>-4.5040209312422363E-2</v>
      </c>
      <c r="L115" s="413">
        <f>('CA PATHWAYS 2022'!N$25/'CA PATHWAYS 2022'!$H$25)-1</f>
        <v>-5.2455032641992028E-2</v>
      </c>
      <c r="M115" s="413">
        <f>('CA PATHWAYS 2022'!O$25/'CA PATHWAYS 2022'!$H$25)-1</f>
        <v>-7.116987344889858E-2</v>
      </c>
      <c r="N115" s="413">
        <f>('CA PATHWAYS 2022'!P$25/'CA PATHWAYS 2022'!$H$25)-1</f>
        <v>-7.4779585475616361E-2</v>
      </c>
      <c r="O115" s="413">
        <f>('CA PATHWAYS 2022'!Q$25/'CA PATHWAYS 2022'!$H$25)-1</f>
        <v>-0.10981166748876159</v>
      </c>
      <c r="P115" s="413">
        <f>('CA PATHWAYS 2022'!R$25/'CA PATHWAYS 2022'!$H$25)-1</f>
        <v>-0.127601360720904</v>
      </c>
      <c r="Q115" s="413">
        <f>('CA PATHWAYS 2022'!S$25/'CA PATHWAYS 2022'!$H$25)-1</f>
        <v>-0.14511035826872332</v>
      </c>
      <c r="R115" s="413">
        <f>('CA PATHWAYS 2022'!T$25/'CA PATHWAYS 2022'!$H$25)-1</f>
        <v>-0.1576443504002778</v>
      </c>
      <c r="S115" s="413">
        <f>('CA PATHWAYS 2022'!U$25/'CA PATHWAYS 2022'!$H$25)-1</f>
        <v>-0.17801408561897136</v>
      </c>
      <c r="T115" s="413">
        <f>('CA PATHWAYS 2022'!V$25/'CA PATHWAYS 2022'!$H$25)-1</f>
        <v>-0.18099895217642881</v>
      </c>
      <c r="U115" s="413">
        <f>('CA PATHWAYS 2022'!W$25/'CA PATHWAYS 2022'!$H$25)-1</f>
        <v>-0.20531797283823972</v>
      </c>
      <c r="V115" s="413">
        <f>('CA PATHWAYS 2022'!X$25/'CA PATHWAYS 2022'!$H$25)-1</f>
        <v>-0.21899338446371464</v>
      </c>
      <c r="W115" s="413">
        <f>('CA PATHWAYS 2022'!Y$25/'CA PATHWAYS 2022'!$H$25)-1</f>
        <v>-0.21438381109981297</v>
      </c>
      <c r="X115" s="413">
        <f>('CA PATHWAYS 2022'!Z$25/'CA PATHWAYS 2022'!$H$25)-1</f>
        <v>-0.23389553356984538</v>
      </c>
      <c r="Y115" s="413">
        <f>('CA PATHWAYS 2022'!AA$25/'CA PATHWAYS 2022'!$H$25)-1</f>
        <v>-0.24215907554593041</v>
      </c>
      <c r="Z115" s="413">
        <f>('CA PATHWAYS 2022'!AB$25/'CA PATHWAYS 2022'!$H$25)-1</f>
        <v>-0.24247213266103818</v>
      </c>
      <c r="AA115" s="413">
        <f>('CA PATHWAYS 2022'!AC$25/'CA PATHWAYS 2022'!$H$25)-1</f>
        <v>-0.24320812804059555</v>
      </c>
      <c r="AB115" s="413">
        <f>('CA PATHWAYS 2022'!AD$25/'CA PATHWAYS 2022'!$H$25)-1</f>
        <v>-0.25219975152727958</v>
      </c>
      <c r="AC115" s="413">
        <f>('CA PATHWAYS 2022'!AE$25/'CA PATHWAYS 2022'!$H$25)-1</f>
        <v>-0.25547996620477842</v>
      </c>
      <c r="AD115" s="413">
        <f>('CA PATHWAYS 2022'!AF$25/'CA PATHWAYS 2022'!$H$25)-1</f>
        <v>-0.25718339146936919</v>
      </c>
      <c r="AE115" s="413">
        <f>('CA PATHWAYS 2022'!AG$25/'CA PATHWAYS 2022'!$H$25)-1</f>
        <v>-0.25785073157262939</v>
      </c>
      <c r="AF115" s="413">
        <f>('CA PATHWAYS 2022'!AH$25/'CA PATHWAYS 2022'!$H$25)-1</f>
        <v>-0.26160599971538756</v>
      </c>
      <c r="AG115" s="414" cm="1">
        <f t="array" ref="AG115">TREND($AB115:$AF115,$AB$1:$AF$1,AG$1)</f>
        <v>-0.26321894662110878</v>
      </c>
      <c r="AH115" s="414" cm="1">
        <f t="array" ref="AH115">TREND($AB115:$AF115,$AB$1:$AF$1,AH$1)</f>
        <v>-0.26533727279551567</v>
      </c>
      <c r="AI115" s="414" cm="1">
        <f t="array" ref="AI115">TREND($AB115:$AF115,$AB$1:$AF$1,AI$1)</f>
        <v>-0.26745559896992255</v>
      </c>
      <c r="AJ115" s="414" cm="1">
        <f t="array" ref="AJ115">TREND($AB115:$AF115,$AB$1:$AF$1,AJ$1)</f>
        <v>-0.26957392514432943</v>
      </c>
      <c r="AK115" s="414" cm="1">
        <f t="array" ref="AK115">TREND($AB115:$AF115,$AB$1:$AF$1,AK$1)</f>
        <v>-0.27169225131873631</v>
      </c>
    </row>
    <row r="116" spans="1:37" x14ac:dyDescent="0.25">
      <c r="B116" s="200" t="s">
        <v>1628</v>
      </c>
      <c r="C116" s="46" t="s">
        <v>1156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0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12">
        <f>('CA PATHWAYS 2022'!I$15/'CA PATHWAYS 2022'!$H$15)-1</f>
        <v>-0.15100422209697584</v>
      </c>
      <c r="H116" s="413">
        <f>('CA PATHWAYS 2022'!J$15/'CA PATHWAYS 2022'!$H$15)-1</f>
        <v>-0.20277144075204967</v>
      </c>
      <c r="I116" s="413">
        <f>('CA PATHWAYS 2022'!K$15/'CA PATHWAYS 2022'!$H$15)-1</f>
        <v>-0.17531595582048809</v>
      </c>
      <c r="J116" s="413">
        <f>('CA PATHWAYS 2022'!L$15/'CA PATHWAYS 2022'!$H$15)-1</f>
        <v>-0.14330252737257276</v>
      </c>
      <c r="K116" s="413">
        <f>('CA PATHWAYS 2022'!M$15/'CA PATHWAYS 2022'!$H$15)-1</f>
        <v>-0.12788924882261543</v>
      </c>
      <c r="L116" s="413">
        <f>('CA PATHWAYS 2022'!N$15/'CA PATHWAYS 2022'!$H$15)-1</f>
        <v>-0.10596350661603871</v>
      </c>
      <c r="M116" s="413">
        <f>('CA PATHWAYS 2022'!O$15/'CA PATHWAYS 2022'!$H$15)-1</f>
        <v>-9.2623836189442477E-2</v>
      </c>
      <c r="N116" s="413">
        <f>('CA PATHWAYS 2022'!P$15/'CA PATHWAYS 2022'!$H$15)-1</f>
        <v>-8.4356355238472291E-2</v>
      </c>
      <c r="O116" s="413">
        <f>('CA PATHWAYS 2022'!Q$15/'CA PATHWAYS 2022'!$H$15)-1</f>
        <v>-7.7417628477788214E-2</v>
      </c>
      <c r="P116" s="413">
        <f>('CA PATHWAYS 2022'!R$15/'CA PATHWAYS 2022'!$H$15)-1</f>
        <v>-6.9235322712236314E-2</v>
      </c>
      <c r="Q116" s="413">
        <f>('CA PATHWAYS 2022'!S$15/'CA PATHWAYS 2022'!$H$15)-1</f>
        <v>-5.683765330983559E-2</v>
      </c>
      <c r="R116" s="413">
        <f>('CA PATHWAYS 2022'!T$15/'CA PATHWAYS 2022'!$H$15)-1</f>
        <v>-4.5740712945802953E-2</v>
      </c>
      <c r="S116" s="413">
        <f>('CA PATHWAYS 2022'!U$15/'CA PATHWAYS 2022'!$H$15)-1</f>
        <v>-3.6225630364131733E-2</v>
      </c>
      <c r="T116" s="413">
        <f>('CA PATHWAYS 2022'!V$15/'CA PATHWAYS 2022'!$H$15)-1</f>
        <v>-2.2001348092289152E-2</v>
      </c>
      <c r="U116" s="413">
        <f>('CA PATHWAYS 2022'!W$15/'CA PATHWAYS 2022'!$H$15)-1</f>
        <v>-1.1068932121494512E-2</v>
      </c>
      <c r="V116" s="413">
        <f>('CA PATHWAYS 2022'!X$15/'CA PATHWAYS 2022'!$H$15)-1</f>
        <v>-5.2153863904778053E-3</v>
      </c>
      <c r="W116" s="413">
        <f>('CA PATHWAYS 2022'!Y$15/'CA PATHWAYS 2022'!$H$15)-1</f>
        <v>-1.5598720155484136E-3</v>
      </c>
      <c r="X116" s="413">
        <f>('CA PATHWAYS 2022'!Z$15/'CA PATHWAYS 2022'!$H$15)-1</f>
        <v>6.3575699996889501E-3</v>
      </c>
      <c r="Y116" s="413">
        <f>('CA PATHWAYS 2022'!AA$15/'CA PATHWAYS 2022'!$H$15)-1</f>
        <v>1.5128889741364615E-2</v>
      </c>
      <c r="Z116" s="413">
        <f>('CA PATHWAYS 2022'!AB$15/'CA PATHWAYS 2022'!$H$15)-1</f>
        <v>2.5019344081048445E-2</v>
      </c>
      <c r="AA116" s="413">
        <f>('CA PATHWAYS 2022'!AC$15/'CA PATHWAYS 2022'!$H$15)-1</f>
        <v>3.186008882207525E-2</v>
      </c>
      <c r="AB116" s="413">
        <f>('CA PATHWAYS 2022'!AD$15/'CA PATHWAYS 2022'!$H$15)-1</f>
        <v>4.3039375739147179E-2</v>
      </c>
      <c r="AC116" s="413">
        <f>('CA PATHWAYS 2022'!AE$15/'CA PATHWAYS 2022'!$H$15)-1</f>
        <v>5.9625384727645114E-2</v>
      </c>
      <c r="AD116" s="413">
        <f>('CA PATHWAYS 2022'!AF$15/'CA PATHWAYS 2022'!$H$15)-1</f>
        <v>8.1852524295267237E-2</v>
      </c>
      <c r="AE116" s="413">
        <f>('CA PATHWAYS 2022'!AG$15/'CA PATHWAYS 2022'!$H$15)-1</f>
        <v>0.10003097978804254</v>
      </c>
      <c r="AF116" s="413">
        <f>('CA PATHWAYS 2022'!AH$15/'CA PATHWAYS 2022'!$H$15)-1</f>
        <v>0.11190060908456401</v>
      </c>
      <c r="AG116" s="414" cm="1">
        <f t="array" ref="AG116">TREND($AB116:$AF116,$AB$1:$AF$1,AG$1)</f>
        <v>0.132728193252305</v>
      </c>
      <c r="AH116" s="414" cm="1">
        <f t="array" ref="AH116">TREND($AB116:$AF116,$AB$1:$AF$1,AH$1)</f>
        <v>0.15054099942742738</v>
      </c>
      <c r="AI116" s="414" cm="1">
        <f t="array" ref="AI116">TREND($AB116:$AF116,$AB$1:$AF$1,AI$1)</f>
        <v>0.16835380560254976</v>
      </c>
      <c r="AJ116" s="414" cm="1">
        <f t="array" ref="AJ116">TREND($AB116:$AF116,$AB$1:$AF$1,AJ$1)</f>
        <v>0.18616661177767213</v>
      </c>
      <c r="AK116" s="414" cm="1">
        <f t="array" ref="AK116">TREND($AB116:$AF116,$AB$1:$AF$1,AK$1)</f>
        <v>0.20397941795279451</v>
      </c>
    </row>
    <row r="117" spans="1:37" x14ac:dyDescent="0.25">
      <c r="B117" s="200" t="s">
        <v>1628</v>
      </c>
      <c r="C117" s="46" t="s">
        <v>1156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0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12">
        <f>('CA PATHWAYS 2022'!I$15/'CA PATHWAYS 2022'!$H$15)-1</f>
        <v>-0.15100422209697584</v>
      </c>
      <c r="H117" s="413">
        <f>('CA PATHWAYS 2022'!J$15/'CA PATHWAYS 2022'!$H$15)-1</f>
        <v>-0.20277144075204967</v>
      </c>
      <c r="I117" s="413">
        <f>('CA PATHWAYS 2022'!K$15/'CA PATHWAYS 2022'!$H$15)-1</f>
        <v>-0.17531595582048809</v>
      </c>
      <c r="J117" s="413">
        <f>('CA PATHWAYS 2022'!L$15/'CA PATHWAYS 2022'!$H$15)-1</f>
        <v>-0.14330252737257276</v>
      </c>
      <c r="K117" s="413">
        <f>('CA PATHWAYS 2022'!M$15/'CA PATHWAYS 2022'!$H$15)-1</f>
        <v>-0.12788924882261543</v>
      </c>
      <c r="L117" s="413">
        <f>('CA PATHWAYS 2022'!N$15/'CA PATHWAYS 2022'!$H$15)-1</f>
        <v>-0.10596350661603871</v>
      </c>
      <c r="M117" s="413">
        <f>('CA PATHWAYS 2022'!O$15/'CA PATHWAYS 2022'!$H$15)-1</f>
        <v>-9.2623836189442477E-2</v>
      </c>
      <c r="N117" s="413">
        <f>('CA PATHWAYS 2022'!P$15/'CA PATHWAYS 2022'!$H$15)-1</f>
        <v>-8.4356355238472291E-2</v>
      </c>
      <c r="O117" s="413">
        <f>('CA PATHWAYS 2022'!Q$15/'CA PATHWAYS 2022'!$H$15)-1</f>
        <v>-7.7417628477788214E-2</v>
      </c>
      <c r="P117" s="413">
        <f>('CA PATHWAYS 2022'!R$15/'CA PATHWAYS 2022'!$H$15)-1</f>
        <v>-6.9235322712236314E-2</v>
      </c>
      <c r="Q117" s="413">
        <f>('CA PATHWAYS 2022'!S$15/'CA PATHWAYS 2022'!$H$15)-1</f>
        <v>-5.683765330983559E-2</v>
      </c>
      <c r="R117" s="413">
        <f>('CA PATHWAYS 2022'!T$15/'CA PATHWAYS 2022'!$H$15)-1</f>
        <v>-4.5740712945802953E-2</v>
      </c>
      <c r="S117" s="413">
        <f>('CA PATHWAYS 2022'!U$15/'CA PATHWAYS 2022'!$H$15)-1</f>
        <v>-3.6225630364131733E-2</v>
      </c>
      <c r="T117" s="413">
        <f>('CA PATHWAYS 2022'!V$15/'CA PATHWAYS 2022'!$H$15)-1</f>
        <v>-2.2001348092289152E-2</v>
      </c>
      <c r="U117" s="413">
        <f>('CA PATHWAYS 2022'!W$15/'CA PATHWAYS 2022'!$H$15)-1</f>
        <v>-1.1068932121494512E-2</v>
      </c>
      <c r="V117" s="413">
        <f>('CA PATHWAYS 2022'!X$15/'CA PATHWAYS 2022'!$H$15)-1</f>
        <v>-5.2153863904778053E-3</v>
      </c>
      <c r="W117" s="413">
        <f>('CA PATHWAYS 2022'!Y$15/'CA PATHWAYS 2022'!$H$15)-1</f>
        <v>-1.5598720155484136E-3</v>
      </c>
      <c r="X117" s="413">
        <f>('CA PATHWAYS 2022'!Z$15/'CA PATHWAYS 2022'!$H$15)-1</f>
        <v>6.3575699996889501E-3</v>
      </c>
      <c r="Y117" s="413">
        <f>('CA PATHWAYS 2022'!AA$15/'CA PATHWAYS 2022'!$H$15)-1</f>
        <v>1.5128889741364615E-2</v>
      </c>
      <c r="Z117" s="413">
        <f>('CA PATHWAYS 2022'!AB$15/'CA PATHWAYS 2022'!$H$15)-1</f>
        <v>2.5019344081048445E-2</v>
      </c>
      <c r="AA117" s="413">
        <f>('CA PATHWAYS 2022'!AC$15/'CA PATHWAYS 2022'!$H$15)-1</f>
        <v>3.186008882207525E-2</v>
      </c>
      <c r="AB117" s="413">
        <f>('CA PATHWAYS 2022'!AD$15/'CA PATHWAYS 2022'!$H$15)-1</f>
        <v>4.3039375739147179E-2</v>
      </c>
      <c r="AC117" s="413">
        <f>('CA PATHWAYS 2022'!AE$15/'CA PATHWAYS 2022'!$H$15)-1</f>
        <v>5.9625384727645114E-2</v>
      </c>
      <c r="AD117" s="413">
        <f>('CA PATHWAYS 2022'!AF$15/'CA PATHWAYS 2022'!$H$15)-1</f>
        <v>8.1852524295267237E-2</v>
      </c>
      <c r="AE117" s="413">
        <f>('CA PATHWAYS 2022'!AG$15/'CA PATHWAYS 2022'!$H$15)-1</f>
        <v>0.10003097978804254</v>
      </c>
      <c r="AF117" s="413">
        <f>('CA PATHWAYS 2022'!AH$15/'CA PATHWAYS 2022'!$H$15)-1</f>
        <v>0.11190060908456401</v>
      </c>
      <c r="AG117" s="414" cm="1">
        <f t="array" ref="AG117">TREND($AB117:$AF117,$AB$1:$AF$1,AG$1)</f>
        <v>0.132728193252305</v>
      </c>
      <c r="AH117" s="414" cm="1">
        <f t="array" ref="AH117">TREND($AB117:$AF117,$AB$1:$AF$1,AH$1)</f>
        <v>0.15054099942742738</v>
      </c>
      <c r="AI117" s="414" cm="1">
        <f t="array" ref="AI117">TREND($AB117:$AF117,$AB$1:$AF$1,AI$1)</f>
        <v>0.16835380560254976</v>
      </c>
      <c r="AJ117" s="414" cm="1">
        <f t="array" ref="AJ117">TREND($AB117:$AF117,$AB$1:$AF$1,AJ$1)</f>
        <v>0.18616661177767213</v>
      </c>
      <c r="AK117" s="414" cm="1">
        <f t="array" ref="AK117">TREND($AB117:$AF117,$AB$1:$AF$1,AK$1)</f>
        <v>0.20397941795279451</v>
      </c>
    </row>
    <row r="118" spans="1:37" x14ac:dyDescent="0.25">
      <c r="B118" s="200" t="s">
        <v>1628</v>
      </c>
      <c r="C118" s="46" t="s">
        <v>1156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0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12">
        <f>('CA PATHWAYS 2022'!I$15/'CA PATHWAYS 2022'!$H$15)-1</f>
        <v>-0.15100422209697584</v>
      </c>
      <c r="H118" s="413">
        <f>('CA PATHWAYS 2022'!J$15/'CA PATHWAYS 2022'!$H$15)-1</f>
        <v>-0.20277144075204967</v>
      </c>
      <c r="I118" s="413">
        <f>('CA PATHWAYS 2022'!K$15/'CA PATHWAYS 2022'!$H$15)-1</f>
        <v>-0.17531595582048809</v>
      </c>
      <c r="J118" s="413">
        <f>('CA PATHWAYS 2022'!L$15/'CA PATHWAYS 2022'!$H$15)-1</f>
        <v>-0.14330252737257276</v>
      </c>
      <c r="K118" s="413">
        <f>('CA PATHWAYS 2022'!M$15/'CA PATHWAYS 2022'!$H$15)-1</f>
        <v>-0.12788924882261543</v>
      </c>
      <c r="L118" s="413">
        <f>('CA PATHWAYS 2022'!N$15/'CA PATHWAYS 2022'!$H$15)-1</f>
        <v>-0.10596350661603871</v>
      </c>
      <c r="M118" s="413">
        <f>('CA PATHWAYS 2022'!O$15/'CA PATHWAYS 2022'!$H$15)-1</f>
        <v>-9.2623836189442477E-2</v>
      </c>
      <c r="N118" s="413">
        <f>('CA PATHWAYS 2022'!P$15/'CA PATHWAYS 2022'!$H$15)-1</f>
        <v>-8.4356355238472291E-2</v>
      </c>
      <c r="O118" s="413">
        <f>('CA PATHWAYS 2022'!Q$15/'CA PATHWAYS 2022'!$H$15)-1</f>
        <v>-7.7417628477788214E-2</v>
      </c>
      <c r="P118" s="413">
        <f>('CA PATHWAYS 2022'!R$15/'CA PATHWAYS 2022'!$H$15)-1</f>
        <v>-6.9235322712236314E-2</v>
      </c>
      <c r="Q118" s="413">
        <f>('CA PATHWAYS 2022'!S$15/'CA PATHWAYS 2022'!$H$15)-1</f>
        <v>-5.683765330983559E-2</v>
      </c>
      <c r="R118" s="413">
        <f>('CA PATHWAYS 2022'!T$15/'CA PATHWAYS 2022'!$H$15)-1</f>
        <v>-4.5740712945802953E-2</v>
      </c>
      <c r="S118" s="413">
        <f>('CA PATHWAYS 2022'!U$15/'CA PATHWAYS 2022'!$H$15)-1</f>
        <v>-3.6225630364131733E-2</v>
      </c>
      <c r="T118" s="413">
        <f>('CA PATHWAYS 2022'!V$15/'CA PATHWAYS 2022'!$H$15)-1</f>
        <v>-2.2001348092289152E-2</v>
      </c>
      <c r="U118" s="413">
        <f>('CA PATHWAYS 2022'!W$15/'CA PATHWAYS 2022'!$H$15)-1</f>
        <v>-1.1068932121494512E-2</v>
      </c>
      <c r="V118" s="413">
        <f>('CA PATHWAYS 2022'!X$15/'CA PATHWAYS 2022'!$H$15)-1</f>
        <v>-5.2153863904778053E-3</v>
      </c>
      <c r="W118" s="413">
        <f>('CA PATHWAYS 2022'!Y$15/'CA PATHWAYS 2022'!$H$15)-1</f>
        <v>-1.5598720155484136E-3</v>
      </c>
      <c r="X118" s="413">
        <f>('CA PATHWAYS 2022'!Z$15/'CA PATHWAYS 2022'!$H$15)-1</f>
        <v>6.3575699996889501E-3</v>
      </c>
      <c r="Y118" s="413">
        <f>('CA PATHWAYS 2022'!AA$15/'CA PATHWAYS 2022'!$H$15)-1</f>
        <v>1.5128889741364615E-2</v>
      </c>
      <c r="Z118" s="413">
        <f>('CA PATHWAYS 2022'!AB$15/'CA PATHWAYS 2022'!$H$15)-1</f>
        <v>2.5019344081048445E-2</v>
      </c>
      <c r="AA118" s="413">
        <f>('CA PATHWAYS 2022'!AC$15/'CA PATHWAYS 2022'!$H$15)-1</f>
        <v>3.186008882207525E-2</v>
      </c>
      <c r="AB118" s="413">
        <f>('CA PATHWAYS 2022'!AD$15/'CA PATHWAYS 2022'!$H$15)-1</f>
        <v>4.3039375739147179E-2</v>
      </c>
      <c r="AC118" s="413">
        <f>('CA PATHWAYS 2022'!AE$15/'CA PATHWAYS 2022'!$H$15)-1</f>
        <v>5.9625384727645114E-2</v>
      </c>
      <c r="AD118" s="413">
        <f>('CA PATHWAYS 2022'!AF$15/'CA PATHWAYS 2022'!$H$15)-1</f>
        <v>8.1852524295267237E-2</v>
      </c>
      <c r="AE118" s="413">
        <f>('CA PATHWAYS 2022'!AG$15/'CA PATHWAYS 2022'!$H$15)-1</f>
        <v>0.10003097978804254</v>
      </c>
      <c r="AF118" s="413">
        <f>('CA PATHWAYS 2022'!AH$15/'CA PATHWAYS 2022'!$H$15)-1</f>
        <v>0.11190060908456401</v>
      </c>
      <c r="AG118" s="414" cm="1">
        <f t="array" ref="AG118">TREND($AB118:$AF118,$AB$1:$AF$1,AG$1)</f>
        <v>0.132728193252305</v>
      </c>
      <c r="AH118" s="414" cm="1">
        <f t="array" ref="AH118">TREND($AB118:$AF118,$AB$1:$AF$1,AH$1)</f>
        <v>0.15054099942742738</v>
      </c>
      <c r="AI118" s="414" cm="1">
        <f t="array" ref="AI118">TREND($AB118:$AF118,$AB$1:$AF$1,AI$1)</f>
        <v>0.16835380560254976</v>
      </c>
      <c r="AJ118" s="414" cm="1">
        <f t="array" ref="AJ118">TREND($AB118:$AF118,$AB$1:$AF$1,AJ$1)</f>
        <v>0.18616661177767213</v>
      </c>
      <c r="AK118" s="414" cm="1">
        <f t="array" ref="AK118">TREND($AB118:$AF118,$AB$1:$AF$1,AK$1)</f>
        <v>0.20397941795279451</v>
      </c>
    </row>
    <row r="119" spans="1:37" x14ac:dyDescent="0.25">
      <c r="A119" s="196" t="s">
        <v>1603</v>
      </c>
      <c r="B119" s="196" t="s">
        <v>1602</v>
      </c>
      <c r="C119" s="46" t="s">
        <v>1156</v>
      </c>
      <c r="D119" s="46" t="s">
        <v>64</v>
      </c>
      <c r="E119" s="44">
        <v>0</v>
      </c>
      <c r="F119" s="170">
        <v>0</v>
      </c>
      <c r="G119" s="412">
        <f>('CA PATHWAYS 2022'!I$15/'CA PATHWAYS 2022'!$H$15)-1</f>
        <v>-0.15100422209697584</v>
      </c>
      <c r="H119" s="145">
        <f>(-0.4-$G119)/COUNT($H$1:$V$1)+G119</f>
        <v>-0.16760394062384412</v>
      </c>
      <c r="I119" s="145">
        <f t="shared" ref="I119:V119" si="6">(-0.4-$G119)/COUNT($H$1:$V$1)+H119</f>
        <v>-0.18420365915071241</v>
      </c>
      <c r="J119" s="145">
        <f t="shared" si="6"/>
        <v>-0.20080337767758069</v>
      </c>
      <c r="K119" s="145">
        <f t="shared" si="6"/>
        <v>-0.21740309620444898</v>
      </c>
      <c r="L119" s="145">
        <f t="shared" si="6"/>
        <v>-0.23400281473131726</v>
      </c>
      <c r="M119" s="145">
        <f t="shared" si="6"/>
        <v>-0.25060253325818554</v>
      </c>
      <c r="N119" s="145">
        <f t="shared" si="6"/>
        <v>-0.2672022517850538</v>
      </c>
      <c r="O119" s="145">
        <f t="shared" si="6"/>
        <v>-0.28380197031192206</v>
      </c>
      <c r="P119" s="145">
        <f t="shared" si="6"/>
        <v>-0.30040168883879032</v>
      </c>
      <c r="Q119" s="145">
        <f t="shared" si="6"/>
        <v>-0.31700140736565857</v>
      </c>
      <c r="R119" s="145">
        <f t="shared" si="6"/>
        <v>-0.33360112589252683</v>
      </c>
      <c r="S119" s="145">
        <f t="shared" si="6"/>
        <v>-0.35020084441939509</v>
      </c>
      <c r="T119" s="145">
        <f t="shared" si="6"/>
        <v>-0.36680056294626334</v>
      </c>
      <c r="U119" s="145">
        <f t="shared" si="6"/>
        <v>-0.3834002814731316</v>
      </c>
      <c r="V119" s="145">
        <f t="shared" si="6"/>
        <v>-0.39999999999999986</v>
      </c>
      <c r="W119" s="145">
        <f>V119</f>
        <v>-0.39999999999999986</v>
      </c>
      <c r="X119" s="145">
        <f t="shared" ref="X119:AK119" si="7">W119</f>
        <v>-0.39999999999999986</v>
      </c>
      <c r="Y119" s="145">
        <f t="shared" si="7"/>
        <v>-0.39999999999999986</v>
      </c>
      <c r="Z119" s="145">
        <f t="shared" si="7"/>
        <v>-0.39999999999999986</v>
      </c>
      <c r="AA119" s="145">
        <f t="shared" si="7"/>
        <v>-0.39999999999999986</v>
      </c>
      <c r="AB119" s="145">
        <f t="shared" si="7"/>
        <v>-0.39999999999999986</v>
      </c>
      <c r="AC119" s="145">
        <f t="shared" si="7"/>
        <v>-0.39999999999999986</v>
      </c>
      <c r="AD119" s="145">
        <f t="shared" si="7"/>
        <v>-0.39999999999999986</v>
      </c>
      <c r="AE119" s="145">
        <f t="shared" si="7"/>
        <v>-0.39999999999999986</v>
      </c>
      <c r="AF119" s="145">
        <f t="shared" si="7"/>
        <v>-0.39999999999999986</v>
      </c>
      <c r="AG119" s="415">
        <f t="shared" si="7"/>
        <v>-0.39999999999999986</v>
      </c>
      <c r="AH119" s="415">
        <f t="shared" si="7"/>
        <v>-0.39999999999999986</v>
      </c>
      <c r="AI119" s="415">
        <f t="shared" si="7"/>
        <v>-0.39999999999999986</v>
      </c>
      <c r="AJ119" s="415">
        <f t="shared" si="7"/>
        <v>-0.39999999999999986</v>
      </c>
      <c r="AK119" s="415">
        <f t="shared" si="7"/>
        <v>-0.39999999999999986</v>
      </c>
    </row>
    <row r="120" spans="1:37" x14ac:dyDescent="0.25">
      <c r="B120" s="200" t="s">
        <v>1628</v>
      </c>
      <c r="C120" s="46" t="s">
        <v>1156</v>
      </c>
      <c r="D120" s="201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0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12">
        <f>('CA PATHWAYS 2022'!I$15/'CA PATHWAYS 2022'!$H$15)-1</f>
        <v>-0.15100422209697584</v>
      </c>
      <c r="H120" s="413">
        <f>('CA PATHWAYS 2022'!J$15/'CA PATHWAYS 2022'!$H$15)-1</f>
        <v>-0.20277144075204967</v>
      </c>
      <c r="I120" s="413">
        <f>('CA PATHWAYS 2022'!K$15/'CA PATHWAYS 2022'!$H$15)-1</f>
        <v>-0.17531595582048809</v>
      </c>
      <c r="J120" s="413">
        <f>('CA PATHWAYS 2022'!L$15/'CA PATHWAYS 2022'!$H$15)-1</f>
        <v>-0.14330252737257276</v>
      </c>
      <c r="K120" s="413">
        <f>('CA PATHWAYS 2022'!M$15/'CA PATHWAYS 2022'!$H$15)-1</f>
        <v>-0.12788924882261543</v>
      </c>
      <c r="L120" s="413">
        <f>('CA PATHWAYS 2022'!N$15/'CA PATHWAYS 2022'!$H$15)-1</f>
        <v>-0.10596350661603871</v>
      </c>
      <c r="M120" s="413">
        <f>('CA PATHWAYS 2022'!O$15/'CA PATHWAYS 2022'!$H$15)-1</f>
        <v>-9.2623836189442477E-2</v>
      </c>
      <c r="N120" s="413">
        <f>('CA PATHWAYS 2022'!P$15/'CA PATHWAYS 2022'!$H$15)-1</f>
        <v>-8.4356355238472291E-2</v>
      </c>
      <c r="O120" s="413">
        <f>('CA PATHWAYS 2022'!Q$15/'CA PATHWAYS 2022'!$H$15)-1</f>
        <v>-7.7417628477788214E-2</v>
      </c>
      <c r="P120" s="413">
        <f>('CA PATHWAYS 2022'!R$15/'CA PATHWAYS 2022'!$H$15)-1</f>
        <v>-6.9235322712236314E-2</v>
      </c>
      <c r="Q120" s="413">
        <f>('CA PATHWAYS 2022'!S$15/'CA PATHWAYS 2022'!$H$15)-1</f>
        <v>-5.683765330983559E-2</v>
      </c>
      <c r="R120" s="413">
        <f>('CA PATHWAYS 2022'!T$15/'CA PATHWAYS 2022'!$H$15)-1</f>
        <v>-4.5740712945802953E-2</v>
      </c>
      <c r="S120" s="413">
        <f>('CA PATHWAYS 2022'!U$15/'CA PATHWAYS 2022'!$H$15)-1</f>
        <v>-3.6225630364131733E-2</v>
      </c>
      <c r="T120" s="413">
        <f>('CA PATHWAYS 2022'!V$15/'CA PATHWAYS 2022'!$H$15)-1</f>
        <v>-2.2001348092289152E-2</v>
      </c>
      <c r="U120" s="413">
        <f>('CA PATHWAYS 2022'!W$15/'CA PATHWAYS 2022'!$H$15)-1</f>
        <v>-1.1068932121494512E-2</v>
      </c>
      <c r="V120" s="413">
        <f>('CA PATHWAYS 2022'!X$15/'CA PATHWAYS 2022'!$H$15)-1</f>
        <v>-5.2153863904778053E-3</v>
      </c>
      <c r="W120" s="413">
        <f>('CA PATHWAYS 2022'!Y$15/'CA PATHWAYS 2022'!$H$15)-1</f>
        <v>-1.5598720155484136E-3</v>
      </c>
      <c r="X120" s="413">
        <f>('CA PATHWAYS 2022'!Z$15/'CA PATHWAYS 2022'!$H$15)-1</f>
        <v>6.3575699996889501E-3</v>
      </c>
      <c r="Y120" s="413">
        <f>('CA PATHWAYS 2022'!AA$15/'CA PATHWAYS 2022'!$H$15)-1</f>
        <v>1.5128889741364615E-2</v>
      </c>
      <c r="Z120" s="413">
        <f>('CA PATHWAYS 2022'!AB$15/'CA PATHWAYS 2022'!$H$15)-1</f>
        <v>2.5019344081048445E-2</v>
      </c>
      <c r="AA120" s="413">
        <f>('CA PATHWAYS 2022'!AC$15/'CA PATHWAYS 2022'!$H$15)-1</f>
        <v>3.186008882207525E-2</v>
      </c>
      <c r="AB120" s="413">
        <f>('CA PATHWAYS 2022'!AD$15/'CA PATHWAYS 2022'!$H$15)-1</f>
        <v>4.3039375739147179E-2</v>
      </c>
      <c r="AC120" s="413">
        <f>('CA PATHWAYS 2022'!AE$15/'CA PATHWAYS 2022'!$H$15)-1</f>
        <v>5.9625384727645114E-2</v>
      </c>
      <c r="AD120" s="413">
        <f>('CA PATHWAYS 2022'!AF$15/'CA PATHWAYS 2022'!$H$15)-1</f>
        <v>8.1852524295267237E-2</v>
      </c>
      <c r="AE120" s="413">
        <f>('CA PATHWAYS 2022'!AG$15/'CA PATHWAYS 2022'!$H$15)-1</f>
        <v>0.10003097978804254</v>
      </c>
      <c r="AF120" s="413">
        <f>('CA PATHWAYS 2022'!AH$15/'CA PATHWAYS 2022'!$H$15)-1</f>
        <v>0.11190060908456401</v>
      </c>
      <c r="AG120" s="414" cm="1">
        <f t="array" ref="AG120">TREND($AB120:$AF120,$AB$1:$AF$1,AG$1)</f>
        <v>0.132728193252305</v>
      </c>
      <c r="AH120" s="414" cm="1">
        <f t="array" ref="AH120">TREND($AB120:$AF120,$AB$1:$AF$1,AH$1)</f>
        <v>0.15054099942742738</v>
      </c>
      <c r="AI120" s="414" cm="1">
        <f t="array" ref="AI120">TREND($AB120:$AF120,$AB$1:$AF$1,AI$1)</f>
        <v>0.16835380560254976</v>
      </c>
      <c r="AJ120" s="414" cm="1">
        <f t="array" ref="AJ120">TREND($AB120:$AF120,$AB$1:$AF$1,AJ$1)</f>
        <v>0.18616661177767213</v>
      </c>
      <c r="AK120" s="414" cm="1">
        <f t="array" ref="AK120">TREND($AB120:$AF120,$AB$1:$AF$1,AK$1)</f>
        <v>0.20397941795279451</v>
      </c>
    </row>
    <row r="121" spans="1:37" x14ac:dyDescent="0.25">
      <c r="B121" s="200" t="s">
        <v>1628</v>
      </c>
      <c r="C121" s="46" t="s">
        <v>1156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0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12">
        <f>('CA PATHWAYS 2022'!I$15/'CA PATHWAYS 2022'!$H$15)-1</f>
        <v>-0.15100422209697584</v>
      </c>
      <c r="H121" s="413">
        <f>('CA PATHWAYS 2022'!J$15/'CA PATHWAYS 2022'!$H$15)-1</f>
        <v>-0.20277144075204967</v>
      </c>
      <c r="I121" s="413">
        <f>('CA PATHWAYS 2022'!K$15/'CA PATHWAYS 2022'!$H$15)-1</f>
        <v>-0.17531595582048809</v>
      </c>
      <c r="J121" s="413">
        <f>('CA PATHWAYS 2022'!L$15/'CA PATHWAYS 2022'!$H$15)-1</f>
        <v>-0.14330252737257276</v>
      </c>
      <c r="K121" s="413">
        <f>('CA PATHWAYS 2022'!M$15/'CA PATHWAYS 2022'!$H$15)-1</f>
        <v>-0.12788924882261543</v>
      </c>
      <c r="L121" s="413">
        <f>('CA PATHWAYS 2022'!N$15/'CA PATHWAYS 2022'!$H$15)-1</f>
        <v>-0.10596350661603871</v>
      </c>
      <c r="M121" s="413">
        <f>('CA PATHWAYS 2022'!O$15/'CA PATHWAYS 2022'!$H$15)-1</f>
        <v>-9.2623836189442477E-2</v>
      </c>
      <c r="N121" s="413">
        <f>('CA PATHWAYS 2022'!P$15/'CA PATHWAYS 2022'!$H$15)-1</f>
        <v>-8.4356355238472291E-2</v>
      </c>
      <c r="O121" s="413">
        <f>('CA PATHWAYS 2022'!Q$15/'CA PATHWAYS 2022'!$H$15)-1</f>
        <v>-7.7417628477788214E-2</v>
      </c>
      <c r="P121" s="413">
        <f>('CA PATHWAYS 2022'!R$15/'CA PATHWAYS 2022'!$H$15)-1</f>
        <v>-6.9235322712236314E-2</v>
      </c>
      <c r="Q121" s="413">
        <f>('CA PATHWAYS 2022'!S$15/'CA PATHWAYS 2022'!$H$15)-1</f>
        <v>-5.683765330983559E-2</v>
      </c>
      <c r="R121" s="413">
        <f>('CA PATHWAYS 2022'!T$15/'CA PATHWAYS 2022'!$H$15)-1</f>
        <v>-4.5740712945802953E-2</v>
      </c>
      <c r="S121" s="413">
        <f>('CA PATHWAYS 2022'!U$15/'CA PATHWAYS 2022'!$H$15)-1</f>
        <v>-3.6225630364131733E-2</v>
      </c>
      <c r="T121" s="413">
        <f>('CA PATHWAYS 2022'!V$15/'CA PATHWAYS 2022'!$H$15)-1</f>
        <v>-2.2001348092289152E-2</v>
      </c>
      <c r="U121" s="413">
        <f>('CA PATHWAYS 2022'!W$15/'CA PATHWAYS 2022'!$H$15)-1</f>
        <v>-1.1068932121494512E-2</v>
      </c>
      <c r="V121" s="413">
        <f>('CA PATHWAYS 2022'!X$15/'CA PATHWAYS 2022'!$H$15)-1</f>
        <v>-5.2153863904778053E-3</v>
      </c>
      <c r="W121" s="413">
        <f>('CA PATHWAYS 2022'!Y$15/'CA PATHWAYS 2022'!$H$15)-1</f>
        <v>-1.5598720155484136E-3</v>
      </c>
      <c r="X121" s="413">
        <f>('CA PATHWAYS 2022'!Z$15/'CA PATHWAYS 2022'!$H$15)-1</f>
        <v>6.3575699996889501E-3</v>
      </c>
      <c r="Y121" s="413">
        <f>('CA PATHWAYS 2022'!AA$15/'CA PATHWAYS 2022'!$H$15)-1</f>
        <v>1.5128889741364615E-2</v>
      </c>
      <c r="Z121" s="413">
        <f>('CA PATHWAYS 2022'!AB$15/'CA PATHWAYS 2022'!$H$15)-1</f>
        <v>2.5019344081048445E-2</v>
      </c>
      <c r="AA121" s="413">
        <f>('CA PATHWAYS 2022'!AC$15/'CA PATHWAYS 2022'!$H$15)-1</f>
        <v>3.186008882207525E-2</v>
      </c>
      <c r="AB121" s="413">
        <f>('CA PATHWAYS 2022'!AD$15/'CA PATHWAYS 2022'!$H$15)-1</f>
        <v>4.3039375739147179E-2</v>
      </c>
      <c r="AC121" s="413">
        <f>('CA PATHWAYS 2022'!AE$15/'CA PATHWAYS 2022'!$H$15)-1</f>
        <v>5.9625384727645114E-2</v>
      </c>
      <c r="AD121" s="413">
        <f>('CA PATHWAYS 2022'!AF$15/'CA PATHWAYS 2022'!$H$15)-1</f>
        <v>8.1852524295267237E-2</v>
      </c>
      <c r="AE121" s="413">
        <f>('CA PATHWAYS 2022'!AG$15/'CA PATHWAYS 2022'!$H$15)-1</f>
        <v>0.10003097978804254</v>
      </c>
      <c r="AF121" s="413">
        <f>('CA PATHWAYS 2022'!AH$15/'CA PATHWAYS 2022'!$H$15)-1</f>
        <v>0.11190060908456401</v>
      </c>
      <c r="AG121" s="414" cm="1">
        <f t="array" ref="AG121">TREND($AB121:$AF121,$AB$1:$AF$1,AG$1)</f>
        <v>0.132728193252305</v>
      </c>
      <c r="AH121" s="414" cm="1">
        <f t="array" ref="AH121">TREND($AB121:$AF121,$AB$1:$AF$1,AH$1)</f>
        <v>0.15054099942742738</v>
      </c>
      <c r="AI121" s="414" cm="1">
        <f t="array" ref="AI121">TREND($AB121:$AF121,$AB$1:$AF$1,AI$1)</f>
        <v>0.16835380560254976</v>
      </c>
      <c r="AJ121" s="414" cm="1">
        <f t="array" ref="AJ121">TREND($AB121:$AF121,$AB$1:$AF$1,AJ$1)</f>
        <v>0.18616661177767213</v>
      </c>
      <c r="AK121" s="414" cm="1">
        <f t="array" ref="AK121">TREND($AB121:$AF121,$AB$1:$AF$1,AK$1)</f>
        <v>0.20397941795279451</v>
      </c>
    </row>
    <row r="122" spans="1:37" x14ac:dyDescent="0.25">
      <c r="B122" s="200" t="s">
        <v>1628</v>
      </c>
      <c r="C122" s="46" t="s">
        <v>1156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0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12">
        <f>('CA PATHWAYS 2022'!I$15/'CA PATHWAYS 2022'!$H$15)-1</f>
        <v>-0.15100422209697584</v>
      </c>
      <c r="H122" s="413">
        <f>('CA PATHWAYS 2022'!J$15/'CA PATHWAYS 2022'!$H$15)-1</f>
        <v>-0.20277144075204967</v>
      </c>
      <c r="I122" s="413">
        <f>('CA PATHWAYS 2022'!K$15/'CA PATHWAYS 2022'!$H$15)-1</f>
        <v>-0.17531595582048809</v>
      </c>
      <c r="J122" s="413">
        <f>('CA PATHWAYS 2022'!L$15/'CA PATHWAYS 2022'!$H$15)-1</f>
        <v>-0.14330252737257276</v>
      </c>
      <c r="K122" s="413">
        <f>('CA PATHWAYS 2022'!M$15/'CA PATHWAYS 2022'!$H$15)-1</f>
        <v>-0.12788924882261543</v>
      </c>
      <c r="L122" s="413">
        <f>('CA PATHWAYS 2022'!N$15/'CA PATHWAYS 2022'!$H$15)-1</f>
        <v>-0.10596350661603871</v>
      </c>
      <c r="M122" s="413">
        <f>('CA PATHWAYS 2022'!O$15/'CA PATHWAYS 2022'!$H$15)-1</f>
        <v>-9.2623836189442477E-2</v>
      </c>
      <c r="N122" s="413">
        <f>('CA PATHWAYS 2022'!P$15/'CA PATHWAYS 2022'!$H$15)-1</f>
        <v>-8.4356355238472291E-2</v>
      </c>
      <c r="O122" s="413">
        <f>('CA PATHWAYS 2022'!Q$15/'CA PATHWAYS 2022'!$H$15)-1</f>
        <v>-7.7417628477788214E-2</v>
      </c>
      <c r="P122" s="413">
        <f>('CA PATHWAYS 2022'!R$15/'CA PATHWAYS 2022'!$H$15)-1</f>
        <v>-6.9235322712236314E-2</v>
      </c>
      <c r="Q122" s="413">
        <f>('CA PATHWAYS 2022'!S$15/'CA PATHWAYS 2022'!$H$15)-1</f>
        <v>-5.683765330983559E-2</v>
      </c>
      <c r="R122" s="413">
        <f>('CA PATHWAYS 2022'!T$15/'CA PATHWAYS 2022'!$H$15)-1</f>
        <v>-4.5740712945802953E-2</v>
      </c>
      <c r="S122" s="413">
        <f>('CA PATHWAYS 2022'!U$15/'CA PATHWAYS 2022'!$H$15)-1</f>
        <v>-3.6225630364131733E-2</v>
      </c>
      <c r="T122" s="413">
        <f>('CA PATHWAYS 2022'!V$15/'CA PATHWAYS 2022'!$H$15)-1</f>
        <v>-2.2001348092289152E-2</v>
      </c>
      <c r="U122" s="413">
        <f>('CA PATHWAYS 2022'!W$15/'CA PATHWAYS 2022'!$H$15)-1</f>
        <v>-1.1068932121494512E-2</v>
      </c>
      <c r="V122" s="413">
        <f>('CA PATHWAYS 2022'!X$15/'CA PATHWAYS 2022'!$H$15)-1</f>
        <v>-5.2153863904778053E-3</v>
      </c>
      <c r="W122" s="413">
        <f>('CA PATHWAYS 2022'!Y$15/'CA PATHWAYS 2022'!$H$15)-1</f>
        <v>-1.5598720155484136E-3</v>
      </c>
      <c r="X122" s="413">
        <f>('CA PATHWAYS 2022'!Z$15/'CA PATHWAYS 2022'!$H$15)-1</f>
        <v>6.3575699996889501E-3</v>
      </c>
      <c r="Y122" s="413">
        <f>('CA PATHWAYS 2022'!AA$15/'CA PATHWAYS 2022'!$H$15)-1</f>
        <v>1.5128889741364615E-2</v>
      </c>
      <c r="Z122" s="413">
        <f>('CA PATHWAYS 2022'!AB$15/'CA PATHWAYS 2022'!$H$15)-1</f>
        <v>2.5019344081048445E-2</v>
      </c>
      <c r="AA122" s="413">
        <f>('CA PATHWAYS 2022'!AC$15/'CA PATHWAYS 2022'!$H$15)-1</f>
        <v>3.186008882207525E-2</v>
      </c>
      <c r="AB122" s="413">
        <f>('CA PATHWAYS 2022'!AD$15/'CA PATHWAYS 2022'!$H$15)-1</f>
        <v>4.3039375739147179E-2</v>
      </c>
      <c r="AC122" s="413">
        <f>('CA PATHWAYS 2022'!AE$15/'CA PATHWAYS 2022'!$H$15)-1</f>
        <v>5.9625384727645114E-2</v>
      </c>
      <c r="AD122" s="413">
        <f>('CA PATHWAYS 2022'!AF$15/'CA PATHWAYS 2022'!$H$15)-1</f>
        <v>8.1852524295267237E-2</v>
      </c>
      <c r="AE122" s="413">
        <f>('CA PATHWAYS 2022'!AG$15/'CA PATHWAYS 2022'!$H$15)-1</f>
        <v>0.10003097978804254</v>
      </c>
      <c r="AF122" s="413">
        <f>('CA PATHWAYS 2022'!AH$15/'CA PATHWAYS 2022'!$H$15)-1</f>
        <v>0.11190060908456401</v>
      </c>
      <c r="AG122" s="414" cm="1">
        <f t="array" ref="AG122">TREND($AB122:$AF122,$AB$1:$AF$1,AG$1)</f>
        <v>0.132728193252305</v>
      </c>
      <c r="AH122" s="414" cm="1">
        <f t="array" ref="AH122">TREND($AB122:$AF122,$AB$1:$AF$1,AH$1)</f>
        <v>0.15054099942742738</v>
      </c>
      <c r="AI122" s="414" cm="1">
        <f t="array" ref="AI122">TREND($AB122:$AF122,$AB$1:$AF$1,AI$1)</f>
        <v>0.16835380560254976</v>
      </c>
      <c r="AJ122" s="414" cm="1">
        <f t="array" ref="AJ122">TREND($AB122:$AF122,$AB$1:$AF$1,AJ$1)</f>
        <v>0.18616661177767213</v>
      </c>
      <c r="AK122" s="414" cm="1">
        <f t="array" ref="AK122">TREND($AB122:$AF122,$AB$1:$AF$1,AK$1)</f>
        <v>0.20397941795279451</v>
      </c>
    </row>
    <row r="123" spans="1:37" x14ac:dyDescent="0.25">
      <c r="B123" s="200" t="s">
        <v>1628</v>
      </c>
      <c r="C123" s="46" t="s">
        <v>1156</v>
      </c>
      <c r="D123" s="201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0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12">
        <f>('CA PATHWAYS 2022'!I$15/'CA PATHWAYS 2022'!$H$15)-1</f>
        <v>-0.15100422209697584</v>
      </c>
      <c r="H123" s="413">
        <f>('CA PATHWAYS 2022'!J$15/'CA PATHWAYS 2022'!$H$15)-1</f>
        <v>-0.20277144075204967</v>
      </c>
      <c r="I123" s="413">
        <f>('CA PATHWAYS 2022'!K$15/'CA PATHWAYS 2022'!$H$15)-1</f>
        <v>-0.17531595582048809</v>
      </c>
      <c r="J123" s="413">
        <f>('CA PATHWAYS 2022'!L$15/'CA PATHWAYS 2022'!$H$15)-1</f>
        <v>-0.14330252737257276</v>
      </c>
      <c r="K123" s="413">
        <f>('CA PATHWAYS 2022'!M$15/'CA PATHWAYS 2022'!$H$15)-1</f>
        <v>-0.12788924882261543</v>
      </c>
      <c r="L123" s="413">
        <f>('CA PATHWAYS 2022'!N$15/'CA PATHWAYS 2022'!$H$15)-1</f>
        <v>-0.10596350661603871</v>
      </c>
      <c r="M123" s="413">
        <f>('CA PATHWAYS 2022'!O$15/'CA PATHWAYS 2022'!$H$15)-1</f>
        <v>-9.2623836189442477E-2</v>
      </c>
      <c r="N123" s="413">
        <f>('CA PATHWAYS 2022'!P$15/'CA PATHWAYS 2022'!$H$15)-1</f>
        <v>-8.4356355238472291E-2</v>
      </c>
      <c r="O123" s="413">
        <f>('CA PATHWAYS 2022'!Q$15/'CA PATHWAYS 2022'!$H$15)-1</f>
        <v>-7.7417628477788214E-2</v>
      </c>
      <c r="P123" s="413">
        <f>('CA PATHWAYS 2022'!R$15/'CA PATHWAYS 2022'!$H$15)-1</f>
        <v>-6.9235322712236314E-2</v>
      </c>
      <c r="Q123" s="413">
        <f>('CA PATHWAYS 2022'!S$15/'CA PATHWAYS 2022'!$H$15)-1</f>
        <v>-5.683765330983559E-2</v>
      </c>
      <c r="R123" s="413">
        <f>('CA PATHWAYS 2022'!T$15/'CA PATHWAYS 2022'!$H$15)-1</f>
        <v>-4.5740712945802953E-2</v>
      </c>
      <c r="S123" s="413">
        <f>('CA PATHWAYS 2022'!U$15/'CA PATHWAYS 2022'!$H$15)-1</f>
        <v>-3.6225630364131733E-2</v>
      </c>
      <c r="T123" s="413">
        <f>('CA PATHWAYS 2022'!V$15/'CA PATHWAYS 2022'!$H$15)-1</f>
        <v>-2.2001348092289152E-2</v>
      </c>
      <c r="U123" s="413">
        <f>('CA PATHWAYS 2022'!W$15/'CA PATHWAYS 2022'!$H$15)-1</f>
        <v>-1.1068932121494512E-2</v>
      </c>
      <c r="V123" s="413">
        <f>('CA PATHWAYS 2022'!X$15/'CA PATHWAYS 2022'!$H$15)-1</f>
        <v>-5.2153863904778053E-3</v>
      </c>
      <c r="W123" s="413">
        <f>('CA PATHWAYS 2022'!Y$15/'CA PATHWAYS 2022'!$H$15)-1</f>
        <v>-1.5598720155484136E-3</v>
      </c>
      <c r="X123" s="413">
        <f>('CA PATHWAYS 2022'!Z$15/'CA PATHWAYS 2022'!$H$15)-1</f>
        <v>6.3575699996889501E-3</v>
      </c>
      <c r="Y123" s="413">
        <f>('CA PATHWAYS 2022'!AA$15/'CA PATHWAYS 2022'!$H$15)-1</f>
        <v>1.5128889741364615E-2</v>
      </c>
      <c r="Z123" s="413">
        <f>('CA PATHWAYS 2022'!AB$15/'CA PATHWAYS 2022'!$H$15)-1</f>
        <v>2.5019344081048445E-2</v>
      </c>
      <c r="AA123" s="413">
        <f>('CA PATHWAYS 2022'!AC$15/'CA PATHWAYS 2022'!$H$15)-1</f>
        <v>3.186008882207525E-2</v>
      </c>
      <c r="AB123" s="413">
        <f>('CA PATHWAYS 2022'!AD$15/'CA PATHWAYS 2022'!$H$15)-1</f>
        <v>4.3039375739147179E-2</v>
      </c>
      <c r="AC123" s="413">
        <f>('CA PATHWAYS 2022'!AE$15/'CA PATHWAYS 2022'!$H$15)-1</f>
        <v>5.9625384727645114E-2</v>
      </c>
      <c r="AD123" s="413">
        <f>('CA PATHWAYS 2022'!AF$15/'CA PATHWAYS 2022'!$H$15)-1</f>
        <v>8.1852524295267237E-2</v>
      </c>
      <c r="AE123" s="413">
        <f>('CA PATHWAYS 2022'!AG$15/'CA PATHWAYS 2022'!$H$15)-1</f>
        <v>0.10003097978804254</v>
      </c>
      <c r="AF123" s="413">
        <f>('CA PATHWAYS 2022'!AH$15/'CA PATHWAYS 2022'!$H$15)-1</f>
        <v>0.11190060908456401</v>
      </c>
      <c r="AG123" s="414" cm="1">
        <f t="array" ref="AG123">TREND($AB123:$AF123,$AB$1:$AF$1,AG$1)</f>
        <v>0.132728193252305</v>
      </c>
      <c r="AH123" s="414" cm="1">
        <f t="array" ref="AH123">TREND($AB123:$AF123,$AB$1:$AF$1,AH$1)</f>
        <v>0.15054099942742738</v>
      </c>
      <c r="AI123" s="414" cm="1">
        <f t="array" ref="AI123">TREND($AB123:$AF123,$AB$1:$AF$1,AI$1)</f>
        <v>0.16835380560254976</v>
      </c>
      <c r="AJ123" s="414" cm="1">
        <f t="array" ref="AJ123">TREND($AB123:$AF123,$AB$1:$AF$1,AJ$1)</f>
        <v>0.18616661177767213</v>
      </c>
      <c r="AK123" s="414" cm="1">
        <f t="array" ref="AK123">TREND($AB123:$AF123,$AB$1:$AF$1,AK$1)</f>
        <v>0.20397941795279451</v>
      </c>
    </row>
    <row r="124" spans="1:37" x14ac:dyDescent="0.25">
      <c r="B124" s="200" t="s">
        <v>1628</v>
      </c>
      <c r="C124" s="46" t="s">
        <v>1156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0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12">
        <f>('CA PATHWAYS 2022'!I$15/'CA PATHWAYS 2022'!$H$15)-1</f>
        <v>-0.15100422209697584</v>
      </c>
      <c r="H124" s="413">
        <f>('CA PATHWAYS 2022'!J$15/'CA PATHWAYS 2022'!$H$15)-1</f>
        <v>-0.20277144075204967</v>
      </c>
      <c r="I124" s="413">
        <f>('CA PATHWAYS 2022'!K$15/'CA PATHWAYS 2022'!$H$15)-1</f>
        <v>-0.17531595582048809</v>
      </c>
      <c r="J124" s="413">
        <f>('CA PATHWAYS 2022'!L$15/'CA PATHWAYS 2022'!$H$15)-1</f>
        <v>-0.14330252737257276</v>
      </c>
      <c r="K124" s="413">
        <f>('CA PATHWAYS 2022'!M$15/'CA PATHWAYS 2022'!$H$15)-1</f>
        <v>-0.12788924882261543</v>
      </c>
      <c r="L124" s="413">
        <f>('CA PATHWAYS 2022'!N$15/'CA PATHWAYS 2022'!$H$15)-1</f>
        <v>-0.10596350661603871</v>
      </c>
      <c r="M124" s="413">
        <f>('CA PATHWAYS 2022'!O$15/'CA PATHWAYS 2022'!$H$15)-1</f>
        <v>-9.2623836189442477E-2</v>
      </c>
      <c r="N124" s="413">
        <f>('CA PATHWAYS 2022'!P$15/'CA PATHWAYS 2022'!$H$15)-1</f>
        <v>-8.4356355238472291E-2</v>
      </c>
      <c r="O124" s="413">
        <f>('CA PATHWAYS 2022'!Q$15/'CA PATHWAYS 2022'!$H$15)-1</f>
        <v>-7.7417628477788214E-2</v>
      </c>
      <c r="P124" s="413">
        <f>('CA PATHWAYS 2022'!R$15/'CA PATHWAYS 2022'!$H$15)-1</f>
        <v>-6.9235322712236314E-2</v>
      </c>
      <c r="Q124" s="413">
        <f>('CA PATHWAYS 2022'!S$15/'CA PATHWAYS 2022'!$H$15)-1</f>
        <v>-5.683765330983559E-2</v>
      </c>
      <c r="R124" s="413">
        <f>('CA PATHWAYS 2022'!T$15/'CA PATHWAYS 2022'!$H$15)-1</f>
        <v>-4.5740712945802953E-2</v>
      </c>
      <c r="S124" s="413">
        <f>('CA PATHWAYS 2022'!U$15/'CA PATHWAYS 2022'!$H$15)-1</f>
        <v>-3.6225630364131733E-2</v>
      </c>
      <c r="T124" s="413">
        <f>('CA PATHWAYS 2022'!V$15/'CA PATHWAYS 2022'!$H$15)-1</f>
        <v>-2.2001348092289152E-2</v>
      </c>
      <c r="U124" s="413">
        <f>('CA PATHWAYS 2022'!W$15/'CA PATHWAYS 2022'!$H$15)-1</f>
        <v>-1.1068932121494512E-2</v>
      </c>
      <c r="V124" s="413">
        <f>('CA PATHWAYS 2022'!X$15/'CA PATHWAYS 2022'!$H$15)-1</f>
        <v>-5.2153863904778053E-3</v>
      </c>
      <c r="W124" s="413">
        <f>('CA PATHWAYS 2022'!Y$15/'CA PATHWAYS 2022'!$H$15)-1</f>
        <v>-1.5598720155484136E-3</v>
      </c>
      <c r="X124" s="413">
        <f>('CA PATHWAYS 2022'!Z$15/'CA PATHWAYS 2022'!$H$15)-1</f>
        <v>6.3575699996889501E-3</v>
      </c>
      <c r="Y124" s="413">
        <f>('CA PATHWAYS 2022'!AA$15/'CA PATHWAYS 2022'!$H$15)-1</f>
        <v>1.5128889741364615E-2</v>
      </c>
      <c r="Z124" s="413">
        <f>('CA PATHWAYS 2022'!AB$15/'CA PATHWAYS 2022'!$H$15)-1</f>
        <v>2.5019344081048445E-2</v>
      </c>
      <c r="AA124" s="413">
        <f>('CA PATHWAYS 2022'!AC$15/'CA PATHWAYS 2022'!$H$15)-1</f>
        <v>3.186008882207525E-2</v>
      </c>
      <c r="AB124" s="413">
        <f>('CA PATHWAYS 2022'!AD$15/'CA PATHWAYS 2022'!$H$15)-1</f>
        <v>4.3039375739147179E-2</v>
      </c>
      <c r="AC124" s="413">
        <f>('CA PATHWAYS 2022'!AE$15/'CA PATHWAYS 2022'!$H$15)-1</f>
        <v>5.9625384727645114E-2</v>
      </c>
      <c r="AD124" s="413">
        <f>('CA PATHWAYS 2022'!AF$15/'CA PATHWAYS 2022'!$H$15)-1</f>
        <v>8.1852524295267237E-2</v>
      </c>
      <c r="AE124" s="413">
        <f>('CA PATHWAYS 2022'!AG$15/'CA PATHWAYS 2022'!$H$15)-1</f>
        <v>0.10003097978804254</v>
      </c>
      <c r="AF124" s="413">
        <f>('CA PATHWAYS 2022'!AH$15/'CA PATHWAYS 2022'!$H$15)-1</f>
        <v>0.11190060908456401</v>
      </c>
      <c r="AG124" s="414" cm="1">
        <f t="array" ref="AG124">TREND($AB124:$AF124,$AB$1:$AF$1,AG$1)</f>
        <v>0.132728193252305</v>
      </c>
      <c r="AH124" s="414" cm="1">
        <f t="array" ref="AH124">TREND($AB124:$AF124,$AB$1:$AF$1,AH$1)</f>
        <v>0.15054099942742738</v>
      </c>
      <c r="AI124" s="414" cm="1">
        <f t="array" ref="AI124">TREND($AB124:$AF124,$AB$1:$AF$1,AI$1)</f>
        <v>0.16835380560254976</v>
      </c>
      <c r="AJ124" s="414" cm="1">
        <f t="array" ref="AJ124">TREND($AB124:$AF124,$AB$1:$AF$1,AJ$1)</f>
        <v>0.18616661177767213</v>
      </c>
      <c r="AK124" s="414" cm="1">
        <f t="array" ref="AK124">TREND($AB124:$AF124,$AB$1:$AF$1,AK$1)</f>
        <v>0.20397941795279451</v>
      </c>
    </row>
    <row r="125" spans="1:37" x14ac:dyDescent="0.25">
      <c r="B125" s="200" t="s">
        <v>1628</v>
      </c>
      <c r="C125" s="46" t="s">
        <v>1156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0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12">
        <f>('CA PATHWAYS 2022'!I$15/'CA PATHWAYS 2022'!$H$15)-1</f>
        <v>-0.15100422209697584</v>
      </c>
      <c r="H125" s="413">
        <f>('CA PATHWAYS 2022'!J$15/'CA PATHWAYS 2022'!$H$15)-1</f>
        <v>-0.20277144075204967</v>
      </c>
      <c r="I125" s="413">
        <f>('CA PATHWAYS 2022'!K$15/'CA PATHWAYS 2022'!$H$15)-1</f>
        <v>-0.17531595582048809</v>
      </c>
      <c r="J125" s="413">
        <f>('CA PATHWAYS 2022'!L$15/'CA PATHWAYS 2022'!$H$15)-1</f>
        <v>-0.14330252737257276</v>
      </c>
      <c r="K125" s="413">
        <f>('CA PATHWAYS 2022'!M$15/'CA PATHWAYS 2022'!$H$15)-1</f>
        <v>-0.12788924882261543</v>
      </c>
      <c r="L125" s="413">
        <f>('CA PATHWAYS 2022'!N$15/'CA PATHWAYS 2022'!$H$15)-1</f>
        <v>-0.10596350661603871</v>
      </c>
      <c r="M125" s="413">
        <f>('CA PATHWAYS 2022'!O$15/'CA PATHWAYS 2022'!$H$15)-1</f>
        <v>-9.2623836189442477E-2</v>
      </c>
      <c r="N125" s="413">
        <f>('CA PATHWAYS 2022'!P$15/'CA PATHWAYS 2022'!$H$15)-1</f>
        <v>-8.4356355238472291E-2</v>
      </c>
      <c r="O125" s="413">
        <f>('CA PATHWAYS 2022'!Q$15/'CA PATHWAYS 2022'!$H$15)-1</f>
        <v>-7.7417628477788214E-2</v>
      </c>
      <c r="P125" s="413">
        <f>('CA PATHWAYS 2022'!R$15/'CA PATHWAYS 2022'!$H$15)-1</f>
        <v>-6.9235322712236314E-2</v>
      </c>
      <c r="Q125" s="413">
        <f>('CA PATHWAYS 2022'!S$15/'CA PATHWAYS 2022'!$H$15)-1</f>
        <v>-5.683765330983559E-2</v>
      </c>
      <c r="R125" s="413">
        <f>('CA PATHWAYS 2022'!T$15/'CA PATHWAYS 2022'!$H$15)-1</f>
        <v>-4.5740712945802953E-2</v>
      </c>
      <c r="S125" s="413">
        <f>('CA PATHWAYS 2022'!U$15/'CA PATHWAYS 2022'!$H$15)-1</f>
        <v>-3.6225630364131733E-2</v>
      </c>
      <c r="T125" s="413">
        <f>('CA PATHWAYS 2022'!V$15/'CA PATHWAYS 2022'!$H$15)-1</f>
        <v>-2.2001348092289152E-2</v>
      </c>
      <c r="U125" s="413">
        <f>('CA PATHWAYS 2022'!W$15/'CA PATHWAYS 2022'!$H$15)-1</f>
        <v>-1.1068932121494512E-2</v>
      </c>
      <c r="V125" s="413">
        <f>('CA PATHWAYS 2022'!X$15/'CA PATHWAYS 2022'!$H$15)-1</f>
        <v>-5.2153863904778053E-3</v>
      </c>
      <c r="W125" s="413">
        <f>('CA PATHWAYS 2022'!Y$15/'CA PATHWAYS 2022'!$H$15)-1</f>
        <v>-1.5598720155484136E-3</v>
      </c>
      <c r="X125" s="413">
        <f>('CA PATHWAYS 2022'!Z$15/'CA PATHWAYS 2022'!$H$15)-1</f>
        <v>6.3575699996889501E-3</v>
      </c>
      <c r="Y125" s="413">
        <f>('CA PATHWAYS 2022'!AA$15/'CA PATHWAYS 2022'!$H$15)-1</f>
        <v>1.5128889741364615E-2</v>
      </c>
      <c r="Z125" s="413">
        <f>('CA PATHWAYS 2022'!AB$15/'CA PATHWAYS 2022'!$H$15)-1</f>
        <v>2.5019344081048445E-2</v>
      </c>
      <c r="AA125" s="413">
        <f>('CA PATHWAYS 2022'!AC$15/'CA PATHWAYS 2022'!$H$15)-1</f>
        <v>3.186008882207525E-2</v>
      </c>
      <c r="AB125" s="413">
        <f>('CA PATHWAYS 2022'!AD$15/'CA PATHWAYS 2022'!$H$15)-1</f>
        <v>4.3039375739147179E-2</v>
      </c>
      <c r="AC125" s="413">
        <f>('CA PATHWAYS 2022'!AE$15/'CA PATHWAYS 2022'!$H$15)-1</f>
        <v>5.9625384727645114E-2</v>
      </c>
      <c r="AD125" s="413">
        <f>('CA PATHWAYS 2022'!AF$15/'CA PATHWAYS 2022'!$H$15)-1</f>
        <v>8.1852524295267237E-2</v>
      </c>
      <c r="AE125" s="413">
        <f>('CA PATHWAYS 2022'!AG$15/'CA PATHWAYS 2022'!$H$15)-1</f>
        <v>0.10003097978804254</v>
      </c>
      <c r="AF125" s="413">
        <f>('CA PATHWAYS 2022'!AH$15/'CA PATHWAYS 2022'!$H$15)-1</f>
        <v>0.11190060908456401</v>
      </c>
      <c r="AG125" s="414" cm="1">
        <f t="array" ref="AG125">TREND($AB125:$AF125,$AB$1:$AF$1,AG$1)</f>
        <v>0.132728193252305</v>
      </c>
      <c r="AH125" s="414" cm="1">
        <f t="array" ref="AH125">TREND($AB125:$AF125,$AB$1:$AF$1,AH$1)</f>
        <v>0.15054099942742738</v>
      </c>
      <c r="AI125" s="414" cm="1">
        <f t="array" ref="AI125">TREND($AB125:$AF125,$AB$1:$AF$1,AI$1)</f>
        <v>0.16835380560254976</v>
      </c>
      <c r="AJ125" s="414" cm="1">
        <f t="array" ref="AJ125">TREND($AB125:$AF125,$AB$1:$AF$1,AJ$1)</f>
        <v>0.18616661177767213</v>
      </c>
      <c r="AK125" s="414" cm="1">
        <f t="array" ref="AK125">TREND($AB125:$AF125,$AB$1:$AF$1,AK$1)</f>
        <v>0.20397941795279451</v>
      </c>
    </row>
    <row r="126" spans="1:37" x14ac:dyDescent="0.25">
      <c r="B126" s="200" t="s">
        <v>1628</v>
      </c>
      <c r="C126" s="46" t="s">
        <v>1156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0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12">
        <f>('CA PATHWAYS 2022'!I$15/'CA PATHWAYS 2022'!$H$15)-1</f>
        <v>-0.15100422209697584</v>
      </c>
      <c r="H126" s="413">
        <f>('CA PATHWAYS 2022'!J$15/'CA PATHWAYS 2022'!$H$15)-1</f>
        <v>-0.20277144075204967</v>
      </c>
      <c r="I126" s="413">
        <f>('CA PATHWAYS 2022'!K$15/'CA PATHWAYS 2022'!$H$15)-1</f>
        <v>-0.17531595582048809</v>
      </c>
      <c r="J126" s="413">
        <f>('CA PATHWAYS 2022'!L$15/'CA PATHWAYS 2022'!$H$15)-1</f>
        <v>-0.14330252737257276</v>
      </c>
      <c r="K126" s="413">
        <f>('CA PATHWAYS 2022'!M$15/'CA PATHWAYS 2022'!$H$15)-1</f>
        <v>-0.12788924882261543</v>
      </c>
      <c r="L126" s="413">
        <f>('CA PATHWAYS 2022'!N$15/'CA PATHWAYS 2022'!$H$15)-1</f>
        <v>-0.10596350661603871</v>
      </c>
      <c r="M126" s="413">
        <f>('CA PATHWAYS 2022'!O$15/'CA PATHWAYS 2022'!$H$15)-1</f>
        <v>-9.2623836189442477E-2</v>
      </c>
      <c r="N126" s="413">
        <f>('CA PATHWAYS 2022'!P$15/'CA PATHWAYS 2022'!$H$15)-1</f>
        <v>-8.4356355238472291E-2</v>
      </c>
      <c r="O126" s="413">
        <f>('CA PATHWAYS 2022'!Q$15/'CA PATHWAYS 2022'!$H$15)-1</f>
        <v>-7.7417628477788214E-2</v>
      </c>
      <c r="P126" s="413">
        <f>('CA PATHWAYS 2022'!R$15/'CA PATHWAYS 2022'!$H$15)-1</f>
        <v>-6.9235322712236314E-2</v>
      </c>
      <c r="Q126" s="413">
        <f>('CA PATHWAYS 2022'!S$15/'CA PATHWAYS 2022'!$H$15)-1</f>
        <v>-5.683765330983559E-2</v>
      </c>
      <c r="R126" s="413">
        <f>('CA PATHWAYS 2022'!T$15/'CA PATHWAYS 2022'!$H$15)-1</f>
        <v>-4.5740712945802953E-2</v>
      </c>
      <c r="S126" s="413">
        <f>('CA PATHWAYS 2022'!U$15/'CA PATHWAYS 2022'!$H$15)-1</f>
        <v>-3.6225630364131733E-2</v>
      </c>
      <c r="T126" s="413">
        <f>('CA PATHWAYS 2022'!V$15/'CA PATHWAYS 2022'!$H$15)-1</f>
        <v>-2.2001348092289152E-2</v>
      </c>
      <c r="U126" s="413">
        <f>('CA PATHWAYS 2022'!W$15/'CA PATHWAYS 2022'!$H$15)-1</f>
        <v>-1.1068932121494512E-2</v>
      </c>
      <c r="V126" s="413">
        <f>('CA PATHWAYS 2022'!X$15/'CA PATHWAYS 2022'!$H$15)-1</f>
        <v>-5.2153863904778053E-3</v>
      </c>
      <c r="W126" s="413">
        <f>('CA PATHWAYS 2022'!Y$15/'CA PATHWAYS 2022'!$H$15)-1</f>
        <v>-1.5598720155484136E-3</v>
      </c>
      <c r="X126" s="413">
        <f>('CA PATHWAYS 2022'!Z$15/'CA PATHWAYS 2022'!$H$15)-1</f>
        <v>6.3575699996889501E-3</v>
      </c>
      <c r="Y126" s="413">
        <f>('CA PATHWAYS 2022'!AA$15/'CA PATHWAYS 2022'!$H$15)-1</f>
        <v>1.5128889741364615E-2</v>
      </c>
      <c r="Z126" s="413">
        <f>('CA PATHWAYS 2022'!AB$15/'CA PATHWAYS 2022'!$H$15)-1</f>
        <v>2.5019344081048445E-2</v>
      </c>
      <c r="AA126" s="413">
        <f>('CA PATHWAYS 2022'!AC$15/'CA PATHWAYS 2022'!$H$15)-1</f>
        <v>3.186008882207525E-2</v>
      </c>
      <c r="AB126" s="413">
        <f>('CA PATHWAYS 2022'!AD$15/'CA PATHWAYS 2022'!$H$15)-1</f>
        <v>4.3039375739147179E-2</v>
      </c>
      <c r="AC126" s="413">
        <f>('CA PATHWAYS 2022'!AE$15/'CA PATHWAYS 2022'!$H$15)-1</f>
        <v>5.9625384727645114E-2</v>
      </c>
      <c r="AD126" s="413">
        <f>('CA PATHWAYS 2022'!AF$15/'CA PATHWAYS 2022'!$H$15)-1</f>
        <v>8.1852524295267237E-2</v>
      </c>
      <c r="AE126" s="413">
        <f>('CA PATHWAYS 2022'!AG$15/'CA PATHWAYS 2022'!$H$15)-1</f>
        <v>0.10003097978804254</v>
      </c>
      <c r="AF126" s="413">
        <f>('CA PATHWAYS 2022'!AH$15/'CA PATHWAYS 2022'!$H$15)-1</f>
        <v>0.11190060908456401</v>
      </c>
      <c r="AG126" s="414" cm="1">
        <f t="array" ref="AG126">TREND($AB126:$AF126,$AB$1:$AF$1,AG$1)</f>
        <v>0.132728193252305</v>
      </c>
      <c r="AH126" s="414" cm="1">
        <f t="array" ref="AH126">TREND($AB126:$AF126,$AB$1:$AF$1,AH$1)</f>
        <v>0.15054099942742738</v>
      </c>
      <c r="AI126" s="414" cm="1">
        <f t="array" ref="AI126">TREND($AB126:$AF126,$AB$1:$AF$1,AI$1)</f>
        <v>0.16835380560254976</v>
      </c>
      <c r="AJ126" s="414" cm="1">
        <f t="array" ref="AJ126">TREND($AB126:$AF126,$AB$1:$AF$1,AJ$1)</f>
        <v>0.18616661177767213</v>
      </c>
      <c r="AK126" s="414" cm="1">
        <f t="array" ref="AK126">TREND($AB126:$AF126,$AB$1:$AF$1,AK$1)</f>
        <v>0.20397941795279451</v>
      </c>
    </row>
    <row r="127" spans="1:37" x14ac:dyDescent="0.25">
      <c r="B127" s="200" t="s">
        <v>1628</v>
      </c>
      <c r="C127" s="46" t="s">
        <v>1156</v>
      </c>
      <c r="D127" s="201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0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12">
        <f>('CA PATHWAYS 2022'!I$15/'CA PATHWAYS 2022'!$H$15)-1</f>
        <v>-0.15100422209697584</v>
      </c>
      <c r="H127" s="413">
        <f>('CA PATHWAYS 2022'!J$15/'CA PATHWAYS 2022'!$H$15)-1</f>
        <v>-0.20277144075204967</v>
      </c>
      <c r="I127" s="413">
        <f>('CA PATHWAYS 2022'!K$15/'CA PATHWAYS 2022'!$H$15)-1</f>
        <v>-0.17531595582048809</v>
      </c>
      <c r="J127" s="413">
        <f>('CA PATHWAYS 2022'!L$15/'CA PATHWAYS 2022'!$H$15)-1</f>
        <v>-0.14330252737257276</v>
      </c>
      <c r="K127" s="413">
        <f>('CA PATHWAYS 2022'!M$15/'CA PATHWAYS 2022'!$H$15)-1</f>
        <v>-0.12788924882261543</v>
      </c>
      <c r="L127" s="413">
        <f>('CA PATHWAYS 2022'!N$15/'CA PATHWAYS 2022'!$H$15)-1</f>
        <v>-0.10596350661603871</v>
      </c>
      <c r="M127" s="413">
        <f>('CA PATHWAYS 2022'!O$15/'CA PATHWAYS 2022'!$H$15)-1</f>
        <v>-9.2623836189442477E-2</v>
      </c>
      <c r="N127" s="413">
        <f>('CA PATHWAYS 2022'!P$15/'CA PATHWAYS 2022'!$H$15)-1</f>
        <v>-8.4356355238472291E-2</v>
      </c>
      <c r="O127" s="413">
        <f>('CA PATHWAYS 2022'!Q$15/'CA PATHWAYS 2022'!$H$15)-1</f>
        <v>-7.7417628477788214E-2</v>
      </c>
      <c r="P127" s="413">
        <f>('CA PATHWAYS 2022'!R$15/'CA PATHWAYS 2022'!$H$15)-1</f>
        <v>-6.9235322712236314E-2</v>
      </c>
      <c r="Q127" s="413">
        <f>('CA PATHWAYS 2022'!S$15/'CA PATHWAYS 2022'!$H$15)-1</f>
        <v>-5.683765330983559E-2</v>
      </c>
      <c r="R127" s="413">
        <f>('CA PATHWAYS 2022'!T$15/'CA PATHWAYS 2022'!$H$15)-1</f>
        <v>-4.5740712945802953E-2</v>
      </c>
      <c r="S127" s="413">
        <f>('CA PATHWAYS 2022'!U$15/'CA PATHWAYS 2022'!$H$15)-1</f>
        <v>-3.6225630364131733E-2</v>
      </c>
      <c r="T127" s="413">
        <f>('CA PATHWAYS 2022'!V$15/'CA PATHWAYS 2022'!$H$15)-1</f>
        <v>-2.2001348092289152E-2</v>
      </c>
      <c r="U127" s="413">
        <f>('CA PATHWAYS 2022'!W$15/'CA PATHWAYS 2022'!$H$15)-1</f>
        <v>-1.1068932121494512E-2</v>
      </c>
      <c r="V127" s="413">
        <f>('CA PATHWAYS 2022'!X$15/'CA PATHWAYS 2022'!$H$15)-1</f>
        <v>-5.2153863904778053E-3</v>
      </c>
      <c r="W127" s="413">
        <f>('CA PATHWAYS 2022'!Y$15/'CA PATHWAYS 2022'!$H$15)-1</f>
        <v>-1.5598720155484136E-3</v>
      </c>
      <c r="X127" s="413">
        <f>('CA PATHWAYS 2022'!Z$15/'CA PATHWAYS 2022'!$H$15)-1</f>
        <v>6.3575699996889501E-3</v>
      </c>
      <c r="Y127" s="413">
        <f>('CA PATHWAYS 2022'!AA$15/'CA PATHWAYS 2022'!$H$15)-1</f>
        <v>1.5128889741364615E-2</v>
      </c>
      <c r="Z127" s="413">
        <f>('CA PATHWAYS 2022'!AB$15/'CA PATHWAYS 2022'!$H$15)-1</f>
        <v>2.5019344081048445E-2</v>
      </c>
      <c r="AA127" s="413">
        <f>('CA PATHWAYS 2022'!AC$15/'CA PATHWAYS 2022'!$H$15)-1</f>
        <v>3.186008882207525E-2</v>
      </c>
      <c r="AB127" s="413">
        <f>('CA PATHWAYS 2022'!AD$15/'CA PATHWAYS 2022'!$H$15)-1</f>
        <v>4.3039375739147179E-2</v>
      </c>
      <c r="AC127" s="413">
        <f>('CA PATHWAYS 2022'!AE$15/'CA PATHWAYS 2022'!$H$15)-1</f>
        <v>5.9625384727645114E-2</v>
      </c>
      <c r="AD127" s="413">
        <f>('CA PATHWAYS 2022'!AF$15/'CA PATHWAYS 2022'!$H$15)-1</f>
        <v>8.1852524295267237E-2</v>
      </c>
      <c r="AE127" s="413">
        <f>('CA PATHWAYS 2022'!AG$15/'CA PATHWAYS 2022'!$H$15)-1</f>
        <v>0.10003097978804254</v>
      </c>
      <c r="AF127" s="413">
        <f>('CA PATHWAYS 2022'!AH$15/'CA PATHWAYS 2022'!$H$15)-1</f>
        <v>0.11190060908456401</v>
      </c>
      <c r="AG127" s="414" cm="1">
        <f t="array" ref="AG127">TREND($AB127:$AF127,$AB$1:$AF$1,AG$1)</f>
        <v>0.132728193252305</v>
      </c>
      <c r="AH127" s="414" cm="1">
        <f t="array" ref="AH127">TREND($AB127:$AF127,$AB$1:$AF$1,AH$1)</f>
        <v>0.15054099942742738</v>
      </c>
      <c r="AI127" s="414" cm="1">
        <f t="array" ref="AI127">TREND($AB127:$AF127,$AB$1:$AF$1,AI$1)</f>
        <v>0.16835380560254976</v>
      </c>
      <c r="AJ127" s="414" cm="1">
        <f t="array" ref="AJ127">TREND($AB127:$AF127,$AB$1:$AF$1,AJ$1)</f>
        <v>0.18616661177767213</v>
      </c>
      <c r="AK127" s="414" cm="1">
        <f t="array" ref="AK127">TREND($AB127:$AF127,$AB$1:$AF$1,AK$1)</f>
        <v>0.20397941795279451</v>
      </c>
    </row>
    <row r="128" spans="1:37" x14ac:dyDescent="0.25">
      <c r="B128" s="200" t="s">
        <v>1628</v>
      </c>
      <c r="C128" s="46" t="s">
        <v>1156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0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12">
        <f>('CA PATHWAYS 2022'!I$15/'CA PATHWAYS 2022'!$H$15)-1</f>
        <v>-0.15100422209697584</v>
      </c>
      <c r="H128" s="413">
        <f>('CA PATHWAYS 2022'!J$15/'CA PATHWAYS 2022'!$H$15)-1</f>
        <v>-0.20277144075204967</v>
      </c>
      <c r="I128" s="413">
        <f>('CA PATHWAYS 2022'!K$15/'CA PATHWAYS 2022'!$H$15)-1</f>
        <v>-0.17531595582048809</v>
      </c>
      <c r="J128" s="413">
        <f>('CA PATHWAYS 2022'!L$15/'CA PATHWAYS 2022'!$H$15)-1</f>
        <v>-0.14330252737257276</v>
      </c>
      <c r="K128" s="413">
        <f>('CA PATHWAYS 2022'!M$15/'CA PATHWAYS 2022'!$H$15)-1</f>
        <v>-0.12788924882261543</v>
      </c>
      <c r="L128" s="413">
        <f>('CA PATHWAYS 2022'!N$15/'CA PATHWAYS 2022'!$H$15)-1</f>
        <v>-0.10596350661603871</v>
      </c>
      <c r="M128" s="413">
        <f>('CA PATHWAYS 2022'!O$15/'CA PATHWAYS 2022'!$H$15)-1</f>
        <v>-9.2623836189442477E-2</v>
      </c>
      <c r="N128" s="413">
        <f>('CA PATHWAYS 2022'!P$15/'CA PATHWAYS 2022'!$H$15)-1</f>
        <v>-8.4356355238472291E-2</v>
      </c>
      <c r="O128" s="413">
        <f>('CA PATHWAYS 2022'!Q$15/'CA PATHWAYS 2022'!$H$15)-1</f>
        <v>-7.7417628477788214E-2</v>
      </c>
      <c r="P128" s="413">
        <f>('CA PATHWAYS 2022'!R$15/'CA PATHWAYS 2022'!$H$15)-1</f>
        <v>-6.9235322712236314E-2</v>
      </c>
      <c r="Q128" s="413">
        <f>('CA PATHWAYS 2022'!S$15/'CA PATHWAYS 2022'!$H$15)-1</f>
        <v>-5.683765330983559E-2</v>
      </c>
      <c r="R128" s="413">
        <f>('CA PATHWAYS 2022'!T$15/'CA PATHWAYS 2022'!$H$15)-1</f>
        <v>-4.5740712945802953E-2</v>
      </c>
      <c r="S128" s="413">
        <f>('CA PATHWAYS 2022'!U$15/'CA PATHWAYS 2022'!$H$15)-1</f>
        <v>-3.6225630364131733E-2</v>
      </c>
      <c r="T128" s="413">
        <f>('CA PATHWAYS 2022'!V$15/'CA PATHWAYS 2022'!$H$15)-1</f>
        <v>-2.2001348092289152E-2</v>
      </c>
      <c r="U128" s="413">
        <f>('CA PATHWAYS 2022'!W$15/'CA PATHWAYS 2022'!$H$15)-1</f>
        <v>-1.1068932121494512E-2</v>
      </c>
      <c r="V128" s="413">
        <f>('CA PATHWAYS 2022'!X$15/'CA PATHWAYS 2022'!$H$15)-1</f>
        <v>-5.2153863904778053E-3</v>
      </c>
      <c r="W128" s="413">
        <f>('CA PATHWAYS 2022'!Y$15/'CA PATHWAYS 2022'!$H$15)-1</f>
        <v>-1.5598720155484136E-3</v>
      </c>
      <c r="X128" s="413">
        <f>('CA PATHWAYS 2022'!Z$15/'CA PATHWAYS 2022'!$H$15)-1</f>
        <v>6.3575699996889501E-3</v>
      </c>
      <c r="Y128" s="413">
        <f>('CA PATHWAYS 2022'!AA$15/'CA PATHWAYS 2022'!$H$15)-1</f>
        <v>1.5128889741364615E-2</v>
      </c>
      <c r="Z128" s="413">
        <f>('CA PATHWAYS 2022'!AB$15/'CA PATHWAYS 2022'!$H$15)-1</f>
        <v>2.5019344081048445E-2</v>
      </c>
      <c r="AA128" s="413">
        <f>('CA PATHWAYS 2022'!AC$15/'CA PATHWAYS 2022'!$H$15)-1</f>
        <v>3.186008882207525E-2</v>
      </c>
      <c r="AB128" s="413">
        <f>('CA PATHWAYS 2022'!AD$15/'CA PATHWAYS 2022'!$H$15)-1</f>
        <v>4.3039375739147179E-2</v>
      </c>
      <c r="AC128" s="413">
        <f>('CA PATHWAYS 2022'!AE$15/'CA PATHWAYS 2022'!$H$15)-1</f>
        <v>5.9625384727645114E-2</v>
      </c>
      <c r="AD128" s="413">
        <f>('CA PATHWAYS 2022'!AF$15/'CA PATHWAYS 2022'!$H$15)-1</f>
        <v>8.1852524295267237E-2</v>
      </c>
      <c r="AE128" s="413">
        <f>('CA PATHWAYS 2022'!AG$15/'CA PATHWAYS 2022'!$H$15)-1</f>
        <v>0.10003097978804254</v>
      </c>
      <c r="AF128" s="413">
        <f>('CA PATHWAYS 2022'!AH$15/'CA PATHWAYS 2022'!$H$15)-1</f>
        <v>0.11190060908456401</v>
      </c>
      <c r="AG128" s="414" cm="1">
        <f t="array" ref="AG128">TREND($AB128:$AF128,$AB$1:$AF$1,AG$1)</f>
        <v>0.132728193252305</v>
      </c>
      <c r="AH128" s="414" cm="1">
        <f t="array" ref="AH128">TREND($AB128:$AF128,$AB$1:$AF$1,AH$1)</f>
        <v>0.15054099942742738</v>
      </c>
      <c r="AI128" s="414" cm="1">
        <f t="array" ref="AI128">TREND($AB128:$AF128,$AB$1:$AF$1,AI$1)</f>
        <v>0.16835380560254976</v>
      </c>
      <c r="AJ128" s="414" cm="1">
        <f t="array" ref="AJ128">TREND($AB128:$AF128,$AB$1:$AF$1,AJ$1)</f>
        <v>0.18616661177767213</v>
      </c>
      <c r="AK128" s="414" cm="1">
        <f t="array" ref="AK128">TREND($AB128:$AF128,$AB$1:$AF$1,AK$1)</f>
        <v>0.20397941795279451</v>
      </c>
    </row>
    <row r="129" spans="1:37" x14ac:dyDescent="0.25">
      <c r="B129" s="200" t="s">
        <v>1628</v>
      </c>
      <c r="C129" s="46" t="s">
        <v>1156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0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12">
        <f>('CA PATHWAYS 2022'!I$15/'CA PATHWAYS 2022'!$H$15)-1</f>
        <v>-0.15100422209697584</v>
      </c>
      <c r="H129" s="413">
        <f>('CA PATHWAYS 2022'!J$15/'CA PATHWAYS 2022'!$H$15)-1</f>
        <v>-0.20277144075204967</v>
      </c>
      <c r="I129" s="413">
        <f>('CA PATHWAYS 2022'!K$15/'CA PATHWAYS 2022'!$H$15)-1</f>
        <v>-0.17531595582048809</v>
      </c>
      <c r="J129" s="413">
        <f>('CA PATHWAYS 2022'!L$15/'CA PATHWAYS 2022'!$H$15)-1</f>
        <v>-0.14330252737257276</v>
      </c>
      <c r="K129" s="413">
        <f>('CA PATHWAYS 2022'!M$15/'CA PATHWAYS 2022'!$H$15)-1</f>
        <v>-0.12788924882261543</v>
      </c>
      <c r="L129" s="413">
        <f>('CA PATHWAYS 2022'!N$15/'CA PATHWAYS 2022'!$H$15)-1</f>
        <v>-0.10596350661603871</v>
      </c>
      <c r="M129" s="413">
        <f>('CA PATHWAYS 2022'!O$15/'CA PATHWAYS 2022'!$H$15)-1</f>
        <v>-9.2623836189442477E-2</v>
      </c>
      <c r="N129" s="413">
        <f>('CA PATHWAYS 2022'!P$15/'CA PATHWAYS 2022'!$H$15)-1</f>
        <v>-8.4356355238472291E-2</v>
      </c>
      <c r="O129" s="413">
        <f>('CA PATHWAYS 2022'!Q$15/'CA PATHWAYS 2022'!$H$15)-1</f>
        <v>-7.7417628477788214E-2</v>
      </c>
      <c r="P129" s="413">
        <f>('CA PATHWAYS 2022'!R$15/'CA PATHWAYS 2022'!$H$15)-1</f>
        <v>-6.9235322712236314E-2</v>
      </c>
      <c r="Q129" s="413">
        <f>('CA PATHWAYS 2022'!S$15/'CA PATHWAYS 2022'!$H$15)-1</f>
        <v>-5.683765330983559E-2</v>
      </c>
      <c r="R129" s="413">
        <f>('CA PATHWAYS 2022'!T$15/'CA PATHWAYS 2022'!$H$15)-1</f>
        <v>-4.5740712945802953E-2</v>
      </c>
      <c r="S129" s="413">
        <f>('CA PATHWAYS 2022'!U$15/'CA PATHWAYS 2022'!$H$15)-1</f>
        <v>-3.6225630364131733E-2</v>
      </c>
      <c r="T129" s="413">
        <f>('CA PATHWAYS 2022'!V$15/'CA PATHWAYS 2022'!$H$15)-1</f>
        <v>-2.2001348092289152E-2</v>
      </c>
      <c r="U129" s="413">
        <f>('CA PATHWAYS 2022'!W$15/'CA PATHWAYS 2022'!$H$15)-1</f>
        <v>-1.1068932121494512E-2</v>
      </c>
      <c r="V129" s="413">
        <f>('CA PATHWAYS 2022'!X$15/'CA PATHWAYS 2022'!$H$15)-1</f>
        <v>-5.2153863904778053E-3</v>
      </c>
      <c r="W129" s="413">
        <f>('CA PATHWAYS 2022'!Y$15/'CA PATHWAYS 2022'!$H$15)-1</f>
        <v>-1.5598720155484136E-3</v>
      </c>
      <c r="X129" s="413">
        <f>('CA PATHWAYS 2022'!Z$15/'CA PATHWAYS 2022'!$H$15)-1</f>
        <v>6.3575699996889501E-3</v>
      </c>
      <c r="Y129" s="413">
        <f>('CA PATHWAYS 2022'!AA$15/'CA PATHWAYS 2022'!$H$15)-1</f>
        <v>1.5128889741364615E-2</v>
      </c>
      <c r="Z129" s="413">
        <f>('CA PATHWAYS 2022'!AB$15/'CA PATHWAYS 2022'!$H$15)-1</f>
        <v>2.5019344081048445E-2</v>
      </c>
      <c r="AA129" s="413">
        <f>('CA PATHWAYS 2022'!AC$15/'CA PATHWAYS 2022'!$H$15)-1</f>
        <v>3.186008882207525E-2</v>
      </c>
      <c r="AB129" s="413">
        <f>('CA PATHWAYS 2022'!AD$15/'CA PATHWAYS 2022'!$H$15)-1</f>
        <v>4.3039375739147179E-2</v>
      </c>
      <c r="AC129" s="413">
        <f>('CA PATHWAYS 2022'!AE$15/'CA PATHWAYS 2022'!$H$15)-1</f>
        <v>5.9625384727645114E-2</v>
      </c>
      <c r="AD129" s="413">
        <f>('CA PATHWAYS 2022'!AF$15/'CA PATHWAYS 2022'!$H$15)-1</f>
        <v>8.1852524295267237E-2</v>
      </c>
      <c r="AE129" s="413">
        <f>('CA PATHWAYS 2022'!AG$15/'CA PATHWAYS 2022'!$H$15)-1</f>
        <v>0.10003097978804254</v>
      </c>
      <c r="AF129" s="413">
        <f>('CA PATHWAYS 2022'!AH$15/'CA PATHWAYS 2022'!$H$15)-1</f>
        <v>0.11190060908456401</v>
      </c>
      <c r="AG129" s="414" cm="1">
        <f t="array" ref="AG129">TREND($AB129:$AF129,$AB$1:$AF$1,AG$1)</f>
        <v>0.132728193252305</v>
      </c>
      <c r="AH129" s="414" cm="1">
        <f t="array" ref="AH129">TREND($AB129:$AF129,$AB$1:$AF$1,AH$1)</f>
        <v>0.15054099942742738</v>
      </c>
      <c r="AI129" s="414" cm="1">
        <f t="array" ref="AI129">TREND($AB129:$AF129,$AB$1:$AF$1,AI$1)</f>
        <v>0.16835380560254976</v>
      </c>
      <c r="AJ129" s="414" cm="1">
        <f t="array" ref="AJ129">TREND($AB129:$AF129,$AB$1:$AF$1,AJ$1)</f>
        <v>0.18616661177767213</v>
      </c>
      <c r="AK129" s="414" cm="1">
        <f t="array" ref="AK129">TREND($AB129:$AF129,$AB$1:$AF$1,AK$1)</f>
        <v>0.20397941795279451</v>
      </c>
    </row>
    <row r="130" spans="1:37" x14ac:dyDescent="0.25">
      <c r="A130" s="1"/>
      <c r="B130" s="200" t="s">
        <v>1628</v>
      </c>
      <c r="C130" s="46" t="s">
        <v>1156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0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12">
        <v>0</v>
      </c>
      <c r="H130" s="413">
        <v>0</v>
      </c>
      <c r="I130" s="413">
        <v>0</v>
      </c>
      <c r="J130" s="413">
        <v>0</v>
      </c>
      <c r="K130" s="413">
        <v>0</v>
      </c>
      <c r="L130" s="413">
        <v>0</v>
      </c>
      <c r="M130" s="413">
        <v>0</v>
      </c>
      <c r="N130" s="413">
        <v>0</v>
      </c>
      <c r="O130" s="413">
        <v>0</v>
      </c>
      <c r="P130" s="413">
        <v>0</v>
      </c>
      <c r="Q130" s="413">
        <v>0</v>
      </c>
      <c r="R130" s="413">
        <v>0</v>
      </c>
      <c r="S130" s="413">
        <v>0</v>
      </c>
      <c r="T130" s="413">
        <v>0</v>
      </c>
      <c r="U130" s="413">
        <v>0</v>
      </c>
      <c r="V130" s="413">
        <v>0</v>
      </c>
      <c r="W130" s="413">
        <v>0</v>
      </c>
      <c r="X130" s="413">
        <v>0</v>
      </c>
      <c r="Y130" s="413">
        <v>0</v>
      </c>
      <c r="Z130" s="413">
        <v>0</v>
      </c>
      <c r="AA130" s="413">
        <v>0</v>
      </c>
      <c r="AB130" s="413">
        <v>0</v>
      </c>
      <c r="AC130" s="413">
        <v>0</v>
      </c>
      <c r="AD130" s="413">
        <v>0</v>
      </c>
      <c r="AE130" s="413">
        <v>0</v>
      </c>
      <c r="AF130" s="413">
        <v>0</v>
      </c>
      <c r="AG130" s="414" cm="1">
        <f t="array" ref="AG130">TREND($AB130:$AF130,$AB$1:$AF$1,AG$1)</f>
        <v>0</v>
      </c>
      <c r="AH130" s="414" cm="1">
        <f t="array" ref="AH130">TREND($AB130:$AF130,$AB$1:$AF$1,AH$1)</f>
        <v>0</v>
      </c>
      <c r="AI130" s="414" cm="1">
        <f t="array" ref="AI130">TREND($AB130:$AF130,$AB$1:$AF$1,AI$1)</f>
        <v>0</v>
      </c>
      <c r="AJ130" s="414" cm="1">
        <f t="array" ref="AJ130">TREND($AB130:$AF130,$AB$1:$AF$1,AJ$1)</f>
        <v>0</v>
      </c>
      <c r="AK130" s="414" cm="1">
        <f t="array" ref="AK130">TREND($AB130:$AF130,$AB$1:$AF$1,AK$1)</f>
        <v>0</v>
      </c>
    </row>
    <row r="131" spans="1:37" x14ac:dyDescent="0.25">
      <c r="C131" s="46" t="s">
        <v>1156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0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12">
        <f>('CA PATHWAYS 2022'!I$15/'CA PATHWAYS 2022'!$H$15)-1</f>
        <v>-0.15100422209697584</v>
      </c>
      <c r="H131" s="413">
        <f>('CA PATHWAYS 2022'!J$15/'CA PATHWAYS 2022'!$H$15)-1</f>
        <v>-0.20277144075204967</v>
      </c>
      <c r="I131" s="413">
        <f>('CA PATHWAYS 2022'!K$15/'CA PATHWAYS 2022'!$H$15)-1</f>
        <v>-0.17531595582048809</v>
      </c>
      <c r="J131" s="413">
        <f>('CA PATHWAYS 2022'!L$15/'CA PATHWAYS 2022'!$H$15)-1</f>
        <v>-0.14330252737257276</v>
      </c>
      <c r="K131" s="413">
        <f>('CA PATHWAYS 2022'!M$15/'CA PATHWAYS 2022'!$H$15)-1</f>
        <v>-0.12788924882261543</v>
      </c>
      <c r="L131" s="413">
        <f>('CA PATHWAYS 2022'!N$15/'CA PATHWAYS 2022'!$H$15)-1</f>
        <v>-0.10596350661603871</v>
      </c>
      <c r="M131" s="413">
        <f>('CA PATHWAYS 2022'!O$15/'CA PATHWAYS 2022'!$H$15)-1</f>
        <v>-9.2623836189442477E-2</v>
      </c>
      <c r="N131" s="413">
        <f>('CA PATHWAYS 2022'!P$15/'CA PATHWAYS 2022'!$H$15)-1</f>
        <v>-8.4356355238472291E-2</v>
      </c>
      <c r="O131" s="413">
        <f>('CA PATHWAYS 2022'!Q$15/'CA PATHWAYS 2022'!$H$15)-1</f>
        <v>-7.7417628477788214E-2</v>
      </c>
      <c r="P131" s="413">
        <f>('CA PATHWAYS 2022'!R$15/'CA PATHWAYS 2022'!$H$15)-1</f>
        <v>-6.9235322712236314E-2</v>
      </c>
      <c r="Q131" s="413">
        <f>('CA PATHWAYS 2022'!S$15/'CA PATHWAYS 2022'!$H$15)-1</f>
        <v>-5.683765330983559E-2</v>
      </c>
      <c r="R131" s="413">
        <f>('CA PATHWAYS 2022'!T$15/'CA PATHWAYS 2022'!$H$15)-1</f>
        <v>-4.5740712945802953E-2</v>
      </c>
      <c r="S131" s="413">
        <f>('CA PATHWAYS 2022'!U$15/'CA PATHWAYS 2022'!$H$15)-1</f>
        <v>-3.6225630364131733E-2</v>
      </c>
      <c r="T131" s="413">
        <f>('CA PATHWAYS 2022'!V$15/'CA PATHWAYS 2022'!$H$15)-1</f>
        <v>-2.2001348092289152E-2</v>
      </c>
      <c r="U131" s="413">
        <f>('CA PATHWAYS 2022'!W$15/'CA PATHWAYS 2022'!$H$15)-1</f>
        <v>-1.1068932121494512E-2</v>
      </c>
      <c r="V131" s="413">
        <f>('CA PATHWAYS 2022'!X$15/'CA PATHWAYS 2022'!$H$15)-1</f>
        <v>-5.2153863904778053E-3</v>
      </c>
      <c r="W131" s="413">
        <f>('CA PATHWAYS 2022'!Y$15/'CA PATHWAYS 2022'!$H$15)-1</f>
        <v>-1.5598720155484136E-3</v>
      </c>
      <c r="X131" s="413">
        <f>('CA PATHWAYS 2022'!Z$15/'CA PATHWAYS 2022'!$H$15)-1</f>
        <v>6.3575699996889501E-3</v>
      </c>
      <c r="Y131" s="413">
        <f>('CA PATHWAYS 2022'!AA$15/'CA PATHWAYS 2022'!$H$15)-1</f>
        <v>1.5128889741364615E-2</v>
      </c>
      <c r="Z131" s="413">
        <f>('CA PATHWAYS 2022'!AB$15/'CA PATHWAYS 2022'!$H$15)-1</f>
        <v>2.5019344081048445E-2</v>
      </c>
      <c r="AA131" s="413">
        <f>('CA PATHWAYS 2022'!AC$15/'CA PATHWAYS 2022'!$H$15)-1</f>
        <v>3.186008882207525E-2</v>
      </c>
      <c r="AB131" s="413">
        <f>('CA PATHWAYS 2022'!AD$15/'CA PATHWAYS 2022'!$H$15)-1</f>
        <v>4.3039375739147179E-2</v>
      </c>
      <c r="AC131" s="413">
        <f>('CA PATHWAYS 2022'!AE$15/'CA PATHWAYS 2022'!$H$15)-1</f>
        <v>5.9625384727645114E-2</v>
      </c>
      <c r="AD131" s="413">
        <f>('CA PATHWAYS 2022'!AF$15/'CA PATHWAYS 2022'!$H$15)-1</f>
        <v>8.1852524295267237E-2</v>
      </c>
      <c r="AE131" s="413">
        <f>('CA PATHWAYS 2022'!AG$15/'CA PATHWAYS 2022'!$H$15)-1</f>
        <v>0.10003097978804254</v>
      </c>
      <c r="AF131" s="413">
        <f>('CA PATHWAYS 2022'!AH$15/'CA PATHWAYS 2022'!$H$15)-1</f>
        <v>0.11190060908456401</v>
      </c>
      <c r="AG131" s="414" cm="1">
        <f t="array" ref="AG131">TREND($AB131:$AF131,$AB$1:$AF$1,AG$1)</f>
        <v>0.132728193252305</v>
      </c>
      <c r="AH131" s="414" cm="1">
        <f t="array" ref="AH131">TREND($AB131:$AF131,$AB$1:$AF$1,AH$1)</f>
        <v>0.15054099942742738</v>
      </c>
      <c r="AI131" s="414" cm="1">
        <f t="array" ref="AI131">TREND($AB131:$AF131,$AB$1:$AF$1,AI$1)</f>
        <v>0.16835380560254976</v>
      </c>
      <c r="AJ131" s="414" cm="1">
        <f t="array" ref="AJ131">TREND($AB131:$AF131,$AB$1:$AF$1,AJ$1)</f>
        <v>0.18616661177767213</v>
      </c>
      <c r="AK131" s="414" cm="1">
        <f t="array" ref="AK131">TREND($AB131:$AF131,$AB$1:$AF$1,AK$1)</f>
        <v>0.20397941795279451</v>
      </c>
    </row>
    <row r="133" spans="1:37" x14ac:dyDescent="0.25">
      <c r="B133" s="1" t="s">
        <v>1634</v>
      </c>
      <c r="C133" s="46" t="s">
        <v>1157</v>
      </c>
      <c r="D133" s="46" t="s">
        <v>52</v>
      </c>
    </row>
    <row r="134" spans="1:37" x14ac:dyDescent="0.25">
      <c r="B134" s="1" t="s">
        <v>1634</v>
      </c>
      <c r="C134" s="46" t="s">
        <v>1157</v>
      </c>
      <c r="D134" s="46" t="s">
        <v>53</v>
      </c>
      <c r="G134" s="412">
        <v>0</v>
      </c>
      <c r="H134" s="416">
        <v>0</v>
      </c>
      <c r="I134" s="416">
        <v>0</v>
      </c>
      <c r="J134" s="416">
        <v>0</v>
      </c>
      <c r="K134" s="416">
        <v>0</v>
      </c>
      <c r="L134" s="416">
        <v>0</v>
      </c>
      <c r="M134" s="416">
        <v>0</v>
      </c>
      <c r="N134" s="416">
        <v>0</v>
      </c>
      <c r="O134" s="416">
        <v>0</v>
      </c>
      <c r="P134" s="416">
        <v>0</v>
      </c>
      <c r="Q134" s="416">
        <v>0</v>
      </c>
      <c r="R134" s="416">
        <v>0</v>
      </c>
      <c r="S134" s="416">
        <v>0</v>
      </c>
      <c r="T134" s="416">
        <v>0</v>
      </c>
      <c r="U134" s="416">
        <v>0</v>
      </c>
      <c r="V134" s="416">
        <v>0</v>
      </c>
      <c r="W134" s="416">
        <v>0</v>
      </c>
      <c r="X134" s="416">
        <v>0</v>
      </c>
      <c r="Y134" s="416">
        <v>0</v>
      </c>
      <c r="Z134" s="416">
        <v>0</v>
      </c>
      <c r="AA134" s="416">
        <v>0</v>
      </c>
      <c r="AB134" s="416">
        <v>0</v>
      </c>
      <c r="AC134" s="416">
        <v>0</v>
      </c>
      <c r="AD134" s="416">
        <v>0</v>
      </c>
      <c r="AE134" s="416">
        <v>0</v>
      </c>
      <c r="AF134" s="416">
        <v>0</v>
      </c>
      <c r="AG134" s="414" cm="1">
        <f t="array" ref="AG134">TREND($AB134:$AF134,$AB$1:$AF$1,AG$1)</f>
        <v>0</v>
      </c>
      <c r="AH134" s="414" cm="1">
        <f t="array" ref="AH134">TREND($AB134:$AF134,$AB$1:$AF$1,AH$1)</f>
        <v>0</v>
      </c>
      <c r="AI134" s="414" cm="1">
        <f t="array" ref="AI134">TREND($AB134:$AF134,$AB$1:$AF$1,AI$1)</f>
        <v>0</v>
      </c>
      <c r="AJ134" s="414" cm="1">
        <f t="array" ref="AJ134">TREND($AB134:$AF134,$AB$1:$AF$1,AJ$1)</f>
        <v>0</v>
      </c>
      <c r="AK134" s="414" cm="1">
        <f t="array" ref="AK134">TREND($AB134:$AF134,$AB$1:$AF$1,AK$1)</f>
        <v>0</v>
      </c>
    </row>
    <row r="135" spans="1:37" x14ac:dyDescent="0.25">
      <c r="B135" s="1" t="s">
        <v>1634</v>
      </c>
      <c r="C135" s="46" t="s">
        <v>1157</v>
      </c>
      <c r="D135" s="46" t="s">
        <v>54</v>
      </c>
      <c r="G135" s="412">
        <v>0</v>
      </c>
      <c r="H135" s="416">
        <v>0</v>
      </c>
      <c r="I135" s="416">
        <v>0</v>
      </c>
      <c r="J135" s="416">
        <v>0</v>
      </c>
      <c r="K135" s="416">
        <v>0</v>
      </c>
      <c r="L135" s="416">
        <v>0</v>
      </c>
      <c r="M135" s="416">
        <v>0</v>
      </c>
      <c r="N135" s="416">
        <v>0</v>
      </c>
      <c r="O135" s="416">
        <v>0</v>
      </c>
      <c r="P135" s="416">
        <v>0</v>
      </c>
      <c r="Q135" s="416">
        <v>0</v>
      </c>
      <c r="R135" s="416">
        <v>0</v>
      </c>
      <c r="S135" s="416">
        <v>0</v>
      </c>
      <c r="T135" s="416">
        <v>0</v>
      </c>
      <c r="U135" s="416">
        <v>0</v>
      </c>
      <c r="V135" s="416">
        <v>0</v>
      </c>
      <c r="W135" s="416">
        <v>0</v>
      </c>
      <c r="X135" s="416">
        <v>0</v>
      </c>
      <c r="Y135" s="416">
        <v>0</v>
      </c>
      <c r="Z135" s="416">
        <v>0</v>
      </c>
      <c r="AA135" s="416">
        <v>0</v>
      </c>
      <c r="AB135" s="416">
        <v>0</v>
      </c>
      <c r="AC135" s="416">
        <v>0</v>
      </c>
      <c r="AD135" s="416">
        <v>0</v>
      </c>
      <c r="AE135" s="416">
        <v>0</v>
      </c>
      <c r="AF135" s="416">
        <v>0</v>
      </c>
      <c r="AG135" s="414" cm="1">
        <f t="array" ref="AG135">TREND($AB135:$AF135,$AB$1:$AF$1,AG$1)</f>
        <v>0</v>
      </c>
      <c r="AH135" s="414" cm="1">
        <f t="array" ref="AH135">TREND($AB135:$AF135,$AB$1:$AF$1,AH$1)</f>
        <v>0</v>
      </c>
      <c r="AI135" s="414" cm="1">
        <f t="array" ref="AI135">TREND($AB135:$AF135,$AB$1:$AF$1,AI$1)</f>
        <v>0</v>
      </c>
      <c r="AJ135" s="414" cm="1">
        <f t="array" ref="AJ135">TREND($AB135:$AF135,$AB$1:$AF$1,AJ$1)</f>
        <v>0</v>
      </c>
      <c r="AK135" s="414" cm="1">
        <f t="array" ref="AK135">TREND($AB135:$AF135,$AB$1:$AF$1,AK$1)</f>
        <v>0</v>
      </c>
    </row>
    <row r="136" spans="1:37" x14ac:dyDescent="0.25">
      <c r="B136" s="1" t="s">
        <v>1634</v>
      </c>
      <c r="C136" s="46" t="s">
        <v>1157</v>
      </c>
      <c r="D136" s="46" t="s">
        <v>55</v>
      </c>
      <c r="G136" s="412">
        <v>0</v>
      </c>
      <c r="H136" s="416">
        <v>0</v>
      </c>
      <c r="I136" s="416">
        <v>0</v>
      </c>
      <c r="J136" s="416">
        <v>0</v>
      </c>
      <c r="K136" s="416">
        <v>0</v>
      </c>
      <c r="L136" s="416">
        <v>0</v>
      </c>
      <c r="M136" s="416">
        <v>0</v>
      </c>
      <c r="N136" s="416">
        <v>0</v>
      </c>
      <c r="O136" s="416">
        <v>0</v>
      </c>
      <c r="P136" s="416">
        <v>0</v>
      </c>
      <c r="Q136" s="416">
        <v>0</v>
      </c>
      <c r="R136" s="416">
        <v>0</v>
      </c>
      <c r="S136" s="416">
        <v>0</v>
      </c>
      <c r="T136" s="416">
        <v>0</v>
      </c>
      <c r="U136" s="416">
        <v>0</v>
      </c>
      <c r="V136" s="416">
        <v>0</v>
      </c>
      <c r="W136" s="416">
        <v>0</v>
      </c>
      <c r="X136" s="416">
        <v>0</v>
      </c>
      <c r="Y136" s="416">
        <v>0</v>
      </c>
      <c r="Z136" s="416">
        <v>0</v>
      </c>
      <c r="AA136" s="416">
        <v>0</v>
      </c>
      <c r="AB136" s="416">
        <v>0</v>
      </c>
      <c r="AC136" s="416">
        <v>0</v>
      </c>
      <c r="AD136" s="416">
        <v>0</v>
      </c>
      <c r="AE136" s="416">
        <v>0</v>
      </c>
      <c r="AF136" s="416">
        <v>0</v>
      </c>
      <c r="AG136" s="414" cm="1">
        <f t="array" ref="AG136">TREND($AB136:$AF136,$AB$1:$AF$1,AG$1)</f>
        <v>0</v>
      </c>
      <c r="AH136" s="414" cm="1">
        <f t="array" ref="AH136">TREND($AB136:$AF136,$AB$1:$AF$1,AH$1)</f>
        <v>0</v>
      </c>
      <c r="AI136" s="414" cm="1">
        <f t="array" ref="AI136">TREND($AB136:$AF136,$AB$1:$AF$1,AI$1)</f>
        <v>0</v>
      </c>
      <c r="AJ136" s="414" cm="1">
        <f t="array" ref="AJ136">TREND($AB136:$AF136,$AB$1:$AF$1,AJ$1)</f>
        <v>0</v>
      </c>
      <c r="AK136" s="414" cm="1">
        <f t="array" ref="AK136">TREND($AB136:$AF136,$AB$1:$AF$1,AK$1)</f>
        <v>0</v>
      </c>
    </row>
    <row r="137" spans="1:37" x14ac:dyDescent="0.25">
      <c r="B137" s="1" t="s">
        <v>1634</v>
      </c>
      <c r="C137" s="46" t="s">
        <v>1157</v>
      </c>
      <c r="D137" s="46" t="s">
        <v>56</v>
      </c>
      <c r="G137" s="412">
        <v>0</v>
      </c>
      <c r="H137" s="416">
        <v>0</v>
      </c>
      <c r="I137" s="416">
        <v>0</v>
      </c>
      <c r="J137" s="416">
        <v>0</v>
      </c>
      <c r="K137" s="416">
        <v>0</v>
      </c>
      <c r="L137" s="416">
        <v>0</v>
      </c>
      <c r="M137" s="416">
        <v>0</v>
      </c>
      <c r="N137" s="416">
        <v>0</v>
      </c>
      <c r="O137" s="416">
        <v>0</v>
      </c>
      <c r="P137" s="416">
        <v>0</v>
      </c>
      <c r="Q137" s="416">
        <v>0</v>
      </c>
      <c r="R137" s="416">
        <v>0</v>
      </c>
      <c r="S137" s="416">
        <v>0</v>
      </c>
      <c r="T137" s="416">
        <v>0</v>
      </c>
      <c r="U137" s="416">
        <v>0</v>
      </c>
      <c r="V137" s="416">
        <v>0</v>
      </c>
      <c r="W137" s="416">
        <v>0</v>
      </c>
      <c r="X137" s="416">
        <v>0</v>
      </c>
      <c r="Y137" s="416">
        <v>0</v>
      </c>
      <c r="Z137" s="416">
        <v>0</v>
      </c>
      <c r="AA137" s="416">
        <v>0</v>
      </c>
      <c r="AB137" s="416">
        <v>0</v>
      </c>
      <c r="AC137" s="416">
        <v>0</v>
      </c>
      <c r="AD137" s="416">
        <v>0</v>
      </c>
      <c r="AE137" s="416">
        <v>0</v>
      </c>
      <c r="AF137" s="416">
        <v>0</v>
      </c>
      <c r="AG137" s="414" cm="1">
        <f t="array" ref="AG137">TREND($AB137:$AF137,$AB$1:$AF$1,AG$1)</f>
        <v>0</v>
      </c>
      <c r="AH137" s="414" cm="1">
        <f t="array" ref="AH137">TREND($AB137:$AF137,$AB$1:$AF$1,AH$1)</f>
        <v>0</v>
      </c>
      <c r="AI137" s="414" cm="1">
        <f t="array" ref="AI137">TREND($AB137:$AF137,$AB$1:$AF$1,AI$1)</f>
        <v>0</v>
      </c>
      <c r="AJ137" s="414" cm="1">
        <f t="array" ref="AJ137">TREND($AB137:$AF137,$AB$1:$AF$1,AJ$1)</f>
        <v>0</v>
      </c>
      <c r="AK137" s="414" cm="1">
        <f t="array" ref="AK137">TREND($AB137:$AF137,$AB$1:$AF$1,AK$1)</f>
        <v>0</v>
      </c>
    </row>
    <row r="138" spans="1:37" x14ac:dyDescent="0.25">
      <c r="B138" s="1" t="s">
        <v>1634</v>
      </c>
      <c r="C138" s="46" t="s">
        <v>1157</v>
      </c>
      <c r="D138" s="46" t="s">
        <v>57</v>
      </c>
      <c r="G138" s="412">
        <v>0</v>
      </c>
      <c r="H138" s="416">
        <v>0</v>
      </c>
      <c r="I138" s="416">
        <v>0</v>
      </c>
      <c r="J138" s="416">
        <v>0</v>
      </c>
      <c r="K138" s="416">
        <v>0</v>
      </c>
      <c r="L138" s="416">
        <v>0</v>
      </c>
      <c r="M138" s="416">
        <v>0</v>
      </c>
      <c r="N138" s="416">
        <v>0</v>
      </c>
      <c r="O138" s="416">
        <v>0</v>
      </c>
      <c r="P138" s="416">
        <v>0</v>
      </c>
      <c r="Q138" s="416">
        <v>0</v>
      </c>
      <c r="R138" s="416">
        <v>0</v>
      </c>
      <c r="S138" s="416">
        <v>0</v>
      </c>
      <c r="T138" s="416">
        <v>0</v>
      </c>
      <c r="U138" s="416">
        <v>0</v>
      </c>
      <c r="V138" s="416">
        <v>0</v>
      </c>
      <c r="W138" s="416">
        <v>0</v>
      </c>
      <c r="X138" s="416">
        <v>0</v>
      </c>
      <c r="Y138" s="416">
        <v>0</v>
      </c>
      <c r="Z138" s="416">
        <v>0</v>
      </c>
      <c r="AA138" s="416">
        <v>0</v>
      </c>
      <c r="AB138" s="416">
        <v>0</v>
      </c>
      <c r="AC138" s="416">
        <v>0</v>
      </c>
      <c r="AD138" s="416">
        <v>0</v>
      </c>
      <c r="AE138" s="416">
        <v>0</v>
      </c>
      <c r="AF138" s="416">
        <v>0</v>
      </c>
      <c r="AG138" s="414" cm="1">
        <f t="array" ref="AG138">TREND($AB138:$AF138,$AB$1:$AF$1,AG$1)</f>
        <v>0</v>
      </c>
      <c r="AH138" s="414" cm="1">
        <f t="array" ref="AH138">TREND($AB138:$AF138,$AB$1:$AF$1,AH$1)</f>
        <v>0</v>
      </c>
      <c r="AI138" s="414" cm="1">
        <f t="array" ref="AI138">TREND($AB138:$AF138,$AB$1:$AF$1,AI$1)</f>
        <v>0</v>
      </c>
      <c r="AJ138" s="414" cm="1">
        <f t="array" ref="AJ138">TREND($AB138:$AF138,$AB$1:$AF$1,AJ$1)</f>
        <v>0</v>
      </c>
      <c r="AK138" s="414" cm="1">
        <f t="array" ref="AK138">TREND($AB138:$AF138,$AB$1:$AF$1,AK$1)</f>
        <v>0</v>
      </c>
    </row>
    <row r="139" spans="1:37" x14ac:dyDescent="0.25">
      <c r="B139" s="1" t="s">
        <v>1634</v>
      </c>
      <c r="C139" s="46" t="s">
        <v>1157</v>
      </c>
      <c r="D139" s="46" t="s">
        <v>58</v>
      </c>
      <c r="G139" s="412">
        <v>0</v>
      </c>
      <c r="H139" s="416">
        <v>0</v>
      </c>
      <c r="I139" s="416">
        <v>0</v>
      </c>
      <c r="J139" s="416">
        <v>0</v>
      </c>
      <c r="K139" s="416">
        <v>0</v>
      </c>
      <c r="L139" s="416">
        <v>0</v>
      </c>
      <c r="M139" s="416">
        <v>0</v>
      </c>
      <c r="N139" s="416">
        <v>0</v>
      </c>
      <c r="O139" s="416">
        <v>0</v>
      </c>
      <c r="P139" s="416">
        <v>0</v>
      </c>
      <c r="Q139" s="416">
        <v>0</v>
      </c>
      <c r="R139" s="416">
        <v>0</v>
      </c>
      <c r="S139" s="416">
        <v>0</v>
      </c>
      <c r="T139" s="416">
        <v>0</v>
      </c>
      <c r="U139" s="416">
        <v>0</v>
      </c>
      <c r="V139" s="416">
        <v>0</v>
      </c>
      <c r="W139" s="416">
        <v>0</v>
      </c>
      <c r="X139" s="416">
        <v>0</v>
      </c>
      <c r="Y139" s="416">
        <v>0</v>
      </c>
      <c r="Z139" s="416">
        <v>0</v>
      </c>
      <c r="AA139" s="416">
        <v>0</v>
      </c>
      <c r="AB139" s="416">
        <v>0</v>
      </c>
      <c r="AC139" s="416">
        <v>0</v>
      </c>
      <c r="AD139" s="416">
        <v>0</v>
      </c>
      <c r="AE139" s="416">
        <v>0</v>
      </c>
      <c r="AF139" s="416">
        <v>0</v>
      </c>
      <c r="AG139" s="414" cm="1">
        <f t="array" ref="AG139">TREND($AB139:$AF139,$AB$1:$AF$1,AG$1)</f>
        <v>0</v>
      </c>
      <c r="AH139" s="414" cm="1">
        <f t="array" ref="AH139">TREND($AB139:$AF139,$AB$1:$AF$1,AH$1)</f>
        <v>0</v>
      </c>
      <c r="AI139" s="414" cm="1">
        <f t="array" ref="AI139">TREND($AB139:$AF139,$AB$1:$AF$1,AI$1)</f>
        <v>0</v>
      </c>
      <c r="AJ139" s="414" cm="1">
        <f t="array" ref="AJ139">TREND($AB139:$AF139,$AB$1:$AF$1,AJ$1)</f>
        <v>0</v>
      </c>
      <c r="AK139" s="414" cm="1">
        <f t="array" ref="AK139">TREND($AB139:$AF139,$AB$1:$AF$1,AK$1)</f>
        <v>0</v>
      </c>
    </row>
    <row r="140" spans="1:37" x14ac:dyDescent="0.25">
      <c r="B140" s="1" t="s">
        <v>1634</v>
      </c>
      <c r="C140" s="46" t="s">
        <v>1157</v>
      </c>
      <c r="D140" s="46" t="s">
        <v>59</v>
      </c>
      <c r="G140" s="412">
        <v>0</v>
      </c>
      <c r="H140" s="416">
        <v>0</v>
      </c>
      <c r="I140" s="416">
        <v>0</v>
      </c>
      <c r="J140" s="416">
        <v>0</v>
      </c>
      <c r="K140" s="416">
        <v>0</v>
      </c>
      <c r="L140" s="416">
        <v>0</v>
      </c>
      <c r="M140" s="416">
        <v>0</v>
      </c>
      <c r="N140" s="416">
        <v>0</v>
      </c>
      <c r="O140" s="416">
        <v>0</v>
      </c>
      <c r="P140" s="416">
        <v>0</v>
      </c>
      <c r="Q140" s="416">
        <v>0</v>
      </c>
      <c r="R140" s="416">
        <v>0</v>
      </c>
      <c r="S140" s="416">
        <v>0</v>
      </c>
      <c r="T140" s="416">
        <v>0</v>
      </c>
      <c r="U140" s="416">
        <v>0</v>
      </c>
      <c r="V140" s="416">
        <v>0</v>
      </c>
      <c r="W140" s="416">
        <v>0</v>
      </c>
      <c r="X140" s="416">
        <v>0</v>
      </c>
      <c r="Y140" s="416">
        <v>0</v>
      </c>
      <c r="Z140" s="416">
        <v>0</v>
      </c>
      <c r="AA140" s="416">
        <v>0</v>
      </c>
      <c r="AB140" s="416">
        <v>0</v>
      </c>
      <c r="AC140" s="416">
        <v>0</v>
      </c>
      <c r="AD140" s="416">
        <v>0</v>
      </c>
      <c r="AE140" s="416">
        <v>0</v>
      </c>
      <c r="AF140" s="416">
        <v>0</v>
      </c>
      <c r="AG140" s="414" cm="1">
        <f t="array" ref="AG140">TREND($AB140:$AF140,$AB$1:$AF$1,AG$1)</f>
        <v>0</v>
      </c>
      <c r="AH140" s="414" cm="1">
        <f t="array" ref="AH140">TREND($AB140:$AF140,$AB$1:$AF$1,AH$1)</f>
        <v>0</v>
      </c>
      <c r="AI140" s="414" cm="1">
        <f t="array" ref="AI140">TREND($AB140:$AF140,$AB$1:$AF$1,AI$1)</f>
        <v>0</v>
      </c>
      <c r="AJ140" s="414" cm="1">
        <f t="array" ref="AJ140">TREND($AB140:$AF140,$AB$1:$AF$1,AJ$1)</f>
        <v>0</v>
      </c>
      <c r="AK140" s="414" cm="1">
        <f t="array" ref="AK140">TREND($AB140:$AF140,$AB$1:$AF$1,AK$1)</f>
        <v>0</v>
      </c>
    </row>
    <row r="141" spans="1:37" x14ac:dyDescent="0.25">
      <c r="B141" s="1" t="s">
        <v>1634</v>
      </c>
      <c r="C141" s="46" t="s">
        <v>1157</v>
      </c>
      <c r="D141" s="46" t="s">
        <v>60</v>
      </c>
      <c r="G141" s="412">
        <v>0</v>
      </c>
      <c r="H141" s="416">
        <v>0</v>
      </c>
      <c r="I141" s="416">
        <v>0</v>
      </c>
      <c r="J141" s="416">
        <v>0</v>
      </c>
      <c r="K141" s="416">
        <v>0</v>
      </c>
      <c r="L141" s="416">
        <v>0</v>
      </c>
      <c r="M141" s="416">
        <v>0</v>
      </c>
      <c r="N141" s="416">
        <v>0</v>
      </c>
      <c r="O141" s="416">
        <v>0</v>
      </c>
      <c r="P141" s="416">
        <v>0</v>
      </c>
      <c r="Q141" s="416">
        <v>0</v>
      </c>
      <c r="R141" s="416">
        <v>0</v>
      </c>
      <c r="S141" s="416">
        <v>0</v>
      </c>
      <c r="T141" s="416">
        <v>0</v>
      </c>
      <c r="U141" s="416">
        <v>0</v>
      </c>
      <c r="V141" s="416">
        <v>0</v>
      </c>
      <c r="W141" s="416">
        <v>0</v>
      </c>
      <c r="X141" s="416">
        <v>0</v>
      </c>
      <c r="Y141" s="416">
        <v>0</v>
      </c>
      <c r="Z141" s="416">
        <v>0</v>
      </c>
      <c r="AA141" s="416">
        <v>0</v>
      </c>
      <c r="AB141" s="416">
        <v>0</v>
      </c>
      <c r="AC141" s="416">
        <v>0</v>
      </c>
      <c r="AD141" s="416">
        <v>0</v>
      </c>
      <c r="AE141" s="416">
        <v>0</v>
      </c>
      <c r="AF141" s="416">
        <v>0</v>
      </c>
      <c r="AG141" s="414" cm="1">
        <f t="array" ref="AG141">TREND($AB141:$AF141,$AB$1:$AF$1,AG$1)</f>
        <v>0</v>
      </c>
      <c r="AH141" s="414" cm="1">
        <f t="array" ref="AH141">TREND($AB141:$AF141,$AB$1:$AF$1,AH$1)</f>
        <v>0</v>
      </c>
      <c r="AI141" s="414" cm="1">
        <f t="array" ref="AI141">TREND($AB141:$AF141,$AB$1:$AF$1,AI$1)</f>
        <v>0</v>
      </c>
      <c r="AJ141" s="414" cm="1">
        <f t="array" ref="AJ141">TREND($AB141:$AF141,$AB$1:$AF$1,AJ$1)</f>
        <v>0</v>
      </c>
      <c r="AK141" s="414" cm="1">
        <f t="array" ref="AK141">TREND($AB141:$AF141,$AB$1:$AF$1,AK$1)</f>
        <v>0</v>
      </c>
    </row>
    <row r="142" spans="1:37" x14ac:dyDescent="0.25">
      <c r="B142" s="1" t="s">
        <v>1634</v>
      </c>
      <c r="C142" s="46" t="s">
        <v>1157</v>
      </c>
      <c r="D142" s="46" t="s">
        <v>61</v>
      </c>
      <c r="G142" s="412">
        <v>0</v>
      </c>
      <c r="H142" s="416">
        <v>0</v>
      </c>
      <c r="I142" s="416">
        <v>0</v>
      </c>
      <c r="J142" s="416">
        <v>0</v>
      </c>
      <c r="K142" s="416">
        <v>0</v>
      </c>
      <c r="L142" s="416">
        <v>0</v>
      </c>
      <c r="M142" s="416">
        <v>0</v>
      </c>
      <c r="N142" s="416">
        <v>0</v>
      </c>
      <c r="O142" s="416">
        <v>0</v>
      </c>
      <c r="P142" s="416">
        <v>0</v>
      </c>
      <c r="Q142" s="416">
        <v>0</v>
      </c>
      <c r="R142" s="416">
        <v>0</v>
      </c>
      <c r="S142" s="416">
        <v>0</v>
      </c>
      <c r="T142" s="416">
        <v>0</v>
      </c>
      <c r="U142" s="416">
        <v>0</v>
      </c>
      <c r="V142" s="416">
        <v>0</v>
      </c>
      <c r="W142" s="416">
        <v>0</v>
      </c>
      <c r="X142" s="416">
        <v>0</v>
      </c>
      <c r="Y142" s="416">
        <v>0</v>
      </c>
      <c r="Z142" s="416">
        <v>0</v>
      </c>
      <c r="AA142" s="416">
        <v>0</v>
      </c>
      <c r="AB142" s="416">
        <v>0</v>
      </c>
      <c r="AC142" s="416">
        <v>0</v>
      </c>
      <c r="AD142" s="416">
        <v>0</v>
      </c>
      <c r="AE142" s="416">
        <v>0</v>
      </c>
      <c r="AF142" s="416">
        <v>0</v>
      </c>
      <c r="AG142" s="414" cm="1">
        <f t="array" ref="AG142">TREND($AB142:$AF142,$AB$1:$AF$1,AG$1)</f>
        <v>0</v>
      </c>
      <c r="AH142" s="414" cm="1">
        <f t="array" ref="AH142">TREND($AB142:$AF142,$AB$1:$AF$1,AH$1)</f>
        <v>0</v>
      </c>
      <c r="AI142" s="414" cm="1">
        <f t="array" ref="AI142">TREND($AB142:$AF142,$AB$1:$AF$1,AI$1)</f>
        <v>0</v>
      </c>
      <c r="AJ142" s="414" cm="1">
        <f t="array" ref="AJ142">TREND($AB142:$AF142,$AB$1:$AF$1,AJ$1)</f>
        <v>0</v>
      </c>
      <c r="AK142" s="414" cm="1">
        <f t="array" ref="AK142">TREND($AB142:$AF142,$AB$1:$AF$1,AK$1)</f>
        <v>0</v>
      </c>
    </row>
    <row r="143" spans="1:37" x14ac:dyDescent="0.25">
      <c r="B143" s="1" t="s">
        <v>1634</v>
      </c>
      <c r="C143" s="46" t="s">
        <v>1157</v>
      </c>
      <c r="D143" s="46" t="s">
        <v>62</v>
      </c>
      <c r="G143" s="412">
        <v>0</v>
      </c>
      <c r="H143" s="416">
        <v>0</v>
      </c>
      <c r="I143" s="416">
        <v>0</v>
      </c>
      <c r="J143" s="416">
        <v>0</v>
      </c>
      <c r="K143" s="416">
        <v>0</v>
      </c>
      <c r="L143" s="416">
        <v>0</v>
      </c>
      <c r="M143" s="416">
        <v>0</v>
      </c>
      <c r="N143" s="416">
        <v>0</v>
      </c>
      <c r="O143" s="416">
        <v>0</v>
      </c>
      <c r="P143" s="416">
        <v>0</v>
      </c>
      <c r="Q143" s="416">
        <v>0</v>
      </c>
      <c r="R143" s="416">
        <v>0</v>
      </c>
      <c r="S143" s="416">
        <v>0</v>
      </c>
      <c r="T143" s="416">
        <v>0</v>
      </c>
      <c r="U143" s="416">
        <v>0</v>
      </c>
      <c r="V143" s="416">
        <v>0</v>
      </c>
      <c r="W143" s="416">
        <v>0</v>
      </c>
      <c r="X143" s="416">
        <v>0</v>
      </c>
      <c r="Y143" s="416">
        <v>0</v>
      </c>
      <c r="Z143" s="416">
        <v>0</v>
      </c>
      <c r="AA143" s="416">
        <v>0</v>
      </c>
      <c r="AB143" s="416">
        <v>0</v>
      </c>
      <c r="AC143" s="416">
        <v>0</v>
      </c>
      <c r="AD143" s="416">
        <v>0</v>
      </c>
      <c r="AE143" s="416">
        <v>0</v>
      </c>
      <c r="AF143" s="416">
        <v>0</v>
      </c>
      <c r="AG143" s="414" cm="1">
        <f t="array" ref="AG143">TREND($AB143:$AF143,$AB$1:$AF$1,AG$1)</f>
        <v>0</v>
      </c>
      <c r="AH143" s="414" cm="1">
        <f t="array" ref="AH143">TREND($AB143:$AF143,$AB$1:$AF$1,AH$1)</f>
        <v>0</v>
      </c>
      <c r="AI143" s="414" cm="1">
        <f t="array" ref="AI143">TREND($AB143:$AF143,$AB$1:$AF$1,AI$1)</f>
        <v>0</v>
      </c>
      <c r="AJ143" s="414" cm="1">
        <f t="array" ref="AJ143">TREND($AB143:$AF143,$AB$1:$AF$1,AJ$1)</f>
        <v>0</v>
      </c>
      <c r="AK143" s="414" cm="1">
        <f t="array" ref="AK143">TREND($AB143:$AF143,$AB$1:$AF$1,AK$1)</f>
        <v>0</v>
      </c>
    </row>
    <row r="144" spans="1:37" x14ac:dyDescent="0.25">
      <c r="B144" s="1" t="s">
        <v>1634</v>
      </c>
      <c r="C144" s="46" t="s">
        <v>1157</v>
      </c>
      <c r="D144" s="46" t="s">
        <v>63</v>
      </c>
      <c r="G144" s="412">
        <v>0</v>
      </c>
      <c r="H144" s="416">
        <v>0</v>
      </c>
      <c r="I144" s="416">
        <v>0</v>
      </c>
      <c r="J144" s="416">
        <v>0</v>
      </c>
      <c r="K144" s="416">
        <v>0</v>
      </c>
      <c r="L144" s="416">
        <v>0</v>
      </c>
      <c r="M144" s="416">
        <v>0</v>
      </c>
      <c r="N144" s="416">
        <v>0</v>
      </c>
      <c r="O144" s="416">
        <v>0</v>
      </c>
      <c r="P144" s="416">
        <v>0</v>
      </c>
      <c r="Q144" s="416">
        <v>0</v>
      </c>
      <c r="R144" s="416">
        <v>0</v>
      </c>
      <c r="S144" s="416">
        <v>0</v>
      </c>
      <c r="T144" s="416">
        <v>0</v>
      </c>
      <c r="U144" s="416">
        <v>0</v>
      </c>
      <c r="V144" s="416">
        <v>0</v>
      </c>
      <c r="W144" s="416">
        <v>0</v>
      </c>
      <c r="X144" s="416">
        <v>0</v>
      </c>
      <c r="Y144" s="416">
        <v>0</v>
      </c>
      <c r="Z144" s="416">
        <v>0</v>
      </c>
      <c r="AA144" s="416">
        <v>0</v>
      </c>
      <c r="AB144" s="416">
        <v>0</v>
      </c>
      <c r="AC144" s="416">
        <v>0</v>
      </c>
      <c r="AD144" s="416">
        <v>0</v>
      </c>
      <c r="AE144" s="416">
        <v>0</v>
      </c>
      <c r="AF144" s="416">
        <v>0</v>
      </c>
      <c r="AG144" s="414" cm="1">
        <f t="array" ref="AG144">TREND($AB144:$AF144,$AB$1:$AF$1,AG$1)</f>
        <v>0</v>
      </c>
      <c r="AH144" s="414" cm="1">
        <f t="array" ref="AH144">TREND($AB144:$AF144,$AB$1:$AF$1,AH$1)</f>
        <v>0</v>
      </c>
      <c r="AI144" s="414" cm="1">
        <f t="array" ref="AI144">TREND($AB144:$AF144,$AB$1:$AF$1,AI$1)</f>
        <v>0</v>
      </c>
      <c r="AJ144" s="414" cm="1">
        <f t="array" ref="AJ144">TREND($AB144:$AF144,$AB$1:$AF$1,AJ$1)</f>
        <v>0</v>
      </c>
      <c r="AK144" s="414" cm="1">
        <f t="array" ref="AK144">TREND($AB144:$AF144,$AB$1:$AF$1,AK$1)</f>
        <v>0</v>
      </c>
    </row>
    <row r="145" spans="2:37" x14ac:dyDescent="0.25">
      <c r="B145" s="1" t="s">
        <v>1634</v>
      </c>
      <c r="C145" s="46" t="s">
        <v>1157</v>
      </c>
      <c r="D145" s="46" t="s">
        <v>64</v>
      </c>
      <c r="G145" s="412">
        <v>0</v>
      </c>
      <c r="H145" s="416">
        <v>0</v>
      </c>
      <c r="I145" s="416">
        <v>0</v>
      </c>
      <c r="J145" s="416">
        <v>0</v>
      </c>
      <c r="K145" s="416">
        <v>0</v>
      </c>
      <c r="L145" s="416">
        <v>0</v>
      </c>
      <c r="M145" s="416">
        <v>0</v>
      </c>
      <c r="N145" s="416">
        <v>0</v>
      </c>
      <c r="O145" s="416">
        <v>0</v>
      </c>
      <c r="P145" s="416">
        <v>0</v>
      </c>
      <c r="Q145" s="416">
        <v>0</v>
      </c>
      <c r="R145" s="416">
        <v>0</v>
      </c>
      <c r="S145" s="416">
        <v>0</v>
      </c>
      <c r="T145" s="416">
        <v>0</v>
      </c>
      <c r="U145" s="416">
        <v>0</v>
      </c>
      <c r="V145" s="416">
        <v>0</v>
      </c>
      <c r="W145" s="416">
        <v>0</v>
      </c>
      <c r="X145" s="416">
        <v>0</v>
      </c>
      <c r="Y145" s="416">
        <v>0</v>
      </c>
      <c r="Z145" s="416">
        <v>0</v>
      </c>
      <c r="AA145" s="416">
        <v>0</v>
      </c>
      <c r="AB145" s="416">
        <v>0</v>
      </c>
      <c r="AC145" s="416">
        <v>0</v>
      </c>
      <c r="AD145" s="416">
        <v>0</v>
      </c>
      <c r="AE145" s="416">
        <v>0</v>
      </c>
      <c r="AF145" s="416">
        <v>0</v>
      </c>
      <c r="AG145" s="414" cm="1">
        <f t="array" ref="AG145">TREND($AB145:$AF145,$AB$1:$AF$1,AG$1)</f>
        <v>0</v>
      </c>
      <c r="AH145" s="414" cm="1">
        <f t="array" ref="AH145">TREND($AB145:$AF145,$AB$1:$AF$1,AH$1)</f>
        <v>0</v>
      </c>
      <c r="AI145" s="414" cm="1">
        <f t="array" ref="AI145">TREND($AB145:$AF145,$AB$1:$AF$1,AI$1)</f>
        <v>0</v>
      </c>
      <c r="AJ145" s="414" cm="1">
        <f t="array" ref="AJ145">TREND($AB145:$AF145,$AB$1:$AF$1,AJ$1)</f>
        <v>0</v>
      </c>
      <c r="AK145" s="414" cm="1">
        <f t="array" ref="AK145">TREND($AB145:$AF145,$AB$1:$AF$1,AK$1)</f>
        <v>0</v>
      </c>
    </row>
    <row r="146" spans="2:37" x14ac:dyDescent="0.25">
      <c r="B146" s="1" t="s">
        <v>1634</v>
      </c>
      <c r="C146" s="46" t="s">
        <v>1157</v>
      </c>
      <c r="D146" s="46" t="s">
        <v>65</v>
      </c>
      <c r="G146" s="412">
        <v>0</v>
      </c>
      <c r="H146" s="416">
        <v>0</v>
      </c>
      <c r="I146" s="416">
        <v>0</v>
      </c>
      <c r="J146" s="416">
        <v>0</v>
      </c>
      <c r="K146" s="416">
        <v>0</v>
      </c>
      <c r="L146" s="416">
        <v>0</v>
      </c>
      <c r="M146" s="416">
        <v>0</v>
      </c>
      <c r="N146" s="416">
        <v>0</v>
      </c>
      <c r="O146" s="416">
        <v>0</v>
      </c>
      <c r="P146" s="416">
        <v>0</v>
      </c>
      <c r="Q146" s="416">
        <v>0</v>
      </c>
      <c r="R146" s="416">
        <v>0</v>
      </c>
      <c r="S146" s="416">
        <v>0</v>
      </c>
      <c r="T146" s="416">
        <v>0</v>
      </c>
      <c r="U146" s="416">
        <v>0</v>
      </c>
      <c r="V146" s="416">
        <v>0</v>
      </c>
      <c r="W146" s="416">
        <v>0</v>
      </c>
      <c r="X146" s="416">
        <v>0</v>
      </c>
      <c r="Y146" s="416">
        <v>0</v>
      </c>
      <c r="Z146" s="416">
        <v>0</v>
      </c>
      <c r="AA146" s="416">
        <v>0</v>
      </c>
      <c r="AB146" s="416">
        <v>0</v>
      </c>
      <c r="AC146" s="416">
        <v>0</v>
      </c>
      <c r="AD146" s="416">
        <v>0</v>
      </c>
      <c r="AE146" s="416">
        <v>0</v>
      </c>
      <c r="AF146" s="416">
        <v>0</v>
      </c>
      <c r="AG146" s="414" cm="1">
        <f t="array" ref="AG146">TREND($AB146:$AF146,$AB$1:$AF$1,AG$1)</f>
        <v>0</v>
      </c>
      <c r="AH146" s="414" cm="1">
        <f t="array" ref="AH146">TREND($AB146:$AF146,$AB$1:$AF$1,AH$1)</f>
        <v>0</v>
      </c>
      <c r="AI146" s="414" cm="1">
        <f t="array" ref="AI146">TREND($AB146:$AF146,$AB$1:$AF$1,AI$1)</f>
        <v>0</v>
      </c>
      <c r="AJ146" s="414" cm="1">
        <f t="array" ref="AJ146">TREND($AB146:$AF146,$AB$1:$AF$1,AJ$1)</f>
        <v>0</v>
      </c>
      <c r="AK146" s="414" cm="1">
        <f t="array" ref="AK146">TREND($AB146:$AF146,$AB$1:$AF$1,AK$1)</f>
        <v>0</v>
      </c>
    </row>
    <row r="147" spans="2:37" x14ac:dyDescent="0.25">
      <c r="B147" s="1" t="s">
        <v>1634</v>
      </c>
      <c r="C147" s="46" t="s">
        <v>1157</v>
      </c>
      <c r="D147" s="46" t="s">
        <v>66</v>
      </c>
      <c r="G147" s="412">
        <v>0</v>
      </c>
      <c r="H147" s="416">
        <v>0</v>
      </c>
      <c r="I147" s="416">
        <v>0</v>
      </c>
      <c r="J147" s="416">
        <v>0</v>
      </c>
      <c r="K147" s="416">
        <v>0</v>
      </c>
      <c r="L147" s="416">
        <v>0</v>
      </c>
      <c r="M147" s="416">
        <v>0</v>
      </c>
      <c r="N147" s="416">
        <v>0</v>
      </c>
      <c r="O147" s="416">
        <v>0</v>
      </c>
      <c r="P147" s="416">
        <v>0</v>
      </c>
      <c r="Q147" s="416">
        <v>0</v>
      </c>
      <c r="R147" s="416">
        <v>0</v>
      </c>
      <c r="S147" s="416">
        <v>0</v>
      </c>
      <c r="T147" s="416">
        <v>0</v>
      </c>
      <c r="U147" s="416">
        <v>0</v>
      </c>
      <c r="V147" s="416">
        <v>0</v>
      </c>
      <c r="W147" s="416">
        <v>0</v>
      </c>
      <c r="X147" s="416">
        <v>0</v>
      </c>
      <c r="Y147" s="416">
        <v>0</v>
      </c>
      <c r="Z147" s="416">
        <v>0</v>
      </c>
      <c r="AA147" s="416">
        <v>0</v>
      </c>
      <c r="AB147" s="416">
        <v>0</v>
      </c>
      <c r="AC147" s="416">
        <v>0</v>
      </c>
      <c r="AD147" s="416">
        <v>0</v>
      </c>
      <c r="AE147" s="416">
        <v>0</v>
      </c>
      <c r="AF147" s="416">
        <v>0</v>
      </c>
      <c r="AG147" s="414" cm="1">
        <f t="array" ref="AG147">TREND($AB147:$AF147,$AB$1:$AF$1,AG$1)</f>
        <v>0</v>
      </c>
      <c r="AH147" s="414" cm="1">
        <f t="array" ref="AH147">TREND($AB147:$AF147,$AB$1:$AF$1,AH$1)</f>
        <v>0</v>
      </c>
      <c r="AI147" s="414" cm="1">
        <f t="array" ref="AI147">TREND($AB147:$AF147,$AB$1:$AF$1,AI$1)</f>
        <v>0</v>
      </c>
      <c r="AJ147" s="414" cm="1">
        <f t="array" ref="AJ147">TREND($AB147:$AF147,$AB$1:$AF$1,AJ$1)</f>
        <v>0</v>
      </c>
      <c r="AK147" s="414" cm="1">
        <f t="array" ref="AK147">TREND($AB147:$AF147,$AB$1:$AF$1,AK$1)</f>
        <v>0</v>
      </c>
    </row>
    <row r="148" spans="2:37" x14ac:dyDescent="0.25">
      <c r="B148" s="1" t="s">
        <v>1634</v>
      </c>
      <c r="C148" s="46" t="s">
        <v>1157</v>
      </c>
      <c r="D148" s="46" t="s">
        <v>67</v>
      </c>
      <c r="G148" s="412">
        <v>0</v>
      </c>
      <c r="H148" s="416">
        <v>0</v>
      </c>
      <c r="I148" s="416">
        <v>0</v>
      </c>
      <c r="J148" s="416">
        <v>0</v>
      </c>
      <c r="K148" s="416">
        <v>0</v>
      </c>
      <c r="L148" s="416">
        <v>0</v>
      </c>
      <c r="M148" s="416">
        <v>0</v>
      </c>
      <c r="N148" s="416">
        <v>0</v>
      </c>
      <c r="O148" s="416">
        <v>0</v>
      </c>
      <c r="P148" s="416">
        <v>0</v>
      </c>
      <c r="Q148" s="416">
        <v>0</v>
      </c>
      <c r="R148" s="416">
        <v>0</v>
      </c>
      <c r="S148" s="416">
        <v>0</v>
      </c>
      <c r="T148" s="416">
        <v>0</v>
      </c>
      <c r="U148" s="416">
        <v>0</v>
      </c>
      <c r="V148" s="416">
        <v>0</v>
      </c>
      <c r="W148" s="416">
        <v>0</v>
      </c>
      <c r="X148" s="416">
        <v>0</v>
      </c>
      <c r="Y148" s="416">
        <v>0</v>
      </c>
      <c r="Z148" s="416">
        <v>0</v>
      </c>
      <c r="AA148" s="416">
        <v>0</v>
      </c>
      <c r="AB148" s="416">
        <v>0</v>
      </c>
      <c r="AC148" s="416">
        <v>0</v>
      </c>
      <c r="AD148" s="416">
        <v>0</v>
      </c>
      <c r="AE148" s="416">
        <v>0</v>
      </c>
      <c r="AF148" s="416">
        <v>0</v>
      </c>
      <c r="AG148" s="414" cm="1">
        <f t="array" ref="AG148">TREND($AB148:$AF148,$AB$1:$AF$1,AG$1)</f>
        <v>0</v>
      </c>
      <c r="AH148" s="414" cm="1">
        <f t="array" ref="AH148">TREND($AB148:$AF148,$AB$1:$AF$1,AH$1)</f>
        <v>0</v>
      </c>
      <c r="AI148" s="414" cm="1">
        <f t="array" ref="AI148">TREND($AB148:$AF148,$AB$1:$AF$1,AI$1)</f>
        <v>0</v>
      </c>
      <c r="AJ148" s="414" cm="1">
        <f t="array" ref="AJ148">TREND($AB148:$AF148,$AB$1:$AF$1,AJ$1)</f>
        <v>0</v>
      </c>
      <c r="AK148" s="414" cm="1">
        <f t="array" ref="AK148">TREND($AB148:$AF148,$AB$1:$AF$1,AK$1)</f>
        <v>0</v>
      </c>
    </row>
    <row r="149" spans="2:37" x14ac:dyDescent="0.25">
      <c r="B149" s="1" t="s">
        <v>1634</v>
      </c>
      <c r="C149" s="46" t="s">
        <v>1157</v>
      </c>
      <c r="D149" s="46" t="s">
        <v>68</v>
      </c>
      <c r="G149" s="412">
        <v>0</v>
      </c>
      <c r="H149" s="416">
        <v>0</v>
      </c>
      <c r="I149" s="416">
        <v>0</v>
      </c>
      <c r="J149" s="416">
        <v>0</v>
      </c>
      <c r="K149" s="416">
        <v>0</v>
      </c>
      <c r="L149" s="416">
        <v>0</v>
      </c>
      <c r="M149" s="416">
        <v>0</v>
      </c>
      <c r="N149" s="416">
        <v>0</v>
      </c>
      <c r="O149" s="416">
        <v>0</v>
      </c>
      <c r="P149" s="416">
        <v>0</v>
      </c>
      <c r="Q149" s="416">
        <v>0</v>
      </c>
      <c r="R149" s="416">
        <v>0</v>
      </c>
      <c r="S149" s="416">
        <v>0</v>
      </c>
      <c r="T149" s="416">
        <v>0</v>
      </c>
      <c r="U149" s="416">
        <v>0</v>
      </c>
      <c r="V149" s="416">
        <v>0</v>
      </c>
      <c r="W149" s="416">
        <v>0</v>
      </c>
      <c r="X149" s="416">
        <v>0</v>
      </c>
      <c r="Y149" s="416">
        <v>0</v>
      </c>
      <c r="Z149" s="416">
        <v>0</v>
      </c>
      <c r="AA149" s="416">
        <v>0</v>
      </c>
      <c r="AB149" s="416">
        <v>0</v>
      </c>
      <c r="AC149" s="416">
        <v>0</v>
      </c>
      <c r="AD149" s="416">
        <v>0</v>
      </c>
      <c r="AE149" s="416">
        <v>0</v>
      </c>
      <c r="AF149" s="416">
        <v>0</v>
      </c>
      <c r="AG149" s="414" cm="1">
        <f t="array" ref="AG149">TREND($AB149:$AF149,$AB$1:$AF$1,AG$1)</f>
        <v>0</v>
      </c>
      <c r="AH149" s="414" cm="1">
        <f t="array" ref="AH149">TREND($AB149:$AF149,$AB$1:$AF$1,AH$1)</f>
        <v>0</v>
      </c>
      <c r="AI149" s="414" cm="1">
        <f t="array" ref="AI149">TREND($AB149:$AF149,$AB$1:$AF$1,AI$1)</f>
        <v>0</v>
      </c>
      <c r="AJ149" s="414" cm="1">
        <f t="array" ref="AJ149">TREND($AB149:$AF149,$AB$1:$AF$1,AJ$1)</f>
        <v>0</v>
      </c>
      <c r="AK149" s="414" cm="1">
        <f t="array" ref="AK149">TREND($AB149:$AF149,$AB$1:$AF$1,AK$1)</f>
        <v>0</v>
      </c>
    </row>
    <row r="150" spans="2:37" x14ac:dyDescent="0.25">
      <c r="B150" s="1" t="s">
        <v>1634</v>
      </c>
      <c r="C150" s="46" t="s">
        <v>1157</v>
      </c>
      <c r="D150" s="46" t="s">
        <v>69</v>
      </c>
      <c r="G150" s="412">
        <v>0</v>
      </c>
      <c r="H150" s="416">
        <v>0</v>
      </c>
      <c r="I150" s="416">
        <v>0</v>
      </c>
      <c r="J150" s="416">
        <v>0</v>
      </c>
      <c r="K150" s="416">
        <v>0</v>
      </c>
      <c r="L150" s="416">
        <v>0</v>
      </c>
      <c r="M150" s="416">
        <v>0</v>
      </c>
      <c r="N150" s="416">
        <v>0</v>
      </c>
      <c r="O150" s="416">
        <v>0</v>
      </c>
      <c r="P150" s="416">
        <v>0</v>
      </c>
      <c r="Q150" s="416">
        <v>0</v>
      </c>
      <c r="R150" s="416">
        <v>0</v>
      </c>
      <c r="S150" s="416">
        <v>0</v>
      </c>
      <c r="T150" s="416">
        <v>0</v>
      </c>
      <c r="U150" s="416">
        <v>0</v>
      </c>
      <c r="V150" s="416">
        <v>0</v>
      </c>
      <c r="W150" s="416">
        <v>0</v>
      </c>
      <c r="X150" s="416">
        <v>0</v>
      </c>
      <c r="Y150" s="416">
        <v>0</v>
      </c>
      <c r="Z150" s="416">
        <v>0</v>
      </c>
      <c r="AA150" s="416">
        <v>0</v>
      </c>
      <c r="AB150" s="416">
        <v>0</v>
      </c>
      <c r="AC150" s="416">
        <v>0</v>
      </c>
      <c r="AD150" s="416">
        <v>0</v>
      </c>
      <c r="AE150" s="416">
        <v>0</v>
      </c>
      <c r="AF150" s="416">
        <v>0</v>
      </c>
      <c r="AG150" s="414" cm="1">
        <f t="array" ref="AG150">TREND($AB150:$AF150,$AB$1:$AF$1,AG$1)</f>
        <v>0</v>
      </c>
      <c r="AH150" s="414" cm="1">
        <f t="array" ref="AH150">TREND($AB150:$AF150,$AB$1:$AF$1,AH$1)</f>
        <v>0</v>
      </c>
      <c r="AI150" s="414" cm="1">
        <f t="array" ref="AI150">TREND($AB150:$AF150,$AB$1:$AF$1,AI$1)</f>
        <v>0</v>
      </c>
      <c r="AJ150" s="414" cm="1">
        <f t="array" ref="AJ150">TREND($AB150:$AF150,$AB$1:$AF$1,AJ$1)</f>
        <v>0</v>
      </c>
      <c r="AK150" s="414" cm="1">
        <f t="array" ref="AK150">TREND($AB150:$AF150,$AB$1:$AF$1,AK$1)</f>
        <v>0</v>
      </c>
    </row>
    <row r="151" spans="2:37" x14ac:dyDescent="0.25">
      <c r="B151" s="1" t="s">
        <v>1634</v>
      </c>
      <c r="C151" s="46" t="s">
        <v>1157</v>
      </c>
      <c r="D151" s="46" t="s">
        <v>70</v>
      </c>
      <c r="G151" s="412">
        <v>0</v>
      </c>
      <c r="H151" s="416">
        <v>0</v>
      </c>
      <c r="I151" s="416">
        <v>0</v>
      </c>
      <c r="J151" s="416">
        <v>0</v>
      </c>
      <c r="K151" s="416">
        <v>0</v>
      </c>
      <c r="L151" s="416">
        <v>0</v>
      </c>
      <c r="M151" s="416">
        <v>0</v>
      </c>
      <c r="N151" s="416">
        <v>0</v>
      </c>
      <c r="O151" s="416">
        <v>0</v>
      </c>
      <c r="P151" s="416">
        <v>0</v>
      </c>
      <c r="Q151" s="416">
        <v>0</v>
      </c>
      <c r="R151" s="416">
        <v>0</v>
      </c>
      <c r="S151" s="416">
        <v>0</v>
      </c>
      <c r="T151" s="416">
        <v>0</v>
      </c>
      <c r="U151" s="416">
        <v>0</v>
      </c>
      <c r="V151" s="416">
        <v>0</v>
      </c>
      <c r="W151" s="416">
        <v>0</v>
      </c>
      <c r="X151" s="416">
        <v>0</v>
      </c>
      <c r="Y151" s="416">
        <v>0</v>
      </c>
      <c r="Z151" s="416">
        <v>0</v>
      </c>
      <c r="AA151" s="416">
        <v>0</v>
      </c>
      <c r="AB151" s="416">
        <v>0</v>
      </c>
      <c r="AC151" s="416">
        <v>0</v>
      </c>
      <c r="AD151" s="416">
        <v>0</v>
      </c>
      <c r="AE151" s="416">
        <v>0</v>
      </c>
      <c r="AF151" s="416">
        <v>0</v>
      </c>
      <c r="AG151" s="414" cm="1">
        <f t="array" ref="AG151">TREND($AB151:$AF151,$AB$1:$AF$1,AG$1)</f>
        <v>0</v>
      </c>
      <c r="AH151" s="414" cm="1">
        <f t="array" ref="AH151">TREND($AB151:$AF151,$AB$1:$AF$1,AH$1)</f>
        <v>0</v>
      </c>
      <c r="AI151" s="414" cm="1">
        <f t="array" ref="AI151">TREND($AB151:$AF151,$AB$1:$AF$1,AI$1)</f>
        <v>0</v>
      </c>
      <c r="AJ151" s="414" cm="1">
        <f t="array" ref="AJ151">TREND($AB151:$AF151,$AB$1:$AF$1,AJ$1)</f>
        <v>0</v>
      </c>
      <c r="AK151" s="414" cm="1">
        <f t="array" ref="AK151">TREND($AB151:$AF151,$AB$1:$AF$1,AK$1)</f>
        <v>0</v>
      </c>
    </row>
    <row r="152" spans="2:37" x14ac:dyDescent="0.25">
      <c r="B152" s="1" t="s">
        <v>1634</v>
      </c>
      <c r="C152" s="46" t="s">
        <v>1157</v>
      </c>
      <c r="D152" s="46" t="s">
        <v>71</v>
      </c>
      <c r="G152" s="412">
        <v>0</v>
      </c>
      <c r="H152" s="416">
        <v>0</v>
      </c>
      <c r="I152" s="416">
        <v>0</v>
      </c>
      <c r="J152" s="416">
        <v>0</v>
      </c>
      <c r="K152" s="416">
        <v>0</v>
      </c>
      <c r="L152" s="416">
        <v>0</v>
      </c>
      <c r="M152" s="416">
        <v>0</v>
      </c>
      <c r="N152" s="416">
        <v>0</v>
      </c>
      <c r="O152" s="416">
        <v>0</v>
      </c>
      <c r="P152" s="416">
        <v>0</v>
      </c>
      <c r="Q152" s="416">
        <v>0</v>
      </c>
      <c r="R152" s="416">
        <v>0</v>
      </c>
      <c r="S152" s="416">
        <v>0</v>
      </c>
      <c r="T152" s="416">
        <v>0</v>
      </c>
      <c r="U152" s="416">
        <v>0</v>
      </c>
      <c r="V152" s="416">
        <v>0</v>
      </c>
      <c r="W152" s="416">
        <v>0</v>
      </c>
      <c r="X152" s="416">
        <v>0</v>
      </c>
      <c r="Y152" s="416">
        <v>0</v>
      </c>
      <c r="Z152" s="416">
        <v>0</v>
      </c>
      <c r="AA152" s="416">
        <v>0</v>
      </c>
      <c r="AB152" s="416">
        <v>0</v>
      </c>
      <c r="AC152" s="416">
        <v>0</v>
      </c>
      <c r="AD152" s="416">
        <v>0</v>
      </c>
      <c r="AE152" s="416">
        <v>0</v>
      </c>
      <c r="AF152" s="416">
        <v>0</v>
      </c>
      <c r="AG152" s="414" cm="1">
        <f t="array" ref="AG152">TREND($AB152:$AF152,$AB$1:$AF$1,AG$1)</f>
        <v>0</v>
      </c>
      <c r="AH152" s="414" cm="1">
        <f t="array" ref="AH152">TREND($AB152:$AF152,$AB$1:$AF$1,AH$1)</f>
        <v>0</v>
      </c>
      <c r="AI152" s="414" cm="1">
        <f t="array" ref="AI152">TREND($AB152:$AF152,$AB$1:$AF$1,AI$1)</f>
        <v>0</v>
      </c>
      <c r="AJ152" s="414" cm="1">
        <f t="array" ref="AJ152">TREND($AB152:$AF152,$AB$1:$AF$1,AJ$1)</f>
        <v>0</v>
      </c>
      <c r="AK152" s="414" cm="1">
        <f t="array" ref="AK152">TREND($AB152:$AF152,$AB$1:$AF$1,AK$1)</f>
        <v>0</v>
      </c>
    </row>
    <row r="153" spans="2:37" x14ac:dyDescent="0.25">
      <c r="B153" s="1" t="s">
        <v>1634</v>
      </c>
      <c r="C153" s="46" t="s">
        <v>1157</v>
      </c>
      <c r="D153" s="46" t="s">
        <v>72</v>
      </c>
      <c r="G153" s="412">
        <v>0</v>
      </c>
      <c r="H153" s="416">
        <v>0</v>
      </c>
      <c r="I153" s="416">
        <v>0</v>
      </c>
      <c r="J153" s="416">
        <v>0</v>
      </c>
      <c r="K153" s="416">
        <v>0</v>
      </c>
      <c r="L153" s="416">
        <v>0</v>
      </c>
      <c r="M153" s="416">
        <v>0</v>
      </c>
      <c r="N153" s="416">
        <v>0</v>
      </c>
      <c r="O153" s="416">
        <v>0</v>
      </c>
      <c r="P153" s="416">
        <v>0</v>
      </c>
      <c r="Q153" s="416">
        <v>0</v>
      </c>
      <c r="R153" s="416">
        <v>0</v>
      </c>
      <c r="S153" s="416">
        <v>0</v>
      </c>
      <c r="T153" s="416">
        <v>0</v>
      </c>
      <c r="U153" s="416">
        <v>0</v>
      </c>
      <c r="V153" s="416">
        <v>0</v>
      </c>
      <c r="W153" s="416">
        <v>0</v>
      </c>
      <c r="X153" s="416">
        <v>0</v>
      </c>
      <c r="Y153" s="416">
        <v>0</v>
      </c>
      <c r="Z153" s="416">
        <v>0</v>
      </c>
      <c r="AA153" s="416">
        <v>0</v>
      </c>
      <c r="AB153" s="416">
        <v>0</v>
      </c>
      <c r="AC153" s="416">
        <v>0</v>
      </c>
      <c r="AD153" s="416">
        <v>0</v>
      </c>
      <c r="AE153" s="416">
        <v>0</v>
      </c>
      <c r="AF153" s="416">
        <v>0</v>
      </c>
      <c r="AG153" s="414" cm="1">
        <f t="array" ref="AG153">TREND($AB153:$AF153,$AB$1:$AF$1,AG$1)</f>
        <v>0</v>
      </c>
      <c r="AH153" s="414" cm="1">
        <f t="array" ref="AH153">TREND($AB153:$AF153,$AB$1:$AF$1,AH$1)</f>
        <v>0</v>
      </c>
      <c r="AI153" s="414" cm="1">
        <f t="array" ref="AI153">TREND($AB153:$AF153,$AB$1:$AF$1,AI$1)</f>
        <v>0</v>
      </c>
      <c r="AJ153" s="414" cm="1">
        <f t="array" ref="AJ153">TREND($AB153:$AF153,$AB$1:$AF$1,AJ$1)</f>
        <v>0</v>
      </c>
      <c r="AK153" s="414" cm="1">
        <f t="array" ref="AK153">TREND($AB153:$AF153,$AB$1:$AF$1,AK$1)</f>
        <v>0</v>
      </c>
    </row>
    <row r="154" spans="2:37" x14ac:dyDescent="0.25">
      <c r="B154" s="1" t="s">
        <v>1634</v>
      </c>
      <c r="C154" s="46" t="s">
        <v>1157</v>
      </c>
      <c r="D154" s="46" t="s">
        <v>73</v>
      </c>
      <c r="G154" s="412">
        <v>0</v>
      </c>
      <c r="H154" s="416">
        <v>0</v>
      </c>
      <c r="I154" s="416">
        <v>0</v>
      </c>
      <c r="J154" s="416">
        <v>0</v>
      </c>
      <c r="K154" s="416">
        <v>0</v>
      </c>
      <c r="L154" s="416">
        <v>0</v>
      </c>
      <c r="M154" s="416">
        <v>0</v>
      </c>
      <c r="N154" s="416">
        <v>0</v>
      </c>
      <c r="O154" s="416">
        <v>0</v>
      </c>
      <c r="P154" s="416">
        <v>0</v>
      </c>
      <c r="Q154" s="416">
        <v>0</v>
      </c>
      <c r="R154" s="416">
        <v>0</v>
      </c>
      <c r="S154" s="416">
        <v>0</v>
      </c>
      <c r="T154" s="416">
        <v>0</v>
      </c>
      <c r="U154" s="416">
        <v>0</v>
      </c>
      <c r="V154" s="416">
        <v>0</v>
      </c>
      <c r="W154" s="416">
        <v>0</v>
      </c>
      <c r="X154" s="416">
        <v>0</v>
      </c>
      <c r="Y154" s="416">
        <v>0</v>
      </c>
      <c r="Z154" s="416">
        <v>0</v>
      </c>
      <c r="AA154" s="416">
        <v>0</v>
      </c>
      <c r="AB154" s="416">
        <v>0</v>
      </c>
      <c r="AC154" s="416">
        <v>0</v>
      </c>
      <c r="AD154" s="416">
        <v>0</v>
      </c>
      <c r="AE154" s="416">
        <v>0</v>
      </c>
      <c r="AF154" s="416">
        <v>0</v>
      </c>
      <c r="AG154" s="414" cm="1">
        <f t="array" ref="AG154">TREND($AB154:$AF154,$AB$1:$AF$1,AG$1)</f>
        <v>0</v>
      </c>
      <c r="AH154" s="414" cm="1">
        <f t="array" ref="AH154">TREND($AB154:$AF154,$AB$1:$AF$1,AH$1)</f>
        <v>0</v>
      </c>
      <c r="AI154" s="414" cm="1">
        <f t="array" ref="AI154">TREND($AB154:$AF154,$AB$1:$AF$1,AI$1)</f>
        <v>0</v>
      </c>
      <c r="AJ154" s="414" cm="1">
        <f t="array" ref="AJ154">TREND($AB154:$AF154,$AB$1:$AF$1,AJ$1)</f>
        <v>0</v>
      </c>
      <c r="AK154" s="414" cm="1">
        <f t="array" ref="AK154">TREND($AB154:$AF154,$AB$1:$AF$1,AK$1)</f>
        <v>0</v>
      </c>
    </row>
    <row r="155" spans="2:37" x14ac:dyDescent="0.25">
      <c r="B155" s="1" t="s">
        <v>1634</v>
      </c>
      <c r="C155" s="46" t="s">
        <v>1157</v>
      </c>
      <c r="D155" s="46" t="s">
        <v>74</v>
      </c>
      <c r="G155" s="412">
        <v>0</v>
      </c>
      <c r="H155" s="416">
        <v>0</v>
      </c>
      <c r="I155" s="416">
        <v>0</v>
      </c>
      <c r="J155" s="416">
        <v>0</v>
      </c>
      <c r="K155" s="416">
        <v>0</v>
      </c>
      <c r="L155" s="416">
        <v>0</v>
      </c>
      <c r="M155" s="416">
        <v>0</v>
      </c>
      <c r="N155" s="416">
        <v>0</v>
      </c>
      <c r="O155" s="416">
        <v>0</v>
      </c>
      <c r="P155" s="416">
        <v>0</v>
      </c>
      <c r="Q155" s="416">
        <v>0</v>
      </c>
      <c r="R155" s="416">
        <v>0</v>
      </c>
      <c r="S155" s="416">
        <v>0</v>
      </c>
      <c r="T155" s="416">
        <v>0</v>
      </c>
      <c r="U155" s="416">
        <v>0</v>
      </c>
      <c r="V155" s="416">
        <v>0</v>
      </c>
      <c r="W155" s="416">
        <v>0</v>
      </c>
      <c r="X155" s="416">
        <v>0</v>
      </c>
      <c r="Y155" s="416">
        <v>0</v>
      </c>
      <c r="Z155" s="416">
        <v>0</v>
      </c>
      <c r="AA155" s="416">
        <v>0</v>
      </c>
      <c r="AB155" s="416">
        <v>0</v>
      </c>
      <c r="AC155" s="416">
        <v>0</v>
      </c>
      <c r="AD155" s="416">
        <v>0</v>
      </c>
      <c r="AE155" s="416">
        <v>0</v>
      </c>
      <c r="AF155" s="416">
        <v>0</v>
      </c>
      <c r="AG155" s="414" cm="1">
        <f t="array" ref="AG155">TREND($AB155:$AF155,$AB$1:$AF$1,AG$1)</f>
        <v>0</v>
      </c>
      <c r="AH155" s="414" cm="1">
        <f t="array" ref="AH155">TREND($AB155:$AF155,$AB$1:$AF$1,AH$1)</f>
        <v>0</v>
      </c>
      <c r="AI155" s="414" cm="1">
        <f t="array" ref="AI155">TREND($AB155:$AF155,$AB$1:$AF$1,AI$1)</f>
        <v>0</v>
      </c>
      <c r="AJ155" s="414" cm="1">
        <f t="array" ref="AJ155">TREND($AB155:$AF155,$AB$1:$AF$1,AJ$1)</f>
        <v>0</v>
      </c>
      <c r="AK155" s="414" cm="1">
        <f t="array" ref="AK155">TREND($AB155:$AF155,$AB$1:$AF$1,AK$1)</f>
        <v>0</v>
      </c>
    </row>
    <row r="156" spans="2:37" x14ac:dyDescent="0.25">
      <c r="B156" s="1" t="s">
        <v>1634</v>
      </c>
      <c r="C156" s="46" t="s">
        <v>1157</v>
      </c>
      <c r="D156" s="46" t="s">
        <v>75</v>
      </c>
      <c r="G156" s="412">
        <v>0</v>
      </c>
      <c r="H156" s="416">
        <v>0</v>
      </c>
      <c r="I156" s="416">
        <v>0</v>
      </c>
      <c r="J156" s="416">
        <v>0</v>
      </c>
      <c r="K156" s="416">
        <v>0</v>
      </c>
      <c r="L156" s="416">
        <v>0</v>
      </c>
      <c r="M156" s="416">
        <v>0</v>
      </c>
      <c r="N156" s="416">
        <v>0</v>
      </c>
      <c r="O156" s="416">
        <v>0</v>
      </c>
      <c r="P156" s="416">
        <v>0</v>
      </c>
      <c r="Q156" s="416">
        <v>0</v>
      </c>
      <c r="R156" s="416">
        <v>0</v>
      </c>
      <c r="S156" s="416">
        <v>0</v>
      </c>
      <c r="T156" s="416">
        <v>0</v>
      </c>
      <c r="U156" s="416">
        <v>0</v>
      </c>
      <c r="V156" s="416">
        <v>0</v>
      </c>
      <c r="W156" s="416">
        <v>0</v>
      </c>
      <c r="X156" s="416">
        <v>0</v>
      </c>
      <c r="Y156" s="416">
        <v>0</v>
      </c>
      <c r="Z156" s="416">
        <v>0</v>
      </c>
      <c r="AA156" s="416">
        <v>0</v>
      </c>
      <c r="AB156" s="416">
        <v>0</v>
      </c>
      <c r="AC156" s="416">
        <v>0</v>
      </c>
      <c r="AD156" s="416">
        <v>0</v>
      </c>
      <c r="AE156" s="416">
        <v>0</v>
      </c>
      <c r="AF156" s="416">
        <v>0</v>
      </c>
      <c r="AG156" s="414" cm="1">
        <f t="array" ref="AG156">TREND($AB156:$AF156,$AB$1:$AF$1,AG$1)</f>
        <v>0</v>
      </c>
      <c r="AH156" s="414" cm="1">
        <f t="array" ref="AH156">TREND($AB156:$AF156,$AB$1:$AF$1,AH$1)</f>
        <v>0</v>
      </c>
      <c r="AI156" s="414" cm="1">
        <f t="array" ref="AI156">TREND($AB156:$AF156,$AB$1:$AF$1,AI$1)</f>
        <v>0</v>
      </c>
      <c r="AJ156" s="414" cm="1">
        <f t="array" ref="AJ156">TREND($AB156:$AF156,$AB$1:$AF$1,AJ$1)</f>
        <v>0</v>
      </c>
      <c r="AK156" s="414" cm="1">
        <f t="array" ref="AK156">TREND($AB156:$AF156,$AB$1:$AF$1,AK$1)</f>
        <v>0</v>
      </c>
    </row>
    <row r="157" spans="2:37" x14ac:dyDescent="0.25">
      <c r="B157" s="1" t="s">
        <v>1634</v>
      </c>
      <c r="C157" s="46" t="s">
        <v>1157</v>
      </c>
      <c r="D157" s="46" t="s">
        <v>76</v>
      </c>
      <c r="G157" s="412">
        <v>0</v>
      </c>
      <c r="H157" s="416">
        <v>0</v>
      </c>
      <c r="I157" s="416">
        <v>0</v>
      </c>
      <c r="J157" s="416">
        <v>0</v>
      </c>
      <c r="K157" s="416">
        <v>0</v>
      </c>
      <c r="L157" s="416">
        <v>0</v>
      </c>
      <c r="M157" s="416">
        <v>0</v>
      </c>
      <c r="N157" s="416">
        <v>0</v>
      </c>
      <c r="O157" s="416">
        <v>0</v>
      </c>
      <c r="P157" s="416">
        <v>0</v>
      </c>
      <c r="Q157" s="416">
        <v>0</v>
      </c>
      <c r="R157" s="416">
        <v>0</v>
      </c>
      <c r="S157" s="416">
        <v>0</v>
      </c>
      <c r="T157" s="416">
        <v>0</v>
      </c>
      <c r="U157" s="416">
        <v>0</v>
      </c>
      <c r="V157" s="416">
        <v>0</v>
      </c>
      <c r="W157" s="416">
        <v>0</v>
      </c>
      <c r="X157" s="416">
        <v>0</v>
      </c>
      <c r="Y157" s="416">
        <v>0</v>
      </c>
      <c r="Z157" s="416">
        <v>0</v>
      </c>
      <c r="AA157" s="416">
        <v>0</v>
      </c>
      <c r="AB157" s="416">
        <v>0</v>
      </c>
      <c r="AC157" s="416">
        <v>0</v>
      </c>
      <c r="AD157" s="416">
        <v>0</v>
      </c>
      <c r="AE157" s="416">
        <v>0</v>
      </c>
      <c r="AF157" s="416">
        <v>0</v>
      </c>
      <c r="AG157" s="414" cm="1">
        <f t="array" ref="AG157">TREND($AB157:$AF157,$AB$1:$AF$1,AG$1)</f>
        <v>0</v>
      </c>
      <c r="AH157" s="414" cm="1">
        <f t="array" ref="AH157">TREND($AB157:$AF157,$AB$1:$AF$1,AH$1)</f>
        <v>0</v>
      </c>
      <c r="AI157" s="414" cm="1">
        <f t="array" ref="AI157">TREND($AB157:$AF157,$AB$1:$AF$1,AI$1)</f>
        <v>0</v>
      </c>
      <c r="AJ157" s="414" cm="1">
        <f t="array" ref="AJ157">TREND($AB157:$AF157,$AB$1:$AF$1,AJ$1)</f>
        <v>0</v>
      </c>
      <c r="AK157" s="414" cm="1">
        <f t="array" ref="AK157">TREND($AB157:$AF157,$AB$1:$AF$1,AK$1)</f>
        <v>0</v>
      </c>
    </row>
    <row r="159" spans="2:37" x14ac:dyDescent="0.25">
      <c r="B159" s="1" t="s">
        <v>1634</v>
      </c>
      <c r="C159" s="46" t="s">
        <v>1159</v>
      </c>
      <c r="D159" s="46" t="s">
        <v>52</v>
      </c>
      <c r="G159" s="412">
        <v>0</v>
      </c>
      <c r="H159" s="416">
        <v>0</v>
      </c>
      <c r="I159" s="416">
        <v>0</v>
      </c>
      <c r="J159" s="416">
        <v>0</v>
      </c>
      <c r="K159" s="416">
        <v>0</v>
      </c>
      <c r="L159" s="416">
        <v>0</v>
      </c>
      <c r="M159" s="416">
        <v>0</v>
      </c>
      <c r="N159" s="416">
        <v>0</v>
      </c>
      <c r="O159" s="416">
        <v>0</v>
      </c>
      <c r="P159" s="416">
        <v>0</v>
      </c>
      <c r="Q159" s="416">
        <v>0</v>
      </c>
      <c r="R159" s="416">
        <v>0</v>
      </c>
      <c r="S159" s="416">
        <v>0</v>
      </c>
      <c r="T159" s="416">
        <v>0</v>
      </c>
      <c r="U159" s="416">
        <v>0</v>
      </c>
      <c r="V159" s="416">
        <v>0</v>
      </c>
      <c r="W159" s="416">
        <v>0</v>
      </c>
      <c r="X159" s="416">
        <v>0</v>
      </c>
      <c r="Y159" s="416">
        <v>0</v>
      </c>
      <c r="Z159" s="416">
        <v>0</v>
      </c>
      <c r="AA159" s="416">
        <v>0</v>
      </c>
      <c r="AB159" s="416">
        <v>0</v>
      </c>
      <c r="AC159" s="416">
        <v>0</v>
      </c>
      <c r="AD159" s="416">
        <v>0</v>
      </c>
      <c r="AE159" s="416">
        <v>0</v>
      </c>
      <c r="AF159" s="416">
        <v>0</v>
      </c>
      <c r="AG159" s="414" cm="1">
        <f t="array" ref="AG159">TREND($AB159:$AF159,$AB$1:$AF$1,AG$1)</f>
        <v>0</v>
      </c>
      <c r="AH159" s="414" cm="1">
        <f t="array" ref="AH159">TREND($AB159:$AF159,$AB$1:$AF$1,AH$1)</f>
        <v>0</v>
      </c>
      <c r="AI159" s="414" cm="1">
        <f t="array" ref="AI159">TREND($AB159:$AF159,$AB$1:$AF$1,AI$1)</f>
        <v>0</v>
      </c>
      <c r="AJ159" s="414" cm="1">
        <f t="array" ref="AJ159">TREND($AB159:$AF159,$AB$1:$AF$1,AJ$1)</f>
        <v>0</v>
      </c>
      <c r="AK159" s="414" cm="1">
        <f t="array" ref="AK159">TREND($AB159:$AF159,$AB$1:$AF$1,AK$1)</f>
        <v>0</v>
      </c>
    </row>
    <row r="160" spans="2:37" x14ac:dyDescent="0.25">
      <c r="B160" s="1" t="s">
        <v>1634</v>
      </c>
      <c r="C160" s="46" t="s">
        <v>1159</v>
      </c>
      <c r="D160" s="46" t="s">
        <v>53</v>
      </c>
      <c r="G160" s="412">
        <v>0</v>
      </c>
      <c r="H160" s="416">
        <v>0</v>
      </c>
      <c r="I160" s="416">
        <v>0</v>
      </c>
      <c r="J160" s="416">
        <v>0</v>
      </c>
      <c r="K160" s="416">
        <v>0</v>
      </c>
      <c r="L160" s="416">
        <v>0</v>
      </c>
      <c r="M160" s="416">
        <v>0</v>
      </c>
      <c r="N160" s="416">
        <v>0</v>
      </c>
      <c r="O160" s="416">
        <v>0</v>
      </c>
      <c r="P160" s="416">
        <v>0</v>
      </c>
      <c r="Q160" s="416">
        <v>0</v>
      </c>
      <c r="R160" s="416">
        <v>0</v>
      </c>
      <c r="S160" s="416">
        <v>0</v>
      </c>
      <c r="T160" s="416">
        <v>0</v>
      </c>
      <c r="U160" s="416">
        <v>0</v>
      </c>
      <c r="V160" s="416">
        <v>0</v>
      </c>
      <c r="W160" s="416">
        <v>0</v>
      </c>
      <c r="X160" s="416">
        <v>0</v>
      </c>
      <c r="Y160" s="416">
        <v>0</v>
      </c>
      <c r="Z160" s="416">
        <v>0</v>
      </c>
      <c r="AA160" s="416">
        <v>0</v>
      </c>
      <c r="AB160" s="416">
        <v>0</v>
      </c>
      <c r="AC160" s="416">
        <v>0</v>
      </c>
      <c r="AD160" s="416">
        <v>0</v>
      </c>
      <c r="AE160" s="416">
        <v>0</v>
      </c>
      <c r="AF160" s="416">
        <v>0</v>
      </c>
      <c r="AG160" s="414" cm="1">
        <f t="array" ref="AG160">TREND($AB160:$AF160,$AB$1:$AF$1,AG$1)</f>
        <v>0</v>
      </c>
      <c r="AH160" s="414" cm="1">
        <f t="array" ref="AH160">TREND($AB160:$AF160,$AB$1:$AF$1,AH$1)</f>
        <v>0</v>
      </c>
      <c r="AI160" s="414" cm="1">
        <f t="array" ref="AI160">TREND($AB160:$AF160,$AB$1:$AF$1,AI$1)</f>
        <v>0</v>
      </c>
      <c r="AJ160" s="414" cm="1">
        <f t="array" ref="AJ160">TREND($AB160:$AF160,$AB$1:$AF$1,AJ$1)</f>
        <v>0</v>
      </c>
      <c r="AK160" s="414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1634</v>
      </c>
      <c r="C161" s="46" t="s">
        <v>1159</v>
      </c>
      <c r="D161" s="46" t="s">
        <v>54</v>
      </c>
      <c r="G161" s="412">
        <f>'CA PATHWAYS 2022'!I$23/'CA PATHWAYS 2022'!$H$23-1</f>
        <v>-0.13173097953222945</v>
      </c>
      <c r="H161" s="416">
        <f>'CA PATHWAYS 2022'!J$23/'CA PATHWAYS 2022'!$H$23-1</f>
        <v>-0.20425924195279965</v>
      </c>
      <c r="I161" s="416">
        <f>'CA PATHWAYS 2022'!K$23/'CA PATHWAYS 2022'!$H$23-1</f>
        <v>-0.20763744547628793</v>
      </c>
      <c r="J161" s="416">
        <f>'CA PATHWAYS 2022'!L$23/'CA PATHWAYS 2022'!$H$23-1</f>
        <v>-0.18277389668206123</v>
      </c>
      <c r="K161" s="416">
        <f>'CA PATHWAYS 2022'!M$23/'CA PATHWAYS 2022'!$H$23-1</f>
        <v>-0.17654239821200002</v>
      </c>
      <c r="L161" s="416">
        <f>'CA PATHWAYS 2022'!N$23/'CA PATHWAYS 2022'!$H$23-1</f>
        <v>-0.16032579863720053</v>
      </c>
      <c r="M161" s="416">
        <f>'CA PATHWAYS 2022'!O$23/'CA PATHWAYS 2022'!$H$23-1</f>
        <v>-0.16419001621159868</v>
      </c>
      <c r="N161" s="416">
        <f>'CA PATHWAYS 2022'!P$23/'CA PATHWAYS 2022'!$H$23-1</f>
        <v>-0.17503069430098261</v>
      </c>
      <c r="O161" s="416">
        <f>'CA PATHWAYS 2022'!Q$23/'CA PATHWAYS 2022'!$H$23-1</f>
        <v>-0.17768067428202272</v>
      </c>
      <c r="P161" s="416">
        <f>'CA PATHWAYS 2022'!R$23/'CA PATHWAYS 2022'!$H$23-1</f>
        <v>-0.195263076568859</v>
      </c>
      <c r="Q161" s="416">
        <f>'CA PATHWAYS 2022'!S$23/'CA PATHWAYS 2022'!$H$23-1</f>
        <v>-0.21571784411025197</v>
      </c>
      <c r="R161" s="416">
        <f>'CA PATHWAYS 2022'!T$23/'CA PATHWAYS 2022'!$H$23-1</f>
        <v>-0.22677459988160198</v>
      </c>
      <c r="S161" s="416">
        <f>'CA PATHWAYS 2022'!U$23/'CA PATHWAYS 2022'!$H$23-1</f>
        <v>-0.24237962263139456</v>
      </c>
      <c r="T161" s="416">
        <f>'CA PATHWAYS 2022'!V$23/'CA PATHWAYS 2022'!$H$23-1</f>
        <v>-0.24528614158281914</v>
      </c>
      <c r="U161" s="416">
        <f>'CA PATHWAYS 2022'!W$23/'CA PATHWAYS 2022'!$H$23-1</f>
        <v>-0.24749530650443397</v>
      </c>
      <c r="V161" s="416">
        <f>'CA PATHWAYS 2022'!X$23/'CA PATHWAYS 2022'!$H$23-1</f>
        <v>-0.25857320048744825</v>
      </c>
      <c r="W161" s="416">
        <f>'CA PATHWAYS 2022'!Y$23/'CA PATHWAYS 2022'!$H$23-1</f>
        <v>-0.27187914529738333</v>
      </c>
      <c r="X161" s="416">
        <f>'CA PATHWAYS 2022'!Z$23/'CA PATHWAYS 2022'!$H$23-1</f>
        <v>-0.27724702947866464</v>
      </c>
      <c r="Y161" s="416">
        <f>'CA PATHWAYS 2022'!AA$23/'CA PATHWAYS 2022'!$H$23-1</f>
        <v>-0.28063543947498715</v>
      </c>
      <c r="Z161" s="416">
        <f>'CA PATHWAYS 2022'!AB$23/'CA PATHWAYS 2022'!$H$23-1</f>
        <v>-0.28610821785602858</v>
      </c>
      <c r="AA161" s="416">
        <f>'CA PATHWAYS 2022'!AC$23/'CA PATHWAYS 2022'!$H$23-1</f>
        <v>-0.29988868359882281</v>
      </c>
      <c r="AB161" s="416">
        <f>'CA PATHWAYS 2022'!AD$23/'CA PATHWAYS 2022'!$H$23-1</f>
        <v>-0.31505091786627626</v>
      </c>
      <c r="AC161" s="416">
        <f>'CA PATHWAYS 2022'!AE$23/'CA PATHWAYS 2022'!$H$23-1</f>
        <v>-0.32597902605741769</v>
      </c>
      <c r="AD161" s="416">
        <f>'CA PATHWAYS 2022'!AF$23/'CA PATHWAYS 2022'!$H$23-1</f>
        <v>-0.33272597873096688</v>
      </c>
      <c r="AE161" s="416">
        <f>'CA PATHWAYS 2022'!AG$23/'CA PATHWAYS 2022'!$H$23-1</f>
        <v>-0.33593613741806294</v>
      </c>
      <c r="AF161" s="416">
        <f>'CA PATHWAYS 2022'!AH$23/'CA PATHWAYS 2022'!$H$23-1</f>
        <v>-0.34008784091608735</v>
      </c>
      <c r="AG161" s="414" cm="1">
        <f t="array" ref="AG161">TREND($AB161:$AF161,$AB$1:$AF$1,AG$1)</f>
        <v>-0.34796526743584266</v>
      </c>
      <c r="AH161" s="414" cm="1">
        <f t="array" ref="AH161">TREND($AB161:$AF161,$AB$1:$AF$1,AH$1)</f>
        <v>-0.35396836318187042</v>
      </c>
      <c r="AI161" s="414" cm="1">
        <f t="array" ref="AI161">TREND($AB161:$AF161,$AB$1:$AF$1,AI$1)</f>
        <v>-0.35997145892789639</v>
      </c>
      <c r="AJ161" s="414" cm="1">
        <f t="array" ref="AJ161">TREND($AB161:$AF161,$AB$1:$AF$1,AJ$1)</f>
        <v>-0.36597455467392237</v>
      </c>
      <c r="AK161" s="414" cm="1">
        <f t="array" ref="AK161">TREND($AB161:$AF161,$AB$1:$AF$1,AK$1)</f>
        <v>-0.37197765041995012</v>
      </c>
    </row>
    <row r="162" spans="1:37" x14ac:dyDescent="0.25">
      <c r="B162" s="1" t="s">
        <v>1634</v>
      </c>
      <c r="C162" s="46" t="s">
        <v>1159</v>
      </c>
      <c r="D162" s="46" t="s">
        <v>55</v>
      </c>
      <c r="G162" s="412">
        <v>0</v>
      </c>
      <c r="H162" s="416">
        <v>0</v>
      </c>
      <c r="I162" s="416">
        <v>0</v>
      </c>
      <c r="J162" s="416">
        <v>0</v>
      </c>
      <c r="K162" s="416">
        <v>0</v>
      </c>
      <c r="L162" s="416">
        <v>0</v>
      </c>
      <c r="M162" s="416">
        <v>0</v>
      </c>
      <c r="N162" s="416">
        <v>0</v>
      </c>
      <c r="O162" s="416">
        <v>0</v>
      </c>
      <c r="P162" s="416">
        <v>0</v>
      </c>
      <c r="Q162" s="416">
        <v>0</v>
      </c>
      <c r="R162" s="416">
        <v>0</v>
      </c>
      <c r="S162" s="416">
        <v>0</v>
      </c>
      <c r="T162" s="416">
        <v>0</v>
      </c>
      <c r="U162" s="416">
        <v>0</v>
      </c>
      <c r="V162" s="416">
        <v>0</v>
      </c>
      <c r="W162" s="416">
        <v>0</v>
      </c>
      <c r="X162" s="416">
        <v>0</v>
      </c>
      <c r="Y162" s="416">
        <v>0</v>
      </c>
      <c r="Z162" s="416">
        <v>0</v>
      </c>
      <c r="AA162" s="416">
        <v>0</v>
      </c>
      <c r="AB162" s="416">
        <v>0</v>
      </c>
      <c r="AC162" s="416">
        <v>0</v>
      </c>
      <c r="AD162" s="416">
        <v>0</v>
      </c>
      <c r="AE162" s="416">
        <v>0</v>
      </c>
      <c r="AF162" s="416">
        <v>0</v>
      </c>
      <c r="AG162" s="414" cm="1">
        <f t="array" ref="AG162">TREND($AB162:$AF162,$AB$1:$AF$1,AG$1)</f>
        <v>0</v>
      </c>
      <c r="AH162" s="414" cm="1">
        <f t="array" ref="AH162">TREND($AB162:$AF162,$AB$1:$AF$1,AH$1)</f>
        <v>0</v>
      </c>
      <c r="AI162" s="414" cm="1">
        <f t="array" ref="AI162">TREND($AB162:$AF162,$AB$1:$AF$1,AI$1)</f>
        <v>0</v>
      </c>
      <c r="AJ162" s="414" cm="1">
        <f t="array" ref="AJ162">TREND($AB162:$AF162,$AB$1:$AF$1,AJ$1)</f>
        <v>0</v>
      </c>
      <c r="AK162" s="414" cm="1">
        <f t="array" ref="AK162">TREND($AB162:$AF162,$AB$1:$AF$1,AK$1)</f>
        <v>0</v>
      </c>
    </row>
    <row r="163" spans="1:37" x14ac:dyDescent="0.25">
      <c r="B163" s="1" t="s">
        <v>1634</v>
      </c>
      <c r="C163" s="46" t="s">
        <v>1159</v>
      </c>
      <c r="D163" s="46" t="s">
        <v>56</v>
      </c>
      <c r="G163" s="412">
        <v>0</v>
      </c>
      <c r="H163" s="416">
        <v>0</v>
      </c>
      <c r="I163" s="416">
        <v>0</v>
      </c>
      <c r="J163" s="416">
        <v>0</v>
      </c>
      <c r="K163" s="416">
        <v>0</v>
      </c>
      <c r="L163" s="416">
        <v>0</v>
      </c>
      <c r="M163" s="416">
        <v>0</v>
      </c>
      <c r="N163" s="416">
        <v>0</v>
      </c>
      <c r="O163" s="416">
        <v>0</v>
      </c>
      <c r="P163" s="416">
        <v>0</v>
      </c>
      <c r="Q163" s="416">
        <v>0</v>
      </c>
      <c r="R163" s="416">
        <v>0</v>
      </c>
      <c r="S163" s="416">
        <v>0</v>
      </c>
      <c r="T163" s="416">
        <v>0</v>
      </c>
      <c r="U163" s="416">
        <v>0</v>
      </c>
      <c r="V163" s="416">
        <v>0</v>
      </c>
      <c r="W163" s="416">
        <v>0</v>
      </c>
      <c r="X163" s="416">
        <v>0</v>
      </c>
      <c r="Y163" s="416">
        <v>0</v>
      </c>
      <c r="Z163" s="416">
        <v>0</v>
      </c>
      <c r="AA163" s="416">
        <v>0</v>
      </c>
      <c r="AB163" s="416">
        <v>0</v>
      </c>
      <c r="AC163" s="416">
        <v>0</v>
      </c>
      <c r="AD163" s="416">
        <v>0</v>
      </c>
      <c r="AE163" s="416">
        <v>0</v>
      </c>
      <c r="AF163" s="416">
        <v>0</v>
      </c>
      <c r="AG163" s="414" cm="1">
        <f t="array" ref="AG163">TREND($AB163:$AF163,$AB$1:$AF$1,AG$1)</f>
        <v>0</v>
      </c>
      <c r="AH163" s="414" cm="1">
        <f t="array" ref="AH163">TREND($AB163:$AF163,$AB$1:$AF$1,AH$1)</f>
        <v>0</v>
      </c>
      <c r="AI163" s="414" cm="1">
        <f t="array" ref="AI163">TREND($AB163:$AF163,$AB$1:$AF$1,AI$1)</f>
        <v>0</v>
      </c>
      <c r="AJ163" s="414" cm="1">
        <f t="array" ref="AJ163">TREND($AB163:$AF163,$AB$1:$AF$1,AJ$1)</f>
        <v>0</v>
      </c>
      <c r="AK163" s="414" cm="1">
        <f t="array" ref="AK163">TREND($AB163:$AF163,$AB$1:$AF$1,AK$1)</f>
        <v>0</v>
      </c>
    </row>
    <row r="164" spans="1:37" x14ac:dyDescent="0.25">
      <c r="B164" s="1" t="s">
        <v>1634</v>
      </c>
      <c r="C164" s="46" t="s">
        <v>1159</v>
      </c>
      <c r="D164" s="46" t="s">
        <v>57</v>
      </c>
      <c r="G164" s="412">
        <v>0</v>
      </c>
      <c r="H164" s="416">
        <v>0</v>
      </c>
      <c r="I164" s="416">
        <v>0</v>
      </c>
      <c r="J164" s="416">
        <v>0</v>
      </c>
      <c r="K164" s="416">
        <v>0</v>
      </c>
      <c r="L164" s="416">
        <v>0</v>
      </c>
      <c r="M164" s="416">
        <v>0</v>
      </c>
      <c r="N164" s="416">
        <v>0</v>
      </c>
      <c r="O164" s="416">
        <v>0</v>
      </c>
      <c r="P164" s="416">
        <v>0</v>
      </c>
      <c r="Q164" s="416">
        <v>0</v>
      </c>
      <c r="R164" s="416">
        <v>0</v>
      </c>
      <c r="S164" s="416">
        <v>0</v>
      </c>
      <c r="T164" s="416">
        <v>0</v>
      </c>
      <c r="U164" s="416">
        <v>0</v>
      </c>
      <c r="V164" s="416">
        <v>0</v>
      </c>
      <c r="W164" s="416">
        <v>0</v>
      </c>
      <c r="X164" s="416">
        <v>0</v>
      </c>
      <c r="Y164" s="416">
        <v>0</v>
      </c>
      <c r="Z164" s="416">
        <v>0</v>
      </c>
      <c r="AA164" s="416">
        <v>0</v>
      </c>
      <c r="AB164" s="416">
        <v>0</v>
      </c>
      <c r="AC164" s="416">
        <v>0</v>
      </c>
      <c r="AD164" s="416">
        <v>0</v>
      </c>
      <c r="AE164" s="416">
        <v>0</v>
      </c>
      <c r="AF164" s="416">
        <v>0</v>
      </c>
      <c r="AG164" s="414" cm="1">
        <f t="array" ref="AG164">TREND($AB164:$AF164,$AB$1:$AF$1,AG$1)</f>
        <v>0</v>
      </c>
      <c r="AH164" s="414" cm="1">
        <f t="array" ref="AH164">TREND($AB164:$AF164,$AB$1:$AF$1,AH$1)</f>
        <v>0</v>
      </c>
      <c r="AI164" s="414" cm="1">
        <f t="array" ref="AI164">TREND($AB164:$AF164,$AB$1:$AF$1,AI$1)</f>
        <v>0</v>
      </c>
      <c r="AJ164" s="414" cm="1">
        <f t="array" ref="AJ164">TREND($AB164:$AF164,$AB$1:$AF$1,AJ$1)</f>
        <v>0</v>
      </c>
      <c r="AK164" s="414" cm="1">
        <f t="array" ref="AK164">TREND($AB164:$AF164,$AB$1:$AF$1,AK$1)</f>
        <v>0</v>
      </c>
    </row>
    <row r="165" spans="1:37" x14ac:dyDescent="0.25">
      <c r="B165" s="1" t="s">
        <v>1634</v>
      </c>
      <c r="C165" s="46" t="s">
        <v>1159</v>
      </c>
      <c r="D165" s="46" t="s">
        <v>58</v>
      </c>
      <c r="G165" s="412">
        <v>0</v>
      </c>
      <c r="H165" s="416">
        <v>0</v>
      </c>
      <c r="I165" s="416">
        <v>0</v>
      </c>
      <c r="J165" s="416">
        <v>0</v>
      </c>
      <c r="K165" s="416">
        <v>0</v>
      </c>
      <c r="L165" s="416">
        <v>0</v>
      </c>
      <c r="M165" s="416">
        <v>0</v>
      </c>
      <c r="N165" s="416">
        <v>0</v>
      </c>
      <c r="O165" s="416">
        <v>0</v>
      </c>
      <c r="P165" s="416">
        <v>0</v>
      </c>
      <c r="Q165" s="416">
        <v>0</v>
      </c>
      <c r="R165" s="416">
        <v>0</v>
      </c>
      <c r="S165" s="416">
        <v>0</v>
      </c>
      <c r="T165" s="416">
        <v>0</v>
      </c>
      <c r="U165" s="416">
        <v>0</v>
      </c>
      <c r="V165" s="416">
        <v>0</v>
      </c>
      <c r="W165" s="416">
        <v>0</v>
      </c>
      <c r="X165" s="416">
        <v>0</v>
      </c>
      <c r="Y165" s="416">
        <v>0</v>
      </c>
      <c r="Z165" s="416">
        <v>0</v>
      </c>
      <c r="AA165" s="416">
        <v>0</v>
      </c>
      <c r="AB165" s="416">
        <v>0</v>
      </c>
      <c r="AC165" s="416">
        <v>0</v>
      </c>
      <c r="AD165" s="416">
        <v>0</v>
      </c>
      <c r="AE165" s="416">
        <v>0</v>
      </c>
      <c r="AF165" s="416">
        <v>0</v>
      </c>
      <c r="AG165" s="414" cm="1">
        <f t="array" ref="AG165">TREND($AB165:$AF165,$AB$1:$AF$1,AG$1)</f>
        <v>0</v>
      </c>
      <c r="AH165" s="414" cm="1">
        <f t="array" ref="AH165">TREND($AB165:$AF165,$AB$1:$AF$1,AH$1)</f>
        <v>0</v>
      </c>
      <c r="AI165" s="414" cm="1">
        <f t="array" ref="AI165">TREND($AB165:$AF165,$AB$1:$AF$1,AI$1)</f>
        <v>0</v>
      </c>
      <c r="AJ165" s="414" cm="1">
        <f t="array" ref="AJ165">TREND($AB165:$AF165,$AB$1:$AF$1,AJ$1)</f>
        <v>0</v>
      </c>
      <c r="AK165" s="414" cm="1">
        <f t="array" ref="AK165">TREND($AB165:$AF165,$AB$1:$AF$1,AK$1)</f>
        <v>0</v>
      </c>
    </row>
    <row r="166" spans="1:37" x14ac:dyDescent="0.25">
      <c r="B166" s="1" t="s">
        <v>1634</v>
      </c>
      <c r="C166" s="46" t="s">
        <v>1159</v>
      </c>
      <c r="D166" s="46" t="s">
        <v>59</v>
      </c>
      <c r="G166" s="412">
        <v>0</v>
      </c>
      <c r="H166" s="416">
        <v>0</v>
      </c>
      <c r="I166" s="416">
        <v>0</v>
      </c>
      <c r="J166" s="416">
        <v>0</v>
      </c>
      <c r="K166" s="416">
        <v>0</v>
      </c>
      <c r="L166" s="416">
        <v>0</v>
      </c>
      <c r="M166" s="416">
        <v>0</v>
      </c>
      <c r="N166" s="416">
        <v>0</v>
      </c>
      <c r="O166" s="416">
        <v>0</v>
      </c>
      <c r="P166" s="416">
        <v>0</v>
      </c>
      <c r="Q166" s="416">
        <v>0</v>
      </c>
      <c r="R166" s="416">
        <v>0</v>
      </c>
      <c r="S166" s="416">
        <v>0</v>
      </c>
      <c r="T166" s="416">
        <v>0</v>
      </c>
      <c r="U166" s="416">
        <v>0</v>
      </c>
      <c r="V166" s="416">
        <v>0</v>
      </c>
      <c r="W166" s="416">
        <v>0</v>
      </c>
      <c r="X166" s="416">
        <v>0</v>
      </c>
      <c r="Y166" s="416">
        <v>0</v>
      </c>
      <c r="Z166" s="416">
        <v>0</v>
      </c>
      <c r="AA166" s="416">
        <v>0</v>
      </c>
      <c r="AB166" s="416">
        <v>0</v>
      </c>
      <c r="AC166" s="416">
        <v>0</v>
      </c>
      <c r="AD166" s="416">
        <v>0</v>
      </c>
      <c r="AE166" s="416">
        <v>0</v>
      </c>
      <c r="AF166" s="416">
        <v>0</v>
      </c>
      <c r="AG166" s="414" cm="1">
        <f t="array" ref="AG166">TREND($AB166:$AF166,$AB$1:$AF$1,AG$1)</f>
        <v>0</v>
      </c>
      <c r="AH166" s="414" cm="1">
        <f t="array" ref="AH166">TREND($AB166:$AF166,$AB$1:$AF$1,AH$1)</f>
        <v>0</v>
      </c>
      <c r="AI166" s="414" cm="1">
        <f t="array" ref="AI166">TREND($AB166:$AF166,$AB$1:$AF$1,AI$1)</f>
        <v>0</v>
      </c>
      <c r="AJ166" s="414" cm="1">
        <f t="array" ref="AJ166">TREND($AB166:$AF166,$AB$1:$AF$1,AJ$1)</f>
        <v>0</v>
      </c>
      <c r="AK166" s="414" cm="1">
        <f t="array" ref="AK166">TREND($AB166:$AF166,$AB$1:$AF$1,AK$1)</f>
        <v>0</v>
      </c>
    </row>
    <row r="167" spans="1:37" x14ac:dyDescent="0.25">
      <c r="A167" s="1" t="s">
        <v>1635</v>
      </c>
      <c r="B167" s="200" t="s">
        <v>1628</v>
      </c>
      <c r="C167" s="46" t="s">
        <v>1159</v>
      </c>
      <c r="D167" s="46" t="s">
        <v>60</v>
      </c>
      <c r="G167" s="412">
        <f>'CA PATHWAYS 2022'!I$28/'CA PATHWAYS 2022'!$H$28-1</f>
        <v>-6.7421832138687243E-2</v>
      </c>
      <c r="H167" s="416">
        <f>'CA PATHWAYS 2022'!J28/'CA PATHWAYS 2022'!$H$28-1</f>
        <v>-3.0583137216112499E-3</v>
      </c>
      <c r="I167" s="416">
        <f>'CA PATHWAYS 2022'!K28/'CA PATHWAYS 2022'!$H$28-1</f>
        <v>-6.7424241552879183E-2</v>
      </c>
      <c r="J167" s="416">
        <f>'CA PATHWAYS 2022'!L28/'CA PATHWAYS 2022'!$H$28-1</f>
        <v>-4.9925284324159325E-2</v>
      </c>
      <c r="K167" s="416">
        <f>'CA PATHWAYS 2022'!M28/'CA PATHWAYS 2022'!$H$28-1</f>
        <v>-5.8629195857704985E-2</v>
      </c>
      <c r="L167" s="416">
        <f>'CA PATHWAYS 2022'!N28/'CA PATHWAYS 2022'!$H$28-1</f>
        <v>-6.8589284052528066E-2</v>
      </c>
      <c r="M167" s="416">
        <f>'CA PATHWAYS 2022'!O28/'CA PATHWAYS 2022'!$H$28-1</f>
        <v>-8.9569174819921327E-2</v>
      </c>
      <c r="N167" s="416">
        <f>'CA PATHWAYS 2022'!P28/'CA PATHWAYS 2022'!$H$28-1</f>
        <v>-9.5666530837961061E-2</v>
      </c>
      <c r="O167" s="416">
        <f>'CA PATHWAYS 2022'!Q28/'CA PATHWAYS 2022'!$H$28-1</f>
        <v>-0.13235615357843789</v>
      </c>
      <c r="P167" s="416">
        <f>'CA PATHWAYS 2022'!R28/'CA PATHWAYS 2022'!$H$28-1</f>
        <v>-0.15208131186008345</v>
      </c>
      <c r="Q167" s="416">
        <f>'CA PATHWAYS 2022'!S28/'CA PATHWAYS 2022'!$H$28-1</f>
        <v>-0.17142402448159166</v>
      </c>
      <c r="R167" s="416">
        <f>'CA PATHWAYS 2022'!T28/'CA PATHWAYS 2022'!$H$28-1</f>
        <v>-0.18585037075027422</v>
      </c>
      <c r="S167" s="416">
        <f>'CA PATHWAYS 2022'!U28/'CA PATHWAYS 2022'!$H$28-1</f>
        <v>-0.20774872254048993</v>
      </c>
      <c r="T167" s="416">
        <f>'CA PATHWAYS 2022'!V28/'CA PATHWAYS 2022'!$H$28-1</f>
        <v>-0.2128160529925297</v>
      </c>
      <c r="U167" s="416">
        <f>'CA PATHWAYS 2022'!W28/'CA PATHWAYS 2022'!$H$28-1</f>
        <v>-0.23830394621127127</v>
      </c>
      <c r="V167" s="416">
        <f>'CA PATHWAYS 2022'!X28/'CA PATHWAYS 2022'!$H$28-1</f>
        <v>-0.25347751004601293</v>
      </c>
      <c r="W167" s="416">
        <f>'CA PATHWAYS 2022'!Y28/'CA PATHWAYS 2022'!$H$28-1</f>
        <v>-0.25113801703484773</v>
      </c>
      <c r="X167" s="416">
        <f>'CA PATHWAYS 2022'!Z28/'CA PATHWAYS 2022'!$H$28-1</f>
        <v>-0.27174106982030888</v>
      </c>
      <c r="Y167" s="416">
        <f>'CA PATHWAYS 2022'!AA28/'CA PATHWAYS 2022'!$H$28-1</f>
        <v>-0.28156808828394753</v>
      </c>
      <c r="Z167" s="416">
        <f>'CA PATHWAYS 2022'!AB28/'CA PATHWAYS 2022'!$H$28-1</f>
        <v>-0.28382498772333942</v>
      </c>
      <c r="AA167" s="416">
        <f>'CA PATHWAYS 2022'!AC28/'CA PATHWAYS 2022'!$H$28-1</f>
        <v>-0.28646836245029439</v>
      </c>
      <c r="AB167" s="416">
        <f>'CA PATHWAYS 2022'!AD28/'CA PATHWAYS 2022'!$H$28-1</f>
        <v>-0.29685997001447262</v>
      </c>
      <c r="AC167" s="416">
        <f>'CA PATHWAYS 2022'!AE28/'CA PATHWAYS 2022'!$H$28-1</f>
        <v>-0.30183953898860771</v>
      </c>
      <c r="AD167" s="416">
        <f>'CA PATHWAYS 2022'!AF28/'CA PATHWAYS 2022'!$H$28-1</f>
        <v>-0.30531760435687383</v>
      </c>
      <c r="AE167" s="416">
        <f>'CA PATHWAYS 2022'!AG28/'CA PATHWAYS 2022'!$H$28-1</f>
        <v>-0.30781060069415178</v>
      </c>
      <c r="AF167" s="416">
        <f>'CA PATHWAYS 2022'!AH28/'CA PATHWAYS 2022'!$H$28-1</f>
        <v>-0.31316252836768266</v>
      </c>
      <c r="AG167" s="414" cm="1">
        <f t="array" ref="AG167">TREND($AB167:$AF167,$AB$1:$AF$1,AG$1)</f>
        <v>-0.31657090200794702</v>
      </c>
      <c r="AH167" s="414" cm="1">
        <f t="array" ref="AH167">TREND($AB167:$AF167,$AB$1:$AF$1,AH$1)</f>
        <v>-0.32042851984914389</v>
      </c>
      <c r="AI167" s="414" cm="1">
        <f t="array" ref="AI167">TREND($AB167:$AF167,$AB$1:$AF$1,AI$1)</f>
        <v>-0.32428613769033987</v>
      </c>
      <c r="AJ167" s="414" cm="1">
        <f t="array" ref="AJ167">TREND($AB167:$AF167,$AB$1:$AF$1,AJ$1)</f>
        <v>-0.32814375553153585</v>
      </c>
      <c r="AK167" s="414" cm="1">
        <f t="array" ref="AK167">TREND($AB167:$AF167,$AB$1:$AF$1,AK$1)</f>
        <v>-0.33200137337273272</v>
      </c>
    </row>
    <row r="168" spans="1:37" x14ac:dyDescent="0.25">
      <c r="B168" s="1" t="s">
        <v>1634</v>
      </c>
      <c r="C168" s="46" t="s">
        <v>1159</v>
      </c>
      <c r="D168" s="46" t="s">
        <v>61</v>
      </c>
      <c r="G168" s="412">
        <v>0</v>
      </c>
      <c r="H168" s="416">
        <v>0</v>
      </c>
      <c r="I168" s="416">
        <v>0</v>
      </c>
      <c r="J168" s="416">
        <v>0</v>
      </c>
      <c r="K168" s="416">
        <v>0</v>
      </c>
      <c r="L168" s="416">
        <v>0</v>
      </c>
      <c r="M168" s="416">
        <v>0</v>
      </c>
      <c r="N168" s="416">
        <v>0</v>
      </c>
      <c r="O168" s="416">
        <v>0</v>
      </c>
      <c r="P168" s="416">
        <v>0</v>
      </c>
      <c r="Q168" s="416">
        <v>0</v>
      </c>
      <c r="R168" s="416">
        <v>0</v>
      </c>
      <c r="S168" s="416">
        <v>0</v>
      </c>
      <c r="T168" s="416">
        <v>0</v>
      </c>
      <c r="U168" s="416">
        <v>0</v>
      </c>
      <c r="V168" s="416">
        <v>0</v>
      </c>
      <c r="W168" s="416">
        <v>0</v>
      </c>
      <c r="X168" s="416">
        <v>0</v>
      </c>
      <c r="Y168" s="416">
        <v>0</v>
      </c>
      <c r="Z168" s="416">
        <v>0</v>
      </c>
      <c r="AA168" s="416">
        <v>0</v>
      </c>
      <c r="AB168" s="416">
        <v>0</v>
      </c>
      <c r="AC168" s="416">
        <v>0</v>
      </c>
      <c r="AD168" s="416">
        <v>0</v>
      </c>
      <c r="AE168" s="416">
        <v>0</v>
      </c>
      <c r="AF168" s="416">
        <v>0</v>
      </c>
      <c r="AG168" s="414" cm="1">
        <f t="array" ref="AG168">TREND($AB168:$AF168,$AB$1:$AF$1,AG$1)</f>
        <v>0</v>
      </c>
      <c r="AH168" s="414" cm="1">
        <f t="array" ref="AH168">TREND($AB168:$AF168,$AB$1:$AF$1,AH$1)</f>
        <v>0</v>
      </c>
      <c r="AI168" s="414" cm="1">
        <f t="array" ref="AI168">TREND($AB168:$AF168,$AB$1:$AF$1,AI$1)</f>
        <v>0</v>
      </c>
      <c r="AJ168" s="414" cm="1">
        <f t="array" ref="AJ168">TREND($AB168:$AF168,$AB$1:$AF$1,AJ$1)</f>
        <v>0</v>
      </c>
      <c r="AK168" s="414" cm="1">
        <f t="array" ref="AK168">TREND($AB168:$AF168,$AB$1:$AF$1,AK$1)</f>
        <v>0</v>
      </c>
    </row>
    <row r="169" spans="1:37" x14ac:dyDescent="0.25">
      <c r="B169" s="1" t="s">
        <v>1634</v>
      </c>
      <c r="C169" s="46" t="s">
        <v>1159</v>
      </c>
      <c r="D169" s="46" t="s">
        <v>62</v>
      </c>
      <c r="G169" s="412">
        <v>0</v>
      </c>
      <c r="H169" s="416">
        <v>0</v>
      </c>
      <c r="I169" s="416">
        <v>0</v>
      </c>
      <c r="J169" s="416">
        <v>0</v>
      </c>
      <c r="K169" s="416">
        <v>0</v>
      </c>
      <c r="L169" s="416">
        <v>0</v>
      </c>
      <c r="M169" s="416">
        <v>0</v>
      </c>
      <c r="N169" s="416">
        <v>0</v>
      </c>
      <c r="O169" s="416">
        <v>0</v>
      </c>
      <c r="P169" s="416">
        <v>0</v>
      </c>
      <c r="Q169" s="416">
        <v>0</v>
      </c>
      <c r="R169" s="416">
        <v>0</v>
      </c>
      <c r="S169" s="416">
        <v>0</v>
      </c>
      <c r="T169" s="416">
        <v>0</v>
      </c>
      <c r="U169" s="416">
        <v>0</v>
      </c>
      <c r="V169" s="416">
        <v>0</v>
      </c>
      <c r="W169" s="416">
        <v>0</v>
      </c>
      <c r="X169" s="416">
        <v>0</v>
      </c>
      <c r="Y169" s="416">
        <v>0</v>
      </c>
      <c r="Z169" s="416">
        <v>0</v>
      </c>
      <c r="AA169" s="416">
        <v>0</v>
      </c>
      <c r="AB169" s="416">
        <v>0</v>
      </c>
      <c r="AC169" s="416">
        <v>0</v>
      </c>
      <c r="AD169" s="416">
        <v>0</v>
      </c>
      <c r="AE169" s="416">
        <v>0</v>
      </c>
      <c r="AF169" s="416">
        <v>0</v>
      </c>
      <c r="AG169" s="414" cm="1">
        <f t="array" ref="AG169">TREND($AB169:$AF169,$AB$1:$AF$1,AG$1)</f>
        <v>0</v>
      </c>
      <c r="AH169" s="414" cm="1">
        <f t="array" ref="AH169">TREND($AB169:$AF169,$AB$1:$AF$1,AH$1)</f>
        <v>0</v>
      </c>
      <c r="AI169" s="414" cm="1">
        <f t="array" ref="AI169">TREND($AB169:$AF169,$AB$1:$AF$1,AI$1)</f>
        <v>0</v>
      </c>
      <c r="AJ169" s="414" cm="1">
        <f t="array" ref="AJ169">TREND($AB169:$AF169,$AB$1:$AF$1,AJ$1)</f>
        <v>0</v>
      </c>
      <c r="AK169" s="414" cm="1">
        <f t="array" ref="AK169">TREND($AB169:$AF169,$AB$1:$AF$1,AK$1)</f>
        <v>0</v>
      </c>
    </row>
    <row r="170" spans="1:37" x14ac:dyDescent="0.25">
      <c r="B170" s="1" t="s">
        <v>1634</v>
      </c>
      <c r="C170" s="46" t="s">
        <v>1159</v>
      </c>
      <c r="D170" s="46" t="s">
        <v>63</v>
      </c>
      <c r="G170" s="412">
        <v>0</v>
      </c>
      <c r="H170" s="416">
        <v>0</v>
      </c>
      <c r="I170" s="416">
        <v>0</v>
      </c>
      <c r="J170" s="416">
        <v>0</v>
      </c>
      <c r="K170" s="416">
        <v>0</v>
      </c>
      <c r="L170" s="416">
        <v>0</v>
      </c>
      <c r="M170" s="416">
        <v>0</v>
      </c>
      <c r="N170" s="416">
        <v>0</v>
      </c>
      <c r="O170" s="416">
        <v>0</v>
      </c>
      <c r="P170" s="416">
        <v>0</v>
      </c>
      <c r="Q170" s="416">
        <v>0</v>
      </c>
      <c r="R170" s="416">
        <v>0</v>
      </c>
      <c r="S170" s="416">
        <v>0</v>
      </c>
      <c r="T170" s="416">
        <v>0</v>
      </c>
      <c r="U170" s="416">
        <v>0</v>
      </c>
      <c r="V170" s="416">
        <v>0</v>
      </c>
      <c r="W170" s="416">
        <v>0</v>
      </c>
      <c r="X170" s="416">
        <v>0</v>
      </c>
      <c r="Y170" s="416">
        <v>0</v>
      </c>
      <c r="Z170" s="416">
        <v>0</v>
      </c>
      <c r="AA170" s="416">
        <v>0</v>
      </c>
      <c r="AB170" s="416">
        <v>0</v>
      </c>
      <c r="AC170" s="416">
        <v>0</v>
      </c>
      <c r="AD170" s="416">
        <v>0</v>
      </c>
      <c r="AE170" s="416">
        <v>0</v>
      </c>
      <c r="AF170" s="416">
        <v>0</v>
      </c>
      <c r="AG170" s="414" cm="1">
        <f t="array" ref="AG170">TREND($AB170:$AF170,$AB$1:$AF$1,AG$1)</f>
        <v>0</v>
      </c>
      <c r="AH170" s="414" cm="1">
        <f t="array" ref="AH170">TREND($AB170:$AF170,$AB$1:$AF$1,AH$1)</f>
        <v>0</v>
      </c>
      <c r="AI170" s="414" cm="1">
        <f t="array" ref="AI170">TREND($AB170:$AF170,$AB$1:$AF$1,AI$1)</f>
        <v>0</v>
      </c>
      <c r="AJ170" s="414" cm="1">
        <f t="array" ref="AJ170">TREND($AB170:$AF170,$AB$1:$AF$1,AJ$1)</f>
        <v>0</v>
      </c>
      <c r="AK170" s="414" cm="1">
        <f t="array" ref="AK170">TREND($AB170:$AF170,$AB$1:$AF$1,AK$1)</f>
        <v>0</v>
      </c>
    </row>
    <row r="171" spans="1:37" x14ac:dyDescent="0.25">
      <c r="B171" s="1" t="s">
        <v>1634</v>
      </c>
      <c r="C171" s="46" t="s">
        <v>1159</v>
      </c>
      <c r="D171" s="46" t="s">
        <v>64</v>
      </c>
      <c r="G171" s="412">
        <v>0</v>
      </c>
      <c r="H171" s="416">
        <v>0</v>
      </c>
      <c r="I171" s="416">
        <v>0</v>
      </c>
      <c r="J171" s="416">
        <v>0</v>
      </c>
      <c r="K171" s="416">
        <v>0</v>
      </c>
      <c r="L171" s="416">
        <v>0</v>
      </c>
      <c r="M171" s="416">
        <v>0</v>
      </c>
      <c r="N171" s="416">
        <v>0</v>
      </c>
      <c r="O171" s="416">
        <v>0</v>
      </c>
      <c r="P171" s="416">
        <v>0</v>
      </c>
      <c r="Q171" s="416">
        <v>0</v>
      </c>
      <c r="R171" s="416">
        <v>0</v>
      </c>
      <c r="S171" s="416">
        <v>0</v>
      </c>
      <c r="T171" s="416">
        <v>0</v>
      </c>
      <c r="U171" s="416">
        <v>0</v>
      </c>
      <c r="V171" s="416">
        <v>0</v>
      </c>
      <c r="W171" s="416">
        <v>0</v>
      </c>
      <c r="X171" s="416">
        <v>0</v>
      </c>
      <c r="Y171" s="416">
        <v>0</v>
      </c>
      <c r="Z171" s="416">
        <v>0</v>
      </c>
      <c r="AA171" s="416">
        <v>0</v>
      </c>
      <c r="AB171" s="416">
        <v>0</v>
      </c>
      <c r="AC171" s="416">
        <v>0</v>
      </c>
      <c r="AD171" s="416">
        <v>0</v>
      </c>
      <c r="AE171" s="416">
        <v>0</v>
      </c>
      <c r="AF171" s="416">
        <v>0</v>
      </c>
      <c r="AG171" s="415">
        <f t="shared" ref="AG171:AK171" si="8">AF171</f>
        <v>0</v>
      </c>
      <c r="AH171" s="415">
        <f t="shared" si="8"/>
        <v>0</v>
      </c>
      <c r="AI171" s="415">
        <f t="shared" si="8"/>
        <v>0</v>
      </c>
      <c r="AJ171" s="415">
        <f t="shared" si="8"/>
        <v>0</v>
      </c>
      <c r="AK171" s="415">
        <f t="shared" si="8"/>
        <v>0</v>
      </c>
    </row>
    <row r="172" spans="1:37" x14ac:dyDescent="0.25">
      <c r="B172" s="1" t="s">
        <v>1634</v>
      </c>
      <c r="C172" s="46" t="s">
        <v>1159</v>
      </c>
      <c r="D172" s="46" t="s">
        <v>65</v>
      </c>
      <c r="G172" s="412">
        <v>0</v>
      </c>
      <c r="H172" s="416">
        <v>0</v>
      </c>
      <c r="I172" s="416">
        <v>0</v>
      </c>
      <c r="J172" s="416">
        <v>0</v>
      </c>
      <c r="K172" s="416">
        <v>0</v>
      </c>
      <c r="L172" s="416">
        <v>0</v>
      </c>
      <c r="M172" s="416">
        <v>0</v>
      </c>
      <c r="N172" s="416">
        <v>0</v>
      </c>
      <c r="O172" s="416">
        <v>0</v>
      </c>
      <c r="P172" s="416">
        <v>0</v>
      </c>
      <c r="Q172" s="416">
        <v>0</v>
      </c>
      <c r="R172" s="416">
        <v>0</v>
      </c>
      <c r="S172" s="416">
        <v>0</v>
      </c>
      <c r="T172" s="416">
        <v>0</v>
      </c>
      <c r="U172" s="416">
        <v>0</v>
      </c>
      <c r="V172" s="416">
        <v>0</v>
      </c>
      <c r="W172" s="416">
        <v>0</v>
      </c>
      <c r="X172" s="416">
        <v>0</v>
      </c>
      <c r="Y172" s="416">
        <v>0</v>
      </c>
      <c r="Z172" s="416">
        <v>0</v>
      </c>
      <c r="AA172" s="416">
        <v>0</v>
      </c>
      <c r="AB172" s="416">
        <v>0</v>
      </c>
      <c r="AC172" s="416">
        <v>0</v>
      </c>
      <c r="AD172" s="416">
        <v>0</v>
      </c>
      <c r="AE172" s="416">
        <v>0</v>
      </c>
      <c r="AF172" s="416">
        <v>0</v>
      </c>
      <c r="AG172" s="414" cm="1">
        <f t="array" ref="AG172">TREND($AB172:$AF172,$AB$1:$AF$1,AG$1)</f>
        <v>0</v>
      </c>
      <c r="AH172" s="414" cm="1">
        <f t="array" ref="AH172">TREND($AB172:$AF172,$AB$1:$AF$1,AH$1)</f>
        <v>0</v>
      </c>
      <c r="AI172" s="414" cm="1">
        <f t="array" ref="AI172">TREND($AB172:$AF172,$AB$1:$AF$1,AI$1)</f>
        <v>0</v>
      </c>
      <c r="AJ172" s="414" cm="1">
        <f t="array" ref="AJ172">TREND($AB172:$AF172,$AB$1:$AF$1,AJ$1)</f>
        <v>0</v>
      </c>
      <c r="AK172" s="414" cm="1">
        <f t="array" ref="AK172">TREND($AB172:$AF172,$AB$1:$AF$1,AK$1)</f>
        <v>0</v>
      </c>
    </row>
    <row r="173" spans="1:37" x14ac:dyDescent="0.25">
      <c r="B173" s="1" t="s">
        <v>1634</v>
      </c>
      <c r="C173" s="46" t="s">
        <v>1159</v>
      </c>
      <c r="D173" s="46" t="s">
        <v>66</v>
      </c>
      <c r="G173" s="412">
        <v>0</v>
      </c>
      <c r="H173" s="416">
        <v>0</v>
      </c>
      <c r="I173" s="416">
        <v>0</v>
      </c>
      <c r="J173" s="416">
        <v>0</v>
      </c>
      <c r="K173" s="416">
        <v>0</v>
      </c>
      <c r="L173" s="416">
        <v>0</v>
      </c>
      <c r="M173" s="416">
        <v>0</v>
      </c>
      <c r="N173" s="416">
        <v>0</v>
      </c>
      <c r="O173" s="416">
        <v>0</v>
      </c>
      <c r="P173" s="416">
        <v>0</v>
      </c>
      <c r="Q173" s="416">
        <v>0</v>
      </c>
      <c r="R173" s="416">
        <v>0</v>
      </c>
      <c r="S173" s="416">
        <v>0</v>
      </c>
      <c r="T173" s="416">
        <v>0</v>
      </c>
      <c r="U173" s="416">
        <v>0</v>
      </c>
      <c r="V173" s="416">
        <v>0</v>
      </c>
      <c r="W173" s="416">
        <v>0</v>
      </c>
      <c r="X173" s="416">
        <v>0</v>
      </c>
      <c r="Y173" s="416">
        <v>0</v>
      </c>
      <c r="Z173" s="416">
        <v>0</v>
      </c>
      <c r="AA173" s="416">
        <v>0</v>
      </c>
      <c r="AB173" s="416">
        <v>0</v>
      </c>
      <c r="AC173" s="416">
        <v>0</v>
      </c>
      <c r="AD173" s="416">
        <v>0</v>
      </c>
      <c r="AE173" s="416">
        <v>0</v>
      </c>
      <c r="AF173" s="416">
        <v>0</v>
      </c>
      <c r="AG173" s="414" cm="1">
        <f t="array" ref="AG173">TREND($AB173:$AF173,$AB$1:$AF$1,AG$1)</f>
        <v>0</v>
      </c>
      <c r="AH173" s="414" cm="1">
        <f t="array" ref="AH173">TREND($AB173:$AF173,$AB$1:$AF$1,AH$1)</f>
        <v>0</v>
      </c>
      <c r="AI173" s="414" cm="1">
        <f t="array" ref="AI173">TREND($AB173:$AF173,$AB$1:$AF$1,AI$1)</f>
        <v>0</v>
      </c>
      <c r="AJ173" s="414" cm="1">
        <f t="array" ref="AJ173">TREND($AB173:$AF173,$AB$1:$AF$1,AJ$1)</f>
        <v>0</v>
      </c>
      <c r="AK173" s="414" cm="1">
        <f t="array" ref="AK173">TREND($AB173:$AF173,$AB$1:$AF$1,AK$1)</f>
        <v>0</v>
      </c>
    </row>
    <row r="174" spans="1:37" x14ac:dyDescent="0.25">
      <c r="B174" s="1" t="s">
        <v>1634</v>
      </c>
      <c r="C174" s="46" t="s">
        <v>1159</v>
      </c>
      <c r="D174" s="46" t="s">
        <v>67</v>
      </c>
      <c r="G174" s="412">
        <v>0</v>
      </c>
      <c r="H174" s="416">
        <v>0</v>
      </c>
      <c r="I174" s="416">
        <v>0</v>
      </c>
      <c r="J174" s="416">
        <v>0</v>
      </c>
      <c r="K174" s="416">
        <v>0</v>
      </c>
      <c r="L174" s="416">
        <v>0</v>
      </c>
      <c r="M174" s="416">
        <v>0</v>
      </c>
      <c r="N174" s="416">
        <v>0</v>
      </c>
      <c r="O174" s="416">
        <v>0</v>
      </c>
      <c r="P174" s="416">
        <v>0</v>
      </c>
      <c r="Q174" s="416">
        <v>0</v>
      </c>
      <c r="R174" s="416">
        <v>0</v>
      </c>
      <c r="S174" s="416">
        <v>0</v>
      </c>
      <c r="T174" s="416">
        <v>0</v>
      </c>
      <c r="U174" s="416">
        <v>0</v>
      </c>
      <c r="V174" s="416">
        <v>0</v>
      </c>
      <c r="W174" s="416">
        <v>0</v>
      </c>
      <c r="X174" s="416">
        <v>0</v>
      </c>
      <c r="Y174" s="416">
        <v>0</v>
      </c>
      <c r="Z174" s="416">
        <v>0</v>
      </c>
      <c r="AA174" s="416">
        <v>0</v>
      </c>
      <c r="AB174" s="416">
        <v>0</v>
      </c>
      <c r="AC174" s="416">
        <v>0</v>
      </c>
      <c r="AD174" s="416">
        <v>0</v>
      </c>
      <c r="AE174" s="416">
        <v>0</v>
      </c>
      <c r="AF174" s="416">
        <v>0</v>
      </c>
      <c r="AG174" s="414" cm="1">
        <f t="array" ref="AG174">TREND($AB174:$AF174,$AB$1:$AF$1,AG$1)</f>
        <v>0</v>
      </c>
      <c r="AH174" s="414" cm="1">
        <f t="array" ref="AH174">TREND($AB174:$AF174,$AB$1:$AF$1,AH$1)</f>
        <v>0</v>
      </c>
      <c r="AI174" s="414" cm="1">
        <f t="array" ref="AI174">TREND($AB174:$AF174,$AB$1:$AF$1,AI$1)</f>
        <v>0</v>
      </c>
      <c r="AJ174" s="414" cm="1">
        <f t="array" ref="AJ174">TREND($AB174:$AF174,$AB$1:$AF$1,AJ$1)</f>
        <v>0</v>
      </c>
      <c r="AK174" s="414" cm="1">
        <f t="array" ref="AK174">TREND($AB174:$AF174,$AB$1:$AF$1,AK$1)</f>
        <v>0</v>
      </c>
    </row>
    <row r="175" spans="1:37" x14ac:dyDescent="0.25">
      <c r="B175" s="1" t="s">
        <v>1634</v>
      </c>
      <c r="C175" s="46" t="s">
        <v>1159</v>
      </c>
      <c r="D175" s="46" t="s">
        <v>68</v>
      </c>
      <c r="G175" s="412">
        <v>0</v>
      </c>
      <c r="H175" s="416">
        <v>0</v>
      </c>
      <c r="I175" s="416">
        <v>0</v>
      </c>
      <c r="J175" s="416">
        <v>0</v>
      </c>
      <c r="K175" s="416">
        <v>0</v>
      </c>
      <c r="L175" s="416">
        <v>0</v>
      </c>
      <c r="M175" s="416">
        <v>0</v>
      </c>
      <c r="N175" s="416">
        <v>0</v>
      </c>
      <c r="O175" s="416">
        <v>0</v>
      </c>
      <c r="P175" s="416">
        <v>0</v>
      </c>
      <c r="Q175" s="416">
        <v>0</v>
      </c>
      <c r="R175" s="416">
        <v>0</v>
      </c>
      <c r="S175" s="416">
        <v>0</v>
      </c>
      <c r="T175" s="416">
        <v>0</v>
      </c>
      <c r="U175" s="416">
        <v>0</v>
      </c>
      <c r="V175" s="416">
        <v>0</v>
      </c>
      <c r="W175" s="416">
        <v>0</v>
      </c>
      <c r="X175" s="416">
        <v>0</v>
      </c>
      <c r="Y175" s="416">
        <v>0</v>
      </c>
      <c r="Z175" s="416">
        <v>0</v>
      </c>
      <c r="AA175" s="416">
        <v>0</v>
      </c>
      <c r="AB175" s="416">
        <v>0</v>
      </c>
      <c r="AC175" s="416">
        <v>0</v>
      </c>
      <c r="AD175" s="416">
        <v>0</v>
      </c>
      <c r="AE175" s="416">
        <v>0</v>
      </c>
      <c r="AF175" s="416">
        <v>0</v>
      </c>
      <c r="AG175" s="414" cm="1">
        <f t="array" ref="AG175">TREND($AB175:$AF175,$AB$1:$AF$1,AG$1)</f>
        <v>0</v>
      </c>
      <c r="AH175" s="414" cm="1">
        <f t="array" ref="AH175">TREND($AB175:$AF175,$AB$1:$AF$1,AH$1)</f>
        <v>0</v>
      </c>
      <c r="AI175" s="414" cm="1">
        <f t="array" ref="AI175">TREND($AB175:$AF175,$AB$1:$AF$1,AI$1)</f>
        <v>0</v>
      </c>
      <c r="AJ175" s="414" cm="1">
        <f t="array" ref="AJ175">TREND($AB175:$AF175,$AB$1:$AF$1,AJ$1)</f>
        <v>0</v>
      </c>
      <c r="AK175" s="414" cm="1">
        <f t="array" ref="AK175">TREND($AB175:$AF175,$AB$1:$AF$1,AK$1)</f>
        <v>0</v>
      </c>
    </row>
    <row r="176" spans="1:37" x14ac:dyDescent="0.25">
      <c r="B176" s="1" t="s">
        <v>1634</v>
      </c>
      <c r="C176" s="46" t="s">
        <v>1159</v>
      </c>
      <c r="D176" s="46" t="s">
        <v>69</v>
      </c>
      <c r="G176" s="412">
        <v>0</v>
      </c>
      <c r="H176" s="416">
        <v>0</v>
      </c>
      <c r="I176" s="416">
        <v>0</v>
      </c>
      <c r="J176" s="416">
        <v>0</v>
      </c>
      <c r="K176" s="416">
        <v>0</v>
      </c>
      <c r="L176" s="416">
        <v>0</v>
      </c>
      <c r="M176" s="416">
        <v>0</v>
      </c>
      <c r="N176" s="416">
        <v>0</v>
      </c>
      <c r="O176" s="416">
        <v>0</v>
      </c>
      <c r="P176" s="416">
        <v>0</v>
      </c>
      <c r="Q176" s="416">
        <v>0</v>
      </c>
      <c r="R176" s="416">
        <v>0</v>
      </c>
      <c r="S176" s="416">
        <v>0</v>
      </c>
      <c r="T176" s="416">
        <v>0</v>
      </c>
      <c r="U176" s="416">
        <v>0</v>
      </c>
      <c r="V176" s="416">
        <v>0</v>
      </c>
      <c r="W176" s="416">
        <v>0</v>
      </c>
      <c r="X176" s="416">
        <v>0</v>
      </c>
      <c r="Y176" s="416">
        <v>0</v>
      </c>
      <c r="Z176" s="416">
        <v>0</v>
      </c>
      <c r="AA176" s="416">
        <v>0</v>
      </c>
      <c r="AB176" s="416">
        <v>0</v>
      </c>
      <c r="AC176" s="416">
        <v>0</v>
      </c>
      <c r="AD176" s="416">
        <v>0</v>
      </c>
      <c r="AE176" s="416">
        <v>0</v>
      </c>
      <c r="AF176" s="416">
        <v>0</v>
      </c>
      <c r="AG176" s="414" cm="1">
        <f t="array" ref="AG176">TREND($AB176:$AF176,$AB$1:$AF$1,AG$1)</f>
        <v>0</v>
      </c>
      <c r="AH176" s="414" cm="1">
        <f t="array" ref="AH176">TREND($AB176:$AF176,$AB$1:$AF$1,AH$1)</f>
        <v>0</v>
      </c>
      <c r="AI176" s="414" cm="1">
        <f t="array" ref="AI176">TREND($AB176:$AF176,$AB$1:$AF$1,AI$1)</f>
        <v>0</v>
      </c>
      <c r="AJ176" s="414" cm="1">
        <f t="array" ref="AJ176">TREND($AB176:$AF176,$AB$1:$AF$1,AJ$1)</f>
        <v>0</v>
      </c>
      <c r="AK176" s="414" cm="1">
        <f t="array" ref="AK176">TREND($AB176:$AF176,$AB$1:$AF$1,AK$1)</f>
        <v>0</v>
      </c>
    </row>
    <row r="177" spans="1:37" x14ac:dyDescent="0.25">
      <c r="B177" s="1" t="s">
        <v>1634</v>
      </c>
      <c r="C177" s="46" t="s">
        <v>1159</v>
      </c>
      <c r="D177" s="46" t="s">
        <v>70</v>
      </c>
      <c r="G177" s="412">
        <v>0</v>
      </c>
      <c r="H177" s="416">
        <v>0</v>
      </c>
      <c r="I177" s="416">
        <v>0</v>
      </c>
      <c r="J177" s="416">
        <v>0</v>
      </c>
      <c r="K177" s="416">
        <v>0</v>
      </c>
      <c r="L177" s="416">
        <v>0</v>
      </c>
      <c r="M177" s="416">
        <v>0</v>
      </c>
      <c r="N177" s="416">
        <v>0</v>
      </c>
      <c r="O177" s="416">
        <v>0</v>
      </c>
      <c r="P177" s="416">
        <v>0</v>
      </c>
      <c r="Q177" s="416">
        <v>0</v>
      </c>
      <c r="R177" s="416">
        <v>0</v>
      </c>
      <c r="S177" s="416">
        <v>0</v>
      </c>
      <c r="T177" s="416">
        <v>0</v>
      </c>
      <c r="U177" s="416">
        <v>0</v>
      </c>
      <c r="V177" s="416">
        <v>0</v>
      </c>
      <c r="W177" s="416">
        <v>0</v>
      </c>
      <c r="X177" s="416">
        <v>0</v>
      </c>
      <c r="Y177" s="416">
        <v>0</v>
      </c>
      <c r="Z177" s="416">
        <v>0</v>
      </c>
      <c r="AA177" s="416">
        <v>0</v>
      </c>
      <c r="AB177" s="416">
        <v>0</v>
      </c>
      <c r="AC177" s="416">
        <v>0</v>
      </c>
      <c r="AD177" s="416">
        <v>0</v>
      </c>
      <c r="AE177" s="416">
        <v>0</v>
      </c>
      <c r="AF177" s="416">
        <v>0</v>
      </c>
      <c r="AG177" s="414" cm="1">
        <f t="array" ref="AG177">TREND($AB177:$AF177,$AB$1:$AF$1,AG$1)</f>
        <v>0</v>
      </c>
      <c r="AH177" s="414" cm="1">
        <f t="array" ref="AH177">TREND($AB177:$AF177,$AB$1:$AF$1,AH$1)</f>
        <v>0</v>
      </c>
      <c r="AI177" s="414" cm="1">
        <f t="array" ref="AI177">TREND($AB177:$AF177,$AB$1:$AF$1,AI$1)</f>
        <v>0</v>
      </c>
      <c r="AJ177" s="414" cm="1">
        <f t="array" ref="AJ177">TREND($AB177:$AF177,$AB$1:$AF$1,AJ$1)</f>
        <v>0</v>
      </c>
      <c r="AK177" s="414" cm="1">
        <f t="array" ref="AK177">TREND($AB177:$AF177,$AB$1:$AF$1,AK$1)</f>
        <v>0</v>
      </c>
    </row>
    <row r="178" spans="1:37" x14ac:dyDescent="0.25">
      <c r="B178" s="1" t="s">
        <v>1634</v>
      </c>
      <c r="C178" s="46" t="s">
        <v>1159</v>
      </c>
      <c r="D178" s="46" t="s">
        <v>71</v>
      </c>
      <c r="G178" s="412">
        <v>0</v>
      </c>
      <c r="H178" s="416">
        <v>0</v>
      </c>
      <c r="I178" s="416">
        <v>0</v>
      </c>
      <c r="J178" s="416">
        <v>0</v>
      </c>
      <c r="K178" s="416">
        <v>0</v>
      </c>
      <c r="L178" s="416">
        <v>0</v>
      </c>
      <c r="M178" s="416">
        <v>0</v>
      </c>
      <c r="N178" s="416">
        <v>0</v>
      </c>
      <c r="O178" s="416">
        <v>0</v>
      </c>
      <c r="P178" s="416">
        <v>0</v>
      </c>
      <c r="Q178" s="416">
        <v>0</v>
      </c>
      <c r="R178" s="416">
        <v>0</v>
      </c>
      <c r="S178" s="416">
        <v>0</v>
      </c>
      <c r="T178" s="416">
        <v>0</v>
      </c>
      <c r="U178" s="416">
        <v>0</v>
      </c>
      <c r="V178" s="416">
        <v>0</v>
      </c>
      <c r="W178" s="416">
        <v>0</v>
      </c>
      <c r="X178" s="416">
        <v>0</v>
      </c>
      <c r="Y178" s="416">
        <v>0</v>
      </c>
      <c r="Z178" s="416">
        <v>0</v>
      </c>
      <c r="AA178" s="416">
        <v>0</v>
      </c>
      <c r="AB178" s="416">
        <v>0</v>
      </c>
      <c r="AC178" s="416">
        <v>0</v>
      </c>
      <c r="AD178" s="416">
        <v>0</v>
      </c>
      <c r="AE178" s="416">
        <v>0</v>
      </c>
      <c r="AF178" s="416">
        <v>0</v>
      </c>
      <c r="AG178" s="414" cm="1">
        <f t="array" ref="AG178">TREND($AB178:$AF178,$AB$1:$AF$1,AG$1)</f>
        <v>0</v>
      </c>
      <c r="AH178" s="414" cm="1">
        <f t="array" ref="AH178">TREND($AB178:$AF178,$AB$1:$AF$1,AH$1)</f>
        <v>0</v>
      </c>
      <c r="AI178" s="414" cm="1">
        <f t="array" ref="AI178">TREND($AB178:$AF178,$AB$1:$AF$1,AI$1)</f>
        <v>0</v>
      </c>
      <c r="AJ178" s="414" cm="1">
        <f t="array" ref="AJ178">TREND($AB178:$AF178,$AB$1:$AF$1,AJ$1)</f>
        <v>0</v>
      </c>
      <c r="AK178" s="414" cm="1">
        <f t="array" ref="AK178">TREND($AB178:$AF178,$AB$1:$AF$1,AK$1)</f>
        <v>0</v>
      </c>
    </row>
    <row r="179" spans="1:37" x14ac:dyDescent="0.25">
      <c r="B179" s="1" t="s">
        <v>1634</v>
      </c>
      <c r="C179" s="46" t="s">
        <v>1159</v>
      </c>
      <c r="D179" s="46" t="s">
        <v>72</v>
      </c>
      <c r="G179" s="412">
        <v>0</v>
      </c>
      <c r="H179" s="416">
        <v>0</v>
      </c>
      <c r="I179" s="416">
        <v>0</v>
      </c>
      <c r="J179" s="416">
        <v>0</v>
      </c>
      <c r="K179" s="416">
        <v>0</v>
      </c>
      <c r="L179" s="416">
        <v>0</v>
      </c>
      <c r="M179" s="416">
        <v>0</v>
      </c>
      <c r="N179" s="416">
        <v>0</v>
      </c>
      <c r="O179" s="416">
        <v>0</v>
      </c>
      <c r="P179" s="416">
        <v>0</v>
      </c>
      <c r="Q179" s="416">
        <v>0</v>
      </c>
      <c r="R179" s="416">
        <v>0</v>
      </c>
      <c r="S179" s="416">
        <v>0</v>
      </c>
      <c r="T179" s="416">
        <v>0</v>
      </c>
      <c r="U179" s="416">
        <v>0</v>
      </c>
      <c r="V179" s="416">
        <v>0</v>
      </c>
      <c r="W179" s="416">
        <v>0</v>
      </c>
      <c r="X179" s="416">
        <v>0</v>
      </c>
      <c r="Y179" s="416">
        <v>0</v>
      </c>
      <c r="Z179" s="416">
        <v>0</v>
      </c>
      <c r="AA179" s="416">
        <v>0</v>
      </c>
      <c r="AB179" s="416">
        <v>0</v>
      </c>
      <c r="AC179" s="416">
        <v>0</v>
      </c>
      <c r="AD179" s="416">
        <v>0</v>
      </c>
      <c r="AE179" s="416">
        <v>0</v>
      </c>
      <c r="AF179" s="416">
        <v>0</v>
      </c>
      <c r="AG179" s="414" cm="1">
        <f t="array" ref="AG179">TREND($AB179:$AF179,$AB$1:$AF$1,AG$1)</f>
        <v>0</v>
      </c>
      <c r="AH179" s="414" cm="1">
        <f t="array" ref="AH179">TREND($AB179:$AF179,$AB$1:$AF$1,AH$1)</f>
        <v>0</v>
      </c>
      <c r="AI179" s="414" cm="1">
        <f t="array" ref="AI179">TREND($AB179:$AF179,$AB$1:$AF$1,AI$1)</f>
        <v>0</v>
      </c>
      <c r="AJ179" s="414" cm="1">
        <f t="array" ref="AJ179">TREND($AB179:$AF179,$AB$1:$AF$1,AJ$1)</f>
        <v>0</v>
      </c>
      <c r="AK179" s="414" cm="1">
        <f t="array" ref="AK179">TREND($AB179:$AF179,$AB$1:$AF$1,AK$1)</f>
        <v>0</v>
      </c>
    </row>
    <row r="180" spans="1:37" x14ac:dyDescent="0.25">
      <c r="B180" s="1" t="s">
        <v>1634</v>
      </c>
      <c r="C180" s="46" t="s">
        <v>1159</v>
      </c>
      <c r="D180" s="46" t="s">
        <v>73</v>
      </c>
      <c r="G180" s="412">
        <v>0</v>
      </c>
      <c r="H180" s="416">
        <v>0</v>
      </c>
      <c r="I180" s="416">
        <v>0</v>
      </c>
      <c r="J180" s="416">
        <v>0</v>
      </c>
      <c r="K180" s="416">
        <v>0</v>
      </c>
      <c r="L180" s="416">
        <v>0</v>
      </c>
      <c r="M180" s="416">
        <v>0</v>
      </c>
      <c r="N180" s="416">
        <v>0</v>
      </c>
      <c r="O180" s="416">
        <v>0</v>
      </c>
      <c r="P180" s="416">
        <v>0</v>
      </c>
      <c r="Q180" s="416">
        <v>0</v>
      </c>
      <c r="R180" s="416">
        <v>0</v>
      </c>
      <c r="S180" s="416">
        <v>0</v>
      </c>
      <c r="T180" s="416">
        <v>0</v>
      </c>
      <c r="U180" s="416">
        <v>0</v>
      </c>
      <c r="V180" s="416">
        <v>0</v>
      </c>
      <c r="W180" s="416">
        <v>0</v>
      </c>
      <c r="X180" s="416">
        <v>0</v>
      </c>
      <c r="Y180" s="416">
        <v>0</v>
      </c>
      <c r="Z180" s="416">
        <v>0</v>
      </c>
      <c r="AA180" s="416">
        <v>0</v>
      </c>
      <c r="AB180" s="416">
        <v>0</v>
      </c>
      <c r="AC180" s="416">
        <v>0</v>
      </c>
      <c r="AD180" s="416">
        <v>0</v>
      </c>
      <c r="AE180" s="416">
        <v>0</v>
      </c>
      <c r="AF180" s="416">
        <v>0</v>
      </c>
      <c r="AG180" s="414" cm="1">
        <f t="array" ref="AG180">TREND($AB180:$AF180,$AB$1:$AF$1,AG$1)</f>
        <v>0</v>
      </c>
      <c r="AH180" s="414" cm="1">
        <f t="array" ref="AH180">TREND($AB180:$AF180,$AB$1:$AF$1,AH$1)</f>
        <v>0</v>
      </c>
      <c r="AI180" s="414" cm="1">
        <f t="array" ref="AI180">TREND($AB180:$AF180,$AB$1:$AF$1,AI$1)</f>
        <v>0</v>
      </c>
      <c r="AJ180" s="414" cm="1">
        <f t="array" ref="AJ180">TREND($AB180:$AF180,$AB$1:$AF$1,AJ$1)</f>
        <v>0</v>
      </c>
      <c r="AK180" s="414" cm="1">
        <f t="array" ref="AK180">TREND($AB180:$AF180,$AB$1:$AF$1,AK$1)</f>
        <v>0</v>
      </c>
    </row>
    <row r="181" spans="1:37" x14ac:dyDescent="0.25">
      <c r="B181" s="1" t="s">
        <v>1634</v>
      </c>
      <c r="C181" s="46" t="s">
        <v>1159</v>
      </c>
      <c r="D181" s="46" t="s">
        <v>74</v>
      </c>
      <c r="G181" s="412">
        <v>0</v>
      </c>
      <c r="H181" s="416">
        <v>0</v>
      </c>
      <c r="I181" s="416">
        <v>0</v>
      </c>
      <c r="J181" s="416">
        <v>0</v>
      </c>
      <c r="K181" s="416">
        <v>0</v>
      </c>
      <c r="L181" s="416">
        <v>0</v>
      </c>
      <c r="M181" s="416">
        <v>0</v>
      </c>
      <c r="N181" s="416">
        <v>0</v>
      </c>
      <c r="O181" s="416">
        <v>0</v>
      </c>
      <c r="P181" s="416">
        <v>0</v>
      </c>
      <c r="Q181" s="416">
        <v>0</v>
      </c>
      <c r="R181" s="416">
        <v>0</v>
      </c>
      <c r="S181" s="416">
        <v>0</v>
      </c>
      <c r="T181" s="416">
        <v>0</v>
      </c>
      <c r="U181" s="416">
        <v>0</v>
      </c>
      <c r="V181" s="416">
        <v>0</v>
      </c>
      <c r="W181" s="416">
        <v>0</v>
      </c>
      <c r="X181" s="416">
        <v>0</v>
      </c>
      <c r="Y181" s="416">
        <v>0</v>
      </c>
      <c r="Z181" s="416">
        <v>0</v>
      </c>
      <c r="AA181" s="416">
        <v>0</v>
      </c>
      <c r="AB181" s="416">
        <v>0</v>
      </c>
      <c r="AC181" s="416">
        <v>0</v>
      </c>
      <c r="AD181" s="416">
        <v>0</v>
      </c>
      <c r="AE181" s="416">
        <v>0</v>
      </c>
      <c r="AF181" s="416">
        <v>0</v>
      </c>
      <c r="AG181" s="414" cm="1">
        <f t="array" ref="AG181">TREND($AB181:$AF181,$AB$1:$AF$1,AG$1)</f>
        <v>0</v>
      </c>
      <c r="AH181" s="414" cm="1">
        <f t="array" ref="AH181">TREND($AB181:$AF181,$AB$1:$AF$1,AH$1)</f>
        <v>0</v>
      </c>
      <c r="AI181" s="414" cm="1">
        <f t="array" ref="AI181">TREND($AB181:$AF181,$AB$1:$AF$1,AI$1)</f>
        <v>0</v>
      </c>
      <c r="AJ181" s="414" cm="1">
        <f t="array" ref="AJ181">TREND($AB181:$AF181,$AB$1:$AF$1,AJ$1)</f>
        <v>0</v>
      </c>
      <c r="AK181" s="414" cm="1">
        <f t="array" ref="AK181">TREND($AB181:$AF181,$AB$1:$AF$1,AK$1)</f>
        <v>0</v>
      </c>
    </row>
    <row r="182" spans="1:37" x14ac:dyDescent="0.25">
      <c r="B182" s="1" t="s">
        <v>1634</v>
      </c>
      <c r="C182" s="46" t="s">
        <v>1159</v>
      </c>
      <c r="D182" s="46" t="s">
        <v>75</v>
      </c>
      <c r="G182" s="412">
        <v>0</v>
      </c>
      <c r="H182" s="416">
        <v>0</v>
      </c>
      <c r="I182" s="416">
        <v>0</v>
      </c>
      <c r="J182" s="416">
        <v>0</v>
      </c>
      <c r="K182" s="416">
        <v>0</v>
      </c>
      <c r="L182" s="416">
        <v>0</v>
      </c>
      <c r="M182" s="416">
        <v>0</v>
      </c>
      <c r="N182" s="416">
        <v>0</v>
      </c>
      <c r="O182" s="416">
        <v>0</v>
      </c>
      <c r="P182" s="416">
        <v>0</v>
      </c>
      <c r="Q182" s="416">
        <v>0</v>
      </c>
      <c r="R182" s="416">
        <v>0</v>
      </c>
      <c r="S182" s="416">
        <v>0</v>
      </c>
      <c r="T182" s="416">
        <v>0</v>
      </c>
      <c r="U182" s="416">
        <v>0</v>
      </c>
      <c r="V182" s="416">
        <v>0</v>
      </c>
      <c r="W182" s="416">
        <v>0</v>
      </c>
      <c r="X182" s="416">
        <v>0</v>
      </c>
      <c r="Y182" s="416">
        <v>0</v>
      </c>
      <c r="Z182" s="416">
        <v>0</v>
      </c>
      <c r="AA182" s="416">
        <v>0</v>
      </c>
      <c r="AB182" s="416">
        <v>0</v>
      </c>
      <c r="AC182" s="416">
        <v>0</v>
      </c>
      <c r="AD182" s="416">
        <v>0</v>
      </c>
      <c r="AE182" s="416">
        <v>0</v>
      </c>
      <c r="AF182" s="416">
        <v>0</v>
      </c>
      <c r="AG182" s="414" cm="1">
        <f t="array" ref="AG182">TREND($AB182:$AF182,$AB$1:$AF$1,AG$1)</f>
        <v>0</v>
      </c>
      <c r="AH182" s="414" cm="1">
        <f t="array" ref="AH182">TREND($AB182:$AF182,$AB$1:$AF$1,AH$1)</f>
        <v>0</v>
      </c>
      <c r="AI182" s="414" cm="1">
        <f t="array" ref="AI182">TREND($AB182:$AF182,$AB$1:$AF$1,AI$1)</f>
        <v>0</v>
      </c>
      <c r="AJ182" s="414" cm="1">
        <f t="array" ref="AJ182">TREND($AB182:$AF182,$AB$1:$AF$1,AJ$1)</f>
        <v>0</v>
      </c>
      <c r="AK182" s="414" cm="1">
        <f t="array" ref="AK182">TREND($AB182:$AF182,$AB$1:$AF$1,AK$1)</f>
        <v>0</v>
      </c>
    </row>
    <row r="183" spans="1:37" x14ac:dyDescent="0.25">
      <c r="B183" s="1" t="s">
        <v>1634</v>
      </c>
      <c r="C183" s="46" t="s">
        <v>1159</v>
      </c>
      <c r="D183" s="46" t="s">
        <v>76</v>
      </c>
      <c r="G183" s="412">
        <v>0</v>
      </c>
      <c r="H183" s="416">
        <v>0</v>
      </c>
      <c r="I183" s="416">
        <v>0</v>
      </c>
      <c r="J183" s="416">
        <v>0</v>
      </c>
      <c r="K183" s="416">
        <v>0</v>
      </c>
      <c r="L183" s="416">
        <v>0</v>
      </c>
      <c r="M183" s="416">
        <v>0</v>
      </c>
      <c r="N183" s="416">
        <v>0</v>
      </c>
      <c r="O183" s="416">
        <v>0</v>
      </c>
      <c r="P183" s="416">
        <v>0</v>
      </c>
      <c r="Q183" s="416">
        <v>0</v>
      </c>
      <c r="R183" s="416">
        <v>0</v>
      </c>
      <c r="S183" s="416">
        <v>0</v>
      </c>
      <c r="T183" s="416">
        <v>0</v>
      </c>
      <c r="U183" s="416">
        <v>0</v>
      </c>
      <c r="V183" s="416">
        <v>0</v>
      </c>
      <c r="W183" s="416">
        <v>0</v>
      </c>
      <c r="X183" s="416">
        <v>0</v>
      </c>
      <c r="Y183" s="416">
        <v>0</v>
      </c>
      <c r="Z183" s="416">
        <v>0</v>
      </c>
      <c r="AA183" s="416">
        <v>0</v>
      </c>
      <c r="AB183" s="416">
        <v>0</v>
      </c>
      <c r="AC183" s="416">
        <v>0</v>
      </c>
      <c r="AD183" s="416">
        <v>0</v>
      </c>
      <c r="AE183" s="416">
        <v>0</v>
      </c>
      <c r="AF183" s="416">
        <v>0</v>
      </c>
      <c r="AG183" s="414" cm="1">
        <f t="array" ref="AG183">TREND($AB183:$AF183,$AB$1:$AF$1,AG$1)</f>
        <v>0</v>
      </c>
      <c r="AH183" s="414" cm="1">
        <f t="array" ref="AH183">TREND($AB183:$AF183,$AB$1:$AF$1,AH$1)</f>
        <v>0</v>
      </c>
      <c r="AI183" s="414" cm="1">
        <f t="array" ref="AI183">TREND($AB183:$AF183,$AB$1:$AF$1,AI$1)</f>
        <v>0</v>
      </c>
      <c r="AJ183" s="414" cm="1">
        <f t="array" ref="AJ183">TREND($AB183:$AF183,$AB$1:$AF$1,AJ$1)</f>
        <v>0</v>
      </c>
      <c r="AK183" s="414" cm="1">
        <f t="array" ref="AK183">TREND($AB183:$AF183,$AB$1:$AF$1,AK$1)</f>
        <v>0</v>
      </c>
    </row>
    <row r="185" spans="1:37" x14ac:dyDescent="0.25">
      <c r="A185" s="1" t="s">
        <v>1632</v>
      </c>
      <c r="B185" s="200" t="s">
        <v>1628</v>
      </c>
      <c r="C185" s="46" t="s">
        <v>1160</v>
      </c>
      <c r="D185" s="143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0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12">
        <f>('CA PATHWAYS 2022'!I$5/'CA PATHWAYS 2022'!$H$5)-1</f>
        <v>-1.0724389183898619E-2</v>
      </c>
      <c r="H185" s="413">
        <f>('CA PATHWAYS 2022'!J$5/'CA PATHWAYS 2022'!$H$5)-1</f>
        <v>-2.1448778367797461E-2</v>
      </c>
      <c r="I185" s="413">
        <f>('CA PATHWAYS 2022'!K$5/'CA PATHWAYS 2022'!$H$5)-1</f>
        <v>-3.2173167551698745E-2</v>
      </c>
      <c r="J185" s="413">
        <f>('CA PATHWAYS 2022'!L$5/'CA PATHWAYS 2022'!$H$5)-1</f>
        <v>-4.2897556735597586E-2</v>
      </c>
      <c r="K185" s="413">
        <f>('CA PATHWAYS 2022'!M$5/'CA PATHWAYS 2022'!$H$5)-1</f>
        <v>-5.3621945919496206E-2</v>
      </c>
      <c r="L185" s="413">
        <f>('CA PATHWAYS 2022'!N$5/'CA PATHWAYS 2022'!$H$5)-1</f>
        <v>-6.4346335103395047E-2</v>
      </c>
      <c r="M185" s="413">
        <f>('CA PATHWAYS 2022'!O$5/'CA PATHWAYS 2022'!$H$5)-1</f>
        <v>-7.5070724287293666E-2</v>
      </c>
      <c r="N185" s="413">
        <f>('CA PATHWAYS 2022'!P$5/'CA PATHWAYS 2022'!$H$5)-1</f>
        <v>-8.5795113471192397E-2</v>
      </c>
      <c r="O185" s="413">
        <f>('CA PATHWAYS 2022'!Q$5/'CA PATHWAYS 2022'!$H$5)-1</f>
        <v>-9.6519502655091016E-2</v>
      </c>
      <c r="P185" s="413">
        <f>('CA PATHWAYS 2022'!R$5/'CA PATHWAYS 2022'!$H$5)-1</f>
        <v>-0.10724389183898986</v>
      </c>
      <c r="Q185" s="413">
        <f>('CA PATHWAYS 2022'!S$5/'CA PATHWAYS 2022'!$H$5)-1</f>
        <v>-0.11796828102289136</v>
      </c>
      <c r="R185" s="413">
        <f>('CA PATHWAYS 2022'!T$5/'CA PATHWAYS 2022'!$H$5)-1</f>
        <v>-0.12869267020678998</v>
      </c>
      <c r="S185" s="413">
        <f>('CA PATHWAYS 2022'!U$5/'CA PATHWAYS 2022'!$H$5)-1</f>
        <v>-0.13941705939068871</v>
      </c>
      <c r="T185" s="413">
        <f>('CA PATHWAYS 2022'!V$5/'CA PATHWAYS 2022'!$H$5)-1</f>
        <v>-0.15014144857458744</v>
      </c>
      <c r="U185" s="413">
        <f>('CA PATHWAYS 2022'!W$5/'CA PATHWAYS 2022'!$H$5)-1</f>
        <v>-0.16086583775848606</v>
      </c>
      <c r="V185" s="413">
        <f>('CA PATHWAYS 2022'!X$5/'CA PATHWAYS 2022'!$H$5)-1</f>
        <v>-0.17159022694238479</v>
      </c>
      <c r="W185" s="413">
        <f>('CA PATHWAYS 2022'!Y$5/'CA PATHWAYS 2022'!$H$5)-1</f>
        <v>-0.18231461612628352</v>
      </c>
      <c r="X185" s="413">
        <f>('CA PATHWAYS 2022'!Z$5/'CA PATHWAYS 2022'!$H$5)-1</f>
        <v>-0.19303900531018225</v>
      </c>
      <c r="Y185" s="413">
        <f>('CA PATHWAYS 2022'!AA$5/'CA PATHWAYS 2022'!$H$5)-1</f>
        <v>-0.20376339449408087</v>
      </c>
      <c r="Z185" s="413">
        <f>('CA PATHWAYS 2022'!AB$5/'CA PATHWAYS 2022'!$H$5)-1</f>
        <v>-0.21448778367798249</v>
      </c>
      <c r="AA185" s="413">
        <f>('CA PATHWAYS 2022'!AC$5/'CA PATHWAYS 2022'!$H$5)-1</f>
        <v>-0.22521217286188122</v>
      </c>
      <c r="AB185" s="413">
        <f>('CA PATHWAYS 2022'!AD$5/'CA PATHWAYS 2022'!$H$5)-1</f>
        <v>-0.23593656204577984</v>
      </c>
      <c r="AC185" s="413">
        <f>('CA PATHWAYS 2022'!AE$5/'CA PATHWAYS 2022'!$H$5)-1</f>
        <v>-0.24666095122967857</v>
      </c>
      <c r="AD185" s="413">
        <f>('CA PATHWAYS 2022'!AF$5/'CA PATHWAYS 2022'!$H$5)-1</f>
        <v>-0.25738534041357719</v>
      </c>
      <c r="AE185" s="413">
        <f>('CA PATHWAYS 2022'!AG$5/'CA PATHWAYS 2022'!$H$5)-1</f>
        <v>-0.26810972959747592</v>
      </c>
      <c r="AF185" s="413">
        <f>('CA PATHWAYS 2022'!AH$5/'CA PATHWAYS 2022'!$H$5)-1</f>
        <v>-0.27883411878137465</v>
      </c>
      <c r="AG185" s="414" cm="1">
        <f t="array" ref="AG185">TREND($AB185:$AF185,$AB$1:$AF$1,AG$1)</f>
        <v>-0.28955850796527116</v>
      </c>
      <c r="AH185" s="414" cm="1">
        <f t="array" ref="AH185">TREND($AB185:$AF185,$AB$1:$AF$1,AH$1)</f>
        <v>-0.30028289714917022</v>
      </c>
      <c r="AI185" s="414" cm="1">
        <f t="array" ref="AI185">TREND($AB185:$AF185,$AB$1:$AF$1,AI$1)</f>
        <v>-0.31100728633306929</v>
      </c>
      <c r="AJ185" s="414" cm="1">
        <f t="array" ref="AJ185">TREND($AB185:$AF185,$AB$1:$AF$1,AJ$1)</f>
        <v>-0.32173167551696835</v>
      </c>
      <c r="AK185" s="414" cm="1">
        <f t="array" ref="AK185">TREND($AB185:$AF185,$AB$1:$AF$1,AK$1)</f>
        <v>-0.33245606470086742</v>
      </c>
    </row>
    <row r="186" spans="1:37" x14ac:dyDescent="0.25">
      <c r="A186" s="1" t="s">
        <v>1632</v>
      </c>
      <c r="B186" s="200" t="s">
        <v>1628</v>
      </c>
      <c r="C186" s="46" t="s">
        <v>1160</v>
      </c>
      <c r="D186" s="199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0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12">
        <f>('CA PATHWAYS 2022'!I$15/'CA PATHWAYS 2022'!$H$15)-1</f>
        <v>-0.15100422209697584</v>
      </c>
      <c r="H186" s="413">
        <f>('CA PATHWAYS 2022'!J$15/'CA PATHWAYS 2022'!$H$15)-1</f>
        <v>-0.20277144075204967</v>
      </c>
      <c r="I186" s="413">
        <f>('CA PATHWAYS 2022'!K$15/'CA PATHWAYS 2022'!$H$15)-1</f>
        <v>-0.17531595582048809</v>
      </c>
      <c r="J186" s="413">
        <f>('CA PATHWAYS 2022'!L$15/'CA PATHWAYS 2022'!$H$15)-1</f>
        <v>-0.14330252737257276</v>
      </c>
      <c r="K186" s="413">
        <f>('CA PATHWAYS 2022'!M$15/'CA PATHWAYS 2022'!$H$15)-1</f>
        <v>-0.12788924882261543</v>
      </c>
      <c r="L186" s="413">
        <f>('CA PATHWAYS 2022'!N$15/'CA PATHWAYS 2022'!$H$15)-1</f>
        <v>-0.10596350661603871</v>
      </c>
      <c r="M186" s="413">
        <f>('CA PATHWAYS 2022'!O$15/'CA PATHWAYS 2022'!$H$15)-1</f>
        <v>-9.2623836189442477E-2</v>
      </c>
      <c r="N186" s="413">
        <f>('CA PATHWAYS 2022'!P$15/'CA PATHWAYS 2022'!$H$15)-1</f>
        <v>-8.4356355238472291E-2</v>
      </c>
      <c r="O186" s="413">
        <f>('CA PATHWAYS 2022'!Q$15/'CA PATHWAYS 2022'!$H$15)-1</f>
        <v>-7.7417628477788214E-2</v>
      </c>
      <c r="P186" s="413">
        <f>('CA PATHWAYS 2022'!R$15/'CA PATHWAYS 2022'!$H$15)-1</f>
        <v>-6.9235322712236314E-2</v>
      </c>
      <c r="Q186" s="413">
        <f>('CA PATHWAYS 2022'!S$15/'CA PATHWAYS 2022'!$H$15)-1</f>
        <v>-5.683765330983559E-2</v>
      </c>
      <c r="R186" s="413">
        <f>('CA PATHWAYS 2022'!T$15/'CA PATHWAYS 2022'!$H$15)-1</f>
        <v>-4.5740712945802953E-2</v>
      </c>
      <c r="S186" s="413">
        <f>('CA PATHWAYS 2022'!U$15/'CA PATHWAYS 2022'!$H$15)-1</f>
        <v>-3.6225630364131733E-2</v>
      </c>
      <c r="T186" s="413">
        <f>('CA PATHWAYS 2022'!V$15/'CA PATHWAYS 2022'!$H$15)-1</f>
        <v>-2.2001348092289152E-2</v>
      </c>
      <c r="U186" s="413">
        <f>('CA PATHWAYS 2022'!W$15/'CA PATHWAYS 2022'!$H$15)-1</f>
        <v>-1.1068932121494512E-2</v>
      </c>
      <c r="V186" s="413">
        <f>('CA PATHWAYS 2022'!X$15/'CA PATHWAYS 2022'!$H$15)-1</f>
        <v>-5.2153863904778053E-3</v>
      </c>
      <c r="W186" s="413">
        <f>('CA PATHWAYS 2022'!Y$15/'CA PATHWAYS 2022'!$H$15)-1</f>
        <v>-1.5598720155484136E-3</v>
      </c>
      <c r="X186" s="413">
        <f>('CA PATHWAYS 2022'!Z$15/'CA PATHWAYS 2022'!$H$15)-1</f>
        <v>6.3575699996889501E-3</v>
      </c>
      <c r="Y186" s="413">
        <f>('CA PATHWAYS 2022'!AA$15/'CA PATHWAYS 2022'!$H$15)-1</f>
        <v>1.5128889741364615E-2</v>
      </c>
      <c r="Z186" s="413">
        <f>('CA PATHWAYS 2022'!AB$15/'CA PATHWAYS 2022'!$H$15)-1</f>
        <v>2.5019344081048445E-2</v>
      </c>
      <c r="AA186" s="413">
        <f>('CA PATHWAYS 2022'!AC$15/'CA PATHWAYS 2022'!$H$15)-1</f>
        <v>3.186008882207525E-2</v>
      </c>
      <c r="AB186" s="413">
        <f>('CA PATHWAYS 2022'!AD$15/'CA PATHWAYS 2022'!$H$15)-1</f>
        <v>4.3039375739147179E-2</v>
      </c>
      <c r="AC186" s="413">
        <f>('CA PATHWAYS 2022'!AE$15/'CA PATHWAYS 2022'!$H$15)-1</f>
        <v>5.9625384727645114E-2</v>
      </c>
      <c r="AD186" s="413">
        <f>('CA PATHWAYS 2022'!AF$15/'CA PATHWAYS 2022'!$H$15)-1</f>
        <v>8.1852524295267237E-2</v>
      </c>
      <c r="AE186" s="413">
        <f>('CA PATHWAYS 2022'!AG$15/'CA PATHWAYS 2022'!$H$15)-1</f>
        <v>0.10003097978804254</v>
      </c>
      <c r="AF186" s="413">
        <f>('CA PATHWAYS 2022'!AH$15/'CA PATHWAYS 2022'!$H$15)-1</f>
        <v>0.11190060908456401</v>
      </c>
      <c r="AG186" s="414" cm="1">
        <f t="array" ref="AG186">TREND($AB186:$AF186,$AB$1:$AF$1,AG$1)</f>
        <v>0.132728193252305</v>
      </c>
      <c r="AH186" s="414" cm="1">
        <f t="array" ref="AH186">TREND($AB186:$AF186,$AB$1:$AF$1,AH$1)</f>
        <v>0.15054099942742738</v>
      </c>
      <c r="AI186" s="414" cm="1">
        <f t="array" ref="AI186">TREND($AB186:$AF186,$AB$1:$AF$1,AI$1)</f>
        <v>0.16835380560254976</v>
      </c>
      <c r="AJ186" s="414" cm="1">
        <f t="array" ref="AJ186">TREND($AB186:$AF186,$AB$1:$AF$1,AJ$1)</f>
        <v>0.18616661177767213</v>
      </c>
      <c r="AK186" s="414" cm="1">
        <f t="array" ref="AK186">TREND($AB186:$AF186,$AB$1:$AF$1,AK$1)</f>
        <v>0.20397941795279451</v>
      </c>
    </row>
    <row r="187" spans="1:37" x14ac:dyDescent="0.25">
      <c r="A187" s="1" t="s">
        <v>1632</v>
      </c>
      <c r="B187" s="200" t="s">
        <v>1628</v>
      </c>
      <c r="C187" s="46" t="s">
        <v>1160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0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12">
        <f>('CA PATHWAYS 2022'!I$21/'CA PATHWAYS 2022'!$H$21)-1</f>
        <v>-0.1317309795322309</v>
      </c>
      <c r="H187" s="413">
        <f>('CA PATHWAYS 2022'!J$21/'CA PATHWAYS 2022'!$H$21)-1</f>
        <v>-0.20560753180468438</v>
      </c>
      <c r="I187" s="413">
        <f>('CA PATHWAYS 2022'!K$21/'CA PATHWAYS 2022'!$H$21)-1</f>
        <v>-0.21037368806123402</v>
      </c>
      <c r="J187" s="413">
        <f>('CA PATHWAYS 2022'!L$21/'CA PATHWAYS 2022'!$H$21)-1</f>
        <v>-0.18708919200329854</v>
      </c>
      <c r="K187" s="413">
        <f>('CA PATHWAYS 2022'!M$21/'CA PATHWAYS 2022'!$H$21)-1</f>
        <v>-0.18245472189025636</v>
      </c>
      <c r="L187" s="413">
        <f>('CA PATHWAYS 2022'!N$21/'CA PATHWAYS 2022'!$H$21)-1</f>
        <v>-0.16801387699504622</v>
      </c>
      <c r="M187" s="413">
        <f>('CA PATHWAYS 2022'!O$21/'CA PATHWAYS 2022'!$H$21)-1</f>
        <v>-0.17356245986561214</v>
      </c>
      <c r="N187" s="413">
        <f>('CA PATHWAYS 2022'!P$21/'CA PATHWAYS 2022'!$H$21)-1</f>
        <v>-0.1860504333055194</v>
      </c>
      <c r="O187" s="413">
        <f>('CA PATHWAYS 2022'!Q$21/'CA PATHWAYS 2022'!$H$21)-1</f>
        <v>-0.19050396971066441</v>
      </c>
      <c r="P187" s="413">
        <f>('CA PATHWAYS 2022'!R$21/'CA PATHWAYS 2022'!$H$21)-1</f>
        <v>-0.20969086882695664</v>
      </c>
      <c r="Q187" s="413">
        <f>('CA PATHWAYS 2022'!S$21/'CA PATHWAYS 2022'!$H$21)-1</f>
        <v>-0.23169206030215039</v>
      </c>
      <c r="R187" s="413">
        <f>('CA PATHWAYS 2022'!T$21/'CA PATHWAYS 2022'!$H$21)-1</f>
        <v>-0.24349882626097485</v>
      </c>
      <c r="S187" s="413">
        <f>('CA PATHWAYS 2022'!U$21/'CA PATHWAYS 2022'!$H$21)-1</f>
        <v>-0.25974380571125311</v>
      </c>
      <c r="T187" s="413">
        <f>('CA PATHWAYS 2022'!V$21/'CA PATHWAYS 2022'!$H$21)-1</f>
        <v>-0.2635800657592211</v>
      </c>
      <c r="U187" s="413">
        <f>('CA PATHWAYS 2022'!W$21/'CA PATHWAYS 2022'!$H$21)-1</f>
        <v>-0.26675247727638196</v>
      </c>
      <c r="V187" s="413">
        <f>('CA PATHWAYS 2022'!X$21/'CA PATHWAYS 2022'!$H$21)-1</f>
        <v>-0.27857253951141736</v>
      </c>
      <c r="W187" s="413">
        <f>('CA PATHWAYS 2022'!Y$21/'CA PATHWAYS 2022'!$H$21)-1</f>
        <v>-0.29255107165601657</v>
      </c>
      <c r="X187" s="413">
        <f>('CA PATHWAYS 2022'!Z$21/'CA PATHWAYS 2022'!$H$21)-1</f>
        <v>-0.29881540797423223</v>
      </c>
      <c r="Y187" s="413">
        <f>('CA PATHWAYS 2022'!AA$21/'CA PATHWAYS 2022'!$H$21)-1</f>
        <v>-0.30317238807299463</v>
      </c>
      <c r="Z187" s="413">
        <f>('CA PATHWAYS 2022'!AB$21/'CA PATHWAYS 2022'!$H$21)-1</f>
        <v>-0.30956177416642794</v>
      </c>
      <c r="AA187" s="413">
        <f>('CA PATHWAYS 2022'!AC$21/'CA PATHWAYS 2022'!$H$21)-1</f>
        <v>-0.32398355986114868</v>
      </c>
      <c r="AB187" s="413">
        <f>('CA PATHWAYS 2022'!AD$21/'CA PATHWAYS 2022'!$H$21)-1</f>
        <v>-0.33972175133147386</v>
      </c>
      <c r="AC187" s="413">
        <f>('CA PATHWAYS 2022'!AE$21/'CA PATHWAYS 2022'!$H$21)-1</f>
        <v>-0.35136454114990334</v>
      </c>
      <c r="AD187" s="413">
        <f>('CA PATHWAYS 2022'!AF$21/'CA PATHWAYS 2022'!$H$21)-1</f>
        <v>-0.35898343307354119</v>
      </c>
      <c r="AE187" s="413">
        <f>('CA PATHWAYS 2022'!AG$21/'CA PATHWAYS 2022'!$H$21)-1</f>
        <v>-0.36321775730139516</v>
      </c>
      <c r="AF187" s="413">
        <f>('CA PATHWAYS 2022'!AH$21/'CA PATHWAYS 2022'!$H$21)-1</f>
        <v>-0.36837306086282917</v>
      </c>
      <c r="AG187" s="414" cm="1">
        <f t="array" ref="AG187">TREND($AB187:$AF187,$AB$1:$AF$1,AG$1)</f>
        <v>-0.37707885930809049</v>
      </c>
      <c r="AH187" s="414" cm="1">
        <f t="array" ref="AH187">TREND($AB187:$AF187,$AB$1:$AF$1,AH$1)</f>
        <v>-0.38399444282950945</v>
      </c>
      <c r="AI187" s="414" cm="1">
        <f t="array" ref="AI187">TREND($AB187:$AF187,$AB$1:$AF$1,AI$1)</f>
        <v>-0.3909100263509302</v>
      </c>
      <c r="AJ187" s="414" cm="1">
        <f t="array" ref="AJ187">TREND($AB187:$AF187,$AB$1:$AF$1,AJ$1)</f>
        <v>-0.39782560987235094</v>
      </c>
      <c r="AK187" s="414" cm="1">
        <f t="array" ref="AK187">TREND($AB187:$AF187,$AB$1:$AF$1,AK$1)</f>
        <v>-0.4047411933937699</v>
      </c>
    </row>
    <row r="188" spans="1:37" x14ac:dyDescent="0.25">
      <c r="A188" s="1" t="s">
        <v>1632</v>
      </c>
      <c r="B188" s="200" t="s">
        <v>1628</v>
      </c>
      <c r="C188" s="46" t="s">
        <v>1160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0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12">
        <f>('CA PATHWAYS 2022'!I$15/'CA PATHWAYS 2022'!$H$15)-1</f>
        <v>-0.15100422209697584</v>
      </c>
      <c r="H188" s="413">
        <f>('CA PATHWAYS 2022'!J$15/'CA PATHWAYS 2022'!$H$15)-1</f>
        <v>-0.20277144075204967</v>
      </c>
      <c r="I188" s="413">
        <f>('CA PATHWAYS 2022'!K$15/'CA PATHWAYS 2022'!$H$15)-1</f>
        <v>-0.17531595582048809</v>
      </c>
      <c r="J188" s="413">
        <f>('CA PATHWAYS 2022'!L$15/'CA PATHWAYS 2022'!$H$15)-1</f>
        <v>-0.14330252737257276</v>
      </c>
      <c r="K188" s="413">
        <f>('CA PATHWAYS 2022'!M$15/'CA PATHWAYS 2022'!$H$15)-1</f>
        <v>-0.12788924882261543</v>
      </c>
      <c r="L188" s="413">
        <f>('CA PATHWAYS 2022'!N$15/'CA PATHWAYS 2022'!$H$15)-1</f>
        <v>-0.10596350661603871</v>
      </c>
      <c r="M188" s="413">
        <f>('CA PATHWAYS 2022'!O$15/'CA PATHWAYS 2022'!$H$15)-1</f>
        <v>-9.2623836189442477E-2</v>
      </c>
      <c r="N188" s="413">
        <f>('CA PATHWAYS 2022'!P$15/'CA PATHWAYS 2022'!$H$15)-1</f>
        <v>-8.4356355238472291E-2</v>
      </c>
      <c r="O188" s="413">
        <f>('CA PATHWAYS 2022'!Q$15/'CA PATHWAYS 2022'!$H$15)-1</f>
        <v>-7.7417628477788214E-2</v>
      </c>
      <c r="P188" s="413">
        <f>('CA PATHWAYS 2022'!R$15/'CA PATHWAYS 2022'!$H$15)-1</f>
        <v>-6.9235322712236314E-2</v>
      </c>
      <c r="Q188" s="413">
        <f>('CA PATHWAYS 2022'!S$15/'CA PATHWAYS 2022'!$H$15)-1</f>
        <v>-5.683765330983559E-2</v>
      </c>
      <c r="R188" s="413">
        <f>('CA PATHWAYS 2022'!T$15/'CA PATHWAYS 2022'!$H$15)-1</f>
        <v>-4.5740712945802953E-2</v>
      </c>
      <c r="S188" s="413">
        <f>('CA PATHWAYS 2022'!U$15/'CA PATHWAYS 2022'!$H$15)-1</f>
        <v>-3.6225630364131733E-2</v>
      </c>
      <c r="T188" s="413">
        <f>('CA PATHWAYS 2022'!V$15/'CA PATHWAYS 2022'!$H$15)-1</f>
        <v>-2.2001348092289152E-2</v>
      </c>
      <c r="U188" s="413">
        <f>('CA PATHWAYS 2022'!W$15/'CA PATHWAYS 2022'!$H$15)-1</f>
        <v>-1.1068932121494512E-2</v>
      </c>
      <c r="V188" s="413">
        <f>('CA PATHWAYS 2022'!X$15/'CA PATHWAYS 2022'!$H$15)-1</f>
        <v>-5.2153863904778053E-3</v>
      </c>
      <c r="W188" s="413">
        <f>('CA PATHWAYS 2022'!Y$15/'CA PATHWAYS 2022'!$H$15)-1</f>
        <v>-1.5598720155484136E-3</v>
      </c>
      <c r="X188" s="413">
        <f>('CA PATHWAYS 2022'!Z$15/'CA PATHWAYS 2022'!$H$15)-1</f>
        <v>6.3575699996889501E-3</v>
      </c>
      <c r="Y188" s="413">
        <f>('CA PATHWAYS 2022'!AA$15/'CA PATHWAYS 2022'!$H$15)-1</f>
        <v>1.5128889741364615E-2</v>
      </c>
      <c r="Z188" s="413">
        <f>('CA PATHWAYS 2022'!AB$15/'CA PATHWAYS 2022'!$H$15)-1</f>
        <v>2.5019344081048445E-2</v>
      </c>
      <c r="AA188" s="413">
        <f>('CA PATHWAYS 2022'!AC$15/'CA PATHWAYS 2022'!$H$15)-1</f>
        <v>3.186008882207525E-2</v>
      </c>
      <c r="AB188" s="413">
        <f>('CA PATHWAYS 2022'!AD$15/'CA PATHWAYS 2022'!$H$15)-1</f>
        <v>4.3039375739147179E-2</v>
      </c>
      <c r="AC188" s="413">
        <f>('CA PATHWAYS 2022'!AE$15/'CA PATHWAYS 2022'!$H$15)-1</f>
        <v>5.9625384727645114E-2</v>
      </c>
      <c r="AD188" s="413">
        <f>('CA PATHWAYS 2022'!AF$15/'CA PATHWAYS 2022'!$H$15)-1</f>
        <v>8.1852524295267237E-2</v>
      </c>
      <c r="AE188" s="413">
        <f>('CA PATHWAYS 2022'!AG$15/'CA PATHWAYS 2022'!$H$15)-1</f>
        <v>0.10003097978804254</v>
      </c>
      <c r="AF188" s="413">
        <f>('CA PATHWAYS 2022'!AH$15/'CA PATHWAYS 2022'!$H$15)-1</f>
        <v>0.11190060908456401</v>
      </c>
      <c r="AG188" s="414" cm="1">
        <f t="array" ref="AG188">TREND($AB188:$AF188,$AB$1:$AF$1,AG$1)</f>
        <v>0.132728193252305</v>
      </c>
      <c r="AH188" s="414" cm="1">
        <f t="array" ref="AH188">TREND($AB188:$AF188,$AB$1:$AF$1,AH$1)</f>
        <v>0.15054099942742738</v>
      </c>
      <c r="AI188" s="414" cm="1">
        <f t="array" ref="AI188">TREND($AB188:$AF188,$AB$1:$AF$1,AI$1)</f>
        <v>0.16835380560254976</v>
      </c>
      <c r="AJ188" s="414" cm="1">
        <f t="array" ref="AJ188">TREND($AB188:$AF188,$AB$1:$AF$1,AJ$1)</f>
        <v>0.18616661177767213</v>
      </c>
      <c r="AK188" s="414" cm="1">
        <f t="array" ref="AK188">TREND($AB188:$AF188,$AB$1:$AF$1,AK$1)</f>
        <v>0.20397941795279451</v>
      </c>
    </row>
    <row r="189" spans="1:37" x14ac:dyDescent="0.25">
      <c r="A189" s="1" t="s">
        <v>1632</v>
      </c>
      <c r="B189" s="200" t="s">
        <v>1628</v>
      </c>
      <c r="C189" s="46" t="s">
        <v>1160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0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12">
        <f>('CA PATHWAYS 2022'!I$15/'CA PATHWAYS 2022'!$H$15)-1</f>
        <v>-0.15100422209697584</v>
      </c>
      <c r="H189" s="413">
        <f>('CA PATHWAYS 2022'!J$15/'CA PATHWAYS 2022'!$H$15)-1</f>
        <v>-0.20277144075204967</v>
      </c>
      <c r="I189" s="413">
        <f>('CA PATHWAYS 2022'!K$15/'CA PATHWAYS 2022'!$H$15)-1</f>
        <v>-0.17531595582048809</v>
      </c>
      <c r="J189" s="413">
        <f>('CA PATHWAYS 2022'!L$15/'CA PATHWAYS 2022'!$H$15)-1</f>
        <v>-0.14330252737257276</v>
      </c>
      <c r="K189" s="413">
        <f>('CA PATHWAYS 2022'!M$15/'CA PATHWAYS 2022'!$H$15)-1</f>
        <v>-0.12788924882261543</v>
      </c>
      <c r="L189" s="413">
        <f>('CA PATHWAYS 2022'!N$15/'CA PATHWAYS 2022'!$H$15)-1</f>
        <v>-0.10596350661603871</v>
      </c>
      <c r="M189" s="413">
        <f>('CA PATHWAYS 2022'!O$15/'CA PATHWAYS 2022'!$H$15)-1</f>
        <v>-9.2623836189442477E-2</v>
      </c>
      <c r="N189" s="413">
        <f>('CA PATHWAYS 2022'!P$15/'CA PATHWAYS 2022'!$H$15)-1</f>
        <v>-8.4356355238472291E-2</v>
      </c>
      <c r="O189" s="413">
        <f>('CA PATHWAYS 2022'!Q$15/'CA PATHWAYS 2022'!$H$15)-1</f>
        <v>-7.7417628477788214E-2</v>
      </c>
      <c r="P189" s="413">
        <f>('CA PATHWAYS 2022'!R$15/'CA PATHWAYS 2022'!$H$15)-1</f>
        <v>-6.9235322712236314E-2</v>
      </c>
      <c r="Q189" s="413">
        <f>('CA PATHWAYS 2022'!S$15/'CA PATHWAYS 2022'!$H$15)-1</f>
        <v>-5.683765330983559E-2</v>
      </c>
      <c r="R189" s="413">
        <f>('CA PATHWAYS 2022'!T$15/'CA PATHWAYS 2022'!$H$15)-1</f>
        <v>-4.5740712945802953E-2</v>
      </c>
      <c r="S189" s="413">
        <f>('CA PATHWAYS 2022'!U$15/'CA PATHWAYS 2022'!$H$15)-1</f>
        <v>-3.6225630364131733E-2</v>
      </c>
      <c r="T189" s="413">
        <f>('CA PATHWAYS 2022'!V$15/'CA PATHWAYS 2022'!$H$15)-1</f>
        <v>-2.2001348092289152E-2</v>
      </c>
      <c r="U189" s="413">
        <f>('CA PATHWAYS 2022'!W$15/'CA PATHWAYS 2022'!$H$15)-1</f>
        <v>-1.1068932121494512E-2</v>
      </c>
      <c r="V189" s="413">
        <f>('CA PATHWAYS 2022'!X$15/'CA PATHWAYS 2022'!$H$15)-1</f>
        <v>-5.2153863904778053E-3</v>
      </c>
      <c r="W189" s="413">
        <f>('CA PATHWAYS 2022'!Y$15/'CA PATHWAYS 2022'!$H$15)-1</f>
        <v>-1.5598720155484136E-3</v>
      </c>
      <c r="X189" s="413">
        <f>('CA PATHWAYS 2022'!Z$15/'CA PATHWAYS 2022'!$H$15)-1</f>
        <v>6.3575699996889501E-3</v>
      </c>
      <c r="Y189" s="413">
        <f>('CA PATHWAYS 2022'!AA$15/'CA PATHWAYS 2022'!$H$15)-1</f>
        <v>1.5128889741364615E-2</v>
      </c>
      <c r="Z189" s="413">
        <f>('CA PATHWAYS 2022'!AB$15/'CA PATHWAYS 2022'!$H$15)-1</f>
        <v>2.5019344081048445E-2</v>
      </c>
      <c r="AA189" s="413">
        <f>('CA PATHWAYS 2022'!AC$15/'CA PATHWAYS 2022'!$H$15)-1</f>
        <v>3.186008882207525E-2</v>
      </c>
      <c r="AB189" s="413">
        <f>('CA PATHWAYS 2022'!AD$15/'CA PATHWAYS 2022'!$H$15)-1</f>
        <v>4.3039375739147179E-2</v>
      </c>
      <c r="AC189" s="413">
        <f>('CA PATHWAYS 2022'!AE$15/'CA PATHWAYS 2022'!$H$15)-1</f>
        <v>5.9625384727645114E-2</v>
      </c>
      <c r="AD189" s="413">
        <f>('CA PATHWAYS 2022'!AF$15/'CA PATHWAYS 2022'!$H$15)-1</f>
        <v>8.1852524295267237E-2</v>
      </c>
      <c r="AE189" s="413">
        <f>('CA PATHWAYS 2022'!AG$15/'CA PATHWAYS 2022'!$H$15)-1</f>
        <v>0.10003097978804254</v>
      </c>
      <c r="AF189" s="413">
        <f>('CA PATHWAYS 2022'!AH$15/'CA PATHWAYS 2022'!$H$15)-1</f>
        <v>0.11190060908456401</v>
      </c>
      <c r="AG189" s="414" cm="1">
        <f t="array" ref="AG189">TREND($AB189:$AF189,$AB$1:$AF$1,AG$1)</f>
        <v>0.132728193252305</v>
      </c>
      <c r="AH189" s="414" cm="1">
        <f t="array" ref="AH189">TREND($AB189:$AF189,$AB$1:$AF$1,AH$1)</f>
        <v>0.15054099942742738</v>
      </c>
      <c r="AI189" s="414" cm="1">
        <f t="array" ref="AI189">TREND($AB189:$AF189,$AB$1:$AF$1,AI$1)</f>
        <v>0.16835380560254976</v>
      </c>
      <c r="AJ189" s="414" cm="1">
        <f t="array" ref="AJ189">TREND($AB189:$AF189,$AB$1:$AF$1,AJ$1)</f>
        <v>0.18616661177767213</v>
      </c>
      <c r="AK189" s="414" cm="1">
        <f t="array" ref="AK189">TREND($AB189:$AF189,$AB$1:$AF$1,AK$1)</f>
        <v>0.20397941795279451</v>
      </c>
    </row>
    <row r="190" spans="1:37" x14ac:dyDescent="0.25">
      <c r="A190" s="1" t="s">
        <v>1632</v>
      </c>
      <c r="B190" s="200" t="s">
        <v>1628</v>
      </c>
      <c r="C190" s="46" t="s">
        <v>1160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0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12">
        <f>('CA PATHWAYS 2022'!I$15/'CA PATHWAYS 2022'!$H$15)-1</f>
        <v>-0.15100422209697584</v>
      </c>
      <c r="H190" s="413">
        <f>('CA PATHWAYS 2022'!J$15/'CA PATHWAYS 2022'!$H$15)-1</f>
        <v>-0.20277144075204967</v>
      </c>
      <c r="I190" s="413">
        <f>('CA PATHWAYS 2022'!K$15/'CA PATHWAYS 2022'!$H$15)-1</f>
        <v>-0.17531595582048809</v>
      </c>
      <c r="J190" s="413">
        <f>('CA PATHWAYS 2022'!L$15/'CA PATHWAYS 2022'!$H$15)-1</f>
        <v>-0.14330252737257276</v>
      </c>
      <c r="K190" s="413">
        <f>('CA PATHWAYS 2022'!M$15/'CA PATHWAYS 2022'!$H$15)-1</f>
        <v>-0.12788924882261543</v>
      </c>
      <c r="L190" s="413">
        <f>('CA PATHWAYS 2022'!N$15/'CA PATHWAYS 2022'!$H$15)-1</f>
        <v>-0.10596350661603871</v>
      </c>
      <c r="M190" s="413">
        <f>('CA PATHWAYS 2022'!O$15/'CA PATHWAYS 2022'!$H$15)-1</f>
        <v>-9.2623836189442477E-2</v>
      </c>
      <c r="N190" s="413">
        <f>('CA PATHWAYS 2022'!P$15/'CA PATHWAYS 2022'!$H$15)-1</f>
        <v>-8.4356355238472291E-2</v>
      </c>
      <c r="O190" s="413">
        <f>('CA PATHWAYS 2022'!Q$15/'CA PATHWAYS 2022'!$H$15)-1</f>
        <v>-7.7417628477788214E-2</v>
      </c>
      <c r="P190" s="413">
        <f>('CA PATHWAYS 2022'!R$15/'CA PATHWAYS 2022'!$H$15)-1</f>
        <v>-6.9235322712236314E-2</v>
      </c>
      <c r="Q190" s="413">
        <f>('CA PATHWAYS 2022'!S$15/'CA PATHWAYS 2022'!$H$15)-1</f>
        <v>-5.683765330983559E-2</v>
      </c>
      <c r="R190" s="413">
        <f>('CA PATHWAYS 2022'!T$15/'CA PATHWAYS 2022'!$H$15)-1</f>
        <v>-4.5740712945802953E-2</v>
      </c>
      <c r="S190" s="413">
        <f>('CA PATHWAYS 2022'!U$15/'CA PATHWAYS 2022'!$H$15)-1</f>
        <v>-3.6225630364131733E-2</v>
      </c>
      <c r="T190" s="413">
        <f>('CA PATHWAYS 2022'!V$15/'CA PATHWAYS 2022'!$H$15)-1</f>
        <v>-2.2001348092289152E-2</v>
      </c>
      <c r="U190" s="413">
        <f>('CA PATHWAYS 2022'!W$15/'CA PATHWAYS 2022'!$H$15)-1</f>
        <v>-1.1068932121494512E-2</v>
      </c>
      <c r="V190" s="413">
        <f>('CA PATHWAYS 2022'!X$15/'CA PATHWAYS 2022'!$H$15)-1</f>
        <v>-5.2153863904778053E-3</v>
      </c>
      <c r="W190" s="413">
        <f>('CA PATHWAYS 2022'!Y$15/'CA PATHWAYS 2022'!$H$15)-1</f>
        <v>-1.5598720155484136E-3</v>
      </c>
      <c r="X190" s="413">
        <f>('CA PATHWAYS 2022'!Z$15/'CA PATHWAYS 2022'!$H$15)-1</f>
        <v>6.3575699996889501E-3</v>
      </c>
      <c r="Y190" s="413">
        <f>('CA PATHWAYS 2022'!AA$15/'CA PATHWAYS 2022'!$H$15)-1</f>
        <v>1.5128889741364615E-2</v>
      </c>
      <c r="Z190" s="413">
        <f>('CA PATHWAYS 2022'!AB$15/'CA PATHWAYS 2022'!$H$15)-1</f>
        <v>2.5019344081048445E-2</v>
      </c>
      <c r="AA190" s="413">
        <f>('CA PATHWAYS 2022'!AC$15/'CA PATHWAYS 2022'!$H$15)-1</f>
        <v>3.186008882207525E-2</v>
      </c>
      <c r="AB190" s="413">
        <f>('CA PATHWAYS 2022'!AD$15/'CA PATHWAYS 2022'!$H$15)-1</f>
        <v>4.3039375739147179E-2</v>
      </c>
      <c r="AC190" s="413">
        <f>('CA PATHWAYS 2022'!AE$15/'CA PATHWAYS 2022'!$H$15)-1</f>
        <v>5.9625384727645114E-2</v>
      </c>
      <c r="AD190" s="413">
        <f>('CA PATHWAYS 2022'!AF$15/'CA PATHWAYS 2022'!$H$15)-1</f>
        <v>8.1852524295267237E-2</v>
      </c>
      <c r="AE190" s="413">
        <f>('CA PATHWAYS 2022'!AG$15/'CA PATHWAYS 2022'!$H$15)-1</f>
        <v>0.10003097978804254</v>
      </c>
      <c r="AF190" s="413">
        <f>('CA PATHWAYS 2022'!AH$15/'CA PATHWAYS 2022'!$H$15)-1</f>
        <v>0.11190060908456401</v>
      </c>
      <c r="AG190" s="414" cm="1">
        <f t="array" ref="AG190">TREND($AB190:$AF190,$AB$1:$AF$1,AG$1)</f>
        <v>0.132728193252305</v>
      </c>
      <c r="AH190" s="414" cm="1">
        <f t="array" ref="AH190">TREND($AB190:$AF190,$AB$1:$AF$1,AH$1)</f>
        <v>0.15054099942742738</v>
      </c>
      <c r="AI190" s="414" cm="1">
        <f t="array" ref="AI190">TREND($AB190:$AF190,$AB$1:$AF$1,AI$1)</f>
        <v>0.16835380560254976</v>
      </c>
      <c r="AJ190" s="414" cm="1">
        <f t="array" ref="AJ190">TREND($AB190:$AF190,$AB$1:$AF$1,AJ$1)</f>
        <v>0.18616661177767213</v>
      </c>
      <c r="AK190" s="414" cm="1">
        <f t="array" ref="AK190">TREND($AB190:$AF190,$AB$1:$AF$1,AK$1)</f>
        <v>0.20397941795279451</v>
      </c>
    </row>
    <row r="191" spans="1:37" x14ac:dyDescent="0.25">
      <c r="A191" s="1" t="s">
        <v>1632</v>
      </c>
      <c r="B191" s="200" t="s">
        <v>1628</v>
      </c>
      <c r="C191" s="46" t="s">
        <v>1160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0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12">
        <f>('CA PATHWAYS 2022'!I$15/'CA PATHWAYS 2022'!$H$15)-1</f>
        <v>-0.15100422209697584</v>
      </c>
      <c r="H191" s="413">
        <f>('CA PATHWAYS 2022'!J$15/'CA PATHWAYS 2022'!$H$15)-1</f>
        <v>-0.20277144075204967</v>
      </c>
      <c r="I191" s="413">
        <f>('CA PATHWAYS 2022'!K$15/'CA PATHWAYS 2022'!$H$15)-1</f>
        <v>-0.17531595582048809</v>
      </c>
      <c r="J191" s="413">
        <f>('CA PATHWAYS 2022'!L$15/'CA PATHWAYS 2022'!$H$15)-1</f>
        <v>-0.14330252737257276</v>
      </c>
      <c r="K191" s="413">
        <f>('CA PATHWAYS 2022'!M$15/'CA PATHWAYS 2022'!$H$15)-1</f>
        <v>-0.12788924882261543</v>
      </c>
      <c r="L191" s="413">
        <f>('CA PATHWAYS 2022'!N$15/'CA PATHWAYS 2022'!$H$15)-1</f>
        <v>-0.10596350661603871</v>
      </c>
      <c r="M191" s="413">
        <f>('CA PATHWAYS 2022'!O$15/'CA PATHWAYS 2022'!$H$15)-1</f>
        <v>-9.2623836189442477E-2</v>
      </c>
      <c r="N191" s="413">
        <f>('CA PATHWAYS 2022'!P$15/'CA PATHWAYS 2022'!$H$15)-1</f>
        <v>-8.4356355238472291E-2</v>
      </c>
      <c r="O191" s="413">
        <f>('CA PATHWAYS 2022'!Q$15/'CA PATHWAYS 2022'!$H$15)-1</f>
        <v>-7.7417628477788214E-2</v>
      </c>
      <c r="P191" s="413">
        <f>('CA PATHWAYS 2022'!R$15/'CA PATHWAYS 2022'!$H$15)-1</f>
        <v>-6.9235322712236314E-2</v>
      </c>
      <c r="Q191" s="413">
        <f>('CA PATHWAYS 2022'!S$15/'CA PATHWAYS 2022'!$H$15)-1</f>
        <v>-5.683765330983559E-2</v>
      </c>
      <c r="R191" s="413">
        <f>('CA PATHWAYS 2022'!T$15/'CA PATHWAYS 2022'!$H$15)-1</f>
        <v>-4.5740712945802953E-2</v>
      </c>
      <c r="S191" s="413">
        <f>('CA PATHWAYS 2022'!U$15/'CA PATHWAYS 2022'!$H$15)-1</f>
        <v>-3.6225630364131733E-2</v>
      </c>
      <c r="T191" s="413">
        <f>('CA PATHWAYS 2022'!V$15/'CA PATHWAYS 2022'!$H$15)-1</f>
        <v>-2.2001348092289152E-2</v>
      </c>
      <c r="U191" s="413">
        <f>('CA PATHWAYS 2022'!W$15/'CA PATHWAYS 2022'!$H$15)-1</f>
        <v>-1.1068932121494512E-2</v>
      </c>
      <c r="V191" s="413">
        <f>('CA PATHWAYS 2022'!X$15/'CA PATHWAYS 2022'!$H$15)-1</f>
        <v>-5.2153863904778053E-3</v>
      </c>
      <c r="W191" s="413">
        <f>('CA PATHWAYS 2022'!Y$15/'CA PATHWAYS 2022'!$H$15)-1</f>
        <v>-1.5598720155484136E-3</v>
      </c>
      <c r="X191" s="413">
        <f>('CA PATHWAYS 2022'!Z$15/'CA PATHWAYS 2022'!$H$15)-1</f>
        <v>6.3575699996889501E-3</v>
      </c>
      <c r="Y191" s="413">
        <f>('CA PATHWAYS 2022'!AA$15/'CA PATHWAYS 2022'!$H$15)-1</f>
        <v>1.5128889741364615E-2</v>
      </c>
      <c r="Z191" s="413">
        <f>('CA PATHWAYS 2022'!AB$15/'CA PATHWAYS 2022'!$H$15)-1</f>
        <v>2.5019344081048445E-2</v>
      </c>
      <c r="AA191" s="413">
        <f>('CA PATHWAYS 2022'!AC$15/'CA PATHWAYS 2022'!$H$15)-1</f>
        <v>3.186008882207525E-2</v>
      </c>
      <c r="AB191" s="413">
        <f>('CA PATHWAYS 2022'!AD$15/'CA PATHWAYS 2022'!$H$15)-1</f>
        <v>4.3039375739147179E-2</v>
      </c>
      <c r="AC191" s="413">
        <f>('CA PATHWAYS 2022'!AE$15/'CA PATHWAYS 2022'!$H$15)-1</f>
        <v>5.9625384727645114E-2</v>
      </c>
      <c r="AD191" s="413">
        <f>('CA PATHWAYS 2022'!AF$15/'CA PATHWAYS 2022'!$H$15)-1</f>
        <v>8.1852524295267237E-2</v>
      </c>
      <c r="AE191" s="413">
        <f>('CA PATHWAYS 2022'!AG$15/'CA PATHWAYS 2022'!$H$15)-1</f>
        <v>0.10003097978804254</v>
      </c>
      <c r="AF191" s="413">
        <f>('CA PATHWAYS 2022'!AH$15/'CA PATHWAYS 2022'!$H$15)-1</f>
        <v>0.11190060908456401</v>
      </c>
      <c r="AG191" s="414" cm="1">
        <f t="array" ref="AG191">TREND($AB191:$AF191,$AB$1:$AF$1,AG$1)</f>
        <v>0.132728193252305</v>
      </c>
      <c r="AH191" s="414" cm="1">
        <f t="array" ref="AH191">TREND($AB191:$AF191,$AB$1:$AF$1,AH$1)</f>
        <v>0.15054099942742738</v>
      </c>
      <c r="AI191" s="414" cm="1">
        <f t="array" ref="AI191">TREND($AB191:$AF191,$AB$1:$AF$1,AI$1)</f>
        <v>0.16835380560254976</v>
      </c>
      <c r="AJ191" s="414" cm="1">
        <f t="array" ref="AJ191">TREND($AB191:$AF191,$AB$1:$AF$1,AJ$1)</f>
        <v>0.18616661177767213</v>
      </c>
      <c r="AK191" s="414" cm="1">
        <f t="array" ref="AK191">TREND($AB191:$AF191,$AB$1:$AF$1,AK$1)</f>
        <v>0.20397941795279451</v>
      </c>
    </row>
    <row r="192" spans="1:37" x14ac:dyDescent="0.25">
      <c r="A192" s="1" t="s">
        <v>1632</v>
      </c>
      <c r="B192" s="200" t="s">
        <v>1628</v>
      </c>
      <c r="C192" s="46" t="s">
        <v>1160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0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12">
        <f>('CA PATHWAYS 2022'!I$15/'CA PATHWAYS 2022'!$H$15)-1</f>
        <v>-0.15100422209697584</v>
      </c>
      <c r="H192" s="413">
        <f>('CA PATHWAYS 2022'!J$15/'CA PATHWAYS 2022'!$H$15)-1</f>
        <v>-0.20277144075204967</v>
      </c>
      <c r="I192" s="413">
        <f>('CA PATHWAYS 2022'!K$15/'CA PATHWAYS 2022'!$H$15)-1</f>
        <v>-0.17531595582048809</v>
      </c>
      <c r="J192" s="413">
        <f>('CA PATHWAYS 2022'!L$15/'CA PATHWAYS 2022'!$H$15)-1</f>
        <v>-0.14330252737257276</v>
      </c>
      <c r="K192" s="413">
        <f>('CA PATHWAYS 2022'!M$15/'CA PATHWAYS 2022'!$H$15)-1</f>
        <v>-0.12788924882261543</v>
      </c>
      <c r="L192" s="413">
        <f>('CA PATHWAYS 2022'!N$15/'CA PATHWAYS 2022'!$H$15)-1</f>
        <v>-0.10596350661603871</v>
      </c>
      <c r="M192" s="413">
        <f>('CA PATHWAYS 2022'!O$15/'CA PATHWAYS 2022'!$H$15)-1</f>
        <v>-9.2623836189442477E-2</v>
      </c>
      <c r="N192" s="413">
        <f>('CA PATHWAYS 2022'!P$15/'CA PATHWAYS 2022'!$H$15)-1</f>
        <v>-8.4356355238472291E-2</v>
      </c>
      <c r="O192" s="413">
        <f>('CA PATHWAYS 2022'!Q$15/'CA PATHWAYS 2022'!$H$15)-1</f>
        <v>-7.7417628477788214E-2</v>
      </c>
      <c r="P192" s="413">
        <f>('CA PATHWAYS 2022'!R$15/'CA PATHWAYS 2022'!$H$15)-1</f>
        <v>-6.9235322712236314E-2</v>
      </c>
      <c r="Q192" s="413">
        <f>('CA PATHWAYS 2022'!S$15/'CA PATHWAYS 2022'!$H$15)-1</f>
        <v>-5.683765330983559E-2</v>
      </c>
      <c r="R192" s="413">
        <f>('CA PATHWAYS 2022'!T$15/'CA PATHWAYS 2022'!$H$15)-1</f>
        <v>-4.5740712945802953E-2</v>
      </c>
      <c r="S192" s="413">
        <f>('CA PATHWAYS 2022'!U$15/'CA PATHWAYS 2022'!$H$15)-1</f>
        <v>-3.6225630364131733E-2</v>
      </c>
      <c r="T192" s="413">
        <f>('CA PATHWAYS 2022'!V$15/'CA PATHWAYS 2022'!$H$15)-1</f>
        <v>-2.2001348092289152E-2</v>
      </c>
      <c r="U192" s="413">
        <f>('CA PATHWAYS 2022'!W$15/'CA PATHWAYS 2022'!$H$15)-1</f>
        <v>-1.1068932121494512E-2</v>
      </c>
      <c r="V192" s="413">
        <f>('CA PATHWAYS 2022'!X$15/'CA PATHWAYS 2022'!$H$15)-1</f>
        <v>-5.2153863904778053E-3</v>
      </c>
      <c r="W192" s="413">
        <f>('CA PATHWAYS 2022'!Y$15/'CA PATHWAYS 2022'!$H$15)-1</f>
        <v>-1.5598720155484136E-3</v>
      </c>
      <c r="X192" s="413">
        <f>('CA PATHWAYS 2022'!Z$15/'CA PATHWAYS 2022'!$H$15)-1</f>
        <v>6.3575699996889501E-3</v>
      </c>
      <c r="Y192" s="413">
        <f>('CA PATHWAYS 2022'!AA$15/'CA PATHWAYS 2022'!$H$15)-1</f>
        <v>1.5128889741364615E-2</v>
      </c>
      <c r="Z192" s="413">
        <f>('CA PATHWAYS 2022'!AB$15/'CA PATHWAYS 2022'!$H$15)-1</f>
        <v>2.5019344081048445E-2</v>
      </c>
      <c r="AA192" s="413">
        <f>('CA PATHWAYS 2022'!AC$15/'CA PATHWAYS 2022'!$H$15)-1</f>
        <v>3.186008882207525E-2</v>
      </c>
      <c r="AB192" s="413">
        <f>('CA PATHWAYS 2022'!AD$15/'CA PATHWAYS 2022'!$H$15)-1</f>
        <v>4.3039375739147179E-2</v>
      </c>
      <c r="AC192" s="413">
        <f>('CA PATHWAYS 2022'!AE$15/'CA PATHWAYS 2022'!$H$15)-1</f>
        <v>5.9625384727645114E-2</v>
      </c>
      <c r="AD192" s="413">
        <f>('CA PATHWAYS 2022'!AF$15/'CA PATHWAYS 2022'!$H$15)-1</f>
        <v>8.1852524295267237E-2</v>
      </c>
      <c r="AE192" s="413">
        <f>('CA PATHWAYS 2022'!AG$15/'CA PATHWAYS 2022'!$H$15)-1</f>
        <v>0.10003097978804254</v>
      </c>
      <c r="AF192" s="413">
        <f>('CA PATHWAYS 2022'!AH$15/'CA PATHWAYS 2022'!$H$15)-1</f>
        <v>0.11190060908456401</v>
      </c>
      <c r="AG192" s="414" cm="1">
        <f t="array" ref="AG192">TREND($AB192:$AF192,$AB$1:$AF$1,AG$1)</f>
        <v>0.132728193252305</v>
      </c>
      <c r="AH192" s="414" cm="1">
        <f t="array" ref="AH192">TREND($AB192:$AF192,$AB$1:$AF$1,AH$1)</f>
        <v>0.15054099942742738</v>
      </c>
      <c r="AI192" s="414" cm="1">
        <f t="array" ref="AI192">TREND($AB192:$AF192,$AB$1:$AF$1,AI$1)</f>
        <v>0.16835380560254976</v>
      </c>
      <c r="AJ192" s="414" cm="1">
        <f t="array" ref="AJ192">TREND($AB192:$AF192,$AB$1:$AF$1,AJ$1)</f>
        <v>0.18616661177767213</v>
      </c>
      <c r="AK192" s="414" cm="1">
        <f t="array" ref="AK192">TREND($AB192:$AF192,$AB$1:$AF$1,AK$1)</f>
        <v>0.20397941795279451</v>
      </c>
    </row>
    <row r="193" spans="1:37" x14ac:dyDescent="0.25">
      <c r="A193" s="1" t="s">
        <v>1632</v>
      </c>
      <c r="B193" s="200" t="s">
        <v>1628</v>
      </c>
      <c r="C193" s="46" t="s">
        <v>1160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0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12">
        <f>('CA PATHWAYS 2022'!I$25/'CA PATHWAYS 2022'!$H$25)-1</f>
        <v>-6.4729419729097959E-2</v>
      </c>
      <c r="H193" s="413">
        <f>('CA PATHWAYS 2022'!J$25/'CA PATHWAYS 2022'!$H$25)-1</f>
        <v>2.6981542298714078E-3</v>
      </c>
      <c r="I193" s="413">
        <f>('CA PATHWAYS 2022'!K$25/'CA PATHWAYS 2022'!$H$25)-1</f>
        <v>-5.9347025192505676E-2</v>
      </c>
      <c r="J193" s="413">
        <f>('CA PATHWAYS 2022'!L$25/'CA PATHWAYS 2022'!$H$25)-1</f>
        <v>-3.8953580105994257E-2</v>
      </c>
      <c r="K193" s="413">
        <f>('CA PATHWAYS 2022'!M$25/'CA PATHWAYS 2022'!$H$25)-1</f>
        <v>-4.5040209312422363E-2</v>
      </c>
      <c r="L193" s="413">
        <f>('CA PATHWAYS 2022'!N$25/'CA PATHWAYS 2022'!$H$25)-1</f>
        <v>-5.2455032641992028E-2</v>
      </c>
      <c r="M193" s="413">
        <f>('CA PATHWAYS 2022'!O$25/'CA PATHWAYS 2022'!$H$25)-1</f>
        <v>-7.116987344889858E-2</v>
      </c>
      <c r="N193" s="413">
        <f>('CA PATHWAYS 2022'!P$25/'CA PATHWAYS 2022'!$H$25)-1</f>
        <v>-7.4779585475616361E-2</v>
      </c>
      <c r="O193" s="413">
        <f>('CA PATHWAYS 2022'!Q$25/'CA PATHWAYS 2022'!$H$25)-1</f>
        <v>-0.10981166748876159</v>
      </c>
      <c r="P193" s="413">
        <f>('CA PATHWAYS 2022'!R$25/'CA PATHWAYS 2022'!$H$25)-1</f>
        <v>-0.127601360720904</v>
      </c>
      <c r="Q193" s="413">
        <f>('CA PATHWAYS 2022'!S$25/'CA PATHWAYS 2022'!$H$25)-1</f>
        <v>-0.14511035826872332</v>
      </c>
      <c r="R193" s="413">
        <f>('CA PATHWAYS 2022'!T$25/'CA PATHWAYS 2022'!$H$25)-1</f>
        <v>-0.1576443504002778</v>
      </c>
      <c r="S193" s="413">
        <f>('CA PATHWAYS 2022'!U$25/'CA PATHWAYS 2022'!$H$25)-1</f>
        <v>-0.17801408561897136</v>
      </c>
      <c r="T193" s="413">
        <f>('CA PATHWAYS 2022'!V$25/'CA PATHWAYS 2022'!$H$25)-1</f>
        <v>-0.18099895217642881</v>
      </c>
      <c r="U193" s="413">
        <f>('CA PATHWAYS 2022'!W$25/'CA PATHWAYS 2022'!$H$25)-1</f>
        <v>-0.20531797283823972</v>
      </c>
      <c r="V193" s="413">
        <f>('CA PATHWAYS 2022'!X$25/'CA PATHWAYS 2022'!$H$25)-1</f>
        <v>-0.21899338446371464</v>
      </c>
      <c r="W193" s="413">
        <f>('CA PATHWAYS 2022'!Y$25/'CA PATHWAYS 2022'!$H$25)-1</f>
        <v>-0.21438381109981297</v>
      </c>
      <c r="X193" s="413">
        <f>('CA PATHWAYS 2022'!Z$25/'CA PATHWAYS 2022'!$H$25)-1</f>
        <v>-0.23389553356984538</v>
      </c>
      <c r="Y193" s="413">
        <f>('CA PATHWAYS 2022'!AA$25/'CA PATHWAYS 2022'!$H$25)-1</f>
        <v>-0.24215907554593041</v>
      </c>
      <c r="Z193" s="413">
        <f>('CA PATHWAYS 2022'!AB$25/'CA PATHWAYS 2022'!$H$25)-1</f>
        <v>-0.24247213266103818</v>
      </c>
      <c r="AA193" s="413">
        <f>('CA PATHWAYS 2022'!AC$25/'CA PATHWAYS 2022'!$H$25)-1</f>
        <v>-0.24320812804059555</v>
      </c>
      <c r="AB193" s="413">
        <f>('CA PATHWAYS 2022'!AD$25/'CA PATHWAYS 2022'!$H$25)-1</f>
        <v>-0.25219975152727958</v>
      </c>
      <c r="AC193" s="413">
        <f>('CA PATHWAYS 2022'!AE$25/'CA PATHWAYS 2022'!$H$25)-1</f>
        <v>-0.25547996620477842</v>
      </c>
      <c r="AD193" s="413">
        <f>('CA PATHWAYS 2022'!AF$25/'CA PATHWAYS 2022'!$H$25)-1</f>
        <v>-0.25718339146936919</v>
      </c>
      <c r="AE193" s="413">
        <f>('CA PATHWAYS 2022'!AG$25/'CA PATHWAYS 2022'!$H$25)-1</f>
        <v>-0.25785073157262939</v>
      </c>
      <c r="AF193" s="413">
        <f>('CA PATHWAYS 2022'!AH$25/'CA PATHWAYS 2022'!$H$25)-1</f>
        <v>-0.26160599971538756</v>
      </c>
      <c r="AG193" s="414" cm="1">
        <f t="array" ref="AG193">TREND($AB193:$AF193,$AB$1:$AF$1,AG$1)</f>
        <v>-0.26321894662110878</v>
      </c>
      <c r="AH193" s="414" cm="1">
        <f t="array" ref="AH193">TREND($AB193:$AF193,$AB$1:$AF$1,AH$1)</f>
        <v>-0.26533727279551567</v>
      </c>
      <c r="AI193" s="414" cm="1">
        <f t="array" ref="AI193">TREND($AB193:$AF193,$AB$1:$AF$1,AI$1)</f>
        <v>-0.26745559896992255</v>
      </c>
      <c r="AJ193" s="414" cm="1">
        <f t="array" ref="AJ193">TREND($AB193:$AF193,$AB$1:$AF$1,AJ$1)</f>
        <v>-0.26957392514432943</v>
      </c>
      <c r="AK193" s="414" cm="1">
        <f t="array" ref="AK193">TREND($AB193:$AF193,$AB$1:$AF$1,AK$1)</f>
        <v>-0.27169225131873631</v>
      </c>
    </row>
    <row r="194" spans="1:37" x14ac:dyDescent="0.25">
      <c r="A194" s="1" t="s">
        <v>1632</v>
      </c>
      <c r="B194" s="200" t="s">
        <v>1628</v>
      </c>
      <c r="C194" s="46" t="s">
        <v>1160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0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12">
        <f>('CA PATHWAYS 2022'!I$15/'CA PATHWAYS 2022'!$H$15)-1</f>
        <v>-0.15100422209697584</v>
      </c>
      <c r="H194" s="413">
        <f>('CA PATHWAYS 2022'!J$15/'CA PATHWAYS 2022'!$H$15)-1</f>
        <v>-0.20277144075204967</v>
      </c>
      <c r="I194" s="413">
        <f>('CA PATHWAYS 2022'!K$15/'CA PATHWAYS 2022'!$H$15)-1</f>
        <v>-0.17531595582048809</v>
      </c>
      <c r="J194" s="413">
        <f>('CA PATHWAYS 2022'!L$15/'CA PATHWAYS 2022'!$H$15)-1</f>
        <v>-0.14330252737257276</v>
      </c>
      <c r="K194" s="413">
        <f>('CA PATHWAYS 2022'!M$15/'CA PATHWAYS 2022'!$H$15)-1</f>
        <v>-0.12788924882261543</v>
      </c>
      <c r="L194" s="413">
        <f>('CA PATHWAYS 2022'!N$15/'CA PATHWAYS 2022'!$H$15)-1</f>
        <v>-0.10596350661603871</v>
      </c>
      <c r="M194" s="413">
        <f>('CA PATHWAYS 2022'!O$15/'CA PATHWAYS 2022'!$H$15)-1</f>
        <v>-9.2623836189442477E-2</v>
      </c>
      <c r="N194" s="413">
        <f>('CA PATHWAYS 2022'!P$15/'CA PATHWAYS 2022'!$H$15)-1</f>
        <v>-8.4356355238472291E-2</v>
      </c>
      <c r="O194" s="413">
        <f>('CA PATHWAYS 2022'!Q$15/'CA PATHWAYS 2022'!$H$15)-1</f>
        <v>-7.7417628477788214E-2</v>
      </c>
      <c r="P194" s="413">
        <f>('CA PATHWAYS 2022'!R$15/'CA PATHWAYS 2022'!$H$15)-1</f>
        <v>-6.9235322712236314E-2</v>
      </c>
      <c r="Q194" s="413">
        <f>('CA PATHWAYS 2022'!S$15/'CA PATHWAYS 2022'!$H$15)-1</f>
        <v>-5.683765330983559E-2</v>
      </c>
      <c r="R194" s="413">
        <f>('CA PATHWAYS 2022'!T$15/'CA PATHWAYS 2022'!$H$15)-1</f>
        <v>-4.5740712945802953E-2</v>
      </c>
      <c r="S194" s="413">
        <f>('CA PATHWAYS 2022'!U$15/'CA PATHWAYS 2022'!$H$15)-1</f>
        <v>-3.6225630364131733E-2</v>
      </c>
      <c r="T194" s="413">
        <f>('CA PATHWAYS 2022'!V$15/'CA PATHWAYS 2022'!$H$15)-1</f>
        <v>-2.2001348092289152E-2</v>
      </c>
      <c r="U194" s="413">
        <f>('CA PATHWAYS 2022'!W$15/'CA PATHWAYS 2022'!$H$15)-1</f>
        <v>-1.1068932121494512E-2</v>
      </c>
      <c r="V194" s="413">
        <f>('CA PATHWAYS 2022'!X$15/'CA PATHWAYS 2022'!$H$15)-1</f>
        <v>-5.2153863904778053E-3</v>
      </c>
      <c r="W194" s="413">
        <f>('CA PATHWAYS 2022'!Y$15/'CA PATHWAYS 2022'!$H$15)-1</f>
        <v>-1.5598720155484136E-3</v>
      </c>
      <c r="X194" s="413">
        <f>('CA PATHWAYS 2022'!Z$15/'CA PATHWAYS 2022'!$H$15)-1</f>
        <v>6.3575699996889501E-3</v>
      </c>
      <c r="Y194" s="413">
        <f>('CA PATHWAYS 2022'!AA$15/'CA PATHWAYS 2022'!$H$15)-1</f>
        <v>1.5128889741364615E-2</v>
      </c>
      <c r="Z194" s="413">
        <f>('CA PATHWAYS 2022'!AB$15/'CA PATHWAYS 2022'!$H$15)-1</f>
        <v>2.5019344081048445E-2</v>
      </c>
      <c r="AA194" s="413">
        <f>('CA PATHWAYS 2022'!AC$15/'CA PATHWAYS 2022'!$H$15)-1</f>
        <v>3.186008882207525E-2</v>
      </c>
      <c r="AB194" s="413">
        <f>('CA PATHWAYS 2022'!AD$15/'CA PATHWAYS 2022'!$H$15)-1</f>
        <v>4.3039375739147179E-2</v>
      </c>
      <c r="AC194" s="413">
        <f>('CA PATHWAYS 2022'!AE$15/'CA PATHWAYS 2022'!$H$15)-1</f>
        <v>5.9625384727645114E-2</v>
      </c>
      <c r="AD194" s="413">
        <f>('CA PATHWAYS 2022'!AF$15/'CA PATHWAYS 2022'!$H$15)-1</f>
        <v>8.1852524295267237E-2</v>
      </c>
      <c r="AE194" s="413">
        <f>('CA PATHWAYS 2022'!AG$15/'CA PATHWAYS 2022'!$H$15)-1</f>
        <v>0.10003097978804254</v>
      </c>
      <c r="AF194" s="413">
        <f>('CA PATHWAYS 2022'!AH$15/'CA PATHWAYS 2022'!$H$15)-1</f>
        <v>0.11190060908456401</v>
      </c>
      <c r="AG194" s="414" cm="1">
        <f t="array" ref="AG194">TREND($AB194:$AF194,$AB$1:$AF$1,AG$1)</f>
        <v>0.132728193252305</v>
      </c>
      <c r="AH194" s="414" cm="1">
        <f t="array" ref="AH194">TREND($AB194:$AF194,$AB$1:$AF$1,AH$1)</f>
        <v>0.15054099942742738</v>
      </c>
      <c r="AI194" s="414" cm="1">
        <f t="array" ref="AI194">TREND($AB194:$AF194,$AB$1:$AF$1,AI$1)</f>
        <v>0.16835380560254976</v>
      </c>
      <c r="AJ194" s="414" cm="1">
        <f t="array" ref="AJ194">TREND($AB194:$AF194,$AB$1:$AF$1,AJ$1)</f>
        <v>0.18616661177767213</v>
      </c>
      <c r="AK194" s="414" cm="1">
        <f t="array" ref="AK194">TREND($AB194:$AF194,$AB$1:$AF$1,AK$1)</f>
        <v>0.20397941795279451</v>
      </c>
    </row>
    <row r="195" spans="1:37" x14ac:dyDescent="0.25">
      <c r="A195" s="1" t="s">
        <v>1632</v>
      </c>
      <c r="B195" s="200" t="s">
        <v>1628</v>
      </c>
      <c r="C195" s="46" t="s">
        <v>1160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0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12">
        <f>('CA PATHWAYS 2022'!I$15/'CA PATHWAYS 2022'!$H$15)-1</f>
        <v>-0.15100422209697584</v>
      </c>
      <c r="H195" s="413">
        <f>('CA PATHWAYS 2022'!J$15/'CA PATHWAYS 2022'!$H$15)-1</f>
        <v>-0.20277144075204967</v>
      </c>
      <c r="I195" s="413">
        <f>('CA PATHWAYS 2022'!K$15/'CA PATHWAYS 2022'!$H$15)-1</f>
        <v>-0.17531595582048809</v>
      </c>
      <c r="J195" s="413">
        <f>('CA PATHWAYS 2022'!L$15/'CA PATHWAYS 2022'!$H$15)-1</f>
        <v>-0.14330252737257276</v>
      </c>
      <c r="K195" s="413">
        <f>('CA PATHWAYS 2022'!M$15/'CA PATHWAYS 2022'!$H$15)-1</f>
        <v>-0.12788924882261543</v>
      </c>
      <c r="L195" s="413">
        <f>('CA PATHWAYS 2022'!N$15/'CA PATHWAYS 2022'!$H$15)-1</f>
        <v>-0.10596350661603871</v>
      </c>
      <c r="M195" s="413">
        <f>('CA PATHWAYS 2022'!O$15/'CA PATHWAYS 2022'!$H$15)-1</f>
        <v>-9.2623836189442477E-2</v>
      </c>
      <c r="N195" s="413">
        <f>('CA PATHWAYS 2022'!P$15/'CA PATHWAYS 2022'!$H$15)-1</f>
        <v>-8.4356355238472291E-2</v>
      </c>
      <c r="O195" s="413">
        <f>('CA PATHWAYS 2022'!Q$15/'CA PATHWAYS 2022'!$H$15)-1</f>
        <v>-7.7417628477788214E-2</v>
      </c>
      <c r="P195" s="413">
        <f>('CA PATHWAYS 2022'!R$15/'CA PATHWAYS 2022'!$H$15)-1</f>
        <v>-6.9235322712236314E-2</v>
      </c>
      <c r="Q195" s="413">
        <f>('CA PATHWAYS 2022'!S$15/'CA PATHWAYS 2022'!$H$15)-1</f>
        <v>-5.683765330983559E-2</v>
      </c>
      <c r="R195" s="413">
        <f>('CA PATHWAYS 2022'!T$15/'CA PATHWAYS 2022'!$H$15)-1</f>
        <v>-4.5740712945802953E-2</v>
      </c>
      <c r="S195" s="413">
        <f>('CA PATHWAYS 2022'!U$15/'CA PATHWAYS 2022'!$H$15)-1</f>
        <v>-3.6225630364131733E-2</v>
      </c>
      <c r="T195" s="413">
        <f>('CA PATHWAYS 2022'!V$15/'CA PATHWAYS 2022'!$H$15)-1</f>
        <v>-2.2001348092289152E-2</v>
      </c>
      <c r="U195" s="413">
        <f>('CA PATHWAYS 2022'!W$15/'CA PATHWAYS 2022'!$H$15)-1</f>
        <v>-1.1068932121494512E-2</v>
      </c>
      <c r="V195" s="413">
        <f>('CA PATHWAYS 2022'!X$15/'CA PATHWAYS 2022'!$H$15)-1</f>
        <v>-5.2153863904778053E-3</v>
      </c>
      <c r="W195" s="413">
        <f>('CA PATHWAYS 2022'!Y$15/'CA PATHWAYS 2022'!$H$15)-1</f>
        <v>-1.5598720155484136E-3</v>
      </c>
      <c r="X195" s="413">
        <f>('CA PATHWAYS 2022'!Z$15/'CA PATHWAYS 2022'!$H$15)-1</f>
        <v>6.3575699996889501E-3</v>
      </c>
      <c r="Y195" s="413">
        <f>('CA PATHWAYS 2022'!AA$15/'CA PATHWAYS 2022'!$H$15)-1</f>
        <v>1.5128889741364615E-2</v>
      </c>
      <c r="Z195" s="413">
        <f>('CA PATHWAYS 2022'!AB$15/'CA PATHWAYS 2022'!$H$15)-1</f>
        <v>2.5019344081048445E-2</v>
      </c>
      <c r="AA195" s="413">
        <f>('CA PATHWAYS 2022'!AC$15/'CA PATHWAYS 2022'!$H$15)-1</f>
        <v>3.186008882207525E-2</v>
      </c>
      <c r="AB195" s="413">
        <f>('CA PATHWAYS 2022'!AD$15/'CA PATHWAYS 2022'!$H$15)-1</f>
        <v>4.3039375739147179E-2</v>
      </c>
      <c r="AC195" s="413">
        <f>('CA PATHWAYS 2022'!AE$15/'CA PATHWAYS 2022'!$H$15)-1</f>
        <v>5.9625384727645114E-2</v>
      </c>
      <c r="AD195" s="413">
        <f>('CA PATHWAYS 2022'!AF$15/'CA PATHWAYS 2022'!$H$15)-1</f>
        <v>8.1852524295267237E-2</v>
      </c>
      <c r="AE195" s="413">
        <f>('CA PATHWAYS 2022'!AG$15/'CA PATHWAYS 2022'!$H$15)-1</f>
        <v>0.10003097978804254</v>
      </c>
      <c r="AF195" s="413">
        <f>('CA PATHWAYS 2022'!AH$15/'CA PATHWAYS 2022'!$H$15)-1</f>
        <v>0.11190060908456401</v>
      </c>
      <c r="AG195" s="414" cm="1">
        <f t="array" ref="AG195">TREND($AB195:$AF195,$AB$1:$AF$1,AG$1)</f>
        <v>0.132728193252305</v>
      </c>
      <c r="AH195" s="414" cm="1">
        <f t="array" ref="AH195">TREND($AB195:$AF195,$AB$1:$AF$1,AH$1)</f>
        <v>0.15054099942742738</v>
      </c>
      <c r="AI195" s="414" cm="1">
        <f t="array" ref="AI195">TREND($AB195:$AF195,$AB$1:$AF$1,AI$1)</f>
        <v>0.16835380560254976</v>
      </c>
      <c r="AJ195" s="414" cm="1">
        <f t="array" ref="AJ195">TREND($AB195:$AF195,$AB$1:$AF$1,AJ$1)</f>
        <v>0.18616661177767213</v>
      </c>
      <c r="AK195" s="414" cm="1">
        <f t="array" ref="AK195">TREND($AB195:$AF195,$AB$1:$AF$1,AK$1)</f>
        <v>0.20397941795279451</v>
      </c>
    </row>
    <row r="196" spans="1:37" x14ac:dyDescent="0.25">
      <c r="A196" s="1" t="s">
        <v>1632</v>
      </c>
      <c r="B196" s="200" t="s">
        <v>1628</v>
      </c>
      <c r="C196" s="46" t="s">
        <v>1160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0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12">
        <f>('CA PATHWAYS 2022'!I$15/'CA PATHWAYS 2022'!$H$15)-1</f>
        <v>-0.15100422209697584</v>
      </c>
      <c r="H196" s="413">
        <f>('CA PATHWAYS 2022'!J$15/'CA PATHWAYS 2022'!$H$15)-1</f>
        <v>-0.20277144075204967</v>
      </c>
      <c r="I196" s="413">
        <f>('CA PATHWAYS 2022'!K$15/'CA PATHWAYS 2022'!$H$15)-1</f>
        <v>-0.17531595582048809</v>
      </c>
      <c r="J196" s="413">
        <f>('CA PATHWAYS 2022'!L$15/'CA PATHWAYS 2022'!$H$15)-1</f>
        <v>-0.14330252737257276</v>
      </c>
      <c r="K196" s="413">
        <f>('CA PATHWAYS 2022'!M$15/'CA PATHWAYS 2022'!$H$15)-1</f>
        <v>-0.12788924882261543</v>
      </c>
      <c r="L196" s="413">
        <f>('CA PATHWAYS 2022'!N$15/'CA PATHWAYS 2022'!$H$15)-1</f>
        <v>-0.10596350661603871</v>
      </c>
      <c r="M196" s="413">
        <f>('CA PATHWAYS 2022'!O$15/'CA PATHWAYS 2022'!$H$15)-1</f>
        <v>-9.2623836189442477E-2</v>
      </c>
      <c r="N196" s="413">
        <f>('CA PATHWAYS 2022'!P$15/'CA PATHWAYS 2022'!$H$15)-1</f>
        <v>-8.4356355238472291E-2</v>
      </c>
      <c r="O196" s="413">
        <f>('CA PATHWAYS 2022'!Q$15/'CA PATHWAYS 2022'!$H$15)-1</f>
        <v>-7.7417628477788214E-2</v>
      </c>
      <c r="P196" s="413">
        <f>('CA PATHWAYS 2022'!R$15/'CA PATHWAYS 2022'!$H$15)-1</f>
        <v>-6.9235322712236314E-2</v>
      </c>
      <c r="Q196" s="413">
        <f>('CA PATHWAYS 2022'!S$15/'CA PATHWAYS 2022'!$H$15)-1</f>
        <v>-5.683765330983559E-2</v>
      </c>
      <c r="R196" s="413">
        <f>('CA PATHWAYS 2022'!T$15/'CA PATHWAYS 2022'!$H$15)-1</f>
        <v>-4.5740712945802953E-2</v>
      </c>
      <c r="S196" s="413">
        <f>('CA PATHWAYS 2022'!U$15/'CA PATHWAYS 2022'!$H$15)-1</f>
        <v>-3.6225630364131733E-2</v>
      </c>
      <c r="T196" s="413">
        <f>('CA PATHWAYS 2022'!V$15/'CA PATHWAYS 2022'!$H$15)-1</f>
        <v>-2.2001348092289152E-2</v>
      </c>
      <c r="U196" s="413">
        <f>('CA PATHWAYS 2022'!W$15/'CA PATHWAYS 2022'!$H$15)-1</f>
        <v>-1.1068932121494512E-2</v>
      </c>
      <c r="V196" s="413">
        <f>('CA PATHWAYS 2022'!X$15/'CA PATHWAYS 2022'!$H$15)-1</f>
        <v>-5.2153863904778053E-3</v>
      </c>
      <c r="W196" s="413">
        <f>('CA PATHWAYS 2022'!Y$15/'CA PATHWAYS 2022'!$H$15)-1</f>
        <v>-1.5598720155484136E-3</v>
      </c>
      <c r="X196" s="413">
        <f>('CA PATHWAYS 2022'!Z$15/'CA PATHWAYS 2022'!$H$15)-1</f>
        <v>6.3575699996889501E-3</v>
      </c>
      <c r="Y196" s="413">
        <f>('CA PATHWAYS 2022'!AA$15/'CA PATHWAYS 2022'!$H$15)-1</f>
        <v>1.5128889741364615E-2</v>
      </c>
      <c r="Z196" s="413">
        <f>('CA PATHWAYS 2022'!AB$15/'CA PATHWAYS 2022'!$H$15)-1</f>
        <v>2.5019344081048445E-2</v>
      </c>
      <c r="AA196" s="413">
        <f>('CA PATHWAYS 2022'!AC$15/'CA PATHWAYS 2022'!$H$15)-1</f>
        <v>3.186008882207525E-2</v>
      </c>
      <c r="AB196" s="413">
        <f>('CA PATHWAYS 2022'!AD$15/'CA PATHWAYS 2022'!$H$15)-1</f>
        <v>4.3039375739147179E-2</v>
      </c>
      <c r="AC196" s="413">
        <f>('CA PATHWAYS 2022'!AE$15/'CA PATHWAYS 2022'!$H$15)-1</f>
        <v>5.9625384727645114E-2</v>
      </c>
      <c r="AD196" s="413">
        <f>('CA PATHWAYS 2022'!AF$15/'CA PATHWAYS 2022'!$H$15)-1</f>
        <v>8.1852524295267237E-2</v>
      </c>
      <c r="AE196" s="413">
        <f>('CA PATHWAYS 2022'!AG$15/'CA PATHWAYS 2022'!$H$15)-1</f>
        <v>0.10003097978804254</v>
      </c>
      <c r="AF196" s="413">
        <f>('CA PATHWAYS 2022'!AH$15/'CA PATHWAYS 2022'!$H$15)-1</f>
        <v>0.11190060908456401</v>
      </c>
      <c r="AG196" s="414" cm="1">
        <f t="array" ref="AG196">TREND($AB196:$AF196,$AB$1:$AF$1,AG$1)</f>
        <v>0.132728193252305</v>
      </c>
      <c r="AH196" s="414" cm="1">
        <f t="array" ref="AH196">TREND($AB196:$AF196,$AB$1:$AF$1,AH$1)</f>
        <v>0.15054099942742738</v>
      </c>
      <c r="AI196" s="414" cm="1">
        <f t="array" ref="AI196">TREND($AB196:$AF196,$AB$1:$AF$1,AI$1)</f>
        <v>0.16835380560254976</v>
      </c>
      <c r="AJ196" s="414" cm="1">
        <f t="array" ref="AJ196">TREND($AB196:$AF196,$AB$1:$AF$1,AJ$1)</f>
        <v>0.18616661177767213</v>
      </c>
      <c r="AK196" s="414" cm="1">
        <f t="array" ref="AK196">TREND($AB196:$AF196,$AB$1:$AF$1,AK$1)</f>
        <v>0.20397941795279451</v>
      </c>
    </row>
    <row r="197" spans="1:37" x14ac:dyDescent="0.25">
      <c r="A197" s="196" t="s">
        <v>1603</v>
      </c>
      <c r="B197" s="196" t="s">
        <v>1602</v>
      </c>
      <c r="C197" s="46" t="s">
        <v>1160</v>
      </c>
      <c r="D197" s="46" t="s">
        <v>64</v>
      </c>
      <c r="E197" s="44">
        <v>0</v>
      </c>
      <c r="F197" s="170">
        <v>0</v>
      </c>
      <c r="G197" s="412">
        <f>('CA PATHWAYS 2022'!I$15/'CA PATHWAYS 2022'!$H$15)-1</f>
        <v>-0.15100422209697584</v>
      </c>
      <c r="H197" s="145">
        <f>(-0.4-$G197)/COUNT($H$1:$V$1)+G197</f>
        <v>-0.16760394062384412</v>
      </c>
      <c r="I197" s="145">
        <f t="shared" ref="I197:V197" si="9">(-0.4-$G197)/COUNT($H$1:$V$1)+H197</f>
        <v>-0.18420365915071241</v>
      </c>
      <c r="J197" s="145">
        <f t="shared" si="9"/>
        <v>-0.20080337767758069</v>
      </c>
      <c r="K197" s="145">
        <f t="shared" si="9"/>
        <v>-0.21740309620444898</v>
      </c>
      <c r="L197" s="145">
        <f t="shared" si="9"/>
        <v>-0.23400281473131726</v>
      </c>
      <c r="M197" s="145">
        <f t="shared" si="9"/>
        <v>-0.25060253325818554</v>
      </c>
      <c r="N197" s="145">
        <f t="shared" si="9"/>
        <v>-0.2672022517850538</v>
      </c>
      <c r="O197" s="145">
        <f t="shared" si="9"/>
        <v>-0.28380197031192206</v>
      </c>
      <c r="P197" s="145">
        <f t="shared" si="9"/>
        <v>-0.30040168883879032</v>
      </c>
      <c r="Q197" s="145">
        <f t="shared" si="9"/>
        <v>-0.31700140736565857</v>
      </c>
      <c r="R197" s="145">
        <f t="shared" si="9"/>
        <v>-0.33360112589252683</v>
      </c>
      <c r="S197" s="145">
        <f t="shared" si="9"/>
        <v>-0.35020084441939509</v>
      </c>
      <c r="T197" s="145">
        <f t="shared" si="9"/>
        <v>-0.36680056294626334</v>
      </c>
      <c r="U197" s="145">
        <f t="shared" si="9"/>
        <v>-0.3834002814731316</v>
      </c>
      <c r="V197" s="145">
        <f t="shared" si="9"/>
        <v>-0.39999999999999986</v>
      </c>
      <c r="W197" s="145">
        <f>V197</f>
        <v>-0.39999999999999986</v>
      </c>
      <c r="X197" s="145">
        <f t="shared" ref="X197:AK197" si="10">W197</f>
        <v>-0.39999999999999986</v>
      </c>
      <c r="Y197" s="145">
        <f t="shared" si="10"/>
        <v>-0.39999999999999986</v>
      </c>
      <c r="Z197" s="145">
        <f t="shared" si="10"/>
        <v>-0.39999999999999986</v>
      </c>
      <c r="AA197" s="145">
        <f t="shared" si="10"/>
        <v>-0.39999999999999986</v>
      </c>
      <c r="AB197" s="145">
        <f t="shared" si="10"/>
        <v>-0.39999999999999986</v>
      </c>
      <c r="AC197" s="145">
        <f t="shared" si="10"/>
        <v>-0.39999999999999986</v>
      </c>
      <c r="AD197" s="145">
        <f t="shared" si="10"/>
        <v>-0.39999999999999986</v>
      </c>
      <c r="AE197" s="145">
        <f t="shared" si="10"/>
        <v>-0.39999999999999986</v>
      </c>
      <c r="AF197" s="145">
        <f t="shared" si="10"/>
        <v>-0.39999999999999986</v>
      </c>
      <c r="AG197" s="415">
        <f t="shared" si="10"/>
        <v>-0.39999999999999986</v>
      </c>
      <c r="AH197" s="415">
        <f t="shared" si="10"/>
        <v>-0.39999999999999986</v>
      </c>
      <c r="AI197" s="415">
        <f t="shared" si="10"/>
        <v>-0.39999999999999986</v>
      </c>
      <c r="AJ197" s="415">
        <f t="shared" si="10"/>
        <v>-0.39999999999999986</v>
      </c>
      <c r="AK197" s="415">
        <f t="shared" si="10"/>
        <v>-0.39999999999999986</v>
      </c>
    </row>
    <row r="198" spans="1:37" x14ac:dyDescent="0.25">
      <c r="A198" s="1" t="s">
        <v>1632</v>
      </c>
      <c r="B198" s="200" t="s">
        <v>1628</v>
      </c>
      <c r="C198" s="46" t="s">
        <v>1160</v>
      </c>
      <c r="D198" s="201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0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12">
        <f>('CA PATHWAYS 2022'!I$15/'CA PATHWAYS 2022'!$H$15)-1</f>
        <v>-0.15100422209697584</v>
      </c>
      <c r="H198" s="413">
        <f>('CA PATHWAYS 2022'!J$15/'CA PATHWAYS 2022'!$H$15)-1</f>
        <v>-0.20277144075204967</v>
      </c>
      <c r="I198" s="413">
        <f>('CA PATHWAYS 2022'!K$15/'CA PATHWAYS 2022'!$H$15)-1</f>
        <v>-0.17531595582048809</v>
      </c>
      <c r="J198" s="413">
        <f>('CA PATHWAYS 2022'!L$15/'CA PATHWAYS 2022'!$H$15)-1</f>
        <v>-0.14330252737257276</v>
      </c>
      <c r="K198" s="413">
        <f>('CA PATHWAYS 2022'!M$15/'CA PATHWAYS 2022'!$H$15)-1</f>
        <v>-0.12788924882261543</v>
      </c>
      <c r="L198" s="413">
        <f>('CA PATHWAYS 2022'!N$15/'CA PATHWAYS 2022'!$H$15)-1</f>
        <v>-0.10596350661603871</v>
      </c>
      <c r="M198" s="413">
        <f>('CA PATHWAYS 2022'!O$15/'CA PATHWAYS 2022'!$H$15)-1</f>
        <v>-9.2623836189442477E-2</v>
      </c>
      <c r="N198" s="413">
        <f>('CA PATHWAYS 2022'!P$15/'CA PATHWAYS 2022'!$H$15)-1</f>
        <v>-8.4356355238472291E-2</v>
      </c>
      <c r="O198" s="413">
        <f>('CA PATHWAYS 2022'!Q$15/'CA PATHWAYS 2022'!$H$15)-1</f>
        <v>-7.7417628477788214E-2</v>
      </c>
      <c r="P198" s="413">
        <f>('CA PATHWAYS 2022'!R$15/'CA PATHWAYS 2022'!$H$15)-1</f>
        <v>-6.9235322712236314E-2</v>
      </c>
      <c r="Q198" s="413">
        <f>('CA PATHWAYS 2022'!S$15/'CA PATHWAYS 2022'!$H$15)-1</f>
        <v>-5.683765330983559E-2</v>
      </c>
      <c r="R198" s="413">
        <f>('CA PATHWAYS 2022'!T$15/'CA PATHWAYS 2022'!$H$15)-1</f>
        <v>-4.5740712945802953E-2</v>
      </c>
      <c r="S198" s="413">
        <f>('CA PATHWAYS 2022'!U$15/'CA PATHWAYS 2022'!$H$15)-1</f>
        <v>-3.6225630364131733E-2</v>
      </c>
      <c r="T198" s="413">
        <f>('CA PATHWAYS 2022'!V$15/'CA PATHWAYS 2022'!$H$15)-1</f>
        <v>-2.2001348092289152E-2</v>
      </c>
      <c r="U198" s="413">
        <f>('CA PATHWAYS 2022'!W$15/'CA PATHWAYS 2022'!$H$15)-1</f>
        <v>-1.1068932121494512E-2</v>
      </c>
      <c r="V198" s="413">
        <f>('CA PATHWAYS 2022'!X$15/'CA PATHWAYS 2022'!$H$15)-1</f>
        <v>-5.2153863904778053E-3</v>
      </c>
      <c r="W198" s="413">
        <f>('CA PATHWAYS 2022'!Y$15/'CA PATHWAYS 2022'!$H$15)-1</f>
        <v>-1.5598720155484136E-3</v>
      </c>
      <c r="X198" s="413">
        <f>('CA PATHWAYS 2022'!Z$15/'CA PATHWAYS 2022'!$H$15)-1</f>
        <v>6.3575699996889501E-3</v>
      </c>
      <c r="Y198" s="413">
        <f>('CA PATHWAYS 2022'!AA$15/'CA PATHWAYS 2022'!$H$15)-1</f>
        <v>1.5128889741364615E-2</v>
      </c>
      <c r="Z198" s="413">
        <f>('CA PATHWAYS 2022'!AB$15/'CA PATHWAYS 2022'!$H$15)-1</f>
        <v>2.5019344081048445E-2</v>
      </c>
      <c r="AA198" s="413">
        <f>('CA PATHWAYS 2022'!AC$15/'CA PATHWAYS 2022'!$H$15)-1</f>
        <v>3.186008882207525E-2</v>
      </c>
      <c r="AB198" s="413">
        <f>('CA PATHWAYS 2022'!AD$15/'CA PATHWAYS 2022'!$H$15)-1</f>
        <v>4.3039375739147179E-2</v>
      </c>
      <c r="AC198" s="413">
        <f>('CA PATHWAYS 2022'!AE$15/'CA PATHWAYS 2022'!$H$15)-1</f>
        <v>5.9625384727645114E-2</v>
      </c>
      <c r="AD198" s="413">
        <f>('CA PATHWAYS 2022'!AF$15/'CA PATHWAYS 2022'!$H$15)-1</f>
        <v>8.1852524295267237E-2</v>
      </c>
      <c r="AE198" s="413">
        <f>('CA PATHWAYS 2022'!AG$15/'CA PATHWAYS 2022'!$H$15)-1</f>
        <v>0.10003097978804254</v>
      </c>
      <c r="AF198" s="413">
        <f>('CA PATHWAYS 2022'!AH$15/'CA PATHWAYS 2022'!$H$15)-1</f>
        <v>0.11190060908456401</v>
      </c>
      <c r="AG198" s="414" cm="1">
        <f t="array" ref="AG198">TREND($AB198:$AF198,$AB$1:$AF$1,AG$1)</f>
        <v>0.132728193252305</v>
      </c>
      <c r="AH198" s="414" cm="1">
        <f t="array" ref="AH198">TREND($AB198:$AF198,$AB$1:$AF$1,AH$1)</f>
        <v>0.15054099942742738</v>
      </c>
      <c r="AI198" s="414" cm="1">
        <f t="array" ref="AI198">TREND($AB198:$AF198,$AB$1:$AF$1,AI$1)</f>
        <v>0.16835380560254976</v>
      </c>
      <c r="AJ198" s="414" cm="1">
        <f t="array" ref="AJ198">TREND($AB198:$AF198,$AB$1:$AF$1,AJ$1)</f>
        <v>0.18616661177767213</v>
      </c>
      <c r="AK198" s="414" cm="1">
        <f t="array" ref="AK198">TREND($AB198:$AF198,$AB$1:$AF$1,AK$1)</f>
        <v>0.20397941795279451</v>
      </c>
    </row>
    <row r="199" spans="1:37" x14ac:dyDescent="0.25">
      <c r="A199" s="1" t="s">
        <v>1632</v>
      </c>
      <c r="B199" s="200" t="s">
        <v>1628</v>
      </c>
      <c r="C199" s="46" t="s">
        <v>1160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0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12">
        <f>('CA PATHWAYS 2022'!I$15/'CA PATHWAYS 2022'!$H$15)-1</f>
        <v>-0.15100422209697584</v>
      </c>
      <c r="H199" s="413">
        <f>('CA PATHWAYS 2022'!J$15/'CA PATHWAYS 2022'!$H$15)-1</f>
        <v>-0.20277144075204967</v>
      </c>
      <c r="I199" s="413">
        <f>('CA PATHWAYS 2022'!K$15/'CA PATHWAYS 2022'!$H$15)-1</f>
        <v>-0.17531595582048809</v>
      </c>
      <c r="J199" s="413">
        <f>('CA PATHWAYS 2022'!L$15/'CA PATHWAYS 2022'!$H$15)-1</f>
        <v>-0.14330252737257276</v>
      </c>
      <c r="K199" s="413">
        <f>('CA PATHWAYS 2022'!M$15/'CA PATHWAYS 2022'!$H$15)-1</f>
        <v>-0.12788924882261543</v>
      </c>
      <c r="L199" s="413">
        <f>('CA PATHWAYS 2022'!N$15/'CA PATHWAYS 2022'!$H$15)-1</f>
        <v>-0.10596350661603871</v>
      </c>
      <c r="M199" s="413">
        <f>('CA PATHWAYS 2022'!O$15/'CA PATHWAYS 2022'!$H$15)-1</f>
        <v>-9.2623836189442477E-2</v>
      </c>
      <c r="N199" s="413">
        <f>('CA PATHWAYS 2022'!P$15/'CA PATHWAYS 2022'!$H$15)-1</f>
        <v>-8.4356355238472291E-2</v>
      </c>
      <c r="O199" s="413">
        <f>('CA PATHWAYS 2022'!Q$15/'CA PATHWAYS 2022'!$H$15)-1</f>
        <v>-7.7417628477788214E-2</v>
      </c>
      <c r="P199" s="413">
        <f>('CA PATHWAYS 2022'!R$15/'CA PATHWAYS 2022'!$H$15)-1</f>
        <v>-6.9235322712236314E-2</v>
      </c>
      <c r="Q199" s="413">
        <f>('CA PATHWAYS 2022'!S$15/'CA PATHWAYS 2022'!$H$15)-1</f>
        <v>-5.683765330983559E-2</v>
      </c>
      <c r="R199" s="413">
        <f>('CA PATHWAYS 2022'!T$15/'CA PATHWAYS 2022'!$H$15)-1</f>
        <v>-4.5740712945802953E-2</v>
      </c>
      <c r="S199" s="413">
        <f>('CA PATHWAYS 2022'!U$15/'CA PATHWAYS 2022'!$H$15)-1</f>
        <v>-3.6225630364131733E-2</v>
      </c>
      <c r="T199" s="413">
        <f>('CA PATHWAYS 2022'!V$15/'CA PATHWAYS 2022'!$H$15)-1</f>
        <v>-2.2001348092289152E-2</v>
      </c>
      <c r="U199" s="413">
        <f>('CA PATHWAYS 2022'!W$15/'CA PATHWAYS 2022'!$H$15)-1</f>
        <v>-1.1068932121494512E-2</v>
      </c>
      <c r="V199" s="413">
        <f>('CA PATHWAYS 2022'!X$15/'CA PATHWAYS 2022'!$H$15)-1</f>
        <v>-5.2153863904778053E-3</v>
      </c>
      <c r="W199" s="413">
        <f>('CA PATHWAYS 2022'!Y$15/'CA PATHWAYS 2022'!$H$15)-1</f>
        <v>-1.5598720155484136E-3</v>
      </c>
      <c r="X199" s="413">
        <f>('CA PATHWAYS 2022'!Z$15/'CA PATHWAYS 2022'!$H$15)-1</f>
        <v>6.3575699996889501E-3</v>
      </c>
      <c r="Y199" s="413">
        <f>('CA PATHWAYS 2022'!AA$15/'CA PATHWAYS 2022'!$H$15)-1</f>
        <v>1.5128889741364615E-2</v>
      </c>
      <c r="Z199" s="413">
        <f>('CA PATHWAYS 2022'!AB$15/'CA PATHWAYS 2022'!$H$15)-1</f>
        <v>2.5019344081048445E-2</v>
      </c>
      <c r="AA199" s="413">
        <f>('CA PATHWAYS 2022'!AC$15/'CA PATHWAYS 2022'!$H$15)-1</f>
        <v>3.186008882207525E-2</v>
      </c>
      <c r="AB199" s="413">
        <f>('CA PATHWAYS 2022'!AD$15/'CA PATHWAYS 2022'!$H$15)-1</f>
        <v>4.3039375739147179E-2</v>
      </c>
      <c r="AC199" s="413">
        <f>('CA PATHWAYS 2022'!AE$15/'CA PATHWAYS 2022'!$H$15)-1</f>
        <v>5.9625384727645114E-2</v>
      </c>
      <c r="AD199" s="413">
        <f>('CA PATHWAYS 2022'!AF$15/'CA PATHWAYS 2022'!$H$15)-1</f>
        <v>8.1852524295267237E-2</v>
      </c>
      <c r="AE199" s="413">
        <f>('CA PATHWAYS 2022'!AG$15/'CA PATHWAYS 2022'!$H$15)-1</f>
        <v>0.10003097978804254</v>
      </c>
      <c r="AF199" s="413">
        <f>('CA PATHWAYS 2022'!AH$15/'CA PATHWAYS 2022'!$H$15)-1</f>
        <v>0.11190060908456401</v>
      </c>
      <c r="AG199" s="414" cm="1">
        <f t="array" ref="AG199">TREND($AB199:$AF199,$AB$1:$AF$1,AG$1)</f>
        <v>0.132728193252305</v>
      </c>
      <c r="AH199" s="414" cm="1">
        <f t="array" ref="AH199">TREND($AB199:$AF199,$AB$1:$AF$1,AH$1)</f>
        <v>0.15054099942742738</v>
      </c>
      <c r="AI199" s="414" cm="1">
        <f t="array" ref="AI199">TREND($AB199:$AF199,$AB$1:$AF$1,AI$1)</f>
        <v>0.16835380560254976</v>
      </c>
      <c r="AJ199" s="414" cm="1">
        <f t="array" ref="AJ199">TREND($AB199:$AF199,$AB$1:$AF$1,AJ$1)</f>
        <v>0.18616661177767213</v>
      </c>
      <c r="AK199" s="414" cm="1">
        <f t="array" ref="AK199">TREND($AB199:$AF199,$AB$1:$AF$1,AK$1)</f>
        <v>0.20397941795279451</v>
      </c>
    </row>
    <row r="200" spans="1:37" x14ac:dyDescent="0.25">
      <c r="A200" s="1" t="s">
        <v>1632</v>
      </c>
      <c r="B200" s="200" t="s">
        <v>1628</v>
      </c>
      <c r="C200" s="46" t="s">
        <v>1160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0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12">
        <f>('CA PATHWAYS 2022'!I$15/'CA PATHWAYS 2022'!$H$15)-1</f>
        <v>-0.15100422209697584</v>
      </c>
      <c r="H200" s="413">
        <f>('CA PATHWAYS 2022'!J$15/'CA PATHWAYS 2022'!$H$15)-1</f>
        <v>-0.20277144075204967</v>
      </c>
      <c r="I200" s="413">
        <f>('CA PATHWAYS 2022'!K$15/'CA PATHWAYS 2022'!$H$15)-1</f>
        <v>-0.17531595582048809</v>
      </c>
      <c r="J200" s="413">
        <f>('CA PATHWAYS 2022'!L$15/'CA PATHWAYS 2022'!$H$15)-1</f>
        <v>-0.14330252737257276</v>
      </c>
      <c r="K200" s="413">
        <f>('CA PATHWAYS 2022'!M$15/'CA PATHWAYS 2022'!$H$15)-1</f>
        <v>-0.12788924882261543</v>
      </c>
      <c r="L200" s="413">
        <f>('CA PATHWAYS 2022'!N$15/'CA PATHWAYS 2022'!$H$15)-1</f>
        <v>-0.10596350661603871</v>
      </c>
      <c r="M200" s="413">
        <f>('CA PATHWAYS 2022'!O$15/'CA PATHWAYS 2022'!$H$15)-1</f>
        <v>-9.2623836189442477E-2</v>
      </c>
      <c r="N200" s="413">
        <f>('CA PATHWAYS 2022'!P$15/'CA PATHWAYS 2022'!$H$15)-1</f>
        <v>-8.4356355238472291E-2</v>
      </c>
      <c r="O200" s="413">
        <f>('CA PATHWAYS 2022'!Q$15/'CA PATHWAYS 2022'!$H$15)-1</f>
        <v>-7.7417628477788214E-2</v>
      </c>
      <c r="P200" s="413">
        <f>('CA PATHWAYS 2022'!R$15/'CA PATHWAYS 2022'!$H$15)-1</f>
        <v>-6.9235322712236314E-2</v>
      </c>
      <c r="Q200" s="413">
        <f>('CA PATHWAYS 2022'!S$15/'CA PATHWAYS 2022'!$H$15)-1</f>
        <v>-5.683765330983559E-2</v>
      </c>
      <c r="R200" s="413">
        <f>('CA PATHWAYS 2022'!T$15/'CA PATHWAYS 2022'!$H$15)-1</f>
        <v>-4.5740712945802953E-2</v>
      </c>
      <c r="S200" s="413">
        <f>('CA PATHWAYS 2022'!U$15/'CA PATHWAYS 2022'!$H$15)-1</f>
        <v>-3.6225630364131733E-2</v>
      </c>
      <c r="T200" s="413">
        <f>('CA PATHWAYS 2022'!V$15/'CA PATHWAYS 2022'!$H$15)-1</f>
        <v>-2.2001348092289152E-2</v>
      </c>
      <c r="U200" s="413">
        <f>('CA PATHWAYS 2022'!W$15/'CA PATHWAYS 2022'!$H$15)-1</f>
        <v>-1.1068932121494512E-2</v>
      </c>
      <c r="V200" s="413">
        <f>('CA PATHWAYS 2022'!X$15/'CA PATHWAYS 2022'!$H$15)-1</f>
        <v>-5.2153863904778053E-3</v>
      </c>
      <c r="W200" s="413">
        <f>('CA PATHWAYS 2022'!Y$15/'CA PATHWAYS 2022'!$H$15)-1</f>
        <v>-1.5598720155484136E-3</v>
      </c>
      <c r="X200" s="413">
        <f>('CA PATHWAYS 2022'!Z$15/'CA PATHWAYS 2022'!$H$15)-1</f>
        <v>6.3575699996889501E-3</v>
      </c>
      <c r="Y200" s="413">
        <f>('CA PATHWAYS 2022'!AA$15/'CA PATHWAYS 2022'!$H$15)-1</f>
        <v>1.5128889741364615E-2</v>
      </c>
      <c r="Z200" s="413">
        <f>('CA PATHWAYS 2022'!AB$15/'CA PATHWAYS 2022'!$H$15)-1</f>
        <v>2.5019344081048445E-2</v>
      </c>
      <c r="AA200" s="413">
        <f>('CA PATHWAYS 2022'!AC$15/'CA PATHWAYS 2022'!$H$15)-1</f>
        <v>3.186008882207525E-2</v>
      </c>
      <c r="AB200" s="413">
        <f>('CA PATHWAYS 2022'!AD$15/'CA PATHWAYS 2022'!$H$15)-1</f>
        <v>4.3039375739147179E-2</v>
      </c>
      <c r="AC200" s="413">
        <f>('CA PATHWAYS 2022'!AE$15/'CA PATHWAYS 2022'!$H$15)-1</f>
        <v>5.9625384727645114E-2</v>
      </c>
      <c r="AD200" s="413">
        <f>('CA PATHWAYS 2022'!AF$15/'CA PATHWAYS 2022'!$H$15)-1</f>
        <v>8.1852524295267237E-2</v>
      </c>
      <c r="AE200" s="413">
        <f>('CA PATHWAYS 2022'!AG$15/'CA PATHWAYS 2022'!$H$15)-1</f>
        <v>0.10003097978804254</v>
      </c>
      <c r="AF200" s="413">
        <f>('CA PATHWAYS 2022'!AH$15/'CA PATHWAYS 2022'!$H$15)-1</f>
        <v>0.11190060908456401</v>
      </c>
      <c r="AG200" s="414" cm="1">
        <f t="array" ref="AG200">TREND($AB200:$AF200,$AB$1:$AF$1,AG$1)</f>
        <v>0.132728193252305</v>
      </c>
      <c r="AH200" s="414" cm="1">
        <f t="array" ref="AH200">TREND($AB200:$AF200,$AB$1:$AF$1,AH$1)</f>
        <v>0.15054099942742738</v>
      </c>
      <c r="AI200" s="414" cm="1">
        <f t="array" ref="AI200">TREND($AB200:$AF200,$AB$1:$AF$1,AI$1)</f>
        <v>0.16835380560254976</v>
      </c>
      <c r="AJ200" s="414" cm="1">
        <f t="array" ref="AJ200">TREND($AB200:$AF200,$AB$1:$AF$1,AJ$1)</f>
        <v>0.18616661177767213</v>
      </c>
      <c r="AK200" s="414" cm="1">
        <f t="array" ref="AK200">TREND($AB200:$AF200,$AB$1:$AF$1,AK$1)</f>
        <v>0.20397941795279451</v>
      </c>
    </row>
    <row r="201" spans="1:37" x14ac:dyDescent="0.25">
      <c r="A201" s="1" t="s">
        <v>1632</v>
      </c>
      <c r="B201" s="200" t="s">
        <v>1628</v>
      </c>
      <c r="C201" s="46" t="s">
        <v>1160</v>
      </c>
      <c r="D201" s="201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0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12">
        <f>('CA PATHWAYS 2022'!I$15/'CA PATHWAYS 2022'!$H$15)-1</f>
        <v>-0.15100422209697584</v>
      </c>
      <c r="H201" s="413">
        <f>('CA PATHWAYS 2022'!J$15/'CA PATHWAYS 2022'!$H$15)-1</f>
        <v>-0.20277144075204967</v>
      </c>
      <c r="I201" s="413">
        <f>('CA PATHWAYS 2022'!K$15/'CA PATHWAYS 2022'!$H$15)-1</f>
        <v>-0.17531595582048809</v>
      </c>
      <c r="J201" s="413">
        <f>('CA PATHWAYS 2022'!L$15/'CA PATHWAYS 2022'!$H$15)-1</f>
        <v>-0.14330252737257276</v>
      </c>
      <c r="K201" s="413">
        <f>('CA PATHWAYS 2022'!M$15/'CA PATHWAYS 2022'!$H$15)-1</f>
        <v>-0.12788924882261543</v>
      </c>
      <c r="L201" s="413">
        <f>('CA PATHWAYS 2022'!N$15/'CA PATHWAYS 2022'!$H$15)-1</f>
        <v>-0.10596350661603871</v>
      </c>
      <c r="M201" s="413">
        <f>('CA PATHWAYS 2022'!O$15/'CA PATHWAYS 2022'!$H$15)-1</f>
        <v>-9.2623836189442477E-2</v>
      </c>
      <c r="N201" s="413">
        <f>('CA PATHWAYS 2022'!P$15/'CA PATHWAYS 2022'!$H$15)-1</f>
        <v>-8.4356355238472291E-2</v>
      </c>
      <c r="O201" s="413">
        <f>('CA PATHWAYS 2022'!Q$15/'CA PATHWAYS 2022'!$H$15)-1</f>
        <v>-7.7417628477788214E-2</v>
      </c>
      <c r="P201" s="413">
        <f>('CA PATHWAYS 2022'!R$15/'CA PATHWAYS 2022'!$H$15)-1</f>
        <v>-6.9235322712236314E-2</v>
      </c>
      <c r="Q201" s="413">
        <f>('CA PATHWAYS 2022'!S$15/'CA PATHWAYS 2022'!$H$15)-1</f>
        <v>-5.683765330983559E-2</v>
      </c>
      <c r="R201" s="413">
        <f>('CA PATHWAYS 2022'!T$15/'CA PATHWAYS 2022'!$H$15)-1</f>
        <v>-4.5740712945802953E-2</v>
      </c>
      <c r="S201" s="413">
        <f>('CA PATHWAYS 2022'!U$15/'CA PATHWAYS 2022'!$H$15)-1</f>
        <v>-3.6225630364131733E-2</v>
      </c>
      <c r="T201" s="413">
        <f>('CA PATHWAYS 2022'!V$15/'CA PATHWAYS 2022'!$H$15)-1</f>
        <v>-2.2001348092289152E-2</v>
      </c>
      <c r="U201" s="413">
        <f>('CA PATHWAYS 2022'!W$15/'CA PATHWAYS 2022'!$H$15)-1</f>
        <v>-1.1068932121494512E-2</v>
      </c>
      <c r="V201" s="413">
        <f>('CA PATHWAYS 2022'!X$15/'CA PATHWAYS 2022'!$H$15)-1</f>
        <v>-5.2153863904778053E-3</v>
      </c>
      <c r="W201" s="413">
        <f>('CA PATHWAYS 2022'!Y$15/'CA PATHWAYS 2022'!$H$15)-1</f>
        <v>-1.5598720155484136E-3</v>
      </c>
      <c r="X201" s="413">
        <f>('CA PATHWAYS 2022'!Z$15/'CA PATHWAYS 2022'!$H$15)-1</f>
        <v>6.3575699996889501E-3</v>
      </c>
      <c r="Y201" s="413">
        <f>('CA PATHWAYS 2022'!AA$15/'CA PATHWAYS 2022'!$H$15)-1</f>
        <v>1.5128889741364615E-2</v>
      </c>
      <c r="Z201" s="413">
        <f>('CA PATHWAYS 2022'!AB$15/'CA PATHWAYS 2022'!$H$15)-1</f>
        <v>2.5019344081048445E-2</v>
      </c>
      <c r="AA201" s="413">
        <f>('CA PATHWAYS 2022'!AC$15/'CA PATHWAYS 2022'!$H$15)-1</f>
        <v>3.186008882207525E-2</v>
      </c>
      <c r="AB201" s="413">
        <f>('CA PATHWAYS 2022'!AD$15/'CA PATHWAYS 2022'!$H$15)-1</f>
        <v>4.3039375739147179E-2</v>
      </c>
      <c r="AC201" s="413">
        <f>('CA PATHWAYS 2022'!AE$15/'CA PATHWAYS 2022'!$H$15)-1</f>
        <v>5.9625384727645114E-2</v>
      </c>
      <c r="AD201" s="413">
        <f>('CA PATHWAYS 2022'!AF$15/'CA PATHWAYS 2022'!$H$15)-1</f>
        <v>8.1852524295267237E-2</v>
      </c>
      <c r="AE201" s="413">
        <f>('CA PATHWAYS 2022'!AG$15/'CA PATHWAYS 2022'!$H$15)-1</f>
        <v>0.10003097978804254</v>
      </c>
      <c r="AF201" s="413">
        <f>('CA PATHWAYS 2022'!AH$15/'CA PATHWAYS 2022'!$H$15)-1</f>
        <v>0.11190060908456401</v>
      </c>
      <c r="AG201" s="414" cm="1">
        <f t="array" ref="AG201">TREND($AB201:$AF201,$AB$1:$AF$1,AG$1)</f>
        <v>0.132728193252305</v>
      </c>
      <c r="AH201" s="414" cm="1">
        <f t="array" ref="AH201">TREND($AB201:$AF201,$AB$1:$AF$1,AH$1)</f>
        <v>0.15054099942742738</v>
      </c>
      <c r="AI201" s="414" cm="1">
        <f t="array" ref="AI201">TREND($AB201:$AF201,$AB$1:$AF$1,AI$1)</f>
        <v>0.16835380560254976</v>
      </c>
      <c r="AJ201" s="414" cm="1">
        <f t="array" ref="AJ201">TREND($AB201:$AF201,$AB$1:$AF$1,AJ$1)</f>
        <v>0.18616661177767213</v>
      </c>
      <c r="AK201" s="414" cm="1">
        <f t="array" ref="AK201">TREND($AB201:$AF201,$AB$1:$AF$1,AK$1)</f>
        <v>0.20397941795279451</v>
      </c>
    </row>
    <row r="202" spans="1:37" x14ac:dyDescent="0.25">
      <c r="A202" s="1" t="s">
        <v>1632</v>
      </c>
      <c r="B202" s="200" t="s">
        <v>1628</v>
      </c>
      <c r="C202" s="46" t="s">
        <v>1160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0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12">
        <f>('CA PATHWAYS 2022'!I$15/'CA PATHWAYS 2022'!$H$15)-1</f>
        <v>-0.15100422209697584</v>
      </c>
      <c r="H202" s="413">
        <f>('CA PATHWAYS 2022'!J$15/'CA PATHWAYS 2022'!$H$15)-1</f>
        <v>-0.20277144075204967</v>
      </c>
      <c r="I202" s="413">
        <f>('CA PATHWAYS 2022'!K$15/'CA PATHWAYS 2022'!$H$15)-1</f>
        <v>-0.17531595582048809</v>
      </c>
      <c r="J202" s="413">
        <f>('CA PATHWAYS 2022'!L$15/'CA PATHWAYS 2022'!$H$15)-1</f>
        <v>-0.14330252737257276</v>
      </c>
      <c r="K202" s="413">
        <f>('CA PATHWAYS 2022'!M$15/'CA PATHWAYS 2022'!$H$15)-1</f>
        <v>-0.12788924882261543</v>
      </c>
      <c r="L202" s="413">
        <f>('CA PATHWAYS 2022'!N$15/'CA PATHWAYS 2022'!$H$15)-1</f>
        <v>-0.10596350661603871</v>
      </c>
      <c r="M202" s="413">
        <f>('CA PATHWAYS 2022'!O$15/'CA PATHWAYS 2022'!$H$15)-1</f>
        <v>-9.2623836189442477E-2</v>
      </c>
      <c r="N202" s="413">
        <f>('CA PATHWAYS 2022'!P$15/'CA PATHWAYS 2022'!$H$15)-1</f>
        <v>-8.4356355238472291E-2</v>
      </c>
      <c r="O202" s="413">
        <f>('CA PATHWAYS 2022'!Q$15/'CA PATHWAYS 2022'!$H$15)-1</f>
        <v>-7.7417628477788214E-2</v>
      </c>
      <c r="P202" s="413">
        <f>('CA PATHWAYS 2022'!R$15/'CA PATHWAYS 2022'!$H$15)-1</f>
        <v>-6.9235322712236314E-2</v>
      </c>
      <c r="Q202" s="413">
        <f>('CA PATHWAYS 2022'!S$15/'CA PATHWAYS 2022'!$H$15)-1</f>
        <v>-5.683765330983559E-2</v>
      </c>
      <c r="R202" s="413">
        <f>('CA PATHWAYS 2022'!T$15/'CA PATHWAYS 2022'!$H$15)-1</f>
        <v>-4.5740712945802953E-2</v>
      </c>
      <c r="S202" s="413">
        <f>('CA PATHWAYS 2022'!U$15/'CA PATHWAYS 2022'!$H$15)-1</f>
        <v>-3.6225630364131733E-2</v>
      </c>
      <c r="T202" s="413">
        <f>('CA PATHWAYS 2022'!V$15/'CA PATHWAYS 2022'!$H$15)-1</f>
        <v>-2.2001348092289152E-2</v>
      </c>
      <c r="U202" s="413">
        <f>('CA PATHWAYS 2022'!W$15/'CA PATHWAYS 2022'!$H$15)-1</f>
        <v>-1.1068932121494512E-2</v>
      </c>
      <c r="V202" s="413">
        <f>('CA PATHWAYS 2022'!X$15/'CA PATHWAYS 2022'!$H$15)-1</f>
        <v>-5.2153863904778053E-3</v>
      </c>
      <c r="W202" s="413">
        <f>('CA PATHWAYS 2022'!Y$15/'CA PATHWAYS 2022'!$H$15)-1</f>
        <v>-1.5598720155484136E-3</v>
      </c>
      <c r="X202" s="413">
        <f>('CA PATHWAYS 2022'!Z$15/'CA PATHWAYS 2022'!$H$15)-1</f>
        <v>6.3575699996889501E-3</v>
      </c>
      <c r="Y202" s="413">
        <f>('CA PATHWAYS 2022'!AA$15/'CA PATHWAYS 2022'!$H$15)-1</f>
        <v>1.5128889741364615E-2</v>
      </c>
      <c r="Z202" s="413">
        <f>('CA PATHWAYS 2022'!AB$15/'CA PATHWAYS 2022'!$H$15)-1</f>
        <v>2.5019344081048445E-2</v>
      </c>
      <c r="AA202" s="413">
        <f>('CA PATHWAYS 2022'!AC$15/'CA PATHWAYS 2022'!$H$15)-1</f>
        <v>3.186008882207525E-2</v>
      </c>
      <c r="AB202" s="413">
        <f>('CA PATHWAYS 2022'!AD$15/'CA PATHWAYS 2022'!$H$15)-1</f>
        <v>4.3039375739147179E-2</v>
      </c>
      <c r="AC202" s="413">
        <f>('CA PATHWAYS 2022'!AE$15/'CA PATHWAYS 2022'!$H$15)-1</f>
        <v>5.9625384727645114E-2</v>
      </c>
      <c r="AD202" s="413">
        <f>('CA PATHWAYS 2022'!AF$15/'CA PATHWAYS 2022'!$H$15)-1</f>
        <v>8.1852524295267237E-2</v>
      </c>
      <c r="AE202" s="413">
        <f>('CA PATHWAYS 2022'!AG$15/'CA PATHWAYS 2022'!$H$15)-1</f>
        <v>0.10003097978804254</v>
      </c>
      <c r="AF202" s="413">
        <f>('CA PATHWAYS 2022'!AH$15/'CA PATHWAYS 2022'!$H$15)-1</f>
        <v>0.11190060908456401</v>
      </c>
      <c r="AG202" s="414" cm="1">
        <f t="array" ref="AG202">TREND($AB202:$AF202,$AB$1:$AF$1,AG$1)</f>
        <v>0.132728193252305</v>
      </c>
      <c r="AH202" s="414" cm="1">
        <f t="array" ref="AH202">TREND($AB202:$AF202,$AB$1:$AF$1,AH$1)</f>
        <v>0.15054099942742738</v>
      </c>
      <c r="AI202" s="414" cm="1">
        <f t="array" ref="AI202">TREND($AB202:$AF202,$AB$1:$AF$1,AI$1)</f>
        <v>0.16835380560254976</v>
      </c>
      <c r="AJ202" s="414" cm="1">
        <f t="array" ref="AJ202">TREND($AB202:$AF202,$AB$1:$AF$1,AJ$1)</f>
        <v>0.18616661177767213</v>
      </c>
      <c r="AK202" s="414" cm="1">
        <f t="array" ref="AK202">TREND($AB202:$AF202,$AB$1:$AF$1,AK$1)</f>
        <v>0.20397941795279451</v>
      </c>
    </row>
    <row r="203" spans="1:37" x14ac:dyDescent="0.25">
      <c r="A203" s="1" t="s">
        <v>1632</v>
      </c>
      <c r="B203" s="200" t="s">
        <v>1628</v>
      </c>
      <c r="C203" s="46" t="s">
        <v>1160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0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12">
        <f>('CA PATHWAYS 2022'!I$15/'CA PATHWAYS 2022'!$H$15)-1</f>
        <v>-0.15100422209697584</v>
      </c>
      <c r="H203" s="413">
        <f>('CA PATHWAYS 2022'!J$15/'CA PATHWAYS 2022'!$H$15)-1</f>
        <v>-0.20277144075204967</v>
      </c>
      <c r="I203" s="413">
        <f>('CA PATHWAYS 2022'!K$15/'CA PATHWAYS 2022'!$H$15)-1</f>
        <v>-0.17531595582048809</v>
      </c>
      <c r="J203" s="413">
        <f>('CA PATHWAYS 2022'!L$15/'CA PATHWAYS 2022'!$H$15)-1</f>
        <v>-0.14330252737257276</v>
      </c>
      <c r="K203" s="413">
        <f>('CA PATHWAYS 2022'!M$15/'CA PATHWAYS 2022'!$H$15)-1</f>
        <v>-0.12788924882261543</v>
      </c>
      <c r="L203" s="413">
        <f>('CA PATHWAYS 2022'!N$15/'CA PATHWAYS 2022'!$H$15)-1</f>
        <v>-0.10596350661603871</v>
      </c>
      <c r="M203" s="413">
        <f>('CA PATHWAYS 2022'!O$15/'CA PATHWAYS 2022'!$H$15)-1</f>
        <v>-9.2623836189442477E-2</v>
      </c>
      <c r="N203" s="413">
        <f>('CA PATHWAYS 2022'!P$15/'CA PATHWAYS 2022'!$H$15)-1</f>
        <v>-8.4356355238472291E-2</v>
      </c>
      <c r="O203" s="413">
        <f>('CA PATHWAYS 2022'!Q$15/'CA PATHWAYS 2022'!$H$15)-1</f>
        <v>-7.7417628477788214E-2</v>
      </c>
      <c r="P203" s="413">
        <f>('CA PATHWAYS 2022'!R$15/'CA PATHWAYS 2022'!$H$15)-1</f>
        <v>-6.9235322712236314E-2</v>
      </c>
      <c r="Q203" s="413">
        <f>('CA PATHWAYS 2022'!S$15/'CA PATHWAYS 2022'!$H$15)-1</f>
        <v>-5.683765330983559E-2</v>
      </c>
      <c r="R203" s="413">
        <f>('CA PATHWAYS 2022'!T$15/'CA PATHWAYS 2022'!$H$15)-1</f>
        <v>-4.5740712945802953E-2</v>
      </c>
      <c r="S203" s="413">
        <f>('CA PATHWAYS 2022'!U$15/'CA PATHWAYS 2022'!$H$15)-1</f>
        <v>-3.6225630364131733E-2</v>
      </c>
      <c r="T203" s="413">
        <f>('CA PATHWAYS 2022'!V$15/'CA PATHWAYS 2022'!$H$15)-1</f>
        <v>-2.2001348092289152E-2</v>
      </c>
      <c r="U203" s="413">
        <f>('CA PATHWAYS 2022'!W$15/'CA PATHWAYS 2022'!$H$15)-1</f>
        <v>-1.1068932121494512E-2</v>
      </c>
      <c r="V203" s="413">
        <f>('CA PATHWAYS 2022'!X$15/'CA PATHWAYS 2022'!$H$15)-1</f>
        <v>-5.2153863904778053E-3</v>
      </c>
      <c r="W203" s="413">
        <f>('CA PATHWAYS 2022'!Y$15/'CA PATHWAYS 2022'!$H$15)-1</f>
        <v>-1.5598720155484136E-3</v>
      </c>
      <c r="X203" s="413">
        <f>('CA PATHWAYS 2022'!Z$15/'CA PATHWAYS 2022'!$H$15)-1</f>
        <v>6.3575699996889501E-3</v>
      </c>
      <c r="Y203" s="413">
        <f>('CA PATHWAYS 2022'!AA$15/'CA PATHWAYS 2022'!$H$15)-1</f>
        <v>1.5128889741364615E-2</v>
      </c>
      <c r="Z203" s="413">
        <f>('CA PATHWAYS 2022'!AB$15/'CA PATHWAYS 2022'!$H$15)-1</f>
        <v>2.5019344081048445E-2</v>
      </c>
      <c r="AA203" s="413">
        <f>('CA PATHWAYS 2022'!AC$15/'CA PATHWAYS 2022'!$H$15)-1</f>
        <v>3.186008882207525E-2</v>
      </c>
      <c r="AB203" s="413">
        <f>('CA PATHWAYS 2022'!AD$15/'CA PATHWAYS 2022'!$H$15)-1</f>
        <v>4.3039375739147179E-2</v>
      </c>
      <c r="AC203" s="413">
        <f>('CA PATHWAYS 2022'!AE$15/'CA PATHWAYS 2022'!$H$15)-1</f>
        <v>5.9625384727645114E-2</v>
      </c>
      <c r="AD203" s="413">
        <f>('CA PATHWAYS 2022'!AF$15/'CA PATHWAYS 2022'!$H$15)-1</f>
        <v>8.1852524295267237E-2</v>
      </c>
      <c r="AE203" s="413">
        <f>('CA PATHWAYS 2022'!AG$15/'CA PATHWAYS 2022'!$H$15)-1</f>
        <v>0.10003097978804254</v>
      </c>
      <c r="AF203" s="413">
        <f>('CA PATHWAYS 2022'!AH$15/'CA PATHWAYS 2022'!$H$15)-1</f>
        <v>0.11190060908456401</v>
      </c>
      <c r="AG203" s="414" cm="1">
        <f t="array" ref="AG203">TREND($AB203:$AF203,$AB$1:$AF$1,AG$1)</f>
        <v>0.132728193252305</v>
      </c>
      <c r="AH203" s="414" cm="1">
        <f t="array" ref="AH203">TREND($AB203:$AF203,$AB$1:$AF$1,AH$1)</f>
        <v>0.15054099942742738</v>
      </c>
      <c r="AI203" s="414" cm="1">
        <f t="array" ref="AI203">TREND($AB203:$AF203,$AB$1:$AF$1,AI$1)</f>
        <v>0.16835380560254976</v>
      </c>
      <c r="AJ203" s="414" cm="1">
        <f t="array" ref="AJ203">TREND($AB203:$AF203,$AB$1:$AF$1,AJ$1)</f>
        <v>0.18616661177767213</v>
      </c>
      <c r="AK203" s="414" cm="1">
        <f t="array" ref="AK203">TREND($AB203:$AF203,$AB$1:$AF$1,AK$1)</f>
        <v>0.20397941795279451</v>
      </c>
    </row>
    <row r="204" spans="1:37" x14ac:dyDescent="0.25">
      <c r="A204" s="1" t="s">
        <v>1632</v>
      </c>
      <c r="B204" s="200" t="s">
        <v>1628</v>
      </c>
      <c r="C204" s="46" t="s">
        <v>1160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0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12">
        <f>('CA PATHWAYS 2022'!I$15/'CA PATHWAYS 2022'!$H$15)-1</f>
        <v>-0.15100422209697584</v>
      </c>
      <c r="H204" s="413">
        <f>('CA PATHWAYS 2022'!J$15/'CA PATHWAYS 2022'!$H$15)-1</f>
        <v>-0.20277144075204967</v>
      </c>
      <c r="I204" s="413">
        <f>('CA PATHWAYS 2022'!K$15/'CA PATHWAYS 2022'!$H$15)-1</f>
        <v>-0.17531595582048809</v>
      </c>
      <c r="J204" s="413">
        <f>('CA PATHWAYS 2022'!L$15/'CA PATHWAYS 2022'!$H$15)-1</f>
        <v>-0.14330252737257276</v>
      </c>
      <c r="K204" s="413">
        <f>('CA PATHWAYS 2022'!M$15/'CA PATHWAYS 2022'!$H$15)-1</f>
        <v>-0.12788924882261543</v>
      </c>
      <c r="L204" s="413">
        <f>('CA PATHWAYS 2022'!N$15/'CA PATHWAYS 2022'!$H$15)-1</f>
        <v>-0.10596350661603871</v>
      </c>
      <c r="M204" s="413">
        <f>('CA PATHWAYS 2022'!O$15/'CA PATHWAYS 2022'!$H$15)-1</f>
        <v>-9.2623836189442477E-2</v>
      </c>
      <c r="N204" s="413">
        <f>('CA PATHWAYS 2022'!P$15/'CA PATHWAYS 2022'!$H$15)-1</f>
        <v>-8.4356355238472291E-2</v>
      </c>
      <c r="O204" s="413">
        <f>('CA PATHWAYS 2022'!Q$15/'CA PATHWAYS 2022'!$H$15)-1</f>
        <v>-7.7417628477788214E-2</v>
      </c>
      <c r="P204" s="413">
        <f>('CA PATHWAYS 2022'!R$15/'CA PATHWAYS 2022'!$H$15)-1</f>
        <v>-6.9235322712236314E-2</v>
      </c>
      <c r="Q204" s="413">
        <f>('CA PATHWAYS 2022'!S$15/'CA PATHWAYS 2022'!$H$15)-1</f>
        <v>-5.683765330983559E-2</v>
      </c>
      <c r="R204" s="413">
        <f>('CA PATHWAYS 2022'!T$15/'CA PATHWAYS 2022'!$H$15)-1</f>
        <v>-4.5740712945802953E-2</v>
      </c>
      <c r="S204" s="413">
        <f>('CA PATHWAYS 2022'!U$15/'CA PATHWAYS 2022'!$H$15)-1</f>
        <v>-3.6225630364131733E-2</v>
      </c>
      <c r="T204" s="413">
        <f>('CA PATHWAYS 2022'!V$15/'CA PATHWAYS 2022'!$H$15)-1</f>
        <v>-2.2001348092289152E-2</v>
      </c>
      <c r="U204" s="413">
        <f>('CA PATHWAYS 2022'!W$15/'CA PATHWAYS 2022'!$H$15)-1</f>
        <v>-1.1068932121494512E-2</v>
      </c>
      <c r="V204" s="413">
        <f>('CA PATHWAYS 2022'!X$15/'CA PATHWAYS 2022'!$H$15)-1</f>
        <v>-5.2153863904778053E-3</v>
      </c>
      <c r="W204" s="413">
        <f>('CA PATHWAYS 2022'!Y$15/'CA PATHWAYS 2022'!$H$15)-1</f>
        <v>-1.5598720155484136E-3</v>
      </c>
      <c r="X204" s="413">
        <f>('CA PATHWAYS 2022'!Z$15/'CA PATHWAYS 2022'!$H$15)-1</f>
        <v>6.3575699996889501E-3</v>
      </c>
      <c r="Y204" s="413">
        <f>('CA PATHWAYS 2022'!AA$15/'CA PATHWAYS 2022'!$H$15)-1</f>
        <v>1.5128889741364615E-2</v>
      </c>
      <c r="Z204" s="413">
        <f>('CA PATHWAYS 2022'!AB$15/'CA PATHWAYS 2022'!$H$15)-1</f>
        <v>2.5019344081048445E-2</v>
      </c>
      <c r="AA204" s="413">
        <f>('CA PATHWAYS 2022'!AC$15/'CA PATHWAYS 2022'!$H$15)-1</f>
        <v>3.186008882207525E-2</v>
      </c>
      <c r="AB204" s="413">
        <f>('CA PATHWAYS 2022'!AD$15/'CA PATHWAYS 2022'!$H$15)-1</f>
        <v>4.3039375739147179E-2</v>
      </c>
      <c r="AC204" s="413">
        <f>('CA PATHWAYS 2022'!AE$15/'CA PATHWAYS 2022'!$H$15)-1</f>
        <v>5.9625384727645114E-2</v>
      </c>
      <c r="AD204" s="413">
        <f>('CA PATHWAYS 2022'!AF$15/'CA PATHWAYS 2022'!$H$15)-1</f>
        <v>8.1852524295267237E-2</v>
      </c>
      <c r="AE204" s="413">
        <f>('CA PATHWAYS 2022'!AG$15/'CA PATHWAYS 2022'!$H$15)-1</f>
        <v>0.10003097978804254</v>
      </c>
      <c r="AF204" s="413">
        <f>('CA PATHWAYS 2022'!AH$15/'CA PATHWAYS 2022'!$H$15)-1</f>
        <v>0.11190060908456401</v>
      </c>
      <c r="AG204" s="414" cm="1">
        <f t="array" ref="AG204">TREND($AB204:$AF204,$AB$1:$AF$1,AG$1)</f>
        <v>0.132728193252305</v>
      </c>
      <c r="AH204" s="414" cm="1">
        <f t="array" ref="AH204">TREND($AB204:$AF204,$AB$1:$AF$1,AH$1)</f>
        <v>0.15054099942742738</v>
      </c>
      <c r="AI204" s="414" cm="1">
        <f t="array" ref="AI204">TREND($AB204:$AF204,$AB$1:$AF$1,AI$1)</f>
        <v>0.16835380560254976</v>
      </c>
      <c r="AJ204" s="414" cm="1">
        <f t="array" ref="AJ204">TREND($AB204:$AF204,$AB$1:$AF$1,AJ$1)</f>
        <v>0.18616661177767213</v>
      </c>
      <c r="AK204" s="414" cm="1">
        <f t="array" ref="AK204">TREND($AB204:$AF204,$AB$1:$AF$1,AK$1)</f>
        <v>0.20397941795279451</v>
      </c>
    </row>
    <row r="205" spans="1:37" x14ac:dyDescent="0.25">
      <c r="A205" s="1" t="s">
        <v>1632</v>
      </c>
      <c r="B205" s="200" t="s">
        <v>1628</v>
      </c>
      <c r="C205" s="46" t="s">
        <v>1160</v>
      </c>
      <c r="D205" s="201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0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12">
        <f>('CA PATHWAYS 2022'!I$15/'CA PATHWAYS 2022'!$H$15)-1</f>
        <v>-0.15100422209697584</v>
      </c>
      <c r="H205" s="413">
        <f>('CA PATHWAYS 2022'!J$15/'CA PATHWAYS 2022'!$H$15)-1</f>
        <v>-0.20277144075204967</v>
      </c>
      <c r="I205" s="413">
        <f>('CA PATHWAYS 2022'!K$15/'CA PATHWAYS 2022'!$H$15)-1</f>
        <v>-0.17531595582048809</v>
      </c>
      <c r="J205" s="413">
        <f>('CA PATHWAYS 2022'!L$15/'CA PATHWAYS 2022'!$H$15)-1</f>
        <v>-0.14330252737257276</v>
      </c>
      <c r="K205" s="413">
        <f>('CA PATHWAYS 2022'!M$15/'CA PATHWAYS 2022'!$H$15)-1</f>
        <v>-0.12788924882261543</v>
      </c>
      <c r="L205" s="413">
        <f>('CA PATHWAYS 2022'!N$15/'CA PATHWAYS 2022'!$H$15)-1</f>
        <v>-0.10596350661603871</v>
      </c>
      <c r="M205" s="413">
        <f>('CA PATHWAYS 2022'!O$15/'CA PATHWAYS 2022'!$H$15)-1</f>
        <v>-9.2623836189442477E-2</v>
      </c>
      <c r="N205" s="413">
        <f>('CA PATHWAYS 2022'!P$15/'CA PATHWAYS 2022'!$H$15)-1</f>
        <v>-8.4356355238472291E-2</v>
      </c>
      <c r="O205" s="413">
        <f>('CA PATHWAYS 2022'!Q$15/'CA PATHWAYS 2022'!$H$15)-1</f>
        <v>-7.7417628477788214E-2</v>
      </c>
      <c r="P205" s="413">
        <f>('CA PATHWAYS 2022'!R$15/'CA PATHWAYS 2022'!$H$15)-1</f>
        <v>-6.9235322712236314E-2</v>
      </c>
      <c r="Q205" s="413">
        <f>('CA PATHWAYS 2022'!S$15/'CA PATHWAYS 2022'!$H$15)-1</f>
        <v>-5.683765330983559E-2</v>
      </c>
      <c r="R205" s="413">
        <f>('CA PATHWAYS 2022'!T$15/'CA PATHWAYS 2022'!$H$15)-1</f>
        <v>-4.5740712945802953E-2</v>
      </c>
      <c r="S205" s="413">
        <f>('CA PATHWAYS 2022'!U$15/'CA PATHWAYS 2022'!$H$15)-1</f>
        <v>-3.6225630364131733E-2</v>
      </c>
      <c r="T205" s="413">
        <f>('CA PATHWAYS 2022'!V$15/'CA PATHWAYS 2022'!$H$15)-1</f>
        <v>-2.2001348092289152E-2</v>
      </c>
      <c r="U205" s="413">
        <f>('CA PATHWAYS 2022'!W$15/'CA PATHWAYS 2022'!$H$15)-1</f>
        <v>-1.1068932121494512E-2</v>
      </c>
      <c r="V205" s="413">
        <f>('CA PATHWAYS 2022'!X$15/'CA PATHWAYS 2022'!$H$15)-1</f>
        <v>-5.2153863904778053E-3</v>
      </c>
      <c r="W205" s="413">
        <f>('CA PATHWAYS 2022'!Y$15/'CA PATHWAYS 2022'!$H$15)-1</f>
        <v>-1.5598720155484136E-3</v>
      </c>
      <c r="X205" s="413">
        <f>('CA PATHWAYS 2022'!Z$15/'CA PATHWAYS 2022'!$H$15)-1</f>
        <v>6.3575699996889501E-3</v>
      </c>
      <c r="Y205" s="413">
        <f>('CA PATHWAYS 2022'!AA$15/'CA PATHWAYS 2022'!$H$15)-1</f>
        <v>1.5128889741364615E-2</v>
      </c>
      <c r="Z205" s="413">
        <f>('CA PATHWAYS 2022'!AB$15/'CA PATHWAYS 2022'!$H$15)-1</f>
        <v>2.5019344081048445E-2</v>
      </c>
      <c r="AA205" s="413">
        <f>('CA PATHWAYS 2022'!AC$15/'CA PATHWAYS 2022'!$H$15)-1</f>
        <v>3.186008882207525E-2</v>
      </c>
      <c r="AB205" s="413">
        <f>('CA PATHWAYS 2022'!AD$15/'CA PATHWAYS 2022'!$H$15)-1</f>
        <v>4.3039375739147179E-2</v>
      </c>
      <c r="AC205" s="413">
        <f>('CA PATHWAYS 2022'!AE$15/'CA PATHWAYS 2022'!$H$15)-1</f>
        <v>5.9625384727645114E-2</v>
      </c>
      <c r="AD205" s="413">
        <f>('CA PATHWAYS 2022'!AF$15/'CA PATHWAYS 2022'!$H$15)-1</f>
        <v>8.1852524295267237E-2</v>
      </c>
      <c r="AE205" s="413">
        <f>('CA PATHWAYS 2022'!AG$15/'CA PATHWAYS 2022'!$H$15)-1</f>
        <v>0.10003097978804254</v>
      </c>
      <c r="AF205" s="413">
        <f>('CA PATHWAYS 2022'!AH$15/'CA PATHWAYS 2022'!$H$15)-1</f>
        <v>0.11190060908456401</v>
      </c>
      <c r="AG205" s="414" cm="1">
        <f t="array" ref="AG205">TREND($AB205:$AF205,$AB$1:$AF$1,AG$1)</f>
        <v>0.132728193252305</v>
      </c>
      <c r="AH205" s="414" cm="1">
        <f t="array" ref="AH205">TREND($AB205:$AF205,$AB$1:$AF$1,AH$1)</f>
        <v>0.15054099942742738</v>
      </c>
      <c r="AI205" s="414" cm="1">
        <f t="array" ref="AI205">TREND($AB205:$AF205,$AB$1:$AF$1,AI$1)</f>
        <v>0.16835380560254976</v>
      </c>
      <c r="AJ205" s="414" cm="1">
        <f t="array" ref="AJ205">TREND($AB205:$AF205,$AB$1:$AF$1,AJ$1)</f>
        <v>0.18616661177767213</v>
      </c>
      <c r="AK205" s="414" cm="1">
        <f t="array" ref="AK205">TREND($AB205:$AF205,$AB$1:$AF$1,AK$1)</f>
        <v>0.20397941795279451</v>
      </c>
    </row>
    <row r="206" spans="1:37" x14ac:dyDescent="0.25">
      <c r="A206" s="1" t="s">
        <v>1632</v>
      </c>
      <c r="B206" s="200" t="s">
        <v>1628</v>
      </c>
      <c r="C206" s="46" t="s">
        <v>1160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0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12">
        <f>('CA PATHWAYS 2022'!I$15/'CA PATHWAYS 2022'!$H$15)-1</f>
        <v>-0.15100422209697584</v>
      </c>
      <c r="H206" s="413">
        <f>('CA PATHWAYS 2022'!J$15/'CA PATHWAYS 2022'!$H$15)-1</f>
        <v>-0.20277144075204967</v>
      </c>
      <c r="I206" s="413">
        <f>('CA PATHWAYS 2022'!K$15/'CA PATHWAYS 2022'!$H$15)-1</f>
        <v>-0.17531595582048809</v>
      </c>
      <c r="J206" s="413">
        <f>('CA PATHWAYS 2022'!L$15/'CA PATHWAYS 2022'!$H$15)-1</f>
        <v>-0.14330252737257276</v>
      </c>
      <c r="K206" s="413">
        <f>('CA PATHWAYS 2022'!M$15/'CA PATHWAYS 2022'!$H$15)-1</f>
        <v>-0.12788924882261543</v>
      </c>
      <c r="L206" s="413">
        <f>('CA PATHWAYS 2022'!N$15/'CA PATHWAYS 2022'!$H$15)-1</f>
        <v>-0.10596350661603871</v>
      </c>
      <c r="M206" s="413">
        <f>('CA PATHWAYS 2022'!O$15/'CA PATHWAYS 2022'!$H$15)-1</f>
        <v>-9.2623836189442477E-2</v>
      </c>
      <c r="N206" s="413">
        <f>('CA PATHWAYS 2022'!P$15/'CA PATHWAYS 2022'!$H$15)-1</f>
        <v>-8.4356355238472291E-2</v>
      </c>
      <c r="O206" s="413">
        <f>('CA PATHWAYS 2022'!Q$15/'CA PATHWAYS 2022'!$H$15)-1</f>
        <v>-7.7417628477788214E-2</v>
      </c>
      <c r="P206" s="413">
        <f>('CA PATHWAYS 2022'!R$15/'CA PATHWAYS 2022'!$H$15)-1</f>
        <v>-6.9235322712236314E-2</v>
      </c>
      <c r="Q206" s="413">
        <f>('CA PATHWAYS 2022'!S$15/'CA PATHWAYS 2022'!$H$15)-1</f>
        <v>-5.683765330983559E-2</v>
      </c>
      <c r="R206" s="413">
        <f>('CA PATHWAYS 2022'!T$15/'CA PATHWAYS 2022'!$H$15)-1</f>
        <v>-4.5740712945802953E-2</v>
      </c>
      <c r="S206" s="413">
        <f>('CA PATHWAYS 2022'!U$15/'CA PATHWAYS 2022'!$H$15)-1</f>
        <v>-3.6225630364131733E-2</v>
      </c>
      <c r="T206" s="413">
        <f>('CA PATHWAYS 2022'!V$15/'CA PATHWAYS 2022'!$H$15)-1</f>
        <v>-2.2001348092289152E-2</v>
      </c>
      <c r="U206" s="413">
        <f>('CA PATHWAYS 2022'!W$15/'CA PATHWAYS 2022'!$H$15)-1</f>
        <v>-1.1068932121494512E-2</v>
      </c>
      <c r="V206" s="413">
        <f>('CA PATHWAYS 2022'!X$15/'CA PATHWAYS 2022'!$H$15)-1</f>
        <v>-5.2153863904778053E-3</v>
      </c>
      <c r="W206" s="413">
        <f>('CA PATHWAYS 2022'!Y$15/'CA PATHWAYS 2022'!$H$15)-1</f>
        <v>-1.5598720155484136E-3</v>
      </c>
      <c r="X206" s="413">
        <f>('CA PATHWAYS 2022'!Z$15/'CA PATHWAYS 2022'!$H$15)-1</f>
        <v>6.3575699996889501E-3</v>
      </c>
      <c r="Y206" s="413">
        <f>('CA PATHWAYS 2022'!AA$15/'CA PATHWAYS 2022'!$H$15)-1</f>
        <v>1.5128889741364615E-2</v>
      </c>
      <c r="Z206" s="413">
        <f>('CA PATHWAYS 2022'!AB$15/'CA PATHWAYS 2022'!$H$15)-1</f>
        <v>2.5019344081048445E-2</v>
      </c>
      <c r="AA206" s="413">
        <f>('CA PATHWAYS 2022'!AC$15/'CA PATHWAYS 2022'!$H$15)-1</f>
        <v>3.186008882207525E-2</v>
      </c>
      <c r="AB206" s="413">
        <f>('CA PATHWAYS 2022'!AD$15/'CA PATHWAYS 2022'!$H$15)-1</f>
        <v>4.3039375739147179E-2</v>
      </c>
      <c r="AC206" s="413">
        <f>('CA PATHWAYS 2022'!AE$15/'CA PATHWAYS 2022'!$H$15)-1</f>
        <v>5.9625384727645114E-2</v>
      </c>
      <c r="AD206" s="413">
        <f>('CA PATHWAYS 2022'!AF$15/'CA PATHWAYS 2022'!$H$15)-1</f>
        <v>8.1852524295267237E-2</v>
      </c>
      <c r="AE206" s="413">
        <f>('CA PATHWAYS 2022'!AG$15/'CA PATHWAYS 2022'!$H$15)-1</f>
        <v>0.10003097978804254</v>
      </c>
      <c r="AF206" s="413">
        <f>('CA PATHWAYS 2022'!AH$15/'CA PATHWAYS 2022'!$H$15)-1</f>
        <v>0.11190060908456401</v>
      </c>
      <c r="AG206" s="414" cm="1">
        <f t="array" ref="AG206">TREND($AB206:$AF206,$AB$1:$AF$1,AG$1)</f>
        <v>0.132728193252305</v>
      </c>
      <c r="AH206" s="414" cm="1">
        <f t="array" ref="AH206">TREND($AB206:$AF206,$AB$1:$AF$1,AH$1)</f>
        <v>0.15054099942742738</v>
      </c>
      <c r="AI206" s="414" cm="1">
        <f t="array" ref="AI206">TREND($AB206:$AF206,$AB$1:$AF$1,AI$1)</f>
        <v>0.16835380560254976</v>
      </c>
      <c r="AJ206" s="414" cm="1">
        <f t="array" ref="AJ206">TREND($AB206:$AF206,$AB$1:$AF$1,AJ$1)</f>
        <v>0.18616661177767213</v>
      </c>
      <c r="AK206" s="414" cm="1">
        <f t="array" ref="AK206">TREND($AB206:$AF206,$AB$1:$AF$1,AK$1)</f>
        <v>0.20397941795279451</v>
      </c>
    </row>
    <row r="207" spans="1:37" x14ac:dyDescent="0.25">
      <c r="A207" s="1" t="s">
        <v>1632</v>
      </c>
      <c r="B207" s="200" t="s">
        <v>1628</v>
      </c>
      <c r="C207" s="46" t="s">
        <v>1160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0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12">
        <f>('CA PATHWAYS 2022'!I$15/'CA PATHWAYS 2022'!$H$15)-1</f>
        <v>-0.15100422209697584</v>
      </c>
      <c r="H207" s="413">
        <f>('CA PATHWAYS 2022'!J$15/'CA PATHWAYS 2022'!$H$15)-1</f>
        <v>-0.20277144075204967</v>
      </c>
      <c r="I207" s="413">
        <f>('CA PATHWAYS 2022'!K$15/'CA PATHWAYS 2022'!$H$15)-1</f>
        <v>-0.17531595582048809</v>
      </c>
      <c r="J207" s="413">
        <f>('CA PATHWAYS 2022'!L$15/'CA PATHWAYS 2022'!$H$15)-1</f>
        <v>-0.14330252737257276</v>
      </c>
      <c r="K207" s="413">
        <f>('CA PATHWAYS 2022'!M$15/'CA PATHWAYS 2022'!$H$15)-1</f>
        <v>-0.12788924882261543</v>
      </c>
      <c r="L207" s="413">
        <f>('CA PATHWAYS 2022'!N$15/'CA PATHWAYS 2022'!$H$15)-1</f>
        <v>-0.10596350661603871</v>
      </c>
      <c r="M207" s="413">
        <f>('CA PATHWAYS 2022'!O$15/'CA PATHWAYS 2022'!$H$15)-1</f>
        <v>-9.2623836189442477E-2</v>
      </c>
      <c r="N207" s="413">
        <f>('CA PATHWAYS 2022'!P$15/'CA PATHWAYS 2022'!$H$15)-1</f>
        <v>-8.4356355238472291E-2</v>
      </c>
      <c r="O207" s="413">
        <f>('CA PATHWAYS 2022'!Q$15/'CA PATHWAYS 2022'!$H$15)-1</f>
        <v>-7.7417628477788214E-2</v>
      </c>
      <c r="P207" s="413">
        <f>('CA PATHWAYS 2022'!R$15/'CA PATHWAYS 2022'!$H$15)-1</f>
        <v>-6.9235322712236314E-2</v>
      </c>
      <c r="Q207" s="413">
        <f>('CA PATHWAYS 2022'!S$15/'CA PATHWAYS 2022'!$H$15)-1</f>
        <v>-5.683765330983559E-2</v>
      </c>
      <c r="R207" s="413">
        <f>('CA PATHWAYS 2022'!T$15/'CA PATHWAYS 2022'!$H$15)-1</f>
        <v>-4.5740712945802953E-2</v>
      </c>
      <c r="S207" s="413">
        <f>('CA PATHWAYS 2022'!U$15/'CA PATHWAYS 2022'!$H$15)-1</f>
        <v>-3.6225630364131733E-2</v>
      </c>
      <c r="T207" s="413">
        <f>('CA PATHWAYS 2022'!V$15/'CA PATHWAYS 2022'!$H$15)-1</f>
        <v>-2.2001348092289152E-2</v>
      </c>
      <c r="U207" s="413">
        <f>('CA PATHWAYS 2022'!W$15/'CA PATHWAYS 2022'!$H$15)-1</f>
        <v>-1.1068932121494512E-2</v>
      </c>
      <c r="V207" s="413">
        <f>('CA PATHWAYS 2022'!X$15/'CA PATHWAYS 2022'!$H$15)-1</f>
        <v>-5.2153863904778053E-3</v>
      </c>
      <c r="W207" s="413">
        <f>('CA PATHWAYS 2022'!Y$15/'CA PATHWAYS 2022'!$H$15)-1</f>
        <v>-1.5598720155484136E-3</v>
      </c>
      <c r="X207" s="413">
        <f>('CA PATHWAYS 2022'!Z$15/'CA PATHWAYS 2022'!$H$15)-1</f>
        <v>6.3575699996889501E-3</v>
      </c>
      <c r="Y207" s="413">
        <f>('CA PATHWAYS 2022'!AA$15/'CA PATHWAYS 2022'!$H$15)-1</f>
        <v>1.5128889741364615E-2</v>
      </c>
      <c r="Z207" s="413">
        <f>('CA PATHWAYS 2022'!AB$15/'CA PATHWAYS 2022'!$H$15)-1</f>
        <v>2.5019344081048445E-2</v>
      </c>
      <c r="AA207" s="413">
        <f>('CA PATHWAYS 2022'!AC$15/'CA PATHWAYS 2022'!$H$15)-1</f>
        <v>3.186008882207525E-2</v>
      </c>
      <c r="AB207" s="413">
        <f>('CA PATHWAYS 2022'!AD$15/'CA PATHWAYS 2022'!$H$15)-1</f>
        <v>4.3039375739147179E-2</v>
      </c>
      <c r="AC207" s="413">
        <f>('CA PATHWAYS 2022'!AE$15/'CA PATHWAYS 2022'!$H$15)-1</f>
        <v>5.9625384727645114E-2</v>
      </c>
      <c r="AD207" s="413">
        <f>('CA PATHWAYS 2022'!AF$15/'CA PATHWAYS 2022'!$H$15)-1</f>
        <v>8.1852524295267237E-2</v>
      </c>
      <c r="AE207" s="413">
        <f>('CA PATHWAYS 2022'!AG$15/'CA PATHWAYS 2022'!$H$15)-1</f>
        <v>0.10003097978804254</v>
      </c>
      <c r="AF207" s="413">
        <f>('CA PATHWAYS 2022'!AH$15/'CA PATHWAYS 2022'!$H$15)-1</f>
        <v>0.11190060908456401</v>
      </c>
      <c r="AG207" s="414" cm="1">
        <f t="array" ref="AG207">TREND($AB207:$AF207,$AB$1:$AF$1,AG$1)</f>
        <v>0.132728193252305</v>
      </c>
      <c r="AH207" s="414" cm="1">
        <f t="array" ref="AH207">TREND($AB207:$AF207,$AB$1:$AF$1,AH$1)</f>
        <v>0.15054099942742738</v>
      </c>
      <c r="AI207" s="414" cm="1">
        <f t="array" ref="AI207">TREND($AB207:$AF207,$AB$1:$AF$1,AI$1)</f>
        <v>0.16835380560254976</v>
      </c>
      <c r="AJ207" s="414" cm="1">
        <f t="array" ref="AJ207">TREND($AB207:$AF207,$AB$1:$AF$1,AJ$1)</f>
        <v>0.18616661177767213</v>
      </c>
      <c r="AK207" s="414" cm="1">
        <f t="array" ref="AK207">TREND($AB207:$AF207,$AB$1:$AF$1,AK$1)</f>
        <v>0.20397941795279451</v>
      </c>
    </row>
    <row r="208" spans="1:37" x14ac:dyDescent="0.25">
      <c r="A208" s="1" t="s">
        <v>1632</v>
      </c>
      <c r="B208" s="200" t="s">
        <v>1628</v>
      </c>
      <c r="C208" s="46" t="s">
        <v>1160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0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12">
        <v>0</v>
      </c>
      <c r="H208" s="413">
        <v>0</v>
      </c>
      <c r="I208" s="413">
        <v>0</v>
      </c>
      <c r="J208" s="413">
        <v>0</v>
      </c>
      <c r="K208" s="413">
        <v>0</v>
      </c>
      <c r="L208" s="413">
        <v>0</v>
      </c>
      <c r="M208" s="413">
        <v>0</v>
      </c>
      <c r="N208" s="413">
        <v>0</v>
      </c>
      <c r="O208" s="413">
        <v>0</v>
      </c>
      <c r="P208" s="413">
        <v>0</v>
      </c>
      <c r="Q208" s="413">
        <v>0</v>
      </c>
      <c r="R208" s="413">
        <v>0</v>
      </c>
      <c r="S208" s="413">
        <v>0</v>
      </c>
      <c r="T208" s="413">
        <v>0</v>
      </c>
      <c r="U208" s="413">
        <v>0</v>
      </c>
      <c r="V208" s="413">
        <v>0</v>
      </c>
      <c r="W208" s="413">
        <v>0</v>
      </c>
      <c r="X208" s="413">
        <v>0</v>
      </c>
      <c r="Y208" s="413">
        <v>0</v>
      </c>
      <c r="Z208" s="413">
        <v>0</v>
      </c>
      <c r="AA208" s="413">
        <v>0</v>
      </c>
      <c r="AB208" s="413">
        <v>0</v>
      </c>
      <c r="AC208" s="413">
        <v>0</v>
      </c>
      <c r="AD208" s="413">
        <v>0</v>
      </c>
      <c r="AE208" s="413">
        <v>0</v>
      </c>
      <c r="AF208" s="413">
        <v>0</v>
      </c>
      <c r="AG208" s="414" cm="1">
        <f t="array" ref="AG208">TREND($AB208:$AF208,$AB$1:$AF$1,AG$1)</f>
        <v>0</v>
      </c>
      <c r="AH208" s="414" cm="1">
        <f t="array" ref="AH208">TREND($AB208:$AF208,$AB$1:$AF$1,AH$1)</f>
        <v>0</v>
      </c>
      <c r="AI208" s="414" cm="1">
        <f t="array" ref="AI208">TREND($AB208:$AF208,$AB$1:$AF$1,AI$1)</f>
        <v>0</v>
      </c>
      <c r="AJ208" s="414" cm="1">
        <f t="array" ref="AJ208">TREND($AB208:$AF208,$AB$1:$AF$1,AJ$1)</f>
        <v>0</v>
      </c>
      <c r="AK208" s="414" cm="1">
        <f t="array" ref="AK208">TREND($AB208:$AF208,$AB$1:$AF$1,AK$1)</f>
        <v>0</v>
      </c>
    </row>
    <row r="209" spans="1:37" x14ac:dyDescent="0.25">
      <c r="A209" s="1" t="s">
        <v>1632</v>
      </c>
      <c r="B209" s="200" t="s">
        <v>1628</v>
      </c>
      <c r="C209" s="46" t="s">
        <v>1160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0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12">
        <f>('CA PATHWAYS 2022'!I$15/'CA PATHWAYS 2022'!$H$15)-1</f>
        <v>-0.15100422209697584</v>
      </c>
      <c r="H209" s="413">
        <f>('CA PATHWAYS 2022'!J$15/'CA PATHWAYS 2022'!$H$15)-1</f>
        <v>-0.20277144075204967</v>
      </c>
      <c r="I209" s="413">
        <f>('CA PATHWAYS 2022'!K$15/'CA PATHWAYS 2022'!$H$15)-1</f>
        <v>-0.17531595582048809</v>
      </c>
      <c r="J209" s="413">
        <f>('CA PATHWAYS 2022'!L$15/'CA PATHWAYS 2022'!$H$15)-1</f>
        <v>-0.14330252737257276</v>
      </c>
      <c r="K209" s="413">
        <f>('CA PATHWAYS 2022'!M$15/'CA PATHWAYS 2022'!$H$15)-1</f>
        <v>-0.12788924882261543</v>
      </c>
      <c r="L209" s="413">
        <f>('CA PATHWAYS 2022'!N$15/'CA PATHWAYS 2022'!$H$15)-1</f>
        <v>-0.10596350661603871</v>
      </c>
      <c r="M209" s="413">
        <f>('CA PATHWAYS 2022'!O$15/'CA PATHWAYS 2022'!$H$15)-1</f>
        <v>-9.2623836189442477E-2</v>
      </c>
      <c r="N209" s="413">
        <f>('CA PATHWAYS 2022'!P$15/'CA PATHWAYS 2022'!$H$15)-1</f>
        <v>-8.4356355238472291E-2</v>
      </c>
      <c r="O209" s="413">
        <f>('CA PATHWAYS 2022'!Q$15/'CA PATHWAYS 2022'!$H$15)-1</f>
        <v>-7.7417628477788214E-2</v>
      </c>
      <c r="P209" s="413">
        <f>('CA PATHWAYS 2022'!R$15/'CA PATHWAYS 2022'!$H$15)-1</f>
        <v>-6.9235322712236314E-2</v>
      </c>
      <c r="Q209" s="413">
        <f>('CA PATHWAYS 2022'!S$15/'CA PATHWAYS 2022'!$H$15)-1</f>
        <v>-5.683765330983559E-2</v>
      </c>
      <c r="R209" s="413">
        <f>('CA PATHWAYS 2022'!T$15/'CA PATHWAYS 2022'!$H$15)-1</f>
        <v>-4.5740712945802953E-2</v>
      </c>
      <c r="S209" s="413">
        <f>('CA PATHWAYS 2022'!U$15/'CA PATHWAYS 2022'!$H$15)-1</f>
        <v>-3.6225630364131733E-2</v>
      </c>
      <c r="T209" s="413">
        <f>('CA PATHWAYS 2022'!V$15/'CA PATHWAYS 2022'!$H$15)-1</f>
        <v>-2.2001348092289152E-2</v>
      </c>
      <c r="U209" s="413">
        <f>('CA PATHWAYS 2022'!W$15/'CA PATHWAYS 2022'!$H$15)-1</f>
        <v>-1.1068932121494512E-2</v>
      </c>
      <c r="V209" s="413">
        <f>('CA PATHWAYS 2022'!X$15/'CA PATHWAYS 2022'!$H$15)-1</f>
        <v>-5.2153863904778053E-3</v>
      </c>
      <c r="W209" s="413">
        <f>('CA PATHWAYS 2022'!Y$15/'CA PATHWAYS 2022'!$H$15)-1</f>
        <v>-1.5598720155484136E-3</v>
      </c>
      <c r="X209" s="413">
        <f>('CA PATHWAYS 2022'!Z$15/'CA PATHWAYS 2022'!$H$15)-1</f>
        <v>6.3575699996889501E-3</v>
      </c>
      <c r="Y209" s="413">
        <f>('CA PATHWAYS 2022'!AA$15/'CA PATHWAYS 2022'!$H$15)-1</f>
        <v>1.5128889741364615E-2</v>
      </c>
      <c r="Z209" s="413">
        <f>('CA PATHWAYS 2022'!AB$15/'CA PATHWAYS 2022'!$H$15)-1</f>
        <v>2.5019344081048445E-2</v>
      </c>
      <c r="AA209" s="413">
        <f>('CA PATHWAYS 2022'!AC$15/'CA PATHWAYS 2022'!$H$15)-1</f>
        <v>3.186008882207525E-2</v>
      </c>
      <c r="AB209" s="413">
        <f>('CA PATHWAYS 2022'!AD$15/'CA PATHWAYS 2022'!$H$15)-1</f>
        <v>4.3039375739147179E-2</v>
      </c>
      <c r="AC209" s="413">
        <f>('CA PATHWAYS 2022'!AE$15/'CA PATHWAYS 2022'!$H$15)-1</f>
        <v>5.9625384727645114E-2</v>
      </c>
      <c r="AD209" s="413">
        <f>('CA PATHWAYS 2022'!AF$15/'CA PATHWAYS 2022'!$H$15)-1</f>
        <v>8.1852524295267237E-2</v>
      </c>
      <c r="AE209" s="413">
        <f>('CA PATHWAYS 2022'!AG$15/'CA PATHWAYS 2022'!$H$15)-1</f>
        <v>0.10003097978804254</v>
      </c>
      <c r="AF209" s="413">
        <f>('CA PATHWAYS 2022'!AH$15/'CA PATHWAYS 2022'!$H$15)-1</f>
        <v>0.11190060908456401</v>
      </c>
      <c r="AG209" s="414" cm="1">
        <f t="array" ref="AG209">TREND($AB209:$AF209,$AB$1:$AF$1,AG$1)</f>
        <v>0.132728193252305</v>
      </c>
      <c r="AH209" s="414" cm="1">
        <f t="array" ref="AH209">TREND($AB209:$AF209,$AB$1:$AF$1,AH$1)</f>
        <v>0.15054099942742738</v>
      </c>
      <c r="AI209" s="414" cm="1">
        <f t="array" ref="AI209">TREND($AB209:$AF209,$AB$1:$AF$1,AI$1)</f>
        <v>0.16835380560254976</v>
      </c>
      <c r="AJ209" s="414" cm="1">
        <f t="array" ref="AJ209">TREND($AB209:$AF209,$AB$1:$AF$1,AJ$1)</f>
        <v>0.18616661177767213</v>
      </c>
      <c r="AK209" s="414" cm="1">
        <f t="array" ref="AK209">TREND($AB209:$AF209,$AB$1:$AF$1,AK$1)</f>
        <v>0.20397941795279451</v>
      </c>
    </row>
    <row r="211" spans="1:37" x14ac:dyDescent="0.25">
      <c r="A211" s="1" t="s">
        <v>1633</v>
      </c>
      <c r="B211" s="200" t="s">
        <v>1628</v>
      </c>
      <c r="C211" s="46" t="s">
        <v>1161</v>
      </c>
      <c r="D211" s="143" t="s">
        <v>52</v>
      </c>
      <c r="E211">
        <v>0</v>
      </c>
      <c r="F211" s="245">
        <v>0</v>
      </c>
      <c r="G211" s="412">
        <v>0</v>
      </c>
      <c r="H211" s="413">
        <v>0</v>
      </c>
      <c r="I211" s="413">
        <v>0</v>
      </c>
      <c r="J211" s="413">
        <v>0</v>
      </c>
      <c r="K211" s="413">
        <v>0</v>
      </c>
      <c r="L211" s="413">
        <v>0</v>
      </c>
      <c r="M211" s="413">
        <v>0</v>
      </c>
      <c r="N211" s="413">
        <v>0</v>
      </c>
      <c r="O211" s="413">
        <v>0</v>
      </c>
      <c r="P211" s="413">
        <v>0</v>
      </c>
      <c r="Q211" s="413">
        <v>0</v>
      </c>
      <c r="R211" s="413">
        <v>0</v>
      </c>
      <c r="S211" s="413">
        <v>0</v>
      </c>
      <c r="T211" s="413">
        <v>0</v>
      </c>
      <c r="U211" s="413">
        <v>0</v>
      </c>
      <c r="V211" s="413">
        <v>0</v>
      </c>
      <c r="W211" s="413">
        <v>0</v>
      </c>
      <c r="X211" s="413">
        <v>0</v>
      </c>
      <c r="Y211" s="413">
        <v>0</v>
      </c>
      <c r="Z211" s="413">
        <v>0</v>
      </c>
      <c r="AA211" s="413">
        <v>0</v>
      </c>
      <c r="AB211" s="413">
        <v>0</v>
      </c>
      <c r="AC211" s="413">
        <v>0</v>
      </c>
      <c r="AD211" s="413">
        <v>0</v>
      </c>
      <c r="AE211" s="413">
        <v>0</v>
      </c>
      <c r="AF211" s="413">
        <v>0</v>
      </c>
      <c r="AG211" s="413">
        <v>0</v>
      </c>
      <c r="AH211" s="413">
        <v>0</v>
      </c>
      <c r="AI211" s="413">
        <v>0</v>
      </c>
      <c r="AJ211" s="413">
        <v>0</v>
      </c>
      <c r="AK211" s="413">
        <v>0</v>
      </c>
    </row>
    <row r="212" spans="1:37" x14ac:dyDescent="0.25">
      <c r="A212" s="1"/>
      <c r="B212" s="200" t="s">
        <v>1628</v>
      </c>
      <c r="C212" s="46" t="s">
        <v>1161</v>
      </c>
      <c r="D212" s="199" t="s">
        <v>53</v>
      </c>
      <c r="E212" s="3">
        <v>0</v>
      </c>
      <c r="F212" s="245">
        <v>0</v>
      </c>
      <c r="G212" s="412">
        <f>('CA PATHWAYS 2022'!I$18/'CA PATHWAYS 2022'!$H$18)-1</f>
        <v>-0.12705319628910805</v>
      </c>
      <c r="H212" s="413">
        <f>('CA PATHWAYS 2022'!J$18/'CA PATHWAYS 2022'!$H$18)-1</f>
        <v>-0.13548527908124608</v>
      </c>
      <c r="I212" s="413">
        <f>('CA PATHWAYS 2022'!K$15/'CA PATHWAYS 2022'!$H$15)-1</f>
        <v>-0.17531595582048809</v>
      </c>
      <c r="J212" s="413">
        <f>('CA PATHWAYS 2022'!L$15/'CA PATHWAYS 2022'!$H$15)-1</f>
        <v>-0.14330252737257276</v>
      </c>
      <c r="K212" s="413">
        <f>('CA PATHWAYS 2022'!M$15/'CA PATHWAYS 2022'!$H$15)-1</f>
        <v>-0.12788924882261543</v>
      </c>
      <c r="L212" s="413">
        <f>('CA PATHWAYS 2022'!N$15/'CA PATHWAYS 2022'!$H$15)-1</f>
        <v>-0.10596350661603871</v>
      </c>
      <c r="M212" s="413">
        <f>('CA PATHWAYS 2022'!O$15/'CA PATHWAYS 2022'!$H$15)-1</f>
        <v>-9.2623836189442477E-2</v>
      </c>
      <c r="N212" s="413">
        <f>('CA PATHWAYS 2022'!P$15/'CA PATHWAYS 2022'!$H$15)-1</f>
        <v>-8.4356355238472291E-2</v>
      </c>
      <c r="O212" s="413">
        <f>('CA PATHWAYS 2022'!Q$15/'CA PATHWAYS 2022'!$H$15)-1</f>
        <v>-7.7417628477788214E-2</v>
      </c>
      <c r="P212" s="413">
        <f>('CA PATHWAYS 2022'!R$15/'CA PATHWAYS 2022'!$H$15)-1</f>
        <v>-6.9235322712236314E-2</v>
      </c>
      <c r="Q212" s="413">
        <f>('CA PATHWAYS 2022'!S$15/'CA PATHWAYS 2022'!$H$15)-1</f>
        <v>-5.683765330983559E-2</v>
      </c>
      <c r="R212" s="413">
        <f>('CA PATHWAYS 2022'!T$15/'CA PATHWAYS 2022'!$H$15)-1</f>
        <v>-4.5740712945802953E-2</v>
      </c>
      <c r="S212" s="413">
        <f>('CA PATHWAYS 2022'!U$15/'CA PATHWAYS 2022'!$H$15)-1</f>
        <v>-3.6225630364131733E-2</v>
      </c>
      <c r="T212" s="413">
        <f>('CA PATHWAYS 2022'!V$15/'CA PATHWAYS 2022'!$H$15)-1</f>
        <v>-2.2001348092289152E-2</v>
      </c>
      <c r="U212" s="413">
        <f>('CA PATHWAYS 2022'!W$15/'CA PATHWAYS 2022'!$H$15)-1</f>
        <v>-1.1068932121494512E-2</v>
      </c>
      <c r="V212" s="413">
        <f>('CA PATHWAYS 2022'!X$15/'CA PATHWAYS 2022'!$H$15)-1</f>
        <v>-5.2153863904778053E-3</v>
      </c>
      <c r="W212" s="413">
        <f>('CA PATHWAYS 2022'!Y$15/'CA PATHWAYS 2022'!$H$15)-1</f>
        <v>-1.5598720155484136E-3</v>
      </c>
      <c r="X212" s="413">
        <f>('CA PATHWAYS 2022'!Z$15/'CA PATHWAYS 2022'!$H$15)-1</f>
        <v>6.3575699996889501E-3</v>
      </c>
      <c r="Y212" s="413">
        <f>('CA PATHWAYS 2022'!AA$15/'CA PATHWAYS 2022'!$H$15)-1</f>
        <v>1.5128889741364615E-2</v>
      </c>
      <c r="Z212" s="413">
        <f>('CA PATHWAYS 2022'!AB$15/'CA PATHWAYS 2022'!$H$15)-1</f>
        <v>2.5019344081048445E-2</v>
      </c>
      <c r="AA212" s="413">
        <f>('CA PATHWAYS 2022'!AC$15/'CA PATHWAYS 2022'!$H$15)-1</f>
        <v>3.186008882207525E-2</v>
      </c>
      <c r="AB212" s="413">
        <f>('CA PATHWAYS 2022'!AD$15/'CA PATHWAYS 2022'!$H$15)-1</f>
        <v>4.3039375739147179E-2</v>
      </c>
      <c r="AC212" s="413">
        <f>('CA PATHWAYS 2022'!AE$15/'CA PATHWAYS 2022'!$H$15)-1</f>
        <v>5.9625384727645114E-2</v>
      </c>
      <c r="AD212" s="413">
        <f>('CA PATHWAYS 2022'!AF$15/'CA PATHWAYS 2022'!$H$15)-1</f>
        <v>8.1852524295267237E-2</v>
      </c>
      <c r="AE212" s="413">
        <f>('CA PATHWAYS 2022'!AG$15/'CA PATHWAYS 2022'!$H$15)-1</f>
        <v>0.10003097978804254</v>
      </c>
      <c r="AF212" s="413">
        <f>('CA PATHWAYS 2022'!AH$15/'CA PATHWAYS 2022'!$H$15)-1</f>
        <v>0.11190060908456401</v>
      </c>
      <c r="AG212" s="414" cm="1">
        <f t="array" ref="AG212">TREND($AB212:$AF212,$AB$1:$AF$1,AG$1)</f>
        <v>0.132728193252305</v>
      </c>
      <c r="AH212" s="414" cm="1">
        <f t="array" ref="AH212">TREND($AB212:$AF212,$AB$1:$AF$1,AH$1)</f>
        <v>0.15054099942742738</v>
      </c>
      <c r="AI212" s="414" cm="1">
        <f t="array" ref="AI212">TREND($AB212:$AF212,$AB$1:$AF$1,AI$1)</f>
        <v>0.16835380560254976</v>
      </c>
      <c r="AJ212" s="414" cm="1">
        <f t="array" ref="AJ212">TREND($AB212:$AF212,$AB$1:$AF$1,AJ$1)</f>
        <v>0.18616661177767213</v>
      </c>
      <c r="AK212" s="414" cm="1">
        <f t="array" ref="AK212">TREND($AB212:$AF212,$AB$1:$AF$1,AK$1)</f>
        <v>0.20397941795279451</v>
      </c>
    </row>
    <row r="213" spans="1:37" x14ac:dyDescent="0.25">
      <c r="A213" s="1" t="s">
        <v>1633</v>
      </c>
      <c r="B213" s="200" t="s">
        <v>1628</v>
      </c>
      <c r="C213" s="46" t="s">
        <v>1161</v>
      </c>
      <c r="D213" s="46" t="s">
        <v>54</v>
      </c>
      <c r="E213" s="3">
        <v>0</v>
      </c>
      <c r="F213" s="245">
        <v>0</v>
      </c>
      <c r="G213" s="412">
        <f>('CA PATHWAYS 2022'!I$21/'CA PATHWAYS 2022'!$H$21)-1</f>
        <v>-0.1317309795322309</v>
      </c>
      <c r="H213" s="413">
        <f>('CA PATHWAYS 2022'!J$21/'CA PATHWAYS 2022'!$H$21)-1</f>
        <v>-0.20560753180468438</v>
      </c>
      <c r="I213" s="413">
        <f>('CA PATHWAYS 2022'!K$21/'CA PATHWAYS 2022'!$H$21)-1</f>
        <v>-0.21037368806123402</v>
      </c>
      <c r="J213" s="413">
        <f>('CA PATHWAYS 2022'!L$21/'CA PATHWAYS 2022'!$H$21)-1</f>
        <v>-0.18708919200329854</v>
      </c>
      <c r="K213" s="413">
        <f>('CA PATHWAYS 2022'!M$21/'CA PATHWAYS 2022'!$H$21)-1</f>
        <v>-0.18245472189025636</v>
      </c>
      <c r="L213" s="413">
        <f>('CA PATHWAYS 2022'!N$21/'CA PATHWAYS 2022'!$H$21)-1</f>
        <v>-0.16801387699504622</v>
      </c>
      <c r="M213" s="413">
        <f>('CA PATHWAYS 2022'!O$21/'CA PATHWAYS 2022'!$H$21)-1</f>
        <v>-0.17356245986561214</v>
      </c>
      <c r="N213" s="413">
        <f>('CA PATHWAYS 2022'!P$21/'CA PATHWAYS 2022'!$H$21)-1</f>
        <v>-0.1860504333055194</v>
      </c>
      <c r="O213" s="413">
        <f>('CA PATHWAYS 2022'!Q$21/'CA PATHWAYS 2022'!$H$21)-1</f>
        <v>-0.19050396971066441</v>
      </c>
      <c r="P213" s="413">
        <f>('CA PATHWAYS 2022'!R$21/'CA PATHWAYS 2022'!$H$21)-1</f>
        <v>-0.20969086882695664</v>
      </c>
      <c r="Q213" s="413">
        <f>('CA PATHWAYS 2022'!S$21/'CA PATHWAYS 2022'!$H$21)-1</f>
        <v>-0.23169206030215039</v>
      </c>
      <c r="R213" s="413">
        <f>('CA PATHWAYS 2022'!T$21/'CA PATHWAYS 2022'!$H$21)-1</f>
        <v>-0.24349882626097485</v>
      </c>
      <c r="S213" s="413">
        <f>('CA PATHWAYS 2022'!U$21/'CA PATHWAYS 2022'!$H$21)-1</f>
        <v>-0.25974380571125311</v>
      </c>
      <c r="T213" s="413">
        <f>('CA PATHWAYS 2022'!V$21/'CA PATHWAYS 2022'!$H$21)-1</f>
        <v>-0.2635800657592211</v>
      </c>
      <c r="U213" s="413">
        <f>('CA PATHWAYS 2022'!W$21/'CA PATHWAYS 2022'!$H$21)-1</f>
        <v>-0.26675247727638196</v>
      </c>
      <c r="V213" s="413">
        <f>('CA PATHWAYS 2022'!X$21/'CA PATHWAYS 2022'!$H$21)-1</f>
        <v>-0.27857253951141736</v>
      </c>
      <c r="W213" s="413">
        <f>('CA PATHWAYS 2022'!Y$21/'CA PATHWAYS 2022'!$H$21)-1</f>
        <v>-0.29255107165601657</v>
      </c>
      <c r="X213" s="413">
        <f>('CA PATHWAYS 2022'!Z$21/'CA PATHWAYS 2022'!$H$21)-1</f>
        <v>-0.29881540797423223</v>
      </c>
      <c r="Y213" s="413">
        <f>('CA PATHWAYS 2022'!AA$21/'CA PATHWAYS 2022'!$H$21)-1</f>
        <v>-0.30317238807299463</v>
      </c>
      <c r="Z213" s="413">
        <f>('CA PATHWAYS 2022'!AB$21/'CA PATHWAYS 2022'!$H$21)-1</f>
        <v>-0.30956177416642794</v>
      </c>
      <c r="AA213" s="413">
        <f>('CA PATHWAYS 2022'!AC$21/'CA PATHWAYS 2022'!$H$21)-1</f>
        <v>-0.32398355986114868</v>
      </c>
      <c r="AB213" s="413">
        <f>('CA PATHWAYS 2022'!AD$21/'CA PATHWAYS 2022'!$H$21)-1</f>
        <v>-0.33972175133147386</v>
      </c>
      <c r="AC213" s="413">
        <f>('CA PATHWAYS 2022'!AE$21/'CA PATHWAYS 2022'!$H$21)-1</f>
        <v>-0.35136454114990334</v>
      </c>
      <c r="AD213" s="413">
        <f>('CA PATHWAYS 2022'!AF$21/'CA PATHWAYS 2022'!$H$21)-1</f>
        <v>-0.35898343307354119</v>
      </c>
      <c r="AE213" s="413">
        <f>('CA PATHWAYS 2022'!AG$21/'CA PATHWAYS 2022'!$H$21)-1</f>
        <v>-0.36321775730139516</v>
      </c>
      <c r="AF213" s="413">
        <f>('CA PATHWAYS 2022'!AH$21/'CA PATHWAYS 2022'!$H$21)-1</f>
        <v>-0.36837306086282917</v>
      </c>
      <c r="AG213" s="414" cm="1">
        <f t="array" ref="AG213">TREND($AB213:$AF213,$AB$1:$AF$1,AG$1)</f>
        <v>-0.37707885930809049</v>
      </c>
      <c r="AH213" s="414" cm="1">
        <f t="array" ref="AH213">TREND($AB213:$AF213,$AB$1:$AF$1,AH$1)</f>
        <v>-0.38399444282950945</v>
      </c>
      <c r="AI213" s="414" cm="1">
        <f t="array" ref="AI213">TREND($AB213:$AF213,$AB$1:$AF$1,AI$1)</f>
        <v>-0.3909100263509302</v>
      </c>
      <c r="AJ213" s="414" cm="1">
        <f t="array" ref="AJ213">TREND($AB213:$AF213,$AB$1:$AF$1,AJ$1)</f>
        <v>-0.39782560987235094</v>
      </c>
      <c r="AK213" s="414" cm="1">
        <f t="array" ref="AK213">TREND($AB213:$AF213,$AB$1:$AF$1,AK$1)</f>
        <v>-0.4047411933937699</v>
      </c>
    </row>
    <row r="214" spans="1:37" x14ac:dyDescent="0.25">
      <c r="A214" s="1"/>
      <c r="B214" s="200" t="s">
        <v>1628</v>
      </c>
      <c r="C214" s="46" t="s">
        <v>1161</v>
      </c>
      <c r="D214" s="46" t="s">
        <v>55</v>
      </c>
      <c r="E214" s="3">
        <v>0</v>
      </c>
      <c r="F214" s="245">
        <v>0</v>
      </c>
      <c r="G214" s="412">
        <f>('CA PATHWAYS 2022'!I$18/'CA PATHWAYS 2022'!$H$18)-1</f>
        <v>-0.12705319628910805</v>
      </c>
      <c r="H214" s="413">
        <f>('CA PATHWAYS 2022'!J$18/'CA PATHWAYS 2022'!$H$18)-1</f>
        <v>-0.13548527908124608</v>
      </c>
      <c r="I214" s="413">
        <f>('CA PATHWAYS 2022'!K$15/'CA PATHWAYS 2022'!$H$15)-1</f>
        <v>-0.17531595582048809</v>
      </c>
      <c r="J214" s="413">
        <f>('CA PATHWAYS 2022'!L$15/'CA PATHWAYS 2022'!$H$15)-1</f>
        <v>-0.14330252737257276</v>
      </c>
      <c r="K214" s="413">
        <f>('CA PATHWAYS 2022'!M$15/'CA PATHWAYS 2022'!$H$15)-1</f>
        <v>-0.12788924882261543</v>
      </c>
      <c r="L214" s="413">
        <f>('CA PATHWAYS 2022'!N$15/'CA PATHWAYS 2022'!$H$15)-1</f>
        <v>-0.10596350661603871</v>
      </c>
      <c r="M214" s="413">
        <f>('CA PATHWAYS 2022'!O$15/'CA PATHWAYS 2022'!$H$15)-1</f>
        <v>-9.2623836189442477E-2</v>
      </c>
      <c r="N214" s="413">
        <f>('CA PATHWAYS 2022'!P$15/'CA PATHWAYS 2022'!$H$15)-1</f>
        <v>-8.4356355238472291E-2</v>
      </c>
      <c r="O214" s="413">
        <f>('CA PATHWAYS 2022'!Q$15/'CA PATHWAYS 2022'!$H$15)-1</f>
        <v>-7.7417628477788214E-2</v>
      </c>
      <c r="P214" s="413">
        <f>('CA PATHWAYS 2022'!R$15/'CA PATHWAYS 2022'!$H$15)-1</f>
        <v>-6.9235322712236314E-2</v>
      </c>
      <c r="Q214" s="413">
        <f>('CA PATHWAYS 2022'!S$15/'CA PATHWAYS 2022'!$H$15)-1</f>
        <v>-5.683765330983559E-2</v>
      </c>
      <c r="R214" s="413">
        <f>('CA PATHWAYS 2022'!T$15/'CA PATHWAYS 2022'!$H$15)-1</f>
        <v>-4.5740712945802953E-2</v>
      </c>
      <c r="S214" s="413">
        <f>('CA PATHWAYS 2022'!U$15/'CA PATHWAYS 2022'!$H$15)-1</f>
        <v>-3.6225630364131733E-2</v>
      </c>
      <c r="T214" s="413">
        <f>('CA PATHWAYS 2022'!V$15/'CA PATHWAYS 2022'!$H$15)-1</f>
        <v>-2.2001348092289152E-2</v>
      </c>
      <c r="U214" s="413">
        <f>('CA PATHWAYS 2022'!W$15/'CA PATHWAYS 2022'!$H$15)-1</f>
        <v>-1.1068932121494512E-2</v>
      </c>
      <c r="V214" s="413">
        <f>('CA PATHWAYS 2022'!X$15/'CA PATHWAYS 2022'!$H$15)-1</f>
        <v>-5.2153863904778053E-3</v>
      </c>
      <c r="W214" s="413">
        <f>('CA PATHWAYS 2022'!Y$15/'CA PATHWAYS 2022'!$H$15)-1</f>
        <v>-1.5598720155484136E-3</v>
      </c>
      <c r="X214" s="413">
        <f>('CA PATHWAYS 2022'!Z$15/'CA PATHWAYS 2022'!$H$15)-1</f>
        <v>6.3575699996889501E-3</v>
      </c>
      <c r="Y214" s="413">
        <f>('CA PATHWAYS 2022'!AA$15/'CA PATHWAYS 2022'!$H$15)-1</f>
        <v>1.5128889741364615E-2</v>
      </c>
      <c r="Z214" s="413">
        <f>('CA PATHWAYS 2022'!AB$15/'CA PATHWAYS 2022'!$H$15)-1</f>
        <v>2.5019344081048445E-2</v>
      </c>
      <c r="AA214" s="413">
        <f>('CA PATHWAYS 2022'!AC$15/'CA PATHWAYS 2022'!$H$15)-1</f>
        <v>3.186008882207525E-2</v>
      </c>
      <c r="AB214" s="413">
        <f>('CA PATHWAYS 2022'!AD$15/'CA PATHWAYS 2022'!$H$15)-1</f>
        <v>4.3039375739147179E-2</v>
      </c>
      <c r="AC214" s="413">
        <f>('CA PATHWAYS 2022'!AE$15/'CA PATHWAYS 2022'!$H$15)-1</f>
        <v>5.9625384727645114E-2</v>
      </c>
      <c r="AD214" s="413">
        <f>('CA PATHWAYS 2022'!AF$15/'CA PATHWAYS 2022'!$H$15)-1</f>
        <v>8.1852524295267237E-2</v>
      </c>
      <c r="AE214" s="413">
        <f>('CA PATHWAYS 2022'!AG$15/'CA PATHWAYS 2022'!$H$15)-1</f>
        <v>0.10003097978804254</v>
      </c>
      <c r="AF214" s="413">
        <f>('CA PATHWAYS 2022'!AH$15/'CA PATHWAYS 2022'!$H$15)-1</f>
        <v>0.11190060908456401</v>
      </c>
      <c r="AG214" s="414" cm="1">
        <f t="array" ref="AG214">TREND($AB214:$AF214,$AB$1:$AF$1,AG$1)</f>
        <v>0.132728193252305</v>
      </c>
      <c r="AH214" s="414" cm="1">
        <f t="array" ref="AH214">TREND($AB214:$AF214,$AB$1:$AF$1,AH$1)</f>
        <v>0.15054099942742738</v>
      </c>
      <c r="AI214" s="414" cm="1">
        <f t="array" ref="AI214">TREND($AB214:$AF214,$AB$1:$AF$1,AI$1)</f>
        <v>0.16835380560254976</v>
      </c>
      <c r="AJ214" s="414" cm="1">
        <f t="array" ref="AJ214">TREND($AB214:$AF214,$AB$1:$AF$1,AJ$1)</f>
        <v>0.18616661177767213</v>
      </c>
      <c r="AK214" s="414" cm="1">
        <f t="array" ref="AK214">TREND($AB214:$AF214,$AB$1:$AF$1,AK$1)</f>
        <v>0.20397941795279451</v>
      </c>
    </row>
    <row r="215" spans="1:37" x14ac:dyDescent="0.25">
      <c r="A215" s="1"/>
      <c r="B215" s="200" t="s">
        <v>1628</v>
      </c>
      <c r="C215" s="46" t="s">
        <v>1161</v>
      </c>
      <c r="D215" s="46" t="s">
        <v>56</v>
      </c>
      <c r="E215" s="3">
        <v>0</v>
      </c>
      <c r="F215" s="245">
        <v>0</v>
      </c>
      <c r="G215" s="412">
        <f>('CA PATHWAYS 2022'!I$18/'CA PATHWAYS 2022'!$H$18)-1</f>
        <v>-0.12705319628910805</v>
      </c>
      <c r="H215" s="413">
        <f>('CA PATHWAYS 2022'!J$18/'CA PATHWAYS 2022'!$H$18)-1</f>
        <v>-0.13548527908124608</v>
      </c>
      <c r="I215" s="413">
        <f>('CA PATHWAYS 2022'!K$15/'CA PATHWAYS 2022'!$H$15)-1</f>
        <v>-0.17531595582048809</v>
      </c>
      <c r="J215" s="413">
        <f>('CA PATHWAYS 2022'!L$15/'CA PATHWAYS 2022'!$H$15)-1</f>
        <v>-0.14330252737257276</v>
      </c>
      <c r="K215" s="413">
        <f>('CA PATHWAYS 2022'!M$15/'CA PATHWAYS 2022'!$H$15)-1</f>
        <v>-0.12788924882261543</v>
      </c>
      <c r="L215" s="413">
        <f>('CA PATHWAYS 2022'!N$15/'CA PATHWAYS 2022'!$H$15)-1</f>
        <v>-0.10596350661603871</v>
      </c>
      <c r="M215" s="413">
        <f>('CA PATHWAYS 2022'!O$15/'CA PATHWAYS 2022'!$H$15)-1</f>
        <v>-9.2623836189442477E-2</v>
      </c>
      <c r="N215" s="413">
        <f>('CA PATHWAYS 2022'!P$15/'CA PATHWAYS 2022'!$H$15)-1</f>
        <v>-8.4356355238472291E-2</v>
      </c>
      <c r="O215" s="413">
        <f>('CA PATHWAYS 2022'!Q$15/'CA PATHWAYS 2022'!$H$15)-1</f>
        <v>-7.7417628477788214E-2</v>
      </c>
      <c r="P215" s="413">
        <f>('CA PATHWAYS 2022'!R$15/'CA PATHWAYS 2022'!$H$15)-1</f>
        <v>-6.9235322712236314E-2</v>
      </c>
      <c r="Q215" s="413">
        <f>('CA PATHWAYS 2022'!S$15/'CA PATHWAYS 2022'!$H$15)-1</f>
        <v>-5.683765330983559E-2</v>
      </c>
      <c r="R215" s="413">
        <f>('CA PATHWAYS 2022'!T$15/'CA PATHWAYS 2022'!$H$15)-1</f>
        <v>-4.5740712945802953E-2</v>
      </c>
      <c r="S215" s="413">
        <f>('CA PATHWAYS 2022'!U$15/'CA PATHWAYS 2022'!$H$15)-1</f>
        <v>-3.6225630364131733E-2</v>
      </c>
      <c r="T215" s="413">
        <f>('CA PATHWAYS 2022'!V$15/'CA PATHWAYS 2022'!$H$15)-1</f>
        <v>-2.2001348092289152E-2</v>
      </c>
      <c r="U215" s="413">
        <f>('CA PATHWAYS 2022'!W$15/'CA PATHWAYS 2022'!$H$15)-1</f>
        <v>-1.1068932121494512E-2</v>
      </c>
      <c r="V215" s="413">
        <f>('CA PATHWAYS 2022'!X$15/'CA PATHWAYS 2022'!$H$15)-1</f>
        <v>-5.2153863904778053E-3</v>
      </c>
      <c r="W215" s="413">
        <f>('CA PATHWAYS 2022'!Y$15/'CA PATHWAYS 2022'!$H$15)-1</f>
        <v>-1.5598720155484136E-3</v>
      </c>
      <c r="X215" s="413">
        <f>('CA PATHWAYS 2022'!Z$15/'CA PATHWAYS 2022'!$H$15)-1</f>
        <v>6.3575699996889501E-3</v>
      </c>
      <c r="Y215" s="413">
        <f>('CA PATHWAYS 2022'!AA$15/'CA PATHWAYS 2022'!$H$15)-1</f>
        <v>1.5128889741364615E-2</v>
      </c>
      <c r="Z215" s="413">
        <f>('CA PATHWAYS 2022'!AB$15/'CA PATHWAYS 2022'!$H$15)-1</f>
        <v>2.5019344081048445E-2</v>
      </c>
      <c r="AA215" s="413">
        <f>('CA PATHWAYS 2022'!AC$15/'CA PATHWAYS 2022'!$H$15)-1</f>
        <v>3.186008882207525E-2</v>
      </c>
      <c r="AB215" s="413">
        <f>('CA PATHWAYS 2022'!AD$15/'CA PATHWAYS 2022'!$H$15)-1</f>
        <v>4.3039375739147179E-2</v>
      </c>
      <c r="AC215" s="413">
        <f>('CA PATHWAYS 2022'!AE$15/'CA PATHWAYS 2022'!$H$15)-1</f>
        <v>5.9625384727645114E-2</v>
      </c>
      <c r="AD215" s="413">
        <f>('CA PATHWAYS 2022'!AF$15/'CA PATHWAYS 2022'!$H$15)-1</f>
        <v>8.1852524295267237E-2</v>
      </c>
      <c r="AE215" s="413">
        <f>('CA PATHWAYS 2022'!AG$15/'CA PATHWAYS 2022'!$H$15)-1</f>
        <v>0.10003097978804254</v>
      </c>
      <c r="AF215" s="413">
        <f>('CA PATHWAYS 2022'!AH$15/'CA PATHWAYS 2022'!$H$15)-1</f>
        <v>0.11190060908456401</v>
      </c>
      <c r="AG215" s="414" cm="1">
        <f t="array" ref="AG215">TREND($AB215:$AF215,$AB$1:$AF$1,AG$1)</f>
        <v>0.132728193252305</v>
      </c>
      <c r="AH215" s="414" cm="1">
        <f t="array" ref="AH215">TREND($AB215:$AF215,$AB$1:$AF$1,AH$1)</f>
        <v>0.15054099942742738</v>
      </c>
      <c r="AI215" s="414" cm="1">
        <f t="array" ref="AI215">TREND($AB215:$AF215,$AB$1:$AF$1,AI$1)</f>
        <v>0.16835380560254976</v>
      </c>
      <c r="AJ215" s="414" cm="1">
        <f t="array" ref="AJ215">TREND($AB215:$AF215,$AB$1:$AF$1,AJ$1)</f>
        <v>0.18616661177767213</v>
      </c>
      <c r="AK215" s="414" cm="1">
        <f t="array" ref="AK215">TREND($AB215:$AF215,$AB$1:$AF$1,AK$1)</f>
        <v>0.20397941795279451</v>
      </c>
    </row>
    <row r="216" spans="1:37" x14ac:dyDescent="0.25">
      <c r="A216" s="1"/>
      <c r="B216" s="200" t="s">
        <v>1628</v>
      </c>
      <c r="C216" s="46" t="s">
        <v>1161</v>
      </c>
      <c r="D216" s="46" t="s">
        <v>57</v>
      </c>
      <c r="E216" s="3">
        <v>0</v>
      </c>
      <c r="F216" s="245">
        <v>0</v>
      </c>
      <c r="G216" s="412">
        <f>('CA PATHWAYS 2022'!I$18/'CA PATHWAYS 2022'!$H$18)-1</f>
        <v>-0.12705319628910805</v>
      </c>
      <c r="H216" s="413">
        <f>('CA PATHWAYS 2022'!J$18/'CA PATHWAYS 2022'!$H$18)-1</f>
        <v>-0.13548527908124608</v>
      </c>
      <c r="I216" s="413">
        <f>('CA PATHWAYS 2022'!K$15/'CA PATHWAYS 2022'!$H$15)-1</f>
        <v>-0.17531595582048809</v>
      </c>
      <c r="J216" s="413">
        <f>('CA PATHWAYS 2022'!L$15/'CA PATHWAYS 2022'!$H$15)-1</f>
        <v>-0.14330252737257276</v>
      </c>
      <c r="K216" s="413">
        <f>('CA PATHWAYS 2022'!M$15/'CA PATHWAYS 2022'!$H$15)-1</f>
        <v>-0.12788924882261543</v>
      </c>
      <c r="L216" s="413">
        <f>('CA PATHWAYS 2022'!N$15/'CA PATHWAYS 2022'!$H$15)-1</f>
        <v>-0.10596350661603871</v>
      </c>
      <c r="M216" s="413">
        <f>('CA PATHWAYS 2022'!O$15/'CA PATHWAYS 2022'!$H$15)-1</f>
        <v>-9.2623836189442477E-2</v>
      </c>
      <c r="N216" s="413">
        <f>('CA PATHWAYS 2022'!P$15/'CA PATHWAYS 2022'!$H$15)-1</f>
        <v>-8.4356355238472291E-2</v>
      </c>
      <c r="O216" s="413">
        <f>('CA PATHWAYS 2022'!Q$15/'CA PATHWAYS 2022'!$H$15)-1</f>
        <v>-7.7417628477788214E-2</v>
      </c>
      <c r="P216" s="413">
        <f>('CA PATHWAYS 2022'!R$15/'CA PATHWAYS 2022'!$H$15)-1</f>
        <v>-6.9235322712236314E-2</v>
      </c>
      <c r="Q216" s="413">
        <f>('CA PATHWAYS 2022'!S$15/'CA PATHWAYS 2022'!$H$15)-1</f>
        <v>-5.683765330983559E-2</v>
      </c>
      <c r="R216" s="413">
        <f>('CA PATHWAYS 2022'!T$15/'CA PATHWAYS 2022'!$H$15)-1</f>
        <v>-4.5740712945802953E-2</v>
      </c>
      <c r="S216" s="413">
        <f>('CA PATHWAYS 2022'!U$15/'CA PATHWAYS 2022'!$H$15)-1</f>
        <v>-3.6225630364131733E-2</v>
      </c>
      <c r="T216" s="413">
        <f>('CA PATHWAYS 2022'!V$15/'CA PATHWAYS 2022'!$H$15)-1</f>
        <v>-2.2001348092289152E-2</v>
      </c>
      <c r="U216" s="413">
        <f>('CA PATHWAYS 2022'!W$15/'CA PATHWAYS 2022'!$H$15)-1</f>
        <v>-1.1068932121494512E-2</v>
      </c>
      <c r="V216" s="413">
        <f>('CA PATHWAYS 2022'!X$15/'CA PATHWAYS 2022'!$H$15)-1</f>
        <v>-5.2153863904778053E-3</v>
      </c>
      <c r="W216" s="413">
        <f>('CA PATHWAYS 2022'!Y$15/'CA PATHWAYS 2022'!$H$15)-1</f>
        <v>-1.5598720155484136E-3</v>
      </c>
      <c r="X216" s="413">
        <f>('CA PATHWAYS 2022'!Z$15/'CA PATHWAYS 2022'!$H$15)-1</f>
        <v>6.3575699996889501E-3</v>
      </c>
      <c r="Y216" s="413">
        <f>('CA PATHWAYS 2022'!AA$15/'CA PATHWAYS 2022'!$H$15)-1</f>
        <v>1.5128889741364615E-2</v>
      </c>
      <c r="Z216" s="413">
        <f>('CA PATHWAYS 2022'!AB$15/'CA PATHWAYS 2022'!$H$15)-1</f>
        <v>2.5019344081048445E-2</v>
      </c>
      <c r="AA216" s="413">
        <f>('CA PATHWAYS 2022'!AC$15/'CA PATHWAYS 2022'!$H$15)-1</f>
        <v>3.186008882207525E-2</v>
      </c>
      <c r="AB216" s="413">
        <f>('CA PATHWAYS 2022'!AD$15/'CA PATHWAYS 2022'!$H$15)-1</f>
        <v>4.3039375739147179E-2</v>
      </c>
      <c r="AC216" s="413">
        <f>('CA PATHWAYS 2022'!AE$15/'CA PATHWAYS 2022'!$H$15)-1</f>
        <v>5.9625384727645114E-2</v>
      </c>
      <c r="AD216" s="413">
        <f>('CA PATHWAYS 2022'!AF$15/'CA PATHWAYS 2022'!$H$15)-1</f>
        <v>8.1852524295267237E-2</v>
      </c>
      <c r="AE216" s="413">
        <f>('CA PATHWAYS 2022'!AG$15/'CA PATHWAYS 2022'!$H$15)-1</f>
        <v>0.10003097978804254</v>
      </c>
      <c r="AF216" s="413">
        <f>('CA PATHWAYS 2022'!AH$15/'CA PATHWAYS 2022'!$H$15)-1</f>
        <v>0.11190060908456401</v>
      </c>
      <c r="AG216" s="414" cm="1">
        <f t="array" ref="AG216">TREND($AB216:$AF216,$AB$1:$AF$1,AG$1)</f>
        <v>0.132728193252305</v>
      </c>
      <c r="AH216" s="414" cm="1">
        <f t="array" ref="AH216">TREND($AB216:$AF216,$AB$1:$AF$1,AH$1)</f>
        <v>0.15054099942742738</v>
      </c>
      <c r="AI216" s="414" cm="1">
        <f t="array" ref="AI216">TREND($AB216:$AF216,$AB$1:$AF$1,AI$1)</f>
        <v>0.16835380560254976</v>
      </c>
      <c r="AJ216" s="414" cm="1">
        <f t="array" ref="AJ216">TREND($AB216:$AF216,$AB$1:$AF$1,AJ$1)</f>
        <v>0.18616661177767213</v>
      </c>
      <c r="AK216" s="414" cm="1">
        <f t="array" ref="AK216">TREND($AB216:$AF216,$AB$1:$AF$1,AK$1)</f>
        <v>0.20397941795279451</v>
      </c>
    </row>
    <row r="217" spans="1:37" x14ac:dyDescent="0.25">
      <c r="A217" s="1"/>
      <c r="B217" s="200" t="s">
        <v>1628</v>
      </c>
      <c r="C217" s="46" t="s">
        <v>1161</v>
      </c>
      <c r="D217" s="46" t="s">
        <v>58</v>
      </c>
      <c r="E217" s="3">
        <v>0</v>
      </c>
      <c r="F217" s="245">
        <v>0</v>
      </c>
      <c r="G217" s="412">
        <f>('CA PATHWAYS 2022'!I$18/'CA PATHWAYS 2022'!$H$18)-1</f>
        <v>-0.12705319628910805</v>
      </c>
      <c r="H217" s="413">
        <f>('CA PATHWAYS 2022'!J$18/'CA PATHWAYS 2022'!$H$18)-1</f>
        <v>-0.13548527908124608</v>
      </c>
      <c r="I217" s="413">
        <f>('CA PATHWAYS 2022'!K$15/'CA PATHWAYS 2022'!$H$15)-1</f>
        <v>-0.17531595582048809</v>
      </c>
      <c r="J217" s="413">
        <f>('CA PATHWAYS 2022'!L$15/'CA PATHWAYS 2022'!$H$15)-1</f>
        <v>-0.14330252737257276</v>
      </c>
      <c r="K217" s="413">
        <f>('CA PATHWAYS 2022'!M$15/'CA PATHWAYS 2022'!$H$15)-1</f>
        <v>-0.12788924882261543</v>
      </c>
      <c r="L217" s="413">
        <f>('CA PATHWAYS 2022'!N$15/'CA PATHWAYS 2022'!$H$15)-1</f>
        <v>-0.10596350661603871</v>
      </c>
      <c r="M217" s="413">
        <f>('CA PATHWAYS 2022'!O$15/'CA PATHWAYS 2022'!$H$15)-1</f>
        <v>-9.2623836189442477E-2</v>
      </c>
      <c r="N217" s="413">
        <f>('CA PATHWAYS 2022'!P$15/'CA PATHWAYS 2022'!$H$15)-1</f>
        <v>-8.4356355238472291E-2</v>
      </c>
      <c r="O217" s="413">
        <f>('CA PATHWAYS 2022'!Q$15/'CA PATHWAYS 2022'!$H$15)-1</f>
        <v>-7.7417628477788214E-2</v>
      </c>
      <c r="P217" s="413">
        <f>('CA PATHWAYS 2022'!R$15/'CA PATHWAYS 2022'!$H$15)-1</f>
        <v>-6.9235322712236314E-2</v>
      </c>
      <c r="Q217" s="413">
        <f>('CA PATHWAYS 2022'!S$15/'CA PATHWAYS 2022'!$H$15)-1</f>
        <v>-5.683765330983559E-2</v>
      </c>
      <c r="R217" s="413">
        <f>('CA PATHWAYS 2022'!T$15/'CA PATHWAYS 2022'!$H$15)-1</f>
        <v>-4.5740712945802953E-2</v>
      </c>
      <c r="S217" s="413">
        <f>('CA PATHWAYS 2022'!U$15/'CA PATHWAYS 2022'!$H$15)-1</f>
        <v>-3.6225630364131733E-2</v>
      </c>
      <c r="T217" s="413">
        <f>('CA PATHWAYS 2022'!V$15/'CA PATHWAYS 2022'!$H$15)-1</f>
        <v>-2.2001348092289152E-2</v>
      </c>
      <c r="U217" s="413">
        <f>('CA PATHWAYS 2022'!W$15/'CA PATHWAYS 2022'!$H$15)-1</f>
        <v>-1.1068932121494512E-2</v>
      </c>
      <c r="V217" s="413">
        <f>('CA PATHWAYS 2022'!X$15/'CA PATHWAYS 2022'!$H$15)-1</f>
        <v>-5.2153863904778053E-3</v>
      </c>
      <c r="W217" s="413">
        <f>('CA PATHWAYS 2022'!Y$15/'CA PATHWAYS 2022'!$H$15)-1</f>
        <v>-1.5598720155484136E-3</v>
      </c>
      <c r="X217" s="413">
        <f>('CA PATHWAYS 2022'!Z$15/'CA PATHWAYS 2022'!$H$15)-1</f>
        <v>6.3575699996889501E-3</v>
      </c>
      <c r="Y217" s="413">
        <f>('CA PATHWAYS 2022'!AA$15/'CA PATHWAYS 2022'!$H$15)-1</f>
        <v>1.5128889741364615E-2</v>
      </c>
      <c r="Z217" s="413">
        <f>('CA PATHWAYS 2022'!AB$15/'CA PATHWAYS 2022'!$H$15)-1</f>
        <v>2.5019344081048445E-2</v>
      </c>
      <c r="AA217" s="413">
        <f>('CA PATHWAYS 2022'!AC$15/'CA PATHWAYS 2022'!$H$15)-1</f>
        <v>3.186008882207525E-2</v>
      </c>
      <c r="AB217" s="413">
        <f>('CA PATHWAYS 2022'!AD$15/'CA PATHWAYS 2022'!$H$15)-1</f>
        <v>4.3039375739147179E-2</v>
      </c>
      <c r="AC217" s="413">
        <f>('CA PATHWAYS 2022'!AE$15/'CA PATHWAYS 2022'!$H$15)-1</f>
        <v>5.9625384727645114E-2</v>
      </c>
      <c r="AD217" s="413">
        <f>('CA PATHWAYS 2022'!AF$15/'CA PATHWAYS 2022'!$H$15)-1</f>
        <v>8.1852524295267237E-2</v>
      </c>
      <c r="AE217" s="413">
        <f>('CA PATHWAYS 2022'!AG$15/'CA PATHWAYS 2022'!$H$15)-1</f>
        <v>0.10003097978804254</v>
      </c>
      <c r="AF217" s="413">
        <f>('CA PATHWAYS 2022'!AH$15/'CA PATHWAYS 2022'!$H$15)-1</f>
        <v>0.11190060908456401</v>
      </c>
      <c r="AG217" s="414" cm="1">
        <f t="array" ref="AG217">TREND($AB217:$AF217,$AB$1:$AF$1,AG$1)</f>
        <v>0.132728193252305</v>
      </c>
      <c r="AH217" s="414" cm="1">
        <f t="array" ref="AH217">TREND($AB217:$AF217,$AB$1:$AF$1,AH$1)</f>
        <v>0.15054099942742738</v>
      </c>
      <c r="AI217" s="414" cm="1">
        <f t="array" ref="AI217">TREND($AB217:$AF217,$AB$1:$AF$1,AI$1)</f>
        <v>0.16835380560254976</v>
      </c>
      <c r="AJ217" s="414" cm="1">
        <f t="array" ref="AJ217">TREND($AB217:$AF217,$AB$1:$AF$1,AJ$1)</f>
        <v>0.18616661177767213</v>
      </c>
      <c r="AK217" s="414" cm="1">
        <f t="array" ref="AK217">TREND($AB217:$AF217,$AB$1:$AF$1,AK$1)</f>
        <v>0.20397941795279451</v>
      </c>
    </row>
    <row r="218" spans="1:37" x14ac:dyDescent="0.25">
      <c r="A218" s="1"/>
      <c r="B218" s="200" t="s">
        <v>1628</v>
      </c>
      <c r="C218" s="46" t="s">
        <v>1161</v>
      </c>
      <c r="D218" s="46" t="s">
        <v>59</v>
      </c>
      <c r="E218" s="3">
        <v>0</v>
      </c>
      <c r="F218" s="245">
        <v>0</v>
      </c>
      <c r="G218" s="412">
        <f>('CA PATHWAYS 2022'!I$18/'CA PATHWAYS 2022'!$H$18)-1</f>
        <v>-0.12705319628910805</v>
      </c>
      <c r="H218" s="413">
        <f>('CA PATHWAYS 2022'!J$18/'CA PATHWAYS 2022'!$H$18)-1</f>
        <v>-0.13548527908124608</v>
      </c>
      <c r="I218" s="413">
        <f>('CA PATHWAYS 2022'!K$15/'CA PATHWAYS 2022'!$H$15)-1</f>
        <v>-0.17531595582048809</v>
      </c>
      <c r="J218" s="413">
        <f>('CA PATHWAYS 2022'!L$15/'CA PATHWAYS 2022'!$H$15)-1</f>
        <v>-0.14330252737257276</v>
      </c>
      <c r="K218" s="413">
        <f>('CA PATHWAYS 2022'!M$15/'CA PATHWAYS 2022'!$H$15)-1</f>
        <v>-0.12788924882261543</v>
      </c>
      <c r="L218" s="413">
        <f>('CA PATHWAYS 2022'!N$15/'CA PATHWAYS 2022'!$H$15)-1</f>
        <v>-0.10596350661603871</v>
      </c>
      <c r="M218" s="413">
        <f>('CA PATHWAYS 2022'!O$15/'CA PATHWAYS 2022'!$H$15)-1</f>
        <v>-9.2623836189442477E-2</v>
      </c>
      <c r="N218" s="413">
        <f>('CA PATHWAYS 2022'!P$15/'CA PATHWAYS 2022'!$H$15)-1</f>
        <v>-8.4356355238472291E-2</v>
      </c>
      <c r="O218" s="413">
        <f>('CA PATHWAYS 2022'!Q$15/'CA PATHWAYS 2022'!$H$15)-1</f>
        <v>-7.7417628477788214E-2</v>
      </c>
      <c r="P218" s="413">
        <f>('CA PATHWAYS 2022'!R$15/'CA PATHWAYS 2022'!$H$15)-1</f>
        <v>-6.9235322712236314E-2</v>
      </c>
      <c r="Q218" s="413">
        <f>('CA PATHWAYS 2022'!S$15/'CA PATHWAYS 2022'!$H$15)-1</f>
        <v>-5.683765330983559E-2</v>
      </c>
      <c r="R218" s="413">
        <f>('CA PATHWAYS 2022'!T$15/'CA PATHWAYS 2022'!$H$15)-1</f>
        <v>-4.5740712945802953E-2</v>
      </c>
      <c r="S218" s="413">
        <f>('CA PATHWAYS 2022'!U$15/'CA PATHWAYS 2022'!$H$15)-1</f>
        <v>-3.6225630364131733E-2</v>
      </c>
      <c r="T218" s="413">
        <f>('CA PATHWAYS 2022'!V$15/'CA PATHWAYS 2022'!$H$15)-1</f>
        <v>-2.2001348092289152E-2</v>
      </c>
      <c r="U218" s="413">
        <f>('CA PATHWAYS 2022'!W$15/'CA PATHWAYS 2022'!$H$15)-1</f>
        <v>-1.1068932121494512E-2</v>
      </c>
      <c r="V218" s="413">
        <f>('CA PATHWAYS 2022'!X$15/'CA PATHWAYS 2022'!$H$15)-1</f>
        <v>-5.2153863904778053E-3</v>
      </c>
      <c r="W218" s="413">
        <f>('CA PATHWAYS 2022'!Y$15/'CA PATHWAYS 2022'!$H$15)-1</f>
        <v>-1.5598720155484136E-3</v>
      </c>
      <c r="X218" s="413">
        <f>('CA PATHWAYS 2022'!Z$15/'CA PATHWAYS 2022'!$H$15)-1</f>
        <v>6.3575699996889501E-3</v>
      </c>
      <c r="Y218" s="413">
        <f>('CA PATHWAYS 2022'!AA$15/'CA PATHWAYS 2022'!$H$15)-1</f>
        <v>1.5128889741364615E-2</v>
      </c>
      <c r="Z218" s="413">
        <f>('CA PATHWAYS 2022'!AB$15/'CA PATHWAYS 2022'!$H$15)-1</f>
        <v>2.5019344081048445E-2</v>
      </c>
      <c r="AA218" s="413">
        <f>('CA PATHWAYS 2022'!AC$15/'CA PATHWAYS 2022'!$H$15)-1</f>
        <v>3.186008882207525E-2</v>
      </c>
      <c r="AB218" s="413">
        <f>('CA PATHWAYS 2022'!AD$15/'CA PATHWAYS 2022'!$H$15)-1</f>
        <v>4.3039375739147179E-2</v>
      </c>
      <c r="AC218" s="413">
        <f>('CA PATHWAYS 2022'!AE$15/'CA PATHWAYS 2022'!$H$15)-1</f>
        <v>5.9625384727645114E-2</v>
      </c>
      <c r="AD218" s="413">
        <f>('CA PATHWAYS 2022'!AF$15/'CA PATHWAYS 2022'!$H$15)-1</f>
        <v>8.1852524295267237E-2</v>
      </c>
      <c r="AE218" s="413">
        <f>('CA PATHWAYS 2022'!AG$15/'CA PATHWAYS 2022'!$H$15)-1</f>
        <v>0.10003097978804254</v>
      </c>
      <c r="AF218" s="413">
        <f>('CA PATHWAYS 2022'!AH$15/'CA PATHWAYS 2022'!$H$15)-1</f>
        <v>0.11190060908456401</v>
      </c>
      <c r="AG218" s="414" cm="1">
        <f t="array" ref="AG218">TREND($AB218:$AF218,$AB$1:$AF$1,AG$1)</f>
        <v>0.132728193252305</v>
      </c>
      <c r="AH218" s="414" cm="1">
        <f t="array" ref="AH218">TREND($AB218:$AF218,$AB$1:$AF$1,AH$1)</f>
        <v>0.15054099942742738</v>
      </c>
      <c r="AI218" s="414" cm="1">
        <f t="array" ref="AI218">TREND($AB218:$AF218,$AB$1:$AF$1,AI$1)</f>
        <v>0.16835380560254976</v>
      </c>
      <c r="AJ218" s="414" cm="1">
        <f t="array" ref="AJ218">TREND($AB218:$AF218,$AB$1:$AF$1,AJ$1)</f>
        <v>0.18616661177767213</v>
      </c>
      <c r="AK218" s="414" cm="1">
        <f t="array" ref="AK218">TREND($AB218:$AF218,$AB$1:$AF$1,AK$1)</f>
        <v>0.20397941795279451</v>
      </c>
    </row>
    <row r="219" spans="1:37" x14ac:dyDescent="0.25">
      <c r="A219" s="1"/>
      <c r="B219" s="200" t="s">
        <v>1628</v>
      </c>
      <c r="C219" s="46" t="s">
        <v>1161</v>
      </c>
      <c r="D219" s="46" t="s">
        <v>60</v>
      </c>
      <c r="E219" s="3">
        <v>0</v>
      </c>
      <c r="F219" s="245">
        <v>0</v>
      </c>
      <c r="G219" s="412">
        <f>('CA PATHWAYS 2022'!I$25/'CA PATHWAYS 2022'!$H$25)-1</f>
        <v>-6.4729419729097959E-2</v>
      </c>
      <c r="H219" s="413">
        <f>('CA PATHWAYS 2022'!J$25/'CA PATHWAYS 2022'!$H$25)-1</f>
        <v>2.6981542298714078E-3</v>
      </c>
      <c r="I219" s="413">
        <f>('CA PATHWAYS 2022'!K$25/'CA PATHWAYS 2022'!$H$25)-1</f>
        <v>-5.9347025192505676E-2</v>
      </c>
      <c r="J219" s="413">
        <f>('CA PATHWAYS 2022'!L$25/'CA PATHWAYS 2022'!$H$25)-1</f>
        <v>-3.8953580105994257E-2</v>
      </c>
      <c r="K219" s="413">
        <f>('CA PATHWAYS 2022'!M$25/'CA PATHWAYS 2022'!$H$25)-1</f>
        <v>-4.5040209312422363E-2</v>
      </c>
      <c r="L219" s="413">
        <f>('CA PATHWAYS 2022'!N$25/'CA PATHWAYS 2022'!$H$25)-1</f>
        <v>-5.2455032641992028E-2</v>
      </c>
      <c r="M219" s="413">
        <f>('CA PATHWAYS 2022'!O$25/'CA PATHWAYS 2022'!$H$25)-1</f>
        <v>-7.116987344889858E-2</v>
      </c>
      <c r="N219" s="413">
        <f>('CA PATHWAYS 2022'!P$25/'CA PATHWAYS 2022'!$H$25)-1</f>
        <v>-7.4779585475616361E-2</v>
      </c>
      <c r="O219" s="413">
        <f>('CA PATHWAYS 2022'!Q$25/'CA PATHWAYS 2022'!$H$25)-1</f>
        <v>-0.10981166748876159</v>
      </c>
      <c r="P219" s="413">
        <f>('CA PATHWAYS 2022'!R$25/'CA PATHWAYS 2022'!$H$25)-1</f>
        <v>-0.127601360720904</v>
      </c>
      <c r="Q219" s="413">
        <f>('CA PATHWAYS 2022'!S$25/'CA PATHWAYS 2022'!$H$25)-1</f>
        <v>-0.14511035826872332</v>
      </c>
      <c r="R219" s="413">
        <f>('CA PATHWAYS 2022'!T$25/'CA PATHWAYS 2022'!$H$25)-1</f>
        <v>-0.1576443504002778</v>
      </c>
      <c r="S219" s="413">
        <f>('CA PATHWAYS 2022'!U$25/'CA PATHWAYS 2022'!$H$25)-1</f>
        <v>-0.17801408561897136</v>
      </c>
      <c r="T219" s="413">
        <f>('CA PATHWAYS 2022'!V$25/'CA PATHWAYS 2022'!$H$25)-1</f>
        <v>-0.18099895217642881</v>
      </c>
      <c r="U219" s="413">
        <f>('CA PATHWAYS 2022'!W$25/'CA PATHWAYS 2022'!$H$25)-1</f>
        <v>-0.20531797283823972</v>
      </c>
      <c r="V219" s="413">
        <f>('CA PATHWAYS 2022'!X$25/'CA PATHWAYS 2022'!$H$25)-1</f>
        <v>-0.21899338446371464</v>
      </c>
      <c r="W219" s="413">
        <f>('CA PATHWAYS 2022'!Y$25/'CA PATHWAYS 2022'!$H$25)-1</f>
        <v>-0.21438381109981297</v>
      </c>
      <c r="X219" s="413">
        <f>('CA PATHWAYS 2022'!Z$25/'CA PATHWAYS 2022'!$H$25)-1</f>
        <v>-0.23389553356984538</v>
      </c>
      <c r="Y219" s="413">
        <f>('CA PATHWAYS 2022'!AA$25/'CA PATHWAYS 2022'!$H$25)-1</f>
        <v>-0.24215907554593041</v>
      </c>
      <c r="Z219" s="413">
        <f>('CA PATHWAYS 2022'!AB$25/'CA PATHWAYS 2022'!$H$25)-1</f>
        <v>-0.24247213266103818</v>
      </c>
      <c r="AA219" s="413">
        <f>('CA PATHWAYS 2022'!AC$25/'CA PATHWAYS 2022'!$H$25)-1</f>
        <v>-0.24320812804059555</v>
      </c>
      <c r="AB219" s="413">
        <f>('CA PATHWAYS 2022'!AD$25/'CA PATHWAYS 2022'!$H$25)-1</f>
        <v>-0.25219975152727958</v>
      </c>
      <c r="AC219" s="413">
        <f>('CA PATHWAYS 2022'!AE$25/'CA PATHWAYS 2022'!$H$25)-1</f>
        <v>-0.25547996620477842</v>
      </c>
      <c r="AD219" s="413">
        <f>('CA PATHWAYS 2022'!AF$25/'CA PATHWAYS 2022'!$H$25)-1</f>
        <v>-0.25718339146936919</v>
      </c>
      <c r="AE219" s="413">
        <f>('CA PATHWAYS 2022'!AG$25/'CA PATHWAYS 2022'!$H$25)-1</f>
        <v>-0.25785073157262939</v>
      </c>
      <c r="AF219" s="413">
        <f>('CA PATHWAYS 2022'!AH$25/'CA PATHWAYS 2022'!$H$25)-1</f>
        <v>-0.26160599971538756</v>
      </c>
      <c r="AG219" s="414" cm="1">
        <f t="array" ref="AG219">TREND($AB219:$AF219,$AB$1:$AF$1,AG$1)</f>
        <v>-0.26321894662110878</v>
      </c>
      <c r="AH219" s="414" cm="1">
        <f t="array" ref="AH219">TREND($AB219:$AF219,$AB$1:$AF$1,AH$1)</f>
        <v>-0.26533727279551567</v>
      </c>
      <c r="AI219" s="414" cm="1">
        <f t="array" ref="AI219">TREND($AB219:$AF219,$AB$1:$AF$1,AI$1)</f>
        <v>-0.26745559896992255</v>
      </c>
      <c r="AJ219" s="414" cm="1">
        <f t="array" ref="AJ219">TREND($AB219:$AF219,$AB$1:$AF$1,AJ$1)</f>
        <v>-0.26957392514432943</v>
      </c>
      <c r="AK219" s="414" cm="1">
        <f t="array" ref="AK219">TREND($AB219:$AF219,$AB$1:$AF$1,AK$1)</f>
        <v>-0.27169225131873631</v>
      </c>
    </row>
    <row r="220" spans="1:37" x14ac:dyDescent="0.25">
      <c r="A220" s="1"/>
      <c r="B220" s="200" t="s">
        <v>1628</v>
      </c>
      <c r="C220" s="46" t="s">
        <v>1161</v>
      </c>
      <c r="D220" s="46" t="s">
        <v>61</v>
      </c>
      <c r="E220" s="3">
        <v>0</v>
      </c>
      <c r="F220" s="245">
        <v>0</v>
      </c>
      <c r="G220" s="412">
        <f>('CA PATHWAYS 2022'!I$18/'CA PATHWAYS 2022'!$H$18)-1</f>
        <v>-0.12705319628910805</v>
      </c>
      <c r="H220" s="413">
        <f>('CA PATHWAYS 2022'!J$18/'CA PATHWAYS 2022'!$H$18)-1</f>
        <v>-0.13548527908124608</v>
      </c>
      <c r="I220" s="413">
        <f>('CA PATHWAYS 2022'!K$15/'CA PATHWAYS 2022'!$H$15)-1</f>
        <v>-0.17531595582048809</v>
      </c>
      <c r="J220" s="413">
        <f>('CA PATHWAYS 2022'!L$15/'CA PATHWAYS 2022'!$H$15)-1</f>
        <v>-0.14330252737257276</v>
      </c>
      <c r="K220" s="413">
        <f>('CA PATHWAYS 2022'!M$15/'CA PATHWAYS 2022'!$H$15)-1</f>
        <v>-0.12788924882261543</v>
      </c>
      <c r="L220" s="413">
        <f>('CA PATHWAYS 2022'!N$15/'CA PATHWAYS 2022'!$H$15)-1</f>
        <v>-0.10596350661603871</v>
      </c>
      <c r="M220" s="413">
        <f>('CA PATHWAYS 2022'!O$15/'CA PATHWAYS 2022'!$H$15)-1</f>
        <v>-9.2623836189442477E-2</v>
      </c>
      <c r="N220" s="413">
        <f>('CA PATHWAYS 2022'!P$15/'CA PATHWAYS 2022'!$H$15)-1</f>
        <v>-8.4356355238472291E-2</v>
      </c>
      <c r="O220" s="413">
        <f>('CA PATHWAYS 2022'!Q$15/'CA PATHWAYS 2022'!$H$15)-1</f>
        <v>-7.7417628477788214E-2</v>
      </c>
      <c r="P220" s="413">
        <f>('CA PATHWAYS 2022'!R$15/'CA PATHWAYS 2022'!$H$15)-1</f>
        <v>-6.9235322712236314E-2</v>
      </c>
      <c r="Q220" s="413">
        <f>('CA PATHWAYS 2022'!S$15/'CA PATHWAYS 2022'!$H$15)-1</f>
        <v>-5.683765330983559E-2</v>
      </c>
      <c r="R220" s="413">
        <f>('CA PATHWAYS 2022'!T$15/'CA PATHWAYS 2022'!$H$15)-1</f>
        <v>-4.5740712945802953E-2</v>
      </c>
      <c r="S220" s="413">
        <f>('CA PATHWAYS 2022'!U$15/'CA PATHWAYS 2022'!$H$15)-1</f>
        <v>-3.6225630364131733E-2</v>
      </c>
      <c r="T220" s="413">
        <f>('CA PATHWAYS 2022'!V$15/'CA PATHWAYS 2022'!$H$15)-1</f>
        <v>-2.2001348092289152E-2</v>
      </c>
      <c r="U220" s="413">
        <f>('CA PATHWAYS 2022'!W$15/'CA PATHWAYS 2022'!$H$15)-1</f>
        <v>-1.1068932121494512E-2</v>
      </c>
      <c r="V220" s="413">
        <f>('CA PATHWAYS 2022'!X$15/'CA PATHWAYS 2022'!$H$15)-1</f>
        <v>-5.2153863904778053E-3</v>
      </c>
      <c r="W220" s="413">
        <f>('CA PATHWAYS 2022'!Y$15/'CA PATHWAYS 2022'!$H$15)-1</f>
        <v>-1.5598720155484136E-3</v>
      </c>
      <c r="X220" s="413">
        <f>('CA PATHWAYS 2022'!Z$15/'CA PATHWAYS 2022'!$H$15)-1</f>
        <v>6.3575699996889501E-3</v>
      </c>
      <c r="Y220" s="413">
        <f>('CA PATHWAYS 2022'!AA$15/'CA PATHWAYS 2022'!$H$15)-1</f>
        <v>1.5128889741364615E-2</v>
      </c>
      <c r="Z220" s="413">
        <f>('CA PATHWAYS 2022'!AB$15/'CA PATHWAYS 2022'!$H$15)-1</f>
        <v>2.5019344081048445E-2</v>
      </c>
      <c r="AA220" s="413">
        <f>('CA PATHWAYS 2022'!AC$15/'CA PATHWAYS 2022'!$H$15)-1</f>
        <v>3.186008882207525E-2</v>
      </c>
      <c r="AB220" s="413">
        <f>('CA PATHWAYS 2022'!AD$15/'CA PATHWAYS 2022'!$H$15)-1</f>
        <v>4.3039375739147179E-2</v>
      </c>
      <c r="AC220" s="413">
        <f>('CA PATHWAYS 2022'!AE$15/'CA PATHWAYS 2022'!$H$15)-1</f>
        <v>5.9625384727645114E-2</v>
      </c>
      <c r="AD220" s="413">
        <f>('CA PATHWAYS 2022'!AF$15/'CA PATHWAYS 2022'!$H$15)-1</f>
        <v>8.1852524295267237E-2</v>
      </c>
      <c r="AE220" s="413">
        <f>('CA PATHWAYS 2022'!AG$15/'CA PATHWAYS 2022'!$H$15)-1</f>
        <v>0.10003097978804254</v>
      </c>
      <c r="AF220" s="413">
        <f>('CA PATHWAYS 2022'!AH$15/'CA PATHWAYS 2022'!$H$15)-1</f>
        <v>0.11190060908456401</v>
      </c>
      <c r="AG220" s="414" cm="1">
        <f t="array" ref="AG220">TREND($AB220:$AF220,$AB$1:$AF$1,AG$1)</f>
        <v>0.132728193252305</v>
      </c>
      <c r="AH220" s="414" cm="1">
        <f t="array" ref="AH220">TREND($AB220:$AF220,$AB$1:$AF$1,AH$1)</f>
        <v>0.15054099942742738</v>
      </c>
      <c r="AI220" s="414" cm="1">
        <f t="array" ref="AI220">TREND($AB220:$AF220,$AB$1:$AF$1,AI$1)</f>
        <v>0.16835380560254976</v>
      </c>
      <c r="AJ220" s="414" cm="1">
        <f t="array" ref="AJ220">TREND($AB220:$AF220,$AB$1:$AF$1,AJ$1)</f>
        <v>0.18616661177767213</v>
      </c>
      <c r="AK220" s="414" cm="1">
        <f t="array" ref="AK220">TREND($AB220:$AF220,$AB$1:$AF$1,AK$1)</f>
        <v>0.20397941795279451</v>
      </c>
    </row>
    <row r="221" spans="1:37" x14ac:dyDescent="0.25">
      <c r="A221" s="1"/>
      <c r="B221" s="200" t="s">
        <v>1628</v>
      </c>
      <c r="C221" s="46" t="s">
        <v>1161</v>
      </c>
      <c r="D221" s="46" t="s">
        <v>62</v>
      </c>
      <c r="E221" s="3">
        <v>0</v>
      </c>
      <c r="F221" s="245">
        <v>0</v>
      </c>
      <c r="G221" s="412">
        <f>('CA PATHWAYS 2022'!I$18/'CA PATHWAYS 2022'!$H$18)-1</f>
        <v>-0.12705319628910805</v>
      </c>
      <c r="H221" s="413">
        <f>('CA PATHWAYS 2022'!J$18/'CA PATHWAYS 2022'!$H$18)-1</f>
        <v>-0.13548527908124608</v>
      </c>
      <c r="I221" s="413">
        <f>('CA PATHWAYS 2022'!K$15/'CA PATHWAYS 2022'!$H$15)-1</f>
        <v>-0.17531595582048809</v>
      </c>
      <c r="J221" s="413">
        <f>('CA PATHWAYS 2022'!L$15/'CA PATHWAYS 2022'!$H$15)-1</f>
        <v>-0.14330252737257276</v>
      </c>
      <c r="K221" s="413">
        <f>('CA PATHWAYS 2022'!M$15/'CA PATHWAYS 2022'!$H$15)-1</f>
        <v>-0.12788924882261543</v>
      </c>
      <c r="L221" s="413">
        <f>('CA PATHWAYS 2022'!N$15/'CA PATHWAYS 2022'!$H$15)-1</f>
        <v>-0.10596350661603871</v>
      </c>
      <c r="M221" s="413">
        <f>('CA PATHWAYS 2022'!O$15/'CA PATHWAYS 2022'!$H$15)-1</f>
        <v>-9.2623836189442477E-2</v>
      </c>
      <c r="N221" s="413">
        <f>('CA PATHWAYS 2022'!P$15/'CA PATHWAYS 2022'!$H$15)-1</f>
        <v>-8.4356355238472291E-2</v>
      </c>
      <c r="O221" s="413">
        <f>('CA PATHWAYS 2022'!Q$15/'CA PATHWAYS 2022'!$H$15)-1</f>
        <v>-7.7417628477788214E-2</v>
      </c>
      <c r="P221" s="413">
        <f>('CA PATHWAYS 2022'!R$15/'CA PATHWAYS 2022'!$H$15)-1</f>
        <v>-6.9235322712236314E-2</v>
      </c>
      <c r="Q221" s="413">
        <f>('CA PATHWAYS 2022'!S$15/'CA PATHWAYS 2022'!$H$15)-1</f>
        <v>-5.683765330983559E-2</v>
      </c>
      <c r="R221" s="413">
        <f>('CA PATHWAYS 2022'!T$15/'CA PATHWAYS 2022'!$H$15)-1</f>
        <v>-4.5740712945802953E-2</v>
      </c>
      <c r="S221" s="413">
        <f>('CA PATHWAYS 2022'!U$15/'CA PATHWAYS 2022'!$H$15)-1</f>
        <v>-3.6225630364131733E-2</v>
      </c>
      <c r="T221" s="413">
        <f>('CA PATHWAYS 2022'!V$15/'CA PATHWAYS 2022'!$H$15)-1</f>
        <v>-2.2001348092289152E-2</v>
      </c>
      <c r="U221" s="413">
        <f>('CA PATHWAYS 2022'!W$15/'CA PATHWAYS 2022'!$H$15)-1</f>
        <v>-1.1068932121494512E-2</v>
      </c>
      <c r="V221" s="413">
        <f>('CA PATHWAYS 2022'!X$15/'CA PATHWAYS 2022'!$H$15)-1</f>
        <v>-5.2153863904778053E-3</v>
      </c>
      <c r="W221" s="413">
        <f>('CA PATHWAYS 2022'!Y$15/'CA PATHWAYS 2022'!$H$15)-1</f>
        <v>-1.5598720155484136E-3</v>
      </c>
      <c r="X221" s="413">
        <f>('CA PATHWAYS 2022'!Z$15/'CA PATHWAYS 2022'!$H$15)-1</f>
        <v>6.3575699996889501E-3</v>
      </c>
      <c r="Y221" s="413">
        <f>('CA PATHWAYS 2022'!AA$15/'CA PATHWAYS 2022'!$H$15)-1</f>
        <v>1.5128889741364615E-2</v>
      </c>
      <c r="Z221" s="413">
        <f>('CA PATHWAYS 2022'!AB$15/'CA PATHWAYS 2022'!$H$15)-1</f>
        <v>2.5019344081048445E-2</v>
      </c>
      <c r="AA221" s="413">
        <f>('CA PATHWAYS 2022'!AC$15/'CA PATHWAYS 2022'!$H$15)-1</f>
        <v>3.186008882207525E-2</v>
      </c>
      <c r="AB221" s="413">
        <f>('CA PATHWAYS 2022'!AD$15/'CA PATHWAYS 2022'!$H$15)-1</f>
        <v>4.3039375739147179E-2</v>
      </c>
      <c r="AC221" s="413">
        <f>('CA PATHWAYS 2022'!AE$15/'CA PATHWAYS 2022'!$H$15)-1</f>
        <v>5.9625384727645114E-2</v>
      </c>
      <c r="AD221" s="413">
        <f>('CA PATHWAYS 2022'!AF$15/'CA PATHWAYS 2022'!$H$15)-1</f>
        <v>8.1852524295267237E-2</v>
      </c>
      <c r="AE221" s="413">
        <f>('CA PATHWAYS 2022'!AG$15/'CA PATHWAYS 2022'!$H$15)-1</f>
        <v>0.10003097978804254</v>
      </c>
      <c r="AF221" s="413">
        <f>('CA PATHWAYS 2022'!AH$15/'CA PATHWAYS 2022'!$H$15)-1</f>
        <v>0.11190060908456401</v>
      </c>
      <c r="AG221" s="414" cm="1">
        <f t="array" ref="AG221">TREND($AB221:$AF221,$AB$1:$AF$1,AG$1)</f>
        <v>0.132728193252305</v>
      </c>
      <c r="AH221" s="414" cm="1">
        <f t="array" ref="AH221">TREND($AB221:$AF221,$AB$1:$AF$1,AH$1)</f>
        <v>0.15054099942742738</v>
      </c>
      <c r="AI221" s="414" cm="1">
        <f t="array" ref="AI221">TREND($AB221:$AF221,$AB$1:$AF$1,AI$1)</f>
        <v>0.16835380560254976</v>
      </c>
      <c r="AJ221" s="414" cm="1">
        <f t="array" ref="AJ221">TREND($AB221:$AF221,$AB$1:$AF$1,AJ$1)</f>
        <v>0.18616661177767213</v>
      </c>
      <c r="AK221" s="414" cm="1">
        <f t="array" ref="AK221">TREND($AB221:$AF221,$AB$1:$AF$1,AK$1)</f>
        <v>0.20397941795279451</v>
      </c>
    </row>
    <row r="222" spans="1:37" x14ac:dyDescent="0.25">
      <c r="A222" s="1"/>
      <c r="B222" s="200" t="s">
        <v>1628</v>
      </c>
      <c r="C222" s="46" t="s">
        <v>1161</v>
      </c>
      <c r="D222" s="46" t="s">
        <v>63</v>
      </c>
      <c r="E222" s="3">
        <v>0</v>
      </c>
      <c r="F222" s="245">
        <v>0</v>
      </c>
      <c r="G222" s="412">
        <f>('CA PATHWAYS 2022'!I$18/'CA PATHWAYS 2022'!$H$18)-1</f>
        <v>-0.12705319628910805</v>
      </c>
      <c r="H222" s="413">
        <f>('CA PATHWAYS 2022'!J$18/'CA PATHWAYS 2022'!$H$18)-1</f>
        <v>-0.13548527908124608</v>
      </c>
      <c r="I222" s="413">
        <f>('CA PATHWAYS 2022'!K$15/'CA PATHWAYS 2022'!$H$15)-1</f>
        <v>-0.17531595582048809</v>
      </c>
      <c r="J222" s="413">
        <f>('CA PATHWAYS 2022'!L$15/'CA PATHWAYS 2022'!$H$15)-1</f>
        <v>-0.14330252737257276</v>
      </c>
      <c r="K222" s="413">
        <f>('CA PATHWAYS 2022'!M$15/'CA PATHWAYS 2022'!$H$15)-1</f>
        <v>-0.12788924882261543</v>
      </c>
      <c r="L222" s="413">
        <f>('CA PATHWAYS 2022'!N$15/'CA PATHWAYS 2022'!$H$15)-1</f>
        <v>-0.10596350661603871</v>
      </c>
      <c r="M222" s="413">
        <f>('CA PATHWAYS 2022'!O$15/'CA PATHWAYS 2022'!$H$15)-1</f>
        <v>-9.2623836189442477E-2</v>
      </c>
      <c r="N222" s="413">
        <f>('CA PATHWAYS 2022'!P$15/'CA PATHWAYS 2022'!$H$15)-1</f>
        <v>-8.4356355238472291E-2</v>
      </c>
      <c r="O222" s="413">
        <f>('CA PATHWAYS 2022'!Q$15/'CA PATHWAYS 2022'!$H$15)-1</f>
        <v>-7.7417628477788214E-2</v>
      </c>
      <c r="P222" s="413">
        <f>('CA PATHWAYS 2022'!R$15/'CA PATHWAYS 2022'!$H$15)-1</f>
        <v>-6.9235322712236314E-2</v>
      </c>
      <c r="Q222" s="413">
        <f>('CA PATHWAYS 2022'!S$15/'CA PATHWAYS 2022'!$H$15)-1</f>
        <v>-5.683765330983559E-2</v>
      </c>
      <c r="R222" s="413">
        <f>('CA PATHWAYS 2022'!T$15/'CA PATHWAYS 2022'!$H$15)-1</f>
        <v>-4.5740712945802953E-2</v>
      </c>
      <c r="S222" s="413">
        <f>('CA PATHWAYS 2022'!U$15/'CA PATHWAYS 2022'!$H$15)-1</f>
        <v>-3.6225630364131733E-2</v>
      </c>
      <c r="T222" s="413">
        <f>('CA PATHWAYS 2022'!V$15/'CA PATHWAYS 2022'!$H$15)-1</f>
        <v>-2.2001348092289152E-2</v>
      </c>
      <c r="U222" s="413">
        <f>('CA PATHWAYS 2022'!W$15/'CA PATHWAYS 2022'!$H$15)-1</f>
        <v>-1.1068932121494512E-2</v>
      </c>
      <c r="V222" s="413">
        <f>('CA PATHWAYS 2022'!X$15/'CA PATHWAYS 2022'!$H$15)-1</f>
        <v>-5.2153863904778053E-3</v>
      </c>
      <c r="W222" s="413">
        <f>('CA PATHWAYS 2022'!Y$15/'CA PATHWAYS 2022'!$H$15)-1</f>
        <v>-1.5598720155484136E-3</v>
      </c>
      <c r="X222" s="413">
        <f>('CA PATHWAYS 2022'!Z$15/'CA PATHWAYS 2022'!$H$15)-1</f>
        <v>6.3575699996889501E-3</v>
      </c>
      <c r="Y222" s="413">
        <f>('CA PATHWAYS 2022'!AA$15/'CA PATHWAYS 2022'!$H$15)-1</f>
        <v>1.5128889741364615E-2</v>
      </c>
      <c r="Z222" s="413">
        <f>('CA PATHWAYS 2022'!AB$15/'CA PATHWAYS 2022'!$H$15)-1</f>
        <v>2.5019344081048445E-2</v>
      </c>
      <c r="AA222" s="413">
        <f>('CA PATHWAYS 2022'!AC$15/'CA PATHWAYS 2022'!$H$15)-1</f>
        <v>3.186008882207525E-2</v>
      </c>
      <c r="AB222" s="413">
        <f>('CA PATHWAYS 2022'!AD$15/'CA PATHWAYS 2022'!$H$15)-1</f>
        <v>4.3039375739147179E-2</v>
      </c>
      <c r="AC222" s="413">
        <f>('CA PATHWAYS 2022'!AE$15/'CA PATHWAYS 2022'!$H$15)-1</f>
        <v>5.9625384727645114E-2</v>
      </c>
      <c r="AD222" s="413">
        <f>('CA PATHWAYS 2022'!AF$15/'CA PATHWAYS 2022'!$H$15)-1</f>
        <v>8.1852524295267237E-2</v>
      </c>
      <c r="AE222" s="413">
        <f>('CA PATHWAYS 2022'!AG$15/'CA PATHWAYS 2022'!$H$15)-1</f>
        <v>0.10003097978804254</v>
      </c>
      <c r="AF222" s="413">
        <f>('CA PATHWAYS 2022'!AH$15/'CA PATHWAYS 2022'!$H$15)-1</f>
        <v>0.11190060908456401</v>
      </c>
      <c r="AG222" s="414" cm="1">
        <f t="array" ref="AG222">TREND($AB222:$AF222,$AB$1:$AF$1,AG$1)</f>
        <v>0.132728193252305</v>
      </c>
      <c r="AH222" s="414" cm="1">
        <f t="array" ref="AH222">TREND($AB222:$AF222,$AB$1:$AF$1,AH$1)</f>
        <v>0.15054099942742738</v>
      </c>
      <c r="AI222" s="414" cm="1">
        <f t="array" ref="AI222">TREND($AB222:$AF222,$AB$1:$AF$1,AI$1)</f>
        <v>0.16835380560254976</v>
      </c>
      <c r="AJ222" s="414" cm="1">
        <f t="array" ref="AJ222">TREND($AB222:$AF222,$AB$1:$AF$1,AJ$1)</f>
        <v>0.18616661177767213</v>
      </c>
      <c r="AK222" s="414" cm="1">
        <f t="array" ref="AK222">TREND($AB222:$AF222,$AB$1:$AF$1,AK$1)</f>
        <v>0.20397941795279451</v>
      </c>
    </row>
    <row r="223" spans="1:37" x14ac:dyDescent="0.25">
      <c r="A223" s="196" t="s">
        <v>1603</v>
      </c>
      <c r="B223" s="196" t="s">
        <v>1602</v>
      </c>
      <c r="C223" s="46" t="s">
        <v>1161</v>
      </c>
      <c r="D223" s="46" t="s">
        <v>64</v>
      </c>
      <c r="E223" s="44">
        <v>0</v>
      </c>
      <c r="F223" s="170">
        <v>0</v>
      </c>
      <c r="G223" s="412">
        <f>('CA PATHWAYS 2022'!I$18/'CA PATHWAYS 2022'!$H$18)-1</f>
        <v>-0.12705319628910805</v>
      </c>
      <c r="H223" s="145">
        <f>(-0.4-$G223)/COUNT($H$1:$V$1)+G223</f>
        <v>-0.14524964986983419</v>
      </c>
      <c r="I223" s="145">
        <f t="shared" ref="I223:V223" si="11">(-0.4-$G223)/COUNT($H$1:$V$1)+H223</f>
        <v>-0.16344610345056032</v>
      </c>
      <c r="J223" s="145">
        <f t="shared" si="11"/>
        <v>-0.18164255703128646</v>
      </c>
      <c r="K223" s="145">
        <f t="shared" si="11"/>
        <v>-0.19983901061201259</v>
      </c>
      <c r="L223" s="145">
        <f t="shared" si="11"/>
        <v>-0.21803546419273873</v>
      </c>
      <c r="M223" s="145">
        <f t="shared" si="11"/>
        <v>-0.23623191777346486</v>
      </c>
      <c r="N223" s="145">
        <f t="shared" si="11"/>
        <v>-0.254428371354191</v>
      </c>
      <c r="O223" s="145">
        <f t="shared" si="11"/>
        <v>-0.27262482493491713</v>
      </c>
      <c r="P223" s="145">
        <f t="shared" si="11"/>
        <v>-0.29082127851564327</v>
      </c>
      <c r="Q223" s="145">
        <f t="shared" si="11"/>
        <v>-0.3090177320963694</v>
      </c>
      <c r="R223" s="145">
        <f t="shared" si="11"/>
        <v>-0.32721418567709554</v>
      </c>
      <c r="S223" s="145">
        <f t="shared" si="11"/>
        <v>-0.34541063925782167</v>
      </c>
      <c r="T223" s="145">
        <f t="shared" si="11"/>
        <v>-0.36360709283854781</v>
      </c>
      <c r="U223" s="145">
        <f t="shared" si="11"/>
        <v>-0.38180354641927394</v>
      </c>
      <c r="V223" s="145">
        <f t="shared" si="11"/>
        <v>-0.40000000000000008</v>
      </c>
      <c r="W223" s="145">
        <f>V223</f>
        <v>-0.40000000000000008</v>
      </c>
      <c r="X223" s="145">
        <f t="shared" ref="X223:AK223" si="12">W223</f>
        <v>-0.40000000000000008</v>
      </c>
      <c r="Y223" s="145">
        <f t="shared" si="12"/>
        <v>-0.40000000000000008</v>
      </c>
      <c r="Z223" s="145">
        <f t="shared" si="12"/>
        <v>-0.40000000000000008</v>
      </c>
      <c r="AA223" s="145">
        <f t="shared" si="12"/>
        <v>-0.40000000000000008</v>
      </c>
      <c r="AB223" s="145">
        <f t="shared" si="12"/>
        <v>-0.40000000000000008</v>
      </c>
      <c r="AC223" s="145">
        <f t="shared" si="12"/>
        <v>-0.40000000000000008</v>
      </c>
      <c r="AD223" s="145">
        <f t="shared" si="12"/>
        <v>-0.40000000000000008</v>
      </c>
      <c r="AE223" s="145">
        <f t="shared" si="12"/>
        <v>-0.40000000000000008</v>
      </c>
      <c r="AF223" s="145">
        <f t="shared" si="12"/>
        <v>-0.40000000000000008</v>
      </c>
      <c r="AG223" s="415">
        <f t="shared" si="12"/>
        <v>-0.40000000000000008</v>
      </c>
      <c r="AH223" s="415">
        <f t="shared" si="12"/>
        <v>-0.40000000000000008</v>
      </c>
      <c r="AI223" s="415">
        <f t="shared" si="12"/>
        <v>-0.40000000000000008</v>
      </c>
      <c r="AJ223" s="415">
        <f t="shared" si="12"/>
        <v>-0.40000000000000008</v>
      </c>
      <c r="AK223" s="415">
        <f t="shared" si="12"/>
        <v>-0.40000000000000008</v>
      </c>
    </row>
    <row r="224" spans="1:37" x14ac:dyDescent="0.25">
      <c r="A224" s="1"/>
      <c r="B224" s="200" t="s">
        <v>1628</v>
      </c>
      <c r="C224" s="46" t="s">
        <v>1161</v>
      </c>
      <c r="D224" s="201" t="s">
        <v>65</v>
      </c>
      <c r="E224" s="3">
        <v>0</v>
      </c>
      <c r="F224" s="245">
        <v>0</v>
      </c>
      <c r="G224" s="412">
        <f>('CA PATHWAYS 2022'!I$18/'CA PATHWAYS 2022'!$H$18)-1</f>
        <v>-0.12705319628910805</v>
      </c>
      <c r="H224" s="413">
        <f>('CA PATHWAYS 2022'!J$18/'CA PATHWAYS 2022'!$H$18)-1</f>
        <v>-0.13548527908124608</v>
      </c>
      <c r="I224" s="413">
        <f>('CA PATHWAYS 2022'!K$15/'CA PATHWAYS 2022'!$H$15)-1</f>
        <v>-0.17531595582048809</v>
      </c>
      <c r="J224" s="413">
        <f>('CA PATHWAYS 2022'!L$15/'CA PATHWAYS 2022'!$H$15)-1</f>
        <v>-0.14330252737257276</v>
      </c>
      <c r="K224" s="413">
        <f>('CA PATHWAYS 2022'!M$15/'CA PATHWAYS 2022'!$H$15)-1</f>
        <v>-0.12788924882261543</v>
      </c>
      <c r="L224" s="413">
        <f>('CA PATHWAYS 2022'!N$15/'CA PATHWAYS 2022'!$H$15)-1</f>
        <v>-0.10596350661603871</v>
      </c>
      <c r="M224" s="413">
        <f>('CA PATHWAYS 2022'!O$15/'CA PATHWAYS 2022'!$H$15)-1</f>
        <v>-9.2623836189442477E-2</v>
      </c>
      <c r="N224" s="413">
        <f>('CA PATHWAYS 2022'!P$15/'CA PATHWAYS 2022'!$H$15)-1</f>
        <v>-8.4356355238472291E-2</v>
      </c>
      <c r="O224" s="413">
        <f>('CA PATHWAYS 2022'!Q$15/'CA PATHWAYS 2022'!$H$15)-1</f>
        <v>-7.7417628477788214E-2</v>
      </c>
      <c r="P224" s="413">
        <f>('CA PATHWAYS 2022'!R$15/'CA PATHWAYS 2022'!$H$15)-1</f>
        <v>-6.9235322712236314E-2</v>
      </c>
      <c r="Q224" s="413">
        <f>('CA PATHWAYS 2022'!S$15/'CA PATHWAYS 2022'!$H$15)-1</f>
        <v>-5.683765330983559E-2</v>
      </c>
      <c r="R224" s="413">
        <f>('CA PATHWAYS 2022'!T$15/'CA PATHWAYS 2022'!$H$15)-1</f>
        <v>-4.5740712945802953E-2</v>
      </c>
      <c r="S224" s="413">
        <f>('CA PATHWAYS 2022'!U$15/'CA PATHWAYS 2022'!$H$15)-1</f>
        <v>-3.6225630364131733E-2</v>
      </c>
      <c r="T224" s="413">
        <f>('CA PATHWAYS 2022'!V$15/'CA PATHWAYS 2022'!$H$15)-1</f>
        <v>-2.2001348092289152E-2</v>
      </c>
      <c r="U224" s="413">
        <f>('CA PATHWAYS 2022'!W$15/'CA PATHWAYS 2022'!$H$15)-1</f>
        <v>-1.1068932121494512E-2</v>
      </c>
      <c r="V224" s="413">
        <f>('CA PATHWAYS 2022'!X$15/'CA PATHWAYS 2022'!$H$15)-1</f>
        <v>-5.2153863904778053E-3</v>
      </c>
      <c r="W224" s="413">
        <f>('CA PATHWAYS 2022'!Y$15/'CA PATHWAYS 2022'!$H$15)-1</f>
        <v>-1.5598720155484136E-3</v>
      </c>
      <c r="X224" s="413">
        <f>('CA PATHWAYS 2022'!Z$15/'CA PATHWAYS 2022'!$H$15)-1</f>
        <v>6.3575699996889501E-3</v>
      </c>
      <c r="Y224" s="413">
        <f>('CA PATHWAYS 2022'!AA$15/'CA PATHWAYS 2022'!$H$15)-1</f>
        <v>1.5128889741364615E-2</v>
      </c>
      <c r="Z224" s="413">
        <f>('CA PATHWAYS 2022'!AB$15/'CA PATHWAYS 2022'!$H$15)-1</f>
        <v>2.5019344081048445E-2</v>
      </c>
      <c r="AA224" s="413">
        <f>('CA PATHWAYS 2022'!AC$15/'CA PATHWAYS 2022'!$H$15)-1</f>
        <v>3.186008882207525E-2</v>
      </c>
      <c r="AB224" s="413">
        <f>('CA PATHWAYS 2022'!AD$15/'CA PATHWAYS 2022'!$H$15)-1</f>
        <v>4.3039375739147179E-2</v>
      </c>
      <c r="AC224" s="413">
        <f>('CA PATHWAYS 2022'!AE$15/'CA PATHWAYS 2022'!$H$15)-1</f>
        <v>5.9625384727645114E-2</v>
      </c>
      <c r="AD224" s="413">
        <f>('CA PATHWAYS 2022'!AF$15/'CA PATHWAYS 2022'!$H$15)-1</f>
        <v>8.1852524295267237E-2</v>
      </c>
      <c r="AE224" s="413">
        <f>('CA PATHWAYS 2022'!AG$15/'CA PATHWAYS 2022'!$H$15)-1</f>
        <v>0.10003097978804254</v>
      </c>
      <c r="AF224" s="413">
        <f>('CA PATHWAYS 2022'!AH$15/'CA PATHWAYS 2022'!$H$15)-1</f>
        <v>0.11190060908456401</v>
      </c>
      <c r="AG224" s="414" cm="1">
        <f t="array" ref="AG224">TREND($AB224:$AF224,$AB$1:$AF$1,AG$1)</f>
        <v>0.132728193252305</v>
      </c>
      <c r="AH224" s="414" cm="1">
        <f t="array" ref="AH224">TREND($AB224:$AF224,$AB$1:$AF$1,AH$1)</f>
        <v>0.15054099942742738</v>
      </c>
      <c r="AI224" s="414" cm="1">
        <f t="array" ref="AI224">TREND($AB224:$AF224,$AB$1:$AF$1,AI$1)</f>
        <v>0.16835380560254976</v>
      </c>
      <c r="AJ224" s="414" cm="1">
        <f t="array" ref="AJ224">TREND($AB224:$AF224,$AB$1:$AF$1,AJ$1)</f>
        <v>0.18616661177767213</v>
      </c>
      <c r="AK224" s="414" cm="1">
        <f t="array" ref="AK224">TREND($AB224:$AF224,$AB$1:$AF$1,AK$1)</f>
        <v>0.20397941795279451</v>
      </c>
    </row>
    <row r="225" spans="1:37" x14ac:dyDescent="0.25">
      <c r="A225" s="1"/>
      <c r="B225" s="200" t="s">
        <v>1628</v>
      </c>
      <c r="C225" s="46" t="s">
        <v>1161</v>
      </c>
      <c r="D225" s="46" t="s">
        <v>66</v>
      </c>
      <c r="E225" s="3">
        <v>0</v>
      </c>
      <c r="F225" s="245">
        <v>0</v>
      </c>
      <c r="G225" s="412">
        <f>('CA PATHWAYS 2022'!I$18/'CA PATHWAYS 2022'!$H$18)-1</f>
        <v>-0.12705319628910805</v>
      </c>
      <c r="H225" s="413">
        <f>('CA PATHWAYS 2022'!J$18/'CA PATHWAYS 2022'!$H$18)-1</f>
        <v>-0.13548527908124608</v>
      </c>
      <c r="I225" s="413">
        <f>('CA PATHWAYS 2022'!K$15/'CA PATHWAYS 2022'!$H$15)-1</f>
        <v>-0.17531595582048809</v>
      </c>
      <c r="J225" s="413">
        <f>('CA PATHWAYS 2022'!L$15/'CA PATHWAYS 2022'!$H$15)-1</f>
        <v>-0.14330252737257276</v>
      </c>
      <c r="K225" s="413">
        <f>('CA PATHWAYS 2022'!M$15/'CA PATHWAYS 2022'!$H$15)-1</f>
        <v>-0.12788924882261543</v>
      </c>
      <c r="L225" s="413">
        <f>('CA PATHWAYS 2022'!N$15/'CA PATHWAYS 2022'!$H$15)-1</f>
        <v>-0.10596350661603871</v>
      </c>
      <c r="M225" s="413">
        <f>('CA PATHWAYS 2022'!O$15/'CA PATHWAYS 2022'!$H$15)-1</f>
        <v>-9.2623836189442477E-2</v>
      </c>
      <c r="N225" s="413">
        <f>('CA PATHWAYS 2022'!P$15/'CA PATHWAYS 2022'!$H$15)-1</f>
        <v>-8.4356355238472291E-2</v>
      </c>
      <c r="O225" s="413">
        <f>('CA PATHWAYS 2022'!Q$15/'CA PATHWAYS 2022'!$H$15)-1</f>
        <v>-7.7417628477788214E-2</v>
      </c>
      <c r="P225" s="413">
        <f>('CA PATHWAYS 2022'!R$15/'CA PATHWAYS 2022'!$H$15)-1</f>
        <v>-6.9235322712236314E-2</v>
      </c>
      <c r="Q225" s="413">
        <f>('CA PATHWAYS 2022'!S$15/'CA PATHWAYS 2022'!$H$15)-1</f>
        <v>-5.683765330983559E-2</v>
      </c>
      <c r="R225" s="413">
        <f>('CA PATHWAYS 2022'!T$15/'CA PATHWAYS 2022'!$H$15)-1</f>
        <v>-4.5740712945802953E-2</v>
      </c>
      <c r="S225" s="413">
        <f>('CA PATHWAYS 2022'!U$15/'CA PATHWAYS 2022'!$H$15)-1</f>
        <v>-3.6225630364131733E-2</v>
      </c>
      <c r="T225" s="413">
        <f>('CA PATHWAYS 2022'!V$15/'CA PATHWAYS 2022'!$H$15)-1</f>
        <v>-2.2001348092289152E-2</v>
      </c>
      <c r="U225" s="413">
        <f>('CA PATHWAYS 2022'!W$15/'CA PATHWAYS 2022'!$H$15)-1</f>
        <v>-1.1068932121494512E-2</v>
      </c>
      <c r="V225" s="413">
        <f>('CA PATHWAYS 2022'!X$15/'CA PATHWAYS 2022'!$H$15)-1</f>
        <v>-5.2153863904778053E-3</v>
      </c>
      <c r="W225" s="413">
        <f>('CA PATHWAYS 2022'!Y$15/'CA PATHWAYS 2022'!$H$15)-1</f>
        <v>-1.5598720155484136E-3</v>
      </c>
      <c r="X225" s="413">
        <f>('CA PATHWAYS 2022'!Z$15/'CA PATHWAYS 2022'!$H$15)-1</f>
        <v>6.3575699996889501E-3</v>
      </c>
      <c r="Y225" s="413">
        <f>('CA PATHWAYS 2022'!AA$15/'CA PATHWAYS 2022'!$H$15)-1</f>
        <v>1.5128889741364615E-2</v>
      </c>
      <c r="Z225" s="413">
        <f>('CA PATHWAYS 2022'!AB$15/'CA PATHWAYS 2022'!$H$15)-1</f>
        <v>2.5019344081048445E-2</v>
      </c>
      <c r="AA225" s="413">
        <f>('CA PATHWAYS 2022'!AC$15/'CA PATHWAYS 2022'!$H$15)-1</f>
        <v>3.186008882207525E-2</v>
      </c>
      <c r="AB225" s="413">
        <f>('CA PATHWAYS 2022'!AD$15/'CA PATHWAYS 2022'!$H$15)-1</f>
        <v>4.3039375739147179E-2</v>
      </c>
      <c r="AC225" s="413">
        <f>('CA PATHWAYS 2022'!AE$15/'CA PATHWAYS 2022'!$H$15)-1</f>
        <v>5.9625384727645114E-2</v>
      </c>
      <c r="AD225" s="413">
        <f>('CA PATHWAYS 2022'!AF$15/'CA PATHWAYS 2022'!$H$15)-1</f>
        <v>8.1852524295267237E-2</v>
      </c>
      <c r="AE225" s="413">
        <f>('CA PATHWAYS 2022'!AG$15/'CA PATHWAYS 2022'!$H$15)-1</f>
        <v>0.10003097978804254</v>
      </c>
      <c r="AF225" s="413">
        <f>('CA PATHWAYS 2022'!AH$15/'CA PATHWAYS 2022'!$H$15)-1</f>
        <v>0.11190060908456401</v>
      </c>
      <c r="AG225" s="414" cm="1">
        <f t="array" ref="AG225">TREND($AB225:$AF225,$AB$1:$AF$1,AG$1)</f>
        <v>0.132728193252305</v>
      </c>
      <c r="AH225" s="414" cm="1">
        <f t="array" ref="AH225">TREND($AB225:$AF225,$AB$1:$AF$1,AH$1)</f>
        <v>0.15054099942742738</v>
      </c>
      <c r="AI225" s="414" cm="1">
        <f t="array" ref="AI225">TREND($AB225:$AF225,$AB$1:$AF$1,AI$1)</f>
        <v>0.16835380560254976</v>
      </c>
      <c r="AJ225" s="414" cm="1">
        <f t="array" ref="AJ225">TREND($AB225:$AF225,$AB$1:$AF$1,AJ$1)</f>
        <v>0.18616661177767213</v>
      </c>
      <c r="AK225" s="414" cm="1">
        <f t="array" ref="AK225">TREND($AB225:$AF225,$AB$1:$AF$1,AK$1)</f>
        <v>0.20397941795279451</v>
      </c>
    </row>
    <row r="226" spans="1:37" x14ac:dyDescent="0.25">
      <c r="A226" s="1"/>
      <c r="B226" s="200" t="s">
        <v>1628</v>
      </c>
      <c r="C226" s="46" t="s">
        <v>1161</v>
      </c>
      <c r="D226" s="46" t="s">
        <v>67</v>
      </c>
      <c r="E226" s="3">
        <v>0</v>
      </c>
      <c r="F226" s="245">
        <v>0</v>
      </c>
      <c r="G226" s="412">
        <f>('CA PATHWAYS 2022'!I$18/'CA PATHWAYS 2022'!$H$18)-1</f>
        <v>-0.12705319628910805</v>
      </c>
      <c r="H226" s="413">
        <f>('CA PATHWAYS 2022'!J$18/'CA PATHWAYS 2022'!$H$18)-1</f>
        <v>-0.13548527908124608</v>
      </c>
      <c r="I226" s="413">
        <f>('CA PATHWAYS 2022'!K$15/'CA PATHWAYS 2022'!$H$15)-1</f>
        <v>-0.17531595582048809</v>
      </c>
      <c r="J226" s="413">
        <f>('CA PATHWAYS 2022'!L$15/'CA PATHWAYS 2022'!$H$15)-1</f>
        <v>-0.14330252737257276</v>
      </c>
      <c r="K226" s="413">
        <f>('CA PATHWAYS 2022'!M$15/'CA PATHWAYS 2022'!$H$15)-1</f>
        <v>-0.12788924882261543</v>
      </c>
      <c r="L226" s="413">
        <f>('CA PATHWAYS 2022'!N$15/'CA PATHWAYS 2022'!$H$15)-1</f>
        <v>-0.10596350661603871</v>
      </c>
      <c r="M226" s="413">
        <f>('CA PATHWAYS 2022'!O$15/'CA PATHWAYS 2022'!$H$15)-1</f>
        <v>-9.2623836189442477E-2</v>
      </c>
      <c r="N226" s="413">
        <f>('CA PATHWAYS 2022'!P$15/'CA PATHWAYS 2022'!$H$15)-1</f>
        <v>-8.4356355238472291E-2</v>
      </c>
      <c r="O226" s="413">
        <f>('CA PATHWAYS 2022'!Q$15/'CA PATHWAYS 2022'!$H$15)-1</f>
        <v>-7.7417628477788214E-2</v>
      </c>
      <c r="P226" s="413">
        <f>('CA PATHWAYS 2022'!R$15/'CA PATHWAYS 2022'!$H$15)-1</f>
        <v>-6.9235322712236314E-2</v>
      </c>
      <c r="Q226" s="413">
        <f>('CA PATHWAYS 2022'!S$15/'CA PATHWAYS 2022'!$H$15)-1</f>
        <v>-5.683765330983559E-2</v>
      </c>
      <c r="R226" s="413">
        <f>('CA PATHWAYS 2022'!T$15/'CA PATHWAYS 2022'!$H$15)-1</f>
        <v>-4.5740712945802953E-2</v>
      </c>
      <c r="S226" s="413">
        <f>('CA PATHWAYS 2022'!U$15/'CA PATHWAYS 2022'!$H$15)-1</f>
        <v>-3.6225630364131733E-2</v>
      </c>
      <c r="T226" s="413">
        <f>('CA PATHWAYS 2022'!V$15/'CA PATHWAYS 2022'!$H$15)-1</f>
        <v>-2.2001348092289152E-2</v>
      </c>
      <c r="U226" s="413">
        <f>('CA PATHWAYS 2022'!W$15/'CA PATHWAYS 2022'!$H$15)-1</f>
        <v>-1.1068932121494512E-2</v>
      </c>
      <c r="V226" s="413">
        <f>('CA PATHWAYS 2022'!X$15/'CA PATHWAYS 2022'!$H$15)-1</f>
        <v>-5.2153863904778053E-3</v>
      </c>
      <c r="W226" s="413">
        <f>('CA PATHWAYS 2022'!Y$15/'CA PATHWAYS 2022'!$H$15)-1</f>
        <v>-1.5598720155484136E-3</v>
      </c>
      <c r="X226" s="413">
        <f>('CA PATHWAYS 2022'!Z$15/'CA PATHWAYS 2022'!$H$15)-1</f>
        <v>6.3575699996889501E-3</v>
      </c>
      <c r="Y226" s="413">
        <f>('CA PATHWAYS 2022'!AA$15/'CA PATHWAYS 2022'!$H$15)-1</f>
        <v>1.5128889741364615E-2</v>
      </c>
      <c r="Z226" s="413">
        <f>('CA PATHWAYS 2022'!AB$15/'CA PATHWAYS 2022'!$H$15)-1</f>
        <v>2.5019344081048445E-2</v>
      </c>
      <c r="AA226" s="413">
        <f>('CA PATHWAYS 2022'!AC$15/'CA PATHWAYS 2022'!$H$15)-1</f>
        <v>3.186008882207525E-2</v>
      </c>
      <c r="AB226" s="413">
        <f>('CA PATHWAYS 2022'!AD$15/'CA PATHWAYS 2022'!$H$15)-1</f>
        <v>4.3039375739147179E-2</v>
      </c>
      <c r="AC226" s="413">
        <f>('CA PATHWAYS 2022'!AE$15/'CA PATHWAYS 2022'!$H$15)-1</f>
        <v>5.9625384727645114E-2</v>
      </c>
      <c r="AD226" s="413">
        <f>('CA PATHWAYS 2022'!AF$15/'CA PATHWAYS 2022'!$H$15)-1</f>
        <v>8.1852524295267237E-2</v>
      </c>
      <c r="AE226" s="413">
        <f>('CA PATHWAYS 2022'!AG$15/'CA PATHWAYS 2022'!$H$15)-1</f>
        <v>0.10003097978804254</v>
      </c>
      <c r="AF226" s="413">
        <f>('CA PATHWAYS 2022'!AH$15/'CA PATHWAYS 2022'!$H$15)-1</f>
        <v>0.11190060908456401</v>
      </c>
      <c r="AG226" s="414" cm="1">
        <f t="array" ref="AG226">TREND($AB226:$AF226,$AB$1:$AF$1,AG$1)</f>
        <v>0.132728193252305</v>
      </c>
      <c r="AH226" s="414" cm="1">
        <f t="array" ref="AH226">TREND($AB226:$AF226,$AB$1:$AF$1,AH$1)</f>
        <v>0.15054099942742738</v>
      </c>
      <c r="AI226" s="414" cm="1">
        <f t="array" ref="AI226">TREND($AB226:$AF226,$AB$1:$AF$1,AI$1)</f>
        <v>0.16835380560254976</v>
      </c>
      <c r="AJ226" s="414" cm="1">
        <f t="array" ref="AJ226">TREND($AB226:$AF226,$AB$1:$AF$1,AJ$1)</f>
        <v>0.18616661177767213</v>
      </c>
      <c r="AK226" s="414" cm="1">
        <f t="array" ref="AK226">TREND($AB226:$AF226,$AB$1:$AF$1,AK$1)</f>
        <v>0.20397941795279451</v>
      </c>
    </row>
    <row r="227" spans="1:37" x14ac:dyDescent="0.25">
      <c r="A227" s="1"/>
      <c r="B227" s="200" t="s">
        <v>1628</v>
      </c>
      <c r="C227" s="46" t="s">
        <v>1161</v>
      </c>
      <c r="D227" s="201" t="s">
        <v>68</v>
      </c>
      <c r="E227" s="3">
        <v>0</v>
      </c>
      <c r="F227" s="245">
        <v>0</v>
      </c>
      <c r="G227" s="412">
        <f>('CA PATHWAYS 2022'!I$18/'CA PATHWAYS 2022'!$H$18)-1</f>
        <v>-0.12705319628910805</v>
      </c>
      <c r="H227" s="413">
        <f>('CA PATHWAYS 2022'!J$18/'CA PATHWAYS 2022'!$H$18)-1</f>
        <v>-0.13548527908124608</v>
      </c>
      <c r="I227" s="413">
        <f>('CA PATHWAYS 2022'!K$15/'CA PATHWAYS 2022'!$H$15)-1</f>
        <v>-0.17531595582048809</v>
      </c>
      <c r="J227" s="413">
        <f>('CA PATHWAYS 2022'!L$15/'CA PATHWAYS 2022'!$H$15)-1</f>
        <v>-0.14330252737257276</v>
      </c>
      <c r="K227" s="413">
        <f>('CA PATHWAYS 2022'!M$15/'CA PATHWAYS 2022'!$H$15)-1</f>
        <v>-0.12788924882261543</v>
      </c>
      <c r="L227" s="413">
        <f>('CA PATHWAYS 2022'!N$15/'CA PATHWAYS 2022'!$H$15)-1</f>
        <v>-0.10596350661603871</v>
      </c>
      <c r="M227" s="413">
        <f>('CA PATHWAYS 2022'!O$15/'CA PATHWAYS 2022'!$H$15)-1</f>
        <v>-9.2623836189442477E-2</v>
      </c>
      <c r="N227" s="413">
        <f>('CA PATHWAYS 2022'!P$15/'CA PATHWAYS 2022'!$H$15)-1</f>
        <v>-8.4356355238472291E-2</v>
      </c>
      <c r="O227" s="413">
        <f>('CA PATHWAYS 2022'!Q$15/'CA PATHWAYS 2022'!$H$15)-1</f>
        <v>-7.7417628477788214E-2</v>
      </c>
      <c r="P227" s="413">
        <f>('CA PATHWAYS 2022'!R$15/'CA PATHWAYS 2022'!$H$15)-1</f>
        <v>-6.9235322712236314E-2</v>
      </c>
      <c r="Q227" s="413">
        <f>('CA PATHWAYS 2022'!S$15/'CA PATHWAYS 2022'!$H$15)-1</f>
        <v>-5.683765330983559E-2</v>
      </c>
      <c r="R227" s="413">
        <f>('CA PATHWAYS 2022'!T$15/'CA PATHWAYS 2022'!$H$15)-1</f>
        <v>-4.5740712945802953E-2</v>
      </c>
      <c r="S227" s="413">
        <f>('CA PATHWAYS 2022'!U$15/'CA PATHWAYS 2022'!$H$15)-1</f>
        <v>-3.6225630364131733E-2</v>
      </c>
      <c r="T227" s="413">
        <f>('CA PATHWAYS 2022'!V$15/'CA PATHWAYS 2022'!$H$15)-1</f>
        <v>-2.2001348092289152E-2</v>
      </c>
      <c r="U227" s="413">
        <f>('CA PATHWAYS 2022'!W$15/'CA PATHWAYS 2022'!$H$15)-1</f>
        <v>-1.1068932121494512E-2</v>
      </c>
      <c r="V227" s="413">
        <f>('CA PATHWAYS 2022'!X$15/'CA PATHWAYS 2022'!$H$15)-1</f>
        <v>-5.2153863904778053E-3</v>
      </c>
      <c r="W227" s="413">
        <f>('CA PATHWAYS 2022'!Y$15/'CA PATHWAYS 2022'!$H$15)-1</f>
        <v>-1.5598720155484136E-3</v>
      </c>
      <c r="X227" s="413">
        <f>('CA PATHWAYS 2022'!Z$15/'CA PATHWAYS 2022'!$H$15)-1</f>
        <v>6.3575699996889501E-3</v>
      </c>
      <c r="Y227" s="413">
        <f>('CA PATHWAYS 2022'!AA$15/'CA PATHWAYS 2022'!$H$15)-1</f>
        <v>1.5128889741364615E-2</v>
      </c>
      <c r="Z227" s="413">
        <f>('CA PATHWAYS 2022'!AB$15/'CA PATHWAYS 2022'!$H$15)-1</f>
        <v>2.5019344081048445E-2</v>
      </c>
      <c r="AA227" s="413">
        <f>('CA PATHWAYS 2022'!AC$15/'CA PATHWAYS 2022'!$H$15)-1</f>
        <v>3.186008882207525E-2</v>
      </c>
      <c r="AB227" s="413">
        <f>('CA PATHWAYS 2022'!AD$15/'CA PATHWAYS 2022'!$H$15)-1</f>
        <v>4.3039375739147179E-2</v>
      </c>
      <c r="AC227" s="413">
        <f>('CA PATHWAYS 2022'!AE$15/'CA PATHWAYS 2022'!$H$15)-1</f>
        <v>5.9625384727645114E-2</v>
      </c>
      <c r="AD227" s="413">
        <f>('CA PATHWAYS 2022'!AF$15/'CA PATHWAYS 2022'!$H$15)-1</f>
        <v>8.1852524295267237E-2</v>
      </c>
      <c r="AE227" s="413">
        <f>('CA PATHWAYS 2022'!AG$15/'CA PATHWAYS 2022'!$H$15)-1</f>
        <v>0.10003097978804254</v>
      </c>
      <c r="AF227" s="413">
        <f>('CA PATHWAYS 2022'!AH$15/'CA PATHWAYS 2022'!$H$15)-1</f>
        <v>0.11190060908456401</v>
      </c>
      <c r="AG227" s="414" cm="1">
        <f t="array" ref="AG227">TREND($AB227:$AF227,$AB$1:$AF$1,AG$1)</f>
        <v>0.132728193252305</v>
      </c>
      <c r="AH227" s="414" cm="1">
        <f t="array" ref="AH227">TREND($AB227:$AF227,$AB$1:$AF$1,AH$1)</f>
        <v>0.15054099942742738</v>
      </c>
      <c r="AI227" s="414" cm="1">
        <f t="array" ref="AI227">TREND($AB227:$AF227,$AB$1:$AF$1,AI$1)</f>
        <v>0.16835380560254976</v>
      </c>
      <c r="AJ227" s="414" cm="1">
        <f t="array" ref="AJ227">TREND($AB227:$AF227,$AB$1:$AF$1,AJ$1)</f>
        <v>0.18616661177767213</v>
      </c>
      <c r="AK227" s="414" cm="1">
        <f t="array" ref="AK227">TREND($AB227:$AF227,$AB$1:$AF$1,AK$1)</f>
        <v>0.20397941795279451</v>
      </c>
    </row>
    <row r="228" spans="1:37" x14ac:dyDescent="0.25">
      <c r="A228" s="1"/>
      <c r="B228" s="200" t="s">
        <v>1628</v>
      </c>
      <c r="C228" s="46" t="s">
        <v>1161</v>
      </c>
      <c r="D228" s="46" t="s">
        <v>69</v>
      </c>
      <c r="E228" s="3">
        <v>0</v>
      </c>
      <c r="F228" s="245">
        <v>0</v>
      </c>
      <c r="G228" s="412">
        <f>('CA PATHWAYS 2022'!I$18/'CA PATHWAYS 2022'!$H$18)-1</f>
        <v>-0.12705319628910805</v>
      </c>
      <c r="H228" s="413">
        <f>('CA PATHWAYS 2022'!J$18/'CA PATHWAYS 2022'!$H$18)-1</f>
        <v>-0.13548527908124608</v>
      </c>
      <c r="I228" s="413">
        <f>('CA PATHWAYS 2022'!K$15/'CA PATHWAYS 2022'!$H$15)-1</f>
        <v>-0.17531595582048809</v>
      </c>
      <c r="J228" s="413">
        <f>('CA PATHWAYS 2022'!L$15/'CA PATHWAYS 2022'!$H$15)-1</f>
        <v>-0.14330252737257276</v>
      </c>
      <c r="K228" s="413">
        <f>('CA PATHWAYS 2022'!M$15/'CA PATHWAYS 2022'!$H$15)-1</f>
        <v>-0.12788924882261543</v>
      </c>
      <c r="L228" s="413">
        <f>('CA PATHWAYS 2022'!N$15/'CA PATHWAYS 2022'!$H$15)-1</f>
        <v>-0.10596350661603871</v>
      </c>
      <c r="M228" s="413">
        <f>('CA PATHWAYS 2022'!O$15/'CA PATHWAYS 2022'!$H$15)-1</f>
        <v>-9.2623836189442477E-2</v>
      </c>
      <c r="N228" s="413">
        <f>('CA PATHWAYS 2022'!P$15/'CA PATHWAYS 2022'!$H$15)-1</f>
        <v>-8.4356355238472291E-2</v>
      </c>
      <c r="O228" s="413">
        <f>('CA PATHWAYS 2022'!Q$15/'CA PATHWAYS 2022'!$H$15)-1</f>
        <v>-7.7417628477788214E-2</v>
      </c>
      <c r="P228" s="413">
        <f>('CA PATHWAYS 2022'!R$15/'CA PATHWAYS 2022'!$H$15)-1</f>
        <v>-6.9235322712236314E-2</v>
      </c>
      <c r="Q228" s="413">
        <f>('CA PATHWAYS 2022'!S$15/'CA PATHWAYS 2022'!$H$15)-1</f>
        <v>-5.683765330983559E-2</v>
      </c>
      <c r="R228" s="413">
        <f>('CA PATHWAYS 2022'!T$15/'CA PATHWAYS 2022'!$H$15)-1</f>
        <v>-4.5740712945802953E-2</v>
      </c>
      <c r="S228" s="413">
        <f>('CA PATHWAYS 2022'!U$15/'CA PATHWAYS 2022'!$H$15)-1</f>
        <v>-3.6225630364131733E-2</v>
      </c>
      <c r="T228" s="413">
        <f>('CA PATHWAYS 2022'!V$15/'CA PATHWAYS 2022'!$H$15)-1</f>
        <v>-2.2001348092289152E-2</v>
      </c>
      <c r="U228" s="413">
        <f>('CA PATHWAYS 2022'!W$15/'CA PATHWAYS 2022'!$H$15)-1</f>
        <v>-1.1068932121494512E-2</v>
      </c>
      <c r="V228" s="413">
        <f>('CA PATHWAYS 2022'!X$15/'CA PATHWAYS 2022'!$H$15)-1</f>
        <v>-5.2153863904778053E-3</v>
      </c>
      <c r="W228" s="413">
        <f>('CA PATHWAYS 2022'!Y$15/'CA PATHWAYS 2022'!$H$15)-1</f>
        <v>-1.5598720155484136E-3</v>
      </c>
      <c r="X228" s="413">
        <f>('CA PATHWAYS 2022'!Z$15/'CA PATHWAYS 2022'!$H$15)-1</f>
        <v>6.3575699996889501E-3</v>
      </c>
      <c r="Y228" s="413">
        <f>('CA PATHWAYS 2022'!AA$15/'CA PATHWAYS 2022'!$H$15)-1</f>
        <v>1.5128889741364615E-2</v>
      </c>
      <c r="Z228" s="413">
        <f>('CA PATHWAYS 2022'!AB$15/'CA PATHWAYS 2022'!$H$15)-1</f>
        <v>2.5019344081048445E-2</v>
      </c>
      <c r="AA228" s="413">
        <f>('CA PATHWAYS 2022'!AC$15/'CA PATHWAYS 2022'!$H$15)-1</f>
        <v>3.186008882207525E-2</v>
      </c>
      <c r="AB228" s="413">
        <f>('CA PATHWAYS 2022'!AD$15/'CA PATHWAYS 2022'!$H$15)-1</f>
        <v>4.3039375739147179E-2</v>
      </c>
      <c r="AC228" s="413">
        <f>('CA PATHWAYS 2022'!AE$15/'CA PATHWAYS 2022'!$H$15)-1</f>
        <v>5.9625384727645114E-2</v>
      </c>
      <c r="AD228" s="413">
        <f>('CA PATHWAYS 2022'!AF$15/'CA PATHWAYS 2022'!$H$15)-1</f>
        <v>8.1852524295267237E-2</v>
      </c>
      <c r="AE228" s="413">
        <f>('CA PATHWAYS 2022'!AG$15/'CA PATHWAYS 2022'!$H$15)-1</f>
        <v>0.10003097978804254</v>
      </c>
      <c r="AF228" s="413">
        <f>('CA PATHWAYS 2022'!AH$15/'CA PATHWAYS 2022'!$H$15)-1</f>
        <v>0.11190060908456401</v>
      </c>
      <c r="AG228" s="414" cm="1">
        <f t="array" ref="AG228">TREND($AB228:$AF228,$AB$1:$AF$1,AG$1)</f>
        <v>0.132728193252305</v>
      </c>
      <c r="AH228" s="414" cm="1">
        <f t="array" ref="AH228">TREND($AB228:$AF228,$AB$1:$AF$1,AH$1)</f>
        <v>0.15054099942742738</v>
      </c>
      <c r="AI228" s="414" cm="1">
        <f t="array" ref="AI228">TREND($AB228:$AF228,$AB$1:$AF$1,AI$1)</f>
        <v>0.16835380560254976</v>
      </c>
      <c r="AJ228" s="414" cm="1">
        <f t="array" ref="AJ228">TREND($AB228:$AF228,$AB$1:$AF$1,AJ$1)</f>
        <v>0.18616661177767213</v>
      </c>
      <c r="AK228" s="414" cm="1">
        <f t="array" ref="AK228">TREND($AB228:$AF228,$AB$1:$AF$1,AK$1)</f>
        <v>0.20397941795279451</v>
      </c>
    </row>
    <row r="229" spans="1:37" x14ac:dyDescent="0.25">
      <c r="A229" s="1"/>
      <c r="B229" s="200" t="s">
        <v>1628</v>
      </c>
      <c r="C229" s="46" t="s">
        <v>1161</v>
      </c>
      <c r="D229" s="46" t="s">
        <v>70</v>
      </c>
      <c r="E229" s="3">
        <v>0</v>
      </c>
      <c r="F229" s="245">
        <v>0</v>
      </c>
      <c r="G229" s="412">
        <f>('CA PATHWAYS 2022'!I$18/'CA PATHWAYS 2022'!$H$18)-1</f>
        <v>-0.12705319628910805</v>
      </c>
      <c r="H229" s="413">
        <f>('CA PATHWAYS 2022'!J$18/'CA PATHWAYS 2022'!$H$18)-1</f>
        <v>-0.13548527908124608</v>
      </c>
      <c r="I229" s="413">
        <f>('CA PATHWAYS 2022'!K$15/'CA PATHWAYS 2022'!$H$15)-1</f>
        <v>-0.17531595582048809</v>
      </c>
      <c r="J229" s="413">
        <f>('CA PATHWAYS 2022'!L$15/'CA PATHWAYS 2022'!$H$15)-1</f>
        <v>-0.14330252737257276</v>
      </c>
      <c r="K229" s="413">
        <f>('CA PATHWAYS 2022'!M$15/'CA PATHWAYS 2022'!$H$15)-1</f>
        <v>-0.12788924882261543</v>
      </c>
      <c r="L229" s="413">
        <f>('CA PATHWAYS 2022'!N$15/'CA PATHWAYS 2022'!$H$15)-1</f>
        <v>-0.10596350661603871</v>
      </c>
      <c r="M229" s="413">
        <f>('CA PATHWAYS 2022'!O$15/'CA PATHWAYS 2022'!$H$15)-1</f>
        <v>-9.2623836189442477E-2</v>
      </c>
      <c r="N229" s="413">
        <f>('CA PATHWAYS 2022'!P$15/'CA PATHWAYS 2022'!$H$15)-1</f>
        <v>-8.4356355238472291E-2</v>
      </c>
      <c r="O229" s="413">
        <f>('CA PATHWAYS 2022'!Q$15/'CA PATHWAYS 2022'!$H$15)-1</f>
        <v>-7.7417628477788214E-2</v>
      </c>
      <c r="P229" s="413">
        <f>('CA PATHWAYS 2022'!R$15/'CA PATHWAYS 2022'!$H$15)-1</f>
        <v>-6.9235322712236314E-2</v>
      </c>
      <c r="Q229" s="413">
        <f>('CA PATHWAYS 2022'!S$15/'CA PATHWAYS 2022'!$H$15)-1</f>
        <v>-5.683765330983559E-2</v>
      </c>
      <c r="R229" s="413">
        <f>('CA PATHWAYS 2022'!T$15/'CA PATHWAYS 2022'!$H$15)-1</f>
        <v>-4.5740712945802953E-2</v>
      </c>
      <c r="S229" s="413">
        <f>('CA PATHWAYS 2022'!U$15/'CA PATHWAYS 2022'!$H$15)-1</f>
        <v>-3.6225630364131733E-2</v>
      </c>
      <c r="T229" s="413">
        <f>('CA PATHWAYS 2022'!V$15/'CA PATHWAYS 2022'!$H$15)-1</f>
        <v>-2.2001348092289152E-2</v>
      </c>
      <c r="U229" s="413">
        <f>('CA PATHWAYS 2022'!W$15/'CA PATHWAYS 2022'!$H$15)-1</f>
        <v>-1.1068932121494512E-2</v>
      </c>
      <c r="V229" s="413">
        <f>('CA PATHWAYS 2022'!X$15/'CA PATHWAYS 2022'!$H$15)-1</f>
        <v>-5.2153863904778053E-3</v>
      </c>
      <c r="W229" s="413">
        <f>('CA PATHWAYS 2022'!Y$15/'CA PATHWAYS 2022'!$H$15)-1</f>
        <v>-1.5598720155484136E-3</v>
      </c>
      <c r="X229" s="413">
        <f>('CA PATHWAYS 2022'!Z$15/'CA PATHWAYS 2022'!$H$15)-1</f>
        <v>6.3575699996889501E-3</v>
      </c>
      <c r="Y229" s="413">
        <f>('CA PATHWAYS 2022'!AA$15/'CA PATHWAYS 2022'!$H$15)-1</f>
        <v>1.5128889741364615E-2</v>
      </c>
      <c r="Z229" s="413">
        <f>('CA PATHWAYS 2022'!AB$15/'CA PATHWAYS 2022'!$H$15)-1</f>
        <v>2.5019344081048445E-2</v>
      </c>
      <c r="AA229" s="413">
        <f>('CA PATHWAYS 2022'!AC$15/'CA PATHWAYS 2022'!$H$15)-1</f>
        <v>3.186008882207525E-2</v>
      </c>
      <c r="AB229" s="413">
        <f>('CA PATHWAYS 2022'!AD$15/'CA PATHWAYS 2022'!$H$15)-1</f>
        <v>4.3039375739147179E-2</v>
      </c>
      <c r="AC229" s="413">
        <f>('CA PATHWAYS 2022'!AE$15/'CA PATHWAYS 2022'!$H$15)-1</f>
        <v>5.9625384727645114E-2</v>
      </c>
      <c r="AD229" s="413">
        <f>('CA PATHWAYS 2022'!AF$15/'CA PATHWAYS 2022'!$H$15)-1</f>
        <v>8.1852524295267237E-2</v>
      </c>
      <c r="AE229" s="413">
        <f>('CA PATHWAYS 2022'!AG$15/'CA PATHWAYS 2022'!$H$15)-1</f>
        <v>0.10003097978804254</v>
      </c>
      <c r="AF229" s="413">
        <f>('CA PATHWAYS 2022'!AH$15/'CA PATHWAYS 2022'!$H$15)-1</f>
        <v>0.11190060908456401</v>
      </c>
      <c r="AG229" s="414" cm="1">
        <f t="array" ref="AG229">TREND($AB229:$AF229,$AB$1:$AF$1,AG$1)</f>
        <v>0.132728193252305</v>
      </c>
      <c r="AH229" s="414" cm="1">
        <f t="array" ref="AH229">TREND($AB229:$AF229,$AB$1:$AF$1,AH$1)</f>
        <v>0.15054099942742738</v>
      </c>
      <c r="AI229" s="414" cm="1">
        <f t="array" ref="AI229">TREND($AB229:$AF229,$AB$1:$AF$1,AI$1)</f>
        <v>0.16835380560254976</v>
      </c>
      <c r="AJ229" s="414" cm="1">
        <f t="array" ref="AJ229">TREND($AB229:$AF229,$AB$1:$AF$1,AJ$1)</f>
        <v>0.18616661177767213</v>
      </c>
      <c r="AK229" s="414" cm="1">
        <f t="array" ref="AK229">TREND($AB229:$AF229,$AB$1:$AF$1,AK$1)</f>
        <v>0.20397941795279451</v>
      </c>
    </row>
    <row r="230" spans="1:37" x14ac:dyDescent="0.25">
      <c r="A230" s="1"/>
      <c r="B230" s="200" t="s">
        <v>1628</v>
      </c>
      <c r="C230" s="46" t="s">
        <v>1161</v>
      </c>
      <c r="D230" s="46" t="s">
        <v>71</v>
      </c>
      <c r="E230" s="3">
        <v>0</v>
      </c>
      <c r="F230" s="245">
        <v>0</v>
      </c>
      <c r="G230" s="412">
        <f>('CA PATHWAYS 2022'!I$18/'CA PATHWAYS 2022'!$H$18)-1</f>
        <v>-0.12705319628910805</v>
      </c>
      <c r="H230" s="413">
        <f>('CA PATHWAYS 2022'!J$18/'CA PATHWAYS 2022'!$H$18)-1</f>
        <v>-0.13548527908124608</v>
      </c>
      <c r="I230" s="413">
        <f>('CA PATHWAYS 2022'!K$15/'CA PATHWAYS 2022'!$H$15)-1</f>
        <v>-0.17531595582048809</v>
      </c>
      <c r="J230" s="413">
        <f>('CA PATHWAYS 2022'!L$15/'CA PATHWAYS 2022'!$H$15)-1</f>
        <v>-0.14330252737257276</v>
      </c>
      <c r="K230" s="413">
        <f>('CA PATHWAYS 2022'!M$15/'CA PATHWAYS 2022'!$H$15)-1</f>
        <v>-0.12788924882261543</v>
      </c>
      <c r="L230" s="413">
        <f>('CA PATHWAYS 2022'!N$15/'CA PATHWAYS 2022'!$H$15)-1</f>
        <v>-0.10596350661603871</v>
      </c>
      <c r="M230" s="413">
        <f>('CA PATHWAYS 2022'!O$15/'CA PATHWAYS 2022'!$H$15)-1</f>
        <v>-9.2623836189442477E-2</v>
      </c>
      <c r="N230" s="413">
        <f>('CA PATHWAYS 2022'!P$15/'CA PATHWAYS 2022'!$H$15)-1</f>
        <v>-8.4356355238472291E-2</v>
      </c>
      <c r="O230" s="413">
        <f>('CA PATHWAYS 2022'!Q$15/'CA PATHWAYS 2022'!$H$15)-1</f>
        <v>-7.7417628477788214E-2</v>
      </c>
      <c r="P230" s="413">
        <f>('CA PATHWAYS 2022'!R$15/'CA PATHWAYS 2022'!$H$15)-1</f>
        <v>-6.9235322712236314E-2</v>
      </c>
      <c r="Q230" s="413">
        <f>('CA PATHWAYS 2022'!S$15/'CA PATHWAYS 2022'!$H$15)-1</f>
        <v>-5.683765330983559E-2</v>
      </c>
      <c r="R230" s="413">
        <f>('CA PATHWAYS 2022'!T$15/'CA PATHWAYS 2022'!$H$15)-1</f>
        <v>-4.5740712945802953E-2</v>
      </c>
      <c r="S230" s="413">
        <f>('CA PATHWAYS 2022'!U$15/'CA PATHWAYS 2022'!$H$15)-1</f>
        <v>-3.6225630364131733E-2</v>
      </c>
      <c r="T230" s="413">
        <f>('CA PATHWAYS 2022'!V$15/'CA PATHWAYS 2022'!$H$15)-1</f>
        <v>-2.2001348092289152E-2</v>
      </c>
      <c r="U230" s="413">
        <f>('CA PATHWAYS 2022'!W$15/'CA PATHWAYS 2022'!$H$15)-1</f>
        <v>-1.1068932121494512E-2</v>
      </c>
      <c r="V230" s="413">
        <f>('CA PATHWAYS 2022'!X$15/'CA PATHWAYS 2022'!$H$15)-1</f>
        <v>-5.2153863904778053E-3</v>
      </c>
      <c r="W230" s="413">
        <f>('CA PATHWAYS 2022'!Y$15/'CA PATHWAYS 2022'!$H$15)-1</f>
        <v>-1.5598720155484136E-3</v>
      </c>
      <c r="X230" s="413">
        <f>('CA PATHWAYS 2022'!Z$15/'CA PATHWAYS 2022'!$H$15)-1</f>
        <v>6.3575699996889501E-3</v>
      </c>
      <c r="Y230" s="413">
        <f>('CA PATHWAYS 2022'!AA$15/'CA PATHWAYS 2022'!$H$15)-1</f>
        <v>1.5128889741364615E-2</v>
      </c>
      <c r="Z230" s="413">
        <f>('CA PATHWAYS 2022'!AB$15/'CA PATHWAYS 2022'!$H$15)-1</f>
        <v>2.5019344081048445E-2</v>
      </c>
      <c r="AA230" s="413">
        <f>('CA PATHWAYS 2022'!AC$15/'CA PATHWAYS 2022'!$H$15)-1</f>
        <v>3.186008882207525E-2</v>
      </c>
      <c r="AB230" s="413">
        <f>('CA PATHWAYS 2022'!AD$15/'CA PATHWAYS 2022'!$H$15)-1</f>
        <v>4.3039375739147179E-2</v>
      </c>
      <c r="AC230" s="413">
        <f>('CA PATHWAYS 2022'!AE$15/'CA PATHWAYS 2022'!$H$15)-1</f>
        <v>5.9625384727645114E-2</v>
      </c>
      <c r="AD230" s="413">
        <f>('CA PATHWAYS 2022'!AF$15/'CA PATHWAYS 2022'!$H$15)-1</f>
        <v>8.1852524295267237E-2</v>
      </c>
      <c r="AE230" s="413">
        <f>('CA PATHWAYS 2022'!AG$15/'CA PATHWAYS 2022'!$H$15)-1</f>
        <v>0.10003097978804254</v>
      </c>
      <c r="AF230" s="413">
        <f>('CA PATHWAYS 2022'!AH$15/'CA PATHWAYS 2022'!$H$15)-1</f>
        <v>0.11190060908456401</v>
      </c>
      <c r="AG230" s="414" cm="1">
        <f t="array" ref="AG230">TREND($AB230:$AF230,$AB$1:$AF$1,AG$1)</f>
        <v>0.132728193252305</v>
      </c>
      <c r="AH230" s="414" cm="1">
        <f t="array" ref="AH230">TREND($AB230:$AF230,$AB$1:$AF$1,AH$1)</f>
        <v>0.15054099942742738</v>
      </c>
      <c r="AI230" s="414" cm="1">
        <f t="array" ref="AI230">TREND($AB230:$AF230,$AB$1:$AF$1,AI$1)</f>
        <v>0.16835380560254976</v>
      </c>
      <c r="AJ230" s="414" cm="1">
        <f t="array" ref="AJ230">TREND($AB230:$AF230,$AB$1:$AF$1,AJ$1)</f>
        <v>0.18616661177767213</v>
      </c>
      <c r="AK230" s="414" cm="1">
        <f t="array" ref="AK230">TREND($AB230:$AF230,$AB$1:$AF$1,AK$1)</f>
        <v>0.20397941795279451</v>
      </c>
    </row>
    <row r="231" spans="1:37" x14ac:dyDescent="0.25">
      <c r="A231" s="1"/>
      <c r="B231" s="200" t="s">
        <v>1628</v>
      </c>
      <c r="C231" s="46" t="s">
        <v>1161</v>
      </c>
      <c r="D231" s="201" t="s">
        <v>72</v>
      </c>
      <c r="E231" s="3">
        <v>0</v>
      </c>
      <c r="F231" s="245">
        <v>0</v>
      </c>
      <c r="G231" s="412">
        <f>('CA PATHWAYS 2022'!I$18/'CA PATHWAYS 2022'!$H$18)-1</f>
        <v>-0.12705319628910805</v>
      </c>
      <c r="H231" s="413">
        <f>('CA PATHWAYS 2022'!J$18/'CA PATHWAYS 2022'!$H$18)-1</f>
        <v>-0.13548527908124608</v>
      </c>
      <c r="I231" s="413">
        <f>('CA PATHWAYS 2022'!K$15/'CA PATHWAYS 2022'!$H$15)-1</f>
        <v>-0.17531595582048809</v>
      </c>
      <c r="J231" s="413">
        <f>('CA PATHWAYS 2022'!L$15/'CA PATHWAYS 2022'!$H$15)-1</f>
        <v>-0.14330252737257276</v>
      </c>
      <c r="K231" s="413">
        <f>('CA PATHWAYS 2022'!M$15/'CA PATHWAYS 2022'!$H$15)-1</f>
        <v>-0.12788924882261543</v>
      </c>
      <c r="L231" s="413">
        <f>('CA PATHWAYS 2022'!N$15/'CA PATHWAYS 2022'!$H$15)-1</f>
        <v>-0.10596350661603871</v>
      </c>
      <c r="M231" s="413">
        <f>('CA PATHWAYS 2022'!O$15/'CA PATHWAYS 2022'!$H$15)-1</f>
        <v>-9.2623836189442477E-2</v>
      </c>
      <c r="N231" s="413">
        <f>('CA PATHWAYS 2022'!P$15/'CA PATHWAYS 2022'!$H$15)-1</f>
        <v>-8.4356355238472291E-2</v>
      </c>
      <c r="O231" s="413">
        <f>('CA PATHWAYS 2022'!Q$15/'CA PATHWAYS 2022'!$H$15)-1</f>
        <v>-7.7417628477788214E-2</v>
      </c>
      <c r="P231" s="413">
        <f>('CA PATHWAYS 2022'!R$15/'CA PATHWAYS 2022'!$H$15)-1</f>
        <v>-6.9235322712236314E-2</v>
      </c>
      <c r="Q231" s="413">
        <f>('CA PATHWAYS 2022'!S$15/'CA PATHWAYS 2022'!$H$15)-1</f>
        <v>-5.683765330983559E-2</v>
      </c>
      <c r="R231" s="413">
        <f>('CA PATHWAYS 2022'!T$15/'CA PATHWAYS 2022'!$H$15)-1</f>
        <v>-4.5740712945802953E-2</v>
      </c>
      <c r="S231" s="413">
        <f>('CA PATHWAYS 2022'!U$15/'CA PATHWAYS 2022'!$H$15)-1</f>
        <v>-3.6225630364131733E-2</v>
      </c>
      <c r="T231" s="413">
        <f>('CA PATHWAYS 2022'!V$15/'CA PATHWAYS 2022'!$H$15)-1</f>
        <v>-2.2001348092289152E-2</v>
      </c>
      <c r="U231" s="413">
        <f>('CA PATHWAYS 2022'!W$15/'CA PATHWAYS 2022'!$H$15)-1</f>
        <v>-1.1068932121494512E-2</v>
      </c>
      <c r="V231" s="413">
        <f>('CA PATHWAYS 2022'!X$15/'CA PATHWAYS 2022'!$H$15)-1</f>
        <v>-5.2153863904778053E-3</v>
      </c>
      <c r="W231" s="413">
        <f>('CA PATHWAYS 2022'!Y$15/'CA PATHWAYS 2022'!$H$15)-1</f>
        <v>-1.5598720155484136E-3</v>
      </c>
      <c r="X231" s="413">
        <f>('CA PATHWAYS 2022'!Z$15/'CA PATHWAYS 2022'!$H$15)-1</f>
        <v>6.3575699996889501E-3</v>
      </c>
      <c r="Y231" s="413">
        <f>('CA PATHWAYS 2022'!AA$15/'CA PATHWAYS 2022'!$H$15)-1</f>
        <v>1.5128889741364615E-2</v>
      </c>
      <c r="Z231" s="413">
        <f>('CA PATHWAYS 2022'!AB$15/'CA PATHWAYS 2022'!$H$15)-1</f>
        <v>2.5019344081048445E-2</v>
      </c>
      <c r="AA231" s="413">
        <f>('CA PATHWAYS 2022'!AC$15/'CA PATHWAYS 2022'!$H$15)-1</f>
        <v>3.186008882207525E-2</v>
      </c>
      <c r="AB231" s="413">
        <f>('CA PATHWAYS 2022'!AD$15/'CA PATHWAYS 2022'!$H$15)-1</f>
        <v>4.3039375739147179E-2</v>
      </c>
      <c r="AC231" s="413">
        <f>('CA PATHWAYS 2022'!AE$15/'CA PATHWAYS 2022'!$H$15)-1</f>
        <v>5.9625384727645114E-2</v>
      </c>
      <c r="AD231" s="413">
        <f>('CA PATHWAYS 2022'!AF$15/'CA PATHWAYS 2022'!$H$15)-1</f>
        <v>8.1852524295267237E-2</v>
      </c>
      <c r="AE231" s="413">
        <f>('CA PATHWAYS 2022'!AG$15/'CA PATHWAYS 2022'!$H$15)-1</f>
        <v>0.10003097978804254</v>
      </c>
      <c r="AF231" s="413">
        <f>('CA PATHWAYS 2022'!AH$15/'CA PATHWAYS 2022'!$H$15)-1</f>
        <v>0.11190060908456401</v>
      </c>
      <c r="AG231" s="414" cm="1">
        <f t="array" ref="AG231">TREND($AB231:$AF231,$AB$1:$AF$1,AG$1)</f>
        <v>0.132728193252305</v>
      </c>
      <c r="AH231" s="414" cm="1">
        <f t="array" ref="AH231">TREND($AB231:$AF231,$AB$1:$AF$1,AH$1)</f>
        <v>0.15054099942742738</v>
      </c>
      <c r="AI231" s="414" cm="1">
        <f t="array" ref="AI231">TREND($AB231:$AF231,$AB$1:$AF$1,AI$1)</f>
        <v>0.16835380560254976</v>
      </c>
      <c r="AJ231" s="414" cm="1">
        <f t="array" ref="AJ231">TREND($AB231:$AF231,$AB$1:$AF$1,AJ$1)</f>
        <v>0.18616661177767213</v>
      </c>
      <c r="AK231" s="414" cm="1">
        <f t="array" ref="AK231">TREND($AB231:$AF231,$AB$1:$AF$1,AK$1)</f>
        <v>0.20397941795279451</v>
      </c>
    </row>
    <row r="232" spans="1:37" x14ac:dyDescent="0.25">
      <c r="A232" s="1"/>
      <c r="B232" s="200" t="s">
        <v>1628</v>
      </c>
      <c r="C232" s="46" t="s">
        <v>1161</v>
      </c>
      <c r="D232" s="46" t="s">
        <v>73</v>
      </c>
      <c r="E232" s="3">
        <v>0</v>
      </c>
      <c r="F232" s="245">
        <v>0</v>
      </c>
      <c r="G232" s="412">
        <f>('CA PATHWAYS 2022'!I$18/'CA PATHWAYS 2022'!$H$18)-1</f>
        <v>-0.12705319628910805</v>
      </c>
      <c r="H232" s="413">
        <f>('CA PATHWAYS 2022'!J$18/'CA PATHWAYS 2022'!$H$18)-1</f>
        <v>-0.13548527908124608</v>
      </c>
      <c r="I232" s="413">
        <f>('CA PATHWAYS 2022'!K$15/'CA PATHWAYS 2022'!$H$15)-1</f>
        <v>-0.17531595582048809</v>
      </c>
      <c r="J232" s="413">
        <f>('CA PATHWAYS 2022'!L$15/'CA PATHWAYS 2022'!$H$15)-1</f>
        <v>-0.14330252737257276</v>
      </c>
      <c r="K232" s="413">
        <f>('CA PATHWAYS 2022'!M$15/'CA PATHWAYS 2022'!$H$15)-1</f>
        <v>-0.12788924882261543</v>
      </c>
      <c r="L232" s="413">
        <f>('CA PATHWAYS 2022'!N$15/'CA PATHWAYS 2022'!$H$15)-1</f>
        <v>-0.10596350661603871</v>
      </c>
      <c r="M232" s="413">
        <f>('CA PATHWAYS 2022'!O$15/'CA PATHWAYS 2022'!$H$15)-1</f>
        <v>-9.2623836189442477E-2</v>
      </c>
      <c r="N232" s="413">
        <f>('CA PATHWAYS 2022'!P$15/'CA PATHWAYS 2022'!$H$15)-1</f>
        <v>-8.4356355238472291E-2</v>
      </c>
      <c r="O232" s="413">
        <f>('CA PATHWAYS 2022'!Q$15/'CA PATHWAYS 2022'!$H$15)-1</f>
        <v>-7.7417628477788214E-2</v>
      </c>
      <c r="P232" s="413">
        <f>('CA PATHWAYS 2022'!R$15/'CA PATHWAYS 2022'!$H$15)-1</f>
        <v>-6.9235322712236314E-2</v>
      </c>
      <c r="Q232" s="413">
        <f>('CA PATHWAYS 2022'!S$15/'CA PATHWAYS 2022'!$H$15)-1</f>
        <v>-5.683765330983559E-2</v>
      </c>
      <c r="R232" s="413">
        <f>('CA PATHWAYS 2022'!T$15/'CA PATHWAYS 2022'!$H$15)-1</f>
        <v>-4.5740712945802953E-2</v>
      </c>
      <c r="S232" s="413">
        <f>('CA PATHWAYS 2022'!U$15/'CA PATHWAYS 2022'!$H$15)-1</f>
        <v>-3.6225630364131733E-2</v>
      </c>
      <c r="T232" s="413">
        <f>('CA PATHWAYS 2022'!V$15/'CA PATHWAYS 2022'!$H$15)-1</f>
        <v>-2.2001348092289152E-2</v>
      </c>
      <c r="U232" s="413">
        <f>('CA PATHWAYS 2022'!W$15/'CA PATHWAYS 2022'!$H$15)-1</f>
        <v>-1.1068932121494512E-2</v>
      </c>
      <c r="V232" s="413">
        <f>('CA PATHWAYS 2022'!X$15/'CA PATHWAYS 2022'!$H$15)-1</f>
        <v>-5.2153863904778053E-3</v>
      </c>
      <c r="W232" s="413">
        <f>('CA PATHWAYS 2022'!Y$15/'CA PATHWAYS 2022'!$H$15)-1</f>
        <v>-1.5598720155484136E-3</v>
      </c>
      <c r="X232" s="413">
        <f>('CA PATHWAYS 2022'!Z$15/'CA PATHWAYS 2022'!$H$15)-1</f>
        <v>6.3575699996889501E-3</v>
      </c>
      <c r="Y232" s="413">
        <f>('CA PATHWAYS 2022'!AA$15/'CA PATHWAYS 2022'!$H$15)-1</f>
        <v>1.5128889741364615E-2</v>
      </c>
      <c r="Z232" s="413">
        <f>('CA PATHWAYS 2022'!AB$15/'CA PATHWAYS 2022'!$H$15)-1</f>
        <v>2.5019344081048445E-2</v>
      </c>
      <c r="AA232" s="413">
        <f>('CA PATHWAYS 2022'!AC$15/'CA PATHWAYS 2022'!$H$15)-1</f>
        <v>3.186008882207525E-2</v>
      </c>
      <c r="AB232" s="413">
        <f>('CA PATHWAYS 2022'!AD$15/'CA PATHWAYS 2022'!$H$15)-1</f>
        <v>4.3039375739147179E-2</v>
      </c>
      <c r="AC232" s="413">
        <f>('CA PATHWAYS 2022'!AE$15/'CA PATHWAYS 2022'!$H$15)-1</f>
        <v>5.9625384727645114E-2</v>
      </c>
      <c r="AD232" s="413">
        <f>('CA PATHWAYS 2022'!AF$15/'CA PATHWAYS 2022'!$H$15)-1</f>
        <v>8.1852524295267237E-2</v>
      </c>
      <c r="AE232" s="413">
        <f>('CA PATHWAYS 2022'!AG$15/'CA PATHWAYS 2022'!$H$15)-1</f>
        <v>0.10003097978804254</v>
      </c>
      <c r="AF232" s="413">
        <f>('CA PATHWAYS 2022'!AH$15/'CA PATHWAYS 2022'!$H$15)-1</f>
        <v>0.11190060908456401</v>
      </c>
      <c r="AG232" s="414" cm="1">
        <f t="array" ref="AG232">TREND($AB232:$AF232,$AB$1:$AF$1,AG$1)</f>
        <v>0.132728193252305</v>
      </c>
      <c r="AH232" s="414" cm="1">
        <f t="array" ref="AH232">TREND($AB232:$AF232,$AB$1:$AF$1,AH$1)</f>
        <v>0.15054099942742738</v>
      </c>
      <c r="AI232" s="414" cm="1">
        <f t="array" ref="AI232">TREND($AB232:$AF232,$AB$1:$AF$1,AI$1)</f>
        <v>0.16835380560254976</v>
      </c>
      <c r="AJ232" s="414" cm="1">
        <f t="array" ref="AJ232">TREND($AB232:$AF232,$AB$1:$AF$1,AJ$1)</f>
        <v>0.18616661177767213</v>
      </c>
      <c r="AK232" s="414" cm="1">
        <f t="array" ref="AK232">TREND($AB232:$AF232,$AB$1:$AF$1,AK$1)</f>
        <v>0.20397941795279451</v>
      </c>
    </row>
    <row r="233" spans="1:37" x14ac:dyDescent="0.25">
      <c r="A233" s="1"/>
      <c r="B233" s="200" t="s">
        <v>1628</v>
      </c>
      <c r="C233" s="46" t="s">
        <v>1161</v>
      </c>
      <c r="D233" s="46" t="s">
        <v>74</v>
      </c>
      <c r="E233" s="3">
        <v>0</v>
      </c>
      <c r="F233" s="245">
        <v>0</v>
      </c>
      <c r="G233" s="412">
        <f>('CA PATHWAYS 2022'!I$18/'CA PATHWAYS 2022'!$H$18)-1</f>
        <v>-0.12705319628910805</v>
      </c>
      <c r="H233" s="413">
        <f>('CA PATHWAYS 2022'!J$18/'CA PATHWAYS 2022'!$H$18)-1</f>
        <v>-0.13548527908124608</v>
      </c>
      <c r="I233" s="413">
        <f>('CA PATHWAYS 2022'!K$15/'CA PATHWAYS 2022'!$H$15)-1</f>
        <v>-0.17531595582048809</v>
      </c>
      <c r="J233" s="413">
        <f>('CA PATHWAYS 2022'!L$15/'CA PATHWAYS 2022'!$H$15)-1</f>
        <v>-0.14330252737257276</v>
      </c>
      <c r="K233" s="413">
        <f>('CA PATHWAYS 2022'!M$15/'CA PATHWAYS 2022'!$H$15)-1</f>
        <v>-0.12788924882261543</v>
      </c>
      <c r="L233" s="413">
        <f>('CA PATHWAYS 2022'!N$15/'CA PATHWAYS 2022'!$H$15)-1</f>
        <v>-0.10596350661603871</v>
      </c>
      <c r="M233" s="413">
        <f>('CA PATHWAYS 2022'!O$15/'CA PATHWAYS 2022'!$H$15)-1</f>
        <v>-9.2623836189442477E-2</v>
      </c>
      <c r="N233" s="413">
        <f>('CA PATHWAYS 2022'!P$15/'CA PATHWAYS 2022'!$H$15)-1</f>
        <v>-8.4356355238472291E-2</v>
      </c>
      <c r="O233" s="413">
        <f>('CA PATHWAYS 2022'!Q$15/'CA PATHWAYS 2022'!$H$15)-1</f>
        <v>-7.7417628477788214E-2</v>
      </c>
      <c r="P233" s="413">
        <f>('CA PATHWAYS 2022'!R$15/'CA PATHWAYS 2022'!$H$15)-1</f>
        <v>-6.9235322712236314E-2</v>
      </c>
      <c r="Q233" s="413">
        <f>('CA PATHWAYS 2022'!S$15/'CA PATHWAYS 2022'!$H$15)-1</f>
        <v>-5.683765330983559E-2</v>
      </c>
      <c r="R233" s="413">
        <f>('CA PATHWAYS 2022'!T$15/'CA PATHWAYS 2022'!$H$15)-1</f>
        <v>-4.5740712945802953E-2</v>
      </c>
      <c r="S233" s="413">
        <f>('CA PATHWAYS 2022'!U$15/'CA PATHWAYS 2022'!$H$15)-1</f>
        <v>-3.6225630364131733E-2</v>
      </c>
      <c r="T233" s="413">
        <f>('CA PATHWAYS 2022'!V$15/'CA PATHWAYS 2022'!$H$15)-1</f>
        <v>-2.2001348092289152E-2</v>
      </c>
      <c r="U233" s="413">
        <f>('CA PATHWAYS 2022'!W$15/'CA PATHWAYS 2022'!$H$15)-1</f>
        <v>-1.1068932121494512E-2</v>
      </c>
      <c r="V233" s="413">
        <f>('CA PATHWAYS 2022'!X$15/'CA PATHWAYS 2022'!$H$15)-1</f>
        <v>-5.2153863904778053E-3</v>
      </c>
      <c r="W233" s="413">
        <f>('CA PATHWAYS 2022'!Y$15/'CA PATHWAYS 2022'!$H$15)-1</f>
        <v>-1.5598720155484136E-3</v>
      </c>
      <c r="X233" s="413">
        <f>('CA PATHWAYS 2022'!Z$15/'CA PATHWAYS 2022'!$H$15)-1</f>
        <v>6.3575699996889501E-3</v>
      </c>
      <c r="Y233" s="413">
        <f>('CA PATHWAYS 2022'!AA$15/'CA PATHWAYS 2022'!$H$15)-1</f>
        <v>1.5128889741364615E-2</v>
      </c>
      <c r="Z233" s="413">
        <f>('CA PATHWAYS 2022'!AB$15/'CA PATHWAYS 2022'!$H$15)-1</f>
        <v>2.5019344081048445E-2</v>
      </c>
      <c r="AA233" s="413">
        <f>('CA PATHWAYS 2022'!AC$15/'CA PATHWAYS 2022'!$H$15)-1</f>
        <v>3.186008882207525E-2</v>
      </c>
      <c r="AB233" s="413">
        <f>('CA PATHWAYS 2022'!AD$15/'CA PATHWAYS 2022'!$H$15)-1</f>
        <v>4.3039375739147179E-2</v>
      </c>
      <c r="AC233" s="413">
        <f>('CA PATHWAYS 2022'!AE$15/'CA PATHWAYS 2022'!$H$15)-1</f>
        <v>5.9625384727645114E-2</v>
      </c>
      <c r="AD233" s="413">
        <f>('CA PATHWAYS 2022'!AF$15/'CA PATHWAYS 2022'!$H$15)-1</f>
        <v>8.1852524295267237E-2</v>
      </c>
      <c r="AE233" s="413">
        <f>('CA PATHWAYS 2022'!AG$15/'CA PATHWAYS 2022'!$H$15)-1</f>
        <v>0.10003097978804254</v>
      </c>
      <c r="AF233" s="413">
        <f>('CA PATHWAYS 2022'!AH$15/'CA PATHWAYS 2022'!$H$15)-1</f>
        <v>0.11190060908456401</v>
      </c>
      <c r="AG233" s="414" cm="1">
        <f t="array" ref="AG233">TREND($AB233:$AF233,$AB$1:$AF$1,AG$1)</f>
        <v>0.132728193252305</v>
      </c>
      <c r="AH233" s="414" cm="1">
        <f t="array" ref="AH233">TREND($AB233:$AF233,$AB$1:$AF$1,AH$1)</f>
        <v>0.15054099942742738</v>
      </c>
      <c r="AI233" s="414" cm="1">
        <f t="array" ref="AI233">TREND($AB233:$AF233,$AB$1:$AF$1,AI$1)</f>
        <v>0.16835380560254976</v>
      </c>
      <c r="AJ233" s="414" cm="1">
        <f t="array" ref="AJ233">TREND($AB233:$AF233,$AB$1:$AF$1,AJ$1)</f>
        <v>0.18616661177767213</v>
      </c>
      <c r="AK233" s="414" cm="1">
        <f t="array" ref="AK233">TREND($AB233:$AF233,$AB$1:$AF$1,AK$1)</f>
        <v>0.20397941795279451</v>
      </c>
    </row>
    <row r="234" spans="1:37" x14ac:dyDescent="0.25">
      <c r="A234" s="1" t="s">
        <v>1633</v>
      </c>
      <c r="B234" s="200" t="s">
        <v>1628</v>
      </c>
      <c r="C234" s="46" t="s">
        <v>1161</v>
      </c>
      <c r="D234" s="46" t="s">
        <v>75</v>
      </c>
      <c r="E234" s="3">
        <v>0</v>
      </c>
      <c r="F234" s="245">
        <v>0</v>
      </c>
      <c r="G234" s="412">
        <v>0</v>
      </c>
      <c r="H234" s="413">
        <v>0</v>
      </c>
      <c r="I234" s="413">
        <v>0</v>
      </c>
      <c r="J234" s="413">
        <v>0</v>
      </c>
      <c r="K234" s="413">
        <v>0</v>
      </c>
      <c r="L234" s="413">
        <v>0</v>
      </c>
      <c r="M234" s="413">
        <v>0</v>
      </c>
      <c r="N234" s="413">
        <v>0</v>
      </c>
      <c r="O234" s="413">
        <v>0</v>
      </c>
      <c r="P234" s="413">
        <v>0</v>
      </c>
      <c r="Q234" s="413">
        <v>0</v>
      </c>
      <c r="R234" s="413">
        <v>0</v>
      </c>
      <c r="S234" s="413">
        <v>0</v>
      </c>
      <c r="T234" s="413">
        <v>0</v>
      </c>
      <c r="U234" s="413">
        <v>0</v>
      </c>
      <c r="V234" s="413">
        <v>0</v>
      </c>
      <c r="W234" s="413">
        <v>0</v>
      </c>
      <c r="X234" s="413">
        <v>0</v>
      </c>
      <c r="Y234" s="413">
        <v>0</v>
      </c>
      <c r="Z234" s="413">
        <v>0</v>
      </c>
      <c r="AA234" s="413">
        <v>0</v>
      </c>
      <c r="AB234" s="413">
        <v>0</v>
      </c>
      <c r="AC234" s="413">
        <v>0</v>
      </c>
      <c r="AD234" s="413">
        <v>0</v>
      </c>
      <c r="AE234" s="413">
        <v>0</v>
      </c>
      <c r="AF234" s="413">
        <v>0</v>
      </c>
      <c r="AG234" s="414" cm="1">
        <f t="array" ref="AG234">TREND($AB234:$AF234,$AB$1:$AF$1,AG$1)</f>
        <v>0</v>
      </c>
      <c r="AH234" s="414" cm="1">
        <f t="array" ref="AH234">TREND($AB234:$AF234,$AB$1:$AF$1,AH$1)</f>
        <v>0</v>
      </c>
      <c r="AI234" s="414" cm="1">
        <f t="array" ref="AI234">TREND($AB234:$AF234,$AB$1:$AF$1,AI$1)</f>
        <v>0</v>
      </c>
      <c r="AJ234" s="414" cm="1">
        <f t="array" ref="AJ234">TREND($AB234:$AF234,$AB$1:$AF$1,AJ$1)</f>
        <v>0</v>
      </c>
      <c r="AK234" s="414" cm="1">
        <f t="array" ref="AK234">TREND($AB234:$AF234,$AB$1:$AF$1,AK$1)</f>
        <v>0</v>
      </c>
    </row>
    <row r="235" spans="1:37" x14ac:dyDescent="0.25">
      <c r="A235" s="1"/>
      <c r="B235" s="200" t="s">
        <v>1628</v>
      </c>
      <c r="C235" s="46" t="s">
        <v>1161</v>
      </c>
      <c r="D235" s="46" t="s">
        <v>76</v>
      </c>
      <c r="E235" s="3">
        <v>0</v>
      </c>
      <c r="F235" s="245">
        <v>0</v>
      </c>
      <c r="G235" s="412">
        <f>('CA PATHWAYS 2022'!I$18/'CA PATHWAYS 2022'!$H$18)-1</f>
        <v>-0.12705319628910805</v>
      </c>
      <c r="H235" s="413">
        <f>('CA PATHWAYS 2022'!J$18/'CA PATHWAYS 2022'!$H$18)-1</f>
        <v>-0.13548527908124608</v>
      </c>
      <c r="I235" s="413">
        <f>('CA PATHWAYS 2022'!K$15/'CA PATHWAYS 2022'!$H$15)-1</f>
        <v>-0.17531595582048809</v>
      </c>
      <c r="J235" s="413">
        <f>('CA PATHWAYS 2022'!L$15/'CA PATHWAYS 2022'!$H$15)-1</f>
        <v>-0.14330252737257276</v>
      </c>
      <c r="K235" s="413">
        <f>('CA PATHWAYS 2022'!M$15/'CA PATHWAYS 2022'!$H$15)-1</f>
        <v>-0.12788924882261543</v>
      </c>
      <c r="L235" s="413">
        <f>('CA PATHWAYS 2022'!N$15/'CA PATHWAYS 2022'!$H$15)-1</f>
        <v>-0.10596350661603871</v>
      </c>
      <c r="M235" s="413">
        <f>('CA PATHWAYS 2022'!O$15/'CA PATHWAYS 2022'!$H$15)-1</f>
        <v>-9.2623836189442477E-2</v>
      </c>
      <c r="N235" s="413">
        <f>('CA PATHWAYS 2022'!P$15/'CA PATHWAYS 2022'!$H$15)-1</f>
        <v>-8.4356355238472291E-2</v>
      </c>
      <c r="O235" s="413">
        <f>('CA PATHWAYS 2022'!Q$15/'CA PATHWAYS 2022'!$H$15)-1</f>
        <v>-7.7417628477788214E-2</v>
      </c>
      <c r="P235" s="413">
        <f>('CA PATHWAYS 2022'!R$15/'CA PATHWAYS 2022'!$H$15)-1</f>
        <v>-6.9235322712236314E-2</v>
      </c>
      <c r="Q235" s="413">
        <f>('CA PATHWAYS 2022'!S$15/'CA PATHWAYS 2022'!$H$15)-1</f>
        <v>-5.683765330983559E-2</v>
      </c>
      <c r="R235" s="413">
        <f>('CA PATHWAYS 2022'!T$15/'CA PATHWAYS 2022'!$H$15)-1</f>
        <v>-4.5740712945802953E-2</v>
      </c>
      <c r="S235" s="413">
        <f>('CA PATHWAYS 2022'!U$15/'CA PATHWAYS 2022'!$H$15)-1</f>
        <v>-3.6225630364131733E-2</v>
      </c>
      <c r="T235" s="413">
        <f>('CA PATHWAYS 2022'!V$15/'CA PATHWAYS 2022'!$H$15)-1</f>
        <v>-2.2001348092289152E-2</v>
      </c>
      <c r="U235" s="413">
        <f>('CA PATHWAYS 2022'!W$15/'CA PATHWAYS 2022'!$H$15)-1</f>
        <v>-1.1068932121494512E-2</v>
      </c>
      <c r="V235" s="413">
        <f>('CA PATHWAYS 2022'!X$15/'CA PATHWAYS 2022'!$H$15)-1</f>
        <v>-5.2153863904778053E-3</v>
      </c>
      <c r="W235" s="413">
        <f>('CA PATHWAYS 2022'!Y$15/'CA PATHWAYS 2022'!$H$15)-1</f>
        <v>-1.5598720155484136E-3</v>
      </c>
      <c r="X235" s="413">
        <f>('CA PATHWAYS 2022'!Z$15/'CA PATHWAYS 2022'!$H$15)-1</f>
        <v>6.3575699996889501E-3</v>
      </c>
      <c r="Y235" s="413">
        <f>('CA PATHWAYS 2022'!AA$15/'CA PATHWAYS 2022'!$H$15)-1</f>
        <v>1.5128889741364615E-2</v>
      </c>
      <c r="Z235" s="413">
        <f>('CA PATHWAYS 2022'!AB$15/'CA PATHWAYS 2022'!$H$15)-1</f>
        <v>2.5019344081048445E-2</v>
      </c>
      <c r="AA235" s="413">
        <f>('CA PATHWAYS 2022'!AC$15/'CA PATHWAYS 2022'!$H$15)-1</f>
        <v>3.186008882207525E-2</v>
      </c>
      <c r="AB235" s="413">
        <f>('CA PATHWAYS 2022'!AD$15/'CA PATHWAYS 2022'!$H$15)-1</f>
        <v>4.3039375739147179E-2</v>
      </c>
      <c r="AC235" s="413">
        <f>('CA PATHWAYS 2022'!AE$15/'CA PATHWAYS 2022'!$H$15)-1</f>
        <v>5.9625384727645114E-2</v>
      </c>
      <c r="AD235" s="413">
        <f>('CA PATHWAYS 2022'!AF$15/'CA PATHWAYS 2022'!$H$15)-1</f>
        <v>8.1852524295267237E-2</v>
      </c>
      <c r="AE235" s="413">
        <f>('CA PATHWAYS 2022'!AG$15/'CA PATHWAYS 2022'!$H$15)-1</f>
        <v>0.10003097978804254</v>
      </c>
      <c r="AF235" s="413">
        <f>('CA PATHWAYS 2022'!AH$15/'CA PATHWAYS 2022'!$H$15)-1</f>
        <v>0.11190060908456401</v>
      </c>
      <c r="AG235" s="414" cm="1">
        <f t="array" ref="AG235">TREND($AB235:$AF235,$AB$1:$AF$1,AG$1)</f>
        <v>0.132728193252305</v>
      </c>
      <c r="AH235" s="414" cm="1">
        <f t="array" ref="AH235">TREND($AB235:$AF235,$AB$1:$AF$1,AH$1)</f>
        <v>0.15054099942742738</v>
      </c>
      <c r="AI235" s="414" cm="1">
        <f t="array" ref="AI235">TREND($AB235:$AF235,$AB$1:$AF$1,AI$1)</f>
        <v>0.16835380560254976</v>
      </c>
      <c r="AJ235" s="414" cm="1">
        <f t="array" ref="AJ235">TREND($AB235:$AF235,$AB$1:$AF$1,AJ$1)</f>
        <v>0.18616661177767213</v>
      </c>
      <c r="AK235" s="414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>
      <selection activeCell="L3" sqref="L3"/>
    </sheetView>
  </sheetViews>
  <sheetFormatPr defaultRowHeight="14.25" x14ac:dyDescent="0.2"/>
  <cols>
    <col min="1" max="1" width="9.5" style="429" customWidth="1"/>
    <col min="2" max="2" width="36.125" style="429" bestFit="1" customWidth="1"/>
    <col min="3" max="3" width="9.625" style="429" bestFit="1" customWidth="1"/>
    <col min="4" max="4" width="31.125" style="429" bestFit="1" customWidth="1"/>
    <col min="5" max="5" width="25.75" style="429" bestFit="1" customWidth="1"/>
    <col min="6" max="6" width="11.25" style="429" bestFit="1" customWidth="1"/>
    <col min="7" max="7" width="22.125" style="429" bestFit="1" customWidth="1"/>
    <col min="8" max="9" width="9" style="429"/>
    <col min="10" max="10" width="13.125" style="429" bestFit="1" customWidth="1"/>
    <col min="11" max="11" width="10.75" style="429" bestFit="1" customWidth="1"/>
    <col min="12" max="16384" width="9" style="429"/>
  </cols>
  <sheetData>
    <row r="1" spans="1:12" ht="15.75" x14ac:dyDescent="0.25">
      <c r="A1" s="428" t="s">
        <v>1643</v>
      </c>
      <c r="B1" s="428"/>
      <c r="C1" s="428"/>
      <c r="D1" s="428"/>
      <c r="E1" s="428"/>
      <c r="F1" s="428"/>
      <c r="G1" s="428"/>
    </row>
    <row r="2" spans="1:12" x14ac:dyDescent="0.2">
      <c r="A2" s="430" t="s">
        <v>1644</v>
      </c>
      <c r="B2" s="431" t="s">
        <v>1645</v>
      </c>
      <c r="C2" s="430" t="s">
        <v>1646</v>
      </c>
      <c r="D2" s="431" t="s">
        <v>1647</v>
      </c>
      <c r="E2" s="433" t="s">
        <v>1648</v>
      </c>
      <c r="F2" s="432" t="s">
        <v>1649</v>
      </c>
      <c r="G2" s="432" t="s">
        <v>1650</v>
      </c>
      <c r="H2" s="438" t="s">
        <v>1851</v>
      </c>
      <c r="J2" s="439" t="s">
        <v>1852</v>
      </c>
      <c r="K2" t="s">
        <v>1854</v>
      </c>
      <c r="L2" s="1" t="s">
        <v>1855</v>
      </c>
    </row>
    <row r="3" spans="1:12" x14ac:dyDescent="0.2">
      <c r="A3" s="434">
        <v>3028</v>
      </c>
      <c r="B3" s="435" t="s">
        <v>1651</v>
      </c>
      <c r="C3" s="434">
        <v>10034</v>
      </c>
      <c r="D3" s="435" t="s">
        <v>1652</v>
      </c>
      <c r="E3" s="437">
        <v>22</v>
      </c>
      <c r="F3" s="436" t="s">
        <v>1653</v>
      </c>
      <c r="G3" s="436" t="s">
        <v>1654</v>
      </c>
      <c r="H3" s="429">
        <v>130</v>
      </c>
      <c r="J3" s="440">
        <v>22</v>
      </c>
      <c r="K3" s="441">
        <v>3771.6</v>
      </c>
      <c r="L3" s="1" t="s">
        <v>1856</v>
      </c>
    </row>
    <row r="4" spans="1:12" x14ac:dyDescent="0.2">
      <c r="A4" s="434">
        <v>15743</v>
      </c>
      <c r="B4" s="435" t="s">
        <v>1655</v>
      </c>
      <c r="C4" s="434">
        <v>10110</v>
      </c>
      <c r="D4" s="435" t="s">
        <v>1656</v>
      </c>
      <c r="E4" s="437">
        <v>311</v>
      </c>
      <c r="F4" s="436" t="s">
        <v>1657</v>
      </c>
      <c r="G4" s="436" t="s">
        <v>1439</v>
      </c>
      <c r="H4" s="429">
        <v>6</v>
      </c>
      <c r="J4" s="440">
        <v>211</v>
      </c>
      <c r="K4" s="441">
        <v>469.5</v>
      </c>
      <c r="L4" s="1" t="s">
        <v>1857</v>
      </c>
    </row>
    <row r="5" spans="1:12" x14ac:dyDescent="0.2">
      <c r="A5" s="434">
        <v>17164</v>
      </c>
      <c r="B5" s="435" t="s">
        <v>1658</v>
      </c>
      <c r="C5" s="434">
        <v>10144</v>
      </c>
      <c r="D5" s="435" t="s">
        <v>1659</v>
      </c>
      <c r="E5" s="437">
        <v>321</v>
      </c>
      <c r="F5" s="436" t="s">
        <v>1657</v>
      </c>
      <c r="G5" s="436" t="s">
        <v>1654</v>
      </c>
      <c r="H5" s="429">
        <v>19.2</v>
      </c>
      <c r="J5" s="440">
        <v>311</v>
      </c>
      <c r="K5" s="441">
        <v>58.7</v>
      </c>
      <c r="L5" s="196" t="s">
        <v>1858</v>
      </c>
    </row>
    <row r="6" spans="1:12" x14ac:dyDescent="0.2">
      <c r="A6" s="434">
        <v>20323</v>
      </c>
      <c r="B6" s="435" t="s">
        <v>1660</v>
      </c>
      <c r="C6" s="434">
        <v>10156</v>
      </c>
      <c r="D6" s="435" t="s">
        <v>1661</v>
      </c>
      <c r="E6" s="437">
        <v>22</v>
      </c>
      <c r="F6" s="436" t="s">
        <v>1653</v>
      </c>
      <c r="G6" s="436" t="s">
        <v>1439</v>
      </c>
      <c r="H6" s="429">
        <v>80.800000000000011</v>
      </c>
      <c r="J6" s="440">
        <v>312</v>
      </c>
      <c r="K6" s="441">
        <v>4.2</v>
      </c>
      <c r="L6" s="196" t="s">
        <v>1858</v>
      </c>
    </row>
    <row r="7" spans="1:12" x14ac:dyDescent="0.2">
      <c r="A7" s="434">
        <v>3452</v>
      </c>
      <c r="B7" s="435" t="s">
        <v>1662</v>
      </c>
      <c r="C7" s="434">
        <v>10213</v>
      </c>
      <c r="D7" s="435" t="s">
        <v>1663</v>
      </c>
      <c r="E7" s="437">
        <v>32411</v>
      </c>
      <c r="F7" s="436" t="s">
        <v>1657</v>
      </c>
      <c r="G7" s="436" t="s">
        <v>1439</v>
      </c>
      <c r="H7" s="429">
        <v>180.09999999999997</v>
      </c>
      <c r="J7" s="440">
        <v>321</v>
      </c>
      <c r="K7" s="441">
        <v>115.30000000000001</v>
      </c>
      <c r="L7" s="196" t="s">
        <v>1859</v>
      </c>
    </row>
    <row r="8" spans="1:12" x14ac:dyDescent="0.2">
      <c r="A8" s="434">
        <v>2938</v>
      </c>
      <c r="B8" s="435" t="s">
        <v>1664</v>
      </c>
      <c r="C8" s="434">
        <v>10294</v>
      </c>
      <c r="D8" s="435" t="s">
        <v>1665</v>
      </c>
      <c r="E8" s="437">
        <v>22</v>
      </c>
      <c r="F8" s="436" t="s">
        <v>1653</v>
      </c>
      <c r="G8" s="436" t="s">
        <v>1439</v>
      </c>
      <c r="H8" s="429">
        <v>133.19999999999999</v>
      </c>
      <c r="J8" s="440">
        <v>322</v>
      </c>
      <c r="K8" s="441">
        <v>29</v>
      </c>
      <c r="L8" s="196" t="s">
        <v>1860</v>
      </c>
    </row>
    <row r="9" spans="1:12" x14ac:dyDescent="0.2">
      <c r="A9" s="434">
        <v>6659</v>
      </c>
      <c r="B9" s="435" t="s">
        <v>1666</v>
      </c>
      <c r="C9" s="434">
        <v>10342</v>
      </c>
      <c r="D9" s="435" t="s">
        <v>1667</v>
      </c>
      <c r="E9" s="437">
        <v>22</v>
      </c>
      <c r="F9" s="436" t="s">
        <v>1653</v>
      </c>
      <c r="G9" s="436" t="s">
        <v>1439</v>
      </c>
      <c r="H9" s="429">
        <v>113.5</v>
      </c>
      <c r="J9" s="440">
        <v>324</v>
      </c>
      <c r="K9" s="441">
        <v>280.29999999999995</v>
      </c>
      <c r="L9" s="196" t="s">
        <v>1861</v>
      </c>
    </row>
    <row r="10" spans="1:12" x14ac:dyDescent="0.2">
      <c r="A10" s="434">
        <v>59879</v>
      </c>
      <c r="B10" s="435" t="s">
        <v>1668</v>
      </c>
      <c r="C10" s="434">
        <v>10349</v>
      </c>
      <c r="D10" s="435" t="s">
        <v>1669</v>
      </c>
      <c r="E10" s="437">
        <v>22</v>
      </c>
      <c r="F10" s="436" t="s">
        <v>1653</v>
      </c>
      <c r="G10" s="436" t="s">
        <v>1439</v>
      </c>
      <c r="H10" s="429">
        <v>49.5</v>
      </c>
      <c r="J10" s="440">
        <v>325</v>
      </c>
      <c r="K10" s="441">
        <v>40</v>
      </c>
      <c r="L10" s="196" t="s">
        <v>1862</v>
      </c>
    </row>
    <row r="11" spans="1:12" x14ac:dyDescent="0.2">
      <c r="A11" s="434">
        <v>59879</v>
      </c>
      <c r="B11" s="435" t="s">
        <v>1668</v>
      </c>
      <c r="C11" s="434">
        <v>10350</v>
      </c>
      <c r="D11" s="435" t="s">
        <v>1670</v>
      </c>
      <c r="E11" s="437">
        <v>22</v>
      </c>
      <c r="F11" s="436" t="s">
        <v>1653</v>
      </c>
      <c r="G11" s="436" t="s">
        <v>1439</v>
      </c>
      <c r="H11" s="429">
        <v>0</v>
      </c>
      <c r="J11" s="440">
        <v>334</v>
      </c>
      <c r="K11" s="441">
        <v>3.8</v>
      </c>
      <c r="L11" s="196" t="s">
        <v>1863</v>
      </c>
    </row>
    <row r="12" spans="1:12" x14ac:dyDescent="0.2">
      <c r="A12" s="434">
        <v>10337</v>
      </c>
      <c r="B12" s="435" t="s">
        <v>1671</v>
      </c>
      <c r="C12" s="434">
        <v>10405</v>
      </c>
      <c r="D12" s="435" t="s">
        <v>1672</v>
      </c>
      <c r="E12" s="437">
        <v>22</v>
      </c>
      <c r="F12" s="436" t="s">
        <v>1653</v>
      </c>
      <c r="G12" s="436" t="s">
        <v>1654</v>
      </c>
      <c r="H12" s="429">
        <v>36.200000000000003</v>
      </c>
      <c r="J12" s="440">
        <v>339</v>
      </c>
      <c r="K12" s="441">
        <v>6.1</v>
      </c>
      <c r="L12" s="196" t="s">
        <v>780</v>
      </c>
    </row>
    <row r="13" spans="1:12" x14ac:dyDescent="0.2">
      <c r="A13" s="434">
        <v>10203</v>
      </c>
      <c r="B13" s="435" t="s">
        <v>1673</v>
      </c>
      <c r="C13" s="434">
        <v>10496</v>
      </c>
      <c r="D13" s="435" t="s">
        <v>1674</v>
      </c>
      <c r="E13" s="437">
        <v>22</v>
      </c>
      <c r="F13" s="436" t="s">
        <v>1653</v>
      </c>
      <c r="G13" s="436" t="s">
        <v>1439</v>
      </c>
      <c r="H13" s="429">
        <v>300</v>
      </c>
      <c r="J13" s="440">
        <v>2123</v>
      </c>
      <c r="K13" s="441">
        <v>48.2</v>
      </c>
      <c r="L13" s="196" t="s">
        <v>1864</v>
      </c>
    </row>
    <row r="14" spans="1:12" x14ac:dyDescent="0.2">
      <c r="A14" s="434">
        <v>12449</v>
      </c>
      <c r="B14" s="435" t="s">
        <v>1675</v>
      </c>
      <c r="C14" s="434">
        <v>10501</v>
      </c>
      <c r="D14" s="435" t="s">
        <v>1676</v>
      </c>
      <c r="E14" s="437">
        <v>22</v>
      </c>
      <c r="F14" s="436" t="s">
        <v>1653</v>
      </c>
      <c r="G14" s="436" t="s">
        <v>1439</v>
      </c>
      <c r="H14" s="429">
        <v>39.1</v>
      </c>
      <c r="J14" s="440">
        <v>32411</v>
      </c>
      <c r="K14" s="441">
        <v>1035.9000000000001</v>
      </c>
      <c r="L14" s="1" t="s">
        <v>1861</v>
      </c>
    </row>
    <row r="15" spans="1:12" x14ac:dyDescent="0.2">
      <c r="A15" s="434">
        <v>2674</v>
      </c>
      <c r="B15" s="435" t="s">
        <v>1677</v>
      </c>
      <c r="C15" s="434">
        <v>10601</v>
      </c>
      <c r="D15" s="435" t="s">
        <v>1098</v>
      </c>
      <c r="E15" s="437">
        <v>324</v>
      </c>
      <c r="F15" s="436" t="s">
        <v>1657</v>
      </c>
      <c r="G15" s="436" t="s">
        <v>1439</v>
      </c>
      <c r="H15" s="429">
        <v>34</v>
      </c>
      <c r="J15" s="440">
        <v>32731</v>
      </c>
      <c r="K15" s="441">
        <v>0</v>
      </c>
      <c r="L15" s="196" t="s">
        <v>1865</v>
      </c>
    </row>
    <row r="16" spans="1:12" x14ac:dyDescent="0.2">
      <c r="A16" s="434">
        <v>60662</v>
      </c>
      <c r="B16" s="435" t="s">
        <v>1678</v>
      </c>
      <c r="C16" s="434">
        <v>10635</v>
      </c>
      <c r="D16" s="435" t="s">
        <v>1679</v>
      </c>
      <c r="E16" s="437">
        <v>22</v>
      </c>
      <c r="F16" s="436" t="s">
        <v>1653</v>
      </c>
      <c r="G16" s="436" t="s">
        <v>1439</v>
      </c>
      <c r="H16" s="429">
        <v>0</v>
      </c>
      <c r="J16" s="440">
        <v>322122</v>
      </c>
      <c r="K16" s="441">
        <v>68.7</v>
      </c>
      <c r="L16" s="196" t="s">
        <v>1860</v>
      </c>
    </row>
    <row r="17" spans="1:12" x14ac:dyDescent="0.2">
      <c r="A17" s="434">
        <v>60662</v>
      </c>
      <c r="B17" s="435" t="s">
        <v>1678</v>
      </c>
      <c r="C17" s="434">
        <v>10649</v>
      </c>
      <c r="D17" s="435" t="s">
        <v>683</v>
      </c>
      <c r="E17" s="437">
        <v>22</v>
      </c>
      <c r="F17" s="436" t="s">
        <v>1653</v>
      </c>
      <c r="G17" s="436" t="s">
        <v>1654</v>
      </c>
      <c r="H17" s="429">
        <v>46</v>
      </c>
      <c r="J17" s="440">
        <v>325188</v>
      </c>
      <c r="K17" s="441">
        <v>114.4</v>
      </c>
      <c r="L17" s="196" t="s">
        <v>1862</v>
      </c>
    </row>
    <row r="18" spans="1:12" x14ac:dyDescent="0.2">
      <c r="A18" s="434">
        <v>60662</v>
      </c>
      <c r="B18" s="435" t="s">
        <v>1678</v>
      </c>
      <c r="C18" s="434">
        <v>10650</v>
      </c>
      <c r="D18" s="435" t="s">
        <v>675</v>
      </c>
      <c r="E18" s="437">
        <v>22</v>
      </c>
      <c r="F18" s="436" t="s">
        <v>1653</v>
      </c>
      <c r="G18" s="436" t="s">
        <v>1654</v>
      </c>
      <c r="H18" s="429">
        <v>46</v>
      </c>
      <c r="J18" s="440">
        <v>325193</v>
      </c>
      <c r="K18" s="441">
        <v>0</v>
      </c>
      <c r="L18" s="196" t="s">
        <v>1862</v>
      </c>
    </row>
    <row r="19" spans="1:12" x14ac:dyDescent="0.2">
      <c r="A19" s="434">
        <v>62970</v>
      </c>
      <c r="B19" s="435" t="s">
        <v>1680</v>
      </c>
      <c r="C19" s="434">
        <v>10652</v>
      </c>
      <c r="D19" s="435" t="s">
        <v>1681</v>
      </c>
      <c r="E19" s="437">
        <v>22</v>
      </c>
      <c r="F19" s="436" t="s">
        <v>1653</v>
      </c>
      <c r="G19" s="436" t="s">
        <v>1439</v>
      </c>
      <c r="H19" s="429">
        <v>31</v>
      </c>
      <c r="J19" s="440" t="s">
        <v>1853</v>
      </c>
      <c r="K19" s="441">
        <v>6045.7</v>
      </c>
      <c r="L19"/>
    </row>
    <row r="20" spans="1:12" x14ac:dyDescent="0.2">
      <c r="A20" s="434">
        <v>3953</v>
      </c>
      <c r="B20" s="435" t="s">
        <v>1682</v>
      </c>
      <c r="C20" s="434">
        <v>10661</v>
      </c>
      <c r="D20" s="435" t="s">
        <v>1683</v>
      </c>
      <c r="E20" s="437">
        <v>321</v>
      </c>
      <c r="F20" s="436" t="s">
        <v>1657</v>
      </c>
      <c r="G20" s="436" t="s">
        <v>1439</v>
      </c>
      <c r="H20" s="429">
        <v>0</v>
      </c>
    </row>
    <row r="21" spans="1:12" x14ac:dyDescent="0.2">
      <c r="A21" s="434">
        <v>49968</v>
      </c>
      <c r="B21" s="435" t="s">
        <v>1684</v>
      </c>
      <c r="C21" s="434">
        <v>10684</v>
      </c>
      <c r="D21" s="435" t="s">
        <v>1685</v>
      </c>
      <c r="E21" s="437">
        <v>325188</v>
      </c>
      <c r="F21" s="436" t="s">
        <v>1657</v>
      </c>
      <c r="G21" s="436" t="s">
        <v>1439</v>
      </c>
      <c r="H21" s="429">
        <v>62.5</v>
      </c>
      <c r="J21" s="1" t="s">
        <v>1856</v>
      </c>
      <c r="K21" s="429">
        <f>SUMIFS($K$3:$K$18,$L$3:$L$18,J21)</f>
        <v>3771.6</v>
      </c>
    </row>
    <row r="22" spans="1:12" x14ac:dyDescent="0.2">
      <c r="A22" s="434">
        <v>49968</v>
      </c>
      <c r="B22" s="435" t="s">
        <v>1684</v>
      </c>
      <c r="C22" s="434">
        <v>10685</v>
      </c>
      <c r="D22" s="435" t="s">
        <v>1686</v>
      </c>
      <c r="E22" s="437">
        <v>325188</v>
      </c>
      <c r="F22" s="436" t="s">
        <v>1657</v>
      </c>
      <c r="G22" s="436" t="s">
        <v>1439</v>
      </c>
      <c r="H22" s="429">
        <v>20</v>
      </c>
      <c r="J22" s="1" t="s">
        <v>1857</v>
      </c>
      <c r="K22" s="429">
        <f t="shared" ref="K22:K31" si="0">SUMIFS($K$3:$K$18,$L$3:$L$18,J22)</f>
        <v>469.5</v>
      </c>
      <c r="L22" s="429">
        <f>K22/SUM($K$22:$K$31)</f>
        <v>0.20645530099819706</v>
      </c>
    </row>
    <row r="23" spans="1:12" x14ac:dyDescent="0.2">
      <c r="A23" s="434">
        <v>9948</v>
      </c>
      <c r="B23" s="435" t="s">
        <v>1687</v>
      </c>
      <c r="C23" s="434">
        <v>10720</v>
      </c>
      <c r="D23" s="435" t="s">
        <v>1688</v>
      </c>
      <c r="E23" s="437">
        <v>334</v>
      </c>
      <c r="F23" s="436" t="s">
        <v>1657</v>
      </c>
      <c r="G23" s="436" t="s">
        <v>1439</v>
      </c>
      <c r="H23" s="429">
        <v>3.8</v>
      </c>
      <c r="J23" s="196" t="s">
        <v>1858</v>
      </c>
      <c r="K23" s="429">
        <f t="shared" si="0"/>
        <v>62.900000000000006</v>
      </c>
      <c r="L23" s="429">
        <f t="shared" ref="L23:L31" si="1">K23/SUM($K$22:$K$31)</f>
        <v>2.7659293786552921E-2</v>
      </c>
    </row>
    <row r="24" spans="1:12" x14ac:dyDescent="0.2">
      <c r="A24" s="434">
        <v>20323</v>
      </c>
      <c r="B24" s="435" t="s">
        <v>1660</v>
      </c>
      <c r="C24" s="434">
        <v>10733</v>
      </c>
      <c r="D24" s="435" t="s">
        <v>1689</v>
      </c>
      <c r="E24" s="437">
        <v>22</v>
      </c>
      <c r="F24" s="436" t="s">
        <v>1653</v>
      </c>
      <c r="G24" s="436" t="s">
        <v>1439</v>
      </c>
      <c r="H24" s="429">
        <v>0</v>
      </c>
      <c r="J24" s="196" t="s">
        <v>1859</v>
      </c>
      <c r="K24" s="429">
        <f t="shared" si="0"/>
        <v>115.30000000000001</v>
      </c>
      <c r="L24" s="429">
        <f t="shared" si="1"/>
        <v>5.070137636867332E-2</v>
      </c>
    </row>
    <row r="25" spans="1:12" x14ac:dyDescent="0.2">
      <c r="A25" s="434">
        <v>60662</v>
      </c>
      <c r="B25" s="435" t="s">
        <v>1678</v>
      </c>
      <c r="C25" s="434">
        <v>50003</v>
      </c>
      <c r="D25" s="435" t="s">
        <v>786</v>
      </c>
      <c r="E25" s="437">
        <v>22</v>
      </c>
      <c r="F25" s="436" t="s">
        <v>1653</v>
      </c>
      <c r="G25" s="436" t="s">
        <v>1654</v>
      </c>
      <c r="H25" s="429">
        <v>46</v>
      </c>
      <c r="J25" s="196" t="s">
        <v>1860</v>
      </c>
      <c r="K25" s="429">
        <f t="shared" si="0"/>
        <v>97.7</v>
      </c>
      <c r="L25" s="429">
        <f t="shared" si="1"/>
        <v>4.2962050921243562E-2</v>
      </c>
    </row>
    <row r="26" spans="1:12" x14ac:dyDescent="0.2">
      <c r="A26" s="434">
        <v>60153</v>
      </c>
      <c r="B26" s="435" t="s">
        <v>1690</v>
      </c>
      <c r="C26" s="434">
        <v>50049</v>
      </c>
      <c r="D26" s="435" t="s">
        <v>1691</v>
      </c>
      <c r="E26" s="437">
        <v>321</v>
      </c>
      <c r="F26" s="436" t="s">
        <v>1657</v>
      </c>
      <c r="G26" s="436" t="s">
        <v>1439</v>
      </c>
      <c r="H26" s="429">
        <v>32.5</v>
      </c>
      <c r="J26" s="196" t="s">
        <v>1861</v>
      </c>
      <c r="K26" s="429">
        <f t="shared" si="0"/>
        <v>1316.2</v>
      </c>
      <c r="L26" s="429">
        <f t="shared" si="1"/>
        <v>0.57877841783562722</v>
      </c>
    </row>
    <row r="27" spans="1:12" x14ac:dyDescent="0.2">
      <c r="A27" s="434">
        <v>17164</v>
      </c>
      <c r="B27" s="435" t="s">
        <v>1658</v>
      </c>
      <c r="C27" s="434">
        <v>50110</v>
      </c>
      <c r="D27" s="435" t="s">
        <v>1692</v>
      </c>
      <c r="E27" s="437">
        <v>321</v>
      </c>
      <c r="F27" s="436" t="s">
        <v>1657</v>
      </c>
      <c r="G27" s="436" t="s">
        <v>1654</v>
      </c>
      <c r="H27" s="429">
        <v>20</v>
      </c>
      <c r="J27" s="196" t="s">
        <v>1862</v>
      </c>
      <c r="K27" s="429">
        <f t="shared" si="0"/>
        <v>154.4</v>
      </c>
      <c r="L27" s="429">
        <f t="shared" si="1"/>
        <v>6.7894991425179185E-2</v>
      </c>
    </row>
    <row r="28" spans="1:12" x14ac:dyDescent="0.2">
      <c r="A28" s="434">
        <v>22669</v>
      </c>
      <c r="B28" s="435" t="s">
        <v>1693</v>
      </c>
      <c r="C28" s="434">
        <v>50115</v>
      </c>
      <c r="D28" s="435" t="s">
        <v>1111</v>
      </c>
      <c r="E28" s="437">
        <v>2123</v>
      </c>
      <c r="F28" s="436" t="s">
        <v>1657</v>
      </c>
      <c r="G28" s="436" t="s">
        <v>1439</v>
      </c>
      <c r="H28" s="429">
        <v>48.2</v>
      </c>
      <c r="J28" s="196" t="s">
        <v>1863</v>
      </c>
      <c r="K28" s="429">
        <f t="shared" si="0"/>
        <v>3.8</v>
      </c>
      <c r="L28" s="429">
        <f t="shared" si="1"/>
        <v>1.6709907216041508E-3</v>
      </c>
    </row>
    <row r="29" spans="1:12" x14ac:dyDescent="0.2">
      <c r="A29" s="434">
        <v>4208</v>
      </c>
      <c r="B29" s="435" t="s">
        <v>1694</v>
      </c>
      <c r="C29" s="434">
        <v>50119</v>
      </c>
      <c r="D29" s="435" t="s">
        <v>1695</v>
      </c>
      <c r="E29" s="437">
        <v>32411</v>
      </c>
      <c r="F29" s="436" t="s">
        <v>1657</v>
      </c>
      <c r="G29" s="436" t="s">
        <v>1439</v>
      </c>
      <c r="H29" s="429">
        <v>54.900000000000006</v>
      </c>
      <c r="J29" s="196" t="s">
        <v>780</v>
      </c>
      <c r="K29" s="429">
        <f t="shared" si="0"/>
        <v>6.1</v>
      </c>
      <c r="L29" s="429">
        <f t="shared" si="1"/>
        <v>2.6823798425750838E-3</v>
      </c>
    </row>
    <row r="30" spans="1:12" x14ac:dyDescent="0.2">
      <c r="A30" s="434">
        <v>3852</v>
      </c>
      <c r="B30" s="435" t="s">
        <v>1696</v>
      </c>
      <c r="C30" s="434">
        <v>50131</v>
      </c>
      <c r="D30" s="435" t="s">
        <v>1697</v>
      </c>
      <c r="E30" s="437">
        <v>22</v>
      </c>
      <c r="F30" s="436" t="s">
        <v>1653</v>
      </c>
      <c r="G30" s="436" t="s">
        <v>1439</v>
      </c>
      <c r="H30" s="429">
        <v>38.4</v>
      </c>
      <c r="J30" s="196" t="s">
        <v>1864</v>
      </c>
      <c r="K30" s="429">
        <f t="shared" si="0"/>
        <v>48.2</v>
      </c>
      <c r="L30" s="429">
        <f t="shared" si="1"/>
        <v>2.1195198100347389E-2</v>
      </c>
    </row>
    <row r="31" spans="1:12" x14ac:dyDescent="0.2">
      <c r="A31" s="434">
        <v>18390</v>
      </c>
      <c r="B31" s="435" t="s">
        <v>1698</v>
      </c>
      <c r="C31" s="434">
        <v>50134</v>
      </c>
      <c r="D31" s="435" t="s">
        <v>1699</v>
      </c>
      <c r="E31" s="437">
        <v>22</v>
      </c>
      <c r="F31" s="436" t="s">
        <v>1653</v>
      </c>
      <c r="G31" s="436" t="s">
        <v>1439</v>
      </c>
      <c r="H31" s="429">
        <v>300</v>
      </c>
      <c r="J31" s="196" t="s">
        <v>1865</v>
      </c>
      <c r="K31" s="429">
        <f t="shared" si="0"/>
        <v>0</v>
      </c>
      <c r="L31" s="429">
        <f t="shared" si="1"/>
        <v>0</v>
      </c>
    </row>
    <row r="32" spans="1:12" x14ac:dyDescent="0.2">
      <c r="A32" s="434">
        <v>15320</v>
      </c>
      <c r="B32" s="435" t="s">
        <v>1700</v>
      </c>
      <c r="C32" s="434">
        <v>50148</v>
      </c>
      <c r="D32" s="435" t="s">
        <v>1701</v>
      </c>
      <c r="E32" s="437">
        <v>325</v>
      </c>
      <c r="F32" s="436" t="s">
        <v>1657</v>
      </c>
      <c r="G32" s="436" t="s">
        <v>1439</v>
      </c>
      <c r="H32" s="429">
        <v>31</v>
      </c>
      <c r="J32"/>
    </row>
    <row r="33" spans="1:10" x14ac:dyDescent="0.2">
      <c r="A33" s="434">
        <v>1569</v>
      </c>
      <c r="B33" s="435" t="s">
        <v>1702</v>
      </c>
      <c r="C33" s="434">
        <v>50170</v>
      </c>
      <c r="D33" s="435" t="s">
        <v>1703</v>
      </c>
      <c r="E33" s="437">
        <v>211</v>
      </c>
      <c r="F33" s="436" t="s">
        <v>1657</v>
      </c>
      <c r="G33" s="436" t="s">
        <v>1439</v>
      </c>
      <c r="H33" s="429">
        <v>38.700000000000003</v>
      </c>
      <c r="J33"/>
    </row>
    <row r="34" spans="1:10" x14ac:dyDescent="0.2">
      <c r="A34" s="434">
        <v>1058</v>
      </c>
      <c r="B34" s="435" t="s">
        <v>1704</v>
      </c>
      <c r="C34" s="434">
        <v>50200</v>
      </c>
      <c r="D34" s="435" t="s">
        <v>1705</v>
      </c>
      <c r="E34" s="437">
        <v>339</v>
      </c>
      <c r="F34" s="436" t="s">
        <v>1657</v>
      </c>
      <c r="G34" s="436" t="s">
        <v>1439</v>
      </c>
      <c r="H34" s="429">
        <v>6.1</v>
      </c>
      <c r="J34"/>
    </row>
    <row r="35" spans="1:10" x14ac:dyDescent="0.2">
      <c r="A35" s="434">
        <v>867</v>
      </c>
      <c r="B35" s="435" t="s">
        <v>1706</v>
      </c>
      <c r="C35" s="434">
        <v>50216</v>
      </c>
      <c r="D35" s="435" t="s">
        <v>1707</v>
      </c>
      <c r="E35" s="437">
        <v>32411</v>
      </c>
      <c r="F35" s="436" t="s">
        <v>1657</v>
      </c>
      <c r="G35" s="436" t="s">
        <v>1439</v>
      </c>
      <c r="H35" s="429">
        <v>405</v>
      </c>
      <c r="J35"/>
    </row>
    <row r="36" spans="1:10" x14ac:dyDescent="0.2">
      <c r="A36" s="434">
        <v>6529</v>
      </c>
      <c r="B36" s="435" t="s">
        <v>1708</v>
      </c>
      <c r="C36" s="434">
        <v>50270</v>
      </c>
      <c r="D36" s="435" t="s">
        <v>1709</v>
      </c>
      <c r="E36" s="437">
        <v>211</v>
      </c>
      <c r="F36" s="436" t="s">
        <v>1657</v>
      </c>
      <c r="G36" s="436" t="s">
        <v>1439</v>
      </c>
      <c r="H36" s="429">
        <v>49.3</v>
      </c>
      <c r="J36"/>
    </row>
    <row r="37" spans="1:10" x14ac:dyDescent="0.2">
      <c r="A37" s="434">
        <v>20541</v>
      </c>
      <c r="B37" s="435" t="s">
        <v>1710</v>
      </c>
      <c r="C37" s="434">
        <v>50298</v>
      </c>
      <c r="D37" s="435" t="s">
        <v>1711</v>
      </c>
      <c r="E37" s="437">
        <v>22</v>
      </c>
      <c r="F37" s="436" t="s">
        <v>1653</v>
      </c>
      <c r="G37" s="436" t="s">
        <v>1439</v>
      </c>
      <c r="H37" s="429">
        <v>0</v>
      </c>
    </row>
    <row r="38" spans="1:10" x14ac:dyDescent="0.2">
      <c r="A38" s="434">
        <v>4208</v>
      </c>
      <c r="B38" s="435" t="s">
        <v>1694</v>
      </c>
      <c r="C38" s="434">
        <v>50388</v>
      </c>
      <c r="D38" s="435" t="s">
        <v>1712</v>
      </c>
      <c r="E38" s="437">
        <v>324</v>
      </c>
      <c r="F38" s="436" t="s">
        <v>1657</v>
      </c>
      <c r="G38" s="436" t="s">
        <v>1439</v>
      </c>
      <c r="H38" s="429">
        <v>27.3</v>
      </c>
    </row>
    <row r="39" spans="1:10" x14ac:dyDescent="0.2">
      <c r="A39" s="434">
        <v>15375</v>
      </c>
      <c r="B39" s="435" t="s">
        <v>1713</v>
      </c>
      <c r="C39" s="434">
        <v>50464</v>
      </c>
      <c r="D39" s="435" t="s">
        <v>1714</v>
      </c>
      <c r="E39" s="437">
        <v>322122</v>
      </c>
      <c r="F39" s="436" t="s">
        <v>1657</v>
      </c>
      <c r="G39" s="436" t="s">
        <v>1439</v>
      </c>
      <c r="H39" s="429">
        <v>68.7</v>
      </c>
    </row>
    <row r="40" spans="1:10" x14ac:dyDescent="0.2">
      <c r="A40" s="434">
        <v>60662</v>
      </c>
      <c r="B40" s="435" t="s">
        <v>1678</v>
      </c>
      <c r="C40" s="434">
        <v>50495</v>
      </c>
      <c r="D40" s="435" t="s">
        <v>897</v>
      </c>
      <c r="E40" s="437">
        <v>22</v>
      </c>
      <c r="F40" s="436" t="s">
        <v>1653</v>
      </c>
      <c r="G40" s="436" t="s">
        <v>1439</v>
      </c>
      <c r="H40" s="429">
        <v>49.8</v>
      </c>
    </row>
    <row r="41" spans="1:10" x14ac:dyDescent="0.2">
      <c r="A41" s="434">
        <v>55985</v>
      </c>
      <c r="B41" s="435" t="s">
        <v>1715</v>
      </c>
      <c r="C41" s="434">
        <v>50530</v>
      </c>
      <c r="D41" s="435" t="s">
        <v>1716</v>
      </c>
      <c r="E41" s="437">
        <v>32411</v>
      </c>
      <c r="F41" s="436" t="s">
        <v>1657</v>
      </c>
      <c r="G41" s="436" t="s">
        <v>1439</v>
      </c>
      <c r="H41" s="429">
        <v>83</v>
      </c>
    </row>
    <row r="42" spans="1:10" x14ac:dyDescent="0.2">
      <c r="A42" s="434">
        <v>60662</v>
      </c>
      <c r="B42" s="435" t="s">
        <v>1678</v>
      </c>
      <c r="C42" s="434">
        <v>50612</v>
      </c>
      <c r="D42" s="435" t="s">
        <v>943</v>
      </c>
      <c r="E42" s="437">
        <v>22</v>
      </c>
      <c r="F42" s="436" t="s">
        <v>1653</v>
      </c>
      <c r="G42" s="436" t="s">
        <v>1654</v>
      </c>
      <c r="H42" s="429">
        <v>46</v>
      </c>
    </row>
    <row r="43" spans="1:10" x14ac:dyDescent="0.2">
      <c r="A43" s="434">
        <v>1569</v>
      </c>
      <c r="B43" s="435" t="s">
        <v>1702</v>
      </c>
      <c r="C43" s="434">
        <v>50622</v>
      </c>
      <c r="D43" s="435" t="s">
        <v>1717</v>
      </c>
      <c r="E43" s="437">
        <v>211</v>
      </c>
      <c r="F43" s="436" t="s">
        <v>1657</v>
      </c>
      <c r="G43" s="436" t="s">
        <v>1439</v>
      </c>
      <c r="H43" s="429">
        <v>17.600000000000001</v>
      </c>
    </row>
    <row r="44" spans="1:10" x14ac:dyDescent="0.2">
      <c r="A44" s="434">
        <v>15174</v>
      </c>
      <c r="B44" s="435" t="s">
        <v>1718</v>
      </c>
      <c r="C44" s="434">
        <v>50623</v>
      </c>
      <c r="D44" s="435" t="s">
        <v>1719</v>
      </c>
      <c r="E44" s="437">
        <v>324</v>
      </c>
      <c r="F44" s="436" t="s">
        <v>1657</v>
      </c>
      <c r="G44" s="436" t="s">
        <v>1439</v>
      </c>
      <c r="H44" s="429">
        <v>0</v>
      </c>
    </row>
    <row r="45" spans="1:10" x14ac:dyDescent="0.2">
      <c r="A45" s="434">
        <v>60657</v>
      </c>
      <c r="B45" s="435" t="s">
        <v>1720</v>
      </c>
      <c r="C45" s="434">
        <v>50624</v>
      </c>
      <c r="D45" s="435" t="s">
        <v>1720</v>
      </c>
      <c r="E45" s="437">
        <v>32411</v>
      </c>
      <c r="F45" s="436" t="s">
        <v>1657</v>
      </c>
      <c r="G45" s="436" t="s">
        <v>1439</v>
      </c>
      <c r="H45" s="429">
        <v>49.3</v>
      </c>
    </row>
    <row r="46" spans="1:10" x14ac:dyDescent="0.2">
      <c r="A46" s="434">
        <v>23005</v>
      </c>
      <c r="B46" s="435" t="s">
        <v>1721</v>
      </c>
      <c r="C46" s="434">
        <v>50750</v>
      </c>
      <c r="D46" s="435" t="s">
        <v>1722</v>
      </c>
      <c r="E46" s="437">
        <v>211</v>
      </c>
      <c r="F46" s="436" t="s">
        <v>1657</v>
      </c>
      <c r="G46" s="436" t="s">
        <v>1439</v>
      </c>
      <c r="H46" s="429">
        <v>6.8</v>
      </c>
    </row>
    <row r="47" spans="1:10" x14ac:dyDescent="0.2">
      <c r="A47" s="434">
        <v>54713</v>
      </c>
      <c r="B47" s="435" t="s">
        <v>1723</v>
      </c>
      <c r="C47" s="434">
        <v>50751</v>
      </c>
      <c r="D47" s="435" t="s">
        <v>1724</v>
      </c>
      <c r="E47" s="437">
        <v>211</v>
      </c>
      <c r="F47" s="436" t="s">
        <v>1657</v>
      </c>
      <c r="G47" s="436" t="s">
        <v>1439</v>
      </c>
      <c r="H47" s="429">
        <v>30.799999999999997</v>
      </c>
    </row>
    <row r="48" spans="1:10" x14ac:dyDescent="0.2">
      <c r="A48" s="434">
        <v>164</v>
      </c>
      <c r="B48" s="435" t="s">
        <v>1725</v>
      </c>
      <c r="C48" s="434">
        <v>50752</v>
      </c>
      <c r="D48" s="435" t="s">
        <v>1726</v>
      </c>
      <c r="E48" s="437">
        <v>211</v>
      </c>
      <c r="F48" s="436" t="s">
        <v>1657</v>
      </c>
      <c r="G48" s="436" t="s">
        <v>1439</v>
      </c>
      <c r="H48" s="429">
        <v>94.199999999999989</v>
      </c>
    </row>
    <row r="49" spans="1:8" x14ac:dyDescent="0.2">
      <c r="A49" s="434">
        <v>16899</v>
      </c>
      <c r="B49" s="435" t="s">
        <v>1727</v>
      </c>
      <c r="C49" s="434">
        <v>50837</v>
      </c>
      <c r="D49" s="435" t="s">
        <v>1728</v>
      </c>
      <c r="E49" s="437">
        <v>22</v>
      </c>
      <c r="F49" s="436" t="s">
        <v>1653</v>
      </c>
      <c r="G49" s="436" t="s">
        <v>1654</v>
      </c>
      <c r="H49" s="429">
        <v>35.6</v>
      </c>
    </row>
    <row r="50" spans="1:8" x14ac:dyDescent="0.2">
      <c r="A50" s="434">
        <v>14265</v>
      </c>
      <c r="B50" s="435" t="s">
        <v>1729</v>
      </c>
      <c r="C50" s="434">
        <v>50850</v>
      </c>
      <c r="D50" s="435" t="s">
        <v>1730</v>
      </c>
      <c r="E50" s="437">
        <v>22</v>
      </c>
      <c r="F50" s="436" t="s">
        <v>1653</v>
      </c>
      <c r="G50" s="436" t="s">
        <v>1439</v>
      </c>
      <c r="H50" s="429">
        <v>30.8</v>
      </c>
    </row>
    <row r="51" spans="1:8" x14ac:dyDescent="0.2">
      <c r="A51" s="434">
        <v>56835</v>
      </c>
      <c r="B51" s="435" t="s">
        <v>1731</v>
      </c>
      <c r="C51" s="434">
        <v>50851</v>
      </c>
      <c r="D51" s="435" t="s">
        <v>1731</v>
      </c>
      <c r="E51" s="437">
        <v>22</v>
      </c>
      <c r="F51" s="436" t="s">
        <v>1653</v>
      </c>
      <c r="G51" s="436" t="s">
        <v>1439</v>
      </c>
      <c r="H51" s="429">
        <v>31.1</v>
      </c>
    </row>
    <row r="52" spans="1:8" x14ac:dyDescent="0.2">
      <c r="A52" s="434">
        <v>16636</v>
      </c>
      <c r="B52" s="435" t="s">
        <v>1732</v>
      </c>
      <c r="C52" s="434">
        <v>50864</v>
      </c>
      <c r="D52" s="435" t="s">
        <v>1733</v>
      </c>
      <c r="E52" s="437">
        <v>22</v>
      </c>
      <c r="F52" s="436" t="s">
        <v>1653</v>
      </c>
      <c r="G52" s="436" t="s">
        <v>1654</v>
      </c>
      <c r="H52" s="429">
        <v>38.200000000000003</v>
      </c>
    </row>
    <row r="53" spans="1:8" x14ac:dyDescent="0.2">
      <c r="A53" s="434">
        <v>16506</v>
      </c>
      <c r="B53" s="435" t="s">
        <v>1734</v>
      </c>
      <c r="C53" s="434">
        <v>50865</v>
      </c>
      <c r="D53" s="435" t="s">
        <v>1735</v>
      </c>
      <c r="E53" s="437">
        <v>22</v>
      </c>
      <c r="F53" s="436" t="s">
        <v>1653</v>
      </c>
      <c r="G53" s="436" t="s">
        <v>1654</v>
      </c>
      <c r="H53" s="429">
        <v>38.9</v>
      </c>
    </row>
    <row r="54" spans="1:8" x14ac:dyDescent="0.2">
      <c r="A54" s="434">
        <v>20541</v>
      </c>
      <c r="B54" s="435" t="s">
        <v>1710</v>
      </c>
      <c r="C54" s="434">
        <v>50950</v>
      </c>
      <c r="D54" s="435" t="s">
        <v>1736</v>
      </c>
      <c r="E54" s="437">
        <v>321</v>
      </c>
      <c r="F54" s="436" t="s">
        <v>1657</v>
      </c>
      <c r="G54" s="436" t="s">
        <v>1439</v>
      </c>
      <c r="H54" s="429">
        <v>0</v>
      </c>
    </row>
    <row r="55" spans="1:8" x14ac:dyDescent="0.2">
      <c r="A55" s="434">
        <v>59409</v>
      </c>
      <c r="B55" s="435" t="s">
        <v>1737</v>
      </c>
      <c r="C55" s="434">
        <v>52063</v>
      </c>
      <c r="D55" s="435" t="s">
        <v>1738</v>
      </c>
      <c r="E55" s="437">
        <v>325</v>
      </c>
      <c r="F55" s="436" t="s">
        <v>1657</v>
      </c>
      <c r="G55" s="436" t="s">
        <v>1439</v>
      </c>
      <c r="H55" s="429">
        <v>4</v>
      </c>
    </row>
    <row r="56" spans="1:8" x14ac:dyDescent="0.2">
      <c r="A56" s="434">
        <v>59409</v>
      </c>
      <c r="B56" s="435" t="s">
        <v>1737</v>
      </c>
      <c r="C56" s="434">
        <v>52064</v>
      </c>
      <c r="D56" s="435" t="s">
        <v>1739</v>
      </c>
      <c r="E56" s="437">
        <v>325</v>
      </c>
      <c r="F56" s="436" t="s">
        <v>1657</v>
      </c>
      <c r="G56" s="436" t="s">
        <v>1439</v>
      </c>
      <c r="H56" s="429">
        <v>5</v>
      </c>
    </row>
    <row r="57" spans="1:8" x14ac:dyDescent="0.2">
      <c r="A57" s="434">
        <v>54713</v>
      </c>
      <c r="B57" s="435" t="s">
        <v>1723</v>
      </c>
      <c r="C57" s="434">
        <v>52076</v>
      </c>
      <c r="D57" s="435" t="s">
        <v>1740</v>
      </c>
      <c r="E57" s="437">
        <v>211</v>
      </c>
      <c r="F57" s="436" t="s">
        <v>1657</v>
      </c>
      <c r="G57" s="436" t="s">
        <v>1439</v>
      </c>
      <c r="H57" s="429">
        <v>12</v>
      </c>
    </row>
    <row r="58" spans="1:8" x14ac:dyDescent="0.2">
      <c r="A58" s="434">
        <v>164</v>
      </c>
      <c r="B58" s="435" t="s">
        <v>1725</v>
      </c>
      <c r="C58" s="434">
        <v>52077</v>
      </c>
      <c r="D58" s="435" t="s">
        <v>1741</v>
      </c>
      <c r="E58" s="437">
        <v>211</v>
      </c>
      <c r="F58" s="436" t="s">
        <v>1657</v>
      </c>
      <c r="G58" s="436" t="s">
        <v>1439</v>
      </c>
      <c r="H58" s="429">
        <v>10.5</v>
      </c>
    </row>
    <row r="59" spans="1:8" x14ac:dyDescent="0.2">
      <c r="A59" s="434">
        <v>54713</v>
      </c>
      <c r="B59" s="435" t="s">
        <v>1723</v>
      </c>
      <c r="C59" s="434">
        <v>52078</v>
      </c>
      <c r="D59" s="435" t="s">
        <v>1742</v>
      </c>
      <c r="E59" s="437">
        <v>211</v>
      </c>
      <c r="F59" s="436" t="s">
        <v>1657</v>
      </c>
      <c r="G59" s="436" t="s">
        <v>1439</v>
      </c>
      <c r="H59" s="429">
        <v>10.5</v>
      </c>
    </row>
    <row r="60" spans="1:8" x14ac:dyDescent="0.2">
      <c r="A60" s="434">
        <v>54713</v>
      </c>
      <c r="B60" s="435" t="s">
        <v>1723</v>
      </c>
      <c r="C60" s="434">
        <v>52081</v>
      </c>
      <c r="D60" s="435" t="s">
        <v>1743</v>
      </c>
      <c r="E60" s="437">
        <v>211</v>
      </c>
      <c r="F60" s="436" t="s">
        <v>1657</v>
      </c>
      <c r="G60" s="436" t="s">
        <v>1439</v>
      </c>
      <c r="H60" s="429">
        <v>6.8</v>
      </c>
    </row>
    <row r="61" spans="1:8" x14ac:dyDescent="0.2">
      <c r="A61" s="434">
        <v>54713</v>
      </c>
      <c r="B61" s="435" t="s">
        <v>1723</v>
      </c>
      <c r="C61" s="434">
        <v>52082</v>
      </c>
      <c r="D61" s="435" t="s">
        <v>1744</v>
      </c>
      <c r="E61" s="437">
        <v>211</v>
      </c>
      <c r="F61" s="436" t="s">
        <v>1657</v>
      </c>
      <c r="G61" s="436" t="s">
        <v>1439</v>
      </c>
      <c r="H61" s="429">
        <v>6.8</v>
      </c>
    </row>
    <row r="62" spans="1:8" x14ac:dyDescent="0.2">
      <c r="A62" s="434">
        <v>54713</v>
      </c>
      <c r="B62" s="435" t="s">
        <v>1723</v>
      </c>
      <c r="C62" s="434">
        <v>52083</v>
      </c>
      <c r="D62" s="435" t="s">
        <v>1745</v>
      </c>
      <c r="E62" s="437">
        <v>211</v>
      </c>
      <c r="F62" s="436" t="s">
        <v>1657</v>
      </c>
      <c r="G62" s="436" t="s">
        <v>1439</v>
      </c>
      <c r="H62" s="429">
        <v>6.8</v>
      </c>
    </row>
    <row r="63" spans="1:8" x14ac:dyDescent="0.2">
      <c r="A63" s="434">
        <v>54713</v>
      </c>
      <c r="B63" s="435" t="s">
        <v>1723</v>
      </c>
      <c r="C63" s="434">
        <v>52085</v>
      </c>
      <c r="D63" s="435" t="s">
        <v>1746</v>
      </c>
      <c r="E63" s="437">
        <v>211</v>
      </c>
      <c r="F63" s="436" t="s">
        <v>1657</v>
      </c>
      <c r="G63" s="436" t="s">
        <v>1439</v>
      </c>
      <c r="H63" s="429">
        <v>12.4</v>
      </c>
    </row>
    <row r="64" spans="1:8" x14ac:dyDescent="0.2">
      <c r="A64" s="434">
        <v>54713</v>
      </c>
      <c r="B64" s="435" t="s">
        <v>1723</v>
      </c>
      <c r="C64" s="434">
        <v>52086</v>
      </c>
      <c r="D64" s="435" t="s">
        <v>1747</v>
      </c>
      <c r="E64" s="437">
        <v>211</v>
      </c>
      <c r="F64" s="436" t="s">
        <v>1657</v>
      </c>
      <c r="G64" s="436" t="s">
        <v>1439</v>
      </c>
      <c r="H64" s="429">
        <v>13.6</v>
      </c>
    </row>
    <row r="65" spans="1:8" x14ac:dyDescent="0.2">
      <c r="A65" s="434">
        <v>54713</v>
      </c>
      <c r="B65" s="435" t="s">
        <v>1723</v>
      </c>
      <c r="C65" s="434">
        <v>52092</v>
      </c>
      <c r="D65" s="435" t="s">
        <v>1748</v>
      </c>
      <c r="E65" s="437">
        <v>211</v>
      </c>
      <c r="F65" s="436" t="s">
        <v>1657</v>
      </c>
      <c r="G65" s="436" t="s">
        <v>1439</v>
      </c>
      <c r="H65" s="429">
        <v>0</v>
      </c>
    </row>
    <row r="66" spans="1:8" x14ac:dyDescent="0.2">
      <c r="A66" s="434">
        <v>54713</v>
      </c>
      <c r="B66" s="435" t="s">
        <v>1723</v>
      </c>
      <c r="C66" s="434">
        <v>52094</v>
      </c>
      <c r="D66" s="435" t="s">
        <v>1749</v>
      </c>
      <c r="E66" s="437">
        <v>211</v>
      </c>
      <c r="F66" s="436" t="s">
        <v>1657</v>
      </c>
      <c r="G66" s="436" t="s">
        <v>1439</v>
      </c>
      <c r="H66" s="429">
        <v>0</v>
      </c>
    </row>
    <row r="67" spans="1:8" x14ac:dyDescent="0.2">
      <c r="A67" s="434">
        <v>54713</v>
      </c>
      <c r="B67" s="435" t="s">
        <v>1723</v>
      </c>
      <c r="C67" s="434">
        <v>52095</v>
      </c>
      <c r="D67" s="435" t="s">
        <v>1750</v>
      </c>
      <c r="E67" s="437">
        <v>211</v>
      </c>
      <c r="F67" s="436" t="s">
        <v>1657</v>
      </c>
      <c r="G67" s="436" t="s">
        <v>1439</v>
      </c>
      <c r="H67" s="429">
        <v>0</v>
      </c>
    </row>
    <row r="68" spans="1:8" x14ac:dyDescent="0.2">
      <c r="A68" s="434">
        <v>1569</v>
      </c>
      <c r="B68" s="435" t="s">
        <v>1702</v>
      </c>
      <c r="C68" s="434">
        <v>52096</v>
      </c>
      <c r="D68" s="435" t="s">
        <v>1751</v>
      </c>
      <c r="E68" s="437">
        <v>324</v>
      </c>
      <c r="F68" s="436" t="s">
        <v>1657</v>
      </c>
      <c r="G68" s="436" t="s">
        <v>1439</v>
      </c>
      <c r="H68" s="429">
        <v>42.8</v>
      </c>
    </row>
    <row r="69" spans="1:8" x14ac:dyDescent="0.2">
      <c r="A69" s="434">
        <v>54713</v>
      </c>
      <c r="B69" s="435" t="s">
        <v>1723</v>
      </c>
      <c r="C69" s="434">
        <v>52104</v>
      </c>
      <c r="D69" s="435" t="s">
        <v>1752</v>
      </c>
      <c r="E69" s="437">
        <v>211</v>
      </c>
      <c r="F69" s="436" t="s">
        <v>1657</v>
      </c>
      <c r="G69" s="436" t="s">
        <v>1439</v>
      </c>
      <c r="H69" s="429">
        <v>12.4</v>
      </c>
    </row>
    <row r="70" spans="1:8" x14ac:dyDescent="0.2">
      <c r="A70" s="434">
        <v>49732</v>
      </c>
      <c r="B70" s="435" t="s">
        <v>1753</v>
      </c>
      <c r="C70" s="434">
        <v>52105</v>
      </c>
      <c r="D70" s="435" t="s">
        <v>1754</v>
      </c>
      <c r="E70" s="437">
        <v>32411</v>
      </c>
      <c r="F70" s="436" t="s">
        <v>1657</v>
      </c>
      <c r="G70" s="436" t="s">
        <v>1439</v>
      </c>
      <c r="H70" s="429">
        <v>0</v>
      </c>
    </row>
    <row r="71" spans="1:8" x14ac:dyDescent="0.2">
      <c r="A71" s="434">
        <v>54713</v>
      </c>
      <c r="B71" s="435" t="s">
        <v>1723</v>
      </c>
      <c r="C71" s="434">
        <v>52107</v>
      </c>
      <c r="D71" s="435" t="s">
        <v>1755</v>
      </c>
      <c r="E71" s="437">
        <v>211</v>
      </c>
      <c r="F71" s="436" t="s">
        <v>1657</v>
      </c>
      <c r="G71" s="436" t="s">
        <v>1439</v>
      </c>
      <c r="H71" s="429">
        <v>48.8</v>
      </c>
    </row>
    <row r="72" spans="1:8" x14ac:dyDescent="0.2">
      <c r="A72" s="434">
        <v>49732</v>
      </c>
      <c r="B72" s="435" t="s">
        <v>1753</v>
      </c>
      <c r="C72" s="434">
        <v>52109</v>
      </c>
      <c r="D72" s="435" t="s">
        <v>1756</v>
      </c>
      <c r="E72" s="437">
        <v>32411</v>
      </c>
      <c r="F72" s="436" t="s">
        <v>1657</v>
      </c>
      <c r="G72" s="436" t="s">
        <v>1439</v>
      </c>
      <c r="H72" s="429">
        <v>173.5</v>
      </c>
    </row>
    <row r="73" spans="1:8" x14ac:dyDescent="0.2">
      <c r="A73" s="434">
        <v>3221</v>
      </c>
      <c r="B73" s="435" t="s">
        <v>1757</v>
      </c>
      <c r="C73" s="434">
        <v>52147</v>
      </c>
      <c r="D73" s="435" t="s">
        <v>1758</v>
      </c>
      <c r="E73" s="437">
        <v>311</v>
      </c>
      <c r="F73" s="436" t="s">
        <v>1657</v>
      </c>
      <c r="G73" s="436" t="s">
        <v>1439</v>
      </c>
      <c r="H73" s="429">
        <v>29.2</v>
      </c>
    </row>
    <row r="74" spans="1:8" x14ac:dyDescent="0.2">
      <c r="A74" s="434">
        <v>12687</v>
      </c>
      <c r="B74" s="435" t="s">
        <v>1759</v>
      </c>
      <c r="C74" s="434">
        <v>52169</v>
      </c>
      <c r="D74" s="435" t="s">
        <v>1760</v>
      </c>
      <c r="E74" s="437">
        <v>22</v>
      </c>
      <c r="F74" s="436" t="s">
        <v>1653</v>
      </c>
      <c r="G74" s="436" t="s">
        <v>1439</v>
      </c>
      <c r="H74" s="429">
        <v>234</v>
      </c>
    </row>
    <row r="75" spans="1:8" x14ac:dyDescent="0.2">
      <c r="A75" s="434">
        <v>20323</v>
      </c>
      <c r="B75" s="435" t="s">
        <v>1660</v>
      </c>
      <c r="C75" s="434">
        <v>52186</v>
      </c>
      <c r="D75" s="435" t="s">
        <v>1761</v>
      </c>
      <c r="E75" s="437">
        <v>22</v>
      </c>
      <c r="F75" s="436" t="s">
        <v>1653</v>
      </c>
      <c r="G75" s="436" t="s">
        <v>1439</v>
      </c>
      <c r="H75" s="429">
        <v>49.9</v>
      </c>
    </row>
    <row r="76" spans="1:8" x14ac:dyDescent="0.2">
      <c r="A76" s="434">
        <v>56652</v>
      </c>
      <c r="B76" s="435" t="s">
        <v>1762</v>
      </c>
      <c r="C76" s="434">
        <v>54238</v>
      </c>
      <c r="D76" s="435" t="s">
        <v>1763</v>
      </c>
      <c r="E76" s="437">
        <v>22</v>
      </c>
      <c r="F76" s="436" t="s">
        <v>1653</v>
      </c>
      <c r="G76" s="436" t="s">
        <v>1439</v>
      </c>
      <c r="H76" s="429">
        <v>54</v>
      </c>
    </row>
    <row r="77" spans="1:8" x14ac:dyDescent="0.2">
      <c r="A77" s="434">
        <v>15734</v>
      </c>
      <c r="B77" s="435" t="s">
        <v>1764</v>
      </c>
      <c r="C77" s="434">
        <v>54337</v>
      </c>
      <c r="D77" s="435" t="s">
        <v>1765</v>
      </c>
      <c r="E77" s="437">
        <v>22</v>
      </c>
      <c r="F77" s="436" t="s">
        <v>1653</v>
      </c>
      <c r="G77" s="436" t="s">
        <v>1439</v>
      </c>
      <c r="H77" s="429">
        <v>0</v>
      </c>
    </row>
    <row r="78" spans="1:8" x14ac:dyDescent="0.2">
      <c r="A78" s="434">
        <v>63997</v>
      </c>
      <c r="B78" s="435" t="s">
        <v>1766</v>
      </c>
      <c r="C78" s="434">
        <v>54410</v>
      </c>
      <c r="D78" s="435" t="s">
        <v>1767</v>
      </c>
      <c r="E78" s="437">
        <v>211</v>
      </c>
      <c r="F78" s="436" t="s">
        <v>1657</v>
      </c>
      <c r="G78" s="436" t="s">
        <v>1439</v>
      </c>
      <c r="H78" s="429">
        <v>27.7</v>
      </c>
    </row>
    <row r="79" spans="1:8" x14ac:dyDescent="0.2">
      <c r="A79" s="434">
        <v>60637</v>
      </c>
      <c r="B79" s="435" t="s">
        <v>1768</v>
      </c>
      <c r="C79" s="434">
        <v>54447</v>
      </c>
      <c r="D79" s="435" t="s">
        <v>1769</v>
      </c>
      <c r="E79" s="437">
        <v>211</v>
      </c>
      <c r="F79" s="436" t="s">
        <v>1657</v>
      </c>
      <c r="G79" s="436" t="s">
        <v>1439</v>
      </c>
      <c r="H79" s="429">
        <v>5</v>
      </c>
    </row>
    <row r="80" spans="1:8" x14ac:dyDescent="0.2">
      <c r="A80" s="434">
        <v>60637</v>
      </c>
      <c r="B80" s="435" t="s">
        <v>1768</v>
      </c>
      <c r="C80" s="434">
        <v>54449</v>
      </c>
      <c r="D80" s="435" t="s">
        <v>1770</v>
      </c>
      <c r="E80" s="437">
        <v>211</v>
      </c>
      <c r="F80" s="436" t="s">
        <v>1657</v>
      </c>
      <c r="G80" s="436" t="s">
        <v>1439</v>
      </c>
      <c r="H80" s="429">
        <v>6</v>
      </c>
    </row>
    <row r="81" spans="1:8" x14ac:dyDescent="0.2">
      <c r="A81" s="434">
        <v>38215</v>
      </c>
      <c r="B81" s="435" t="s">
        <v>1771</v>
      </c>
      <c r="C81" s="434">
        <v>54451</v>
      </c>
      <c r="D81" s="435" t="s">
        <v>1772</v>
      </c>
      <c r="E81" s="437">
        <v>324</v>
      </c>
      <c r="F81" s="436" t="s">
        <v>1657</v>
      </c>
      <c r="G81" s="436" t="s">
        <v>1439</v>
      </c>
      <c r="H81" s="429">
        <v>68.5</v>
      </c>
    </row>
    <row r="82" spans="1:8" x14ac:dyDescent="0.2">
      <c r="A82" s="434">
        <v>14173</v>
      </c>
      <c r="B82" s="435" t="s">
        <v>1773</v>
      </c>
      <c r="C82" s="434">
        <v>54477</v>
      </c>
      <c r="D82" s="435" t="s">
        <v>1773</v>
      </c>
      <c r="E82" s="437">
        <v>324</v>
      </c>
      <c r="F82" s="436" t="s">
        <v>1657</v>
      </c>
      <c r="G82" s="436" t="s">
        <v>1439</v>
      </c>
      <c r="H82" s="429">
        <v>7.6999999999999993</v>
      </c>
    </row>
    <row r="83" spans="1:8" x14ac:dyDescent="0.2">
      <c r="A83" s="434">
        <v>13060</v>
      </c>
      <c r="B83" s="435" t="s">
        <v>1774</v>
      </c>
      <c r="C83" s="434">
        <v>54626</v>
      </c>
      <c r="D83" s="435" t="s">
        <v>1775</v>
      </c>
      <c r="E83" s="437">
        <v>22</v>
      </c>
      <c r="F83" s="436" t="s">
        <v>1653</v>
      </c>
      <c r="G83" s="436" t="s">
        <v>1439</v>
      </c>
      <c r="H83" s="429">
        <v>62</v>
      </c>
    </row>
    <row r="84" spans="1:8" x14ac:dyDescent="0.2">
      <c r="A84" s="434">
        <v>22269</v>
      </c>
      <c r="B84" s="435" t="s">
        <v>1776</v>
      </c>
      <c r="C84" s="434">
        <v>54749</v>
      </c>
      <c r="D84" s="435" t="s">
        <v>1776</v>
      </c>
      <c r="E84" s="437">
        <v>22</v>
      </c>
      <c r="F84" s="436" t="s">
        <v>1653</v>
      </c>
      <c r="G84" s="436" t="s">
        <v>1654</v>
      </c>
      <c r="H84" s="429">
        <v>51.400000000000006</v>
      </c>
    </row>
    <row r="85" spans="1:8" x14ac:dyDescent="0.2">
      <c r="A85" s="434">
        <v>60662</v>
      </c>
      <c r="B85" s="435" t="s">
        <v>1678</v>
      </c>
      <c r="C85" s="434">
        <v>54768</v>
      </c>
      <c r="D85" s="435" t="s">
        <v>925</v>
      </c>
      <c r="E85" s="437">
        <v>22</v>
      </c>
      <c r="F85" s="436" t="s">
        <v>1653</v>
      </c>
      <c r="G85" s="436" t="s">
        <v>1654</v>
      </c>
      <c r="H85" s="429">
        <v>46</v>
      </c>
    </row>
    <row r="86" spans="1:8" x14ac:dyDescent="0.2">
      <c r="A86" s="434">
        <v>11651</v>
      </c>
      <c r="B86" s="435" t="s">
        <v>1777</v>
      </c>
      <c r="C86" s="434">
        <v>54912</v>
      </c>
      <c r="D86" s="435" t="s">
        <v>1778</v>
      </c>
      <c r="E86" s="437">
        <v>324</v>
      </c>
      <c r="F86" s="436" t="s">
        <v>1657</v>
      </c>
      <c r="G86" s="436" t="s">
        <v>1439</v>
      </c>
      <c r="H86" s="429">
        <v>100</v>
      </c>
    </row>
    <row r="87" spans="1:8" x14ac:dyDescent="0.2">
      <c r="A87" s="434">
        <v>17164</v>
      </c>
      <c r="B87" s="435" t="s">
        <v>1658</v>
      </c>
      <c r="C87" s="434">
        <v>55049</v>
      </c>
      <c r="D87" s="435" t="s">
        <v>1779</v>
      </c>
      <c r="E87" s="437">
        <v>321</v>
      </c>
      <c r="F87" s="436" t="s">
        <v>1657</v>
      </c>
      <c r="G87" s="436" t="s">
        <v>1654</v>
      </c>
      <c r="H87" s="429">
        <v>0</v>
      </c>
    </row>
    <row r="88" spans="1:8" x14ac:dyDescent="0.2">
      <c r="A88" s="434">
        <v>4464</v>
      </c>
      <c r="B88" s="435" t="s">
        <v>1780</v>
      </c>
      <c r="C88" s="434">
        <v>55084</v>
      </c>
      <c r="D88" s="435" t="s">
        <v>1781</v>
      </c>
      <c r="E88" s="437">
        <v>22</v>
      </c>
      <c r="F88" s="436" t="s">
        <v>1653</v>
      </c>
      <c r="G88" s="436" t="s">
        <v>1439</v>
      </c>
      <c r="H88" s="429">
        <v>247.4</v>
      </c>
    </row>
    <row r="89" spans="1:8" x14ac:dyDescent="0.2">
      <c r="A89" s="434">
        <v>57227</v>
      </c>
      <c r="B89" s="435" t="s">
        <v>1782</v>
      </c>
      <c r="C89" s="434">
        <v>55094</v>
      </c>
      <c r="D89" s="435" t="s">
        <v>1783</v>
      </c>
      <c r="E89" s="437">
        <v>22</v>
      </c>
      <c r="F89" s="436" t="s">
        <v>1653</v>
      </c>
      <c r="G89" s="436" t="s">
        <v>1439</v>
      </c>
      <c r="H89" s="429">
        <v>6.4</v>
      </c>
    </row>
    <row r="90" spans="1:8" x14ac:dyDescent="0.2">
      <c r="A90" s="434">
        <v>24536</v>
      </c>
      <c r="B90" s="435" t="s">
        <v>1784</v>
      </c>
      <c r="C90" s="434">
        <v>55184</v>
      </c>
      <c r="D90" s="435" t="s">
        <v>1785</v>
      </c>
      <c r="E90" s="437">
        <v>211</v>
      </c>
      <c r="F90" s="436" t="s">
        <v>1657</v>
      </c>
      <c r="G90" s="436" t="s">
        <v>1654</v>
      </c>
      <c r="H90" s="429">
        <v>6.2</v>
      </c>
    </row>
    <row r="91" spans="1:8" x14ac:dyDescent="0.2">
      <c r="A91" s="434">
        <v>164</v>
      </c>
      <c r="B91" s="435" t="s">
        <v>1725</v>
      </c>
      <c r="C91" s="434">
        <v>55185</v>
      </c>
      <c r="D91" s="435" t="s">
        <v>1786</v>
      </c>
      <c r="E91" s="437">
        <v>211</v>
      </c>
      <c r="F91" s="436" t="s">
        <v>1657</v>
      </c>
      <c r="G91" s="436" t="s">
        <v>1654</v>
      </c>
      <c r="H91" s="429">
        <v>0</v>
      </c>
    </row>
    <row r="92" spans="1:8" x14ac:dyDescent="0.2">
      <c r="A92" s="434">
        <v>2843</v>
      </c>
      <c r="B92" s="435" t="s">
        <v>1787</v>
      </c>
      <c r="C92" s="434">
        <v>55217</v>
      </c>
      <c r="D92" s="435" t="s">
        <v>1788</v>
      </c>
      <c r="E92" s="437">
        <v>22</v>
      </c>
      <c r="F92" s="436" t="s">
        <v>1653</v>
      </c>
      <c r="G92" s="436" t="s">
        <v>1439</v>
      </c>
      <c r="H92" s="429">
        <v>678.3</v>
      </c>
    </row>
    <row r="93" spans="1:8" x14ac:dyDescent="0.2">
      <c r="A93" s="434">
        <v>34164</v>
      </c>
      <c r="B93" s="435" t="s">
        <v>1789</v>
      </c>
      <c r="C93" s="434">
        <v>55400</v>
      </c>
      <c r="D93" s="435" t="s">
        <v>1789</v>
      </c>
      <c r="E93" s="437">
        <v>22</v>
      </c>
      <c r="F93" s="436" t="s">
        <v>1653</v>
      </c>
      <c r="G93" s="436" t="s">
        <v>1439</v>
      </c>
      <c r="H93" s="429">
        <v>623</v>
      </c>
    </row>
    <row r="94" spans="1:8" x14ac:dyDescent="0.2">
      <c r="A94" s="434">
        <v>991</v>
      </c>
      <c r="B94" s="435" t="s">
        <v>1790</v>
      </c>
      <c r="C94" s="434">
        <v>55557</v>
      </c>
      <c r="D94" s="435" t="s">
        <v>1791</v>
      </c>
      <c r="E94" s="437">
        <v>325188</v>
      </c>
      <c r="F94" s="436" t="s">
        <v>1657</v>
      </c>
      <c r="G94" s="436" t="s">
        <v>1439</v>
      </c>
      <c r="H94" s="429">
        <v>31.9</v>
      </c>
    </row>
    <row r="95" spans="1:8" x14ac:dyDescent="0.2">
      <c r="A95" s="434">
        <v>19676</v>
      </c>
      <c r="B95" s="435" t="s">
        <v>1792</v>
      </c>
      <c r="C95" s="434">
        <v>55851</v>
      </c>
      <c r="D95" s="435" t="s">
        <v>1793</v>
      </c>
      <c r="E95" s="437">
        <v>32411</v>
      </c>
      <c r="F95" s="436" t="s">
        <v>1657</v>
      </c>
      <c r="G95" s="436" t="s">
        <v>1439</v>
      </c>
      <c r="H95" s="429">
        <v>49.9</v>
      </c>
    </row>
    <row r="96" spans="1:8" x14ac:dyDescent="0.2">
      <c r="A96" s="434">
        <v>19676</v>
      </c>
      <c r="B96" s="435" t="s">
        <v>1792</v>
      </c>
      <c r="C96" s="434">
        <v>55852</v>
      </c>
      <c r="D96" s="435" t="s">
        <v>1794</v>
      </c>
      <c r="E96" s="437">
        <v>32411</v>
      </c>
      <c r="F96" s="436" t="s">
        <v>1657</v>
      </c>
      <c r="G96" s="436" t="s">
        <v>1654</v>
      </c>
      <c r="H96" s="429">
        <v>0</v>
      </c>
    </row>
    <row r="97" spans="1:8" x14ac:dyDescent="0.2">
      <c r="A97" s="434">
        <v>13989</v>
      </c>
      <c r="B97" s="435" t="s">
        <v>1795</v>
      </c>
      <c r="C97" s="434">
        <v>55950</v>
      </c>
      <c r="D97" s="435" t="s">
        <v>1796</v>
      </c>
      <c r="E97" s="437">
        <v>211</v>
      </c>
      <c r="F97" s="436" t="s">
        <v>1657</v>
      </c>
      <c r="G97" s="436" t="s">
        <v>1439</v>
      </c>
      <c r="H97" s="429">
        <v>46.6</v>
      </c>
    </row>
    <row r="98" spans="1:8" x14ac:dyDescent="0.2">
      <c r="A98" s="434">
        <v>54894</v>
      </c>
      <c r="B98" s="435" t="s">
        <v>1797</v>
      </c>
      <c r="C98" s="434">
        <v>56469</v>
      </c>
      <c r="D98" s="435" t="s">
        <v>1798</v>
      </c>
      <c r="E98" s="437">
        <v>321</v>
      </c>
      <c r="F98" s="436" t="s">
        <v>1657</v>
      </c>
      <c r="G98" s="436" t="s">
        <v>1439</v>
      </c>
      <c r="H98" s="429">
        <v>13.4</v>
      </c>
    </row>
    <row r="99" spans="1:8" x14ac:dyDescent="0.2">
      <c r="A99" s="434">
        <v>56396</v>
      </c>
      <c r="B99" s="435" t="s">
        <v>1799</v>
      </c>
      <c r="C99" s="434">
        <v>57100</v>
      </c>
      <c r="D99" s="435" t="s">
        <v>1800</v>
      </c>
      <c r="E99" s="437">
        <v>22</v>
      </c>
      <c r="F99" s="436" t="s">
        <v>1653</v>
      </c>
      <c r="G99" s="436" t="s">
        <v>1654</v>
      </c>
      <c r="H99" s="429">
        <v>1.1000000000000001</v>
      </c>
    </row>
    <row r="100" spans="1:8" x14ac:dyDescent="0.2">
      <c r="A100" s="434">
        <v>56397</v>
      </c>
      <c r="B100" s="435" t="s">
        <v>1801</v>
      </c>
      <c r="C100" s="434">
        <v>57101</v>
      </c>
      <c r="D100" s="435" t="s">
        <v>1801</v>
      </c>
      <c r="E100" s="437">
        <v>22</v>
      </c>
      <c r="F100" s="436" t="s">
        <v>1653</v>
      </c>
      <c r="G100" s="436" t="s">
        <v>1654</v>
      </c>
      <c r="H100" s="429">
        <v>1.4</v>
      </c>
    </row>
    <row r="101" spans="1:8" x14ac:dyDescent="0.2">
      <c r="A101" s="434">
        <v>56395</v>
      </c>
      <c r="B101" s="435" t="s">
        <v>1802</v>
      </c>
      <c r="C101" s="434">
        <v>57102</v>
      </c>
      <c r="D101" s="435" t="s">
        <v>1803</v>
      </c>
      <c r="E101" s="437">
        <v>22</v>
      </c>
      <c r="F101" s="436" t="s">
        <v>1653</v>
      </c>
      <c r="G101" s="436" t="s">
        <v>1654</v>
      </c>
      <c r="H101" s="429">
        <v>2.2000000000000002</v>
      </c>
    </row>
    <row r="102" spans="1:8" x14ac:dyDescent="0.2">
      <c r="A102" s="434">
        <v>56917</v>
      </c>
      <c r="B102" s="435" t="s">
        <v>1804</v>
      </c>
      <c r="C102" s="434">
        <v>57580</v>
      </c>
      <c r="D102" s="435" t="s">
        <v>1805</v>
      </c>
      <c r="E102" s="437">
        <v>22</v>
      </c>
      <c r="F102" s="436" t="s">
        <v>1653</v>
      </c>
      <c r="G102" s="436" t="s">
        <v>1654</v>
      </c>
      <c r="H102" s="429">
        <v>5</v>
      </c>
    </row>
    <row r="103" spans="1:8" x14ac:dyDescent="0.2">
      <c r="A103" s="434">
        <v>58264</v>
      </c>
      <c r="B103" s="435" t="s">
        <v>1806</v>
      </c>
      <c r="C103" s="434">
        <v>57585</v>
      </c>
      <c r="D103" s="435" t="s">
        <v>1807</v>
      </c>
      <c r="E103" s="437">
        <v>322</v>
      </c>
      <c r="F103" s="436" t="s">
        <v>1657</v>
      </c>
      <c r="G103" s="436" t="s">
        <v>1439</v>
      </c>
      <c r="H103" s="429">
        <v>29</v>
      </c>
    </row>
    <row r="104" spans="1:8" x14ac:dyDescent="0.2">
      <c r="A104" s="434">
        <v>57299</v>
      </c>
      <c r="B104" s="435" t="s">
        <v>1808</v>
      </c>
      <c r="C104" s="434">
        <v>57916</v>
      </c>
      <c r="D104" s="435" t="s">
        <v>1808</v>
      </c>
      <c r="E104" s="437">
        <v>311</v>
      </c>
      <c r="F104" s="436" t="s">
        <v>1657</v>
      </c>
      <c r="G104" s="436" t="s">
        <v>1654</v>
      </c>
      <c r="H104" s="429">
        <v>8.9</v>
      </c>
    </row>
    <row r="105" spans="1:8" x14ac:dyDescent="0.2">
      <c r="A105" s="434">
        <v>57438</v>
      </c>
      <c r="B105" s="435" t="s">
        <v>1809</v>
      </c>
      <c r="C105" s="434">
        <v>58058</v>
      </c>
      <c r="D105" s="435" t="s">
        <v>1810</v>
      </c>
      <c r="E105" s="437">
        <v>32411</v>
      </c>
      <c r="F105" s="436" t="s">
        <v>1657</v>
      </c>
      <c r="G105" s="436" t="s">
        <v>1654</v>
      </c>
      <c r="H105" s="429">
        <v>6.7</v>
      </c>
    </row>
    <row r="106" spans="1:8" x14ac:dyDescent="0.2">
      <c r="A106" s="434">
        <v>57463</v>
      </c>
      <c r="B106" s="435" t="s">
        <v>1811</v>
      </c>
      <c r="C106" s="434">
        <v>58083</v>
      </c>
      <c r="D106" s="435" t="s">
        <v>1812</v>
      </c>
      <c r="E106" s="437">
        <v>322</v>
      </c>
      <c r="F106" s="436" t="s">
        <v>1657</v>
      </c>
      <c r="G106" s="436" t="s">
        <v>1439</v>
      </c>
      <c r="H106" s="429">
        <v>0</v>
      </c>
    </row>
    <row r="107" spans="1:8" x14ac:dyDescent="0.2">
      <c r="A107" s="434">
        <v>58223</v>
      </c>
      <c r="B107" s="435" t="s">
        <v>1813</v>
      </c>
      <c r="C107" s="434">
        <v>58251</v>
      </c>
      <c r="D107" s="435" t="s">
        <v>1814</v>
      </c>
      <c r="E107" s="437">
        <v>311</v>
      </c>
      <c r="F107" s="436" t="s">
        <v>1657</v>
      </c>
      <c r="G107" s="436" t="s">
        <v>1654</v>
      </c>
      <c r="H107" s="429">
        <v>8</v>
      </c>
    </row>
    <row r="108" spans="1:8" x14ac:dyDescent="0.2">
      <c r="A108" s="434">
        <v>58429</v>
      </c>
      <c r="B108" s="435" t="s">
        <v>1815</v>
      </c>
      <c r="C108" s="434">
        <v>58432</v>
      </c>
      <c r="D108" s="435" t="s">
        <v>1816</v>
      </c>
      <c r="E108" s="437">
        <v>22</v>
      </c>
      <c r="F108" s="436" t="s">
        <v>1653</v>
      </c>
      <c r="G108" s="436" t="s">
        <v>1439</v>
      </c>
      <c r="H108" s="429">
        <v>13.200000000000001</v>
      </c>
    </row>
    <row r="109" spans="1:8" x14ac:dyDescent="0.2">
      <c r="A109" s="434">
        <v>58500</v>
      </c>
      <c r="B109" s="435" t="s">
        <v>1817</v>
      </c>
      <c r="C109" s="434">
        <v>58525</v>
      </c>
      <c r="D109" s="435" t="s">
        <v>1818</v>
      </c>
      <c r="E109" s="437">
        <v>22</v>
      </c>
      <c r="F109" s="436" t="s">
        <v>1653</v>
      </c>
      <c r="G109" s="436" t="s">
        <v>1654</v>
      </c>
      <c r="H109" s="429">
        <v>2.7</v>
      </c>
    </row>
    <row r="110" spans="1:8" x14ac:dyDescent="0.2">
      <c r="A110" s="434">
        <v>58544</v>
      </c>
      <c r="B110" s="435" t="s">
        <v>1819</v>
      </c>
      <c r="C110" s="434">
        <v>58585</v>
      </c>
      <c r="D110" s="435" t="s">
        <v>1820</v>
      </c>
      <c r="E110" s="437">
        <v>312</v>
      </c>
      <c r="F110" s="436" t="s">
        <v>1657</v>
      </c>
      <c r="G110" s="436" t="s">
        <v>1654</v>
      </c>
      <c r="H110" s="429">
        <v>4.2</v>
      </c>
    </row>
    <row r="111" spans="1:8" x14ac:dyDescent="0.2">
      <c r="A111" s="434">
        <v>58549</v>
      </c>
      <c r="B111" s="435" t="s">
        <v>1821</v>
      </c>
      <c r="C111" s="434">
        <v>58625</v>
      </c>
      <c r="D111" s="435" t="s">
        <v>1822</v>
      </c>
      <c r="E111" s="437">
        <v>22</v>
      </c>
      <c r="F111" s="436" t="s">
        <v>1653</v>
      </c>
      <c r="G111" s="436" t="s">
        <v>1654</v>
      </c>
      <c r="H111" s="429">
        <v>4.9000000000000004</v>
      </c>
    </row>
    <row r="112" spans="1:8" x14ac:dyDescent="0.2">
      <c r="A112" s="434">
        <v>58789</v>
      </c>
      <c r="B112" s="435" t="s">
        <v>1823</v>
      </c>
      <c r="C112" s="434">
        <v>58914</v>
      </c>
      <c r="D112" s="435" t="s">
        <v>1824</v>
      </c>
      <c r="E112" s="437">
        <v>22</v>
      </c>
      <c r="F112" s="436" t="s">
        <v>1653</v>
      </c>
      <c r="G112" s="436" t="s">
        <v>1654</v>
      </c>
      <c r="H112" s="429">
        <v>16.399999999999999</v>
      </c>
    </row>
    <row r="113" spans="1:8" x14ac:dyDescent="0.2">
      <c r="A113" s="434">
        <v>17164</v>
      </c>
      <c r="B113" s="435" t="s">
        <v>1658</v>
      </c>
      <c r="C113" s="434">
        <v>59658</v>
      </c>
      <c r="D113" s="435" t="s">
        <v>1825</v>
      </c>
      <c r="E113" s="437">
        <v>321</v>
      </c>
      <c r="F113" s="436" t="s">
        <v>1657</v>
      </c>
      <c r="G113" s="436" t="s">
        <v>1439</v>
      </c>
      <c r="H113" s="429">
        <v>30.2</v>
      </c>
    </row>
    <row r="114" spans="1:8" x14ac:dyDescent="0.2">
      <c r="A114" s="434">
        <v>59892</v>
      </c>
      <c r="B114" s="435" t="s">
        <v>1826</v>
      </c>
      <c r="C114" s="434">
        <v>60120</v>
      </c>
      <c r="D114" s="435" t="s">
        <v>1827</v>
      </c>
      <c r="E114" s="437">
        <v>22</v>
      </c>
      <c r="F114" s="436" t="s">
        <v>1653</v>
      </c>
      <c r="G114" s="436" t="s">
        <v>1439</v>
      </c>
      <c r="H114" s="429">
        <v>1.4</v>
      </c>
    </row>
    <row r="115" spans="1:8" x14ac:dyDescent="0.2">
      <c r="A115" s="434">
        <v>59967</v>
      </c>
      <c r="B115" s="435" t="s">
        <v>1828</v>
      </c>
      <c r="C115" s="434">
        <v>60192</v>
      </c>
      <c r="D115" s="435" t="s">
        <v>1829</v>
      </c>
      <c r="E115" s="437">
        <v>22</v>
      </c>
      <c r="F115" s="436" t="s">
        <v>1653</v>
      </c>
      <c r="G115" s="436" t="s">
        <v>1439</v>
      </c>
      <c r="H115" s="429">
        <v>0</v>
      </c>
    </row>
    <row r="116" spans="1:8" x14ac:dyDescent="0.2">
      <c r="A116" s="434">
        <v>60003</v>
      </c>
      <c r="B116" s="435" t="s">
        <v>1830</v>
      </c>
      <c r="C116" s="434">
        <v>60220</v>
      </c>
      <c r="D116" s="435" t="s">
        <v>1831</v>
      </c>
      <c r="E116" s="437">
        <v>22</v>
      </c>
      <c r="F116" s="436" t="s">
        <v>1653</v>
      </c>
      <c r="G116" s="436" t="s">
        <v>1654</v>
      </c>
      <c r="H116" s="429">
        <v>1.6</v>
      </c>
    </row>
    <row r="117" spans="1:8" x14ac:dyDescent="0.2">
      <c r="A117" s="434">
        <v>60038</v>
      </c>
      <c r="B117" s="435" t="s">
        <v>1832</v>
      </c>
      <c r="C117" s="434">
        <v>60249</v>
      </c>
      <c r="D117" s="435" t="s">
        <v>1832</v>
      </c>
      <c r="E117" s="437">
        <v>22</v>
      </c>
      <c r="F117" s="436" t="s">
        <v>1653</v>
      </c>
      <c r="G117" s="436" t="s">
        <v>1654</v>
      </c>
      <c r="H117" s="429">
        <v>2.2000000000000002</v>
      </c>
    </row>
    <row r="118" spans="1:8" x14ac:dyDescent="0.2">
      <c r="A118" s="434">
        <v>60182</v>
      </c>
      <c r="B118" s="435" t="s">
        <v>1833</v>
      </c>
      <c r="C118" s="434">
        <v>60385</v>
      </c>
      <c r="D118" s="435" t="s">
        <v>1834</v>
      </c>
      <c r="E118" s="437">
        <v>22</v>
      </c>
      <c r="F118" s="436" t="s">
        <v>1653</v>
      </c>
      <c r="G118" s="436" t="s">
        <v>1439</v>
      </c>
      <c r="H118" s="429">
        <v>1.4</v>
      </c>
    </row>
    <row r="119" spans="1:8" x14ac:dyDescent="0.2">
      <c r="A119" s="434">
        <v>60395</v>
      </c>
      <c r="B119" s="435" t="s">
        <v>1835</v>
      </c>
      <c r="C119" s="434">
        <v>60670</v>
      </c>
      <c r="D119" s="435" t="s">
        <v>1836</v>
      </c>
      <c r="E119" s="437">
        <v>325193</v>
      </c>
      <c r="F119" s="436" t="s">
        <v>1657</v>
      </c>
      <c r="G119" s="436" t="s">
        <v>1654</v>
      </c>
      <c r="H119" s="429">
        <v>0</v>
      </c>
    </row>
    <row r="120" spans="1:8" x14ac:dyDescent="0.2">
      <c r="A120" s="434">
        <v>63182</v>
      </c>
      <c r="B120" s="435" t="s">
        <v>1837</v>
      </c>
      <c r="C120" s="434">
        <v>61754</v>
      </c>
      <c r="D120" s="435" t="s">
        <v>1838</v>
      </c>
      <c r="E120" s="437">
        <v>311</v>
      </c>
      <c r="F120" s="436" t="s">
        <v>1657</v>
      </c>
      <c r="G120" s="436" t="s">
        <v>1439</v>
      </c>
      <c r="H120" s="429">
        <v>6.6</v>
      </c>
    </row>
    <row r="121" spans="1:8" x14ac:dyDescent="0.2">
      <c r="A121" s="434">
        <v>61467</v>
      </c>
      <c r="B121" s="435" t="s">
        <v>1839</v>
      </c>
      <c r="C121" s="434">
        <v>61846</v>
      </c>
      <c r="D121" s="435" t="s">
        <v>1840</v>
      </c>
      <c r="E121" s="437">
        <v>22</v>
      </c>
      <c r="F121" s="436" t="s">
        <v>1653</v>
      </c>
      <c r="G121" s="436" t="s">
        <v>1439</v>
      </c>
      <c r="H121" s="429">
        <v>2.8</v>
      </c>
    </row>
    <row r="122" spans="1:8" x14ac:dyDescent="0.2">
      <c r="A122" s="434">
        <v>62650</v>
      </c>
      <c r="B122" s="435" t="s">
        <v>1841</v>
      </c>
      <c r="C122" s="434">
        <v>62726</v>
      </c>
      <c r="D122" s="435" t="s">
        <v>1842</v>
      </c>
      <c r="E122" s="437">
        <v>32731</v>
      </c>
      <c r="F122" s="436" t="s">
        <v>1657</v>
      </c>
      <c r="G122" s="436" t="s">
        <v>1654</v>
      </c>
      <c r="H122" s="429">
        <v>0</v>
      </c>
    </row>
    <row r="123" spans="1:8" x14ac:dyDescent="0.2">
      <c r="A123" s="434">
        <v>62897</v>
      </c>
      <c r="B123" s="435" t="s">
        <v>1843</v>
      </c>
      <c r="C123" s="434">
        <v>63094</v>
      </c>
      <c r="D123" s="435" t="s">
        <v>1844</v>
      </c>
      <c r="E123" s="437">
        <v>22</v>
      </c>
      <c r="F123" s="436" t="s">
        <v>1653</v>
      </c>
      <c r="G123" s="436" t="s">
        <v>1654</v>
      </c>
      <c r="H123" s="429">
        <v>0</v>
      </c>
    </row>
    <row r="124" spans="1:8" x14ac:dyDescent="0.2">
      <c r="A124" s="434">
        <v>63067</v>
      </c>
      <c r="B124" s="435" t="s">
        <v>1845</v>
      </c>
      <c r="C124" s="434">
        <v>63285</v>
      </c>
      <c r="D124" s="435" t="s">
        <v>1846</v>
      </c>
      <c r="E124" s="437">
        <v>32411</v>
      </c>
      <c r="F124" s="436" t="s">
        <v>1657</v>
      </c>
      <c r="G124" s="436" t="s">
        <v>1439</v>
      </c>
      <c r="H124" s="429">
        <v>33.5</v>
      </c>
    </row>
    <row r="125" spans="1:8" x14ac:dyDescent="0.2">
      <c r="A125" s="434">
        <v>61939</v>
      </c>
      <c r="B125" s="435" t="s">
        <v>1847</v>
      </c>
      <c r="C125" s="434">
        <v>63439</v>
      </c>
      <c r="D125" s="435" t="s">
        <v>1848</v>
      </c>
      <c r="E125" s="437">
        <v>22</v>
      </c>
      <c r="F125" s="436" t="s">
        <v>1653</v>
      </c>
      <c r="G125" s="436" t="s">
        <v>1654</v>
      </c>
      <c r="H125" s="429">
        <v>2.8</v>
      </c>
    </row>
    <row r="126" spans="1:8" x14ac:dyDescent="0.2">
      <c r="A126" s="434">
        <v>63331</v>
      </c>
      <c r="B126" s="435" t="s">
        <v>1849</v>
      </c>
      <c r="C126" s="434">
        <v>63622</v>
      </c>
      <c r="D126" s="435" t="s">
        <v>1850</v>
      </c>
      <c r="E126" s="437">
        <v>22</v>
      </c>
      <c r="F126" s="436" t="s">
        <v>1653</v>
      </c>
      <c r="G126" s="436" t="s">
        <v>1654</v>
      </c>
      <c r="H126" s="42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5FC6-E134-4B3D-A6FA-439F6478C813}">
  <sheetPr>
    <tabColor theme="9"/>
  </sheetPr>
  <dimension ref="A1:CS184"/>
  <sheetViews>
    <sheetView topLeftCell="A2" workbookViewId="0">
      <selection activeCell="CS2" sqref="A2:CS184"/>
    </sheetView>
  </sheetViews>
  <sheetFormatPr defaultRowHeight="14.25" x14ac:dyDescent="0.2"/>
  <sheetData>
    <row r="1" spans="1:97" x14ac:dyDescent="0.2">
      <c r="A1" s="473" t="s">
        <v>1533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5"/>
      <c r="T1" s="473" t="s">
        <v>1881</v>
      </c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5"/>
      <c r="AF1" s="473" t="s">
        <v>1882</v>
      </c>
      <c r="AG1" s="474"/>
      <c r="AH1" s="474"/>
      <c r="AI1" s="474"/>
      <c r="AJ1" s="474"/>
      <c r="AK1" s="474"/>
      <c r="AL1" s="474"/>
      <c r="AM1" s="474"/>
      <c r="AN1" s="474"/>
      <c r="AO1" s="474"/>
      <c r="AP1" s="474"/>
      <c r="AQ1" s="475"/>
      <c r="AR1" s="473" t="s">
        <v>1883</v>
      </c>
      <c r="AS1" s="474"/>
      <c r="AT1" s="474"/>
      <c r="AU1" s="474"/>
      <c r="AV1" s="474"/>
      <c r="AW1" s="474"/>
      <c r="AX1" s="474"/>
      <c r="AY1" s="474"/>
      <c r="AZ1" s="474"/>
      <c r="BA1" s="474"/>
      <c r="BB1" s="474"/>
      <c r="BC1" s="475"/>
      <c r="BD1" s="473" t="s">
        <v>1884</v>
      </c>
      <c r="BE1" s="474"/>
      <c r="BF1" s="474"/>
      <c r="BG1" s="474"/>
      <c r="BH1" s="474"/>
      <c r="BI1" s="474"/>
      <c r="BJ1" s="474"/>
      <c r="BK1" s="474"/>
      <c r="BL1" s="474"/>
      <c r="BM1" s="474"/>
      <c r="BN1" s="474"/>
      <c r="BO1" s="475"/>
      <c r="BP1" s="473" t="s">
        <v>1885</v>
      </c>
      <c r="BQ1" s="474"/>
      <c r="BR1" s="474"/>
      <c r="BS1" s="474"/>
      <c r="BT1" s="474"/>
      <c r="BU1" s="474"/>
      <c r="BV1" s="474"/>
      <c r="BW1" s="474"/>
      <c r="BX1" s="474"/>
      <c r="BY1" s="474"/>
      <c r="BZ1" s="474"/>
      <c r="CA1" s="475"/>
      <c r="CB1" s="473" t="s">
        <v>1886</v>
      </c>
      <c r="CC1" s="474"/>
      <c r="CD1" s="474"/>
      <c r="CE1" s="474"/>
      <c r="CF1" s="474"/>
      <c r="CG1" s="474"/>
      <c r="CH1" s="474"/>
      <c r="CI1" s="474"/>
      <c r="CJ1" s="474"/>
      <c r="CK1" s="474"/>
      <c r="CL1" s="474"/>
      <c r="CM1" s="475"/>
      <c r="CN1" s="473" t="s">
        <v>1887</v>
      </c>
      <c r="CO1" s="474"/>
      <c r="CP1" s="474"/>
      <c r="CQ1" s="474"/>
      <c r="CR1" s="475"/>
      <c r="CS1" s="462" t="s">
        <v>1533</v>
      </c>
    </row>
    <row r="2" spans="1:97" ht="63.75" x14ac:dyDescent="0.2">
      <c r="A2" s="462" t="s">
        <v>1888</v>
      </c>
      <c r="B2" s="462" t="s">
        <v>1889</v>
      </c>
      <c r="C2" s="462" t="s">
        <v>1890</v>
      </c>
      <c r="D2" s="462" t="s">
        <v>1647</v>
      </c>
      <c r="E2" s="462" t="s">
        <v>1891</v>
      </c>
      <c r="F2" s="462" t="s">
        <v>1892</v>
      </c>
      <c r="G2" s="462" t="s">
        <v>1893</v>
      </c>
      <c r="H2" s="462" t="s">
        <v>1894</v>
      </c>
      <c r="I2" s="462" t="s">
        <v>1895</v>
      </c>
      <c r="J2" s="462" t="s">
        <v>1896</v>
      </c>
      <c r="K2" s="462" t="s">
        <v>1897</v>
      </c>
      <c r="L2" s="462" t="s">
        <v>1898</v>
      </c>
      <c r="M2" s="462" t="s">
        <v>1649</v>
      </c>
      <c r="N2" s="462" t="s">
        <v>1899</v>
      </c>
      <c r="O2" s="462" t="s">
        <v>1900</v>
      </c>
      <c r="P2" s="462" t="s">
        <v>1901</v>
      </c>
      <c r="Q2" s="462" t="s">
        <v>1896</v>
      </c>
      <c r="R2" s="462" t="s">
        <v>1896</v>
      </c>
      <c r="S2" s="462" t="s">
        <v>1902</v>
      </c>
      <c r="T2" s="463" t="s">
        <v>1903</v>
      </c>
      <c r="U2" s="463" t="s">
        <v>1904</v>
      </c>
      <c r="V2" s="463" t="s">
        <v>1905</v>
      </c>
      <c r="W2" s="463" t="s">
        <v>1906</v>
      </c>
      <c r="X2" s="463" t="s">
        <v>1907</v>
      </c>
      <c r="Y2" s="463" t="s">
        <v>1908</v>
      </c>
      <c r="Z2" s="463" t="s">
        <v>1909</v>
      </c>
      <c r="AA2" s="463" t="s">
        <v>1910</v>
      </c>
      <c r="AB2" s="463" t="s">
        <v>1911</v>
      </c>
      <c r="AC2" s="463" t="s">
        <v>1912</v>
      </c>
      <c r="AD2" s="463" t="s">
        <v>1913</v>
      </c>
      <c r="AE2" s="463" t="s">
        <v>1914</v>
      </c>
      <c r="AF2" s="463" t="s">
        <v>1915</v>
      </c>
      <c r="AG2" s="463" t="s">
        <v>1916</v>
      </c>
      <c r="AH2" s="463" t="s">
        <v>1917</v>
      </c>
      <c r="AI2" s="463" t="s">
        <v>1918</v>
      </c>
      <c r="AJ2" s="463" t="s">
        <v>1919</v>
      </c>
      <c r="AK2" s="463" t="s">
        <v>1920</v>
      </c>
      <c r="AL2" s="463" t="s">
        <v>1921</v>
      </c>
      <c r="AM2" s="463" t="s">
        <v>1922</v>
      </c>
      <c r="AN2" s="463" t="s">
        <v>1923</v>
      </c>
      <c r="AO2" s="463" t="s">
        <v>1924</v>
      </c>
      <c r="AP2" s="463" t="s">
        <v>1925</v>
      </c>
      <c r="AQ2" s="463" t="s">
        <v>1926</v>
      </c>
      <c r="AR2" s="464" t="s">
        <v>1927</v>
      </c>
      <c r="AS2" s="464" t="s">
        <v>1928</v>
      </c>
      <c r="AT2" s="464" t="s">
        <v>1929</v>
      </c>
      <c r="AU2" s="464" t="s">
        <v>1930</v>
      </c>
      <c r="AV2" s="464" t="s">
        <v>1931</v>
      </c>
      <c r="AW2" s="464" t="s">
        <v>1932</v>
      </c>
      <c r="AX2" s="464" t="s">
        <v>1933</v>
      </c>
      <c r="AY2" s="464" t="s">
        <v>1934</v>
      </c>
      <c r="AZ2" s="464" t="s">
        <v>1935</v>
      </c>
      <c r="BA2" s="464" t="s">
        <v>1936</v>
      </c>
      <c r="BB2" s="464" t="s">
        <v>1937</v>
      </c>
      <c r="BC2" s="464" t="s">
        <v>1938</v>
      </c>
      <c r="BD2" s="463" t="s">
        <v>1939</v>
      </c>
      <c r="BE2" s="463" t="s">
        <v>1940</v>
      </c>
      <c r="BF2" s="463" t="s">
        <v>1941</v>
      </c>
      <c r="BG2" s="463" t="s">
        <v>1942</v>
      </c>
      <c r="BH2" s="463" t="s">
        <v>1943</v>
      </c>
      <c r="BI2" s="463" t="s">
        <v>1944</v>
      </c>
      <c r="BJ2" s="463" t="s">
        <v>1945</v>
      </c>
      <c r="BK2" s="463" t="s">
        <v>1946</v>
      </c>
      <c r="BL2" s="463" t="s">
        <v>1947</v>
      </c>
      <c r="BM2" s="463" t="s">
        <v>1948</v>
      </c>
      <c r="BN2" s="463" t="s">
        <v>1949</v>
      </c>
      <c r="BO2" s="463" t="s">
        <v>1950</v>
      </c>
      <c r="BP2" s="463" t="s">
        <v>1951</v>
      </c>
      <c r="BQ2" s="463" t="s">
        <v>1952</v>
      </c>
      <c r="BR2" s="463" t="s">
        <v>1953</v>
      </c>
      <c r="BS2" s="463" t="s">
        <v>1954</v>
      </c>
      <c r="BT2" s="463" t="s">
        <v>1955</v>
      </c>
      <c r="BU2" s="463" t="s">
        <v>1956</v>
      </c>
      <c r="BV2" s="463" t="s">
        <v>1957</v>
      </c>
      <c r="BW2" s="463" t="s">
        <v>1958</v>
      </c>
      <c r="BX2" s="463" t="s">
        <v>1959</v>
      </c>
      <c r="BY2" s="463" t="s">
        <v>1960</v>
      </c>
      <c r="BZ2" s="463" t="s">
        <v>1961</v>
      </c>
      <c r="CA2" s="463" t="s">
        <v>1962</v>
      </c>
      <c r="CB2" s="463" t="s">
        <v>1963</v>
      </c>
      <c r="CC2" s="463" t="s">
        <v>1964</v>
      </c>
      <c r="CD2" s="463" t="s">
        <v>1965</v>
      </c>
      <c r="CE2" s="463" t="s">
        <v>1966</v>
      </c>
      <c r="CF2" s="463" t="s">
        <v>1967</v>
      </c>
      <c r="CG2" s="463" t="s">
        <v>1968</v>
      </c>
      <c r="CH2" s="463" t="s">
        <v>1969</v>
      </c>
      <c r="CI2" s="463" t="s">
        <v>1970</v>
      </c>
      <c r="CJ2" s="463" t="s">
        <v>1971</v>
      </c>
      <c r="CK2" s="463" t="s">
        <v>1972</v>
      </c>
      <c r="CL2" s="463" t="s">
        <v>1973</v>
      </c>
      <c r="CM2" s="463" t="s">
        <v>1974</v>
      </c>
      <c r="CN2" s="463" t="s">
        <v>1975</v>
      </c>
      <c r="CO2" s="463" t="s">
        <v>1976</v>
      </c>
      <c r="CP2" s="463" t="s">
        <v>1977</v>
      </c>
      <c r="CQ2" s="463" t="s">
        <v>1978</v>
      </c>
      <c r="CR2" s="463" t="s">
        <v>1979</v>
      </c>
      <c r="CS2" s="462" t="s">
        <v>1980</v>
      </c>
    </row>
    <row r="3" spans="1:97" ht="38.25" x14ac:dyDescent="0.2">
      <c r="A3" s="465">
        <v>10034</v>
      </c>
      <c r="B3" s="466" t="s">
        <v>1439</v>
      </c>
      <c r="C3" s="465" t="s">
        <v>1981</v>
      </c>
      <c r="D3" s="466" t="s">
        <v>1652</v>
      </c>
      <c r="E3" s="466" t="s">
        <v>1651</v>
      </c>
      <c r="F3" s="465">
        <v>3028</v>
      </c>
      <c r="G3" s="466" t="s">
        <v>1982</v>
      </c>
      <c r="H3" s="466" t="s">
        <v>1983</v>
      </c>
      <c r="I3" s="466" t="s">
        <v>1984</v>
      </c>
      <c r="J3" s="466" t="s">
        <v>1533</v>
      </c>
      <c r="K3" s="465">
        <v>22</v>
      </c>
      <c r="L3" s="465">
        <v>3</v>
      </c>
      <c r="M3" s="466" t="s">
        <v>1985</v>
      </c>
      <c r="N3" s="466" t="s">
        <v>1982</v>
      </c>
      <c r="O3" s="466" t="s">
        <v>1986</v>
      </c>
      <c r="P3" s="466" t="s">
        <v>1986</v>
      </c>
      <c r="Q3" s="466" t="s">
        <v>1533</v>
      </c>
      <c r="R3" s="466" t="s">
        <v>1533</v>
      </c>
      <c r="S3" s="466" t="s">
        <v>1987</v>
      </c>
      <c r="T3" s="467">
        <v>0</v>
      </c>
      <c r="U3" s="467">
        <v>0</v>
      </c>
      <c r="V3" s="467">
        <v>0</v>
      </c>
      <c r="W3" s="467">
        <v>0</v>
      </c>
      <c r="X3" s="467">
        <v>0</v>
      </c>
      <c r="Y3" s="467">
        <v>0</v>
      </c>
      <c r="Z3" s="467">
        <v>0</v>
      </c>
      <c r="AA3" s="467">
        <v>0</v>
      </c>
      <c r="AB3" s="467">
        <v>0</v>
      </c>
      <c r="AC3" s="467">
        <v>0</v>
      </c>
      <c r="AD3" s="467">
        <v>0</v>
      </c>
      <c r="AE3" s="467">
        <v>0</v>
      </c>
      <c r="AF3" s="467">
        <v>0</v>
      </c>
      <c r="AG3" s="467">
        <v>0</v>
      </c>
      <c r="AH3" s="467">
        <v>0</v>
      </c>
      <c r="AI3" s="467">
        <v>0</v>
      </c>
      <c r="AJ3" s="467">
        <v>0</v>
      </c>
      <c r="AK3" s="467">
        <v>0</v>
      </c>
      <c r="AL3" s="467">
        <v>0</v>
      </c>
      <c r="AM3" s="467">
        <v>0</v>
      </c>
      <c r="AN3" s="467">
        <v>0</v>
      </c>
      <c r="AO3" s="467">
        <v>0</v>
      </c>
      <c r="AP3" s="467">
        <v>0</v>
      </c>
      <c r="AQ3" s="467">
        <v>0</v>
      </c>
      <c r="AR3" s="468">
        <v>0</v>
      </c>
      <c r="AS3" s="468">
        <v>0</v>
      </c>
      <c r="AT3" s="468">
        <v>0</v>
      </c>
      <c r="AU3" s="468">
        <v>0</v>
      </c>
      <c r="AV3" s="468">
        <v>0</v>
      </c>
      <c r="AW3" s="468">
        <v>0</v>
      </c>
      <c r="AX3" s="468">
        <v>0</v>
      </c>
      <c r="AY3" s="468">
        <v>0</v>
      </c>
      <c r="AZ3" s="468">
        <v>0</v>
      </c>
      <c r="BA3" s="468">
        <v>0</v>
      </c>
      <c r="BB3" s="468">
        <v>0</v>
      </c>
      <c r="BC3" s="468">
        <v>0</v>
      </c>
      <c r="BD3" s="467">
        <v>0</v>
      </c>
      <c r="BE3" s="467">
        <v>0</v>
      </c>
      <c r="BF3" s="467">
        <v>0</v>
      </c>
      <c r="BG3" s="467">
        <v>0</v>
      </c>
      <c r="BH3" s="467">
        <v>0</v>
      </c>
      <c r="BI3" s="467">
        <v>0</v>
      </c>
      <c r="BJ3" s="467">
        <v>0</v>
      </c>
      <c r="BK3" s="467">
        <v>0</v>
      </c>
      <c r="BL3" s="467">
        <v>0</v>
      </c>
      <c r="BM3" s="467">
        <v>0</v>
      </c>
      <c r="BN3" s="467">
        <v>0</v>
      </c>
      <c r="BO3" s="467">
        <v>0</v>
      </c>
      <c r="BP3" s="467">
        <v>0</v>
      </c>
      <c r="BQ3" s="467">
        <v>0</v>
      </c>
      <c r="BR3" s="467">
        <v>0</v>
      </c>
      <c r="BS3" s="467">
        <v>0</v>
      </c>
      <c r="BT3" s="467">
        <v>0</v>
      </c>
      <c r="BU3" s="467">
        <v>0</v>
      </c>
      <c r="BV3" s="467">
        <v>0</v>
      </c>
      <c r="BW3" s="467">
        <v>0</v>
      </c>
      <c r="BX3" s="467">
        <v>0</v>
      </c>
      <c r="BY3" s="467">
        <v>0</v>
      </c>
      <c r="BZ3" s="467">
        <v>0</v>
      </c>
      <c r="CA3" s="467">
        <v>0</v>
      </c>
      <c r="CB3" s="467">
        <v>977</v>
      </c>
      <c r="CC3" s="467">
        <v>5864</v>
      </c>
      <c r="CD3" s="467">
        <v>2291</v>
      </c>
      <c r="CE3" s="467">
        <v>121</v>
      </c>
      <c r="CF3" s="467">
        <v>0</v>
      </c>
      <c r="CG3" s="467">
        <v>1150</v>
      </c>
      <c r="CH3" s="467">
        <v>2500</v>
      </c>
      <c r="CI3" s="467">
        <v>3212</v>
      </c>
      <c r="CJ3" s="467">
        <v>2266</v>
      </c>
      <c r="CK3" s="467">
        <v>2371</v>
      </c>
      <c r="CL3" s="467">
        <v>2681</v>
      </c>
      <c r="CM3" s="467">
        <v>2224</v>
      </c>
      <c r="CN3" s="467">
        <v>0</v>
      </c>
      <c r="CO3" s="467">
        <v>0</v>
      </c>
      <c r="CP3" s="467">
        <v>0</v>
      </c>
      <c r="CQ3" s="467">
        <v>0</v>
      </c>
      <c r="CR3" s="467">
        <v>25657</v>
      </c>
      <c r="CS3" s="465">
        <v>2019</v>
      </c>
    </row>
    <row r="4" spans="1:97" ht="38.25" x14ac:dyDescent="0.2">
      <c r="A4" s="465">
        <v>10034</v>
      </c>
      <c r="B4" s="466" t="s">
        <v>1439</v>
      </c>
      <c r="C4" s="465" t="s">
        <v>1981</v>
      </c>
      <c r="D4" s="466" t="s">
        <v>1652</v>
      </c>
      <c r="E4" s="466" t="s">
        <v>1651</v>
      </c>
      <c r="F4" s="465">
        <v>3028</v>
      </c>
      <c r="G4" s="466" t="s">
        <v>1982</v>
      </c>
      <c r="H4" s="466" t="s">
        <v>1983</v>
      </c>
      <c r="I4" s="466" t="s">
        <v>1984</v>
      </c>
      <c r="J4" s="466" t="s">
        <v>1533</v>
      </c>
      <c r="K4" s="465">
        <v>22</v>
      </c>
      <c r="L4" s="465">
        <v>3</v>
      </c>
      <c r="M4" s="466" t="s">
        <v>1985</v>
      </c>
      <c r="N4" s="466" t="s">
        <v>1988</v>
      </c>
      <c r="O4" s="466" t="s">
        <v>1986</v>
      </c>
      <c r="P4" s="466" t="s">
        <v>1986</v>
      </c>
      <c r="Q4" s="466" t="s">
        <v>1533</v>
      </c>
      <c r="R4" s="466" t="s">
        <v>1533</v>
      </c>
      <c r="S4" s="466" t="s">
        <v>1987</v>
      </c>
      <c r="T4" s="467">
        <v>31748</v>
      </c>
      <c r="U4" s="467">
        <v>182313</v>
      </c>
      <c r="V4" s="467">
        <v>73126</v>
      </c>
      <c r="W4" s="467">
        <v>4218</v>
      </c>
      <c r="X4" s="467">
        <v>0</v>
      </c>
      <c r="Y4" s="467">
        <v>35994</v>
      </c>
      <c r="Z4" s="467">
        <v>79926</v>
      </c>
      <c r="AA4" s="467">
        <v>101952</v>
      </c>
      <c r="AB4" s="467">
        <v>70549</v>
      </c>
      <c r="AC4" s="467">
        <v>72697</v>
      </c>
      <c r="AD4" s="467">
        <v>72078</v>
      </c>
      <c r="AE4" s="467">
        <v>56256</v>
      </c>
      <c r="AF4" s="467">
        <v>26111</v>
      </c>
      <c r="AG4" s="467">
        <v>156150</v>
      </c>
      <c r="AH4" s="467">
        <v>61507</v>
      </c>
      <c r="AI4" s="467">
        <v>3313</v>
      </c>
      <c r="AJ4" s="467">
        <v>0</v>
      </c>
      <c r="AK4" s="467">
        <v>30017</v>
      </c>
      <c r="AL4" s="467">
        <v>66641</v>
      </c>
      <c r="AM4" s="467">
        <v>84829</v>
      </c>
      <c r="AN4" s="467">
        <v>59123</v>
      </c>
      <c r="AO4" s="467">
        <v>61813</v>
      </c>
      <c r="AP4" s="467">
        <v>71317</v>
      </c>
      <c r="AQ4" s="467">
        <v>56256</v>
      </c>
      <c r="AR4" s="468">
        <v>1.038</v>
      </c>
      <c r="AS4" s="468">
        <v>1.0209999999999999</v>
      </c>
      <c r="AT4" s="468">
        <v>1.0229999999999999</v>
      </c>
      <c r="AU4" s="468">
        <v>1.0229999999999999</v>
      </c>
      <c r="AV4" s="468">
        <v>0</v>
      </c>
      <c r="AW4" s="468">
        <v>1.028</v>
      </c>
      <c r="AX4" s="468">
        <v>1.0269999999999999</v>
      </c>
      <c r="AY4" s="468">
        <v>1.0309999999999999</v>
      </c>
      <c r="AZ4" s="468">
        <v>1.0309999999999999</v>
      </c>
      <c r="BA4" s="468">
        <v>1.034</v>
      </c>
      <c r="BB4" s="468">
        <v>1.0409999999999999</v>
      </c>
      <c r="BC4" s="468">
        <v>1.042</v>
      </c>
      <c r="BD4" s="467">
        <v>32954</v>
      </c>
      <c r="BE4" s="467">
        <v>186142</v>
      </c>
      <c r="BF4" s="467">
        <v>74808</v>
      </c>
      <c r="BG4" s="467">
        <v>4315</v>
      </c>
      <c r="BH4" s="467">
        <v>0</v>
      </c>
      <c r="BI4" s="467">
        <v>37002</v>
      </c>
      <c r="BJ4" s="467">
        <v>82084</v>
      </c>
      <c r="BK4" s="467">
        <v>105113</v>
      </c>
      <c r="BL4" s="467">
        <v>72736</v>
      </c>
      <c r="BM4" s="467">
        <v>75169</v>
      </c>
      <c r="BN4" s="467">
        <v>75033</v>
      </c>
      <c r="BO4" s="467">
        <v>58619</v>
      </c>
      <c r="BP4" s="467">
        <v>27103</v>
      </c>
      <c r="BQ4" s="467">
        <v>159429</v>
      </c>
      <c r="BR4" s="467">
        <v>62922</v>
      </c>
      <c r="BS4" s="467">
        <v>3389</v>
      </c>
      <c r="BT4" s="467">
        <v>0</v>
      </c>
      <c r="BU4" s="467">
        <v>30857</v>
      </c>
      <c r="BV4" s="467">
        <v>68440</v>
      </c>
      <c r="BW4" s="467">
        <v>87459</v>
      </c>
      <c r="BX4" s="467">
        <v>60956</v>
      </c>
      <c r="BY4" s="467">
        <v>63915</v>
      </c>
      <c r="BZ4" s="467">
        <v>74241</v>
      </c>
      <c r="CA4" s="467">
        <v>58619</v>
      </c>
      <c r="CB4" s="467">
        <v>2428</v>
      </c>
      <c r="CC4" s="467">
        <v>14681</v>
      </c>
      <c r="CD4" s="467">
        <v>5674</v>
      </c>
      <c r="CE4" s="467">
        <v>303</v>
      </c>
      <c r="CF4" s="467">
        <v>0</v>
      </c>
      <c r="CG4" s="467">
        <v>2813</v>
      </c>
      <c r="CH4" s="467">
        <v>6178</v>
      </c>
      <c r="CI4" s="467">
        <v>7950</v>
      </c>
      <c r="CJ4" s="467">
        <v>5539</v>
      </c>
      <c r="CK4" s="467">
        <v>5827</v>
      </c>
      <c r="CL4" s="467">
        <v>6753</v>
      </c>
      <c r="CM4" s="467">
        <v>5735</v>
      </c>
      <c r="CN4" s="467">
        <v>780857</v>
      </c>
      <c r="CO4" s="467">
        <v>677077</v>
      </c>
      <c r="CP4" s="467">
        <v>803975</v>
      </c>
      <c r="CQ4" s="467">
        <v>697330</v>
      </c>
      <c r="CR4" s="467">
        <v>63881</v>
      </c>
      <c r="CS4" s="465">
        <v>2019</v>
      </c>
    </row>
    <row r="5" spans="1:97" ht="38.25" x14ac:dyDescent="0.2">
      <c r="A5" s="465">
        <v>10110</v>
      </c>
      <c r="B5" s="466" t="s">
        <v>1439</v>
      </c>
      <c r="C5" s="465" t="s">
        <v>1981</v>
      </c>
      <c r="D5" s="466" t="s">
        <v>1656</v>
      </c>
      <c r="E5" s="466" t="s">
        <v>1655</v>
      </c>
      <c r="F5" s="465">
        <v>15743</v>
      </c>
      <c r="G5" s="466" t="s">
        <v>1982</v>
      </c>
      <c r="H5" s="466" t="s">
        <v>1983</v>
      </c>
      <c r="I5" s="466" t="s">
        <v>1984</v>
      </c>
      <c r="J5" s="466" t="s">
        <v>1533</v>
      </c>
      <c r="K5" s="465">
        <v>311</v>
      </c>
      <c r="L5" s="465">
        <v>7</v>
      </c>
      <c r="M5" s="466" t="s">
        <v>1989</v>
      </c>
      <c r="N5" s="466" t="s">
        <v>1990</v>
      </c>
      <c r="O5" s="466" t="s">
        <v>1986</v>
      </c>
      <c r="P5" s="466" t="s">
        <v>1986</v>
      </c>
      <c r="Q5" s="466" t="s">
        <v>1533</v>
      </c>
      <c r="R5" s="466" t="s">
        <v>1533</v>
      </c>
      <c r="S5" s="466" t="s">
        <v>1987</v>
      </c>
      <c r="T5" s="467">
        <v>29071</v>
      </c>
      <c r="U5" s="467">
        <v>26956</v>
      </c>
      <c r="V5" s="467">
        <v>23507</v>
      </c>
      <c r="W5" s="467">
        <v>16495</v>
      </c>
      <c r="X5" s="467">
        <v>14214</v>
      </c>
      <c r="Y5" s="467">
        <v>19006</v>
      </c>
      <c r="Z5" s="467">
        <v>29962</v>
      </c>
      <c r="AA5" s="467">
        <v>35194</v>
      </c>
      <c r="AB5" s="467">
        <v>30968</v>
      </c>
      <c r="AC5" s="467">
        <v>31718</v>
      </c>
      <c r="AD5" s="467">
        <v>31107</v>
      </c>
      <c r="AE5" s="467">
        <v>32264</v>
      </c>
      <c r="AF5" s="467">
        <v>17461</v>
      </c>
      <c r="AG5" s="467">
        <v>16190</v>
      </c>
      <c r="AH5" s="467">
        <v>14118</v>
      </c>
      <c r="AI5" s="467">
        <v>9907</v>
      </c>
      <c r="AJ5" s="467">
        <v>8536</v>
      </c>
      <c r="AK5" s="467">
        <v>11415</v>
      </c>
      <c r="AL5" s="467">
        <v>17994</v>
      </c>
      <c r="AM5" s="467">
        <v>21137</v>
      </c>
      <c r="AN5" s="467">
        <v>18599</v>
      </c>
      <c r="AO5" s="467">
        <v>19049</v>
      </c>
      <c r="AP5" s="467">
        <v>18682</v>
      </c>
      <c r="AQ5" s="467">
        <v>19377</v>
      </c>
      <c r="AR5" s="468">
        <v>1.0289999999999999</v>
      </c>
      <c r="AS5" s="468">
        <v>1.0289999999999999</v>
      </c>
      <c r="AT5" s="468">
        <v>1.0289999999999999</v>
      </c>
      <c r="AU5" s="468">
        <v>1.0289999999999999</v>
      </c>
      <c r="AV5" s="468">
        <v>1.0289999999999999</v>
      </c>
      <c r="AW5" s="468">
        <v>1.0289999999999999</v>
      </c>
      <c r="AX5" s="468">
        <v>1.0289999999999999</v>
      </c>
      <c r="AY5" s="468">
        <v>1.0289999999999999</v>
      </c>
      <c r="AZ5" s="468">
        <v>1.0289999999999999</v>
      </c>
      <c r="BA5" s="468">
        <v>1.0289999999999999</v>
      </c>
      <c r="BB5" s="468">
        <v>1.0289999999999999</v>
      </c>
      <c r="BC5" s="468">
        <v>1.0289999999999999</v>
      </c>
      <c r="BD5" s="467">
        <v>29914</v>
      </c>
      <c r="BE5" s="467">
        <v>27738</v>
      </c>
      <c r="BF5" s="467">
        <v>24189</v>
      </c>
      <c r="BG5" s="467">
        <v>16973</v>
      </c>
      <c r="BH5" s="467">
        <v>14626</v>
      </c>
      <c r="BI5" s="467">
        <v>19557</v>
      </c>
      <c r="BJ5" s="467">
        <v>30831</v>
      </c>
      <c r="BK5" s="467">
        <v>36215</v>
      </c>
      <c r="BL5" s="467">
        <v>31866</v>
      </c>
      <c r="BM5" s="467">
        <v>32638</v>
      </c>
      <c r="BN5" s="467">
        <v>32009</v>
      </c>
      <c r="BO5" s="467">
        <v>33200</v>
      </c>
      <c r="BP5" s="467">
        <v>17967</v>
      </c>
      <c r="BQ5" s="467">
        <v>16659</v>
      </c>
      <c r="BR5" s="467">
        <v>14527</v>
      </c>
      <c r="BS5" s="467">
        <v>10194</v>
      </c>
      <c r="BT5" s="467">
        <v>8784</v>
      </c>
      <c r="BU5" s="467">
        <v>11746</v>
      </c>
      <c r="BV5" s="467">
        <v>18516</v>
      </c>
      <c r="BW5" s="467">
        <v>21750</v>
      </c>
      <c r="BX5" s="467">
        <v>19138</v>
      </c>
      <c r="BY5" s="467">
        <v>19601</v>
      </c>
      <c r="BZ5" s="467">
        <v>19224</v>
      </c>
      <c r="CA5" s="467">
        <v>19939</v>
      </c>
      <c r="CB5" s="467">
        <v>2179.9940000000001</v>
      </c>
      <c r="CC5" s="467">
        <v>2021.3150000000001</v>
      </c>
      <c r="CD5" s="467">
        <v>1762.6849999999999</v>
      </c>
      <c r="CE5" s="467">
        <v>1236.8720000000001</v>
      </c>
      <c r="CF5" s="467">
        <v>1065.829</v>
      </c>
      <c r="CG5" s="467">
        <v>1425.2049999999999</v>
      </c>
      <c r="CH5" s="467">
        <v>2246.6999999999998</v>
      </c>
      <c r="CI5" s="467">
        <v>2639.0169999999998</v>
      </c>
      <c r="CJ5" s="467">
        <v>2322.14</v>
      </c>
      <c r="CK5" s="467">
        <v>2378.3719999999998</v>
      </c>
      <c r="CL5" s="467">
        <v>2332.5630000000001</v>
      </c>
      <c r="CM5" s="467">
        <v>2419.308</v>
      </c>
      <c r="CN5" s="467">
        <v>320462</v>
      </c>
      <c r="CO5" s="467">
        <v>192465</v>
      </c>
      <c r="CP5" s="467">
        <v>329756</v>
      </c>
      <c r="CQ5" s="467">
        <v>198045</v>
      </c>
      <c r="CR5" s="467">
        <v>24030</v>
      </c>
      <c r="CS5" s="465">
        <v>2019</v>
      </c>
    </row>
    <row r="6" spans="1:97" ht="51" x14ac:dyDescent="0.2">
      <c r="A6" s="465">
        <v>10144</v>
      </c>
      <c r="B6" s="466" t="s">
        <v>1439</v>
      </c>
      <c r="C6" s="465" t="s">
        <v>1981</v>
      </c>
      <c r="D6" s="466" t="s">
        <v>1659</v>
      </c>
      <c r="E6" s="466" t="s">
        <v>1658</v>
      </c>
      <c r="F6" s="465">
        <v>17164</v>
      </c>
      <c r="G6" s="466" t="s">
        <v>1982</v>
      </c>
      <c r="H6" s="466" t="s">
        <v>1983</v>
      </c>
      <c r="I6" s="466" t="s">
        <v>1984</v>
      </c>
      <c r="J6" s="466" t="s">
        <v>1533</v>
      </c>
      <c r="K6" s="465">
        <v>321</v>
      </c>
      <c r="L6" s="465">
        <v>7</v>
      </c>
      <c r="M6" s="466" t="s">
        <v>1989</v>
      </c>
      <c r="N6" s="466" t="s">
        <v>1991</v>
      </c>
      <c r="O6" s="466" t="s">
        <v>1992</v>
      </c>
      <c r="P6" s="466" t="s">
        <v>1993</v>
      </c>
      <c r="Q6" s="466" t="s">
        <v>1533</v>
      </c>
      <c r="R6" s="466" t="s">
        <v>1533</v>
      </c>
      <c r="S6" s="466" t="s">
        <v>1994</v>
      </c>
      <c r="T6" s="467">
        <v>12340</v>
      </c>
      <c r="U6" s="467">
        <v>10986</v>
      </c>
      <c r="V6" s="467">
        <v>12313</v>
      </c>
      <c r="W6" s="467">
        <v>9584</v>
      </c>
      <c r="X6" s="467">
        <v>11939</v>
      </c>
      <c r="Y6" s="467">
        <v>11676</v>
      </c>
      <c r="Z6" s="467">
        <v>11996</v>
      </c>
      <c r="AA6" s="467">
        <v>12403</v>
      </c>
      <c r="AB6" s="467">
        <v>11144</v>
      </c>
      <c r="AC6" s="467">
        <v>9328</v>
      </c>
      <c r="AD6" s="467">
        <v>10735</v>
      </c>
      <c r="AE6" s="467">
        <v>11124</v>
      </c>
      <c r="AF6" s="467">
        <v>2325</v>
      </c>
      <c r="AG6" s="467">
        <v>2015</v>
      </c>
      <c r="AH6" s="467">
        <v>2262</v>
      </c>
      <c r="AI6" s="467">
        <v>1769</v>
      </c>
      <c r="AJ6" s="467">
        <v>2450</v>
      </c>
      <c r="AK6" s="467">
        <v>2704</v>
      </c>
      <c r="AL6" s="467">
        <v>2833</v>
      </c>
      <c r="AM6" s="467">
        <v>2831</v>
      </c>
      <c r="AN6" s="467">
        <v>2364</v>
      </c>
      <c r="AO6" s="467">
        <v>1811</v>
      </c>
      <c r="AP6" s="467">
        <v>1975</v>
      </c>
      <c r="AQ6" s="467">
        <v>2009</v>
      </c>
      <c r="AR6" s="468">
        <v>18</v>
      </c>
      <c r="AS6" s="468">
        <v>18</v>
      </c>
      <c r="AT6" s="468">
        <v>18</v>
      </c>
      <c r="AU6" s="468">
        <v>18</v>
      </c>
      <c r="AV6" s="468">
        <v>18</v>
      </c>
      <c r="AW6" s="468">
        <v>18</v>
      </c>
      <c r="AX6" s="468">
        <v>18</v>
      </c>
      <c r="AY6" s="468">
        <v>18</v>
      </c>
      <c r="AZ6" s="468">
        <v>18</v>
      </c>
      <c r="BA6" s="468">
        <v>18</v>
      </c>
      <c r="BB6" s="468">
        <v>18</v>
      </c>
      <c r="BC6" s="468">
        <v>18</v>
      </c>
      <c r="BD6" s="467">
        <v>222120</v>
      </c>
      <c r="BE6" s="467">
        <v>197748</v>
      </c>
      <c r="BF6" s="467">
        <v>221634</v>
      </c>
      <c r="BG6" s="467">
        <v>172512</v>
      </c>
      <c r="BH6" s="467">
        <v>214902</v>
      </c>
      <c r="BI6" s="467">
        <v>210168</v>
      </c>
      <c r="BJ6" s="467">
        <v>215928</v>
      </c>
      <c r="BK6" s="467">
        <v>223254</v>
      </c>
      <c r="BL6" s="467">
        <v>200592</v>
      </c>
      <c r="BM6" s="467">
        <v>167904</v>
      </c>
      <c r="BN6" s="467">
        <v>193230</v>
      </c>
      <c r="BO6" s="467">
        <v>200232</v>
      </c>
      <c r="BP6" s="467">
        <v>41851</v>
      </c>
      <c r="BQ6" s="467">
        <v>36275</v>
      </c>
      <c r="BR6" s="467">
        <v>40719</v>
      </c>
      <c r="BS6" s="467">
        <v>31840</v>
      </c>
      <c r="BT6" s="467">
        <v>44105</v>
      </c>
      <c r="BU6" s="467">
        <v>48671</v>
      </c>
      <c r="BV6" s="467">
        <v>50994</v>
      </c>
      <c r="BW6" s="467">
        <v>50955</v>
      </c>
      <c r="BX6" s="467">
        <v>42555</v>
      </c>
      <c r="BY6" s="467">
        <v>32600</v>
      </c>
      <c r="BZ6" s="467">
        <v>35545</v>
      </c>
      <c r="CA6" s="467">
        <v>36154</v>
      </c>
      <c r="CB6" s="467">
        <v>8382</v>
      </c>
      <c r="CC6" s="467">
        <v>7223</v>
      </c>
      <c r="CD6" s="467">
        <v>8116</v>
      </c>
      <c r="CE6" s="467">
        <v>6305</v>
      </c>
      <c r="CF6" s="467">
        <v>8920</v>
      </c>
      <c r="CG6" s="467">
        <v>9947</v>
      </c>
      <c r="CH6" s="467">
        <v>10438</v>
      </c>
      <c r="CI6" s="467">
        <v>10406</v>
      </c>
      <c r="CJ6" s="467">
        <v>8541</v>
      </c>
      <c r="CK6" s="467">
        <v>6420</v>
      </c>
      <c r="CL6" s="467">
        <v>7019</v>
      </c>
      <c r="CM6" s="467">
        <v>7110</v>
      </c>
      <c r="CN6" s="467">
        <v>135568</v>
      </c>
      <c r="CO6" s="467">
        <v>27348</v>
      </c>
      <c r="CP6" s="467">
        <v>2440224</v>
      </c>
      <c r="CQ6" s="467">
        <v>492264</v>
      </c>
      <c r="CR6" s="467">
        <v>98827</v>
      </c>
      <c r="CS6" s="465">
        <v>2019</v>
      </c>
    </row>
    <row r="7" spans="1:97" ht="38.25" x14ac:dyDescent="0.2">
      <c r="A7" s="465">
        <v>10156</v>
      </c>
      <c r="B7" s="466" t="s">
        <v>1439</v>
      </c>
      <c r="C7" s="465" t="s">
        <v>1981</v>
      </c>
      <c r="D7" s="466" t="s">
        <v>1661</v>
      </c>
      <c r="E7" s="466" t="s">
        <v>1995</v>
      </c>
      <c r="F7" s="465">
        <v>20323</v>
      </c>
      <c r="G7" s="466" t="s">
        <v>1982</v>
      </c>
      <c r="H7" s="466" t="s">
        <v>1983</v>
      </c>
      <c r="I7" s="466" t="s">
        <v>1984</v>
      </c>
      <c r="J7" s="466" t="s">
        <v>1533</v>
      </c>
      <c r="K7" s="465">
        <v>22</v>
      </c>
      <c r="L7" s="465">
        <v>3</v>
      </c>
      <c r="M7" s="466" t="s">
        <v>1985</v>
      </c>
      <c r="N7" s="466" t="s">
        <v>1982</v>
      </c>
      <c r="O7" s="466" t="s">
        <v>1986</v>
      </c>
      <c r="P7" s="466" t="s">
        <v>1986</v>
      </c>
      <c r="Q7" s="466" t="s">
        <v>1533</v>
      </c>
      <c r="R7" s="466" t="s">
        <v>1533</v>
      </c>
      <c r="S7" s="466" t="s">
        <v>1987</v>
      </c>
      <c r="T7" s="467">
        <v>0</v>
      </c>
      <c r="U7" s="467">
        <v>0</v>
      </c>
      <c r="V7" s="467">
        <v>0</v>
      </c>
      <c r="W7" s="467">
        <v>0</v>
      </c>
      <c r="X7" s="467">
        <v>0</v>
      </c>
      <c r="Y7" s="467">
        <v>0</v>
      </c>
      <c r="Z7" s="467">
        <v>0</v>
      </c>
      <c r="AA7" s="467">
        <v>0</v>
      </c>
      <c r="AB7" s="467">
        <v>0</v>
      </c>
      <c r="AC7" s="467">
        <v>0</v>
      </c>
      <c r="AD7" s="467">
        <v>0</v>
      </c>
      <c r="AE7" s="467">
        <v>0</v>
      </c>
      <c r="AF7" s="467">
        <v>0</v>
      </c>
      <c r="AG7" s="467">
        <v>0</v>
      </c>
      <c r="AH7" s="467">
        <v>0</v>
      </c>
      <c r="AI7" s="467">
        <v>0</v>
      </c>
      <c r="AJ7" s="467">
        <v>0</v>
      </c>
      <c r="AK7" s="467">
        <v>0</v>
      </c>
      <c r="AL7" s="467">
        <v>0</v>
      </c>
      <c r="AM7" s="467">
        <v>0</v>
      </c>
      <c r="AN7" s="467">
        <v>0</v>
      </c>
      <c r="AO7" s="467">
        <v>0</v>
      </c>
      <c r="AP7" s="467">
        <v>0</v>
      </c>
      <c r="AQ7" s="467">
        <v>0</v>
      </c>
      <c r="AR7" s="468">
        <v>0</v>
      </c>
      <c r="AS7" s="468">
        <v>0</v>
      </c>
      <c r="AT7" s="468">
        <v>0</v>
      </c>
      <c r="AU7" s="468">
        <v>0</v>
      </c>
      <c r="AV7" s="468">
        <v>0</v>
      </c>
      <c r="AW7" s="468">
        <v>0</v>
      </c>
      <c r="AX7" s="468">
        <v>0</v>
      </c>
      <c r="AY7" s="468">
        <v>0</v>
      </c>
      <c r="AZ7" s="468">
        <v>0</v>
      </c>
      <c r="BA7" s="468">
        <v>0</v>
      </c>
      <c r="BB7" s="468">
        <v>0</v>
      </c>
      <c r="BC7" s="468">
        <v>0</v>
      </c>
      <c r="BD7" s="467">
        <v>0</v>
      </c>
      <c r="BE7" s="467">
        <v>0</v>
      </c>
      <c r="BF7" s="467">
        <v>0</v>
      </c>
      <c r="BG7" s="467">
        <v>0</v>
      </c>
      <c r="BH7" s="467">
        <v>0</v>
      </c>
      <c r="BI7" s="467">
        <v>0</v>
      </c>
      <c r="BJ7" s="467">
        <v>0</v>
      </c>
      <c r="BK7" s="467">
        <v>0</v>
      </c>
      <c r="BL7" s="467">
        <v>0</v>
      </c>
      <c r="BM7" s="467">
        <v>0</v>
      </c>
      <c r="BN7" s="467">
        <v>0</v>
      </c>
      <c r="BO7" s="467">
        <v>0</v>
      </c>
      <c r="BP7" s="467">
        <v>0</v>
      </c>
      <c r="BQ7" s="467">
        <v>0</v>
      </c>
      <c r="BR7" s="467">
        <v>0</v>
      </c>
      <c r="BS7" s="467">
        <v>0</v>
      </c>
      <c r="BT7" s="467">
        <v>0</v>
      </c>
      <c r="BU7" s="467">
        <v>0</v>
      </c>
      <c r="BV7" s="467">
        <v>0</v>
      </c>
      <c r="BW7" s="467">
        <v>0</v>
      </c>
      <c r="BX7" s="467">
        <v>0</v>
      </c>
      <c r="BY7" s="467">
        <v>0</v>
      </c>
      <c r="BZ7" s="467">
        <v>0</v>
      </c>
      <c r="CA7" s="467">
        <v>0</v>
      </c>
      <c r="CB7" s="467">
        <v>0</v>
      </c>
      <c r="CC7" s="467">
        <v>227</v>
      </c>
      <c r="CD7" s="467">
        <v>50</v>
      </c>
      <c r="CE7" s="467">
        <v>0</v>
      </c>
      <c r="CF7" s="467">
        <v>17</v>
      </c>
      <c r="CG7" s="467">
        <v>57</v>
      </c>
      <c r="CH7" s="467">
        <v>50</v>
      </c>
      <c r="CI7" s="467">
        <v>103</v>
      </c>
      <c r="CJ7" s="467">
        <v>85</v>
      </c>
      <c r="CK7" s="467">
        <v>76</v>
      </c>
      <c r="CL7" s="467">
        <v>56</v>
      </c>
      <c r="CM7" s="467">
        <v>91</v>
      </c>
      <c r="CN7" s="467">
        <v>0</v>
      </c>
      <c r="CO7" s="467">
        <v>0</v>
      </c>
      <c r="CP7" s="467">
        <v>0</v>
      </c>
      <c r="CQ7" s="467">
        <v>0</v>
      </c>
      <c r="CR7" s="467">
        <v>812</v>
      </c>
      <c r="CS7" s="465">
        <v>2019</v>
      </c>
    </row>
    <row r="8" spans="1:97" ht="38.25" x14ac:dyDescent="0.2">
      <c r="A8" s="465">
        <v>10156</v>
      </c>
      <c r="B8" s="466" t="s">
        <v>1439</v>
      </c>
      <c r="C8" s="465" t="s">
        <v>1981</v>
      </c>
      <c r="D8" s="466" t="s">
        <v>1661</v>
      </c>
      <c r="E8" s="466" t="s">
        <v>1995</v>
      </c>
      <c r="F8" s="465">
        <v>20323</v>
      </c>
      <c r="G8" s="466" t="s">
        <v>1982</v>
      </c>
      <c r="H8" s="466" t="s">
        <v>1983</v>
      </c>
      <c r="I8" s="466" t="s">
        <v>1984</v>
      </c>
      <c r="J8" s="466" t="s">
        <v>1533</v>
      </c>
      <c r="K8" s="465">
        <v>22</v>
      </c>
      <c r="L8" s="465">
        <v>3</v>
      </c>
      <c r="M8" s="466" t="s">
        <v>1985</v>
      </c>
      <c r="N8" s="466" t="s">
        <v>1988</v>
      </c>
      <c r="O8" s="466" t="s">
        <v>1986</v>
      </c>
      <c r="P8" s="466" t="s">
        <v>1986</v>
      </c>
      <c r="Q8" s="466" t="s">
        <v>1533</v>
      </c>
      <c r="R8" s="466" t="s">
        <v>1533</v>
      </c>
      <c r="S8" s="466" t="s">
        <v>1987</v>
      </c>
      <c r="T8" s="467">
        <v>0</v>
      </c>
      <c r="U8" s="467">
        <v>18168</v>
      </c>
      <c r="V8" s="467">
        <v>4155</v>
      </c>
      <c r="W8" s="467">
        <v>28</v>
      </c>
      <c r="X8" s="467">
        <v>1755</v>
      </c>
      <c r="Y8" s="467">
        <v>4548</v>
      </c>
      <c r="Z8" s="467">
        <v>4096</v>
      </c>
      <c r="AA8" s="467">
        <v>8137</v>
      </c>
      <c r="AB8" s="467">
        <v>6356</v>
      </c>
      <c r="AC8" s="467">
        <v>5713</v>
      </c>
      <c r="AD8" s="467">
        <v>3574</v>
      </c>
      <c r="AE8" s="467">
        <v>6628</v>
      </c>
      <c r="AF8" s="467">
        <v>0</v>
      </c>
      <c r="AG8" s="467">
        <v>17447</v>
      </c>
      <c r="AH8" s="467">
        <v>3907</v>
      </c>
      <c r="AI8" s="467">
        <v>0</v>
      </c>
      <c r="AJ8" s="467">
        <v>1386</v>
      </c>
      <c r="AK8" s="467">
        <v>4540</v>
      </c>
      <c r="AL8" s="467">
        <v>3900</v>
      </c>
      <c r="AM8" s="467">
        <v>7900</v>
      </c>
      <c r="AN8" s="467">
        <v>6356</v>
      </c>
      <c r="AO8" s="467">
        <v>5713</v>
      </c>
      <c r="AP8" s="467">
        <v>3574</v>
      </c>
      <c r="AQ8" s="467">
        <v>6628</v>
      </c>
      <c r="AR8" s="468">
        <v>0</v>
      </c>
      <c r="AS8" s="468">
        <v>1.0369999999999999</v>
      </c>
      <c r="AT8" s="468">
        <v>1.026</v>
      </c>
      <c r="AU8" s="468">
        <v>1.022</v>
      </c>
      <c r="AV8" s="468">
        <v>1.026</v>
      </c>
      <c r="AW8" s="468">
        <v>1</v>
      </c>
      <c r="AX8" s="468">
        <v>1.0229999999999999</v>
      </c>
      <c r="AY8" s="468">
        <v>1.0389999999999999</v>
      </c>
      <c r="AZ8" s="468">
        <v>1.034</v>
      </c>
      <c r="BA8" s="468">
        <v>1.0289999999999999</v>
      </c>
      <c r="BB8" s="468">
        <v>1.0349999999999999</v>
      </c>
      <c r="BC8" s="468">
        <v>1.044</v>
      </c>
      <c r="BD8" s="467">
        <v>0</v>
      </c>
      <c r="BE8" s="467">
        <v>18840</v>
      </c>
      <c r="BF8" s="467">
        <v>4263</v>
      </c>
      <c r="BG8" s="467">
        <v>29</v>
      </c>
      <c r="BH8" s="467">
        <v>1801</v>
      </c>
      <c r="BI8" s="467">
        <v>4548</v>
      </c>
      <c r="BJ8" s="467">
        <v>4190</v>
      </c>
      <c r="BK8" s="467">
        <v>8454</v>
      </c>
      <c r="BL8" s="467">
        <v>6572</v>
      </c>
      <c r="BM8" s="467">
        <v>5879</v>
      </c>
      <c r="BN8" s="467">
        <v>3699</v>
      </c>
      <c r="BO8" s="467">
        <v>6920</v>
      </c>
      <c r="BP8" s="467">
        <v>0</v>
      </c>
      <c r="BQ8" s="467">
        <v>18093</v>
      </c>
      <c r="BR8" s="467">
        <v>4009</v>
      </c>
      <c r="BS8" s="467">
        <v>0</v>
      </c>
      <c r="BT8" s="467">
        <v>1422</v>
      </c>
      <c r="BU8" s="467">
        <v>4540</v>
      </c>
      <c r="BV8" s="467">
        <v>3990</v>
      </c>
      <c r="BW8" s="467">
        <v>8208</v>
      </c>
      <c r="BX8" s="467">
        <v>6572</v>
      </c>
      <c r="BY8" s="467">
        <v>5879</v>
      </c>
      <c r="BZ8" s="467">
        <v>3699</v>
      </c>
      <c r="CA8" s="467">
        <v>6920</v>
      </c>
      <c r="CB8" s="467">
        <v>0</v>
      </c>
      <c r="CC8" s="467">
        <v>1591</v>
      </c>
      <c r="CD8" s="467">
        <v>352</v>
      </c>
      <c r="CE8" s="467">
        <v>0</v>
      </c>
      <c r="CF8" s="467">
        <v>122</v>
      </c>
      <c r="CG8" s="467">
        <v>398</v>
      </c>
      <c r="CH8" s="467">
        <v>348</v>
      </c>
      <c r="CI8" s="467">
        <v>721</v>
      </c>
      <c r="CJ8" s="467">
        <v>597</v>
      </c>
      <c r="CK8" s="467">
        <v>535</v>
      </c>
      <c r="CL8" s="467">
        <v>389</v>
      </c>
      <c r="CM8" s="467">
        <v>640</v>
      </c>
      <c r="CN8" s="467">
        <v>63158</v>
      </c>
      <c r="CO8" s="467">
        <v>61351</v>
      </c>
      <c r="CP8" s="467">
        <v>65195</v>
      </c>
      <c r="CQ8" s="467">
        <v>63332</v>
      </c>
      <c r="CR8" s="467">
        <v>5693</v>
      </c>
      <c r="CS8" s="465">
        <v>2019</v>
      </c>
    </row>
    <row r="9" spans="1:97" ht="38.25" x14ac:dyDescent="0.2">
      <c r="A9" s="465">
        <v>10156</v>
      </c>
      <c r="B9" s="466" t="s">
        <v>1439</v>
      </c>
      <c r="C9" s="465" t="s">
        <v>1981</v>
      </c>
      <c r="D9" s="466" t="s">
        <v>1661</v>
      </c>
      <c r="E9" s="466" t="s">
        <v>1995</v>
      </c>
      <c r="F9" s="465">
        <v>20323</v>
      </c>
      <c r="G9" s="466" t="s">
        <v>1982</v>
      </c>
      <c r="H9" s="466" t="s">
        <v>1983</v>
      </c>
      <c r="I9" s="466" t="s">
        <v>1984</v>
      </c>
      <c r="J9" s="466" t="s">
        <v>1533</v>
      </c>
      <c r="K9" s="465">
        <v>22</v>
      </c>
      <c r="L9" s="465">
        <v>3</v>
      </c>
      <c r="M9" s="466" t="s">
        <v>1985</v>
      </c>
      <c r="N9" s="466" t="s">
        <v>1990</v>
      </c>
      <c r="O9" s="466" t="s">
        <v>1986</v>
      </c>
      <c r="P9" s="466" t="s">
        <v>1986</v>
      </c>
      <c r="Q9" s="466" t="s">
        <v>1533</v>
      </c>
      <c r="R9" s="466" t="s">
        <v>1533</v>
      </c>
      <c r="S9" s="466" t="s">
        <v>1987</v>
      </c>
      <c r="T9" s="467">
        <v>1820</v>
      </c>
      <c r="U9" s="467">
        <v>1689</v>
      </c>
      <c r="V9" s="467">
        <v>1472</v>
      </c>
      <c r="W9" s="467">
        <v>1033</v>
      </c>
      <c r="X9" s="467">
        <v>890</v>
      </c>
      <c r="Y9" s="467">
        <v>1191</v>
      </c>
      <c r="Z9" s="467">
        <v>1877</v>
      </c>
      <c r="AA9" s="467">
        <v>2205</v>
      </c>
      <c r="AB9" s="467">
        <v>1940</v>
      </c>
      <c r="AC9" s="467">
        <v>1987</v>
      </c>
      <c r="AD9" s="467">
        <v>1949</v>
      </c>
      <c r="AE9" s="467">
        <v>2021</v>
      </c>
      <c r="AF9" s="467">
        <v>1118</v>
      </c>
      <c r="AG9" s="467">
        <v>1037</v>
      </c>
      <c r="AH9" s="467">
        <v>904</v>
      </c>
      <c r="AI9" s="467">
        <v>635</v>
      </c>
      <c r="AJ9" s="467">
        <v>547</v>
      </c>
      <c r="AK9" s="467">
        <v>731</v>
      </c>
      <c r="AL9" s="467">
        <v>1152</v>
      </c>
      <c r="AM9" s="467">
        <v>1354</v>
      </c>
      <c r="AN9" s="467">
        <v>1191</v>
      </c>
      <c r="AO9" s="467">
        <v>1220</v>
      </c>
      <c r="AP9" s="467">
        <v>1197</v>
      </c>
      <c r="AQ9" s="467">
        <v>1241</v>
      </c>
      <c r="AR9" s="468">
        <v>1.032</v>
      </c>
      <c r="AS9" s="468">
        <v>1.032</v>
      </c>
      <c r="AT9" s="468">
        <v>1.032</v>
      </c>
      <c r="AU9" s="468">
        <v>1.032</v>
      </c>
      <c r="AV9" s="468">
        <v>1.032</v>
      </c>
      <c r="AW9" s="468">
        <v>1.032</v>
      </c>
      <c r="AX9" s="468">
        <v>1.032</v>
      </c>
      <c r="AY9" s="468">
        <v>1.032</v>
      </c>
      <c r="AZ9" s="468">
        <v>1.032</v>
      </c>
      <c r="BA9" s="468">
        <v>1.032</v>
      </c>
      <c r="BB9" s="468">
        <v>1.032</v>
      </c>
      <c r="BC9" s="468">
        <v>1.032</v>
      </c>
      <c r="BD9" s="467">
        <v>1878</v>
      </c>
      <c r="BE9" s="467">
        <v>1743</v>
      </c>
      <c r="BF9" s="467">
        <v>1519</v>
      </c>
      <c r="BG9" s="467">
        <v>1066</v>
      </c>
      <c r="BH9" s="467">
        <v>918</v>
      </c>
      <c r="BI9" s="467">
        <v>1229</v>
      </c>
      <c r="BJ9" s="467">
        <v>1937</v>
      </c>
      <c r="BK9" s="467">
        <v>2276</v>
      </c>
      <c r="BL9" s="467">
        <v>2002</v>
      </c>
      <c r="BM9" s="467">
        <v>2051</v>
      </c>
      <c r="BN9" s="467">
        <v>2011</v>
      </c>
      <c r="BO9" s="467">
        <v>2086</v>
      </c>
      <c r="BP9" s="467">
        <v>1154</v>
      </c>
      <c r="BQ9" s="467">
        <v>1070</v>
      </c>
      <c r="BR9" s="467">
        <v>933</v>
      </c>
      <c r="BS9" s="467">
        <v>655</v>
      </c>
      <c r="BT9" s="467">
        <v>564</v>
      </c>
      <c r="BU9" s="467">
        <v>754</v>
      </c>
      <c r="BV9" s="467">
        <v>1189</v>
      </c>
      <c r="BW9" s="467">
        <v>1397</v>
      </c>
      <c r="BX9" s="467">
        <v>1229</v>
      </c>
      <c r="BY9" s="467">
        <v>1259</v>
      </c>
      <c r="BZ9" s="467">
        <v>1235</v>
      </c>
      <c r="CA9" s="467">
        <v>1281</v>
      </c>
      <c r="CB9" s="467">
        <v>119.932</v>
      </c>
      <c r="CC9" s="467">
        <v>111.202</v>
      </c>
      <c r="CD9" s="467">
        <v>96.972999999999999</v>
      </c>
      <c r="CE9" s="467">
        <v>68.046000000000006</v>
      </c>
      <c r="CF9" s="467">
        <v>58.636000000000003</v>
      </c>
      <c r="CG9" s="467">
        <v>78.406999999999996</v>
      </c>
      <c r="CH9" s="467">
        <v>123.601</v>
      </c>
      <c r="CI9" s="467">
        <v>145.184</v>
      </c>
      <c r="CJ9" s="467">
        <v>127.752</v>
      </c>
      <c r="CK9" s="467">
        <v>130.845</v>
      </c>
      <c r="CL9" s="467">
        <v>128.32499999999999</v>
      </c>
      <c r="CM9" s="467">
        <v>133.09700000000001</v>
      </c>
      <c r="CN9" s="467">
        <v>20074</v>
      </c>
      <c r="CO9" s="467">
        <v>12327</v>
      </c>
      <c r="CP9" s="467">
        <v>20716</v>
      </c>
      <c r="CQ9" s="467">
        <v>12720</v>
      </c>
      <c r="CR9" s="467">
        <v>1322</v>
      </c>
      <c r="CS9" s="465">
        <v>2019</v>
      </c>
    </row>
    <row r="10" spans="1:97" ht="38.25" x14ac:dyDescent="0.2">
      <c r="A10" s="465">
        <v>10169</v>
      </c>
      <c r="B10" s="466" t="s">
        <v>1439</v>
      </c>
      <c r="C10" s="465" t="s">
        <v>1981</v>
      </c>
      <c r="D10" s="466" t="s">
        <v>1996</v>
      </c>
      <c r="E10" s="466" t="s">
        <v>1997</v>
      </c>
      <c r="F10" s="465">
        <v>3084</v>
      </c>
      <c r="G10" s="466" t="s">
        <v>1982</v>
      </c>
      <c r="H10" s="466" t="s">
        <v>1983</v>
      </c>
      <c r="I10" s="466" t="s">
        <v>1984</v>
      </c>
      <c r="J10" s="466" t="s">
        <v>1533</v>
      </c>
      <c r="K10" s="465">
        <v>22</v>
      </c>
      <c r="L10" s="465">
        <v>3</v>
      </c>
      <c r="M10" s="466" t="s">
        <v>1985</v>
      </c>
      <c r="N10" s="466" t="s">
        <v>1982</v>
      </c>
      <c r="O10" s="466" t="s">
        <v>1986</v>
      </c>
      <c r="P10" s="466" t="s">
        <v>1986</v>
      </c>
      <c r="Q10" s="466" t="s">
        <v>1533</v>
      </c>
      <c r="R10" s="466" t="s">
        <v>1533</v>
      </c>
      <c r="S10" s="466" t="s">
        <v>1987</v>
      </c>
      <c r="T10" s="467">
        <v>0</v>
      </c>
      <c r="U10" s="467">
        <v>0</v>
      </c>
      <c r="V10" s="467">
        <v>0</v>
      </c>
      <c r="W10" s="467">
        <v>0</v>
      </c>
      <c r="X10" s="467">
        <v>0</v>
      </c>
      <c r="Y10" s="467">
        <v>0</v>
      </c>
      <c r="Z10" s="467">
        <v>0</v>
      </c>
      <c r="AA10" s="467">
        <v>0</v>
      </c>
      <c r="AB10" s="467">
        <v>0</v>
      </c>
      <c r="AC10" s="467">
        <v>0</v>
      </c>
      <c r="AD10" s="467">
        <v>0</v>
      </c>
      <c r="AE10" s="467">
        <v>0</v>
      </c>
      <c r="AF10" s="467">
        <v>0</v>
      </c>
      <c r="AG10" s="467">
        <v>0</v>
      </c>
      <c r="AH10" s="467">
        <v>0</v>
      </c>
      <c r="AI10" s="467">
        <v>0</v>
      </c>
      <c r="AJ10" s="467">
        <v>0</v>
      </c>
      <c r="AK10" s="467">
        <v>0</v>
      </c>
      <c r="AL10" s="467">
        <v>0</v>
      </c>
      <c r="AM10" s="467">
        <v>0</v>
      </c>
      <c r="AN10" s="467">
        <v>0</v>
      </c>
      <c r="AO10" s="467">
        <v>0</v>
      </c>
      <c r="AP10" s="467">
        <v>0</v>
      </c>
      <c r="AQ10" s="467">
        <v>0</v>
      </c>
      <c r="AR10" s="468">
        <v>0</v>
      </c>
      <c r="AS10" s="468">
        <v>0</v>
      </c>
      <c r="AT10" s="468">
        <v>0</v>
      </c>
      <c r="AU10" s="468">
        <v>0</v>
      </c>
      <c r="AV10" s="468">
        <v>0</v>
      </c>
      <c r="AW10" s="468">
        <v>0</v>
      </c>
      <c r="AX10" s="468">
        <v>0</v>
      </c>
      <c r="AY10" s="468">
        <v>0</v>
      </c>
      <c r="AZ10" s="468">
        <v>0</v>
      </c>
      <c r="BA10" s="468">
        <v>0</v>
      </c>
      <c r="BB10" s="468">
        <v>0</v>
      </c>
      <c r="BC10" s="468">
        <v>0</v>
      </c>
      <c r="BD10" s="467">
        <v>0</v>
      </c>
      <c r="BE10" s="467">
        <v>0</v>
      </c>
      <c r="BF10" s="467">
        <v>0</v>
      </c>
      <c r="BG10" s="467">
        <v>0</v>
      </c>
      <c r="BH10" s="467">
        <v>0</v>
      </c>
      <c r="BI10" s="467">
        <v>0</v>
      </c>
      <c r="BJ10" s="467">
        <v>0</v>
      </c>
      <c r="BK10" s="467">
        <v>0</v>
      </c>
      <c r="BL10" s="467">
        <v>0</v>
      </c>
      <c r="BM10" s="467">
        <v>0</v>
      </c>
      <c r="BN10" s="467">
        <v>0</v>
      </c>
      <c r="BO10" s="467">
        <v>0</v>
      </c>
      <c r="BP10" s="467">
        <v>0</v>
      </c>
      <c r="BQ10" s="467">
        <v>0</v>
      </c>
      <c r="BR10" s="467">
        <v>0</v>
      </c>
      <c r="BS10" s="467">
        <v>0</v>
      </c>
      <c r="BT10" s="467">
        <v>0</v>
      </c>
      <c r="BU10" s="467">
        <v>0</v>
      </c>
      <c r="BV10" s="467">
        <v>0</v>
      </c>
      <c r="BW10" s="467">
        <v>0</v>
      </c>
      <c r="BX10" s="467">
        <v>0</v>
      </c>
      <c r="BY10" s="467">
        <v>0</v>
      </c>
      <c r="BZ10" s="467">
        <v>0</v>
      </c>
      <c r="CA10" s="467">
        <v>0</v>
      </c>
      <c r="CB10" s="467">
        <v>0</v>
      </c>
      <c r="CC10" s="467">
        <v>65</v>
      </c>
      <c r="CD10" s="467">
        <v>58</v>
      </c>
      <c r="CE10" s="467">
        <v>0</v>
      </c>
      <c r="CF10" s="467">
        <v>0</v>
      </c>
      <c r="CG10" s="467">
        <v>40</v>
      </c>
      <c r="CH10" s="467">
        <v>1444</v>
      </c>
      <c r="CI10" s="467">
        <v>1869</v>
      </c>
      <c r="CJ10" s="467">
        <v>909</v>
      </c>
      <c r="CK10" s="467">
        <v>492</v>
      </c>
      <c r="CL10" s="467">
        <v>252</v>
      </c>
      <c r="CM10" s="467">
        <v>121</v>
      </c>
      <c r="CN10" s="467">
        <v>0</v>
      </c>
      <c r="CO10" s="467">
        <v>0</v>
      </c>
      <c r="CP10" s="467">
        <v>0</v>
      </c>
      <c r="CQ10" s="467">
        <v>0</v>
      </c>
      <c r="CR10" s="467">
        <v>5250</v>
      </c>
      <c r="CS10" s="465">
        <v>2019</v>
      </c>
    </row>
    <row r="11" spans="1:97" ht="38.25" x14ac:dyDescent="0.2">
      <c r="A11" s="465">
        <v>10169</v>
      </c>
      <c r="B11" s="466" t="s">
        <v>1439</v>
      </c>
      <c r="C11" s="465" t="s">
        <v>1981</v>
      </c>
      <c r="D11" s="466" t="s">
        <v>1996</v>
      </c>
      <c r="E11" s="466" t="s">
        <v>1997</v>
      </c>
      <c r="F11" s="465">
        <v>3084</v>
      </c>
      <c r="G11" s="466" t="s">
        <v>1982</v>
      </c>
      <c r="H11" s="466" t="s">
        <v>1983</v>
      </c>
      <c r="I11" s="466" t="s">
        <v>1984</v>
      </c>
      <c r="J11" s="466" t="s">
        <v>1533</v>
      </c>
      <c r="K11" s="465">
        <v>22</v>
      </c>
      <c r="L11" s="465">
        <v>3</v>
      </c>
      <c r="M11" s="466" t="s">
        <v>1985</v>
      </c>
      <c r="N11" s="466" t="s">
        <v>1988</v>
      </c>
      <c r="O11" s="466" t="s">
        <v>1986</v>
      </c>
      <c r="P11" s="466" t="s">
        <v>1986</v>
      </c>
      <c r="Q11" s="466" t="s">
        <v>1533</v>
      </c>
      <c r="R11" s="466" t="s">
        <v>1533</v>
      </c>
      <c r="S11" s="466" t="s">
        <v>1987</v>
      </c>
      <c r="T11" s="467">
        <v>0</v>
      </c>
      <c r="U11" s="467">
        <v>3689</v>
      </c>
      <c r="V11" s="467">
        <v>2890</v>
      </c>
      <c r="W11" s="467">
        <v>0</v>
      </c>
      <c r="X11" s="467">
        <v>0</v>
      </c>
      <c r="Y11" s="467">
        <v>2829</v>
      </c>
      <c r="Z11" s="467">
        <v>78509</v>
      </c>
      <c r="AA11" s="467">
        <v>94137</v>
      </c>
      <c r="AB11" s="467">
        <v>42319</v>
      </c>
      <c r="AC11" s="467">
        <v>26300</v>
      </c>
      <c r="AD11" s="467">
        <v>13969</v>
      </c>
      <c r="AE11" s="467">
        <v>5919</v>
      </c>
      <c r="AF11" s="467">
        <v>0</v>
      </c>
      <c r="AG11" s="467">
        <v>3096</v>
      </c>
      <c r="AH11" s="467">
        <v>2596</v>
      </c>
      <c r="AI11" s="467">
        <v>0</v>
      </c>
      <c r="AJ11" s="467">
        <v>0</v>
      </c>
      <c r="AK11" s="467">
        <v>2249</v>
      </c>
      <c r="AL11" s="467">
        <v>57183</v>
      </c>
      <c r="AM11" s="467">
        <v>73984</v>
      </c>
      <c r="AN11" s="467">
        <v>36003</v>
      </c>
      <c r="AO11" s="467">
        <v>19486</v>
      </c>
      <c r="AP11" s="467">
        <v>9969</v>
      </c>
      <c r="AQ11" s="467">
        <v>4798</v>
      </c>
      <c r="AR11" s="468">
        <v>0</v>
      </c>
      <c r="AS11" s="468">
        <v>1.026</v>
      </c>
      <c r="AT11" s="468">
        <v>1.026</v>
      </c>
      <c r="AU11" s="468">
        <v>0</v>
      </c>
      <c r="AV11" s="468">
        <v>0</v>
      </c>
      <c r="AW11" s="468">
        <v>1.026</v>
      </c>
      <c r="AX11" s="468">
        <v>1.026</v>
      </c>
      <c r="AY11" s="468">
        <v>1.026</v>
      </c>
      <c r="AZ11" s="468">
        <v>1.026</v>
      </c>
      <c r="BA11" s="468">
        <v>1.026</v>
      </c>
      <c r="BB11" s="468">
        <v>1.026</v>
      </c>
      <c r="BC11" s="468">
        <v>1.026</v>
      </c>
      <c r="BD11" s="467">
        <v>0</v>
      </c>
      <c r="BE11" s="467">
        <v>3785</v>
      </c>
      <c r="BF11" s="467">
        <v>2965</v>
      </c>
      <c r="BG11" s="467">
        <v>0</v>
      </c>
      <c r="BH11" s="467">
        <v>0</v>
      </c>
      <c r="BI11" s="467">
        <v>2903</v>
      </c>
      <c r="BJ11" s="467">
        <v>80550</v>
      </c>
      <c r="BK11" s="467">
        <v>96585</v>
      </c>
      <c r="BL11" s="467">
        <v>43419</v>
      </c>
      <c r="BM11" s="467">
        <v>26984</v>
      </c>
      <c r="BN11" s="467">
        <v>14332</v>
      </c>
      <c r="BO11" s="467">
        <v>6073</v>
      </c>
      <c r="BP11" s="467">
        <v>0</v>
      </c>
      <c r="BQ11" s="467">
        <v>3176</v>
      </c>
      <c r="BR11" s="467">
        <v>2664</v>
      </c>
      <c r="BS11" s="467">
        <v>0</v>
      </c>
      <c r="BT11" s="467">
        <v>0</v>
      </c>
      <c r="BU11" s="467">
        <v>2307</v>
      </c>
      <c r="BV11" s="467">
        <v>58670</v>
      </c>
      <c r="BW11" s="467">
        <v>75908</v>
      </c>
      <c r="BX11" s="467">
        <v>36939</v>
      </c>
      <c r="BY11" s="467">
        <v>19993</v>
      </c>
      <c r="BZ11" s="467">
        <v>10228</v>
      </c>
      <c r="CA11" s="467">
        <v>4923</v>
      </c>
      <c r="CB11" s="467">
        <v>0</v>
      </c>
      <c r="CC11" s="467">
        <v>309</v>
      </c>
      <c r="CD11" s="467">
        <v>256</v>
      </c>
      <c r="CE11" s="467">
        <v>0</v>
      </c>
      <c r="CF11" s="467">
        <v>0</v>
      </c>
      <c r="CG11" s="467">
        <v>227</v>
      </c>
      <c r="CH11" s="467">
        <v>5268</v>
      </c>
      <c r="CI11" s="467">
        <v>6948</v>
      </c>
      <c r="CJ11" s="467">
        <v>3400</v>
      </c>
      <c r="CK11" s="467">
        <v>1799</v>
      </c>
      <c r="CL11" s="467">
        <v>871</v>
      </c>
      <c r="CM11" s="467">
        <v>401</v>
      </c>
      <c r="CN11" s="467">
        <v>270561</v>
      </c>
      <c r="CO11" s="467">
        <v>209364</v>
      </c>
      <c r="CP11" s="467">
        <v>277596</v>
      </c>
      <c r="CQ11" s="467">
        <v>214808</v>
      </c>
      <c r="CR11" s="467">
        <v>19479</v>
      </c>
      <c r="CS11" s="465">
        <v>2019</v>
      </c>
    </row>
    <row r="12" spans="1:97" ht="38.25" x14ac:dyDescent="0.2">
      <c r="A12" s="465">
        <v>10213</v>
      </c>
      <c r="B12" s="466" t="s">
        <v>1439</v>
      </c>
      <c r="C12" s="465" t="s">
        <v>1981</v>
      </c>
      <c r="D12" s="466" t="s">
        <v>1663</v>
      </c>
      <c r="E12" s="466" t="s">
        <v>1662</v>
      </c>
      <c r="F12" s="465">
        <v>3452</v>
      </c>
      <c r="G12" s="466" t="s">
        <v>1982</v>
      </c>
      <c r="H12" s="466" t="s">
        <v>1983</v>
      </c>
      <c r="I12" s="466" t="s">
        <v>1984</v>
      </c>
      <c r="J12" s="466" t="s">
        <v>1533</v>
      </c>
      <c r="K12" s="465">
        <v>32411</v>
      </c>
      <c r="L12" s="465">
        <v>7</v>
      </c>
      <c r="M12" s="466" t="s">
        <v>1989</v>
      </c>
      <c r="N12" s="466" t="s">
        <v>1982</v>
      </c>
      <c r="O12" s="466" t="s">
        <v>1986</v>
      </c>
      <c r="P12" s="466" t="s">
        <v>1986</v>
      </c>
      <c r="Q12" s="466" t="s">
        <v>1533</v>
      </c>
      <c r="R12" s="466" t="s">
        <v>1533</v>
      </c>
      <c r="S12" s="466" t="s">
        <v>1987</v>
      </c>
      <c r="T12" s="467">
        <v>0</v>
      </c>
      <c r="U12" s="467">
        <v>0</v>
      </c>
      <c r="V12" s="467">
        <v>0</v>
      </c>
      <c r="W12" s="467">
        <v>0</v>
      </c>
      <c r="X12" s="467">
        <v>0</v>
      </c>
      <c r="Y12" s="467">
        <v>0</v>
      </c>
      <c r="Z12" s="467">
        <v>0</v>
      </c>
      <c r="AA12" s="467">
        <v>0</v>
      </c>
      <c r="AB12" s="467">
        <v>0</v>
      </c>
      <c r="AC12" s="467">
        <v>0</v>
      </c>
      <c r="AD12" s="467">
        <v>0</v>
      </c>
      <c r="AE12" s="467">
        <v>0</v>
      </c>
      <c r="AF12" s="467">
        <v>0</v>
      </c>
      <c r="AG12" s="467">
        <v>0</v>
      </c>
      <c r="AH12" s="467">
        <v>0</v>
      </c>
      <c r="AI12" s="467">
        <v>0</v>
      </c>
      <c r="AJ12" s="467">
        <v>0</v>
      </c>
      <c r="AK12" s="467">
        <v>0</v>
      </c>
      <c r="AL12" s="467">
        <v>0</v>
      </c>
      <c r="AM12" s="467">
        <v>0</v>
      </c>
      <c r="AN12" s="467">
        <v>0</v>
      </c>
      <c r="AO12" s="467">
        <v>0</v>
      </c>
      <c r="AP12" s="467">
        <v>0</v>
      </c>
      <c r="AQ12" s="467">
        <v>0</v>
      </c>
      <c r="AR12" s="468">
        <v>0</v>
      </c>
      <c r="AS12" s="468">
        <v>0</v>
      </c>
      <c r="AT12" s="468">
        <v>0</v>
      </c>
      <c r="AU12" s="468">
        <v>0</v>
      </c>
      <c r="AV12" s="468">
        <v>0</v>
      </c>
      <c r="AW12" s="468">
        <v>0</v>
      </c>
      <c r="AX12" s="468">
        <v>0</v>
      </c>
      <c r="AY12" s="468">
        <v>0</v>
      </c>
      <c r="AZ12" s="468">
        <v>0</v>
      </c>
      <c r="BA12" s="468">
        <v>0</v>
      </c>
      <c r="BB12" s="468">
        <v>0</v>
      </c>
      <c r="BC12" s="468">
        <v>0</v>
      </c>
      <c r="BD12" s="467">
        <v>0</v>
      </c>
      <c r="BE12" s="467">
        <v>0</v>
      </c>
      <c r="BF12" s="467">
        <v>0</v>
      </c>
      <c r="BG12" s="467">
        <v>0</v>
      </c>
      <c r="BH12" s="467">
        <v>0</v>
      </c>
      <c r="BI12" s="467">
        <v>0</v>
      </c>
      <c r="BJ12" s="467">
        <v>0</v>
      </c>
      <c r="BK12" s="467">
        <v>0</v>
      </c>
      <c r="BL12" s="467">
        <v>0</v>
      </c>
      <c r="BM12" s="467">
        <v>0</v>
      </c>
      <c r="BN12" s="467">
        <v>0</v>
      </c>
      <c r="BO12" s="467">
        <v>0</v>
      </c>
      <c r="BP12" s="467">
        <v>0</v>
      </c>
      <c r="BQ12" s="467">
        <v>0</v>
      </c>
      <c r="BR12" s="467">
        <v>0</v>
      </c>
      <c r="BS12" s="467">
        <v>0</v>
      </c>
      <c r="BT12" s="467">
        <v>0</v>
      </c>
      <c r="BU12" s="467">
        <v>0</v>
      </c>
      <c r="BV12" s="467">
        <v>0</v>
      </c>
      <c r="BW12" s="467">
        <v>0</v>
      </c>
      <c r="BX12" s="467">
        <v>0</v>
      </c>
      <c r="BY12" s="467">
        <v>0</v>
      </c>
      <c r="BZ12" s="467">
        <v>0</v>
      </c>
      <c r="CA12" s="467">
        <v>0</v>
      </c>
      <c r="CB12" s="467">
        <v>6710.4960000000001</v>
      </c>
      <c r="CC12" s="467">
        <v>2881.9279999999999</v>
      </c>
      <c r="CD12" s="467">
        <v>30593.995999999999</v>
      </c>
      <c r="CE12" s="467">
        <v>6584.5590000000002</v>
      </c>
      <c r="CF12" s="467">
        <v>7958.7780000000002</v>
      </c>
      <c r="CG12" s="467">
        <v>7838.75</v>
      </c>
      <c r="CH12" s="467">
        <v>8476.7080000000005</v>
      </c>
      <c r="CI12" s="467">
        <v>8218.1980000000003</v>
      </c>
      <c r="CJ12" s="467">
        <v>7506.5810000000001</v>
      </c>
      <c r="CK12" s="467">
        <v>3028.8209999999999</v>
      </c>
      <c r="CL12" s="467">
        <v>2622.37</v>
      </c>
      <c r="CM12" s="467">
        <v>2675.45</v>
      </c>
      <c r="CN12" s="467">
        <v>0</v>
      </c>
      <c r="CO12" s="467">
        <v>0</v>
      </c>
      <c r="CP12" s="467">
        <v>0</v>
      </c>
      <c r="CQ12" s="467">
        <v>0</v>
      </c>
      <c r="CR12" s="467">
        <v>95096.634999999995</v>
      </c>
      <c r="CS12" s="465">
        <v>2019</v>
      </c>
    </row>
    <row r="13" spans="1:97" ht="38.25" x14ac:dyDescent="0.2">
      <c r="A13" s="465">
        <v>10213</v>
      </c>
      <c r="B13" s="466" t="s">
        <v>1439</v>
      </c>
      <c r="C13" s="465" t="s">
        <v>1981</v>
      </c>
      <c r="D13" s="466" t="s">
        <v>1663</v>
      </c>
      <c r="E13" s="466" t="s">
        <v>1662</v>
      </c>
      <c r="F13" s="465">
        <v>3452</v>
      </c>
      <c r="G13" s="466" t="s">
        <v>1982</v>
      </c>
      <c r="H13" s="466" t="s">
        <v>1983</v>
      </c>
      <c r="I13" s="466" t="s">
        <v>1984</v>
      </c>
      <c r="J13" s="466" t="s">
        <v>1533</v>
      </c>
      <c r="K13" s="465">
        <v>32411</v>
      </c>
      <c r="L13" s="465">
        <v>7</v>
      </c>
      <c r="M13" s="466" t="s">
        <v>1989</v>
      </c>
      <c r="N13" s="466" t="s">
        <v>1982</v>
      </c>
      <c r="O13" s="466" t="s">
        <v>1998</v>
      </c>
      <c r="P13" s="466" t="s">
        <v>1999</v>
      </c>
      <c r="Q13" s="466" t="s">
        <v>1533</v>
      </c>
      <c r="R13" s="466" t="s">
        <v>1533</v>
      </c>
      <c r="S13" s="466" t="s">
        <v>1987</v>
      </c>
      <c r="T13" s="467">
        <v>54814</v>
      </c>
      <c r="U13" s="467">
        <v>81506</v>
      </c>
      <c r="V13" s="467">
        <v>78443</v>
      </c>
      <c r="W13" s="467">
        <v>123348</v>
      </c>
      <c r="X13" s="467">
        <v>108198</v>
      </c>
      <c r="Y13" s="467">
        <v>144775</v>
      </c>
      <c r="Z13" s="467">
        <v>130013</v>
      </c>
      <c r="AA13" s="467">
        <v>139955</v>
      </c>
      <c r="AB13" s="467">
        <v>136717</v>
      </c>
      <c r="AC13" s="467">
        <v>95968</v>
      </c>
      <c r="AD13" s="467">
        <v>69022</v>
      </c>
      <c r="AE13" s="467">
        <v>70049</v>
      </c>
      <c r="AF13" s="467">
        <v>3533</v>
      </c>
      <c r="AG13" s="467">
        <v>2603</v>
      </c>
      <c r="AH13" s="467">
        <v>21163</v>
      </c>
      <c r="AI13" s="467">
        <v>7146</v>
      </c>
      <c r="AJ13" s="467">
        <v>7957</v>
      </c>
      <c r="AK13" s="467">
        <v>10447</v>
      </c>
      <c r="AL13" s="467">
        <v>9262</v>
      </c>
      <c r="AM13" s="467">
        <v>9723</v>
      </c>
      <c r="AN13" s="467">
        <v>9112</v>
      </c>
      <c r="AO13" s="467">
        <v>2911</v>
      </c>
      <c r="AP13" s="467">
        <v>2030</v>
      </c>
      <c r="AQ13" s="467">
        <v>2189</v>
      </c>
      <c r="AR13" s="468">
        <v>0.871</v>
      </c>
      <c r="AS13" s="468">
        <v>0.94399999999999995</v>
      </c>
      <c r="AT13" s="468">
        <v>0.86899999999999999</v>
      </c>
      <c r="AU13" s="468">
        <v>0.86499999999999999</v>
      </c>
      <c r="AV13" s="468">
        <v>0.86499999999999999</v>
      </c>
      <c r="AW13" s="468">
        <v>0.88100000000000001</v>
      </c>
      <c r="AX13" s="468">
        <v>0.89800000000000002</v>
      </c>
      <c r="AY13" s="468">
        <v>0.78700000000000003</v>
      </c>
      <c r="AZ13" s="468">
        <v>0.81799999999999995</v>
      </c>
      <c r="BA13" s="468">
        <v>0.99299999999999999</v>
      </c>
      <c r="BB13" s="468">
        <v>1.04</v>
      </c>
      <c r="BC13" s="468">
        <v>0.75600000000000001</v>
      </c>
      <c r="BD13" s="467">
        <v>47743</v>
      </c>
      <c r="BE13" s="467">
        <v>76942</v>
      </c>
      <c r="BF13" s="467">
        <v>68167</v>
      </c>
      <c r="BG13" s="467">
        <v>106696</v>
      </c>
      <c r="BH13" s="467">
        <v>93591</v>
      </c>
      <c r="BI13" s="467">
        <v>127547</v>
      </c>
      <c r="BJ13" s="467">
        <v>116752</v>
      </c>
      <c r="BK13" s="467">
        <v>110145</v>
      </c>
      <c r="BL13" s="467">
        <v>111835</v>
      </c>
      <c r="BM13" s="467">
        <v>95296</v>
      </c>
      <c r="BN13" s="467">
        <v>71783</v>
      </c>
      <c r="BO13" s="467">
        <v>52957</v>
      </c>
      <c r="BP13" s="467">
        <v>3077</v>
      </c>
      <c r="BQ13" s="467">
        <v>2457</v>
      </c>
      <c r="BR13" s="467">
        <v>18391</v>
      </c>
      <c r="BS13" s="467">
        <v>6181</v>
      </c>
      <c r="BT13" s="467">
        <v>6883</v>
      </c>
      <c r="BU13" s="467">
        <v>9204</v>
      </c>
      <c r="BV13" s="467">
        <v>8317</v>
      </c>
      <c r="BW13" s="467">
        <v>7652</v>
      </c>
      <c r="BX13" s="467">
        <v>7454</v>
      </c>
      <c r="BY13" s="467">
        <v>2891</v>
      </c>
      <c r="BZ13" s="467">
        <v>2111</v>
      </c>
      <c r="CA13" s="467">
        <v>1655</v>
      </c>
      <c r="CB13" s="467">
        <v>270.50400000000002</v>
      </c>
      <c r="CC13" s="467">
        <v>216.072</v>
      </c>
      <c r="CD13" s="467">
        <v>1617.0039999999999</v>
      </c>
      <c r="CE13" s="467">
        <v>543.44100000000003</v>
      </c>
      <c r="CF13" s="467">
        <v>605.22199999999998</v>
      </c>
      <c r="CG13" s="467">
        <v>809.25</v>
      </c>
      <c r="CH13" s="467">
        <v>731.29200000000003</v>
      </c>
      <c r="CI13" s="467">
        <v>672.80200000000002</v>
      </c>
      <c r="CJ13" s="467">
        <v>655.41899999999998</v>
      </c>
      <c r="CK13" s="467">
        <v>254.179</v>
      </c>
      <c r="CL13" s="467">
        <v>185.63</v>
      </c>
      <c r="CM13" s="467">
        <v>145.55000000000001</v>
      </c>
      <c r="CN13" s="467">
        <v>1232808</v>
      </c>
      <c r="CO13" s="467">
        <v>88076</v>
      </c>
      <c r="CP13" s="467">
        <v>1079454</v>
      </c>
      <c r="CQ13" s="467">
        <v>76273</v>
      </c>
      <c r="CR13" s="467">
        <v>6706.3649999999998</v>
      </c>
      <c r="CS13" s="465">
        <v>2019</v>
      </c>
    </row>
    <row r="14" spans="1:97" ht="38.25" x14ac:dyDescent="0.2">
      <c r="A14" s="465">
        <v>10213</v>
      </c>
      <c r="B14" s="466" t="s">
        <v>1439</v>
      </c>
      <c r="C14" s="465" t="s">
        <v>1981</v>
      </c>
      <c r="D14" s="466" t="s">
        <v>1663</v>
      </c>
      <c r="E14" s="466" t="s">
        <v>1662</v>
      </c>
      <c r="F14" s="465">
        <v>3452</v>
      </c>
      <c r="G14" s="466" t="s">
        <v>1982</v>
      </c>
      <c r="H14" s="466" t="s">
        <v>1983</v>
      </c>
      <c r="I14" s="466" t="s">
        <v>1984</v>
      </c>
      <c r="J14" s="466" t="s">
        <v>1533</v>
      </c>
      <c r="K14" s="465">
        <v>32411</v>
      </c>
      <c r="L14" s="465">
        <v>7</v>
      </c>
      <c r="M14" s="466" t="s">
        <v>1989</v>
      </c>
      <c r="N14" s="466" t="s">
        <v>1988</v>
      </c>
      <c r="O14" s="466" t="s">
        <v>1986</v>
      </c>
      <c r="P14" s="466" t="s">
        <v>1986</v>
      </c>
      <c r="Q14" s="466" t="s">
        <v>1533</v>
      </c>
      <c r="R14" s="466" t="s">
        <v>1533</v>
      </c>
      <c r="S14" s="466" t="s">
        <v>1987</v>
      </c>
      <c r="T14" s="467">
        <v>1142122</v>
      </c>
      <c r="U14" s="467">
        <v>996342</v>
      </c>
      <c r="V14" s="467">
        <v>1244914</v>
      </c>
      <c r="W14" s="467">
        <v>1246647</v>
      </c>
      <c r="X14" s="467">
        <v>1186829</v>
      </c>
      <c r="Y14" s="467">
        <v>1186815</v>
      </c>
      <c r="Z14" s="467">
        <v>1301267</v>
      </c>
      <c r="AA14" s="467">
        <v>1293657</v>
      </c>
      <c r="AB14" s="467">
        <v>1231589</v>
      </c>
      <c r="AC14" s="467">
        <v>1091885</v>
      </c>
      <c r="AD14" s="467">
        <v>975064</v>
      </c>
      <c r="AE14" s="467">
        <v>936000</v>
      </c>
      <c r="AF14" s="467">
        <v>1126218</v>
      </c>
      <c r="AG14" s="467">
        <v>996342</v>
      </c>
      <c r="AH14" s="467">
        <v>1213116</v>
      </c>
      <c r="AI14" s="467">
        <v>1215955</v>
      </c>
      <c r="AJ14" s="467">
        <v>1179611</v>
      </c>
      <c r="AK14" s="467">
        <v>1186815</v>
      </c>
      <c r="AL14" s="467">
        <v>1287468</v>
      </c>
      <c r="AM14" s="467">
        <v>1275751</v>
      </c>
      <c r="AN14" s="467">
        <v>1201916</v>
      </c>
      <c r="AO14" s="467">
        <v>1030520</v>
      </c>
      <c r="AP14" s="467">
        <v>917023</v>
      </c>
      <c r="AQ14" s="467">
        <v>936000</v>
      </c>
      <c r="AR14" s="468">
        <v>1.0369999999999999</v>
      </c>
      <c r="AS14" s="468">
        <v>1.03</v>
      </c>
      <c r="AT14" s="468">
        <v>1.036</v>
      </c>
      <c r="AU14" s="468">
        <v>1.0369999999999999</v>
      </c>
      <c r="AV14" s="468">
        <v>1.0369999999999999</v>
      </c>
      <c r="AW14" s="468">
        <v>1.0409999999999999</v>
      </c>
      <c r="AX14" s="468">
        <v>1.04</v>
      </c>
      <c r="AY14" s="468">
        <v>1.04</v>
      </c>
      <c r="AZ14" s="468">
        <v>1.04</v>
      </c>
      <c r="BA14" s="468">
        <v>1.04</v>
      </c>
      <c r="BB14" s="468">
        <v>1.04</v>
      </c>
      <c r="BC14" s="468">
        <v>1.04</v>
      </c>
      <c r="BD14" s="467">
        <v>1184381</v>
      </c>
      <c r="BE14" s="467">
        <v>1026232</v>
      </c>
      <c r="BF14" s="467">
        <v>1289731</v>
      </c>
      <c r="BG14" s="467">
        <v>1292773</v>
      </c>
      <c r="BH14" s="467">
        <v>1230742</v>
      </c>
      <c r="BI14" s="467">
        <v>1235474</v>
      </c>
      <c r="BJ14" s="467">
        <v>1353318</v>
      </c>
      <c r="BK14" s="467">
        <v>1345403</v>
      </c>
      <c r="BL14" s="467">
        <v>1280853</v>
      </c>
      <c r="BM14" s="467">
        <v>1135560</v>
      </c>
      <c r="BN14" s="467">
        <v>1014067</v>
      </c>
      <c r="BO14" s="467">
        <v>973440</v>
      </c>
      <c r="BP14" s="467">
        <v>1167888</v>
      </c>
      <c r="BQ14" s="467">
        <v>1026232</v>
      </c>
      <c r="BR14" s="467">
        <v>1256788</v>
      </c>
      <c r="BS14" s="467">
        <v>1260945</v>
      </c>
      <c r="BT14" s="467">
        <v>1223257</v>
      </c>
      <c r="BU14" s="467">
        <v>1235474</v>
      </c>
      <c r="BV14" s="467">
        <v>1338967</v>
      </c>
      <c r="BW14" s="467">
        <v>1326781</v>
      </c>
      <c r="BX14" s="467">
        <v>1249993</v>
      </c>
      <c r="BY14" s="467">
        <v>1071741</v>
      </c>
      <c r="BZ14" s="467">
        <v>953704</v>
      </c>
      <c r="CA14" s="467">
        <v>973440</v>
      </c>
      <c r="CB14" s="467">
        <v>95976</v>
      </c>
      <c r="CC14" s="467">
        <v>88942</v>
      </c>
      <c r="CD14" s="467">
        <v>79909</v>
      </c>
      <c r="CE14" s="467">
        <v>104284</v>
      </c>
      <c r="CF14" s="467">
        <v>99596</v>
      </c>
      <c r="CG14" s="467">
        <v>104760</v>
      </c>
      <c r="CH14" s="467">
        <v>109252</v>
      </c>
      <c r="CI14" s="467">
        <v>108439</v>
      </c>
      <c r="CJ14" s="467">
        <v>102399</v>
      </c>
      <c r="CK14" s="467">
        <v>91204</v>
      </c>
      <c r="CL14" s="467">
        <v>81232</v>
      </c>
      <c r="CM14" s="467">
        <v>92858</v>
      </c>
      <c r="CN14" s="467">
        <v>13833131</v>
      </c>
      <c r="CO14" s="467">
        <v>13566735</v>
      </c>
      <c r="CP14" s="467">
        <v>14361974</v>
      </c>
      <c r="CQ14" s="467">
        <v>14085210</v>
      </c>
      <c r="CR14" s="467">
        <v>1158851</v>
      </c>
      <c r="CS14" s="465">
        <v>2019</v>
      </c>
    </row>
    <row r="15" spans="1:97" ht="38.25" x14ac:dyDescent="0.2">
      <c r="A15" s="465">
        <v>10213</v>
      </c>
      <c r="B15" s="466" t="s">
        <v>1439</v>
      </c>
      <c r="C15" s="465" t="s">
        <v>1981</v>
      </c>
      <c r="D15" s="466" t="s">
        <v>1663</v>
      </c>
      <c r="E15" s="466" t="s">
        <v>1662</v>
      </c>
      <c r="F15" s="465">
        <v>3452</v>
      </c>
      <c r="G15" s="466" t="s">
        <v>1982</v>
      </c>
      <c r="H15" s="466" t="s">
        <v>1983</v>
      </c>
      <c r="I15" s="466" t="s">
        <v>1984</v>
      </c>
      <c r="J15" s="466" t="s">
        <v>1533</v>
      </c>
      <c r="K15" s="465">
        <v>32411</v>
      </c>
      <c r="L15" s="465">
        <v>7</v>
      </c>
      <c r="M15" s="466" t="s">
        <v>1989</v>
      </c>
      <c r="N15" s="466" t="s">
        <v>1988</v>
      </c>
      <c r="O15" s="466" t="s">
        <v>1998</v>
      </c>
      <c r="P15" s="466" t="s">
        <v>1999</v>
      </c>
      <c r="Q15" s="466" t="s">
        <v>1533</v>
      </c>
      <c r="R15" s="466" t="s">
        <v>1533</v>
      </c>
      <c r="S15" s="466" t="s">
        <v>1987</v>
      </c>
      <c r="T15" s="467">
        <v>0</v>
      </c>
      <c r="U15" s="467">
        <v>0</v>
      </c>
      <c r="V15" s="467">
        <v>0</v>
      </c>
      <c r="W15" s="467">
        <v>0</v>
      </c>
      <c r="X15" s="467">
        <v>0</v>
      </c>
      <c r="Y15" s="467">
        <v>0</v>
      </c>
      <c r="Z15" s="467">
        <v>0</v>
      </c>
      <c r="AA15" s="467">
        <v>0</v>
      </c>
      <c r="AB15" s="467">
        <v>0</v>
      </c>
      <c r="AC15" s="467">
        <v>0</v>
      </c>
      <c r="AD15" s="467">
        <v>0</v>
      </c>
      <c r="AE15" s="467">
        <v>0</v>
      </c>
      <c r="AF15" s="467">
        <v>0</v>
      </c>
      <c r="AG15" s="467">
        <v>0</v>
      </c>
      <c r="AH15" s="467">
        <v>0</v>
      </c>
      <c r="AI15" s="467">
        <v>0</v>
      </c>
      <c r="AJ15" s="467">
        <v>0</v>
      </c>
      <c r="AK15" s="467">
        <v>0</v>
      </c>
      <c r="AL15" s="467">
        <v>0</v>
      </c>
      <c r="AM15" s="467">
        <v>0</v>
      </c>
      <c r="AN15" s="467">
        <v>0</v>
      </c>
      <c r="AO15" s="467">
        <v>0</v>
      </c>
      <c r="AP15" s="467">
        <v>0</v>
      </c>
      <c r="AQ15" s="467">
        <v>0</v>
      </c>
      <c r="AR15" s="468">
        <v>0</v>
      </c>
      <c r="AS15" s="468">
        <v>0</v>
      </c>
      <c r="AT15" s="468">
        <v>0</v>
      </c>
      <c r="AU15" s="468">
        <v>0</v>
      </c>
      <c r="AV15" s="468">
        <v>0</v>
      </c>
      <c r="AW15" s="468">
        <v>0</v>
      </c>
      <c r="AX15" s="468">
        <v>0</v>
      </c>
      <c r="AY15" s="468">
        <v>0</v>
      </c>
      <c r="AZ15" s="468">
        <v>0</v>
      </c>
      <c r="BA15" s="468">
        <v>0</v>
      </c>
      <c r="BB15" s="468">
        <v>0</v>
      </c>
      <c r="BC15" s="468">
        <v>0</v>
      </c>
      <c r="BD15" s="467">
        <v>0</v>
      </c>
      <c r="BE15" s="467">
        <v>0</v>
      </c>
      <c r="BF15" s="467">
        <v>0</v>
      </c>
      <c r="BG15" s="467">
        <v>0</v>
      </c>
      <c r="BH15" s="467">
        <v>0</v>
      </c>
      <c r="BI15" s="467">
        <v>0</v>
      </c>
      <c r="BJ15" s="467">
        <v>0</v>
      </c>
      <c r="BK15" s="467">
        <v>0</v>
      </c>
      <c r="BL15" s="467">
        <v>0</v>
      </c>
      <c r="BM15" s="467">
        <v>0</v>
      </c>
      <c r="BN15" s="467">
        <v>0</v>
      </c>
      <c r="BO15" s="467">
        <v>0</v>
      </c>
      <c r="BP15" s="467">
        <v>0</v>
      </c>
      <c r="BQ15" s="467">
        <v>0</v>
      </c>
      <c r="BR15" s="467">
        <v>0</v>
      </c>
      <c r="BS15" s="467">
        <v>0</v>
      </c>
      <c r="BT15" s="467">
        <v>0</v>
      </c>
      <c r="BU15" s="467">
        <v>0</v>
      </c>
      <c r="BV15" s="467">
        <v>0</v>
      </c>
      <c r="BW15" s="467">
        <v>0</v>
      </c>
      <c r="BX15" s="467">
        <v>0</v>
      </c>
      <c r="BY15" s="467">
        <v>0</v>
      </c>
      <c r="BZ15" s="467">
        <v>0</v>
      </c>
      <c r="CA15" s="467">
        <v>0</v>
      </c>
      <c r="CB15" s="467">
        <v>0</v>
      </c>
      <c r="CC15" s="467">
        <v>0</v>
      </c>
      <c r="CD15" s="467">
        <v>0</v>
      </c>
      <c r="CE15" s="467">
        <v>0</v>
      </c>
      <c r="CF15" s="467">
        <v>0</v>
      </c>
      <c r="CG15" s="467">
        <v>0</v>
      </c>
      <c r="CH15" s="467">
        <v>0</v>
      </c>
      <c r="CI15" s="467">
        <v>0</v>
      </c>
      <c r="CJ15" s="467">
        <v>0</v>
      </c>
      <c r="CK15" s="467">
        <v>0</v>
      </c>
      <c r="CL15" s="467">
        <v>0</v>
      </c>
      <c r="CM15" s="467">
        <v>0</v>
      </c>
      <c r="CN15" s="467">
        <v>0</v>
      </c>
      <c r="CO15" s="467">
        <v>0</v>
      </c>
      <c r="CP15" s="467">
        <v>0</v>
      </c>
      <c r="CQ15" s="467">
        <v>0</v>
      </c>
      <c r="CR15" s="467">
        <v>0</v>
      </c>
      <c r="CS15" s="465">
        <v>2019</v>
      </c>
    </row>
    <row r="16" spans="1:97" ht="38.25" x14ac:dyDescent="0.2">
      <c r="A16" s="465">
        <v>10294</v>
      </c>
      <c r="B16" s="466" t="s">
        <v>1439</v>
      </c>
      <c r="C16" s="465" t="s">
        <v>1981</v>
      </c>
      <c r="D16" s="466" t="s">
        <v>1665</v>
      </c>
      <c r="E16" s="466" t="s">
        <v>1664</v>
      </c>
      <c r="F16" s="465">
        <v>2938</v>
      </c>
      <c r="G16" s="466" t="s">
        <v>1982</v>
      </c>
      <c r="H16" s="466" t="s">
        <v>1983</v>
      </c>
      <c r="I16" s="466" t="s">
        <v>1984</v>
      </c>
      <c r="J16" s="466" t="s">
        <v>1533</v>
      </c>
      <c r="K16" s="465">
        <v>22</v>
      </c>
      <c r="L16" s="465">
        <v>3</v>
      </c>
      <c r="M16" s="466" t="s">
        <v>1985</v>
      </c>
      <c r="N16" s="466" t="s">
        <v>1982</v>
      </c>
      <c r="O16" s="466" t="s">
        <v>1986</v>
      </c>
      <c r="P16" s="466" t="s">
        <v>1986</v>
      </c>
      <c r="Q16" s="466" t="s">
        <v>1533</v>
      </c>
      <c r="R16" s="466" t="s">
        <v>1533</v>
      </c>
      <c r="S16" s="466" t="s">
        <v>1987</v>
      </c>
      <c r="T16" s="467">
        <v>0</v>
      </c>
      <c r="U16" s="467">
        <v>0</v>
      </c>
      <c r="V16" s="467">
        <v>0</v>
      </c>
      <c r="W16" s="467">
        <v>0</v>
      </c>
      <c r="X16" s="467">
        <v>0</v>
      </c>
      <c r="Y16" s="467">
        <v>0</v>
      </c>
      <c r="Z16" s="467">
        <v>0</v>
      </c>
      <c r="AA16" s="467">
        <v>0</v>
      </c>
      <c r="AB16" s="467">
        <v>0</v>
      </c>
      <c r="AC16" s="467">
        <v>0</v>
      </c>
      <c r="AD16" s="467">
        <v>0</v>
      </c>
      <c r="AE16" s="467">
        <v>0</v>
      </c>
      <c r="AF16" s="467">
        <v>0</v>
      </c>
      <c r="AG16" s="467">
        <v>0</v>
      </c>
      <c r="AH16" s="467">
        <v>0</v>
      </c>
      <c r="AI16" s="467">
        <v>0</v>
      </c>
      <c r="AJ16" s="467">
        <v>0</v>
      </c>
      <c r="AK16" s="467">
        <v>0</v>
      </c>
      <c r="AL16" s="467">
        <v>0</v>
      </c>
      <c r="AM16" s="467">
        <v>0</v>
      </c>
      <c r="AN16" s="467">
        <v>0</v>
      </c>
      <c r="AO16" s="467">
        <v>0</v>
      </c>
      <c r="AP16" s="467">
        <v>0</v>
      </c>
      <c r="AQ16" s="467">
        <v>0</v>
      </c>
      <c r="AR16" s="468">
        <v>0</v>
      </c>
      <c r="AS16" s="468">
        <v>0</v>
      </c>
      <c r="AT16" s="468">
        <v>0</v>
      </c>
      <c r="AU16" s="468">
        <v>0</v>
      </c>
      <c r="AV16" s="468">
        <v>0</v>
      </c>
      <c r="AW16" s="468">
        <v>0</v>
      </c>
      <c r="AX16" s="468">
        <v>0</v>
      </c>
      <c r="AY16" s="468">
        <v>0</v>
      </c>
      <c r="AZ16" s="468">
        <v>0</v>
      </c>
      <c r="BA16" s="468">
        <v>0</v>
      </c>
      <c r="BB16" s="468">
        <v>0</v>
      </c>
      <c r="BC16" s="468">
        <v>0</v>
      </c>
      <c r="BD16" s="467">
        <v>0</v>
      </c>
      <c r="BE16" s="467">
        <v>0</v>
      </c>
      <c r="BF16" s="467">
        <v>0</v>
      </c>
      <c r="BG16" s="467">
        <v>0</v>
      </c>
      <c r="BH16" s="467">
        <v>0</v>
      </c>
      <c r="BI16" s="467">
        <v>0</v>
      </c>
      <c r="BJ16" s="467">
        <v>0</v>
      </c>
      <c r="BK16" s="467">
        <v>0</v>
      </c>
      <c r="BL16" s="467">
        <v>0</v>
      </c>
      <c r="BM16" s="467">
        <v>0</v>
      </c>
      <c r="BN16" s="467">
        <v>0</v>
      </c>
      <c r="BO16" s="467">
        <v>0</v>
      </c>
      <c r="BP16" s="467">
        <v>0</v>
      </c>
      <c r="BQ16" s="467">
        <v>0</v>
      </c>
      <c r="BR16" s="467">
        <v>0</v>
      </c>
      <c r="BS16" s="467">
        <v>0</v>
      </c>
      <c r="BT16" s="467">
        <v>0</v>
      </c>
      <c r="BU16" s="467">
        <v>0</v>
      </c>
      <c r="BV16" s="467">
        <v>0</v>
      </c>
      <c r="BW16" s="467">
        <v>0</v>
      </c>
      <c r="BX16" s="467">
        <v>0</v>
      </c>
      <c r="BY16" s="467">
        <v>0</v>
      </c>
      <c r="BZ16" s="467">
        <v>0</v>
      </c>
      <c r="CA16" s="467">
        <v>0</v>
      </c>
      <c r="CB16" s="467">
        <v>10364</v>
      </c>
      <c r="CC16" s="467">
        <v>9430</v>
      </c>
      <c r="CD16" s="467">
        <v>9891</v>
      </c>
      <c r="CE16" s="467">
        <v>9526</v>
      </c>
      <c r="CF16" s="467">
        <v>0</v>
      </c>
      <c r="CG16" s="467">
        <v>402</v>
      </c>
      <c r="CH16" s="467">
        <v>2501</v>
      </c>
      <c r="CI16" s="467">
        <v>2094</v>
      </c>
      <c r="CJ16" s="467">
        <v>3371</v>
      </c>
      <c r="CK16" s="467">
        <v>1219</v>
      </c>
      <c r="CL16" s="467">
        <v>574</v>
      </c>
      <c r="CM16" s="467">
        <v>0</v>
      </c>
      <c r="CN16" s="467">
        <v>0</v>
      </c>
      <c r="CO16" s="467">
        <v>0</v>
      </c>
      <c r="CP16" s="467">
        <v>0</v>
      </c>
      <c r="CQ16" s="467">
        <v>0</v>
      </c>
      <c r="CR16" s="467">
        <v>49372</v>
      </c>
      <c r="CS16" s="465">
        <v>2019</v>
      </c>
    </row>
    <row r="17" spans="1:97" ht="38.25" x14ac:dyDescent="0.2">
      <c r="A17" s="465">
        <v>10294</v>
      </c>
      <c r="B17" s="466" t="s">
        <v>1439</v>
      </c>
      <c r="C17" s="465" t="s">
        <v>1981</v>
      </c>
      <c r="D17" s="466" t="s">
        <v>1665</v>
      </c>
      <c r="E17" s="466" t="s">
        <v>1664</v>
      </c>
      <c r="F17" s="465">
        <v>2938</v>
      </c>
      <c r="G17" s="466" t="s">
        <v>1982</v>
      </c>
      <c r="H17" s="466" t="s">
        <v>1983</v>
      </c>
      <c r="I17" s="466" t="s">
        <v>1984</v>
      </c>
      <c r="J17" s="466" t="s">
        <v>1533</v>
      </c>
      <c r="K17" s="465">
        <v>22</v>
      </c>
      <c r="L17" s="465">
        <v>3</v>
      </c>
      <c r="M17" s="466" t="s">
        <v>1985</v>
      </c>
      <c r="N17" s="466" t="s">
        <v>1988</v>
      </c>
      <c r="O17" s="466" t="s">
        <v>1986</v>
      </c>
      <c r="P17" s="466" t="s">
        <v>1986</v>
      </c>
      <c r="Q17" s="466" t="s">
        <v>1533</v>
      </c>
      <c r="R17" s="466" t="s">
        <v>1533</v>
      </c>
      <c r="S17" s="466" t="s">
        <v>1987</v>
      </c>
      <c r="T17" s="467">
        <v>274288</v>
      </c>
      <c r="U17" s="467">
        <v>255313</v>
      </c>
      <c r="V17" s="467">
        <v>261149</v>
      </c>
      <c r="W17" s="467">
        <v>251622</v>
      </c>
      <c r="X17" s="467">
        <v>0</v>
      </c>
      <c r="Y17" s="467">
        <v>10921</v>
      </c>
      <c r="Z17" s="467">
        <v>70161</v>
      </c>
      <c r="AA17" s="467">
        <v>64889</v>
      </c>
      <c r="AB17" s="467">
        <v>93568</v>
      </c>
      <c r="AC17" s="467">
        <v>36744</v>
      </c>
      <c r="AD17" s="467">
        <v>18700</v>
      </c>
      <c r="AE17" s="467">
        <v>0</v>
      </c>
      <c r="AF17" s="467">
        <v>256417</v>
      </c>
      <c r="AG17" s="467">
        <v>240485</v>
      </c>
      <c r="AH17" s="467">
        <v>246100</v>
      </c>
      <c r="AI17" s="467">
        <v>237858</v>
      </c>
      <c r="AJ17" s="467">
        <v>0</v>
      </c>
      <c r="AK17" s="467">
        <v>9470</v>
      </c>
      <c r="AL17" s="467">
        <v>60422</v>
      </c>
      <c r="AM17" s="467">
        <v>53090</v>
      </c>
      <c r="AN17" s="467">
        <v>81242</v>
      </c>
      <c r="AO17" s="467">
        <v>30820</v>
      </c>
      <c r="AP17" s="467">
        <v>14880</v>
      </c>
      <c r="AQ17" s="467">
        <v>0</v>
      </c>
      <c r="AR17" s="468">
        <v>1.034</v>
      </c>
      <c r="AS17" s="468">
        <v>1.0169999999999999</v>
      </c>
      <c r="AT17" s="468">
        <v>1.032</v>
      </c>
      <c r="AU17" s="468">
        <v>1.0229999999999999</v>
      </c>
      <c r="AV17" s="468">
        <v>0</v>
      </c>
      <c r="AW17" s="468">
        <v>1.028</v>
      </c>
      <c r="AX17" s="468">
        <v>1.0269999999999999</v>
      </c>
      <c r="AY17" s="468">
        <v>1.03</v>
      </c>
      <c r="AZ17" s="468">
        <v>1.0309999999999999</v>
      </c>
      <c r="BA17" s="468">
        <v>1.034</v>
      </c>
      <c r="BB17" s="468">
        <v>1.0389999999999999</v>
      </c>
      <c r="BC17" s="468">
        <v>0</v>
      </c>
      <c r="BD17" s="467">
        <v>283614</v>
      </c>
      <c r="BE17" s="467">
        <v>259653</v>
      </c>
      <c r="BF17" s="467">
        <v>269506</v>
      </c>
      <c r="BG17" s="467">
        <v>257409</v>
      </c>
      <c r="BH17" s="467">
        <v>0</v>
      </c>
      <c r="BI17" s="467">
        <v>11227</v>
      </c>
      <c r="BJ17" s="467">
        <v>72055</v>
      </c>
      <c r="BK17" s="467">
        <v>66836</v>
      </c>
      <c r="BL17" s="467">
        <v>96469</v>
      </c>
      <c r="BM17" s="467">
        <v>37993</v>
      </c>
      <c r="BN17" s="467">
        <v>19429</v>
      </c>
      <c r="BO17" s="467">
        <v>0</v>
      </c>
      <c r="BP17" s="467">
        <v>265135</v>
      </c>
      <c r="BQ17" s="467">
        <v>244573</v>
      </c>
      <c r="BR17" s="467">
        <v>253975</v>
      </c>
      <c r="BS17" s="467">
        <v>243329</v>
      </c>
      <c r="BT17" s="467">
        <v>0</v>
      </c>
      <c r="BU17" s="467">
        <v>9735</v>
      </c>
      <c r="BV17" s="467">
        <v>62053</v>
      </c>
      <c r="BW17" s="467">
        <v>54683</v>
      </c>
      <c r="BX17" s="467">
        <v>83761</v>
      </c>
      <c r="BY17" s="467">
        <v>31868</v>
      </c>
      <c r="BZ17" s="467">
        <v>15460</v>
      </c>
      <c r="CA17" s="467">
        <v>0</v>
      </c>
      <c r="CB17" s="467">
        <v>23486</v>
      </c>
      <c r="CC17" s="467">
        <v>21823</v>
      </c>
      <c r="CD17" s="467">
        <v>22529</v>
      </c>
      <c r="CE17" s="467">
        <v>21532</v>
      </c>
      <c r="CF17" s="467">
        <v>0</v>
      </c>
      <c r="CG17" s="467">
        <v>830</v>
      </c>
      <c r="CH17" s="467">
        <v>5409</v>
      </c>
      <c r="CI17" s="467">
        <v>4887</v>
      </c>
      <c r="CJ17" s="467">
        <v>7330</v>
      </c>
      <c r="CK17" s="467">
        <v>2845</v>
      </c>
      <c r="CL17" s="467">
        <v>1404</v>
      </c>
      <c r="CM17" s="467">
        <v>0</v>
      </c>
      <c r="CN17" s="467">
        <v>1337355</v>
      </c>
      <c r="CO17" s="467">
        <v>1230784</v>
      </c>
      <c r="CP17" s="467">
        <v>1374191</v>
      </c>
      <c r="CQ17" s="467">
        <v>1264572</v>
      </c>
      <c r="CR17" s="467">
        <v>112075</v>
      </c>
      <c r="CS17" s="465">
        <v>2019</v>
      </c>
    </row>
    <row r="18" spans="1:97" ht="51" x14ac:dyDescent="0.2">
      <c r="A18" s="465">
        <v>10342</v>
      </c>
      <c r="B18" s="466" t="s">
        <v>1439</v>
      </c>
      <c r="C18" s="465" t="s">
        <v>1981</v>
      </c>
      <c r="D18" s="466" t="s">
        <v>1667</v>
      </c>
      <c r="E18" s="466" t="s">
        <v>1666</v>
      </c>
      <c r="F18" s="465">
        <v>6659</v>
      </c>
      <c r="G18" s="466" t="s">
        <v>1982</v>
      </c>
      <c r="H18" s="466" t="s">
        <v>1983</v>
      </c>
      <c r="I18" s="466" t="s">
        <v>1984</v>
      </c>
      <c r="J18" s="466" t="s">
        <v>1533</v>
      </c>
      <c r="K18" s="465">
        <v>22</v>
      </c>
      <c r="L18" s="465">
        <v>3</v>
      </c>
      <c r="M18" s="466" t="s">
        <v>1985</v>
      </c>
      <c r="N18" s="466" t="s">
        <v>1982</v>
      </c>
      <c r="O18" s="466" t="s">
        <v>1986</v>
      </c>
      <c r="P18" s="466" t="s">
        <v>1986</v>
      </c>
      <c r="Q18" s="466" t="s">
        <v>1533</v>
      </c>
      <c r="R18" s="466" t="s">
        <v>1533</v>
      </c>
      <c r="S18" s="466" t="s">
        <v>1987</v>
      </c>
      <c r="T18" s="467">
        <v>0</v>
      </c>
      <c r="U18" s="467">
        <v>0</v>
      </c>
      <c r="V18" s="467">
        <v>0</v>
      </c>
      <c r="W18" s="467">
        <v>0</v>
      </c>
      <c r="X18" s="467">
        <v>0</v>
      </c>
      <c r="Y18" s="467">
        <v>0</v>
      </c>
      <c r="Z18" s="467">
        <v>0</v>
      </c>
      <c r="AA18" s="467">
        <v>0</v>
      </c>
      <c r="AB18" s="467">
        <v>0</v>
      </c>
      <c r="AC18" s="467">
        <v>0</v>
      </c>
      <c r="AD18" s="467">
        <v>0</v>
      </c>
      <c r="AE18" s="467">
        <v>0</v>
      </c>
      <c r="AF18" s="467">
        <v>0</v>
      </c>
      <c r="AG18" s="467">
        <v>0</v>
      </c>
      <c r="AH18" s="467">
        <v>0</v>
      </c>
      <c r="AI18" s="467">
        <v>0</v>
      </c>
      <c r="AJ18" s="467">
        <v>0</v>
      </c>
      <c r="AK18" s="467">
        <v>0</v>
      </c>
      <c r="AL18" s="467">
        <v>0</v>
      </c>
      <c r="AM18" s="467">
        <v>0</v>
      </c>
      <c r="AN18" s="467">
        <v>0</v>
      </c>
      <c r="AO18" s="467">
        <v>0</v>
      </c>
      <c r="AP18" s="467">
        <v>0</v>
      </c>
      <c r="AQ18" s="467">
        <v>0</v>
      </c>
      <c r="AR18" s="468">
        <v>0</v>
      </c>
      <c r="AS18" s="468">
        <v>0</v>
      </c>
      <c r="AT18" s="468">
        <v>0</v>
      </c>
      <c r="AU18" s="468">
        <v>0</v>
      </c>
      <c r="AV18" s="468">
        <v>0</v>
      </c>
      <c r="AW18" s="468">
        <v>0</v>
      </c>
      <c r="AX18" s="468">
        <v>0</v>
      </c>
      <c r="AY18" s="468">
        <v>0</v>
      </c>
      <c r="AZ18" s="468">
        <v>0</v>
      </c>
      <c r="BA18" s="468">
        <v>0</v>
      </c>
      <c r="BB18" s="468">
        <v>0</v>
      </c>
      <c r="BC18" s="468">
        <v>0</v>
      </c>
      <c r="BD18" s="467">
        <v>0</v>
      </c>
      <c r="BE18" s="467">
        <v>0</v>
      </c>
      <c r="BF18" s="467">
        <v>0</v>
      </c>
      <c r="BG18" s="467">
        <v>0</v>
      </c>
      <c r="BH18" s="467">
        <v>0</v>
      </c>
      <c r="BI18" s="467">
        <v>0</v>
      </c>
      <c r="BJ18" s="467">
        <v>0</v>
      </c>
      <c r="BK18" s="467">
        <v>0</v>
      </c>
      <c r="BL18" s="467">
        <v>0</v>
      </c>
      <c r="BM18" s="467">
        <v>0</v>
      </c>
      <c r="BN18" s="467">
        <v>0</v>
      </c>
      <c r="BO18" s="467">
        <v>0</v>
      </c>
      <c r="BP18" s="467">
        <v>0</v>
      </c>
      <c r="BQ18" s="467">
        <v>0</v>
      </c>
      <c r="BR18" s="467">
        <v>0</v>
      </c>
      <c r="BS18" s="467">
        <v>0</v>
      </c>
      <c r="BT18" s="467">
        <v>0</v>
      </c>
      <c r="BU18" s="467">
        <v>0</v>
      </c>
      <c r="BV18" s="467">
        <v>0</v>
      </c>
      <c r="BW18" s="467">
        <v>0</v>
      </c>
      <c r="BX18" s="467">
        <v>0</v>
      </c>
      <c r="BY18" s="467">
        <v>0</v>
      </c>
      <c r="BZ18" s="467">
        <v>0</v>
      </c>
      <c r="CA18" s="467">
        <v>0</v>
      </c>
      <c r="CB18" s="467">
        <v>9263</v>
      </c>
      <c r="CC18" s="467">
        <v>6503</v>
      </c>
      <c r="CD18" s="467">
        <v>8322</v>
      </c>
      <c r="CE18" s="467">
        <v>5071</v>
      </c>
      <c r="CF18" s="467">
        <v>944</v>
      </c>
      <c r="CG18" s="467">
        <v>9749</v>
      </c>
      <c r="CH18" s="467">
        <v>10985</v>
      </c>
      <c r="CI18" s="467">
        <v>11729</v>
      </c>
      <c r="CJ18" s="467">
        <v>9434</v>
      </c>
      <c r="CK18" s="467">
        <v>12867</v>
      </c>
      <c r="CL18" s="467">
        <v>12393</v>
      </c>
      <c r="CM18" s="467">
        <v>8440</v>
      </c>
      <c r="CN18" s="467">
        <v>0</v>
      </c>
      <c r="CO18" s="467">
        <v>0</v>
      </c>
      <c r="CP18" s="467">
        <v>0</v>
      </c>
      <c r="CQ18" s="467">
        <v>0</v>
      </c>
      <c r="CR18" s="467">
        <v>105700</v>
      </c>
      <c r="CS18" s="465">
        <v>2019</v>
      </c>
    </row>
    <row r="19" spans="1:97" ht="51" x14ac:dyDescent="0.2">
      <c r="A19" s="465">
        <v>10342</v>
      </c>
      <c r="B19" s="466" t="s">
        <v>1439</v>
      </c>
      <c r="C19" s="465" t="s">
        <v>1981</v>
      </c>
      <c r="D19" s="466" t="s">
        <v>1667</v>
      </c>
      <c r="E19" s="466" t="s">
        <v>1666</v>
      </c>
      <c r="F19" s="465">
        <v>6659</v>
      </c>
      <c r="G19" s="466" t="s">
        <v>1982</v>
      </c>
      <c r="H19" s="466" t="s">
        <v>1983</v>
      </c>
      <c r="I19" s="466" t="s">
        <v>1984</v>
      </c>
      <c r="J19" s="466" t="s">
        <v>1533</v>
      </c>
      <c r="K19" s="465">
        <v>22</v>
      </c>
      <c r="L19" s="465">
        <v>3</v>
      </c>
      <c r="M19" s="466" t="s">
        <v>1985</v>
      </c>
      <c r="N19" s="466" t="s">
        <v>1988</v>
      </c>
      <c r="O19" s="466" t="s">
        <v>1986</v>
      </c>
      <c r="P19" s="466" t="s">
        <v>1986</v>
      </c>
      <c r="Q19" s="466" t="s">
        <v>1533</v>
      </c>
      <c r="R19" s="466" t="s">
        <v>1533</v>
      </c>
      <c r="S19" s="466" t="s">
        <v>1987</v>
      </c>
      <c r="T19" s="467">
        <v>623993</v>
      </c>
      <c r="U19" s="467">
        <v>572288</v>
      </c>
      <c r="V19" s="467">
        <v>625747</v>
      </c>
      <c r="W19" s="467">
        <v>451448</v>
      </c>
      <c r="X19" s="467">
        <v>393661</v>
      </c>
      <c r="Y19" s="467">
        <v>620189</v>
      </c>
      <c r="Z19" s="467">
        <v>647102</v>
      </c>
      <c r="AA19" s="467">
        <v>644674</v>
      </c>
      <c r="AB19" s="467">
        <v>630725</v>
      </c>
      <c r="AC19" s="467">
        <v>642184</v>
      </c>
      <c r="AD19" s="467">
        <v>610767</v>
      </c>
      <c r="AE19" s="467">
        <v>614516</v>
      </c>
      <c r="AF19" s="467">
        <v>355472</v>
      </c>
      <c r="AG19" s="467">
        <v>315087</v>
      </c>
      <c r="AH19" s="467">
        <v>351494</v>
      </c>
      <c r="AI19" s="467">
        <v>247878</v>
      </c>
      <c r="AJ19" s="467">
        <v>196859</v>
      </c>
      <c r="AK19" s="467">
        <v>363814</v>
      </c>
      <c r="AL19" s="467">
        <v>381405</v>
      </c>
      <c r="AM19" s="467">
        <v>381903</v>
      </c>
      <c r="AN19" s="467">
        <v>361419</v>
      </c>
      <c r="AO19" s="467">
        <v>390508</v>
      </c>
      <c r="AP19" s="467">
        <v>370053</v>
      </c>
      <c r="AQ19" s="467">
        <v>347707</v>
      </c>
      <c r="AR19" s="468">
        <v>1.036</v>
      </c>
      <c r="AS19" s="468">
        <v>1.0349999999999999</v>
      </c>
      <c r="AT19" s="468">
        <v>1.0309999999999999</v>
      </c>
      <c r="AU19" s="468">
        <v>1.0369999999999999</v>
      </c>
      <c r="AV19" s="468">
        <v>1.042</v>
      </c>
      <c r="AW19" s="468">
        <v>1.04</v>
      </c>
      <c r="AX19" s="468">
        <v>1.0409999999999999</v>
      </c>
      <c r="AY19" s="468">
        <v>1.044</v>
      </c>
      <c r="AZ19" s="468">
        <v>1.0429999999999999</v>
      </c>
      <c r="BA19" s="468">
        <v>1.054</v>
      </c>
      <c r="BB19" s="468">
        <v>1.0449999999999999</v>
      </c>
      <c r="BC19" s="468">
        <v>1.0449999999999999</v>
      </c>
      <c r="BD19" s="467">
        <v>646457</v>
      </c>
      <c r="BE19" s="467">
        <v>592318</v>
      </c>
      <c r="BF19" s="467">
        <v>645145</v>
      </c>
      <c r="BG19" s="467">
        <v>468152</v>
      </c>
      <c r="BH19" s="467">
        <v>410195</v>
      </c>
      <c r="BI19" s="467">
        <v>644997</v>
      </c>
      <c r="BJ19" s="467">
        <v>673633</v>
      </c>
      <c r="BK19" s="467">
        <v>673040</v>
      </c>
      <c r="BL19" s="467">
        <v>657846</v>
      </c>
      <c r="BM19" s="467">
        <v>676862</v>
      </c>
      <c r="BN19" s="467">
        <v>638252</v>
      </c>
      <c r="BO19" s="467">
        <v>642169</v>
      </c>
      <c r="BP19" s="467">
        <v>368269</v>
      </c>
      <c r="BQ19" s="467">
        <v>326115</v>
      </c>
      <c r="BR19" s="467">
        <v>362390</v>
      </c>
      <c r="BS19" s="467">
        <v>257049</v>
      </c>
      <c r="BT19" s="467">
        <v>205127</v>
      </c>
      <c r="BU19" s="467">
        <v>378367</v>
      </c>
      <c r="BV19" s="467">
        <v>397043</v>
      </c>
      <c r="BW19" s="467">
        <v>398707</v>
      </c>
      <c r="BX19" s="467">
        <v>376960</v>
      </c>
      <c r="BY19" s="467">
        <v>411595</v>
      </c>
      <c r="BZ19" s="467">
        <v>386705</v>
      </c>
      <c r="CA19" s="467">
        <v>363354</v>
      </c>
      <c r="CB19" s="467">
        <v>50955</v>
      </c>
      <c r="CC19" s="467">
        <v>46802</v>
      </c>
      <c r="CD19" s="467">
        <v>50924</v>
      </c>
      <c r="CE19" s="467">
        <v>36789</v>
      </c>
      <c r="CF19" s="467">
        <v>32588</v>
      </c>
      <c r="CG19" s="467">
        <v>52009</v>
      </c>
      <c r="CH19" s="467">
        <v>53942</v>
      </c>
      <c r="CI19" s="467">
        <v>53488</v>
      </c>
      <c r="CJ19" s="467">
        <v>52192</v>
      </c>
      <c r="CK19" s="467">
        <v>54505</v>
      </c>
      <c r="CL19" s="467">
        <v>50903</v>
      </c>
      <c r="CM19" s="467">
        <v>50982</v>
      </c>
      <c r="CN19" s="467">
        <v>7077294</v>
      </c>
      <c r="CO19" s="467">
        <v>4063599</v>
      </c>
      <c r="CP19" s="467">
        <v>7369066</v>
      </c>
      <c r="CQ19" s="467">
        <v>4231681</v>
      </c>
      <c r="CR19" s="467">
        <v>586079</v>
      </c>
      <c r="CS19" s="465">
        <v>2019</v>
      </c>
    </row>
    <row r="20" spans="1:97" ht="38.25" x14ac:dyDescent="0.2">
      <c r="A20" s="465">
        <v>10349</v>
      </c>
      <c r="B20" s="466" t="s">
        <v>1439</v>
      </c>
      <c r="C20" s="465" t="s">
        <v>1981</v>
      </c>
      <c r="D20" s="466" t="s">
        <v>1669</v>
      </c>
      <c r="E20" s="466" t="s">
        <v>1668</v>
      </c>
      <c r="F20" s="465">
        <v>59879</v>
      </c>
      <c r="G20" s="466" t="s">
        <v>1982</v>
      </c>
      <c r="H20" s="466" t="s">
        <v>1983</v>
      </c>
      <c r="I20" s="466" t="s">
        <v>1984</v>
      </c>
      <c r="J20" s="466" t="s">
        <v>1533</v>
      </c>
      <c r="K20" s="465">
        <v>22</v>
      </c>
      <c r="L20" s="465">
        <v>3</v>
      </c>
      <c r="M20" s="466" t="s">
        <v>1985</v>
      </c>
      <c r="N20" s="466" t="s">
        <v>1990</v>
      </c>
      <c r="O20" s="466" t="s">
        <v>1986</v>
      </c>
      <c r="P20" s="466" t="s">
        <v>1986</v>
      </c>
      <c r="Q20" s="466" t="s">
        <v>1533</v>
      </c>
      <c r="R20" s="466" t="s">
        <v>1533</v>
      </c>
      <c r="S20" s="466" t="s">
        <v>1987</v>
      </c>
      <c r="T20" s="467">
        <v>214482</v>
      </c>
      <c r="U20" s="467">
        <v>181659</v>
      </c>
      <c r="V20" s="467">
        <v>198188</v>
      </c>
      <c r="W20" s="467">
        <v>144252</v>
      </c>
      <c r="X20" s="467">
        <v>189443</v>
      </c>
      <c r="Y20" s="467">
        <v>201592</v>
      </c>
      <c r="Z20" s="467">
        <v>216296</v>
      </c>
      <c r="AA20" s="467">
        <v>216933</v>
      </c>
      <c r="AB20" s="467">
        <v>197547</v>
      </c>
      <c r="AC20" s="467">
        <v>217541</v>
      </c>
      <c r="AD20" s="467">
        <v>143736</v>
      </c>
      <c r="AE20" s="467">
        <v>52300</v>
      </c>
      <c r="AF20" s="467">
        <v>175543</v>
      </c>
      <c r="AG20" s="467">
        <v>146673</v>
      </c>
      <c r="AH20" s="467">
        <v>155374</v>
      </c>
      <c r="AI20" s="467">
        <v>115930</v>
      </c>
      <c r="AJ20" s="467">
        <v>149206</v>
      </c>
      <c r="AK20" s="467">
        <v>158155</v>
      </c>
      <c r="AL20" s="467">
        <v>171183</v>
      </c>
      <c r="AM20" s="467">
        <v>170836</v>
      </c>
      <c r="AN20" s="467">
        <v>153398</v>
      </c>
      <c r="AO20" s="467">
        <v>171745</v>
      </c>
      <c r="AP20" s="467">
        <v>117155</v>
      </c>
      <c r="AQ20" s="467">
        <v>42292</v>
      </c>
      <c r="AR20" s="468">
        <v>0.98799999999999999</v>
      </c>
      <c r="AS20" s="468">
        <v>0.999</v>
      </c>
      <c r="AT20" s="468">
        <v>0.99399999999999999</v>
      </c>
      <c r="AU20" s="468">
        <v>0.98699999999999999</v>
      </c>
      <c r="AV20" s="468">
        <v>0.98899999999999999</v>
      </c>
      <c r="AW20" s="468">
        <v>0.99099999999999999</v>
      </c>
      <c r="AX20" s="468">
        <v>0.98799999999999999</v>
      </c>
      <c r="AY20" s="468">
        <v>0.998</v>
      </c>
      <c r="AZ20" s="468">
        <v>0.99399999999999999</v>
      </c>
      <c r="BA20" s="468">
        <v>0.98599999999999999</v>
      </c>
      <c r="BB20" s="468">
        <v>0.98599999999999999</v>
      </c>
      <c r="BC20" s="468">
        <v>0.99</v>
      </c>
      <c r="BD20" s="467">
        <v>211908</v>
      </c>
      <c r="BE20" s="467">
        <v>181477</v>
      </c>
      <c r="BF20" s="467">
        <v>196999</v>
      </c>
      <c r="BG20" s="467">
        <v>142377</v>
      </c>
      <c r="BH20" s="467">
        <v>187359</v>
      </c>
      <c r="BI20" s="467">
        <v>199778</v>
      </c>
      <c r="BJ20" s="467">
        <v>213700</v>
      </c>
      <c r="BK20" s="467">
        <v>216499</v>
      </c>
      <c r="BL20" s="467">
        <v>196362</v>
      </c>
      <c r="BM20" s="467">
        <v>214495</v>
      </c>
      <c r="BN20" s="467">
        <v>141724</v>
      </c>
      <c r="BO20" s="467">
        <v>51777</v>
      </c>
      <c r="BP20" s="467">
        <v>173436</v>
      </c>
      <c r="BQ20" s="467">
        <v>146526</v>
      </c>
      <c r="BR20" s="467">
        <v>154442</v>
      </c>
      <c r="BS20" s="467">
        <v>114423</v>
      </c>
      <c r="BT20" s="467">
        <v>147565</v>
      </c>
      <c r="BU20" s="467">
        <v>156732</v>
      </c>
      <c r="BV20" s="467">
        <v>169129</v>
      </c>
      <c r="BW20" s="467">
        <v>170494</v>
      </c>
      <c r="BX20" s="467">
        <v>152478</v>
      </c>
      <c r="BY20" s="467">
        <v>169341</v>
      </c>
      <c r="BZ20" s="467">
        <v>115515</v>
      </c>
      <c r="CA20" s="467">
        <v>41869</v>
      </c>
      <c r="CB20" s="467">
        <v>22572</v>
      </c>
      <c r="CC20" s="467">
        <v>19116</v>
      </c>
      <c r="CD20" s="467">
        <v>20088</v>
      </c>
      <c r="CE20" s="467">
        <v>14832</v>
      </c>
      <c r="CF20" s="467">
        <v>19116</v>
      </c>
      <c r="CG20" s="467">
        <v>20232</v>
      </c>
      <c r="CH20" s="467">
        <v>21816</v>
      </c>
      <c r="CI20" s="467">
        <v>21960</v>
      </c>
      <c r="CJ20" s="467">
        <v>19728</v>
      </c>
      <c r="CK20" s="467">
        <v>21960</v>
      </c>
      <c r="CL20" s="467">
        <v>15012</v>
      </c>
      <c r="CM20" s="467">
        <v>5472</v>
      </c>
      <c r="CN20" s="467">
        <v>2173969</v>
      </c>
      <c r="CO20" s="467">
        <v>1727490</v>
      </c>
      <c r="CP20" s="467">
        <v>2154455</v>
      </c>
      <c r="CQ20" s="467">
        <v>1711950</v>
      </c>
      <c r="CR20" s="467">
        <v>221904</v>
      </c>
      <c r="CS20" s="465">
        <v>2019</v>
      </c>
    </row>
    <row r="21" spans="1:97" ht="38.25" x14ac:dyDescent="0.2">
      <c r="A21" s="465">
        <v>10350</v>
      </c>
      <c r="B21" s="466" t="s">
        <v>1439</v>
      </c>
      <c r="C21" s="465" t="s">
        <v>1981</v>
      </c>
      <c r="D21" s="466" t="s">
        <v>1670</v>
      </c>
      <c r="E21" s="466" t="s">
        <v>1668</v>
      </c>
      <c r="F21" s="465">
        <v>59879</v>
      </c>
      <c r="G21" s="466" t="s">
        <v>1982</v>
      </c>
      <c r="H21" s="466" t="s">
        <v>1983</v>
      </c>
      <c r="I21" s="466" t="s">
        <v>1984</v>
      </c>
      <c r="J21" s="466" t="s">
        <v>1533</v>
      </c>
      <c r="K21" s="465">
        <v>22</v>
      </c>
      <c r="L21" s="465">
        <v>3</v>
      </c>
      <c r="M21" s="466" t="s">
        <v>1985</v>
      </c>
      <c r="N21" s="466" t="s">
        <v>1982</v>
      </c>
      <c r="O21" s="466" t="s">
        <v>1986</v>
      </c>
      <c r="P21" s="466" t="s">
        <v>1986</v>
      </c>
      <c r="Q21" s="466" t="s">
        <v>1533</v>
      </c>
      <c r="R21" s="466" t="s">
        <v>1533</v>
      </c>
      <c r="S21" s="466" t="s">
        <v>1987</v>
      </c>
      <c r="T21" s="467">
        <v>0</v>
      </c>
      <c r="U21" s="467">
        <v>4893</v>
      </c>
      <c r="V21" s="467">
        <v>1694</v>
      </c>
      <c r="W21" s="467">
        <v>0</v>
      </c>
      <c r="X21" s="467">
        <v>0</v>
      </c>
      <c r="Y21" s="467">
        <v>0</v>
      </c>
      <c r="Z21" s="467">
        <v>0</v>
      </c>
      <c r="AA21" s="467">
        <v>0</v>
      </c>
      <c r="AB21" s="467">
        <v>0</v>
      </c>
      <c r="AC21" s="467">
        <v>0</v>
      </c>
      <c r="AD21" s="467">
        <v>0</v>
      </c>
      <c r="AE21" s="467">
        <v>0</v>
      </c>
      <c r="AF21" s="467">
        <v>0</v>
      </c>
      <c r="AG21" s="467">
        <v>4893</v>
      </c>
      <c r="AH21" s="467">
        <v>1694</v>
      </c>
      <c r="AI21" s="467">
        <v>0</v>
      </c>
      <c r="AJ21" s="467">
        <v>0</v>
      </c>
      <c r="AK21" s="467">
        <v>0</v>
      </c>
      <c r="AL21" s="467">
        <v>0</v>
      </c>
      <c r="AM21" s="467">
        <v>0</v>
      </c>
      <c r="AN21" s="467">
        <v>0</v>
      </c>
      <c r="AO21" s="467">
        <v>0</v>
      </c>
      <c r="AP21" s="467">
        <v>0</v>
      </c>
      <c r="AQ21" s="467">
        <v>0</v>
      </c>
      <c r="AR21" s="468">
        <v>0</v>
      </c>
      <c r="AS21" s="468">
        <v>0.999</v>
      </c>
      <c r="AT21" s="468">
        <v>0.99399999999999999</v>
      </c>
      <c r="AU21" s="468">
        <v>0</v>
      </c>
      <c r="AV21" s="468">
        <v>0</v>
      </c>
      <c r="AW21" s="468">
        <v>0</v>
      </c>
      <c r="AX21" s="468">
        <v>0</v>
      </c>
      <c r="AY21" s="468">
        <v>0</v>
      </c>
      <c r="AZ21" s="468">
        <v>0</v>
      </c>
      <c r="BA21" s="468">
        <v>0</v>
      </c>
      <c r="BB21" s="468">
        <v>0</v>
      </c>
      <c r="BC21" s="468">
        <v>0</v>
      </c>
      <c r="BD21" s="467">
        <v>0</v>
      </c>
      <c r="BE21" s="467">
        <v>4888</v>
      </c>
      <c r="BF21" s="467">
        <v>1684</v>
      </c>
      <c r="BG21" s="467">
        <v>0</v>
      </c>
      <c r="BH21" s="467">
        <v>0</v>
      </c>
      <c r="BI21" s="467">
        <v>0</v>
      </c>
      <c r="BJ21" s="467">
        <v>0</v>
      </c>
      <c r="BK21" s="467">
        <v>0</v>
      </c>
      <c r="BL21" s="467">
        <v>0</v>
      </c>
      <c r="BM21" s="467">
        <v>0</v>
      </c>
      <c r="BN21" s="467">
        <v>0</v>
      </c>
      <c r="BO21" s="467">
        <v>0</v>
      </c>
      <c r="BP21" s="467">
        <v>0</v>
      </c>
      <c r="BQ21" s="467">
        <v>4888</v>
      </c>
      <c r="BR21" s="467">
        <v>1684</v>
      </c>
      <c r="BS21" s="467">
        <v>0</v>
      </c>
      <c r="BT21" s="467">
        <v>0</v>
      </c>
      <c r="BU21" s="467">
        <v>0</v>
      </c>
      <c r="BV21" s="467">
        <v>0</v>
      </c>
      <c r="BW21" s="467">
        <v>0</v>
      </c>
      <c r="BX21" s="467">
        <v>0</v>
      </c>
      <c r="BY21" s="467">
        <v>0</v>
      </c>
      <c r="BZ21" s="467">
        <v>0</v>
      </c>
      <c r="CA21" s="467">
        <v>0</v>
      </c>
      <c r="CB21" s="467">
        <v>0</v>
      </c>
      <c r="CC21" s="467">
        <v>1035</v>
      </c>
      <c r="CD21" s="467">
        <v>384</v>
      </c>
      <c r="CE21" s="467">
        <v>0</v>
      </c>
      <c r="CF21" s="467">
        <v>0</v>
      </c>
      <c r="CG21" s="467">
        <v>0</v>
      </c>
      <c r="CH21" s="467">
        <v>0</v>
      </c>
      <c r="CI21" s="467">
        <v>0</v>
      </c>
      <c r="CJ21" s="467">
        <v>0</v>
      </c>
      <c r="CK21" s="467">
        <v>0</v>
      </c>
      <c r="CL21" s="467">
        <v>0</v>
      </c>
      <c r="CM21" s="467">
        <v>0</v>
      </c>
      <c r="CN21" s="467">
        <v>6587</v>
      </c>
      <c r="CO21" s="467">
        <v>6587</v>
      </c>
      <c r="CP21" s="467">
        <v>6572</v>
      </c>
      <c r="CQ21" s="467">
        <v>6572</v>
      </c>
      <c r="CR21" s="467">
        <v>1419</v>
      </c>
      <c r="CS21" s="465">
        <v>2019</v>
      </c>
    </row>
    <row r="22" spans="1:97" ht="38.25" x14ac:dyDescent="0.2">
      <c r="A22" s="465">
        <v>10350</v>
      </c>
      <c r="B22" s="466" t="s">
        <v>1439</v>
      </c>
      <c r="C22" s="465" t="s">
        <v>1981</v>
      </c>
      <c r="D22" s="466" t="s">
        <v>1670</v>
      </c>
      <c r="E22" s="466" t="s">
        <v>1668</v>
      </c>
      <c r="F22" s="465">
        <v>59879</v>
      </c>
      <c r="G22" s="466" t="s">
        <v>1982</v>
      </c>
      <c r="H22" s="466" t="s">
        <v>1983</v>
      </c>
      <c r="I22" s="466" t="s">
        <v>1984</v>
      </c>
      <c r="J22" s="466" t="s">
        <v>1533</v>
      </c>
      <c r="K22" s="465">
        <v>22</v>
      </c>
      <c r="L22" s="465">
        <v>3</v>
      </c>
      <c r="M22" s="466" t="s">
        <v>1985</v>
      </c>
      <c r="N22" s="466" t="s">
        <v>1988</v>
      </c>
      <c r="O22" s="466" t="s">
        <v>1986</v>
      </c>
      <c r="P22" s="466" t="s">
        <v>1986</v>
      </c>
      <c r="Q22" s="466" t="s">
        <v>1533</v>
      </c>
      <c r="R22" s="466" t="s">
        <v>1533</v>
      </c>
      <c r="S22" s="466" t="s">
        <v>1987</v>
      </c>
      <c r="T22" s="467">
        <v>0</v>
      </c>
      <c r="U22" s="467">
        <v>54081</v>
      </c>
      <c r="V22" s="467">
        <v>19108</v>
      </c>
      <c r="W22" s="467">
        <v>0</v>
      </c>
      <c r="X22" s="467">
        <v>0</v>
      </c>
      <c r="Y22" s="467">
        <v>0</v>
      </c>
      <c r="Z22" s="467">
        <v>0</v>
      </c>
      <c r="AA22" s="467">
        <v>0</v>
      </c>
      <c r="AB22" s="467">
        <v>0</v>
      </c>
      <c r="AC22" s="467">
        <v>0</v>
      </c>
      <c r="AD22" s="467">
        <v>0</v>
      </c>
      <c r="AE22" s="467">
        <v>0</v>
      </c>
      <c r="AF22" s="467">
        <v>0</v>
      </c>
      <c r="AG22" s="467">
        <v>47060</v>
      </c>
      <c r="AH22" s="467">
        <v>16514</v>
      </c>
      <c r="AI22" s="467">
        <v>0</v>
      </c>
      <c r="AJ22" s="467">
        <v>0</v>
      </c>
      <c r="AK22" s="467">
        <v>0</v>
      </c>
      <c r="AL22" s="467">
        <v>0</v>
      </c>
      <c r="AM22" s="467">
        <v>0</v>
      </c>
      <c r="AN22" s="467">
        <v>0</v>
      </c>
      <c r="AO22" s="467">
        <v>0</v>
      </c>
      <c r="AP22" s="467">
        <v>0</v>
      </c>
      <c r="AQ22" s="467">
        <v>0</v>
      </c>
      <c r="AR22" s="468">
        <v>0</v>
      </c>
      <c r="AS22" s="468">
        <v>0.999</v>
      </c>
      <c r="AT22" s="468">
        <v>0.99399999999999999</v>
      </c>
      <c r="AU22" s="468">
        <v>0</v>
      </c>
      <c r="AV22" s="468">
        <v>0</v>
      </c>
      <c r="AW22" s="468">
        <v>0</v>
      </c>
      <c r="AX22" s="468">
        <v>0</v>
      </c>
      <c r="AY22" s="468">
        <v>0</v>
      </c>
      <c r="AZ22" s="468">
        <v>0</v>
      </c>
      <c r="BA22" s="468">
        <v>0</v>
      </c>
      <c r="BB22" s="468">
        <v>0</v>
      </c>
      <c r="BC22" s="468">
        <v>0</v>
      </c>
      <c r="BD22" s="467">
        <v>0</v>
      </c>
      <c r="BE22" s="467">
        <v>54027</v>
      </c>
      <c r="BF22" s="467">
        <v>18993</v>
      </c>
      <c r="BG22" s="467">
        <v>0</v>
      </c>
      <c r="BH22" s="467">
        <v>0</v>
      </c>
      <c r="BI22" s="467">
        <v>0</v>
      </c>
      <c r="BJ22" s="467">
        <v>0</v>
      </c>
      <c r="BK22" s="467">
        <v>0</v>
      </c>
      <c r="BL22" s="467">
        <v>0</v>
      </c>
      <c r="BM22" s="467">
        <v>0</v>
      </c>
      <c r="BN22" s="467">
        <v>0</v>
      </c>
      <c r="BO22" s="467">
        <v>0</v>
      </c>
      <c r="BP22" s="467">
        <v>0</v>
      </c>
      <c r="BQ22" s="467">
        <v>47013</v>
      </c>
      <c r="BR22" s="467">
        <v>16415</v>
      </c>
      <c r="BS22" s="467">
        <v>0</v>
      </c>
      <c r="BT22" s="467">
        <v>0</v>
      </c>
      <c r="BU22" s="467">
        <v>0</v>
      </c>
      <c r="BV22" s="467">
        <v>0</v>
      </c>
      <c r="BW22" s="467">
        <v>0</v>
      </c>
      <c r="BX22" s="467">
        <v>0</v>
      </c>
      <c r="BY22" s="467">
        <v>0</v>
      </c>
      <c r="BZ22" s="467">
        <v>0</v>
      </c>
      <c r="CA22" s="467">
        <v>0</v>
      </c>
      <c r="CB22" s="467">
        <v>0</v>
      </c>
      <c r="CC22" s="467">
        <v>5501</v>
      </c>
      <c r="CD22" s="467">
        <v>1891</v>
      </c>
      <c r="CE22" s="467">
        <v>0</v>
      </c>
      <c r="CF22" s="467">
        <v>0</v>
      </c>
      <c r="CG22" s="467">
        <v>0</v>
      </c>
      <c r="CH22" s="467">
        <v>0</v>
      </c>
      <c r="CI22" s="467">
        <v>0</v>
      </c>
      <c r="CJ22" s="467">
        <v>0</v>
      </c>
      <c r="CK22" s="467">
        <v>0</v>
      </c>
      <c r="CL22" s="467">
        <v>0</v>
      </c>
      <c r="CM22" s="467">
        <v>0</v>
      </c>
      <c r="CN22" s="467">
        <v>73189</v>
      </c>
      <c r="CO22" s="467">
        <v>63574</v>
      </c>
      <c r="CP22" s="467">
        <v>73020</v>
      </c>
      <c r="CQ22" s="467">
        <v>63428</v>
      </c>
      <c r="CR22" s="467">
        <v>7392</v>
      </c>
      <c r="CS22" s="465">
        <v>2019</v>
      </c>
    </row>
    <row r="23" spans="1:97" ht="38.25" x14ac:dyDescent="0.2">
      <c r="A23" s="465">
        <v>10405</v>
      </c>
      <c r="B23" s="466" t="s">
        <v>1439</v>
      </c>
      <c r="C23" s="465" t="s">
        <v>1981</v>
      </c>
      <c r="D23" s="466" t="s">
        <v>1672</v>
      </c>
      <c r="E23" s="466" t="s">
        <v>1671</v>
      </c>
      <c r="F23" s="465">
        <v>10337</v>
      </c>
      <c r="G23" s="466" t="s">
        <v>1982</v>
      </c>
      <c r="H23" s="466" t="s">
        <v>1983</v>
      </c>
      <c r="I23" s="466" t="s">
        <v>1984</v>
      </c>
      <c r="J23" s="466" t="s">
        <v>1533</v>
      </c>
      <c r="K23" s="465">
        <v>22</v>
      </c>
      <c r="L23" s="465">
        <v>3</v>
      </c>
      <c r="M23" s="466" t="s">
        <v>1985</v>
      </c>
      <c r="N23" s="466" t="s">
        <v>1982</v>
      </c>
      <c r="O23" s="466" t="s">
        <v>1986</v>
      </c>
      <c r="P23" s="466" t="s">
        <v>1986</v>
      </c>
      <c r="Q23" s="466" t="s">
        <v>1533</v>
      </c>
      <c r="R23" s="466" t="s">
        <v>1533</v>
      </c>
      <c r="S23" s="466" t="s">
        <v>1987</v>
      </c>
      <c r="T23" s="467">
        <v>0</v>
      </c>
      <c r="U23" s="467">
        <v>3203</v>
      </c>
      <c r="V23" s="467">
        <v>1227</v>
      </c>
      <c r="W23" s="467">
        <v>0</v>
      </c>
      <c r="X23" s="467">
        <v>128</v>
      </c>
      <c r="Y23" s="467">
        <v>418</v>
      </c>
      <c r="Z23" s="467">
        <v>838</v>
      </c>
      <c r="AA23" s="467">
        <v>1156</v>
      </c>
      <c r="AB23" s="467">
        <v>329</v>
      </c>
      <c r="AC23" s="467">
        <v>930</v>
      </c>
      <c r="AD23" s="467">
        <v>0</v>
      </c>
      <c r="AE23" s="467">
        <v>0</v>
      </c>
      <c r="AF23" s="467">
        <v>0</v>
      </c>
      <c r="AG23" s="467">
        <v>3203</v>
      </c>
      <c r="AH23" s="467">
        <v>1227</v>
      </c>
      <c r="AI23" s="467">
        <v>0</v>
      </c>
      <c r="AJ23" s="467">
        <v>128</v>
      </c>
      <c r="AK23" s="467">
        <v>418</v>
      </c>
      <c r="AL23" s="467">
        <v>838</v>
      </c>
      <c r="AM23" s="467">
        <v>565</v>
      </c>
      <c r="AN23" s="467">
        <v>329</v>
      </c>
      <c r="AO23" s="467">
        <v>930</v>
      </c>
      <c r="AP23" s="467">
        <v>0</v>
      </c>
      <c r="AQ23" s="467">
        <v>0</v>
      </c>
      <c r="AR23" s="468">
        <v>0</v>
      </c>
      <c r="AS23" s="468">
        <v>1.0289999999999999</v>
      </c>
      <c r="AT23" s="468">
        <v>1.0269999999999999</v>
      </c>
      <c r="AU23" s="468">
        <v>0</v>
      </c>
      <c r="AV23" s="468">
        <v>1.0329999999999999</v>
      </c>
      <c r="AW23" s="468">
        <v>1.0249999999999999</v>
      </c>
      <c r="AX23" s="468">
        <v>1.0249999999999999</v>
      </c>
      <c r="AY23" s="468">
        <v>1.03</v>
      </c>
      <c r="AZ23" s="468">
        <v>1.028</v>
      </c>
      <c r="BA23" s="468">
        <v>1.024</v>
      </c>
      <c r="BB23" s="468">
        <v>0</v>
      </c>
      <c r="BC23" s="468">
        <v>0</v>
      </c>
      <c r="BD23" s="467">
        <v>0</v>
      </c>
      <c r="BE23" s="467">
        <v>3296</v>
      </c>
      <c r="BF23" s="467">
        <v>1260</v>
      </c>
      <c r="BG23" s="467">
        <v>0</v>
      </c>
      <c r="BH23" s="467">
        <v>132</v>
      </c>
      <c r="BI23" s="467">
        <v>428</v>
      </c>
      <c r="BJ23" s="467">
        <v>859</v>
      </c>
      <c r="BK23" s="467">
        <v>1191</v>
      </c>
      <c r="BL23" s="467">
        <v>338</v>
      </c>
      <c r="BM23" s="467">
        <v>952</v>
      </c>
      <c r="BN23" s="467">
        <v>0</v>
      </c>
      <c r="BO23" s="467">
        <v>0</v>
      </c>
      <c r="BP23" s="467">
        <v>0</v>
      </c>
      <c r="BQ23" s="467">
        <v>3296</v>
      </c>
      <c r="BR23" s="467">
        <v>1260</v>
      </c>
      <c r="BS23" s="467">
        <v>0</v>
      </c>
      <c r="BT23" s="467">
        <v>132</v>
      </c>
      <c r="BU23" s="467">
        <v>428</v>
      </c>
      <c r="BV23" s="467">
        <v>859</v>
      </c>
      <c r="BW23" s="467">
        <v>582</v>
      </c>
      <c r="BX23" s="467">
        <v>338</v>
      </c>
      <c r="BY23" s="467">
        <v>952</v>
      </c>
      <c r="BZ23" s="467">
        <v>0</v>
      </c>
      <c r="CA23" s="467">
        <v>0</v>
      </c>
      <c r="CB23" s="467">
        <v>0</v>
      </c>
      <c r="CC23" s="467">
        <v>351</v>
      </c>
      <c r="CD23" s="467">
        <v>145</v>
      </c>
      <c r="CE23" s="467">
        <v>0</v>
      </c>
      <c r="CF23" s="467">
        <v>16</v>
      </c>
      <c r="CG23" s="467">
        <v>44</v>
      </c>
      <c r="CH23" s="467">
        <v>88</v>
      </c>
      <c r="CI23" s="467">
        <v>49</v>
      </c>
      <c r="CJ23" s="467">
        <v>39</v>
      </c>
      <c r="CK23" s="467">
        <v>114</v>
      </c>
      <c r="CL23" s="467">
        <v>0</v>
      </c>
      <c r="CM23" s="467">
        <v>0</v>
      </c>
      <c r="CN23" s="467">
        <v>8229</v>
      </c>
      <c r="CO23" s="467">
        <v>7638</v>
      </c>
      <c r="CP23" s="467">
        <v>8456</v>
      </c>
      <c r="CQ23" s="467">
        <v>7847</v>
      </c>
      <c r="CR23" s="467">
        <v>846</v>
      </c>
      <c r="CS23" s="465">
        <v>2019</v>
      </c>
    </row>
    <row r="24" spans="1:97" ht="38.25" x14ac:dyDescent="0.2">
      <c r="A24" s="465">
        <v>10405</v>
      </c>
      <c r="B24" s="466" t="s">
        <v>1439</v>
      </c>
      <c r="C24" s="465" t="s">
        <v>1981</v>
      </c>
      <c r="D24" s="466" t="s">
        <v>1672</v>
      </c>
      <c r="E24" s="466" t="s">
        <v>1671</v>
      </c>
      <c r="F24" s="465">
        <v>10337</v>
      </c>
      <c r="G24" s="466" t="s">
        <v>1982</v>
      </c>
      <c r="H24" s="466" t="s">
        <v>1983</v>
      </c>
      <c r="I24" s="466" t="s">
        <v>1984</v>
      </c>
      <c r="J24" s="466" t="s">
        <v>1533</v>
      </c>
      <c r="K24" s="465">
        <v>22</v>
      </c>
      <c r="L24" s="465">
        <v>3</v>
      </c>
      <c r="M24" s="466" t="s">
        <v>1985</v>
      </c>
      <c r="N24" s="466" t="s">
        <v>1988</v>
      </c>
      <c r="O24" s="466" t="s">
        <v>1986</v>
      </c>
      <c r="P24" s="466" t="s">
        <v>1986</v>
      </c>
      <c r="Q24" s="466" t="s">
        <v>1533</v>
      </c>
      <c r="R24" s="466" t="s">
        <v>1533</v>
      </c>
      <c r="S24" s="466" t="s">
        <v>1987</v>
      </c>
      <c r="T24" s="467">
        <v>0</v>
      </c>
      <c r="U24" s="467">
        <v>10312</v>
      </c>
      <c r="V24" s="467">
        <v>5303</v>
      </c>
      <c r="W24" s="467">
        <v>0</v>
      </c>
      <c r="X24" s="467">
        <v>709</v>
      </c>
      <c r="Y24" s="467">
        <v>1377</v>
      </c>
      <c r="Z24" s="467">
        <v>2797</v>
      </c>
      <c r="AA24" s="467">
        <v>3998</v>
      </c>
      <c r="AB24" s="467">
        <v>1245</v>
      </c>
      <c r="AC24" s="467">
        <v>3814</v>
      </c>
      <c r="AD24" s="467">
        <v>0</v>
      </c>
      <c r="AE24" s="467">
        <v>0</v>
      </c>
      <c r="AF24" s="467">
        <v>0</v>
      </c>
      <c r="AG24" s="467">
        <v>9670</v>
      </c>
      <c r="AH24" s="467">
        <v>5046</v>
      </c>
      <c r="AI24" s="467">
        <v>0</v>
      </c>
      <c r="AJ24" s="467">
        <v>621</v>
      </c>
      <c r="AK24" s="467">
        <v>1257</v>
      </c>
      <c r="AL24" s="467">
        <v>2559</v>
      </c>
      <c r="AM24" s="467">
        <v>3488</v>
      </c>
      <c r="AN24" s="467">
        <v>1145</v>
      </c>
      <c r="AO24" s="467">
        <v>3568</v>
      </c>
      <c r="AP24" s="467">
        <v>0</v>
      </c>
      <c r="AQ24" s="467">
        <v>0</v>
      </c>
      <c r="AR24" s="468">
        <v>0</v>
      </c>
      <c r="AS24" s="468">
        <v>1.0289999999999999</v>
      </c>
      <c r="AT24" s="468">
        <v>1.0269999999999999</v>
      </c>
      <c r="AU24" s="468">
        <v>0</v>
      </c>
      <c r="AV24" s="468">
        <v>1.0329999999999999</v>
      </c>
      <c r="AW24" s="468">
        <v>1.0249999999999999</v>
      </c>
      <c r="AX24" s="468">
        <v>1.0249999999999999</v>
      </c>
      <c r="AY24" s="468">
        <v>1.03</v>
      </c>
      <c r="AZ24" s="468">
        <v>1.028</v>
      </c>
      <c r="BA24" s="468">
        <v>1.024</v>
      </c>
      <c r="BB24" s="468">
        <v>0</v>
      </c>
      <c r="BC24" s="468">
        <v>0</v>
      </c>
      <c r="BD24" s="467">
        <v>0</v>
      </c>
      <c r="BE24" s="467">
        <v>10611</v>
      </c>
      <c r="BF24" s="467">
        <v>5446</v>
      </c>
      <c r="BG24" s="467">
        <v>0</v>
      </c>
      <c r="BH24" s="467">
        <v>732</v>
      </c>
      <c r="BI24" s="467">
        <v>1411</v>
      </c>
      <c r="BJ24" s="467">
        <v>2867</v>
      </c>
      <c r="BK24" s="467">
        <v>4118</v>
      </c>
      <c r="BL24" s="467">
        <v>1280</v>
      </c>
      <c r="BM24" s="467">
        <v>3906</v>
      </c>
      <c r="BN24" s="467">
        <v>0</v>
      </c>
      <c r="BO24" s="467">
        <v>0</v>
      </c>
      <c r="BP24" s="467">
        <v>0</v>
      </c>
      <c r="BQ24" s="467">
        <v>9950</v>
      </c>
      <c r="BR24" s="467">
        <v>5182</v>
      </c>
      <c r="BS24" s="467">
        <v>0</v>
      </c>
      <c r="BT24" s="467">
        <v>641</v>
      </c>
      <c r="BU24" s="467">
        <v>1288</v>
      </c>
      <c r="BV24" s="467">
        <v>2623</v>
      </c>
      <c r="BW24" s="467">
        <v>3593</v>
      </c>
      <c r="BX24" s="467">
        <v>1177</v>
      </c>
      <c r="BY24" s="467">
        <v>3654</v>
      </c>
      <c r="BZ24" s="467">
        <v>0</v>
      </c>
      <c r="CA24" s="467">
        <v>0</v>
      </c>
      <c r="CB24" s="467">
        <v>0</v>
      </c>
      <c r="CC24" s="467">
        <v>929</v>
      </c>
      <c r="CD24" s="467">
        <v>477</v>
      </c>
      <c r="CE24" s="467">
        <v>0</v>
      </c>
      <c r="CF24" s="467">
        <v>58</v>
      </c>
      <c r="CG24" s="467">
        <v>121</v>
      </c>
      <c r="CH24" s="467">
        <v>247</v>
      </c>
      <c r="CI24" s="467">
        <v>350</v>
      </c>
      <c r="CJ24" s="467">
        <v>108</v>
      </c>
      <c r="CK24" s="467">
        <v>330</v>
      </c>
      <c r="CL24" s="467">
        <v>0</v>
      </c>
      <c r="CM24" s="467">
        <v>0</v>
      </c>
      <c r="CN24" s="467">
        <v>29555</v>
      </c>
      <c r="CO24" s="467">
        <v>27354</v>
      </c>
      <c r="CP24" s="467">
        <v>30371</v>
      </c>
      <c r="CQ24" s="467">
        <v>28108</v>
      </c>
      <c r="CR24" s="467">
        <v>2620</v>
      </c>
      <c r="CS24" s="465">
        <v>2019</v>
      </c>
    </row>
    <row r="25" spans="1:97" ht="38.25" x14ac:dyDescent="0.2">
      <c r="A25" s="465">
        <v>10427</v>
      </c>
      <c r="B25" s="466" t="s">
        <v>1439</v>
      </c>
      <c r="C25" s="465" t="s">
        <v>1981</v>
      </c>
      <c r="D25" s="466" t="s">
        <v>2000</v>
      </c>
      <c r="E25" s="466" t="s">
        <v>968</v>
      </c>
      <c r="F25" s="465">
        <v>22091</v>
      </c>
      <c r="G25" s="466" t="s">
        <v>1982</v>
      </c>
      <c r="H25" s="466" t="s">
        <v>1983</v>
      </c>
      <c r="I25" s="466" t="s">
        <v>1984</v>
      </c>
      <c r="J25" s="466" t="s">
        <v>1533</v>
      </c>
      <c r="K25" s="465">
        <v>32213</v>
      </c>
      <c r="L25" s="465">
        <v>7</v>
      </c>
      <c r="M25" s="466" t="s">
        <v>1989</v>
      </c>
      <c r="N25" s="466" t="s">
        <v>1990</v>
      </c>
      <c r="O25" s="466" t="s">
        <v>1986</v>
      </c>
      <c r="P25" s="466" t="s">
        <v>1986</v>
      </c>
      <c r="Q25" s="466" t="s">
        <v>1533</v>
      </c>
      <c r="R25" s="466" t="s">
        <v>1533</v>
      </c>
      <c r="S25" s="466" t="s">
        <v>1987</v>
      </c>
      <c r="T25" s="467">
        <v>289925</v>
      </c>
      <c r="U25" s="467">
        <v>223721</v>
      </c>
      <c r="V25" s="467">
        <v>291075</v>
      </c>
      <c r="W25" s="467">
        <v>269645</v>
      </c>
      <c r="X25" s="467">
        <v>277447</v>
      </c>
      <c r="Y25" s="467">
        <v>278921</v>
      </c>
      <c r="Z25" s="467">
        <v>278523</v>
      </c>
      <c r="AA25" s="467">
        <v>258844</v>
      </c>
      <c r="AB25" s="467">
        <v>269924</v>
      </c>
      <c r="AC25" s="467">
        <v>269383</v>
      </c>
      <c r="AD25" s="467" t="s">
        <v>1981</v>
      </c>
      <c r="AE25" s="467" t="s">
        <v>1981</v>
      </c>
      <c r="AF25" s="467">
        <v>116808</v>
      </c>
      <c r="AG25" s="467">
        <v>90774</v>
      </c>
      <c r="AH25" s="467">
        <v>116484</v>
      </c>
      <c r="AI25" s="467">
        <v>106931</v>
      </c>
      <c r="AJ25" s="467">
        <v>110840</v>
      </c>
      <c r="AK25" s="467">
        <v>110976</v>
      </c>
      <c r="AL25" s="467">
        <v>107885</v>
      </c>
      <c r="AM25" s="467">
        <v>100431</v>
      </c>
      <c r="AN25" s="467">
        <v>105012</v>
      </c>
      <c r="AO25" s="467">
        <v>104409</v>
      </c>
      <c r="AP25" s="467" t="s">
        <v>1981</v>
      </c>
      <c r="AQ25" s="467" t="s">
        <v>1981</v>
      </c>
      <c r="AR25" s="468">
        <v>1.034</v>
      </c>
      <c r="AS25" s="468">
        <v>1.0389999999999999</v>
      </c>
      <c r="AT25" s="468">
        <v>1.032</v>
      </c>
      <c r="AU25" s="468">
        <v>1.036</v>
      </c>
      <c r="AV25" s="468">
        <v>1.036</v>
      </c>
      <c r="AW25" s="468">
        <v>1.0389999999999999</v>
      </c>
      <c r="AX25" s="468">
        <v>1.048</v>
      </c>
      <c r="AY25" s="468">
        <v>1.05</v>
      </c>
      <c r="AZ25" s="468">
        <v>1.0489999999999999</v>
      </c>
      <c r="BA25" s="468">
        <v>1.0469999999999999</v>
      </c>
      <c r="BB25" s="468" t="s">
        <v>1981</v>
      </c>
      <c r="BC25" s="468" t="s">
        <v>1981</v>
      </c>
      <c r="BD25" s="467">
        <v>299782</v>
      </c>
      <c r="BE25" s="467">
        <v>232446</v>
      </c>
      <c r="BF25" s="467">
        <v>300389</v>
      </c>
      <c r="BG25" s="467">
        <v>279352</v>
      </c>
      <c r="BH25" s="467">
        <v>287435</v>
      </c>
      <c r="BI25" s="467">
        <v>289799</v>
      </c>
      <c r="BJ25" s="467">
        <v>291892</v>
      </c>
      <c r="BK25" s="467">
        <v>271786</v>
      </c>
      <c r="BL25" s="467">
        <v>283150</v>
      </c>
      <c r="BM25" s="467">
        <v>282044</v>
      </c>
      <c r="BN25" s="467" t="s">
        <v>1981</v>
      </c>
      <c r="BO25" s="467" t="s">
        <v>1981</v>
      </c>
      <c r="BP25" s="467">
        <v>120779</v>
      </c>
      <c r="BQ25" s="467">
        <v>94314</v>
      </c>
      <c r="BR25" s="467">
        <v>120212</v>
      </c>
      <c r="BS25" s="467">
        <v>110780</v>
      </c>
      <c r="BT25" s="467">
        <v>114830</v>
      </c>
      <c r="BU25" s="467">
        <v>115304</v>
      </c>
      <c r="BV25" s="467">
        <v>113064</v>
      </c>
      <c r="BW25" s="467">
        <v>105453</v>
      </c>
      <c r="BX25" s="467">
        <v>110158</v>
      </c>
      <c r="BY25" s="467">
        <v>109316</v>
      </c>
      <c r="BZ25" s="467" t="s">
        <v>1981</v>
      </c>
      <c r="CA25" s="467" t="s">
        <v>1981</v>
      </c>
      <c r="CB25" s="467">
        <v>20649</v>
      </c>
      <c r="CC25" s="467">
        <v>16147</v>
      </c>
      <c r="CD25" s="467">
        <v>20544</v>
      </c>
      <c r="CE25" s="467">
        <v>18887</v>
      </c>
      <c r="CF25" s="467">
        <v>19631</v>
      </c>
      <c r="CG25" s="467">
        <v>19708</v>
      </c>
      <c r="CH25" s="467">
        <v>19245</v>
      </c>
      <c r="CI25" s="467">
        <v>17944</v>
      </c>
      <c r="CJ25" s="467">
        <v>18759</v>
      </c>
      <c r="CK25" s="467">
        <v>18564</v>
      </c>
      <c r="CL25" s="467" t="s">
        <v>1981</v>
      </c>
      <c r="CM25" s="467" t="s">
        <v>1981</v>
      </c>
      <c r="CN25" s="467">
        <v>2707408</v>
      </c>
      <c r="CO25" s="467">
        <v>1070550</v>
      </c>
      <c r="CP25" s="467">
        <v>2818075</v>
      </c>
      <c r="CQ25" s="467">
        <v>1114210</v>
      </c>
      <c r="CR25" s="467">
        <v>190078</v>
      </c>
      <c r="CS25" s="465">
        <v>2019</v>
      </c>
    </row>
    <row r="26" spans="1:97" ht="38.25" x14ac:dyDescent="0.2">
      <c r="A26" s="465">
        <v>10496</v>
      </c>
      <c r="B26" s="466" t="s">
        <v>1439</v>
      </c>
      <c r="C26" s="465" t="s">
        <v>1981</v>
      </c>
      <c r="D26" s="466" t="s">
        <v>1674</v>
      </c>
      <c r="E26" s="466" t="s">
        <v>1673</v>
      </c>
      <c r="F26" s="465">
        <v>10203</v>
      </c>
      <c r="G26" s="466" t="s">
        <v>1982</v>
      </c>
      <c r="H26" s="466" t="s">
        <v>1983</v>
      </c>
      <c r="I26" s="466" t="s">
        <v>1984</v>
      </c>
      <c r="J26" s="466" t="s">
        <v>1533</v>
      </c>
      <c r="K26" s="465">
        <v>22</v>
      </c>
      <c r="L26" s="465">
        <v>3</v>
      </c>
      <c r="M26" s="466" t="s">
        <v>1985</v>
      </c>
      <c r="N26" s="466" t="s">
        <v>1990</v>
      </c>
      <c r="O26" s="466" t="s">
        <v>1986</v>
      </c>
      <c r="P26" s="466" t="s">
        <v>1986</v>
      </c>
      <c r="Q26" s="466" t="s">
        <v>1533</v>
      </c>
      <c r="R26" s="466" t="s">
        <v>1533</v>
      </c>
      <c r="S26" s="466" t="s">
        <v>1987</v>
      </c>
      <c r="T26" s="467">
        <v>684061</v>
      </c>
      <c r="U26" s="467">
        <v>640926</v>
      </c>
      <c r="V26" s="467">
        <v>690770</v>
      </c>
      <c r="W26" s="467">
        <v>645130</v>
      </c>
      <c r="X26" s="467">
        <v>646029</v>
      </c>
      <c r="Y26" s="467">
        <v>685195</v>
      </c>
      <c r="Z26" s="467">
        <v>709451</v>
      </c>
      <c r="AA26" s="467">
        <v>766233</v>
      </c>
      <c r="AB26" s="467">
        <v>743311</v>
      </c>
      <c r="AC26" s="467">
        <v>767793</v>
      </c>
      <c r="AD26" s="467">
        <v>397414</v>
      </c>
      <c r="AE26" s="467">
        <v>241981</v>
      </c>
      <c r="AF26" s="467">
        <v>327327</v>
      </c>
      <c r="AG26" s="467">
        <v>310530</v>
      </c>
      <c r="AH26" s="467">
        <v>332833</v>
      </c>
      <c r="AI26" s="467">
        <v>310958</v>
      </c>
      <c r="AJ26" s="467">
        <v>310233</v>
      </c>
      <c r="AK26" s="467">
        <v>327921</v>
      </c>
      <c r="AL26" s="467">
        <v>337317</v>
      </c>
      <c r="AM26" s="467">
        <v>364719</v>
      </c>
      <c r="AN26" s="467">
        <v>351943</v>
      </c>
      <c r="AO26" s="467">
        <v>370591</v>
      </c>
      <c r="AP26" s="467">
        <v>196530</v>
      </c>
      <c r="AQ26" s="467">
        <v>113806</v>
      </c>
      <c r="AR26" s="468">
        <v>1.03</v>
      </c>
      <c r="AS26" s="468">
        <v>1.03</v>
      </c>
      <c r="AT26" s="468">
        <v>1.03</v>
      </c>
      <c r="AU26" s="468">
        <v>1.03</v>
      </c>
      <c r="AV26" s="468">
        <v>1.03</v>
      </c>
      <c r="AW26" s="468">
        <v>1.03</v>
      </c>
      <c r="AX26" s="468">
        <v>1.03</v>
      </c>
      <c r="AY26" s="468">
        <v>1.03</v>
      </c>
      <c r="AZ26" s="468">
        <v>1.03</v>
      </c>
      <c r="BA26" s="468">
        <v>1.03</v>
      </c>
      <c r="BB26" s="468">
        <v>1.03</v>
      </c>
      <c r="BC26" s="468">
        <v>1.03</v>
      </c>
      <c r="BD26" s="467">
        <v>704583</v>
      </c>
      <c r="BE26" s="467">
        <v>660154</v>
      </c>
      <c r="BF26" s="467">
        <v>711493</v>
      </c>
      <c r="BG26" s="467">
        <v>664484</v>
      </c>
      <c r="BH26" s="467">
        <v>665410</v>
      </c>
      <c r="BI26" s="467">
        <v>705751</v>
      </c>
      <c r="BJ26" s="467">
        <v>730735</v>
      </c>
      <c r="BK26" s="467">
        <v>789220</v>
      </c>
      <c r="BL26" s="467">
        <v>765610</v>
      </c>
      <c r="BM26" s="467">
        <v>790827</v>
      </c>
      <c r="BN26" s="467">
        <v>409336</v>
      </c>
      <c r="BO26" s="467">
        <v>249240</v>
      </c>
      <c r="BP26" s="467">
        <v>337147</v>
      </c>
      <c r="BQ26" s="467">
        <v>319846</v>
      </c>
      <c r="BR26" s="467">
        <v>342818</v>
      </c>
      <c r="BS26" s="467">
        <v>320287</v>
      </c>
      <c r="BT26" s="467">
        <v>319540</v>
      </c>
      <c r="BU26" s="467">
        <v>337759</v>
      </c>
      <c r="BV26" s="467">
        <v>347436</v>
      </c>
      <c r="BW26" s="467">
        <v>375661</v>
      </c>
      <c r="BX26" s="467">
        <v>362501</v>
      </c>
      <c r="BY26" s="467">
        <v>381709</v>
      </c>
      <c r="BZ26" s="467">
        <v>202426</v>
      </c>
      <c r="CA26" s="467">
        <v>117220</v>
      </c>
      <c r="CB26" s="467">
        <v>56628</v>
      </c>
      <c r="CC26" s="467">
        <v>53703</v>
      </c>
      <c r="CD26" s="467">
        <v>57567</v>
      </c>
      <c r="CE26" s="467">
        <v>53718</v>
      </c>
      <c r="CF26" s="467">
        <v>53657</v>
      </c>
      <c r="CG26" s="467">
        <v>56588</v>
      </c>
      <c r="CH26" s="467">
        <v>58169</v>
      </c>
      <c r="CI26" s="467">
        <v>62859</v>
      </c>
      <c r="CJ26" s="467">
        <v>60725</v>
      </c>
      <c r="CK26" s="467">
        <v>64007</v>
      </c>
      <c r="CL26" s="467">
        <v>33818</v>
      </c>
      <c r="CM26" s="467">
        <v>19696</v>
      </c>
      <c r="CN26" s="467">
        <v>7618294</v>
      </c>
      <c r="CO26" s="467">
        <v>3654708</v>
      </c>
      <c r="CP26" s="467">
        <v>7846843</v>
      </c>
      <c r="CQ26" s="467">
        <v>3764350</v>
      </c>
      <c r="CR26" s="467">
        <v>631135</v>
      </c>
      <c r="CS26" s="465">
        <v>2019</v>
      </c>
    </row>
    <row r="27" spans="1:97" ht="38.25" x14ac:dyDescent="0.2">
      <c r="A27" s="465">
        <v>10501</v>
      </c>
      <c r="B27" s="466" t="s">
        <v>1439</v>
      </c>
      <c r="C27" s="465" t="s">
        <v>1981</v>
      </c>
      <c r="D27" s="466" t="s">
        <v>1676</v>
      </c>
      <c r="E27" s="466" t="s">
        <v>1675</v>
      </c>
      <c r="F27" s="465">
        <v>12449</v>
      </c>
      <c r="G27" s="466" t="s">
        <v>1982</v>
      </c>
      <c r="H27" s="466" t="s">
        <v>1983</v>
      </c>
      <c r="I27" s="466" t="s">
        <v>1984</v>
      </c>
      <c r="J27" s="466" t="s">
        <v>1533</v>
      </c>
      <c r="K27" s="465">
        <v>22</v>
      </c>
      <c r="L27" s="465">
        <v>3</v>
      </c>
      <c r="M27" s="466" t="s">
        <v>1985</v>
      </c>
      <c r="N27" s="466" t="s">
        <v>1990</v>
      </c>
      <c r="O27" s="466" t="s">
        <v>1986</v>
      </c>
      <c r="P27" s="466" t="s">
        <v>1986</v>
      </c>
      <c r="Q27" s="466" t="s">
        <v>1533</v>
      </c>
      <c r="R27" s="466" t="s">
        <v>1533</v>
      </c>
      <c r="S27" s="466" t="s">
        <v>1987</v>
      </c>
      <c r="T27" s="467">
        <v>0</v>
      </c>
      <c r="U27" s="467">
        <v>0</v>
      </c>
      <c r="V27" s="467">
        <v>0</v>
      </c>
      <c r="W27" s="467">
        <v>0</v>
      </c>
      <c r="X27" s="467">
        <v>0</v>
      </c>
      <c r="Y27" s="467">
        <v>0</v>
      </c>
      <c r="Z27" s="467">
        <v>0</v>
      </c>
      <c r="AA27" s="467">
        <v>0</v>
      </c>
      <c r="AB27" s="467">
        <v>0</v>
      </c>
      <c r="AC27" s="467">
        <v>0</v>
      </c>
      <c r="AD27" s="467">
        <v>0</v>
      </c>
      <c r="AE27" s="467">
        <v>0</v>
      </c>
      <c r="AF27" s="467">
        <v>0</v>
      </c>
      <c r="AG27" s="467">
        <v>0</v>
      </c>
      <c r="AH27" s="467">
        <v>0</v>
      </c>
      <c r="AI27" s="467">
        <v>0</v>
      </c>
      <c r="AJ27" s="467">
        <v>0</v>
      </c>
      <c r="AK27" s="467">
        <v>0</v>
      </c>
      <c r="AL27" s="467">
        <v>0</v>
      </c>
      <c r="AM27" s="467">
        <v>0</v>
      </c>
      <c r="AN27" s="467">
        <v>0</v>
      </c>
      <c r="AO27" s="467">
        <v>0</v>
      </c>
      <c r="AP27" s="467">
        <v>0</v>
      </c>
      <c r="AQ27" s="467">
        <v>0</v>
      </c>
      <c r="AR27" s="468">
        <v>0</v>
      </c>
      <c r="AS27" s="468">
        <v>0</v>
      </c>
      <c r="AT27" s="468">
        <v>0</v>
      </c>
      <c r="AU27" s="468">
        <v>0</v>
      </c>
      <c r="AV27" s="468">
        <v>0</v>
      </c>
      <c r="AW27" s="468">
        <v>0</v>
      </c>
      <c r="AX27" s="468">
        <v>0</v>
      </c>
      <c r="AY27" s="468">
        <v>0</v>
      </c>
      <c r="AZ27" s="468">
        <v>0</v>
      </c>
      <c r="BA27" s="468">
        <v>0</v>
      </c>
      <c r="BB27" s="468">
        <v>0</v>
      </c>
      <c r="BC27" s="468">
        <v>0</v>
      </c>
      <c r="BD27" s="467">
        <v>0</v>
      </c>
      <c r="BE27" s="467">
        <v>0</v>
      </c>
      <c r="BF27" s="467">
        <v>0</v>
      </c>
      <c r="BG27" s="467">
        <v>0</v>
      </c>
      <c r="BH27" s="467">
        <v>0</v>
      </c>
      <c r="BI27" s="467">
        <v>0</v>
      </c>
      <c r="BJ27" s="467">
        <v>0</v>
      </c>
      <c r="BK27" s="467">
        <v>0</v>
      </c>
      <c r="BL27" s="467">
        <v>0</v>
      </c>
      <c r="BM27" s="467">
        <v>0</v>
      </c>
      <c r="BN27" s="467">
        <v>0</v>
      </c>
      <c r="BO27" s="467">
        <v>0</v>
      </c>
      <c r="BP27" s="467">
        <v>0</v>
      </c>
      <c r="BQ27" s="467">
        <v>0</v>
      </c>
      <c r="BR27" s="467">
        <v>0</v>
      </c>
      <c r="BS27" s="467">
        <v>0</v>
      </c>
      <c r="BT27" s="467">
        <v>0</v>
      </c>
      <c r="BU27" s="467">
        <v>0</v>
      </c>
      <c r="BV27" s="467">
        <v>0</v>
      </c>
      <c r="BW27" s="467">
        <v>0</v>
      </c>
      <c r="BX27" s="467">
        <v>0</v>
      </c>
      <c r="BY27" s="467">
        <v>0</v>
      </c>
      <c r="BZ27" s="467">
        <v>0</v>
      </c>
      <c r="CA27" s="467">
        <v>0</v>
      </c>
      <c r="CB27" s="467">
        <v>0</v>
      </c>
      <c r="CC27" s="467">
        <v>0</v>
      </c>
      <c r="CD27" s="467">
        <v>0</v>
      </c>
      <c r="CE27" s="467">
        <v>0</v>
      </c>
      <c r="CF27" s="467">
        <v>0</v>
      </c>
      <c r="CG27" s="467">
        <v>0</v>
      </c>
      <c r="CH27" s="467">
        <v>0</v>
      </c>
      <c r="CI27" s="467">
        <v>0</v>
      </c>
      <c r="CJ27" s="467">
        <v>0</v>
      </c>
      <c r="CK27" s="467">
        <v>0</v>
      </c>
      <c r="CL27" s="467">
        <v>0</v>
      </c>
      <c r="CM27" s="467">
        <v>0</v>
      </c>
      <c r="CN27" s="467">
        <v>0</v>
      </c>
      <c r="CO27" s="467">
        <v>0</v>
      </c>
      <c r="CP27" s="467">
        <v>0</v>
      </c>
      <c r="CQ27" s="467">
        <v>0</v>
      </c>
      <c r="CR27" s="467">
        <v>0</v>
      </c>
      <c r="CS27" s="465">
        <v>2019</v>
      </c>
    </row>
    <row r="28" spans="1:97" ht="63.75" x14ac:dyDescent="0.2">
      <c r="A28" s="465">
        <v>10601</v>
      </c>
      <c r="B28" s="466" t="s">
        <v>1439</v>
      </c>
      <c r="C28" s="465" t="s">
        <v>1981</v>
      </c>
      <c r="D28" s="466" t="s">
        <v>1098</v>
      </c>
      <c r="E28" s="466" t="s">
        <v>1677</v>
      </c>
      <c r="F28" s="465">
        <v>2674</v>
      </c>
      <c r="G28" s="466" t="s">
        <v>1982</v>
      </c>
      <c r="H28" s="466" t="s">
        <v>1983</v>
      </c>
      <c r="I28" s="466" t="s">
        <v>1984</v>
      </c>
      <c r="J28" s="466" t="s">
        <v>1533</v>
      </c>
      <c r="K28" s="465">
        <v>324</v>
      </c>
      <c r="L28" s="465">
        <v>7</v>
      </c>
      <c r="M28" s="466" t="s">
        <v>1989</v>
      </c>
      <c r="N28" s="466" t="s">
        <v>1991</v>
      </c>
      <c r="O28" s="466" t="s">
        <v>1986</v>
      </c>
      <c r="P28" s="466" t="s">
        <v>1986</v>
      </c>
      <c r="Q28" s="466" t="s">
        <v>1533</v>
      </c>
      <c r="R28" s="466" t="s">
        <v>1533</v>
      </c>
      <c r="S28" s="466" t="s">
        <v>1987</v>
      </c>
      <c r="T28" s="467">
        <v>0</v>
      </c>
      <c r="U28" s="467">
        <v>0</v>
      </c>
      <c r="V28" s="467">
        <v>0</v>
      </c>
      <c r="W28" s="467">
        <v>0</v>
      </c>
      <c r="X28" s="467">
        <v>0</v>
      </c>
      <c r="Y28" s="467">
        <v>0</v>
      </c>
      <c r="Z28" s="467">
        <v>0</v>
      </c>
      <c r="AA28" s="467">
        <v>0</v>
      </c>
      <c r="AB28" s="467">
        <v>0</v>
      </c>
      <c r="AC28" s="467">
        <v>0</v>
      </c>
      <c r="AD28" s="467">
        <v>0</v>
      </c>
      <c r="AE28" s="467">
        <v>0</v>
      </c>
      <c r="AF28" s="467">
        <v>0</v>
      </c>
      <c r="AG28" s="467">
        <v>0</v>
      </c>
      <c r="AH28" s="467">
        <v>0</v>
      </c>
      <c r="AI28" s="467">
        <v>0</v>
      </c>
      <c r="AJ28" s="467">
        <v>0</v>
      </c>
      <c r="AK28" s="467">
        <v>0</v>
      </c>
      <c r="AL28" s="467">
        <v>0</v>
      </c>
      <c r="AM28" s="467">
        <v>0</v>
      </c>
      <c r="AN28" s="467">
        <v>0</v>
      </c>
      <c r="AO28" s="467">
        <v>0</v>
      </c>
      <c r="AP28" s="467">
        <v>0</v>
      </c>
      <c r="AQ28" s="467">
        <v>0</v>
      </c>
      <c r="AR28" s="468">
        <v>0</v>
      </c>
      <c r="AS28" s="468">
        <v>0</v>
      </c>
      <c r="AT28" s="468">
        <v>0</v>
      </c>
      <c r="AU28" s="468">
        <v>0</v>
      </c>
      <c r="AV28" s="468">
        <v>0</v>
      </c>
      <c r="AW28" s="468">
        <v>0</v>
      </c>
      <c r="AX28" s="468">
        <v>0</v>
      </c>
      <c r="AY28" s="468">
        <v>0</v>
      </c>
      <c r="AZ28" s="468">
        <v>0</v>
      </c>
      <c r="BA28" s="468">
        <v>0</v>
      </c>
      <c r="BB28" s="468">
        <v>0</v>
      </c>
      <c r="BC28" s="468">
        <v>0</v>
      </c>
      <c r="BD28" s="467">
        <v>0</v>
      </c>
      <c r="BE28" s="467">
        <v>0</v>
      </c>
      <c r="BF28" s="467">
        <v>0</v>
      </c>
      <c r="BG28" s="467">
        <v>0</v>
      </c>
      <c r="BH28" s="467">
        <v>0</v>
      </c>
      <c r="BI28" s="467">
        <v>0</v>
      </c>
      <c r="BJ28" s="467">
        <v>0</v>
      </c>
      <c r="BK28" s="467">
        <v>0</v>
      </c>
      <c r="BL28" s="467">
        <v>0</v>
      </c>
      <c r="BM28" s="467">
        <v>0</v>
      </c>
      <c r="BN28" s="467">
        <v>0</v>
      </c>
      <c r="BO28" s="467">
        <v>0</v>
      </c>
      <c r="BP28" s="467">
        <v>0</v>
      </c>
      <c r="BQ28" s="467">
        <v>0</v>
      </c>
      <c r="BR28" s="467">
        <v>0</v>
      </c>
      <c r="BS28" s="467">
        <v>0</v>
      </c>
      <c r="BT28" s="467">
        <v>0</v>
      </c>
      <c r="BU28" s="467">
        <v>0</v>
      </c>
      <c r="BV28" s="467">
        <v>0</v>
      </c>
      <c r="BW28" s="467">
        <v>0</v>
      </c>
      <c r="BX28" s="467">
        <v>0</v>
      </c>
      <c r="BY28" s="467">
        <v>0</v>
      </c>
      <c r="BZ28" s="467">
        <v>0</v>
      </c>
      <c r="CA28" s="467">
        <v>0</v>
      </c>
      <c r="CB28" s="467">
        <v>0</v>
      </c>
      <c r="CC28" s="467">
        <v>0</v>
      </c>
      <c r="CD28" s="467">
        <v>0</v>
      </c>
      <c r="CE28" s="467">
        <v>0</v>
      </c>
      <c r="CF28" s="467">
        <v>0</v>
      </c>
      <c r="CG28" s="467">
        <v>0</v>
      </c>
      <c r="CH28" s="467">
        <v>0</v>
      </c>
      <c r="CI28" s="467">
        <v>0</v>
      </c>
      <c r="CJ28" s="467">
        <v>0</v>
      </c>
      <c r="CK28" s="467">
        <v>0</v>
      </c>
      <c r="CL28" s="467">
        <v>0</v>
      </c>
      <c r="CM28" s="467">
        <v>0</v>
      </c>
      <c r="CN28" s="467">
        <v>0</v>
      </c>
      <c r="CO28" s="467">
        <v>0</v>
      </c>
      <c r="CP28" s="467">
        <v>0</v>
      </c>
      <c r="CQ28" s="467">
        <v>0</v>
      </c>
      <c r="CR28" s="467">
        <v>0</v>
      </c>
      <c r="CS28" s="465">
        <v>2019</v>
      </c>
    </row>
    <row r="29" spans="1:97" ht="63.75" x14ac:dyDescent="0.2">
      <c r="A29" s="465">
        <v>10601</v>
      </c>
      <c r="B29" s="466" t="s">
        <v>1439</v>
      </c>
      <c r="C29" s="465" t="s">
        <v>1981</v>
      </c>
      <c r="D29" s="466" t="s">
        <v>1098</v>
      </c>
      <c r="E29" s="466" t="s">
        <v>1677</v>
      </c>
      <c r="F29" s="465">
        <v>2674</v>
      </c>
      <c r="G29" s="466" t="s">
        <v>1982</v>
      </c>
      <c r="H29" s="466" t="s">
        <v>1983</v>
      </c>
      <c r="I29" s="466" t="s">
        <v>1984</v>
      </c>
      <c r="J29" s="466" t="s">
        <v>1533</v>
      </c>
      <c r="K29" s="465">
        <v>324</v>
      </c>
      <c r="L29" s="465">
        <v>7</v>
      </c>
      <c r="M29" s="466" t="s">
        <v>1989</v>
      </c>
      <c r="N29" s="466" t="s">
        <v>1991</v>
      </c>
      <c r="O29" s="466" t="s">
        <v>2001</v>
      </c>
      <c r="P29" s="466" t="s">
        <v>2001</v>
      </c>
      <c r="Q29" s="466" t="s">
        <v>1533</v>
      </c>
      <c r="R29" s="466" t="s">
        <v>1533</v>
      </c>
      <c r="S29" s="466" t="s">
        <v>1994</v>
      </c>
      <c r="T29" s="467">
        <v>0</v>
      </c>
      <c r="U29" s="467">
        <v>0</v>
      </c>
      <c r="V29" s="467">
        <v>0</v>
      </c>
      <c r="W29" s="467">
        <v>0</v>
      </c>
      <c r="X29" s="467">
        <v>0</v>
      </c>
      <c r="Y29" s="467">
        <v>0</v>
      </c>
      <c r="Z29" s="467">
        <v>0</v>
      </c>
      <c r="AA29" s="467">
        <v>0</v>
      </c>
      <c r="AB29" s="467">
        <v>0</v>
      </c>
      <c r="AC29" s="467">
        <v>0</v>
      </c>
      <c r="AD29" s="467">
        <v>0</v>
      </c>
      <c r="AE29" s="467">
        <v>0</v>
      </c>
      <c r="AF29" s="467">
        <v>0</v>
      </c>
      <c r="AG29" s="467">
        <v>0</v>
      </c>
      <c r="AH29" s="467">
        <v>0</v>
      </c>
      <c r="AI29" s="467">
        <v>0</v>
      </c>
      <c r="AJ29" s="467">
        <v>0</v>
      </c>
      <c r="AK29" s="467">
        <v>0</v>
      </c>
      <c r="AL29" s="467">
        <v>0</v>
      </c>
      <c r="AM29" s="467">
        <v>0</v>
      </c>
      <c r="AN29" s="467">
        <v>0</v>
      </c>
      <c r="AO29" s="467">
        <v>0</v>
      </c>
      <c r="AP29" s="467">
        <v>0</v>
      </c>
      <c r="AQ29" s="467">
        <v>0</v>
      </c>
      <c r="AR29" s="468">
        <v>0</v>
      </c>
      <c r="AS29" s="468">
        <v>0</v>
      </c>
      <c r="AT29" s="468">
        <v>0</v>
      </c>
      <c r="AU29" s="468">
        <v>0</v>
      </c>
      <c r="AV29" s="468">
        <v>0</v>
      </c>
      <c r="AW29" s="468">
        <v>0</v>
      </c>
      <c r="AX29" s="468">
        <v>0</v>
      </c>
      <c r="AY29" s="468">
        <v>0</v>
      </c>
      <c r="AZ29" s="468">
        <v>0</v>
      </c>
      <c r="BA29" s="468">
        <v>0</v>
      </c>
      <c r="BB29" s="468">
        <v>0</v>
      </c>
      <c r="BC29" s="468">
        <v>0</v>
      </c>
      <c r="BD29" s="467">
        <v>0</v>
      </c>
      <c r="BE29" s="467">
        <v>0</v>
      </c>
      <c r="BF29" s="467">
        <v>0</v>
      </c>
      <c r="BG29" s="467">
        <v>0</v>
      </c>
      <c r="BH29" s="467">
        <v>0</v>
      </c>
      <c r="BI29" s="467">
        <v>0</v>
      </c>
      <c r="BJ29" s="467">
        <v>0</v>
      </c>
      <c r="BK29" s="467">
        <v>0</v>
      </c>
      <c r="BL29" s="467">
        <v>0</v>
      </c>
      <c r="BM29" s="467">
        <v>0</v>
      </c>
      <c r="BN29" s="467">
        <v>0</v>
      </c>
      <c r="BO29" s="467">
        <v>0</v>
      </c>
      <c r="BP29" s="467">
        <v>0</v>
      </c>
      <c r="BQ29" s="467">
        <v>0</v>
      </c>
      <c r="BR29" s="467">
        <v>0</v>
      </c>
      <c r="BS29" s="467">
        <v>0</v>
      </c>
      <c r="BT29" s="467">
        <v>0</v>
      </c>
      <c r="BU29" s="467">
        <v>0</v>
      </c>
      <c r="BV29" s="467">
        <v>0</v>
      </c>
      <c r="BW29" s="467">
        <v>0</v>
      </c>
      <c r="BX29" s="467">
        <v>0</v>
      </c>
      <c r="BY29" s="467">
        <v>0</v>
      </c>
      <c r="BZ29" s="467">
        <v>0</v>
      </c>
      <c r="CA29" s="467">
        <v>0</v>
      </c>
      <c r="CB29" s="467">
        <v>0</v>
      </c>
      <c r="CC29" s="467">
        <v>0</v>
      </c>
      <c r="CD29" s="467">
        <v>0</v>
      </c>
      <c r="CE29" s="467">
        <v>0</v>
      </c>
      <c r="CF29" s="467">
        <v>0</v>
      </c>
      <c r="CG29" s="467">
        <v>0</v>
      </c>
      <c r="CH29" s="467">
        <v>0</v>
      </c>
      <c r="CI29" s="467">
        <v>0</v>
      </c>
      <c r="CJ29" s="467">
        <v>0</v>
      </c>
      <c r="CK29" s="467">
        <v>0</v>
      </c>
      <c r="CL29" s="467">
        <v>0</v>
      </c>
      <c r="CM29" s="467">
        <v>0</v>
      </c>
      <c r="CN29" s="467">
        <v>0</v>
      </c>
      <c r="CO29" s="467">
        <v>0</v>
      </c>
      <c r="CP29" s="467">
        <v>0</v>
      </c>
      <c r="CQ29" s="467">
        <v>0</v>
      </c>
      <c r="CR29" s="467">
        <v>0</v>
      </c>
      <c r="CS29" s="465">
        <v>2019</v>
      </c>
    </row>
    <row r="30" spans="1:97" ht="63.75" x14ac:dyDescent="0.2">
      <c r="A30" s="465">
        <v>10601</v>
      </c>
      <c r="B30" s="466" t="s">
        <v>1439</v>
      </c>
      <c r="C30" s="465" t="s">
        <v>1981</v>
      </c>
      <c r="D30" s="466" t="s">
        <v>1098</v>
      </c>
      <c r="E30" s="466" t="s">
        <v>1677</v>
      </c>
      <c r="F30" s="465">
        <v>2674</v>
      </c>
      <c r="G30" s="466" t="s">
        <v>1982</v>
      </c>
      <c r="H30" s="466" t="s">
        <v>1983</v>
      </c>
      <c r="I30" s="466" t="s">
        <v>1984</v>
      </c>
      <c r="J30" s="466" t="s">
        <v>1533</v>
      </c>
      <c r="K30" s="465">
        <v>324</v>
      </c>
      <c r="L30" s="465">
        <v>7</v>
      </c>
      <c r="M30" s="466" t="s">
        <v>1989</v>
      </c>
      <c r="N30" s="466" t="s">
        <v>1991</v>
      </c>
      <c r="O30" s="466" t="s">
        <v>2002</v>
      </c>
      <c r="P30" s="466" t="s">
        <v>2003</v>
      </c>
      <c r="Q30" s="466" t="s">
        <v>1533</v>
      </c>
      <c r="R30" s="466" t="s">
        <v>1533</v>
      </c>
      <c r="S30" s="466" t="s">
        <v>1533</v>
      </c>
      <c r="T30" s="467">
        <v>0</v>
      </c>
      <c r="U30" s="467">
        <v>0</v>
      </c>
      <c r="V30" s="467">
        <v>0</v>
      </c>
      <c r="W30" s="467">
        <v>0</v>
      </c>
      <c r="X30" s="467">
        <v>0</v>
      </c>
      <c r="Y30" s="467">
        <v>0</v>
      </c>
      <c r="Z30" s="467">
        <v>0</v>
      </c>
      <c r="AA30" s="467">
        <v>0</v>
      </c>
      <c r="AB30" s="467">
        <v>0</v>
      </c>
      <c r="AC30" s="467">
        <v>0</v>
      </c>
      <c r="AD30" s="467">
        <v>0</v>
      </c>
      <c r="AE30" s="467">
        <v>0</v>
      </c>
      <c r="AF30" s="467">
        <v>0</v>
      </c>
      <c r="AG30" s="467">
        <v>0</v>
      </c>
      <c r="AH30" s="467">
        <v>0</v>
      </c>
      <c r="AI30" s="467">
        <v>0</v>
      </c>
      <c r="AJ30" s="467">
        <v>0</v>
      </c>
      <c r="AK30" s="467">
        <v>0</v>
      </c>
      <c r="AL30" s="467">
        <v>0</v>
      </c>
      <c r="AM30" s="467">
        <v>0</v>
      </c>
      <c r="AN30" s="467">
        <v>0</v>
      </c>
      <c r="AO30" s="467">
        <v>0</v>
      </c>
      <c r="AP30" s="467">
        <v>0</v>
      </c>
      <c r="AQ30" s="467">
        <v>0</v>
      </c>
      <c r="AR30" s="468">
        <v>0</v>
      </c>
      <c r="AS30" s="468">
        <v>0</v>
      </c>
      <c r="AT30" s="468">
        <v>0</v>
      </c>
      <c r="AU30" s="468">
        <v>0</v>
      </c>
      <c r="AV30" s="468">
        <v>0</v>
      </c>
      <c r="AW30" s="468">
        <v>0</v>
      </c>
      <c r="AX30" s="468">
        <v>0</v>
      </c>
      <c r="AY30" s="468">
        <v>0</v>
      </c>
      <c r="AZ30" s="468">
        <v>0</v>
      </c>
      <c r="BA30" s="468">
        <v>0</v>
      </c>
      <c r="BB30" s="468">
        <v>0</v>
      </c>
      <c r="BC30" s="468">
        <v>0</v>
      </c>
      <c r="BD30" s="467">
        <v>182401</v>
      </c>
      <c r="BE30" s="467">
        <v>138856</v>
      </c>
      <c r="BF30" s="467">
        <v>129826</v>
      </c>
      <c r="BG30" s="467">
        <v>138099</v>
      </c>
      <c r="BH30" s="467">
        <v>75372</v>
      </c>
      <c r="BI30" s="467">
        <v>171697</v>
      </c>
      <c r="BJ30" s="467">
        <v>119211</v>
      </c>
      <c r="BK30" s="467">
        <v>171911</v>
      </c>
      <c r="BL30" s="467">
        <v>93592</v>
      </c>
      <c r="BM30" s="467">
        <v>159996</v>
      </c>
      <c r="BN30" s="467">
        <v>152204</v>
      </c>
      <c r="BO30" s="467">
        <v>168589</v>
      </c>
      <c r="BP30" s="467">
        <v>182401</v>
      </c>
      <c r="BQ30" s="467">
        <v>138856</v>
      </c>
      <c r="BR30" s="467">
        <v>129826</v>
      </c>
      <c r="BS30" s="467">
        <v>138099</v>
      </c>
      <c r="BT30" s="467">
        <v>75372</v>
      </c>
      <c r="BU30" s="467">
        <v>171697</v>
      </c>
      <c r="BV30" s="467">
        <v>119211</v>
      </c>
      <c r="BW30" s="467">
        <v>171911</v>
      </c>
      <c r="BX30" s="467">
        <v>93592</v>
      </c>
      <c r="BY30" s="467">
        <v>159996</v>
      </c>
      <c r="BZ30" s="467">
        <v>152204</v>
      </c>
      <c r="CA30" s="467">
        <v>168589</v>
      </c>
      <c r="CB30" s="467">
        <v>20483</v>
      </c>
      <c r="CC30" s="467">
        <v>15593</v>
      </c>
      <c r="CD30" s="467">
        <v>14579</v>
      </c>
      <c r="CE30" s="467">
        <v>15508</v>
      </c>
      <c r="CF30" s="467">
        <v>8464</v>
      </c>
      <c r="CG30" s="467">
        <v>19281</v>
      </c>
      <c r="CH30" s="467">
        <v>13387</v>
      </c>
      <c r="CI30" s="467">
        <v>19305</v>
      </c>
      <c r="CJ30" s="467">
        <v>10510</v>
      </c>
      <c r="CK30" s="467">
        <v>17967</v>
      </c>
      <c r="CL30" s="467">
        <v>17092</v>
      </c>
      <c r="CM30" s="467">
        <v>18932</v>
      </c>
      <c r="CN30" s="467">
        <v>0</v>
      </c>
      <c r="CO30" s="467">
        <v>0</v>
      </c>
      <c r="CP30" s="467">
        <v>1701754</v>
      </c>
      <c r="CQ30" s="467">
        <v>1701754</v>
      </c>
      <c r="CR30" s="467">
        <v>191101</v>
      </c>
      <c r="CS30" s="465">
        <v>2019</v>
      </c>
    </row>
    <row r="31" spans="1:97" ht="38.25" x14ac:dyDescent="0.2">
      <c r="A31" s="465">
        <v>10649</v>
      </c>
      <c r="B31" s="466" t="s">
        <v>1439</v>
      </c>
      <c r="C31" s="465" t="s">
        <v>1981</v>
      </c>
      <c r="D31" s="466" t="s">
        <v>683</v>
      </c>
      <c r="E31" s="466" t="s">
        <v>1678</v>
      </c>
      <c r="F31" s="465">
        <v>60662</v>
      </c>
      <c r="G31" s="466" t="s">
        <v>1982</v>
      </c>
      <c r="H31" s="466" t="s">
        <v>1983</v>
      </c>
      <c r="I31" s="466" t="s">
        <v>1984</v>
      </c>
      <c r="J31" s="466" t="s">
        <v>1533</v>
      </c>
      <c r="K31" s="465">
        <v>22</v>
      </c>
      <c r="L31" s="465">
        <v>3</v>
      </c>
      <c r="M31" s="466" t="s">
        <v>1985</v>
      </c>
      <c r="N31" s="466" t="s">
        <v>1990</v>
      </c>
      <c r="O31" s="466" t="s">
        <v>1986</v>
      </c>
      <c r="P31" s="466" t="s">
        <v>1986</v>
      </c>
      <c r="Q31" s="466" t="s">
        <v>1533</v>
      </c>
      <c r="R31" s="466" t="s">
        <v>1533</v>
      </c>
      <c r="S31" s="466" t="s">
        <v>1987</v>
      </c>
      <c r="T31" s="467">
        <v>2688</v>
      </c>
      <c r="U31" s="467">
        <v>18616</v>
      </c>
      <c r="V31" s="467">
        <v>15302</v>
      </c>
      <c r="W31" s="467">
        <v>15632</v>
      </c>
      <c r="X31" s="467">
        <v>1078</v>
      </c>
      <c r="Y31" s="467">
        <v>16131</v>
      </c>
      <c r="Z31" s="467">
        <v>26632</v>
      </c>
      <c r="AA31" s="467">
        <v>91134</v>
      </c>
      <c r="AB31" s="467">
        <v>26468</v>
      </c>
      <c r="AC31" s="467">
        <v>35184</v>
      </c>
      <c r="AD31" s="467">
        <v>45308</v>
      </c>
      <c r="AE31" s="467">
        <v>0</v>
      </c>
      <c r="AF31" s="467">
        <v>2222</v>
      </c>
      <c r="AG31" s="467">
        <v>15367</v>
      </c>
      <c r="AH31" s="467">
        <v>12676</v>
      </c>
      <c r="AI31" s="467">
        <v>12593</v>
      </c>
      <c r="AJ31" s="467">
        <v>850</v>
      </c>
      <c r="AK31" s="467">
        <v>13518</v>
      </c>
      <c r="AL31" s="467">
        <v>22272</v>
      </c>
      <c r="AM31" s="467">
        <v>77382</v>
      </c>
      <c r="AN31" s="467">
        <v>22443</v>
      </c>
      <c r="AO31" s="467">
        <v>29863</v>
      </c>
      <c r="AP31" s="467">
        <v>38587</v>
      </c>
      <c r="AQ31" s="467">
        <v>0</v>
      </c>
      <c r="AR31" s="468">
        <v>1.04</v>
      </c>
      <c r="AS31" s="468">
        <v>1.04</v>
      </c>
      <c r="AT31" s="468">
        <v>1.04</v>
      </c>
      <c r="AU31" s="468">
        <v>1.04</v>
      </c>
      <c r="AV31" s="468">
        <v>1.04</v>
      </c>
      <c r="AW31" s="468">
        <v>1.04</v>
      </c>
      <c r="AX31" s="468">
        <v>1.04</v>
      </c>
      <c r="AY31" s="468">
        <v>1.04</v>
      </c>
      <c r="AZ31" s="468">
        <v>1.04</v>
      </c>
      <c r="BA31" s="468">
        <v>1.04</v>
      </c>
      <c r="BB31" s="468">
        <v>1.04</v>
      </c>
      <c r="BC31" s="468">
        <v>0</v>
      </c>
      <c r="BD31" s="467">
        <v>2796</v>
      </c>
      <c r="BE31" s="467">
        <v>19361</v>
      </c>
      <c r="BF31" s="467">
        <v>15914</v>
      </c>
      <c r="BG31" s="467">
        <v>16257</v>
      </c>
      <c r="BH31" s="467">
        <v>1121</v>
      </c>
      <c r="BI31" s="467">
        <v>16776</v>
      </c>
      <c r="BJ31" s="467">
        <v>27697</v>
      </c>
      <c r="BK31" s="467">
        <v>94779</v>
      </c>
      <c r="BL31" s="467">
        <v>27527</v>
      </c>
      <c r="BM31" s="467">
        <v>36591</v>
      </c>
      <c r="BN31" s="467">
        <v>47120</v>
      </c>
      <c r="BO31" s="467">
        <v>0</v>
      </c>
      <c r="BP31" s="467">
        <v>2311</v>
      </c>
      <c r="BQ31" s="467">
        <v>15982</v>
      </c>
      <c r="BR31" s="467">
        <v>13183</v>
      </c>
      <c r="BS31" s="467">
        <v>13097</v>
      </c>
      <c r="BT31" s="467">
        <v>884</v>
      </c>
      <c r="BU31" s="467">
        <v>14059</v>
      </c>
      <c r="BV31" s="467">
        <v>23163</v>
      </c>
      <c r="BW31" s="467">
        <v>80477</v>
      </c>
      <c r="BX31" s="467">
        <v>23341</v>
      </c>
      <c r="BY31" s="467">
        <v>31057</v>
      </c>
      <c r="BZ31" s="467">
        <v>40130</v>
      </c>
      <c r="CA31" s="467">
        <v>0</v>
      </c>
      <c r="CB31" s="467">
        <v>296</v>
      </c>
      <c r="CC31" s="467">
        <v>2060</v>
      </c>
      <c r="CD31" s="467">
        <v>1684</v>
      </c>
      <c r="CE31" s="467">
        <v>1669</v>
      </c>
      <c r="CF31" s="467">
        <v>113</v>
      </c>
      <c r="CG31" s="467">
        <v>1789</v>
      </c>
      <c r="CH31" s="467">
        <v>2949</v>
      </c>
      <c r="CI31" s="467">
        <v>10247</v>
      </c>
      <c r="CJ31" s="467">
        <v>2972</v>
      </c>
      <c r="CK31" s="467">
        <v>3963</v>
      </c>
      <c r="CL31" s="467">
        <v>5123</v>
      </c>
      <c r="CM31" s="467">
        <v>0</v>
      </c>
      <c r="CN31" s="467">
        <v>294173</v>
      </c>
      <c r="CO31" s="467">
        <v>247773</v>
      </c>
      <c r="CP31" s="467">
        <v>305939</v>
      </c>
      <c r="CQ31" s="467">
        <v>257684</v>
      </c>
      <c r="CR31" s="467">
        <v>32865</v>
      </c>
      <c r="CS31" s="465">
        <v>2019</v>
      </c>
    </row>
    <row r="32" spans="1:97" ht="38.25" x14ac:dyDescent="0.2">
      <c r="A32" s="465">
        <v>10650</v>
      </c>
      <c r="B32" s="466" t="s">
        <v>1439</v>
      </c>
      <c r="C32" s="465" t="s">
        <v>1981</v>
      </c>
      <c r="D32" s="466" t="s">
        <v>675</v>
      </c>
      <c r="E32" s="466" t="s">
        <v>1678</v>
      </c>
      <c r="F32" s="465">
        <v>60662</v>
      </c>
      <c r="G32" s="466" t="s">
        <v>1982</v>
      </c>
      <c r="H32" s="466" t="s">
        <v>1983</v>
      </c>
      <c r="I32" s="466" t="s">
        <v>1984</v>
      </c>
      <c r="J32" s="466" t="s">
        <v>1533</v>
      </c>
      <c r="K32" s="465">
        <v>22</v>
      </c>
      <c r="L32" s="465">
        <v>3</v>
      </c>
      <c r="M32" s="466" t="s">
        <v>1985</v>
      </c>
      <c r="N32" s="466" t="s">
        <v>1990</v>
      </c>
      <c r="O32" s="466" t="s">
        <v>1986</v>
      </c>
      <c r="P32" s="466" t="s">
        <v>1986</v>
      </c>
      <c r="Q32" s="466" t="s">
        <v>1533</v>
      </c>
      <c r="R32" s="466" t="s">
        <v>1533</v>
      </c>
      <c r="S32" s="466" t="s">
        <v>1987</v>
      </c>
      <c r="T32" s="467">
        <v>0</v>
      </c>
      <c r="U32" s="467">
        <v>14105</v>
      </c>
      <c r="V32" s="467">
        <v>2618</v>
      </c>
      <c r="W32" s="467">
        <v>792</v>
      </c>
      <c r="X32" s="467">
        <v>966</v>
      </c>
      <c r="Y32" s="467">
        <v>11063</v>
      </c>
      <c r="Z32" s="467">
        <v>18104</v>
      </c>
      <c r="AA32" s="467">
        <v>18927</v>
      </c>
      <c r="AB32" s="467">
        <v>12796</v>
      </c>
      <c r="AC32" s="467">
        <v>14217</v>
      </c>
      <c r="AD32" s="467">
        <v>36247</v>
      </c>
      <c r="AE32" s="467">
        <v>0</v>
      </c>
      <c r="AF32" s="467">
        <v>0</v>
      </c>
      <c r="AG32" s="467">
        <v>10940</v>
      </c>
      <c r="AH32" s="467">
        <v>2047</v>
      </c>
      <c r="AI32" s="467">
        <v>520</v>
      </c>
      <c r="AJ32" s="467">
        <v>713</v>
      </c>
      <c r="AK32" s="467">
        <v>8715</v>
      </c>
      <c r="AL32" s="467">
        <v>14279</v>
      </c>
      <c r="AM32" s="467">
        <v>15413</v>
      </c>
      <c r="AN32" s="467">
        <v>10128</v>
      </c>
      <c r="AO32" s="467">
        <v>11318</v>
      </c>
      <c r="AP32" s="467">
        <v>29241</v>
      </c>
      <c r="AQ32" s="467">
        <v>0</v>
      </c>
      <c r="AR32" s="468">
        <v>0</v>
      </c>
      <c r="AS32" s="468">
        <v>1.04</v>
      </c>
      <c r="AT32" s="468">
        <v>1.04</v>
      </c>
      <c r="AU32" s="468">
        <v>1.04</v>
      </c>
      <c r="AV32" s="468">
        <v>1.04</v>
      </c>
      <c r="AW32" s="468">
        <v>1.04</v>
      </c>
      <c r="AX32" s="468">
        <v>1.04</v>
      </c>
      <c r="AY32" s="468">
        <v>1.04</v>
      </c>
      <c r="AZ32" s="468">
        <v>1.04</v>
      </c>
      <c r="BA32" s="468">
        <v>1.04</v>
      </c>
      <c r="BB32" s="468">
        <v>1.04</v>
      </c>
      <c r="BC32" s="468">
        <v>0</v>
      </c>
      <c r="BD32" s="467">
        <v>0</v>
      </c>
      <c r="BE32" s="467">
        <v>14669</v>
      </c>
      <c r="BF32" s="467">
        <v>2723</v>
      </c>
      <c r="BG32" s="467">
        <v>824</v>
      </c>
      <c r="BH32" s="467">
        <v>1005</v>
      </c>
      <c r="BI32" s="467">
        <v>11506</v>
      </c>
      <c r="BJ32" s="467">
        <v>18828</v>
      </c>
      <c r="BK32" s="467">
        <v>19684</v>
      </c>
      <c r="BL32" s="467">
        <v>13308</v>
      </c>
      <c r="BM32" s="467">
        <v>14786</v>
      </c>
      <c r="BN32" s="467">
        <v>37697</v>
      </c>
      <c r="BO32" s="467">
        <v>0</v>
      </c>
      <c r="BP32" s="467">
        <v>0</v>
      </c>
      <c r="BQ32" s="467">
        <v>11378</v>
      </c>
      <c r="BR32" s="467">
        <v>2129</v>
      </c>
      <c r="BS32" s="467">
        <v>541</v>
      </c>
      <c r="BT32" s="467">
        <v>742</v>
      </c>
      <c r="BU32" s="467">
        <v>9064</v>
      </c>
      <c r="BV32" s="467">
        <v>14850</v>
      </c>
      <c r="BW32" s="467">
        <v>16029</v>
      </c>
      <c r="BX32" s="467">
        <v>10533</v>
      </c>
      <c r="BY32" s="467">
        <v>11771</v>
      </c>
      <c r="BZ32" s="467">
        <v>30411</v>
      </c>
      <c r="CA32" s="467">
        <v>0</v>
      </c>
      <c r="CB32" s="467">
        <v>0</v>
      </c>
      <c r="CC32" s="467">
        <v>1502</v>
      </c>
      <c r="CD32" s="467">
        <v>281</v>
      </c>
      <c r="CE32" s="467">
        <v>71</v>
      </c>
      <c r="CF32" s="467">
        <v>91</v>
      </c>
      <c r="CG32" s="467">
        <v>1192</v>
      </c>
      <c r="CH32" s="467">
        <v>1950</v>
      </c>
      <c r="CI32" s="467">
        <v>2106</v>
      </c>
      <c r="CJ32" s="467">
        <v>1384</v>
      </c>
      <c r="CK32" s="467">
        <v>1547</v>
      </c>
      <c r="CL32" s="467">
        <v>4001</v>
      </c>
      <c r="CM32" s="467">
        <v>0</v>
      </c>
      <c r="CN32" s="467">
        <v>129835</v>
      </c>
      <c r="CO32" s="467">
        <v>103314</v>
      </c>
      <c r="CP32" s="467">
        <v>135030</v>
      </c>
      <c r="CQ32" s="467">
        <v>107448</v>
      </c>
      <c r="CR32" s="467">
        <v>14125</v>
      </c>
      <c r="CS32" s="465">
        <v>2019</v>
      </c>
    </row>
    <row r="33" spans="1:97" ht="38.25" x14ac:dyDescent="0.2">
      <c r="A33" s="465">
        <v>10652</v>
      </c>
      <c r="B33" s="466" t="s">
        <v>1439</v>
      </c>
      <c r="C33" s="465" t="s">
        <v>1981</v>
      </c>
      <c r="D33" s="466" t="s">
        <v>1681</v>
      </c>
      <c r="E33" s="466" t="s">
        <v>2004</v>
      </c>
      <c r="F33" s="465">
        <v>62970</v>
      </c>
      <c r="G33" s="466" t="s">
        <v>1982</v>
      </c>
      <c r="H33" s="466" t="s">
        <v>1983</v>
      </c>
      <c r="I33" s="466" t="s">
        <v>1984</v>
      </c>
      <c r="J33" s="466" t="s">
        <v>1533</v>
      </c>
      <c r="K33" s="465">
        <v>22</v>
      </c>
      <c r="L33" s="465">
        <v>3</v>
      </c>
      <c r="M33" s="466" t="s">
        <v>1985</v>
      </c>
      <c r="N33" s="466" t="s">
        <v>1991</v>
      </c>
      <c r="O33" s="466" t="s">
        <v>1986</v>
      </c>
      <c r="P33" s="466" t="s">
        <v>1986</v>
      </c>
      <c r="Q33" s="466" t="s">
        <v>1533</v>
      </c>
      <c r="R33" s="466" t="s">
        <v>1533</v>
      </c>
      <c r="S33" s="466" t="s">
        <v>1987</v>
      </c>
      <c r="T33" s="467">
        <v>45155</v>
      </c>
      <c r="U33" s="467">
        <v>32142</v>
      </c>
      <c r="V33" s="467">
        <v>42879</v>
      </c>
      <c r="W33" s="467">
        <v>13954</v>
      </c>
      <c r="X33" s="467">
        <v>172</v>
      </c>
      <c r="Y33" s="467">
        <v>2478</v>
      </c>
      <c r="Z33" s="467">
        <v>10313</v>
      </c>
      <c r="AA33" s="467">
        <v>13164</v>
      </c>
      <c r="AB33" s="467">
        <v>11876</v>
      </c>
      <c r="AC33" s="467">
        <v>11959</v>
      </c>
      <c r="AD33" s="467">
        <v>16331</v>
      </c>
      <c r="AE33" s="467">
        <v>31138</v>
      </c>
      <c r="AF33" s="467">
        <v>31288</v>
      </c>
      <c r="AG33" s="467">
        <v>22567</v>
      </c>
      <c r="AH33" s="467">
        <v>31288</v>
      </c>
      <c r="AI33" s="467">
        <v>10890</v>
      </c>
      <c r="AJ33" s="467">
        <v>130</v>
      </c>
      <c r="AK33" s="467">
        <v>1126</v>
      </c>
      <c r="AL33" s="467">
        <v>8937</v>
      </c>
      <c r="AM33" s="467">
        <v>12221</v>
      </c>
      <c r="AN33" s="467">
        <v>9996</v>
      </c>
      <c r="AO33" s="467">
        <v>9948</v>
      </c>
      <c r="AP33" s="467">
        <v>13295</v>
      </c>
      <c r="AQ33" s="467">
        <v>22625</v>
      </c>
      <c r="AR33" s="468">
        <v>1.0149999999999999</v>
      </c>
      <c r="AS33" s="468">
        <v>1.0149999999999999</v>
      </c>
      <c r="AT33" s="468">
        <v>1.0149999999999999</v>
      </c>
      <c r="AU33" s="468">
        <v>1.0149999999999999</v>
      </c>
      <c r="AV33" s="468">
        <v>1.0149999999999999</v>
      </c>
      <c r="AW33" s="468">
        <v>1.0149999999999999</v>
      </c>
      <c r="AX33" s="468">
        <v>1.0149999999999999</v>
      </c>
      <c r="AY33" s="468">
        <v>1.0149999999999999</v>
      </c>
      <c r="AZ33" s="468">
        <v>1.0149999999999999</v>
      </c>
      <c r="BA33" s="468">
        <v>1.0149999999999999</v>
      </c>
      <c r="BB33" s="468">
        <v>1.0149999999999999</v>
      </c>
      <c r="BC33" s="468">
        <v>1.0149999999999999</v>
      </c>
      <c r="BD33" s="467">
        <v>45832</v>
      </c>
      <c r="BE33" s="467">
        <v>32624</v>
      </c>
      <c r="BF33" s="467">
        <v>43522</v>
      </c>
      <c r="BG33" s="467">
        <v>14163</v>
      </c>
      <c r="BH33" s="467">
        <v>175</v>
      </c>
      <c r="BI33" s="467">
        <v>2515</v>
      </c>
      <c r="BJ33" s="467">
        <v>10468</v>
      </c>
      <c r="BK33" s="467">
        <v>13361</v>
      </c>
      <c r="BL33" s="467">
        <v>12054</v>
      </c>
      <c r="BM33" s="467">
        <v>12138</v>
      </c>
      <c r="BN33" s="467">
        <v>16576</v>
      </c>
      <c r="BO33" s="467">
        <v>31605</v>
      </c>
      <c r="BP33" s="467">
        <v>31757</v>
      </c>
      <c r="BQ33" s="467">
        <v>22905</v>
      </c>
      <c r="BR33" s="467">
        <v>31757</v>
      </c>
      <c r="BS33" s="467">
        <v>11053</v>
      </c>
      <c r="BT33" s="467">
        <v>132</v>
      </c>
      <c r="BU33" s="467">
        <v>1143</v>
      </c>
      <c r="BV33" s="467">
        <v>9071</v>
      </c>
      <c r="BW33" s="467">
        <v>12404</v>
      </c>
      <c r="BX33" s="467">
        <v>10146</v>
      </c>
      <c r="BY33" s="467">
        <v>10097</v>
      </c>
      <c r="BZ33" s="467">
        <v>13494</v>
      </c>
      <c r="CA33" s="467">
        <v>22964</v>
      </c>
      <c r="CB33" s="467">
        <v>2166.8580000000002</v>
      </c>
      <c r="CC33" s="467">
        <v>1553.9929999999999</v>
      </c>
      <c r="CD33" s="467">
        <v>2081.1640000000002</v>
      </c>
      <c r="CE33" s="467">
        <v>725.3</v>
      </c>
      <c r="CF33" s="467">
        <v>8.7889999999999997</v>
      </c>
      <c r="CG33" s="467">
        <v>75.738</v>
      </c>
      <c r="CH33" s="467">
        <v>610.71</v>
      </c>
      <c r="CI33" s="467">
        <v>843.52499999999998</v>
      </c>
      <c r="CJ33" s="467">
        <v>693.14400000000001</v>
      </c>
      <c r="CK33" s="467">
        <v>681.82</v>
      </c>
      <c r="CL33" s="467">
        <v>914.86300000000006</v>
      </c>
      <c r="CM33" s="467">
        <v>1543.8040000000001</v>
      </c>
      <c r="CN33" s="467">
        <v>231561</v>
      </c>
      <c r="CO33" s="467">
        <v>174311</v>
      </c>
      <c r="CP33" s="467">
        <v>235033</v>
      </c>
      <c r="CQ33" s="467">
        <v>176923</v>
      </c>
      <c r="CR33" s="467">
        <v>11899.708000000001</v>
      </c>
      <c r="CS33" s="465">
        <v>2019</v>
      </c>
    </row>
    <row r="34" spans="1:97" ht="38.25" x14ac:dyDescent="0.2">
      <c r="A34" s="465">
        <v>10652</v>
      </c>
      <c r="B34" s="466" t="s">
        <v>1439</v>
      </c>
      <c r="C34" s="465" t="s">
        <v>1981</v>
      </c>
      <c r="D34" s="466" t="s">
        <v>1681</v>
      </c>
      <c r="E34" s="466" t="s">
        <v>2004</v>
      </c>
      <c r="F34" s="465">
        <v>62970</v>
      </c>
      <c r="G34" s="466" t="s">
        <v>1982</v>
      </c>
      <c r="H34" s="466" t="s">
        <v>1983</v>
      </c>
      <c r="I34" s="466" t="s">
        <v>1984</v>
      </c>
      <c r="J34" s="466" t="s">
        <v>1533</v>
      </c>
      <c r="K34" s="465">
        <v>22</v>
      </c>
      <c r="L34" s="465">
        <v>3</v>
      </c>
      <c r="M34" s="466" t="s">
        <v>1985</v>
      </c>
      <c r="N34" s="466" t="s">
        <v>1991</v>
      </c>
      <c r="O34" s="466" t="s">
        <v>1992</v>
      </c>
      <c r="P34" s="466" t="s">
        <v>1993</v>
      </c>
      <c r="Q34" s="466" t="s">
        <v>1533</v>
      </c>
      <c r="R34" s="466" t="s">
        <v>1533</v>
      </c>
      <c r="S34" s="466" t="s">
        <v>1994</v>
      </c>
      <c r="T34" s="467">
        <v>21866</v>
      </c>
      <c r="U34" s="467">
        <v>18808</v>
      </c>
      <c r="V34" s="467">
        <v>13851</v>
      </c>
      <c r="W34" s="467">
        <v>16925</v>
      </c>
      <c r="X34" s="467">
        <v>20747</v>
      </c>
      <c r="Y34" s="467">
        <v>33961</v>
      </c>
      <c r="Z34" s="467">
        <v>18783</v>
      </c>
      <c r="AA34" s="467">
        <v>15988</v>
      </c>
      <c r="AB34" s="467">
        <v>19992</v>
      </c>
      <c r="AC34" s="467">
        <v>20619</v>
      </c>
      <c r="AD34" s="467">
        <v>18480</v>
      </c>
      <c r="AE34" s="467">
        <v>17976</v>
      </c>
      <c r="AF34" s="467">
        <v>15151</v>
      </c>
      <c r="AG34" s="467">
        <v>13205</v>
      </c>
      <c r="AH34" s="467">
        <v>10107</v>
      </c>
      <c r="AI34" s="467">
        <v>13208</v>
      </c>
      <c r="AJ34" s="467">
        <v>15639</v>
      </c>
      <c r="AK34" s="467">
        <v>15438</v>
      </c>
      <c r="AL34" s="467">
        <v>16277</v>
      </c>
      <c r="AM34" s="467">
        <v>14842</v>
      </c>
      <c r="AN34" s="467">
        <v>16827</v>
      </c>
      <c r="AO34" s="467">
        <v>17151</v>
      </c>
      <c r="AP34" s="467">
        <v>15043</v>
      </c>
      <c r="AQ34" s="467">
        <v>13061</v>
      </c>
      <c r="AR34" s="468">
        <v>17.5</v>
      </c>
      <c r="AS34" s="468">
        <v>17.5</v>
      </c>
      <c r="AT34" s="468">
        <v>17.5</v>
      </c>
      <c r="AU34" s="468">
        <v>17.5</v>
      </c>
      <c r="AV34" s="468">
        <v>17.5</v>
      </c>
      <c r="AW34" s="468">
        <v>17.5</v>
      </c>
      <c r="AX34" s="468">
        <v>17.5</v>
      </c>
      <c r="AY34" s="468">
        <v>17.5</v>
      </c>
      <c r="AZ34" s="468">
        <v>17.5</v>
      </c>
      <c r="BA34" s="468">
        <v>17.5</v>
      </c>
      <c r="BB34" s="468">
        <v>17.5</v>
      </c>
      <c r="BC34" s="468">
        <v>17.5</v>
      </c>
      <c r="BD34" s="467">
        <v>382655</v>
      </c>
      <c r="BE34" s="467">
        <v>329140</v>
      </c>
      <c r="BF34" s="467">
        <v>242393</v>
      </c>
      <c r="BG34" s="467">
        <v>296188</v>
      </c>
      <c r="BH34" s="467">
        <v>363073</v>
      </c>
      <c r="BI34" s="467">
        <v>594318</v>
      </c>
      <c r="BJ34" s="467">
        <v>328703</v>
      </c>
      <c r="BK34" s="467">
        <v>279790</v>
      </c>
      <c r="BL34" s="467">
        <v>349860</v>
      </c>
      <c r="BM34" s="467">
        <v>360833</v>
      </c>
      <c r="BN34" s="467">
        <v>323400</v>
      </c>
      <c r="BO34" s="467">
        <v>314580</v>
      </c>
      <c r="BP34" s="467">
        <v>265141</v>
      </c>
      <c r="BQ34" s="467">
        <v>231084</v>
      </c>
      <c r="BR34" s="467">
        <v>176867</v>
      </c>
      <c r="BS34" s="467">
        <v>231144</v>
      </c>
      <c r="BT34" s="467">
        <v>273675</v>
      </c>
      <c r="BU34" s="467">
        <v>270165</v>
      </c>
      <c r="BV34" s="467">
        <v>284839</v>
      </c>
      <c r="BW34" s="467">
        <v>259737</v>
      </c>
      <c r="BX34" s="467">
        <v>294477</v>
      </c>
      <c r="BY34" s="467">
        <v>300149</v>
      </c>
      <c r="BZ34" s="467">
        <v>263261</v>
      </c>
      <c r="CA34" s="467">
        <v>228569</v>
      </c>
      <c r="CB34" s="467">
        <v>18091.142</v>
      </c>
      <c r="CC34" s="467">
        <v>15678.007</v>
      </c>
      <c r="CD34" s="467">
        <v>11590.835999999999</v>
      </c>
      <c r="CE34" s="467">
        <v>15167.7</v>
      </c>
      <c r="CF34" s="467">
        <v>18278.210999999999</v>
      </c>
      <c r="CG34" s="467">
        <v>17896.261999999999</v>
      </c>
      <c r="CH34" s="467">
        <v>19177.29</v>
      </c>
      <c r="CI34" s="467">
        <v>17663.474999999999</v>
      </c>
      <c r="CJ34" s="467">
        <v>20117.856</v>
      </c>
      <c r="CK34" s="467">
        <v>20268.18</v>
      </c>
      <c r="CL34" s="467">
        <v>17849.136999999999</v>
      </c>
      <c r="CM34" s="467">
        <v>15366.196</v>
      </c>
      <c r="CN34" s="467">
        <v>237996</v>
      </c>
      <c r="CO34" s="467">
        <v>175949</v>
      </c>
      <c r="CP34" s="467">
        <v>4164933</v>
      </c>
      <c r="CQ34" s="467">
        <v>3079108</v>
      </c>
      <c r="CR34" s="467">
        <v>207144.29</v>
      </c>
      <c r="CS34" s="465">
        <v>2019</v>
      </c>
    </row>
    <row r="35" spans="1:97" ht="38.25" x14ac:dyDescent="0.2">
      <c r="A35" s="465">
        <v>10661</v>
      </c>
      <c r="B35" s="466" t="s">
        <v>1439</v>
      </c>
      <c r="C35" s="465" t="s">
        <v>1981</v>
      </c>
      <c r="D35" s="466" t="s">
        <v>1683</v>
      </c>
      <c r="E35" s="466" t="s">
        <v>1682</v>
      </c>
      <c r="F35" s="465">
        <v>3953</v>
      </c>
      <c r="G35" s="466" t="s">
        <v>1982</v>
      </c>
      <c r="H35" s="466" t="s">
        <v>1983</v>
      </c>
      <c r="I35" s="466" t="s">
        <v>1984</v>
      </c>
      <c r="J35" s="466" t="s">
        <v>1533</v>
      </c>
      <c r="K35" s="465">
        <v>321</v>
      </c>
      <c r="L35" s="465">
        <v>7</v>
      </c>
      <c r="M35" s="466" t="s">
        <v>1989</v>
      </c>
      <c r="N35" s="466" t="s">
        <v>1991</v>
      </c>
      <c r="O35" s="466" t="s">
        <v>2005</v>
      </c>
      <c r="P35" s="466" t="s">
        <v>2005</v>
      </c>
      <c r="Q35" s="466" t="s">
        <v>1533</v>
      </c>
      <c r="R35" s="466" t="s">
        <v>1533</v>
      </c>
      <c r="S35" s="466" t="s">
        <v>2006</v>
      </c>
      <c r="T35" s="467">
        <v>0</v>
      </c>
      <c r="U35" s="467">
        <v>0</v>
      </c>
      <c r="V35" s="467">
        <v>0</v>
      </c>
      <c r="W35" s="467">
        <v>0</v>
      </c>
      <c r="X35" s="467">
        <v>0</v>
      </c>
      <c r="Y35" s="467">
        <v>0</v>
      </c>
      <c r="Z35" s="467">
        <v>0</v>
      </c>
      <c r="AA35" s="467">
        <v>0</v>
      </c>
      <c r="AB35" s="467">
        <v>0</v>
      </c>
      <c r="AC35" s="467">
        <v>0</v>
      </c>
      <c r="AD35" s="467">
        <v>0</v>
      </c>
      <c r="AE35" s="467">
        <v>0</v>
      </c>
      <c r="AF35" s="467">
        <v>0</v>
      </c>
      <c r="AG35" s="467">
        <v>0</v>
      </c>
      <c r="AH35" s="467">
        <v>0</v>
      </c>
      <c r="AI35" s="467">
        <v>0</v>
      </c>
      <c r="AJ35" s="467">
        <v>0</v>
      </c>
      <c r="AK35" s="467">
        <v>0</v>
      </c>
      <c r="AL35" s="467">
        <v>0</v>
      </c>
      <c r="AM35" s="467">
        <v>0</v>
      </c>
      <c r="AN35" s="467">
        <v>0</v>
      </c>
      <c r="AO35" s="467">
        <v>0</v>
      </c>
      <c r="AP35" s="467">
        <v>0</v>
      </c>
      <c r="AQ35" s="467">
        <v>0</v>
      </c>
      <c r="AR35" s="468">
        <v>0</v>
      </c>
      <c r="AS35" s="468">
        <v>0</v>
      </c>
      <c r="AT35" s="468">
        <v>0</v>
      </c>
      <c r="AU35" s="468">
        <v>0</v>
      </c>
      <c r="AV35" s="468">
        <v>0</v>
      </c>
      <c r="AW35" s="468">
        <v>0</v>
      </c>
      <c r="AX35" s="468">
        <v>0</v>
      </c>
      <c r="AY35" s="468">
        <v>0</v>
      </c>
      <c r="AZ35" s="468">
        <v>0</v>
      </c>
      <c r="BA35" s="468">
        <v>0</v>
      </c>
      <c r="BB35" s="468">
        <v>0</v>
      </c>
      <c r="BC35" s="468">
        <v>0</v>
      </c>
      <c r="BD35" s="467">
        <v>0</v>
      </c>
      <c r="BE35" s="467">
        <v>0</v>
      </c>
      <c r="BF35" s="467">
        <v>0</v>
      </c>
      <c r="BG35" s="467">
        <v>0</v>
      </c>
      <c r="BH35" s="467">
        <v>0</v>
      </c>
      <c r="BI35" s="467">
        <v>0</v>
      </c>
      <c r="BJ35" s="467">
        <v>0</v>
      </c>
      <c r="BK35" s="467">
        <v>0</v>
      </c>
      <c r="BL35" s="467">
        <v>0</v>
      </c>
      <c r="BM35" s="467">
        <v>0</v>
      </c>
      <c r="BN35" s="467">
        <v>0</v>
      </c>
      <c r="BO35" s="467">
        <v>0</v>
      </c>
      <c r="BP35" s="467">
        <v>0</v>
      </c>
      <c r="BQ35" s="467">
        <v>0</v>
      </c>
      <c r="BR35" s="467">
        <v>0</v>
      </c>
      <c r="BS35" s="467">
        <v>0</v>
      </c>
      <c r="BT35" s="467">
        <v>0</v>
      </c>
      <c r="BU35" s="467">
        <v>0</v>
      </c>
      <c r="BV35" s="467">
        <v>0</v>
      </c>
      <c r="BW35" s="467">
        <v>0</v>
      </c>
      <c r="BX35" s="467">
        <v>0</v>
      </c>
      <c r="BY35" s="467">
        <v>0</v>
      </c>
      <c r="BZ35" s="467">
        <v>0</v>
      </c>
      <c r="CA35" s="467">
        <v>0</v>
      </c>
      <c r="CB35" s="467">
        <v>0</v>
      </c>
      <c r="CC35" s="467">
        <v>0</v>
      </c>
      <c r="CD35" s="467">
        <v>0</v>
      </c>
      <c r="CE35" s="467">
        <v>0</v>
      </c>
      <c r="CF35" s="467">
        <v>0</v>
      </c>
      <c r="CG35" s="467">
        <v>0</v>
      </c>
      <c r="CH35" s="467">
        <v>0</v>
      </c>
      <c r="CI35" s="467">
        <v>0</v>
      </c>
      <c r="CJ35" s="467">
        <v>0</v>
      </c>
      <c r="CK35" s="467">
        <v>0</v>
      </c>
      <c r="CL35" s="467">
        <v>0</v>
      </c>
      <c r="CM35" s="467">
        <v>0</v>
      </c>
      <c r="CN35" s="467">
        <v>0</v>
      </c>
      <c r="CO35" s="467">
        <v>0</v>
      </c>
      <c r="CP35" s="467">
        <v>0</v>
      </c>
      <c r="CQ35" s="467">
        <v>0</v>
      </c>
      <c r="CR35" s="467">
        <v>0</v>
      </c>
      <c r="CS35" s="465">
        <v>2019</v>
      </c>
    </row>
    <row r="36" spans="1:97" ht="38.25" x14ac:dyDescent="0.2">
      <c r="A36" s="465">
        <v>10661</v>
      </c>
      <c r="B36" s="466" t="s">
        <v>1439</v>
      </c>
      <c r="C36" s="465" t="s">
        <v>1981</v>
      </c>
      <c r="D36" s="466" t="s">
        <v>1683</v>
      </c>
      <c r="E36" s="466" t="s">
        <v>1682</v>
      </c>
      <c r="F36" s="465">
        <v>3953</v>
      </c>
      <c r="G36" s="466" t="s">
        <v>1982</v>
      </c>
      <c r="H36" s="466" t="s">
        <v>1983</v>
      </c>
      <c r="I36" s="466" t="s">
        <v>1984</v>
      </c>
      <c r="J36" s="466" t="s">
        <v>1533</v>
      </c>
      <c r="K36" s="465">
        <v>321</v>
      </c>
      <c r="L36" s="465">
        <v>7</v>
      </c>
      <c r="M36" s="466" t="s">
        <v>1989</v>
      </c>
      <c r="N36" s="466" t="s">
        <v>1991</v>
      </c>
      <c r="O36" s="466" t="s">
        <v>1992</v>
      </c>
      <c r="P36" s="466" t="s">
        <v>1993</v>
      </c>
      <c r="Q36" s="466" t="s">
        <v>1533</v>
      </c>
      <c r="R36" s="466" t="s">
        <v>1533</v>
      </c>
      <c r="S36" s="466" t="s">
        <v>1994</v>
      </c>
      <c r="T36" s="467">
        <v>5997</v>
      </c>
      <c r="U36" s="467">
        <v>5813</v>
      </c>
      <c r="V36" s="467">
        <v>6998</v>
      </c>
      <c r="W36" s="467">
        <v>4549</v>
      </c>
      <c r="X36" s="467">
        <v>5706</v>
      </c>
      <c r="Y36" s="467">
        <v>2534</v>
      </c>
      <c r="Z36" s="467">
        <v>3355</v>
      </c>
      <c r="AA36" s="467">
        <v>4100</v>
      </c>
      <c r="AB36" s="467">
        <v>4676</v>
      </c>
      <c r="AC36" s="467">
        <v>6564</v>
      </c>
      <c r="AD36" s="467">
        <v>6178</v>
      </c>
      <c r="AE36" s="467">
        <v>5137</v>
      </c>
      <c r="AF36" s="467">
        <v>489</v>
      </c>
      <c r="AG36" s="467">
        <v>444</v>
      </c>
      <c r="AH36" s="467">
        <v>494</v>
      </c>
      <c r="AI36" s="467">
        <v>499</v>
      </c>
      <c r="AJ36" s="467">
        <v>476</v>
      </c>
      <c r="AK36" s="467">
        <v>130</v>
      </c>
      <c r="AL36" s="467">
        <v>358</v>
      </c>
      <c r="AM36" s="467">
        <v>263</v>
      </c>
      <c r="AN36" s="467">
        <v>413</v>
      </c>
      <c r="AO36" s="467">
        <v>458</v>
      </c>
      <c r="AP36" s="467">
        <v>440</v>
      </c>
      <c r="AQ36" s="467">
        <v>449</v>
      </c>
      <c r="AR36" s="468">
        <v>17</v>
      </c>
      <c r="AS36" s="468">
        <v>17</v>
      </c>
      <c r="AT36" s="468">
        <v>17</v>
      </c>
      <c r="AU36" s="468">
        <v>17</v>
      </c>
      <c r="AV36" s="468">
        <v>17</v>
      </c>
      <c r="AW36" s="468">
        <v>17</v>
      </c>
      <c r="AX36" s="468">
        <v>17</v>
      </c>
      <c r="AY36" s="468">
        <v>17</v>
      </c>
      <c r="AZ36" s="468">
        <v>17</v>
      </c>
      <c r="BA36" s="468">
        <v>17</v>
      </c>
      <c r="BB36" s="468">
        <v>17</v>
      </c>
      <c r="BC36" s="468">
        <v>17</v>
      </c>
      <c r="BD36" s="467">
        <v>101949</v>
      </c>
      <c r="BE36" s="467">
        <v>98821</v>
      </c>
      <c r="BF36" s="467">
        <v>118966</v>
      </c>
      <c r="BG36" s="467">
        <v>77333</v>
      </c>
      <c r="BH36" s="467">
        <v>97002</v>
      </c>
      <c r="BI36" s="467">
        <v>43078</v>
      </c>
      <c r="BJ36" s="467">
        <v>57035</v>
      </c>
      <c r="BK36" s="467">
        <v>69700</v>
      </c>
      <c r="BL36" s="467">
        <v>79492</v>
      </c>
      <c r="BM36" s="467">
        <v>111588</v>
      </c>
      <c r="BN36" s="467">
        <v>105026</v>
      </c>
      <c r="BO36" s="467">
        <v>87329</v>
      </c>
      <c r="BP36" s="467">
        <v>8321</v>
      </c>
      <c r="BQ36" s="467">
        <v>7551</v>
      </c>
      <c r="BR36" s="467">
        <v>8398</v>
      </c>
      <c r="BS36" s="467">
        <v>8478</v>
      </c>
      <c r="BT36" s="467">
        <v>8092</v>
      </c>
      <c r="BU36" s="467">
        <v>2204</v>
      </c>
      <c r="BV36" s="467">
        <v>6085</v>
      </c>
      <c r="BW36" s="467">
        <v>4468</v>
      </c>
      <c r="BX36" s="467">
        <v>7013</v>
      </c>
      <c r="BY36" s="467">
        <v>7783</v>
      </c>
      <c r="BZ36" s="467">
        <v>7474</v>
      </c>
      <c r="CA36" s="467">
        <v>7627</v>
      </c>
      <c r="CB36" s="467">
        <v>1229</v>
      </c>
      <c r="CC36" s="467">
        <v>1113</v>
      </c>
      <c r="CD36" s="467">
        <v>1246</v>
      </c>
      <c r="CE36" s="467">
        <v>1297</v>
      </c>
      <c r="CF36" s="467">
        <v>1188</v>
      </c>
      <c r="CG36" s="467">
        <v>207</v>
      </c>
      <c r="CH36" s="467">
        <v>918</v>
      </c>
      <c r="CI36" s="467">
        <v>577</v>
      </c>
      <c r="CJ36" s="467">
        <v>1138</v>
      </c>
      <c r="CK36" s="467">
        <v>1317</v>
      </c>
      <c r="CL36" s="467">
        <v>1254</v>
      </c>
      <c r="CM36" s="467">
        <v>1251</v>
      </c>
      <c r="CN36" s="467">
        <v>61607</v>
      </c>
      <c r="CO36" s="467">
        <v>4913</v>
      </c>
      <c r="CP36" s="467">
        <v>1047319</v>
      </c>
      <c r="CQ36" s="467">
        <v>83494</v>
      </c>
      <c r="CR36" s="467">
        <v>12735</v>
      </c>
      <c r="CS36" s="465">
        <v>2019</v>
      </c>
    </row>
    <row r="37" spans="1:97" ht="63.75" x14ac:dyDescent="0.2">
      <c r="A37" s="465">
        <v>10684</v>
      </c>
      <c r="B37" s="466" t="s">
        <v>1439</v>
      </c>
      <c r="C37" s="465" t="s">
        <v>1981</v>
      </c>
      <c r="D37" s="466" t="s">
        <v>1685</v>
      </c>
      <c r="E37" s="466" t="s">
        <v>1684</v>
      </c>
      <c r="F37" s="465">
        <v>49968</v>
      </c>
      <c r="G37" s="466" t="s">
        <v>1982</v>
      </c>
      <c r="H37" s="466" t="s">
        <v>1983</v>
      </c>
      <c r="I37" s="466" t="s">
        <v>1984</v>
      </c>
      <c r="J37" s="466" t="s">
        <v>1533</v>
      </c>
      <c r="K37" s="465">
        <v>325188</v>
      </c>
      <c r="L37" s="465">
        <v>7</v>
      </c>
      <c r="M37" s="466" t="s">
        <v>1989</v>
      </c>
      <c r="N37" s="466" t="s">
        <v>1991</v>
      </c>
      <c r="O37" s="466" t="s">
        <v>2007</v>
      </c>
      <c r="P37" s="466" t="s">
        <v>2008</v>
      </c>
      <c r="Q37" s="466" t="s">
        <v>1533</v>
      </c>
      <c r="R37" s="466" t="s">
        <v>1533</v>
      </c>
      <c r="S37" s="466" t="s">
        <v>1994</v>
      </c>
      <c r="T37" s="467">
        <v>108</v>
      </c>
      <c r="U37" s="467">
        <v>403</v>
      </c>
      <c r="V37" s="467">
        <v>0</v>
      </c>
      <c r="W37" s="467">
        <v>0</v>
      </c>
      <c r="X37" s="467">
        <v>197</v>
      </c>
      <c r="Y37" s="467">
        <v>224</v>
      </c>
      <c r="Z37" s="467">
        <v>674</v>
      </c>
      <c r="AA37" s="467">
        <v>0</v>
      </c>
      <c r="AB37" s="467">
        <v>0</v>
      </c>
      <c r="AC37" s="467">
        <v>5809</v>
      </c>
      <c r="AD37" s="467">
        <v>1137</v>
      </c>
      <c r="AE37" s="467">
        <v>0</v>
      </c>
      <c r="AF37" s="467">
        <v>10</v>
      </c>
      <c r="AG37" s="467">
        <v>38</v>
      </c>
      <c r="AH37" s="467">
        <v>0</v>
      </c>
      <c r="AI37" s="467">
        <v>0</v>
      </c>
      <c r="AJ37" s="467">
        <v>18</v>
      </c>
      <c r="AK37" s="467">
        <v>19</v>
      </c>
      <c r="AL37" s="467">
        <v>57</v>
      </c>
      <c r="AM37" s="467">
        <v>0</v>
      </c>
      <c r="AN37" s="467">
        <v>0</v>
      </c>
      <c r="AO37" s="467">
        <v>559</v>
      </c>
      <c r="AP37" s="467">
        <v>109</v>
      </c>
      <c r="AQ37" s="467">
        <v>0</v>
      </c>
      <c r="AR37" s="468">
        <v>23.062000000000001</v>
      </c>
      <c r="AS37" s="468">
        <v>23</v>
      </c>
      <c r="AT37" s="468">
        <v>0</v>
      </c>
      <c r="AU37" s="468">
        <v>0</v>
      </c>
      <c r="AV37" s="468">
        <v>22.835999999999999</v>
      </c>
      <c r="AW37" s="468">
        <v>22.797999999999998</v>
      </c>
      <c r="AX37" s="468">
        <v>22.84</v>
      </c>
      <c r="AY37" s="468">
        <v>0</v>
      </c>
      <c r="AZ37" s="468">
        <v>0</v>
      </c>
      <c r="BA37" s="468">
        <v>23.012</v>
      </c>
      <c r="BB37" s="468">
        <v>23.181999999999999</v>
      </c>
      <c r="BC37" s="468">
        <v>0</v>
      </c>
      <c r="BD37" s="467">
        <v>2491</v>
      </c>
      <c r="BE37" s="467">
        <v>9269</v>
      </c>
      <c r="BF37" s="467">
        <v>0</v>
      </c>
      <c r="BG37" s="467">
        <v>0</v>
      </c>
      <c r="BH37" s="467">
        <v>4499</v>
      </c>
      <c r="BI37" s="467">
        <v>5107</v>
      </c>
      <c r="BJ37" s="467">
        <v>15394</v>
      </c>
      <c r="BK37" s="467">
        <v>0</v>
      </c>
      <c r="BL37" s="467">
        <v>0</v>
      </c>
      <c r="BM37" s="467">
        <v>133677</v>
      </c>
      <c r="BN37" s="467">
        <v>26358</v>
      </c>
      <c r="BO37" s="467">
        <v>0</v>
      </c>
      <c r="BP37" s="467">
        <v>239</v>
      </c>
      <c r="BQ37" s="467">
        <v>867</v>
      </c>
      <c r="BR37" s="467">
        <v>0</v>
      </c>
      <c r="BS37" s="467">
        <v>0</v>
      </c>
      <c r="BT37" s="467">
        <v>411</v>
      </c>
      <c r="BU37" s="467">
        <v>435</v>
      </c>
      <c r="BV37" s="467">
        <v>1310</v>
      </c>
      <c r="BW37" s="467">
        <v>0</v>
      </c>
      <c r="BX37" s="467">
        <v>0</v>
      </c>
      <c r="BY37" s="467">
        <v>12867</v>
      </c>
      <c r="BZ37" s="467">
        <v>2524</v>
      </c>
      <c r="CA37" s="467">
        <v>0</v>
      </c>
      <c r="CB37" s="467">
        <v>51.811</v>
      </c>
      <c r="CC37" s="467">
        <v>188.04</v>
      </c>
      <c r="CD37" s="467">
        <v>0</v>
      </c>
      <c r="CE37" s="467">
        <v>0</v>
      </c>
      <c r="CF37" s="467">
        <v>86.510999999999996</v>
      </c>
      <c r="CG37" s="467">
        <v>90.924999999999997</v>
      </c>
      <c r="CH37" s="467">
        <v>173.62700000000001</v>
      </c>
      <c r="CI37" s="467">
        <v>0</v>
      </c>
      <c r="CJ37" s="467">
        <v>0</v>
      </c>
      <c r="CK37" s="467">
        <v>2808.5160000000001</v>
      </c>
      <c r="CL37" s="467">
        <v>555.23299999999995</v>
      </c>
      <c r="CM37" s="467">
        <v>0</v>
      </c>
      <c r="CN37" s="467">
        <v>8552</v>
      </c>
      <c r="CO37" s="467">
        <v>810</v>
      </c>
      <c r="CP37" s="467">
        <v>196795</v>
      </c>
      <c r="CQ37" s="467">
        <v>18653</v>
      </c>
      <c r="CR37" s="467">
        <v>3954.663</v>
      </c>
      <c r="CS37" s="465">
        <v>2019</v>
      </c>
    </row>
    <row r="38" spans="1:97" ht="63.75" x14ac:dyDescent="0.2">
      <c r="A38" s="465">
        <v>10684</v>
      </c>
      <c r="B38" s="466" t="s">
        <v>1439</v>
      </c>
      <c r="C38" s="465" t="s">
        <v>1981</v>
      </c>
      <c r="D38" s="466" t="s">
        <v>1685</v>
      </c>
      <c r="E38" s="466" t="s">
        <v>1684</v>
      </c>
      <c r="F38" s="465">
        <v>49968</v>
      </c>
      <c r="G38" s="466" t="s">
        <v>1982</v>
      </c>
      <c r="H38" s="466" t="s">
        <v>1983</v>
      </c>
      <c r="I38" s="466" t="s">
        <v>1984</v>
      </c>
      <c r="J38" s="466" t="s">
        <v>1533</v>
      </c>
      <c r="K38" s="465">
        <v>325188</v>
      </c>
      <c r="L38" s="465">
        <v>7</v>
      </c>
      <c r="M38" s="466" t="s">
        <v>1989</v>
      </c>
      <c r="N38" s="466" t="s">
        <v>1991</v>
      </c>
      <c r="O38" s="466" t="s">
        <v>1986</v>
      </c>
      <c r="P38" s="466" t="s">
        <v>1986</v>
      </c>
      <c r="Q38" s="466" t="s">
        <v>1533</v>
      </c>
      <c r="R38" s="466" t="s">
        <v>1533</v>
      </c>
      <c r="S38" s="466" t="s">
        <v>1987</v>
      </c>
      <c r="T38" s="467">
        <v>42108</v>
      </c>
      <c r="U38" s="467">
        <v>28097</v>
      </c>
      <c r="V38" s="467">
        <v>23654</v>
      </c>
      <c r="W38" s="467">
        <v>11542</v>
      </c>
      <c r="X38" s="467">
        <v>72350</v>
      </c>
      <c r="Y38" s="467">
        <v>13782</v>
      </c>
      <c r="Z38" s="467">
        <v>45699</v>
      </c>
      <c r="AA38" s="467">
        <v>179628</v>
      </c>
      <c r="AB38" s="467">
        <v>147833</v>
      </c>
      <c r="AC38" s="467">
        <v>15076</v>
      </c>
      <c r="AD38" s="467">
        <v>20559</v>
      </c>
      <c r="AE38" s="467">
        <v>23800</v>
      </c>
      <c r="AF38" s="467">
        <v>4040</v>
      </c>
      <c r="AG38" s="467">
        <v>2627</v>
      </c>
      <c r="AH38" s="467">
        <v>2172</v>
      </c>
      <c r="AI38" s="467">
        <v>1046</v>
      </c>
      <c r="AJ38" s="467">
        <v>6617</v>
      </c>
      <c r="AK38" s="467">
        <v>1173</v>
      </c>
      <c r="AL38" s="467">
        <v>3888</v>
      </c>
      <c r="AM38" s="467">
        <v>11423</v>
      </c>
      <c r="AN38" s="467">
        <v>13826</v>
      </c>
      <c r="AO38" s="467">
        <v>1451</v>
      </c>
      <c r="AP38" s="467">
        <v>1969</v>
      </c>
      <c r="AQ38" s="467">
        <v>2268</v>
      </c>
      <c r="AR38" s="468">
        <v>1.02</v>
      </c>
      <c r="AS38" s="468">
        <v>1.0169999999999999</v>
      </c>
      <c r="AT38" s="468">
        <v>1.016</v>
      </c>
      <c r="AU38" s="468">
        <v>1.0189999999999999</v>
      </c>
      <c r="AV38" s="468">
        <v>1.018</v>
      </c>
      <c r="AW38" s="468">
        <v>1.02</v>
      </c>
      <c r="AX38" s="468">
        <v>1.0209999999999999</v>
      </c>
      <c r="AY38" s="468">
        <v>1.024</v>
      </c>
      <c r="AZ38" s="468">
        <v>1.0249999999999999</v>
      </c>
      <c r="BA38" s="468">
        <v>1.0269999999999999</v>
      </c>
      <c r="BB38" s="468">
        <v>1.0269999999999999</v>
      </c>
      <c r="BC38" s="468">
        <v>1.024</v>
      </c>
      <c r="BD38" s="467">
        <v>42950</v>
      </c>
      <c r="BE38" s="467">
        <v>28575</v>
      </c>
      <c r="BF38" s="467">
        <v>24032</v>
      </c>
      <c r="BG38" s="467">
        <v>11761</v>
      </c>
      <c r="BH38" s="467">
        <v>73652</v>
      </c>
      <c r="BI38" s="467">
        <v>14058</v>
      </c>
      <c r="BJ38" s="467">
        <v>46659</v>
      </c>
      <c r="BK38" s="467">
        <v>183939</v>
      </c>
      <c r="BL38" s="467">
        <v>151529</v>
      </c>
      <c r="BM38" s="467">
        <v>15483</v>
      </c>
      <c r="BN38" s="467">
        <v>21114</v>
      </c>
      <c r="BO38" s="467">
        <v>24371</v>
      </c>
      <c r="BP38" s="467">
        <v>4121</v>
      </c>
      <c r="BQ38" s="467">
        <v>2672</v>
      </c>
      <c r="BR38" s="467">
        <v>2207</v>
      </c>
      <c r="BS38" s="467">
        <v>1066</v>
      </c>
      <c r="BT38" s="467">
        <v>6736</v>
      </c>
      <c r="BU38" s="467">
        <v>1196</v>
      </c>
      <c r="BV38" s="467">
        <v>3970</v>
      </c>
      <c r="BW38" s="467">
        <v>11697</v>
      </c>
      <c r="BX38" s="467">
        <v>14172</v>
      </c>
      <c r="BY38" s="467">
        <v>1490</v>
      </c>
      <c r="BZ38" s="467">
        <v>2022</v>
      </c>
      <c r="CA38" s="467">
        <v>2322</v>
      </c>
      <c r="CB38" s="467">
        <v>893.45</v>
      </c>
      <c r="CC38" s="467">
        <v>579.69399999999996</v>
      </c>
      <c r="CD38" s="467">
        <v>470.745</v>
      </c>
      <c r="CE38" s="467">
        <v>227.52199999999999</v>
      </c>
      <c r="CF38" s="467">
        <v>1416.356</v>
      </c>
      <c r="CG38" s="467">
        <v>250.29400000000001</v>
      </c>
      <c r="CH38" s="467">
        <v>526.25099999999998</v>
      </c>
      <c r="CI38" s="467">
        <v>756</v>
      </c>
      <c r="CJ38" s="467">
        <v>2946.5590000000002</v>
      </c>
      <c r="CK38" s="467">
        <v>325.29500000000002</v>
      </c>
      <c r="CL38" s="467">
        <v>444.77100000000002</v>
      </c>
      <c r="CM38" s="467">
        <v>514.19000000000005</v>
      </c>
      <c r="CN38" s="467">
        <v>624128</v>
      </c>
      <c r="CO38" s="467">
        <v>52500</v>
      </c>
      <c r="CP38" s="467">
        <v>638123</v>
      </c>
      <c r="CQ38" s="467">
        <v>53671</v>
      </c>
      <c r="CR38" s="467">
        <v>9351.1270000000004</v>
      </c>
      <c r="CS38" s="465">
        <v>2019</v>
      </c>
    </row>
    <row r="39" spans="1:97" ht="63.75" x14ac:dyDescent="0.2">
      <c r="A39" s="465">
        <v>10684</v>
      </c>
      <c r="B39" s="466" t="s">
        <v>1439</v>
      </c>
      <c r="C39" s="465" t="s">
        <v>1981</v>
      </c>
      <c r="D39" s="466" t="s">
        <v>1685</v>
      </c>
      <c r="E39" s="466" t="s">
        <v>1684</v>
      </c>
      <c r="F39" s="465">
        <v>49968</v>
      </c>
      <c r="G39" s="466" t="s">
        <v>1982</v>
      </c>
      <c r="H39" s="466" t="s">
        <v>1983</v>
      </c>
      <c r="I39" s="466" t="s">
        <v>1984</v>
      </c>
      <c r="J39" s="466" t="s">
        <v>1533</v>
      </c>
      <c r="K39" s="465">
        <v>325188</v>
      </c>
      <c r="L39" s="465">
        <v>7</v>
      </c>
      <c r="M39" s="466" t="s">
        <v>1989</v>
      </c>
      <c r="N39" s="466" t="s">
        <v>1991</v>
      </c>
      <c r="O39" s="466" t="s">
        <v>2009</v>
      </c>
      <c r="P39" s="466" t="s">
        <v>2008</v>
      </c>
      <c r="Q39" s="466" t="s">
        <v>1533</v>
      </c>
      <c r="R39" s="466" t="s">
        <v>1533</v>
      </c>
      <c r="S39" s="466" t="s">
        <v>1994</v>
      </c>
      <c r="T39" s="467">
        <v>54296</v>
      </c>
      <c r="U39" s="467">
        <v>49949</v>
      </c>
      <c r="V39" s="467">
        <v>56180</v>
      </c>
      <c r="W39" s="467">
        <v>55514</v>
      </c>
      <c r="X39" s="467">
        <v>48957</v>
      </c>
      <c r="Y39" s="467">
        <v>55728</v>
      </c>
      <c r="Z39" s="467">
        <v>6491</v>
      </c>
      <c r="AA39" s="467">
        <v>0</v>
      </c>
      <c r="AB39" s="467">
        <v>31063</v>
      </c>
      <c r="AC39" s="467">
        <v>50584</v>
      </c>
      <c r="AD39" s="467">
        <v>53005</v>
      </c>
      <c r="AE39" s="467">
        <v>56138</v>
      </c>
      <c r="AF39" s="467">
        <v>5210</v>
      </c>
      <c r="AG39" s="467">
        <v>4670</v>
      </c>
      <c r="AH39" s="467">
        <v>5158</v>
      </c>
      <c r="AI39" s="467">
        <v>5030</v>
      </c>
      <c r="AJ39" s="467">
        <v>4477</v>
      </c>
      <c r="AK39" s="467">
        <v>4743</v>
      </c>
      <c r="AL39" s="467">
        <v>552</v>
      </c>
      <c r="AM39" s="467">
        <v>0</v>
      </c>
      <c r="AN39" s="467">
        <v>2905</v>
      </c>
      <c r="AO39" s="467">
        <v>4869</v>
      </c>
      <c r="AP39" s="467">
        <v>5076</v>
      </c>
      <c r="AQ39" s="467">
        <v>5349</v>
      </c>
      <c r="AR39" s="468">
        <v>23.062000000000001</v>
      </c>
      <c r="AS39" s="468">
        <v>23</v>
      </c>
      <c r="AT39" s="468">
        <v>22.93</v>
      </c>
      <c r="AU39" s="468">
        <v>22.802</v>
      </c>
      <c r="AV39" s="468">
        <v>22.835999999999999</v>
      </c>
      <c r="AW39" s="468">
        <v>22.797999999999998</v>
      </c>
      <c r="AX39" s="468">
        <v>22.84</v>
      </c>
      <c r="AY39" s="468">
        <v>0</v>
      </c>
      <c r="AZ39" s="468">
        <v>22.9</v>
      </c>
      <c r="BA39" s="468">
        <v>23.012</v>
      </c>
      <c r="BB39" s="468">
        <v>23.181999999999999</v>
      </c>
      <c r="BC39" s="468">
        <v>23.186</v>
      </c>
      <c r="BD39" s="467">
        <v>1252174</v>
      </c>
      <c r="BE39" s="467">
        <v>1148827</v>
      </c>
      <c r="BF39" s="467">
        <v>1288207</v>
      </c>
      <c r="BG39" s="467">
        <v>1265830</v>
      </c>
      <c r="BH39" s="467">
        <v>1117982</v>
      </c>
      <c r="BI39" s="467">
        <v>1270487</v>
      </c>
      <c r="BJ39" s="467">
        <v>148254</v>
      </c>
      <c r="BK39" s="467">
        <v>0</v>
      </c>
      <c r="BL39" s="467">
        <v>711343</v>
      </c>
      <c r="BM39" s="467">
        <v>1164039</v>
      </c>
      <c r="BN39" s="467">
        <v>1228762</v>
      </c>
      <c r="BO39" s="467">
        <v>1301616</v>
      </c>
      <c r="BP39" s="467">
        <v>120151</v>
      </c>
      <c r="BQ39" s="467">
        <v>107413</v>
      </c>
      <c r="BR39" s="467">
        <v>118283</v>
      </c>
      <c r="BS39" s="467">
        <v>114705</v>
      </c>
      <c r="BT39" s="467">
        <v>102240</v>
      </c>
      <c r="BU39" s="467">
        <v>108128</v>
      </c>
      <c r="BV39" s="467">
        <v>12615</v>
      </c>
      <c r="BW39" s="467">
        <v>0</v>
      </c>
      <c r="BX39" s="467">
        <v>66531</v>
      </c>
      <c r="BY39" s="467">
        <v>112044</v>
      </c>
      <c r="BZ39" s="467">
        <v>117669</v>
      </c>
      <c r="CA39" s="467">
        <v>124029</v>
      </c>
      <c r="CB39" s="467">
        <v>26047.739000000001</v>
      </c>
      <c r="CC39" s="467">
        <v>23306.266</v>
      </c>
      <c r="CD39" s="467">
        <v>25233.255000000001</v>
      </c>
      <c r="CE39" s="467">
        <v>24487.477999999999</v>
      </c>
      <c r="CF39" s="467">
        <v>21499.133000000002</v>
      </c>
      <c r="CG39" s="467">
        <v>22620.780999999999</v>
      </c>
      <c r="CH39" s="467">
        <v>1672.1220000000001</v>
      </c>
      <c r="CI39" s="467">
        <v>0</v>
      </c>
      <c r="CJ39" s="467">
        <v>13832.441000000001</v>
      </c>
      <c r="CK39" s="467">
        <v>24456.188999999998</v>
      </c>
      <c r="CL39" s="467">
        <v>25883.995999999999</v>
      </c>
      <c r="CM39" s="467">
        <v>27461.81</v>
      </c>
      <c r="CN39" s="467">
        <v>517905</v>
      </c>
      <c r="CO39" s="467">
        <v>48039</v>
      </c>
      <c r="CP39" s="467">
        <v>11897521</v>
      </c>
      <c r="CQ39" s="467">
        <v>1103808</v>
      </c>
      <c r="CR39" s="467">
        <v>236501.21</v>
      </c>
      <c r="CS39" s="465">
        <v>2019</v>
      </c>
    </row>
    <row r="40" spans="1:97" ht="38.25" x14ac:dyDescent="0.2">
      <c r="A40" s="465">
        <v>10720</v>
      </c>
      <c r="B40" s="466" t="s">
        <v>1439</v>
      </c>
      <c r="C40" s="465" t="s">
        <v>1981</v>
      </c>
      <c r="D40" s="466" t="s">
        <v>2010</v>
      </c>
      <c r="E40" s="466" t="s">
        <v>1687</v>
      </c>
      <c r="F40" s="465">
        <v>9948</v>
      </c>
      <c r="G40" s="466" t="s">
        <v>1982</v>
      </c>
      <c r="H40" s="466" t="s">
        <v>1983</v>
      </c>
      <c r="I40" s="466" t="s">
        <v>1984</v>
      </c>
      <c r="J40" s="466" t="s">
        <v>1533</v>
      </c>
      <c r="K40" s="465">
        <v>334</v>
      </c>
      <c r="L40" s="465">
        <v>7</v>
      </c>
      <c r="M40" s="466" t="s">
        <v>1989</v>
      </c>
      <c r="N40" s="466" t="s">
        <v>2011</v>
      </c>
      <c r="O40" s="466" t="s">
        <v>1986</v>
      </c>
      <c r="P40" s="466" t="s">
        <v>1986</v>
      </c>
      <c r="Q40" s="466" t="s">
        <v>1533</v>
      </c>
      <c r="R40" s="466" t="s">
        <v>1533</v>
      </c>
      <c r="S40" s="466" t="s">
        <v>1987</v>
      </c>
      <c r="T40" s="467">
        <v>12944</v>
      </c>
      <c r="U40" s="467">
        <v>12002</v>
      </c>
      <c r="V40" s="467">
        <v>10467</v>
      </c>
      <c r="W40" s="467">
        <v>7344</v>
      </c>
      <c r="X40" s="467">
        <v>6329</v>
      </c>
      <c r="Y40" s="467">
        <v>8463</v>
      </c>
      <c r="Z40" s="467">
        <v>13341</v>
      </c>
      <c r="AA40" s="467">
        <v>15670</v>
      </c>
      <c r="AB40" s="467">
        <v>13789</v>
      </c>
      <c r="AC40" s="467">
        <v>14122</v>
      </c>
      <c r="AD40" s="467">
        <v>13850</v>
      </c>
      <c r="AE40" s="467">
        <v>14366</v>
      </c>
      <c r="AF40" s="467">
        <v>12944</v>
      </c>
      <c r="AG40" s="467">
        <v>12002</v>
      </c>
      <c r="AH40" s="467">
        <v>10467</v>
      </c>
      <c r="AI40" s="467">
        <v>7344</v>
      </c>
      <c r="AJ40" s="467">
        <v>6329</v>
      </c>
      <c r="AK40" s="467">
        <v>8463</v>
      </c>
      <c r="AL40" s="467">
        <v>13341</v>
      </c>
      <c r="AM40" s="467">
        <v>15670</v>
      </c>
      <c r="AN40" s="467">
        <v>13789</v>
      </c>
      <c r="AO40" s="467">
        <v>14122</v>
      </c>
      <c r="AP40" s="467">
        <v>13850</v>
      </c>
      <c r="AQ40" s="467">
        <v>14366</v>
      </c>
      <c r="AR40" s="468">
        <v>1.0309999999999999</v>
      </c>
      <c r="AS40" s="468">
        <v>1.0309999999999999</v>
      </c>
      <c r="AT40" s="468">
        <v>1.0309999999999999</v>
      </c>
      <c r="AU40" s="468">
        <v>1.0309999999999999</v>
      </c>
      <c r="AV40" s="468">
        <v>1.0309999999999999</v>
      </c>
      <c r="AW40" s="468">
        <v>1.0309999999999999</v>
      </c>
      <c r="AX40" s="468">
        <v>1.0309999999999999</v>
      </c>
      <c r="AY40" s="468">
        <v>1.0309999999999999</v>
      </c>
      <c r="AZ40" s="468">
        <v>1.0309999999999999</v>
      </c>
      <c r="BA40" s="468">
        <v>1.0309999999999999</v>
      </c>
      <c r="BB40" s="468">
        <v>1.0309999999999999</v>
      </c>
      <c r="BC40" s="468">
        <v>1.0309999999999999</v>
      </c>
      <c r="BD40" s="467">
        <v>13345</v>
      </c>
      <c r="BE40" s="467">
        <v>12374</v>
      </c>
      <c r="BF40" s="467">
        <v>10791</v>
      </c>
      <c r="BG40" s="467">
        <v>7572</v>
      </c>
      <c r="BH40" s="467">
        <v>6525</v>
      </c>
      <c r="BI40" s="467">
        <v>8725</v>
      </c>
      <c r="BJ40" s="467">
        <v>13755</v>
      </c>
      <c r="BK40" s="467">
        <v>16156</v>
      </c>
      <c r="BL40" s="467">
        <v>14216</v>
      </c>
      <c r="BM40" s="467">
        <v>14560</v>
      </c>
      <c r="BN40" s="467">
        <v>14279</v>
      </c>
      <c r="BO40" s="467">
        <v>14811</v>
      </c>
      <c r="BP40" s="467">
        <v>13345</v>
      </c>
      <c r="BQ40" s="467">
        <v>12374</v>
      </c>
      <c r="BR40" s="467">
        <v>10791</v>
      </c>
      <c r="BS40" s="467">
        <v>7572</v>
      </c>
      <c r="BT40" s="467">
        <v>6525</v>
      </c>
      <c r="BU40" s="467">
        <v>8725</v>
      </c>
      <c r="BV40" s="467">
        <v>13755</v>
      </c>
      <c r="BW40" s="467">
        <v>16156</v>
      </c>
      <c r="BX40" s="467">
        <v>14216</v>
      </c>
      <c r="BY40" s="467">
        <v>14560</v>
      </c>
      <c r="BZ40" s="467">
        <v>14279</v>
      </c>
      <c r="CA40" s="467">
        <v>14811</v>
      </c>
      <c r="CB40" s="467">
        <v>1096.528</v>
      </c>
      <c r="CC40" s="467">
        <v>1016.7140000000001</v>
      </c>
      <c r="CD40" s="467">
        <v>886.62400000000002</v>
      </c>
      <c r="CE40" s="467">
        <v>622.14200000000005</v>
      </c>
      <c r="CF40" s="467">
        <v>536.10799999999995</v>
      </c>
      <c r="CG40" s="467">
        <v>716.87300000000005</v>
      </c>
      <c r="CH40" s="467">
        <v>1130.0820000000001</v>
      </c>
      <c r="CI40" s="467">
        <v>1327.4159999999999</v>
      </c>
      <c r="CJ40" s="467">
        <v>1168.028</v>
      </c>
      <c r="CK40" s="467">
        <v>1196.3119999999999</v>
      </c>
      <c r="CL40" s="467">
        <v>1173.27</v>
      </c>
      <c r="CM40" s="467">
        <v>1216.903</v>
      </c>
      <c r="CN40" s="467">
        <v>142687</v>
      </c>
      <c r="CO40" s="467">
        <v>142687</v>
      </c>
      <c r="CP40" s="467">
        <v>147109</v>
      </c>
      <c r="CQ40" s="467">
        <v>147109</v>
      </c>
      <c r="CR40" s="467">
        <v>12087</v>
      </c>
      <c r="CS40" s="465">
        <v>2019</v>
      </c>
    </row>
    <row r="41" spans="1:97" ht="51" x14ac:dyDescent="0.2">
      <c r="A41" s="465">
        <v>10776</v>
      </c>
      <c r="B41" s="466" t="s">
        <v>1439</v>
      </c>
      <c r="C41" s="465" t="s">
        <v>1981</v>
      </c>
      <c r="D41" s="466" t="s">
        <v>2012</v>
      </c>
      <c r="E41" s="466" t="s">
        <v>2013</v>
      </c>
      <c r="F41" s="465">
        <v>5533</v>
      </c>
      <c r="G41" s="466" t="s">
        <v>1982</v>
      </c>
      <c r="H41" s="466" t="s">
        <v>1983</v>
      </c>
      <c r="I41" s="466" t="s">
        <v>1984</v>
      </c>
      <c r="J41" s="466" t="s">
        <v>1533</v>
      </c>
      <c r="K41" s="465">
        <v>22</v>
      </c>
      <c r="L41" s="465">
        <v>3</v>
      </c>
      <c r="M41" s="466" t="s">
        <v>1985</v>
      </c>
      <c r="N41" s="466" t="s">
        <v>1990</v>
      </c>
      <c r="O41" s="466" t="s">
        <v>1986</v>
      </c>
      <c r="P41" s="466" t="s">
        <v>1986</v>
      </c>
      <c r="Q41" s="466" t="s">
        <v>1533</v>
      </c>
      <c r="R41" s="466" t="s">
        <v>1533</v>
      </c>
      <c r="S41" s="466" t="s">
        <v>1987</v>
      </c>
      <c r="T41" s="467">
        <v>124385</v>
      </c>
      <c r="U41" s="467">
        <v>86327</v>
      </c>
      <c r="V41" s="467">
        <v>87825</v>
      </c>
      <c r="W41" s="467">
        <v>123019</v>
      </c>
      <c r="X41" s="467">
        <v>124291</v>
      </c>
      <c r="Y41" s="467">
        <v>94997</v>
      </c>
      <c r="Z41" s="467">
        <v>144871</v>
      </c>
      <c r="AA41" s="467">
        <v>128787</v>
      </c>
      <c r="AB41" s="467">
        <v>124976</v>
      </c>
      <c r="AC41" s="467">
        <v>126869</v>
      </c>
      <c r="AD41" s="467">
        <v>105468</v>
      </c>
      <c r="AE41" s="467">
        <v>116452</v>
      </c>
      <c r="AF41" s="467">
        <v>105222</v>
      </c>
      <c r="AG41" s="467">
        <v>72989</v>
      </c>
      <c r="AH41" s="467">
        <v>75723</v>
      </c>
      <c r="AI41" s="467">
        <v>106259</v>
      </c>
      <c r="AJ41" s="467">
        <v>107215</v>
      </c>
      <c r="AK41" s="467">
        <v>82116</v>
      </c>
      <c r="AL41" s="467">
        <v>122738</v>
      </c>
      <c r="AM41" s="467">
        <v>110553</v>
      </c>
      <c r="AN41" s="467">
        <v>107566</v>
      </c>
      <c r="AO41" s="467">
        <v>109152</v>
      </c>
      <c r="AP41" s="467">
        <v>90648</v>
      </c>
      <c r="AQ41" s="467">
        <v>100081</v>
      </c>
      <c r="AR41" s="468">
        <v>1.0349999999999999</v>
      </c>
      <c r="AS41" s="468">
        <v>1.04</v>
      </c>
      <c r="AT41" s="468">
        <v>1.034</v>
      </c>
      <c r="AU41" s="468">
        <v>1.036</v>
      </c>
      <c r="AV41" s="468">
        <v>1.0349999999999999</v>
      </c>
      <c r="AW41" s="468">
        <v>1.0349999999999999</v>
      </c>
      <c r="AX41" s="468">
        <v>1.04</v>
      </c>
      <c r="AY41" s="468">
        <v>1.0369999999999999</v>
      </c>
      <c r="AZ41" s="468">
        <v>1.042</v>
      </c>
      <c r="BA41" s="468">
        <v>1.0409999999999999</v>
      </c>
      <c r="BB41" s="468">
        <v>1.044</v>
      </c>
      <c r="BC41" s="468">
        <v>1.0429999999999999</v>
      </c>
      <c r="BD41" s="467">
        <v>128738</v>
      </c>
      <c r="BE41" s="467">
        <v>89780</v>
      </c>
      <c r="BF41" s="467">
        <v>90811</v>
      </c>
      <c r="BG41" s="467">
        <v>127448</v>
      </c>
      <c r="BH41" s="467">
        <v>128641</v>
      </c>
      <c r="BI41" s="467">
        <v>98322</v>
      </c>
      <c r="BJ41" s="467">
        <v>150666</v>
      </c>
      <c r="BK41" s="467">
        <v>133552</v>
      </c>
      <c r="BL41" s="467">
        <v>130225</v>
      </c>
      <c r="BM41" s="467">
        <v>132071</v>
      </c>
      <c r="BN41" s="467">
        <v>110109</v>
      </c>
      <c r="BO41" s="467">
        <v>121459</v>
      </c>
      <c r="BP41" s="467">
        <v>108905</v>
      </c>
      <c r="BQ41" s="467">
        <v>75909</v>
      </c>
      <c r="BR41" s="467">
        <v>78298</v>
      </c>
      <c r="BS41" s="467">
        <v>110084</v>
      </c>
      <c r="BT41" s="467">
        <v>110968</v>
      </c>
      <c r="BU41" s="467">
        <v>84990</v>
      </c>
      <c r="BV41" s="467">
        <v>127648</v>
      </c>
      <c r="BW41" s="467">
        <v>114643</v>
      </c>
      <c r="BX41" s="467">
        <v>112084</v>
      </c>
      <c r="BY41" s="467">
        <v>113627</v>
      </c>
      <c r="BZ41" s="467">
        <v>94636</v>
      </c>
      <c r="CA41" s="467">
        <v>104384</v>
      </c>
      <c r="CB41" s="467">
        <v>13659</v>
      </c>
      <c r="CC41" s="467">
        <v>9513</v>
      </c>
      <c r="CD41" s="467">
        <v>9825</v>
      </c>
      <c r="CE41" s="467">
        <v>13804</v>
      </c>
      <c r="CF41" s="467">
        <v>13915</v>
      </c>
      <c r="CG41" s="467">
        <v>10654</v>
      </c>
      <c r="CH41" s="467">
        <v>16004</v>
      </c>
      <c r="CI41" s="467">
        <v>14405</v>
      </c>
      <c r="CJ41" s="467">
        <v>14057</v>
      </c>
      <c r="CK41" s="467">
        <v>14241</v>
      </c>
      <c r="CL41" s="467">
        <v>11887</v>
      </c>
      <c r="CM41" s="467">
        <v>13087</v>
      </c>
      <c r="CN41" s="467">
        <v>1388267</v>
      </c>
      <c r="CO41" s="467">
        <v>1190262</v>
      </c>
      <c r="CP41" s="467">
        <v>1441822</v>
      </c>
      <c r="CQ41" s="467">
        <v>1236176</v>
      </c>
      <c r="CR41" s="467">
        <v>155051</v>
      </c>
      <c r="CS41" s="465">
        <v>2019</v>
      </c>
    </row>
    <row r="42" spans="1:97" ht="38.25" x14ac:dyDescent="0.2">
      <c r="A42" s="465">
        <v>50003</v>
      </c>
      <c r="B42" s="466" t="s">
        <v>1439</v>
      </c>
      <c r="C42" s="465" t="s">
        <v>1981</v>
      </c>
      <c r="D42" s="466" t="s">
        <v>786</v>
      </c>
      <c r="E42" s="466" t="s">
        <v>1678</v>
      </c>
      <c r="F42" s="465">
        <v>60662</v>
      </c>
      <c r="G42" s="466" t="s">
        <v>1982</v>
      </c>
      <c r="H42" s="466" t="s">
        <v>1983</v>
      </c>
      <c r="I42" s="466" t="s">
        <v>1984</v>
      </c>
      <c r="J42" s="466" t="s">
        <v>1533</v>
      </c>
      <c r="K42" s="465">
        <v>22</v>
      </c>
      <c r="L42" s="465">
        <v>3</v>
      </c>
      <c r="M42" s="466" t="s">
        <v>1985</v>
      </c>
      <c r="N42" s="466" t="s">
        <v>1990</v>
      </c>
      <c r="O42" s="466" t="s">
        <v>1986</v>
      </c>
      <c r="P42" s="466" t="s">
        <v>1986</v>
      </c>
      <c r="Q42" s="466" t="s">
        <v>1533</v>
      </c>
      <c r="R42" s="466" t="s">
        <v>1533</v>
      </c>
      <c r="S42" s="466" t="s">
        <v>1987</v>
      </c>
      <c r="T42" s="467">
        <v>0</v>
      </c>
      <c r="U42" s="467">
        <v>6348</v>
      </c>
      <c r="V42" s="467">
        <v>3124</v>
      </c>
      <c r="W42" s="467">
        <v>574</v>
      </c>
      <c r="X42" s="467">
        <v>893</v>
      </c>
      <c r="Y42" s="467">
        <v>9395</v>
      </c>
      <c r="Z42" s="467">
        <v>11675</v>
      </c>
      <c r="AA42" s="467">
        <v>13366</v>
      </c>
      <c r="AB42" s="467">
        <v>7363</v>
      </c>
      <c r="AC42" s="467">
        <v>11359</v>
      </c>
      <c r="AD42" s="467">
        <v>26538</v>
      </c>
      <c r="AE42" s="467">
        <v>0</v>
      </c>
      <c r="AF42" s="467">
        <v>0</v>
      </c>
      <c r="AG42" s="467">
        <v>5133</v>
      </c>
      <c r="AH42" s="467">
        <v>2522</v>
      </c>
      <c r="AI42" s="467">
        <v>372</v>
      </c>
      <c r="AJ42" s="467">
        <v>700</v>
      </c>
      <c r="AK42" s="467">
        <v>7648</v>
      </c>
      <c r="AL42" s="467">
        <v>9456</v>
      </c>
      <c r="AM42" s="467">
        <v>10870</v>
      </c>
      <c r="AN42" s="467">
        <v>6008</v>
      </c>
      <c r="AO42" s="467">
        <v>9303</v>
      </c>
      <c r="AP42" s="467">
        <v>21988</v>
      </c>
      <c r="AQ42" s="467">
        <v>0</v>
      </c>
      <c r="AR42" s="468">
        <v>0</v>
      </c>
      <c r="AS42" s="468">
        <v>1.04</v>
      </c>
      <c r="AT42" s="468">
        <v>1.04</v>
      </c>
      <c r="AU42" s="468">
        <v>1.04</v>
      </c>
      <c r="AV42" s="468">
        <v>1.04</v>
      </c>
      <c r="AW42" s="468">
        <v>1.04</v>
      </c>
      <c r="AX42" s="468">
        <v>1.04</v>
      </c>
      <c r="AY42" s="468">
        <v>1.04</v>
      </c>
      <c r="AZ42" s="468">
        <v>1.04</v>
      </c>
      <c r="BA42" s="468">
        <v>1.04</v>
      </c>
      <c r="BB42" s="468">
        <v>1.04</v>
      </c>
      <c r="BC42" s="468">
        <v>0</v>
      </c>
      <c r="BD42" s="467">
        <v>0</v>
      </c>
      <c r="BE42" s="467">
        <v>6602</v>
      </c>
      <c r="BF42" s="467">
        <v>3249</v>
      </c>
      <c r="BG42" s="467">
        <v>597</v>
      </c>
      <c r="BH42" s="467">
        <v>929</v>
      </c>
      <c r="BI42" s="467">
        <v>9771</v>
      </c>
      <c r="BJ42" s="467">
        <v>12142</v>
      </c>
      <c r="BK42" s="467">
        <v>13901</v>
      </c>
      <c r="BL42" s="467">
        <v>7658</v>
      </c>
      <c r="BM42" s="467">
        <v>11813</v>
      </c>
      <c r="BN42" s="467">
        <v>27600</v>
      </c>
      <c r="BO42" s="467">
        <v>0</v>
      </c>
      <c r="BP42" s="467">
        <v>0</v>
      </c>
      <c r="BQ42" s="467">
        <v>5338</v>
      </c>
      <c r="BR42" s="467">
        <v>2623</v>
      </c>
      <c r="BS42" s="467">
        <v>387</v>
      </c>
      <c r="BT42" s="467">
        <v>728</v>
      </c>
      <c r="BU42" s="467">
        <v>7954</v>
      </c>
      <c r="BV42" s="467">
        <v>9834</v>
      </c>
      <c r="BW42" s="467">
        <v>11305</v>
      </c>
      <c r="BX42" s="467">
        <v>6248</v>
      </c>
      <c r="BY42" s="467">
        <v>9675</v>
      </c>
      <c r="BZ42" s="467">
        <v>22868</v>
      </c>
      <c r="CA42" s="467">
        <v>0</v>
      </c>
      <c r="CB42" s="467">
        <v>0</v>
      </c>
      <c r="CC42" s="467">
        <v>696</v>
      </c>
      <c r="CD42" s="467">
        <v>343</v>
      </c>
      <c r="CE42" s="467">
        <v>50</v>
      </c>
      <c r="CF42" s="467">
        <v>95</v>
      </c>
      <c r="CG42" s="467">
        <v>1033</v>
      </c>
      <c r="CH42" s="467">
        <v>1273</v>
      </c>
      <c r="CI42" s="467">
        <v>1463</v>
      </c>
      <c r="CJ42" s="467">
        <v>810</v>
      </c>
      <c r="CK42" s="467">
        <v>1260</v>
      </c>
      <c r="CL42" s="467">
        <v>2972</v>
      </c>
      <c r="CM42" s="467">
        <v>0</v>
      </c>
      <c r="CN42" s="467">
        <v>90635</v>
      </c>
      <c r="CO42" s="467">
        <v>74000</v>
      </c>
      <c r="CP42" s="467">
        <v>94262</v>
      </c>
      <c r="CQ42" s="467">
        <v>76960</v>
      </c>
      <c r="CR42" s="467">
        <v>9995</v>
      </c>
      <c r="CS42" s="465">
        <v>2019</v>
      </c>
    </row>
    <row r="43" spans="1:97" ht="38.25" x14ac:dyDescent="0.2">
      <c r="A43" s="465">
        <v>50049</v>
      </c>
      <c r="B43" s="466" t="s">
        <v>1439</v>
      </c>
      <c r="C43" s="465" t="s">
        <v>1981</v>
      </c>
      <c r="D43" s="466" t="s">
        <v>1691</v>
      </c>
      <c r="E43" s="466" t="s">
        <v>1690</v>
      </c>
      <c r="F43" s="465">
        <v>60153</v>
      </c>
      <c r="G43" s="466" t="s">
        <v>1982</v>
      </c>
      <c r="H43" s="466" t="s">
        <v>1983</v>
      </c>
      <c r="I43" s="466" t="s">
        <v>1984</v>
      </c>
      <c r="J43" s="466" t="s">
        <v>1533</v>
      </c>
      <c r="K43" s="465">
        <v>321</v>
      </c>
      <c r="L43" s="465">
        <v>7</v>
      </c>
      <c r="M43" s="466" t="s">
        <v>1989</v>
      </c>
      <c r="N43" s="466" t="s">
        <v>1991</v>
      </c>
      <c r="O43" s="466" t="s">
        <v>2005</v>
      </c>
      <c r="P43" s="466" t="s">
        <v>2005</v>
      </c>
      <c r="Q43" s="466" t="s">
        <v>1533</v>
      </c>
      <c r="R43" s="466" t="s">
        <v>1533</v>
      </c>
      <c r="S43" s="466" t="s">
        <v>2006</v>
      </c>
      <c r="T43" s="467">
        <v>0</v>
      </c>
      <c r="U43" s="467">
        <v>232</v>
      </c>
      <c r="V43" s="467">
        <v>158</v>
      </c>
      <c r="W43" s="467">
        <v>41</v>
      </c>
      <c r="X43" s="467">
        <v>43</v>
      </c>
      <c r="Y43" s="467">
        <v>152</v>
      </c>
      <c r="Z43" s="467">
        <v>67</v>
      </c>
      <c r="AA43" s="467">
        <v>45</v>
      </c>
      <c r="AB43" s="467">
        <v>0</v>
      </c>
      <c r="AC43" s="467">
        <v>110</v>
      </c>
      <c r="AD43" s="467">
        <v>168</v>
      </c>
      <c r="AE43" s="467">
        <v>389</v>
      </c>
      <c r="AF43" s="467">
        <v>0</v>
      </c>
      <c r="AG43" s="467">
        <v>232</v>
      </c>
      <c r="AH43" s="467">
        <v>158</v>
      </c>
      <c r="AI43" s="467">
        <v>41</v>
      </c>
      <c r="AJ43" s="467">
        <v>43</v>
      </c>
      <c r="AK43" s="467">
        <v>152</v>
      </c>
      <c r="AL43" s="467">
        <v>67</v>
      </c>
      <c r="AM43" s="467">
        <v>45</v>
      </c>
      <c r="AN43" s="467">
        <v>0</v>
      </c>
      <c r="AO43" s="467">
        <v>110</v>
      </c>
      <c r="AP43" s="467">
        <v>168</v>
      </c>
      <c r="AQ43" s="467">
        <v>389</v>
      </c>
      <c r="AR43" s="468">
        <v>0</v>
      </c>
      <c r="AS43" s="468">
        <v>5.5</v>
      </c>
      <c r="AT43" s="468">
        <v>5.5</v>
      </c>
      <c r="AU43" s="468">
        <v>5.5</v>
      </c>
      <c r="AV43" s="468">
        <v>5.5</v>
      </c>
      <c r="AW43" s="468">
        <v>5.5</v>
      </c>
      <c r="AX43" s="468">
        <v>5.5</v>
      </c>
      <c r="AY43" s="468">
        <v>5.5</v>
      </c>
      <c r="AZ43" s="468">
        <v>0</v>
      </c>
      <c r="BA43" s="468">
        <v>5.5</v>
      </c>
      <c r="BB43" s="468">
        <v>5.5</v>
      </c>
      <c r="BC43" s="468">
        <v>5.5</v>
      </c>
      <c r="BD43" s="467">
        <v>0</v>
      </c>
      <c r="BE43" s="467">
        <v>1276</v>
      </c>
      <c r="BF43" s="467">
        <v>869</v>
      </c>
      <c r="BG43" s="467">
        <v>226</v>
      </c>
      <c r="BH43" s="467">
        <v>237</v>
      </c>
      <c r="BI43" s="467">
        <v>836</v>
      </c>
      <c r="BJ43" s="467">
        <v>369</v>
      </c>
      <c r="BK43" s="467">
        <v>248</v>
      </c>
      <c r="BL43" s="467">
        <v>0</v>
      </c>
      <c r="BM43" s="467">
        <v>605</v>
      </c>
      <c r="BN43" s="467">
        <v>924</v>
      </c>
      <c r="BO43" s="467">
        <v>2140</v>
      </c>
      <c r="BP43" s="467">
        <v>0</v>
      </c>
      <c r="BQ43" s="467">
        <v>1276</v>
      </c>
      <c r="BR43" s="467">
        <v>869</v>
      </c>
      <c r="BS43" s="467">
        <v>226</v>
      </c>
      <c r="BT43" s="467">
        <v>237</v>
      </c>
      <c r="BU43" s="467">
        <v>836</v>
      </c>
      <c r="BV43" s="467">
        <v>369</v>
      </c>
      <c r="BW43" s="467">
        <v>248</v>
      </c>
      <c r="BX43" s="467">
        <v>0</v>
      </c>
      <c r="BY43" s="467">
        <v>605</v>
      </c>
      <c r="BZ43" s="467">
        <v>924</v>
      </c>
      <c r="CA43" s="467">
        <v>2140</v>
      </c>
      <c r="CB43" s="467">
        <v>0</v>
      </c>
      <c r="CC43" s="467">
        <v>60.49</v>
      </c>
      <c r="CD43" s="467">
        <v>39.499000000000002</v>
      </c>
      <c r="CE43" s="467">
        <v>9.9039999999999999</v>
      </c>
      <c r="CF43" s="467">
        <v>12.627000000000001</v>
      </c>
      <c r="CG43" s="467">
        <v>45.12</v>
      </c>
      <c r="CH43" s="467">
        <v>19.309999999999999</v>
      </c>
      <c r="CI43" s="467">
        <v>12.849</v>
      </c>
      <c r="CJ43" s="467">
        <v>0</v>
      </c>
      <c r="CK43" s="467">
        <v>28.315000000000001</v>
      </c>
      <c r="CL43" s="467">
        <v>45.523000000000003</v>
      </c>
      <c r="CM43" s="467">
        <v>107.232</v>
      </c>
      <c r="CN43" s="467">
        <v>1405</v>
      </c>
      <c r="CO43" s="467">
        <v>1405</v>
      </c>
      <c r="CP43" s="467">
        <v>7730</v>
      </c>
      <c r="CQ43" s="467">
        <v>7730</v>
      </c>
      <c r="CR43" s="467">
        <v>380.86900000000003</v>
      </c>
      <c r="CS43" s="465">
        <v>2019</v>
      </c>
    </row>
    <row r="44" spans="1:97" ht="38.25" x14ac:dyDescent="0.2">
      <c r="A44" s="465">
        <v>50049</v>
      </c>
      <c r="B44" s="466" t="s">
        <v>1439</v>
      </c>
      <c r="C44" s="465" t="s">
        <v>1981</v>
      </c>
      <c r="D44" s="466" t="s">
        <v>1691</v>
      </c>
      <c r="E44" s="466" t="s">
        <v>1690</v>
      </c>
      <c r="F44" s="465">
        <v>60153</v>
      </c>
      <c r="G44" s="466" t="s">
        <v>1982</v>
      </c>
      <c r="H44" s="466" t="s">
        <v>1983</v>
      </c>
      <c r="I44" s="466" t="s">
        <v>1984</v>
      </c>
      <c r="J44" s="466" t="s">
        <v>1533</v>
      </c>
      <c r="K44" s="465">
        <v>321</v>
      </c>
      <c r="L44" s="465">
        <v>7</v>
      </c>
      <c r="M44" s="466" t="s">
        <v>1989</v>
      </c>
      <c r="N44" s="466" t="s">
        <v>1991</v>
      </c>
      <c r="O44" s="466" t="s">
        <v>1992</v>
      </c>
      <c r="P44" s="466" t="s">
        <v>1993</v>
      </c>
      <c r="Q44" s="466" t="s">
        <v>1533</v>
      </c>
      <c r="R44" s="466" t="s">
        <v>1533</v>
      </c>
      <c r="S44" s="466" t="s">
        <v>1994</v>
      </c>
      <c r="T44" s="467">
        <v>17605</v>
      </c>
      <c r="U44" s="467">
        <v>14989</v>
      </c>
      <c r="V44" s="467">
        <v>14668</v>
      </c>
      <c r="W44" s="467">
        <v>9439</v>
      </c>
      <c r="X44" s="467">
        <v>17160</v>
      </c>
      <c r="Y44" s="467">
        <v>17863</v>
      </c>
      <c r="Z44" s="467">
        <v>18668</v>
      </c>
      <c r="AA44" s="467">
        <v>19662</v>
      </c>
      <c r="AB44" s="467">
        <v>18901</v>
      </c>
      <c r="AC44" s="467">
        <v>14566</v>
      </c>
      <c r="AD44" s="467">
        <v>7869</v>
      </c>
      <c r="AE44" s="467">
        <v>17565</v>
      </c>
      <c r="AF44" s="467">
        <v>17605</v>
      </c>
      <c r="AG44" s="467">
        <v>14989</v>
      </c>
      <c r="AH44" s="467">
        <v>14668</v>
      </c>
      <c r="AI44" s="467">
        <v>9439</v>
      </c>
      <c r="AJ44" s="467">
        <v>17160</v>
      </c>
      <c r="AK44" s="467">
        <v>17863</v>
      </c>
      <c r="AL44" s="467">
        <v>18668</v>
      </c>
      <c r="AM44" s="467">
        <v>19662</v>
      </c>
      <c r="AN44" s="467">
        <v>18901</v>
      </c>
      <c r="AO44" s="467">
        <v>14566</v>
      </c>
      <c r="AP44" s="467">
        <v>7869</v>
      </c>
      <c r="AQ44" s="467">
        <v>17565</v>
      </c>
      <c r="AR44" s="468">
        <v>13.2</v>
      </c>
      <c r="AS44" s="468">
        <v>13.2</v>
      </c>
      <c r="AT44" s="468">
        <v>13.2</v>
      </c>
      <c r="AU44" s="468">
        <v>13.2</v>
      </c>
      <c r="AV44" s="468">
        <v>13.2</v>
      </c>
      <c r="AW44" s="468">
        <v>13.2</v>
      </c>
      <c r="AX44" s="468">
        <v>13.2</v>
      </c>
      <c r="AY44" s="468">
        <v>13.2</v>
      </c>
      <c r="AZ44" s="468">
        <v>13.2</v>
      </c>
      <c r="BA44" s="468">
        <v>13.2</v>
      </c>
      <c r="BB44" s="468">
        <v>13.2</v>
      </c>
      <c r="BC44" s="468">
        <v>13.2</v>
      </c>
      <c r="BD44" s="467">
        <v>232386</v>
      </c>
      <c r="BE44" s="467">
        <v>197855</v>
      </c>
      <c r="BF44" s="467">
        <v>193618</v>
      </c>
      <c r="BG44" s="467">
        <v>124595</v>
      </c>
      <c r="BH44" s="467">
        <v>226512</v>
      </c>
      <c r="BI44" s="467">
        <v>235792</v>
      </c>
      <c r="BJ44" s="467">
        <v>246418</v>
      </c>
      <c r="BK44" s="467">
        <v>259538</v>
      </c>
      <c r="BL44" s="467">
        <v>249493</v>
      </c>
      <c r="BM44" s="467">
        <v>192271</v>
      </c>
      <c r="BN44" s="467">
        <v>103871</v>
      </c>
      <c r="BO44" s="467">
        <v>231858</v>
      </c>
      <c r="BP44" s="467">
        <v>232386</v>
      </c>
      <c r="BQ44" s="467">
        <v>197855</v>
      </c>
      <c r="BR44" s="467">
        <v>193618</v>
      </c>
      <c r="BS44" s="467">
        <v>124595</v>
      </c>
      <c r="BT44" s="467">
        <v>226512</v>
      </c>
      <c r="BU44" s="467">
        <v>235792</v>
      </c>
      <c r="BV44" s="467">
        <v>246418</v>
      </c>
      <c r="BW44" s="467">
        <v>259538</v>
      </c>
      <c r="BX44" s="467">
        <v>249493</v>
      </c>
      <c r="BY44" s="467">
        <v>192271</v>
      </c>
      <c r="BZ44" s="467">
        <v>103871</v>
      </c>
      <c r="CA44" s="467">
        <v>231858</v>
      </c>
      <c r="CB44" s="467">
        <v>9524</v>
      </c>
      <c r="CC44" s="467">
        <v>9379.51</v>
      </c>
      <c r="CD44" s="467">
        <v>8800.5010000000002</v>
      </c>
      <c r="CE44" s="467">
        <v>5472.0959999999995</v>
      </c>
      <c r="CF44" s="467">
        <v>12093.373</v>
      </c>
      <c r="CG44" s="467">
        <v>12725.88</v>
      </c>
      <c r="CH44" s="467">
        <v>12912.69</v>
      </c>
      <c r="CI44" s="467">
        <v>13474.151</v>
      </c>
      <c r="CJ44" s="467">
        <v>12327</v>
      </c>
      <c r="CK44" s="467">
        <v>8998.6849999999995</v>
      </c>
      <c r="CL44" s="467">
        <v>5117.4769999999999</v>
      </c>
      <c r="CM44" s="467">
        <v>11620.768</v>
      </c>
      <c r="CN44" s="467">
        <v>188955</v>
      </c>
      <c r="CO44" s="467">
        <v>188955</v>
      </c>
      <c r="CP44" s="467">
        <v>2494207</v>
      </c>
      <c r="CQ44" s="467">
        <v>2494207</v>
      </c>
      <c r="CR44" s="467">
        <v>122446.13</v>
      </c>
      <c r="CS44" s="465">
        <v>2019</v>
      </c>
    </row>
    <row r="45" spans="1:97" ht="51" x14ac:dyDescent="0.2">
      <c r="A45" s="465">
        <v>50110</v>
      </c>
      <c r="B45" s="466" t="s">
        <v>1439</v>
      </c>
      <c r="C45" s="465" t="s">
        <v>1981</v>
      </c>
      <c r="D45" s="466" t="s">
        <v>1692</v>
      </c>
      <c r="E45" s="466" t="s">
        <v>1658</v>
      </c>
      <c r="F45" s="465">
        <v>17164</v>
      </c>
      <c r="G45" s="466" t="s">
        <v>1982</v>
      </c>
      <c r="H45" s="466" t="s">
        <v>1983</v>
      </c>
      <c r="I45" s="466" t="s">
        <v>1984</v>
      </c>
      <c r="J45" s="466" t="s">
        <v>1533</v>
      </c>
      <c r="K45" s="465">
        <v>321</v>
      </c>
      <c r="L45" s="465">
        <v>7</v>
      </c>
      <c r="M45" s="466" t="s">
        <v>1989</v>
      </c>
      <c r="N45" s="466" t="s">
        <v>1991</v>
      </c>
      <c r="O45" s="466" t="s">
        <v>1992</v>
      </c>
      <c r="P45" s="466" t="s">
        <v>1993</v>
      </c>
      <c r="Q45" s="466" t="s">
        <v>1533</v>
      </c>
      <c r="R45" s="466" t="s">
        <v>1533</v>
      </c>
      <c r="S45" s="466" t="s">
        <v>1994</v>
      </c>
      <c r="T45" s="467">
        <v>0</v>
      </c>
      <c r="U45" s="467">
        <v>1507</v>
      </c>
      <c r="V45" s="467">
        <v>5764</v>
      </c>
      <c r="W45" s="467">
        <v>4774</v>
      </c>
      <c r="X45" s="467">
        <v>7628</v>
      </c>
      <c r="Y45" s="467">
        <v>11893</v>
      </c>
      <c r="Z45" s="467">
        <v>12125</v>
      </c>
      <c r="AA45" s="467">
        <v>10477</v>
      </c>
      <c r="AB45" s="467">
        <v>11022</v>
      </c>
      <c r="AC45" s="467">
        <v>10801</v>
      </c>
      <c r="AD45" s="467">
        <v>10153</v>
      </c>
      <c r="AE45" s="467">
        <v>10313</v>
      </c>
      <c r="AF45" s="467">
        <v>0</v>
      </c>
      <c r="AG45" s="467">
        <v>251</v>
      </c>
      <c r="AH45" s="467">
        <v>926</v>
      </c>
      <c r="AI45" s="467">
        <v>653</v>
      </c>
      <c r="AJ45" s="467">
        <v>1253</v>
      </c>
      <c r="AK45" s="467">
        <v>2564</v>
      </c>
      <c r="AL45" s="467">
        <v>2494</v>
      </c>
      <c r="AM45" s="467">
        <v>1989</v>
      </c>
      <c r="AN45" s="467">
        <v>2162</v>
      </c>
      <c r="AO45" s="467">
        <v>2073</v>
      </c>
      <c r="AP45" s="467">
        <v>2040</v>
      </c>
      <c r="AQ45" s="467">
        <v>1926</v>
      </c>
      <c r="AR45" s="468">
        <v>0</v>
      </c>
      <c r="AS45" s="468">
        <v>18</v>
      </c>
      <c r="AT45" s="468">
        <v>18</v>
      </c>
      <c r="AU45" s="468">
        <v>18</v>
      </c>
      <c r="AV45" s="468">
        <v>18</v>
      </c>
      <c r="AW45" s="468">
        <v>18</v>
      </c>
      <c r="AX45" s="468">
        <v>18</v>
      </c>
      <c r="AY45" s="468">
        <v>18</v>
      </c>
      <c r="AZ45" s="468">
        <v>18</v>
      </c>
      <c r="BA45" s="468">
        <v>18</v>
      </c>
      <c r="BB45" s="468">
        <v>18</v>
      </c>
      <c r="BC45" s="468">
        <v>18</v>
      </c>
      <c r="BD45" s="467">
        <v>0</v>
      </c>
      <c r="BE45" s="467">
        <v>27126</v>
      </c>
      <c r="BF45" s="467">
        <v>103752</v>
      </c>
      <c r="BG45" s="467">
        <v>85932</v>
      </c>
      <c r="BH45" s="467">
        <v>137304</v>
      </c>
      <c r="BI45" s="467">
        <v>214074</v>
      </c>
      <c r="BJ45" s="467">
        <v>218250</v>
      </c>
      <c r="BK45" s="467">
        <v>188586</v>
      </c>
      <c r="BL45" s="467">
        <v>198396</v>
      </c>
      <c r="BM45" s="467">
        <v>194418</v>
      </c>
      <c r="BN45" s="467">
        <v>182754</v>
      </c>
      <c r="BO45" s="467">
        <v>185634</v>
      </c>
      <c r="BP45" s="467">
        <v>0</v>
      </c>
      <c r="BQ45" s="467">
        <v>4522</v>
      </c>
      <c r="BR45" s="467">
        <v>16676</v>
      </c>
      <c r="BS45" s="467">
        <v>11761</v>
      </c>
      <c r="BT45" s="467">
        <v>22545</v>
      </c>
      <c r="BU45" s="467">
        <v>46148</v>
      </c>
      <c r="BV45" s="467">
        <v>44900</v>
      </c>
      <c r="BW45" s="467">
        <v>35800</v>
      </c>
      <c r="BX45" s="467">
        <v>38910</v>
      </c>
      <c r="BY45" s="467">
        <v>37316</v>
      </c>
      <c r="BZ45" s="467">
        <v>36720</v>
      </c>
      <c r="CA45" s="467">
        <v>34669</v>
      </c>
      <c r="CB45" s="467">
        <v>0</v>
      </c>
      <c r="CC45" s="467">
        <v>723</v>
      </c>
      <c r="CD45" s="467">
        <v>3095</v>
      </c>
      <c r="CE45" s="467">
        <v>2173</v>
      </c>
      <c r="CF45" s="467">
        <v>4442</v>
      </c>
      <c r="CG45" s="467">
        <v>9654</v>
      </c>
      <c r="CH45" s="467">
        <v>9413</v>
      </c>
      <c r="CI45" s="467">
        <v>7312</v>
      </c>
      <c r="CJ45" s="467">
        <v>8036</v>
      </c>
      <c r="CK45" s="467">
        <v>7665</v>
      </c>
      <c r="CL45" s="467">
        <v>7644</v>
      </c>
      <c r="CM45" s="467">
        <v>7036</v>
      </c>
      <c r="CN45" s="467">
        <v>96457</v>
      </c>
      <c r="CO45" s="467">
        <v>18331</v>
      </c>
      <c r="CP45" s="467">
        <v>1736226</v>
      </c>
      <c r="CQ45" s="467">
        <v>329967</v>
      </c>
      <c r="CR45" s="467">
        <v>67193</v>
      </c>
      <c r="CS45" s="465">
        <v>2019</v>
      </c>
    </row>
    <row r="46" spans="1:97" ht="38.25" x14ac:dyDescent="0.2">
      <c r="A46" s="465">
        <v>50115</v>
      </c>
      <c r="B46" s="466" t="s">
        <v>1439</v>
      </c>
      <c r="C46" s="465" t="s">
        <v>1981</v>
      </c>
      <c r="D46" s="466" t="s">
        <v>1111</v>
      </c>
      <c r="E46" s="466" t="s">
        <v>1693</v>
      </c>
      <c r="F46" s="465">
        <v>22669</v>
      </c>
      <c r="G46" s="466" t="s">
        <v>1982</v>
      </c>
      <c r="H46" s="466" t="s">
        <v>1983</v>
      </c>
      <c r="I46" s="466" t="s">
        <v>1984</v>
      </c>
      <c r="J46" s="466" t="s">
        <v>1533</v>
      </c>
      <c r="K46" s="465">
        <v>2123</v>
      </c>
      <c r="L46" s="465">
        <v>7</v>
      </c>
      <c r="M46" s="466" t="s">
        <v>1989</v>
      </c>
      <c r="N46" s="466" t="s">
        <v>1990</v>
      </c>
      <c r="O46" s="466" t="s">
        <v>1986</v>
      </c>
      <c r="P46" s="466" t="s">
        <v>1986</v>
      </c>
      <c r="Q46" s="466" t="s">
        <v>1533</v>
      </c>
      <c r="R46" s="466" t="s">
        <v>1533</v>
      </c>
      <c r="S46" s="466" t="s">
        <v>1987</v>
      </c>
      <c r="T46" s="467">
        <v>361174</v>
      </c>
      <c r="U46" s="467">
        <v>327749</v>
      </c>
      <c r="V46" s="467">
        <v>351027</v>
      </c>
      <c r="W46" s="467">
        <v>69260</v>
      </c>
      <c r="X46" s="467">
        <v>175157</v>
      </c>
      <c r="Y46" s="467">
        <v>349084</v>
      </c>
      <c r="Z46" s="467">
        <v>352221</v>
      </c>
      <c r="AA46" s="467">
        <v>353979</v>
      </c>
      <c r="AB46" s="467">
        <v>368617</v>
      </c>
      <c r="AC46" s="467">
        <v>379412</v>
      </c>
      <c r="AD46" s="467">
        <v>367130</v>
      </c>
      <c r="AE46" s="467">
        <v>391559</v>
      </c>
      <c r="AF46" s="467">
        <v>138271</v>
      </c>
      <c r="AG46" s="467">
        <v>125792</v>
      </c>
      <c r="AH46" s="467">
        <v>131984</v>
      </c>
      <c r="AI46" s="467">
        <v>27105</v>
      </c>
      <c r="AJ46" s="467">
        <v>62075</v>
      </c>
      <c r="AK46" s="467">
        <v>141890</v>
      </c>
      <c r="AL46" s="467">
        <v>137498</v>
      </c>
      <c r="AM46" s="467">
        <v>133634</v>
      </c>
      <c r="AN46" s="467">
        <v>132386</v>
      </c>
      <c r="AO46" s="467">
        <v>135918</v>
      </c>
      <c r="AP46" s="467">
        <v>137817</v>
      </c>
      <c r="AQ46" s="467">
        <v>141115</v>
      </c>
      <c r="AR46" s="468">
        <v>1.036</v>
      </c>
      <c r="AS46" s="468">
        <v>1.0389999999999999</v>
      </c>
      <c r="AT46" s="468">
        <v>1.0369999999999999</v>
      </c>
      <c r="AU46" s="468">
        <v>1.0369999999999999</v>
      </c>
      <c r="AV46" s="468">
        <v>1.0369999999999999</v>
      </c>
      <c r="AW46" s="468">
        <v>1.0409999999999999</v>
      </c>
      <c r="AX46" s="468">
        <v>1.0489999999999999</v>
      </c>
      <c r="AY46" s="468">
        <v>1.0489999999999999</v>
      </c>
      <c r="AZ46" s="468">
        <v>1.0489999999999999</v>
      </c>
      <c r="BA46" s="468">
        <v>1.046</v>
      </c>
      <c r="BB46" s="468">
        <v>1.046</v>
      </c>
      <c r="BC46" s="468">
        <v>1.0489999999999999</v>
      </c>
      <c r="BD46" s="467">
        <v>374176</v>
      </c>
      <c r="BE46" s="467">
        <v>340531</v>
      </c>
      <c r="BF46" s="467">
        <v>364015</v>
      </c>
      <c r="BG46" s="467">
        <v>71823</v>
      </c>
      <c r="BH46" s="467">
        <v>181638</v>
      </c>
      <c r="BI46" s="467">
        <v>363396</v>
      </c>
      <c r="BJ46" s="467">
        <v>369480</v>
      </c>
      <c r="BK46" s="467">
        <v>371324</v>
      </c>
      <c r="BL46" s="467">
        <v>386679</v>
      </c>
      <c r="BM46" s="467">
        <v>396865</v>
      </c>
      <c r="BN46" s="467">
        <v>384018</v>
      </c>
      <c r="BO46" s="467">
        <v>410745</v>
      </c>
      <c r="BP46" s="467">
        <v>143249</v>
      </c>
      <c r="BQ46" s="467">
        <v>130698</v>
      </c>
      <c r="BR46" s="467">
        <v>136867</v>
      </c>
      <c r="BS46" s="467">
        <v>28108</v>
      </c>
      <c r="BT46" s="467">
        <v>64372</v>
      </c>
      <c r="BU46" s="467">
        <v>147707</v>
      </c>
      <c r="BV46" s="467">
        <v>144235</v>
      </c>
      <c r="BW46" s="467">
        <v>140182</v>
      </c>
      <c r="BX46" s="467">
        <v>138873</v>
      </c>
      <c r="BY46" s="467">
        <v>142170</v>
      </c>
      <c r="BZ46" s="467">
        <v>144157</v>
      </c>
      <c r="CA46" s="467">
        <v>148030</v>
      </c>
      <c r="CB46" s="467">
        <v>28134</v>
      </c>
      <c r="CC46" s="467">
        <v>25679</v>
      </c>
      <c r="CD46" s="467">
        <v>26750</v>
      </c>
      <c r="CE46" s="467">
        <v>5474</v>
      </c>
      <c r="CF46" s="467">
        <v>12719</v>
      </c>
      <c r="CG46" s="467">
        <v>29139</v>
      </c>
      <c r="CH46" s="467">
        <v>28343</v>
      </c>
      <c r="CI46" s="467">
        <v>27514</v>
      </c>
      <c r="CJ46" s="467">
        <v>27332</v>
      </c>
      <c r="CK46" s="467">
        <v>27946</v>
      </c>
      <c r="CL46" s="467">
        <v>28379</v>
      </c>
      <c r="CM46" s="467">
        <v>29123</v>
      </c>
      <c r="CN46" s="467">
        <v>3846369</v>
      </c>
      <c r="CO46" s="467">
        <v>1445485</v>
      </c>
      <c r="CP46" s="467">
        <v>4014690</v>
      </c>
      <c r="CQ46" s="467">
        <v>1508648</v>
      </c>
      <c r="CR46" s="467">
        <v>296532</v>
      </c>
      <c r="CS46" s="465">
        <v>2019</v>
      </c>
    </row>
    <row r="47" spans="1:97" ht="38.25" x14ac:dyDescent="0.2">
      <c r="A47" s="465">
        <v>50119</v>
      </c>
      <c r="B47" s="466" t="s">
        <v>1439</v>
      </c>
      <c r="C47" s="465" t="s">
        <v>1981</v>
      </c>
      <c r="D47" s="466" t="s">
        <v>1695</v>
      </c>
      <c r="E47" s="466" t="s">
        <v>1694</v>
      </c>
      <c r="F47" s="465">
        <v>4208</v>
      </c>
      <c r="G47" s="466" t="s">
        <v>1982</v>
      </c>
      <c r="H47" s="466" t="s">
        <v>1983</v>
      </c>
      <c r="I47" s="466" t="s">
        <v>1984</v>
      </c>
      <c r="J47" s="466" t="s">
        <v>1533</v>
      </c>
      <c r="K47" s="465">
        <v>32411</v>
      </c>
      <c r="L47" s="465">
        <v>7</v>
      </c>
      <c r="M47" s="466" t="s">
        <v>1989</v>
      </c>
      <c r="N47" s="466" t="s">
        <v>1990</v>
      </c>
      <c r="O47" s="466" t="s">
        <v>1986</v>
      </c>
      <c r="P47" s="466" t="s">
        <v>1986</v>
      </c>
      <c r="Q47" s="466" t="s">
        <v>1533</v>
      </c>
      <c r="R47" s="466" t="s">
        <v>1533</v>
      </c>
      <c r="S47" s="466" t="s">
        <v>1987</v>
      </c>
      <c r="T47" s="467">
        <v>256631</v>
      </c>
      <c r="U47" s="467">
        <v>205022</v>
      </c>
      <c r="V47" s="467">
        <v>167433</v>
      </c>
      <c r="W47" s="467">
        <v>146813</v>
      </c>
      <c r="X47" s="467">
        <v>134978</v>
      </c>
      <c r="Y47" s="467">
        <v>110626</v>
      </c>
      <c r="Z47" s="467">
        <v>159762</v>
      </c>
      <c r="AA47" s="467">
        <v>160256</v>
      </c>
      <c r="AB47" s="467">
        <v>100356</v>
      </c>
      <c r="AC47" s="467">
        <v>190117</v>
      </c>
      <c r="AD47" s="467">
        <v>118298</v>
      </c>
      <c r="AE47" s="467">
        <v>192179</v>
      </c>
      <c r="AF47" s="467">
        <v>59093</v>
      </c>
      <c r="AG47" s="467">
        <v>45956</v>
      </c>
      <c r="AH47" s="467">
        <v>36736</v>
      </c>
      <c r="AI47" s="467">
        <v>35188</v>
      </c>
      <c r="AJ47" s="467">
        <v>33825</v>
      </c>
      <c r="AK47" s="467">
        <v>28417</v>
      </c>
      <c r="AL47" s="467">
        <v>39472</v>
      </c>
      <c r="AM47" s="467">
        <v>41120</v>
      </c>
      <c r="AN47" s="467">
        <v>25025</v>
      </c>
      <c r="AO47" s="467">
        <v>43074</v>
      </c>
      <c r="AP47" s="467">
        <v>26724</v>
      </c>
      <c r="AQ47" s="467">
        <v>45596</v>
      </c>
      <c r="AR47" s="468">
        <v>1.038</v>
      </c>
      <c r="AS47" s="468">
        <v>1.0369999999999999</v>
      </c>
      <c r="AT47" s="468">
        <v>1.034</v>
      </c>
      <c r="AU47" s="468">
        <v>1.0389999999999999</v>
      </c>
      <c r="AV47" s="468">
        <v>1.044</v>
      </c>
      <c r="AW47" s="468">
        <v>1.042</v>
      </c>
      <c r="AX47" s="468">
        <v>1.0449999999999999</v>
      </c>
      <c r="AY47" s="468">
        <v>1.0469999999999999</v>
      </c>
      <c r="AZ47" s="468">
        <v>1.046</v>
      </c>
      <c r="BA47" s="468">
        <v>1.054</v>
      </c>
      <c r="BB47" s="468">
        <v>1.0489999999999999</v>
      </c>
      <c r="BC47" s="468">
        <v>1.046</v>
      </c>
      <c r="BD47" s="467">
        <v>266383</v>
      </c>
      <c r="BE47" s="467">
        <v>212608</v>
      </c>
      <c r="BF47" s="467">
        <v>173126</v>
      </c>
      <c r="BG47" s="467">
        <v>152539</v>
      </c>
      <c r="BH47" s="467">
        <v>140917</v>
      </c>
      <c r="BI47" s="467">
        <v>115272</v>
      </c>
      <c r="BJ47" s="467">
        <v>166951</v>
      </c>
      <c r="BK47" s="467">
        <v>167788</v>
      </c>
      <c r="BL47" s="467">
        <v>104972</v>
      </c>
      <c r="BM47" s="467">
        <v>200383</v>
      </c>
      <c r="BN47" s="467">
        <v>124095</v>
      </c>
      <c r="BO47" s="467">
        <v>201019</v>
      </c>
      <c r="BP47" s="467">
        <v>61339</v>
      </c>
      <c r="BQ47" s="467">
        <v>47656</v>
      </c>
      <c r="BR47" s="467">
        <v>37985</v>
      </c>
      <c r="BS47" s="467">
        <v>36560</v>
      </c>
      <c r="BT47" s="467">
        <v>35313</v>
      </c>
      <c r="BU47" s="467">
        <v>29611</v>
      </c>
      <c r="BV47" s="467">
        <v>41248</v>
      </c>
      <c r="BW47" s="467">
        <v>43053</v>
      </c>
      <c r="BX47" s="467">
        <v>26176</v>
      </c>
      <c r="BY47" s="467">
        <v>45400</v>
      </c>
      <c r="BZ47" s="467">
        <v>28034</v>
      </c>
      <c r="CA47" s="467">
        <v>47693</v>
      </c>
      <c r="CB47" s="467">
        <v>13454.588</v>
      </c>
      <c r="CC47" s="467">
        <v>10410.222</v>
      </c>
      <c r="CD47" s="467">
        <v>8263.143</v>
      </c>
      <c r="CE47" s="467">
        <v>7992.3149999999996</v>
      </c>
      <c r="CF47" s="467">
        <v>7729.3689999999997</v>
      </c>
      <c r="CG47" s="467">
        <v>6476.8</v>
      </c>
      <c r="CH47" s="467">
        <v>9020.9220000000005</v>
      </c>
      <c r="CI47" s="467">
        <v>9441.6959999999999</v>
      </c>
      <c r="CJ47" s="467">
        <v>5724.1369999999997</v>
      </c>
      <c r="CK47" s="467">
        <v>9892.027</v>
      </c>
      <c r="CL47" s="467">
        <v>6082.9870000000001</v>
      </c>
      <c r="CM47" s="467">
        <v>10388.717000000001</v>
      </c>
      <c r="CN47" s="467">
        <v>1942471</v>
      </c>
      <c r="CO47" s="467">
        <v>460226</v>
      </c>
      <c r="CP47" s="467">
        <v>2026053</v>
      </c>
      <c r="CQ47" s="467">
        <v>480068</v>
      </c>
      <c r="CR47" s="467">
        <v>104876.92</v>
      </c>
      <c r="CS47" s="465">
        <v>2019</v>
      </c>
    </row>
    <row r="48" spans="1:97" ht="38.25" x14ac:dyDescent="0.2">
      <c r="A48" s="465">
        <v>50119</v>
      </c>
      <c r="B48" s="466" t="s">
        <v>1439</v>
      </c>
      <c r="C48" s="465" t="s">
        <v>1981</v>
      </c>
      <c r="D48" s="466" t="s">
        <v>1695</v>
      </c>
      <c r="E48" s="466" t="s">
        <v>1694</v>
      </c>
      <c r="F48" s="465">
        <v>4208</v>
      </c>
      <c r="G48" s="466" t="s">
        <v>1982</v>
      </c>
      <c r="H48" s="466" t="s">
        <v>1983</v>
      </c>
      <c r="I48" s="466" t="s">
        <v>1984</v>
      </c>
      <c r="J48" s="466" t="s">
        <v>1533</v>
      </c>
      <c r="K48" s="465">
        <v>32411</v>
      </c>
      <c r="L48" s="465">
        <v>7</v>
      </c>
      <c r="M48" s="466" t="s">
        <v>1989</v>
      </c>
      <c r="N48" s="466" t="s">
        <v>1990</v>
      </c>
      <c r="O48" s="466" t="s">
        <v>1998</v>
      </c>
      <c r="P48" s="466" t="s">
        <v>1999</v>
      </c>
      <c r="Q48" s="466" t="s">
        <v>1533</v>
      </c>
      <c r="R48" s="466" t="s">
        <v>1533</v>
      </c>
      <c r="S48" s="466" t="s">
        <v>1987</v>
      </c>
      <c r="T48" s="467">
        <v>352138</v>
      </c>
      <c r="U48" s="467">
        <v>311451</v>
      </c>
      <c r="V48" s="467">
        <v>304225</v>
      </c>
      <c r="W48" s="467">
        <v>397869</v>
      </c>
      <c r="X48" s="467">
        <v>432526</v>
      </c>
      <c r="Y48" s="467">
        <v>403614</v>
      </c>
      <c r="Z48" s="467">
        <v>395607</v>
      </c>
      <c r="AA48" s="467">
        <v>371086</v>
      </c>
      <c r="AB48" s="467">
        <v>419524</v>
      </c>
      <c r="AC48" s="467">
        <v>447707</v>
      </c>
      <c r="AD48" s="467">
        <v>529244</v>
      </c>
      <c r="AE48" s="467">
        <v>492263</v>
      </c>
      <c r="AF48" s="467">
        <v>81085</v>
      </c>
      <c r="AG48" s="467">
        <v>69811</v>
      </c>
      <c r="AH48" s="467">
        <v>66750</v>
      </c>
      <c r="AI48" s="467">
        <v>95360</v>
      </c>
      <c r="AJ48" s="467">
        <v>108387</v>
      </c>
      <c r="AK48" s="467">
        <v>103680</v>
      </c>
      <c r="AL48" s="467">
        <v>97741</v>
      </c>
      <c r="AM48" s="467">
        <v>95216</v>
      </c>
      <c r="AN48" s="467">
        <v>104613</v>
      </c>
      <c r="AO48" s="467">
        <v>101436</v>
      </c>
      <c r="AP48" s="467">
        <v>119562</v>
      </c>
      <c r="AQ48" s="467">
        <v>116793</v>
      </c>
      <c r="AR48" s="468">
        <v>1.194</v>
      </c>
      <c r="AS48" s="468">
        <v>1.1870000000000001</v>
      </c>
      <c r="AT48" s="468">
        <v>1.2430000000000001</v>
      </c>
      <c r="AU48" s="468">
        <v>1.1679999999999999</v>
      </c>
      <c r="AV48" s="468">
        <v>1.151</v>
      </c>
      <c r="AW48" s="468">
        <v>1.151</v>
      </c>
      <c r="AX48" s="468">
        <v>1.1519999999999999</v>
      </c>
      <c r="AY48" s="468">
        <v>1.1459999999999999</v>
      </c>
      <c r="AZ48" s="468">
        <v>1.1519999999999999</v>
      </c>
      <c r="BA48" s="468">
        <v>1.0660000000000001</v>
      </c>
      <c r="BB48" s="468">
        <v>1.0169999999999999</v>
      </c>
      <c r="BC48" s="468">
        <v>0.94099999999999995</v>
      </c>
      <c r="BD48" s="467">
        <v>420453</v>
      </c>
      <c r="BE48" s="467">
        <v>369692</v>
      </c>
      <c r="BF48" s="467">
        <v>378152</v>
      </c>
      <c r="BG48" s="467">
        <v>464711</v>
      </c>
      <c r="BH48" s="467">
        <v>497837</v>
      </c>
      <c r="BI48" s="467">
        <v>464560</v>
      </c>
      <c r="BJ48" s="467">
        <v>455739</v>
      </c>
      <c r="BK48" s="467">
        <v>425265</v>
      </c>
      <c r="BL48" s="467">
        <v>483292</v>
      </c>
      <c r="BM48" s="467">
        <v>477256</v>
      </c>
      <c r="BN48" s="467">
        <v>538241</v>
      </c>
      <c r="BO48" s="467">
        <v>463219</v>
      </c>
      <c r="BP48" s="467">
        <v>96816</v>
      </c>
      <c r="BQ48" s="467">
        <v>82866</v>
      </c>
      <c r="BR48" s="467">
        <v>82970</v>
      </c>
      <c r="BS48" s="467">
        <v>111381</v>
      </c>
      <c r="BT48" s="467">
        <v>124754</v>
      </c>
      <c r="BU48" s="467">
        <v>119336</v>
      </c>
      <c r="BV48" s="467">
        <v>112598</v>
      </c>
      <c r="BW48" s="467">
        <v>109118</v>
      </c>
      <c r="BX48" s="467">
        <v>120514</v>
      </c>
      <c r="BY48" s="467">
        <v>108131</v>
      </c>
      <c r="BZ48" s="467">
        <v>121595</v>
      </c>
      <c r="CA48" s="467">
        <v>109902</v>
      </c>
      <c r="CB48" s="467">
        <v>21236.412</v>
      </c>
      <c r="CC48" s="467">
        <v>18101.777999999998</v>
      </c>
      <c r="CD48" s="467">
        <v>18048.857</v>
      </c>
      <c r="CE48" s="467">
        <v>24348.685000000001</v>
      </c>
      <c r="CF48" s="467">
        <v>27306.631000000001</v>
      </c>
      <c r="CG48" s="467">
        <v>26102.2</v>
      </c>
      <c r="CH48" s="467">
        <v>24625.078000000001</v>
      </c>
      <c r="CI48" s="467">
        <v>23930.304</v>
      </c>
      <c r="CJ48" s="467">
        <v>26353.863000000001</v>
      </c>
      <c r="CK48" s="467">
        <v>23559.973000000002</v>
      </c>
      <c r="CL48" s="467">
        <v>26384.012999999999</v>
      </c>
      <c r="CM48" s="467">
        <v>23939.282999999999</v>
      </c>
      <c r="CN48" s="467">
        <v>4857254</v>
      </c>
      <c r="CO48" s="467">
        <v>1160434</v>
      </c>
      <c r="CP48" s="467">
        <v>5438417</v>
      </c>
      <c r="CQ48" s="467">
        <v>1299981</v>
      </c>
      <c r="CR48" s="467">
        <v>283937.08</v>
      </c>
      <c r="CS48" s="465">
        <v>2019</v>
      </c>
    </row>
    <row r="49" spans="1:97" ht="38.25" x14ac:dyDescent="0.2">
      <c r="A49" s="465">
        <v>50131</v>
      </c>
      <c r="B49" s="466" t="s">
        <v>1439</v>
      </c>
      <c r="C49" s="465" t="s">
        <v>1981</v>
      </c>
      <c r="D49" s="466" t="s">
        <v>1697</v>
      </c>
      <c r="E49" s="466" t="s">
        <v>1696</v>
      </c>
      <c r="F49" s="465">
        <v>3852</v>
      </c>
      <c r="G49" s="466" t="s">
        <v>1982</v>
      </c>
      <c r="H49" s="466" t="s">
        <v>1983</v>
      </c>
      <c r="I49" s="466" t="s">
        <v>1984</v>
      </c>
      <c r="J49" s="466" t="s">
        <v>1533</v>
      </c>
      <c r="K49" s="465">
        <v>22</v>
      </c>
      <c r="L49" s="465">
        <v>3</v>
      </c>
      <c r="M49" s="466" t="s">
        <v>1985</v>
      </c>
      <c r="N49" s="466" t="s">
        <v>1990</v>
      </c>
      <c r="O49" s="466" t="s">
        <v>1986</v>
      </c>
      <c r="P49" s="466" t="s">
        <v>1986</v>
      </c>
      <c r="Q49" s="466" t="s">
        <v>1533</v>
      </c>
      <c r="R49" s="466" t="s">
        <v>1533</v>
      </c>
      <c r="S49" s="466" t="s">
        <v>1987</v>
      </c>
      <c r="T49" s="467">
        <v>0</v>
      </c>
      <c r="U49" s="467">
        <v>0</v>
      </c>
      <c r="V49" s="467">
        <v>0</v>
      </c>
      <c r="W49" s="467">
        <v>0</v>
      </c>
      <c r="X49" s="467">
        <v>0</v>
      </c>
      <c r="Y49" s="467">
        <v>0</v>
      </c>
      <c r="Z49" s="467">
        <v>0</v>
      </c>
      <c r="AA49" s="467">
        <v>0</v>
      </c>
      <c r="AB49" s="467">
        <v>0</v>
      </c>
      <c r="AC49" s="467">
        <v>0</v>
      </c>
      <c r="AD49" s="467">
        <v>0</v>
      </c>
      <c r="AE49" s="467">
        <v>0</v>
      </c>
      <c r="AF49" s="467">
        <v>0</v>
      </c>
      <c r="AG49" s="467">
        <v>0</v>
      </c>
      <c r="AH49" s="467">
        <v>0</v>
      </c>
      <c r="AI49" s="467">
        <v>0</v>
      </c>
      <c r="AJ49" s="467">
        <v>0</v>
      </c>
      <c r="AK49" s="467">
        <v>0</v>
      </c>
      <c r="AL49" s="467">
        <v>0</v>
      </c>
      <c r="AM49" s="467">
        <v>0</v>
      </c>
      <c r="AN49" s="467">
        <v>0</v>
      </c>
      <c r="AO49" s="467">
        <v>0</v>
      </c>
      <c r="AP49" s="467">
        <v>0</v>
      </c>
      <c r="AQ49" s="467">
        <v>0</v>
      </c>
      <c r="AR49" s="468">
        <v>0</v>
      </c>
      <c r="AS49" s="468">
        <v>0</v>
      </c>
      <c r="AT49" s="468">
        <v>0</v>
      </c>
      <c r="AU49" s="468">
        <v>0</v>
      </c>
      <c r="AV49" s="468">
        <v>0</v>
      </c>
      <c r="AW49" s="468">
        <v>0</v>
      </c>
      <c r="AX49" s="468">
        <v>0</v>
      </c>
      <c r="AY49" s="468">
        <v>0</v>
      </c>
      <c r="AZ49" s="468">
        <v>0</v>
      </c>
      <c r="BA49" s="468">
        <v>0</v>
      </c>
      <c r="BB49" s="468">
        <v>0</v>
      </c>
      <c r="BC49" s="468">
        <v>0</v>
      </c>
      <c r="BD49" s="467">
        <v>0</v>
      </c>
      <c r="BE49" s="467">
        <v>0</v>
      </c>
      <c r="BF49" s="467">
        <v>0</v>
      </c>
      <c r="BG49" s="467">
        <v>0</v>
      </c>
      <c r="BH49" s="467">
        <v>0</v>
      </c>
      <c r="BI49" s="467">
        <v>0</v>
      </c>
      <c r="BJ49" s="467">
        <v>0</v>
      </c>
      <c r="BK49" s="467">
        <v>0</v>
      </c>
      <c r="BL49" s="467">
        <v>0</v>
      </c>
      <c r="BM49" s="467">
        <v>0</v>
      </c>
      <c r="BN49" s="467">
        <v>0</v>
      </c>
      <c r="BO49" s="467">
        <v>0</v>
      </c>
      <c r="BP49" s="467">
        <v>0</v>
      </c>
      <c r="BQ49" s="467">
        <v>0</v>
      </c>
      <c r="BR49" s="467">
        <v>0</v>
      </c>
      <c r="BS49" s="467">
        <v>0</v>
      </c>
      <c r="BT49" s="467">
        <v>0</v>
      </c>
      <c r="BU49" s="467">
        <v>0</v>
      </c>
      <c r="BV49" s="467">
        <v>0</v>
      </c>
      <c r="BW49" s="467">
        <v>0</v>
      </c>
      <c r="BX49" s="467">
        <v>0</v>
      </c>
      <c r="BY49" s="467">
        <v>0</v>
      </c>
      <c r="BZ49" s="467">
        <v>0</v>
      </c>
      <c r="CA49" s="467">
        <v>0</v>
      </c>
      <c r="CB49" s="467">
        <v>0</v>
      </c>
      <c r="CC49" s="467">
        <v>0</v>
      </c>
      <c r="CD49" s="467">
        <v>0</v>
      </c>
      <c r="CE49" s="467">
        <v>0</v>
      </c>
      <c r="CF49" s="467">
        <v>0</v>
      </c>
      <c r="CG49" s="467">
        <v>0</v>
      </c>
      <c r="CH49" s="467">
        <v>0</v>
      </c>
      <c r="CI49" s="467">
        <v>0</v>
      </c>
      <c r="CJ49" s="467">
        <v>0</v>
      </c>
      <c r="CK49" s="467">
        <v>0</v>
      </c>
      <c r="CL49" s="467">
        <v>0</v>
      </c>
      <c r="CM49" s="467">
        <v>0</v>
      </c>
      <c r="CN49" s="467">
        <v>0</v>
      </c>
      <c r="CO49" s="467">
        <v>0</v>
      </c>
      <c r="CP49" s="467">
        <v>0</v>
      </c>
      <c r="CQ49" s="467">
        <v>0</v>
      </c>
      <c r="CR49" s="467">
        <v>0</v>
      </c>
      <c r="CS49" s="465">
        <v>2019</v>
      </c>
    </row>
    <row r="50" spans="1:97" ht="38.25" x14ac:dyDescent="0.2">
      <c r="A50" s="465">
        <v>50134</v>
      </c>
      <c r="B50" s="466" t="s">
        <v>1439</v>
      </c>
      <c r="C50" s="465" t="s">
        <v>1981</v>
      </c>
      <c r="D50" s="466" t="s">
        <v>1699</v>
      </c>
      <c r="E50" s="466" t="s">
        <v>1698</v>
      </c>
      <c r="F50" s="465">
        <v>18390</v>
      </c>
      <c r="G50" s="466" t="s">
        <v>1982</v>
      </c>
      <c r="H50" s="466" t="s">
        <v>1983</v>
      </c>
      <c r="I50" s="466" t="s">
        <v>1984</v>
      </c>
      <c r="J50" s="466" t="s">
        <v>1533</v>
      </c>
      <c r="K50" s="465">
        <v>22</v>
      </c>
      <c r="L50" s="465">
        <v>3</v>
      </c>
      <c r="M50" s="466" t="s">
        <v>1985</v>
      </c>
      <c r="N50" s="466" t="s">
        <v>1990</v>
      </c>
      <c r="O50" s="466" t="s">
        <v>1986</v>
      </c>
      <c r="P50" s="466" t="s">
        <v>1986</v>
      </c>
      <c r="Q50" s="466" t="s">
        <v>1533</v>
      </c>
      <c r="R50" s="466" t="s">
        <v>1533</v>
      </c>
      <c r="S50" s="466" t="s">
        <v>1987</v>
      </c>
      <c r="T50" s="467">
        <v>726540</v>
      </c>
      <c r="U50" s="467">
        <v>64048</v>
      </c>
      <c r="V50" s="467">
        <v>77585</v>
      </c>
      <c r="W50" s="467">
        <v>655715</v>
      </c>
      <c r="X50" s="467">
        <v>673960</v>
      </c>
      <c r="Y50" s="467">
        <v>631820</v>
      </c>
      <c r="Z50" s="467">
        <v>650308</v>
      </c>
      <c r="AA50" s="467">
        <v>689069</v>
      </c>
      <c r="AB50" s="467">
        <v>633745</v>
      </c>
      <c r="AC50" s="467">
        <v>671259</v>
      </c>
      <c r="AD50" s="467">
        <v>670278</v>
      </c>
      <c r="AE50" s="467">
        <v>698864</v>
      </c>
      <c r="AF50" s="467">
        <v>378880</v>
      </c>
      <c r="AG50" s="467">
        <v>32024</v>
      </c>
      <c r="AH50" s="467">
        <v>36987</v>
      </c>
      <c r="AI50" s="467">
        <v>326985</v>
      </c>
      <c r="AJ50" s="467">
        <v>361895</v>
      </c>
      <c r="AK50" s="467">
        <v>341760</v>
      </c>
      <c r="AL50" s="467">
        <v>327516</v>
      </c>
      <c r="AM50" s="467">
        <v>338453</v>
      </c>
      <c r="AN50" s="467">
        <v>333774</v>
      </c>
      <c r="AO50" s="467">
        <v>366069</v>
      </c>
      <c r="AP50" s="467">
        <v>364021</v>
      </c>
      <c r="AQ50" s="467">
        <v>367370</v>
      </c>
      <c r="AR50" s="468">
        <v>1.03</v>
      </c>
      <c r="AS50" s="468">
        <v>1.03</v>
      </c>
      <c r="AT50" s="468">
        <v>1.03</v>
      </c>
      <c r="AU50" s="468">
        <v>1.03</v>
      </c>
      <c r="AV50" s="468">
        <v>1.03</v>
      </c>
      <c r="AW50" s="468">
        <v>1.03</v>
      </c>
      <c r="AX50" s="468">
        <v>1.03</v>
      </c>
      <c r="AY50" s="468">
        <v>1.03</v>
      </c>
      <c r="AZ50" s="468">
        <v>1.03</v>
      </c>
      <c r="BA50" s="468">
        <v>1.03</v>
      </c>
      <c r="BB50" s="468">
        <v>1.03</v>
      </c>
      <c r="BC50" s="468">
        <v>1.03</v>
      </c>
      <c r="BD50" s="467">
        <v>748336</v>
      </c>
      <c r="BE50" s="467">
        <v>65969</v>
      </c>
      <c r="BF50" s="467">
        <v>79913</v>
      </c>
      <c r="BG50" s="467">
        <v>675386</v>
      </c>
      <c r="BH50" s="467">
        <v>694179</v>
      </c>
      <c r="BI50" s="467">
        <v>650775</v>
      </c>
      <c r="BJ50" s="467">
        <v>669817</v>
      </c>
      <c r="BK50" s="467">
        <v>709741</v>
      </c>
      <c r="BL50" s="467">
        <v>652757</v>
      </c>
      <c r="BM50" s="467">
        <v>691397</v>
      </c>
      <c r="BN50" s="467">
        <v>690386</v>
      </c>
      <c r="BO50" s="467">
        <v>719830</v>
      </c>
      <c r="BP50" s="467">
        <v>390246</v>
      </c>
      <c r="BQ50" s="467">
        <v>32985</v>
      </c>
      <c r="BR50" s="467">
        <v>38097</v>
      </c>
      <c r="BS50" s="467">
        <v>336795</v>
      </c>
      <c r="BT50" s="467">
        <v>372752</v>
      </c>
      <c r="BU50" s="467">
        <v>352013</v>
      </c>
      <c r="BV50" s="467">
        <v>337341</v>
      </c>
      <c r="BW50" s="467">
        <v>348607</v>
      </c>
      <c r="BX50" s="467">
        <v>343787</v>
      </c>
      <c r="BY50" s="467">
        <v>377051</v>
      </c>
      <c r="BZ50" s="467">
        <v>374942</v>
      </c>
      <c r="CA50" s="467">
        <v>378391</v>
      </c>
      <c r="CB50" s="467">
        <v>60826</v>
      </c>
      <c r="CC50" s="467">
        <v>5122</v>
      </c>
      <c r="CD50" s="467">
        <v>4750</v>
      </c>
      <c r="CE50" s="467">
        <v>52278</v>
      </c>
      <c r="CF50" s="467">
        <v>58005</v>
      </c>
      <c r="CG50" s="467">
        <v>54729</v>
      </c>
      <c r="CH50" s="467">
        <v>52295</v>
      </c>
      <c r="CI50" s="467">
        <v>54112</v>
      </c>
      <c r="CJ50" s="467">
        <v>53403</v>
      </c>
      <c r="CK50" s="467">
        <v>58699</v>
      </c>
      <c r="CL50" s="467">
        <v>58424</v>
      </c>
      <c r="CM50" s="467">
        <v>60561</v>
      </c>
      <c r="CN50" s="467">
        <v>6843191</v>
      </c>
      <c r="CO50" s="467">
        <v>3575734</v>
      </c>
      <c r="CP50" s="467">
        <v>7048486</v>
      </c>
      <c r="CQ50" s="467">
        <v>3683007</v>
      </c>
      <c r="CR50" s="467">
        <v>573204</v>
      </c>
      <c r="CS50" s="465">
        <v>2019</v>
      </c>
    </row>
    <row r="51" spans="1:97" ht="38.25" x14ac:dyDescent="0.2">
      <c r="A51" s="465">
        <v>50148</v>
      </c>
      <c r="B51" s="466" t="s">
        <v>1439</v>
      </c>
      <c r="C51" s="465" t="s">
        <v>1981</v>
      </c>
      <c r="D51" s="466" t="s">
        <v>1701</v>
      </c>
      <c r="E51" s="466" t="s">
        <v>1700</v>
      </c>
      <c r="F51" s="465">
        <v>15320</v>
      </c>
      <c r="G51" s="466" t="s">
        <v>1982</v>
      </c>
      <c r="H51" s="466" t="s">
        <v>1983</v>
      </c>
      <c r="I51" s="466" t="s">
        <v>1984</v>
      </c>
      <c r="J51" s="466" t="s">
        <v>1533</v>
      </c>
      <c r="K51" s="465">
        <v>325</v>
      </c>
      <c r="L51" s="465">
        <v>7</v>
      </c>
      <c r="M51" s="466" t="s">
        <v>1989</v>
      </c>
      <c r="N51" s="466" t="s">
        <v>1982</v>
      </c>
      <c r="O51" s="466" t="s">
        <v>1986</v>
      </c>
      <c r="P51" s="466" t="s">
        <v>1986</v>
      </c>
      <c r="Q51" s="466" t="s">
        <v>1533</v>
      </c>
      <c r="R51" s="466" t="s">
        <v>1533</v>
      </c>
      <c r="S51" s="466" t="s">
        <v>1987</v>
      </c>
      <c r="T51" s="467">
        <v>0</v>
      </c>
      <c r="U51" s="467">
        <v>0</v>
      </c>
      <c r="V51" s="467">
        <v>0</v>
      </c>
      <c r="W51" s="467">
        <v>0</v>
      </c>
      <c r="X51" s="467">
        <v>0</v>
      </c>
      <c r="Y51" s="467">
        <v>0</v>
      </c>
      <c r="Z51" s="467">
        <v>0</v>
      </c>
      <c r="AA51" s="467">
        <v>0</v>
      </c>
      <c r="AB51" s="467">
        <v>0</v>
      </c>
      <c r="AC51" s="467">
        <v>0</v>
      </c>
      <c r="AD51" s="467">
        <v>0</v>
      </c>
      <c r="AE51" s="467">
        <v>0</v>
      </c>
      <c r="AF51" s="467">
        <v>0</v>
      </c>
      <c r="AG51" s="467">
        <v>0</v>
      </c>
      <c r="AH51" s="467">
        <v>0</v>
      </c>
      <c r="AI51" s="467">
        <v>0</v>
      </c>
      <c r="AJ51" s="467">
        <v>0</v>
      </c>
      <c r="AK51" s="467">
        <v>0</v>
      </c>
      <c r="AL51" s="467">
        <v>0</v>
      </c>
      <c r="AM51" s="467">
        <v>0</v>
      </c>
      <c r="AN51" s="467">
        <v>0</v>
      </c>
      <c r="AO51" s="467">
        <v>0</v>
      </c>
      <c r="AP51" s="467">
        <v>0</v>
      </c>
      <c r="AQ51" s="467">
        <v>0</v>
      </c>
      <c r="AR51" s="468">
        <v>0</v>
      </c>
      <c r="AS51" s="468">
        <v>0</v>
      </c>
      <c r="AT51" s="468">
        <v>0</v>
      </c>
      <c r="AU51" s="468">
        <v>0</v>
      </c>
      <c r="AV51" s="468">
        <v>0</v>
      </c>
      <c r="AW51" s="468">
        <v>0</v>
      </c>
      <c r="AX51" s="468">
        <v>0</v>
      </c>
      <c r="AY51" s="468">
        <v>0</v>
      </c>
      <c r="AZ51" s="468">
        <v>0</v>
      </c>
      <c r="BA51" s="468">
        <v>0</v>
      </c>
      <c r="BB51" s="468">
        <v>0</v>
      </c>
      <c r="BC51" s="468">
        <v>0</v>
      </c>
      <c r="BD51" s="467">
        <v>0</v>
      </c>
      <c r="BE51" s="467">
        <v>0</v>
      </c>
      <c r="BF51" s="467">
        <v>0</v>
      </c>
      <c r="BG51" s="467">
        <v>0</v>
      </c>
      <c r="BH51" s="467">
        <v>0</v>
      </c>
      <c r="BI51" s="467">
        <v>0</v>
      </c>
      <c r="BJ51" s="467">
        <v>0</v>
      </c>
      <c r="BK51" s="467">
        <v>0</v>
      </c>
      <c r="BL51" s="467">
        <v>0</v>
      </c>
      <c r="BM51" s="467">
        <v>0</v>
      </c>
      <c r="BN51" s="467">
        <v>0</v>
      </c>
      <c r="BO51" s="467">
        <v>0</v>
      </c>
      <c r="BP51" s="467">
        <v>0</v>
      </c>
      <c r="BQ51" s="467">
        <v>0</v>
      </c>
      <c r="BR51" s="467">
        <v>0</v>
      </c>
      <c r="BS51" s="467">
        <v>0</v>
      </c>
      <c r="BT51" s="467">
        <v>0</v>
      </c>
      <c r="BU51" s="467">
        <v>0</v>
      </c>
      <c r="BV51" s="467">
        <v>0</v>
      </c>
      <c r="BW51" s="467">
        <v>0</v>
      </c>
      <c r="BX51" s="467">
        <v>0</v>
      </c>
      <c r="BY51" s="467">
        <v>0</v>
      </c>
      <c r="BZ51" s="467">
        <v>0</v>
      </c>
      <c r="CA51" s="467">
        <v>0</v>
      </c>
      <c r="CB51" s="467">
        <v>0</v>
      </c>
      <c r="CC51" s="467">
        <v>0</v>
      </c>
      <c r="CD51" s="467">
        <v>0</v>
      </c>
      <c r="CE51" s="467">
        <v>0</v>
      </c>
      <c r="CF51" s="467">
        <v>0</v>
      </c>
      <c r="CG51" s="467">
        <v>0</v>
      </c>
      <c r="CH51" s="467">
        <v>0</v>
      </c>
      <c r="CI51" s="467">
        <v>0</v>
      </c>
      <c r="CJ51" s="467">
        <v>0</v>
      </c>
      <c r="CK51" s="467">
        <v>0</v>
      </c>
      <c r="CL51" s="467">
        <v>0</v>
      </c>
      <c r="CM51" s="467">
        <v>0</v>
      </c>
      <c r="CN51" s="467">
        <v>0</v>
      </c>
      <c r="CO51" s="467">
        <v>0</v>
      </c>
      <c r="CP51" s="467">
        <v>0</v>
      </c>
      <c r="CQ51" s="467">
        <v>0</v>
      </c>
      <c r="CR51" s="467">
        <v>0</v>
      </c>
      <c r="CS51" s="465">
        <v>2019</v>
      </c>
    </row>
    <row r="52" spans="1:97" ht="38.25" x14ac:dyDescent="0.2">
      <c r="A52" s="465">
        <v>50148</v>
      </c>
      <c r="B52" s="466" t="s">
        <v>1439</v>
      </c>
      <c r="C52" s="465" t="s">
        <v>1981</v>
      </c>
      <c r="D52" s="466" t="s">
        <v>1701</v>
      </c>
      <c r="E52" s="466" t="s">
        <v>1700</v>
      </c>
      <c r="F52" s="465">
        <v>15320</v>
      </c>
      <c r="G52" s="466" t="s">
        <v>1982</v>
      </c>
      <c r="H52" s="466" t="s">
        <v>1983</v>
      </c>
      <c r="I52" s="466" t="s">
        <v>1984</v>
      </c>
      <c r="J52" s="466" t="s">
        <v>1533</v>
      </c>
      <c r="K52" s="465">
        <v>325</v>
      </c>
      <c r="L52" s="465">
        <v>7</v>
      </c>
      <c r="M52" s="466" t="s">
        <v>1989</v>
      </c>
      <c r="N52" s="466" t="s">
        <v>1988</v>
      </c>
      <c r="O52" s="466" t="s">
        <v>1986</v>
      </c>
      <c r="P52" s="466" t="s">
        <v>1986</v>
      </c>
      <c r="Q52" s="466" t="s">
        <v>1533</v>
      </c>
      <c r="R52" s="466" t="s">
        <v>1533</v>
      </c>
      <c r="S52" s="466" t="s">
        <v>1987</v>
      </c>
      <c r="T52" s="467">
        <v>0</v>
      </c>
      <c r="U52" s="467">
        <v>0</v>
      </c>
      <c r="V52" s="467">
        <v>0</v>
      </c>
      <c r="W52" s="467">
        <v>0</v>
      </c>
      <c r="X52" s="467">
        <v>0</v>
      </c>
      <c r="Y52" s="467">
        <v>0</v>
      </c>
      <c r="Z52" s="467">
        <v>0</v>
      </c>
      <c r="AA52" s="467">
        <v>0</v>
      </c>
      <c r="AB52" s="467">
        <v>0</v>
      </c>
      <c r="AC52" s="467">
        <v>0</v>
      </c>
      <c r="AD52" s="467">
        <v>0</v>
      </c>
      <c r="AE52" s="467">
        <v>0</v>
      </c>
      <c r="AF52" s="467">
        <v>0</v>
      </c>
      <c r="AG52" s="467">
        <v>0</v>
      </c>
      <c r="AH52" s="467">
        <v>0</v>
      </c>
      <c r="AI52" s="467">
        <v>0</v>
      </c>
      <c r="AJ52" s="467">
        <v>0</v>
      </c>
      <c r="AK52" s="467">
        <v>0</v>
      </c>
      <c r="AL52" s="467">
        <v>0</v>
      </c>
      <c r="AM52" s="467">
        <v>0</v>
      </c>
      <c r="AN52" s="467">
        <v>0</v>
      </c>
      <c r="AO52" s="467">
        <v>0</v>
      </c>
      <c r="AP52" s="467">
        <v>0</v>
      </c>
      <c r="AQ52" s="467">
        <v>0</v>
      </c>
      <c r="AR52" s="468">
        <v>0</v>
      </c>
      <c r="AS52" s="468">
        <v>0</v>
      </c>
      <c r="AT52" s="468">
        <v>0</v>
      </c>
      <c r="AU52" s="468">
        <v>0</v>
      </c>
      <c r="AV52" s="468">
        <v>0</v>
      </c>
      <c r="AW52" s="468">
        <v>0</v>
      </c>
      <c r="AX52" s="468">
        <v>0</v>
      </c>
      <c r="AY52" s="468">
        <v>0</v>
      </c>
      <c r="AZ52" s="468">
        <v>0</v>
      </c>
      <c r="BA52" s="468">
        <v>0</v>
      </c>
      <c r="BB52" s="468">
        <v>0</v>
      </c>
      <c r="BC52" s="468">
        <v>0</v>
      </c>
      <c r="BD52" s="467">
        <v>0</v>
      </c>
      <c r="BE52" s="467">
        <v>0</v>
      </c>
      <c r="BF52" s="467">
        <v>0</v>
      </c>
      <c r="BG52" s="467">
        <v>0</v>
      </c>
      <c r="BH52" s="467">
        <v>0</v>
      </c>
      <c r="BI52" s="467">
        <v>0</v>
      </c>
      <c r="BJ52" s="467">
        <v>0</v>
      </c>
      <c r="BK52" s="467">
        <v>0</v>
      </c>
      <c r="BL52" s="467">
        <v>0</v>
      </c>
      <c r="BM52" s="467">
        <v>0</v>
      </c>
      <c r="BN52" s="467">
        <v>0</v>
      </c>
      <c r="BO52" s="467">
        <v>0</v>
      </c>
      <c r="BP52" s="467">
        <v>0</v>
      </c>
      <c r="BQ52" s="467">
        <v>0</v>
      </c>
      <c r="BR52" s="467">
        <v>0</v>
      </c>
      <c r="BS52" s="467">
        <v>0</v>
      </c>
      <c r="BT52" s="467">
        <v>0</v>
      </c>
      <c r="BU52" s="467">
        <v>0</v>
      </c>
      <c r="BV52" s="467">
        <v>0</v>
      </c>
      <c r="BW52" s="467">
        <v>0</v>
      </c>
      <c r="BX52" s="467">
        <v>0</v>
      </c>
      <c r="BY52" s="467">
        <v>0</v>
      </c>
      <c r="BZ52" s="467">
        <v>0</v>
      </c>
      <c r="CA52" s="467">
        <v>0</v>
      </c>
      <c r="CB52" s="467">
        <v>0</v>
      </c>
      <c r="CC52" s="467">
        <v>0</v>
      </c>
      <c r="CD52" s="467">
        <v>0</v>
      </c>
      <c r="CE52" s="467">
        <v>0</v>
      </c>
      <c r="CF52" s="467">
        <v>0</v>
      </c>
      <c r="CG52" s="467">
        <v>0</v>
      </c>
      <c r="CH52" s="467">
        <v>0</v>
      </c>
      <c r="CI52" s="467">
        <v>0</v>
      </c>
      <c r="CJ52" s="467">
        <v>0</v>
      </c>
      <c r="CK52" s="467">
        <v>0</v>
      </c>
      <c r="CL52" s="467">
        <v>0</v>
      </c>
      <c r="CM52" s="467">
        <v>0</v>
      </c>
      <c r="CN52" s="467">
        <v>0</v>
      </c>
      <c r="CO52" s="467">
        <v>0</v>
      </c>
      <c r="CP52" s="467">
        <v>0</v>
      </c>
      <c r="CQ52" s="467">
        <v>0</v>
      </c>
      <c r="CR52" s="467">
        <v>0</v>
      </c>
      <c r="CS52" s="465">
        <v>2019</v>
      </c>
    </row>
    <row r="53" spans="1:97" ht="38.25" x14ac:dyDescent="0.2">
      <c r="A53" s="465">
        <v>50170</v>
      </c>
      <c r="B53" s="466" t="s">
        <v>1439</v>
      </c>
      <c r="C53" s="465" t="s">
        <v>1981</v>
      </c>
      <c r="D53" s="466" t="s">
        <v>1703</v>
      </c>
      <c r="E53" s="466" t="s">
        <v>1702</v>
      </c>
      <c r="F53" s="465">
        <v>1569</v>
      </c>
      <c r="G53" s="466" t="s">
        <v>1982</v>
      </c>
      <c r="H53" s="466" t="s">
        <v>1983</v>
      </c>
      <c r="I53" s="466" t="s">
        <v>1984</v>
      </c>
      <c r="J53" s="466" t="s">
        <v>1533</v>
      </c>
      <c r="K53" s="465">
        <v>211</v>
      </c>
      <c r="L53" s="465">
        <v>7</v>
      </c>
      <c r="M53" s="466" t="s">
        <v>1989</v>
      </c>
      <c r="N53" s="466" t="s">
        <v>1990</v>
      </c>
      <c r="O53" s="466" t="s">
        <v>1986</v>
      </c>
      <c r="P53" s="466" t="s">
        <v>1986</v>
      </c>
      <c r="Q53" s="466" t="s">
        <v>1533</v>
      </c>
      <c r="R53" s="466" t="s">
        <v>1533</v>
      </c>
      <c r="S53" s="466" t="s">
        <v>1987</v>
      </c>
      <c r="T53" s="467">
        <v>328282</v>
      </c>
      <c r="U53" s="467">
        <v>293403</v>
      </c>
      <c r="V53" s="467">
        <v>331411</v>
      </c>
      <c r="W53" s="467">
        <v>263029</v>
      </c>
      <c r="X53" s="467">
        <v>312643</v>
      </c>
      <c r="Y53" s="467">
        <v>311832</v>
      </c>
      <c r="Z53" s="467">
        <v>314889</v>
      </c>
      <c r="AA53" s="467">
        <v>319944</v>
      </c>
      <c r="AB53" s="467">
        <v>304766</v>
      </c>
      <c r="AC53" s="467">
        <v>292394</v>
      </c>
      <c r="AD53" s="467">
        <v>307628</v>
      </c>
      <c r="AE53" s="467">
        <v>322356</v>
      </c>
      <c r="AF53" s="467">
        <v>126775</v>
      </c>
      <c r="AG53" s="467">
        <v>113543</v>
      </c>
      <c r="AH53" s="467">
        <v>127454</v>
      </c>
      <c r="AI53" s="467">
        <v>100554</v>
      </c>
      <c r="AJ53" s="467">
        <v>123199</v>
      </c>
      <c r="AK53" s="467">
        <v>117284</v>
      </c>
      <c r="AL53" s="467">
        <v>118173</v>
      </c>
      <c r="AM53" s="467">
        <v>120477</v>
      </c>
      <c r="AN53" s="467">
        <v>118645</v>
      </c>
      <c r="AO53" s="467">
        <v>110980</v>
      </c>
      <c r="AP53" s="467">
        <v>118418</v>
      </c>
      <c r="AQ53" s="467">
        <v>124513</v>
      </c>
      <c r="AR53" s="468">
        <v>1.034</v>
      </c>
      <c r="AS53" s="468">
        <v>1.04</v>
      </c>
      <c r="AT53" s="468">
        <v>1.034</v>
      </c>
      <c r="AU53" s="468">
        <v>1.0369999999999999</v>
      </c>
      <c r="AV53" s="468">
        <v>1.036</v>
      </c>
      <c r="AW53" s="468">
        <v>1.0389999999999999</v>
      </c>
      <c r="AX53" s="468">
        <v>1.0489999999999999</v>
      </c>
      <c r="AY53" s="468">
        <v>1.05</v>
      </c>
      <c r="AZ53" s="468">
        <v>1.048</v>
      </c>
      <c r="BA53" s="468">
        <v>1.0469999999999999</v>
      </c>
      <c r="BB53" s="468">
        <v>1.0449999999999999</v>
      </c>
      <c r="BC53" s="468">
        <v>1.0449999999999999</v>
      </c>
      <c r="BD53" s="467">
        <v>339444</v>
      </c>
      <c r="BE53" s="467">
        <v>305139</v>
      </c>
      <c r="BF53" s="467">
        <v>342679</v>
      </c>
      <c r="BG53" s="467">
        <v>272761</v>
      </c>
      <c r="BH53" s="467">
        <v>323898</v>
      </c>
      <c r="BI53" s="467">
        <v>323993</v>
      </c>
      <c r="BJ53" s="467">
        <v>330319</v>
      </c>
      <c r="BK53" s="467">
        <v>335941</v>
      </c>
      <c r="BL53" s="467">
        <v>319395</v>
      </c>
      <c r="BM53" s="467">
        <v>306137</v>
      </c>
      <c r="BN53" s="467">
        <v>321471</v>
      </c>
      <c r="BO53" s="467">
        <v>336862</v>
      </c>
      <c r="BP53" s="467">
        <v>131085</v>
      </c>
      <c r="BQ53" s="467">
        <v>118085</v>
      </c>
      <c r="BR53" s="467">
        <v>131787</v>
      </c>
      <c r="BS53" s="467">
        <v>104274</v>
      </c>
      <c r="BT53" s="467">
        <v>127634</v>
      </c>
      <c r="BU53" s="467">
        <v>121858</v>
      </c>
      <c r="BV53" s="467">
        <v>123964</v>
      </c>
      <c r="BW53" s="467">
        <v>126501</v>
      </c>
      <c r="BX53" s="467">
        <v>124340</v>
      </c>
      <c r="BY53" s="467">
        <v>116196</v>
      </c>
      <c r="BZ53" s="467">
        <v>123747</v>
      </c>
      <c r="CA53" s="467">
        <v>130116</v>
      </c>
      <c r="CB53" s="467">
        <v>25906</v>
      </c>
      <c r="CC53" s="467">
        <v>23340</v>
      </c>
      <c r="CD53" s="467">
        <v>26045</v>
      </c>
      <c r="CE53" s="467">
        <v>20565</v>
      </c>
      <c r="CF53" s="467">
        <v>25150</v>
      </c>
      <c r="CG53" s="467">
        <v>24045</v>
      </c>
      <c r="CH53" s="467">
        <v>24448</v>
      </c>
      <c r="CI53" s="467">
        <v>24948</v>
      </c>
      <c r="CJ53" s="467">
        <v>24977</v>
      </c>
      <c r="CK53" s="467">
        <v>22803</v>
      </c>
      <c r="CL53" s="467">
        <v>24417</v>
      </c>
      <c r="CM53" s="467">
        <v>25677</v>
      </c>
      <c r="CN53" s="467">
        <v>3702577</v>
      </c>
      <c r="CO53" s="467">
        <v>1420015</v>
      </c>
      <c r="CP53" s="467">
        <v>3858039</v>
      </c>
      <c r="CQ53" s="467">
        <v>1479587</v>
      </c>
      <c r="CR53" s="467">
        <v>292321</v>
      </c>
      <c r="CS53" s="465">
        <v>2019</v>
      </c>
    </row>
    <row r="54" spans="1:97" ht="38.25" x14ac:dyDescent="0.2">
      <c r="A54" s="465">
        <v>50200</v>
      </c>
      <c r="B54" s="466" t="s">
        <v>1439</v>
      </c>
      <c r="C54" s="465" t="s">
        <v>1981</v>
      </c>
      <c r="D54" s="466" t="s">
        <v>1705</v>
      </c>
      <c r="E54" s="466" t="s">
        <v>1704</v>
      </c>
      <c r="F54" s="465">
        <v>1058</v>
      </c>
      <c r="G54" s="466" t="s">
        <v>1982</v>
      </c>
      <c r="H54" s="466" t="s">
        <v>1983</v>
      </c>
      <c r="I54" s="466" t="s">
        <v>1984</v>
      </c>
      <c r="J54" s="466" t="s">
        <v>1533</v>
      </c>
      <c r="K54" s="465">
        <v>339</v>
      </c>
      <c r="L54" s="465">
        <v>7</v>
      </c>
      <c r="M54" s="466" t="s">
        <v>1989</v>
      </c>
      <c r="N54" s="466" t="s">
        <v>1990</v>
      </c>
      <c r="O54" s="466" t="s">
        <v>1986</v>
      </c>
      <c r="P54" s="466" t="s">
        <v>1986</v>
      </c>
      <c r="Q54" s="466" t="s">
        <v>1533</v>
      </c>
      <c r="R54" s="466" t="s">
        <v>1533</v>
      </c>
      <c r="S54" s="466" t="s">
        <v>1987</v>
      </c>
      <c r="T54" s="467">
        <v>45540</v>
      </c>
      <c r="U54" s="467">
        <v>42225</v>
      </c>
      <c r="V54" s="467">
        <v>36823</v>
      </c>
      <c r="W54" s="467">
        <v>25838</v>
      </c>
      <c r="X54" s="467">
        <v>22265</v>
      </c>
      <c r="Y54" s="467">
        <v>29773</v>
      </c>
      <c r="Z54" s="467">
        <v>46934</v>
      </c>
      <c r="AA54" s="467">
        <v>55129</v>
      </c>
      <c r="AB54" s="467">
        <v>48510</v>
      </c>
      <c r="AC54" s="467">
        <v>49684</v>
      </c>
      <c r="AD54" s="467">
        <v>48727</v>
      </c>
      <c r="AE54" s="467">
        <v>50539</v>
      </c>
      <c r="AF54" s="467">
        <v>14311</v>
      </c>
      <c r="AG54" s="467">
        <v>13269</v>
      </c>
      <c r="AH54" s="467">
        <v>11571</v>
      </c>
      <c r="AI54" s="467">
        <v>8120</v>
      </c>
      <c r="AJ54" s="467">
        <v>6997</v>
      </c>
      <c r="AK54" s="467">
        <v>9356</v>
      </c>
      <c r="AL54" s="467">
        <v>14748</v>
      </c>
      <c r="AM54" s="467">
        <v>17324</v>
      </c>
      <c r="AN54" s="467">
        <v>15244</v>
      </c>
      <c r="AO54" s="467">
        <v>15613</v>
      </c>
      <c r="AP54" s="467">
        <v>15313</v>
      </c>
      <c r="AQ54" s="467">
        <v>15882</v>
      </c>
      <c r="AR54" s="468">
        <v>1.0329999999999999</v>
      </c>
      <c r="AS54" s="468">
        <v>1.0329999999999999</v>
      </c>
      <c r="AT54" s="468">
        <v>1.0329999999999999</v>
      </c>
      <c r="AU54" s="468">
        <v>1.0329999999999999</v>
      </c>
      <c r="AV54" s="468">
        <v>1.0329999999999999</v>
      </c>
      <c r="AW54" s="468">
        <v>1.0329999999999999</v>
      </c>
      <c r="AX54" s="468">
        <v>1.0329999999999999</v>
      </c>
      <c r="AY54" s="468">
        <v>1.0329999999999999</v>
      </c>
      <c r="AZ54" s="468">
        <v>1.0329999999999999</v>
      </c>
      <c r="BA54" s="468">
        <v>1.0329999999999999</v>
      </c>
      <c r="BB54" s="468">
        <v>1.0329999999999999</v>
      </c>
      <c r="BC54" s="468">
        <v>1.0329999999999999</v>
      </c>
      <c r="BD54" s="467">
        <v>47043</v>
      </c>
      <c r="BE54" s="467">
        <v>43618</v>
      </c>
      <c r="BF54" s="467">
        <v>38038</v>
      </c>
      <c r="BG54" s="467">
        <v>26691</v>
      </c>
      <c r="BH54" s="467">
        <v>23000</v>
      </c>
      <c r="BI54" s="467">
        <v>30756</v>
      </c>
      <c r="BJ54" s="467">
        <v>48483</v>
      </c>
      <c r="BK54" s="467">
        <v>56948</v>
      </c>
      <c r="BL54" s="467">
        <v>50111</v>
      </c>
      <c r="BM54" s="467">
        <v>51324</v>
      </c>
      <c r="BN54" s="467">
        <v>50335</v>
      </c>
      <c r="BO54" s="467">
        <v>52207</v>
      </c>
      <c r="BP54" s="467">
        <v>14783</v>
      </c>
      <c r="BQ54" s="467">
        <v>13707</v>
      </c>
      <c r="BR54" s="467">
        <v>11953</v>
      </c>
      <c r="BS54" s="467">
        <v>8388</v>
      </c>
      <c r="BT54" s="467">
        <v>7228</v>
      </c>
      <c r="BU54" s="467">
        <v>9665</v>
      </c>
      <c r="BV54" s="467">
        <v>15235</v>
      </c>
      <c r="BW54" s="467">
        <v>17896</v>
      </c>
      <c r="BX54" s="467">
        <v>15747</v>
      </c>
      <c r="BY54" s="467">
        <v>16128</v>
      </c>
      <c r="BZ54" s="467">
        <v>15818</v>
      </c>
      <c r="CA54" s="467">
        <v>16406</v>
      </c>
      <c r="CB54" s="467">
        <v>2946.212</v>
      </c>
      <c r="CC54" s="467">
        <v>2731.7620000000002</v>
      </c>
      <c r="CD54" s="467">
        <v>2382.2289999999998</v>
      </c>
      <c r="CE54" s="467">
        <v>1671.604</v>
      </c>
      <c r="CF54" s="467">
        <v>1440.444</v>
      </c>
      <c r="CG54" s="467">
        <v>1926.1320000000001</v>
      </c>
      <c r="CH54" s="467">
        <v>3036.364</v>
      </c>
      <c r="CI54" s="467">
        <v>3566.5720000000001</v>
      </c>
      <c r="CJ54" s="467">
        <v>3138.319</v>
      </c>
      <c r="CK54" s="467">
        <v>3214.3159999999998</v>
      </c>
      <c r="CL54" s="467">
        <v>3152.4059999999999</v>
      </c>
      <c r="CM54" s="467">
        <v>3269.64</v>
      </c>
      <c r="CN54" s="467">
        <v>501987</v>
      </c>
      <c r="CO54" s="467">
        <v>157748</v>
      </c>
      <c r="CP54" s="467">
        <v>518554</v>
      </c>
      <c r="CQ54" s="467">
        <v>162954</v>
      </c>
      <c r="CR54" s="467">
        <v>32476</v>
      </c>
      <c r="CS54" s="465">
        <v>2019</v>
      </c>
    </row>
    <row r="55" spans="1:97" ht="38.25" x14ac:dyDescent="0.2">
      <c r="A55" s="465">
        <v>50216</v>
      </c>
      <c r="B55" s="466" t="s">
        <v>1439</v>
      </c>
      <c r="C55" s="465" t="s">
        <v>1981</v>
      </c>
      <c r="D55" s="466" t="s">
        <v>1707</v>
      </c>
      <c r="E55" s="466" t="s">
        <v>1706</v>
      </c>
      <c r="F55" s="465">
        <v>867</v>
      </c>
      <c r="G55" s="466" t="s">
        <v>1982</v>
      </c>
      <c r="H55" s="466" t="s">
        <v>1983</v>
      </c>
      <c r="I55" s="466" t="s">
        <v>1984</v>
      </c>
      <c r="J55" s="466" t="s">
        <v>1533</v>
      </c>
      <c r="K55" s="465">
        <v>32411</v>
      </c>
      <c r="L55" s="465">
        <v>7</v>
      </c>
      <c r="M55" s="466" t="s">
        <v>1989</v>
      </c>
      <c r="N55" s="466" t="s">
        <v>1982</v>
      </c>
      <c r="O55" s="466" t="s">
        <v>1986</v>
      </c>
      <c r="P55" s="466" t="s">
        <v>1986</v>
      </c>
      <c r="Q55" s="466" t="s">
        <v>1533</v>
      </c>
      <c r="R55" s="466" t="s">
        <v>1533</v>
      </c>
      <c r="S55" s="466" t="s">
        <v>1987</v>
      </c>
      <c r="T55" s="467">
        <v>189065</v>
      </c>
      <c r="U55" s="467">
        <v>2817</v>
      </c>
      <c r="V55" s="467">
        <v>3459</v>
      </c>
      <c r="W55" s="467">
        <v>1220</v>
      </c>
      <c r="X55" s="467">
        <v>13770</v>
      </c>
      <c r="Y55" s="467">
        <v>77597</v>
      </c>
      <c r="Z55" s="467">
        <v>26793</v>
      </c>
      <c r="AA55" s="467">
        <v>110396</v>
      </c>
      <c r="AB55" s="467">
        <v>96304</v>
      </c>
      <c r="AC55" s="467">
        <v>169768</v>
      </c>
      <c r="AD55" s="467">
        <v>61207</v>
      </c>
      <c r="AE55" s="467">
        <v>103412</v>
      </c>
      <c r="AF55" s="467">
        <v>70042</v>
      </c>
      <c r="AG55" s="467">
        <v>2817</v>
      </c>
      <c r="AH55" s="467">
        <v>3459</v>
      </c>
      <c r="AI55" s="467">
        <v>1220</v>
      </c>
      <c r="AJ55" s="467">
        <v>13770</v>
      </c>
      <c r="AK55" s="467">
        <v>63627</v>
      </c>
      <c r="AL55" s="467">
        <v>26793</v>
      </c>
      <c r="AM55" s="467">
        <v>68755</v>
      </c>
      <c r="AN55" s="467">
        <v>74210</v>
      </c>
      <c r="AO55" s="467">
        <v>70850</v>
      </c>
      <c r="AP55" s="467">
        <v>58609</v>
      </c>
      <c r="AQ55" s="467">
        <v>63637</v>
      </c>
      <c r="AR55" s="468">
        <v>1.034</v>
      </c>
      <c r="AS55" s="468">
        <v>1.0369999999999999</v>
      </c>
      <c r="AT55" s="468">
        <v>1.0349999999999999</v>
      </c>
      <c r="AU55" s="468">
        <v>1.028</v>
      </c>
      <c r="AV55" s="468">
        <v>1.028</v>
      </c>
      <c r="AW55" s="468">
        <v>1.03</v>
      </c>
      <c r="AX55" s="468">
        <v>1.0329999999999999</v>
      </c>
      <c r="AY55" s="468">
        <v>1.036</v>
      </c>
      <c r="AZ55" s="468">
        <v>1.038</v>
      </c>
      <c r="BA55" s="468">
        <v>1.0389999999999999</v>
      </c>
      <c r="BB55" s="468">
        <v>1.0349999999999999</v>
      </c>
      <c r="BC55" s="468">
        <v>1.0369999999999999</v>
      </c>
      <c r="BD55" s="467">
        <v>195493</v>
      </c>
      <c r="BE55" s="467">
        <v>2921</v>
      </c>
      <c r="BF55" s="467">
        <v>3580</v>
      </c>
      <c r="BG55" s="467">
        <v>1254</v>
      </c>
      <c r="BH55" s="467">
        <v>14156</v>
      </c>
      <c r="BI55" s="467">
        <v>79925</v>
      </c>
      <c r="BJ55" s="467">
        <v>27677</v>
      </c>
      <c r="BK55" s="467">
        <v>114370</v>
      </c>
      <c r="BL55" s="467">
        <v>99964</v>
      </c>
      <c r="BM55" s="467">
        <v>176389</v>
      </c>
      <c r="BN55" s="467">
        <v>63349</v>
      </c>
      <c r="BO55" s="467">
        <v>107238</v>
      </c>
      <c r="BP55" s="467">
        <v>72423</v>
      </c>
      <c r="BQ55" s="467">
        <v>2921</v>
      </c>
      <c r="BR55" s="467">
        <v>3580</v>
      </c>
      <c r="BS55" s="467">
        <v>1254</v>
      </c>
      <c r="BT55" s="467">
        <v>14156</v>
      </c>
      <c r="BU55" s="467">
        <v>65536</v>
      </c>
      <c r="BV55" s="467">
        <v>27677</v>
      </c>
      <c r="BW55" s="467">
        <v>71230</v>
      </c>
      <c r="BX55" s="467">
        <v>77030</v>
      </c>
      <c r="BY55" s="467">
        <v>73613</v>
      </c>
      <c r="BZ55" s="467">
        <v>60660</v>
      </c>
      <c r="CA55" s="467">
        <v>65992</v>
      </c>
      <c r="CB55" s="467">
        <v>13160.032999999999</v>
      </c>
      <c r="CC55" s="467">
        <v>9884.4069999999992</v>
      </c>
      <c r="CD55" s="467">
        <v>9779.6849999999995</v>
      </c>
      <c r="CE55" s="467">
        <v>24049.518</v>
      </c>
      <c r="CF55" s="467">
        <v>20446.775000000001</v>
      </c>
      <c r="CG55" s="467">
        <v>11908.689</v>
      </c>
      <c r="CH55" s="467">
        <v>10787.254999999999</v>
      </c>
      <c r="CI55" s="467">
        <v>12943.252</v>
      </c>
      <c r="CJ55" s="467">
        <v>13997.23</v>
      </c>
      <c r="CK55" s="467">
        <v>13376.412</v>
      </c>
      <c r="CL55" s="467">
        <v>11022.638999999999</v>
      </c>
      <c r="CM55" s="467">
        <v>11991.532999999999</v>
      </c>
      <c r="CN55" s="467">
        <v>855808</v>
      </c>
      <c r="CO55" s="467">
        <v>517789</v>
      </c>
      <c r="CP55" s="467">
        <v>886316</v>
      </c>
      <c r="CQ55" s="467">
        <v>536072</v>
      </c>
      <c r="CR55" s="467">
        <v>163347.43</v>
      </c>
      <c r="CS55" s="465">
        <v>2019</v>
      </c>
    </row>
    <row r="56" spans="1:97" ht="38.25" x14ac:dyDescent="0.2">
      <c r="A56" s="465">
        <v>50216</v>
      </c>
      <c r="B56" s="466" t="s">
        <v>1439</v>
      </c>
      <c r="C56" s="465" t="s">
        <v>1981</v>
      </c>
      <c r="D56" s="466" t="s">
        <v>1707</v>
      </c>
      <c r="E56" s="466" t="s">
        <v>1706</v>
      </c>
      <c r="F56" s="465">
        <v>867</v>
      </c>
      <c r="G56" s="466" t="s">
        <v>1982</v>
      </c>
      <c r="H56" s="466" t="s">
        <v>1983</v>
      </c>
      <c r="I56" s="466" t="s">
        <v>1984</v>
      </c>
      <c r="J56" s="466" t="s">
        <v>1533</v>
      </c>
      <c r="K56" s="465">
        <v>32411</v>
      </c>
      <c r="L56" s="465">
        <v>7</v>
      </c>
      <c r="M56" s="466" t="s">
        <v>1989</v>
      </c>
      <c r="N56" s="466" t="s">
        <v>1982</v>
      </c>
      <c r="O56" s="466" t="s">
        <v>1998</v>
      </c>
      <c r="P56" s="466" t="s">
        <v>1999</v>
      </c>
      <c r="Q56" s="466" t="s">
        <v>1533</v>
      </c>
      <c r="R56" s="466" t="s">
        <v>1533</v>
      </c>
      <c r="S56" s="466" t="s">
        <v>1987</v>
      </c>
      <c r="T56" s="467">
        <v>160162</v>
      </c>
      <c r="U56" s="467">
        <v>160858</v>
      </c>
      <c r="V56" s="467">
        <v>219139</v>
      </c>
      <c r="W56" s="467">
        <v>111118</v>
      </c>
      <c r="X56" s="467">
        <v>129853</v>
      </c>
      <c r="Y56" s="467">
        <v>200408</v>
      </c>
      <c r="Z56" s="467">
        <v>212287</v>
      </c>
      <c r="AA56" s="467">
        <v>152083</v>
      </c>
      <c r="AB56" s="467">
        <v>134976</v>
      </c>
      <c r="AC56" s="467">
        <v>143267</v>
      </c>
      <c r="AD56" s="467">
        <v>170574</v>
      </c>
      <c r="AE56" s="467">
        <v>127919</v>
      </c>
      <c r="AF56" s="467">
        <v>9333</v>
      </c>
      <c r="AG56" s="467">
        <v>11755</v>
      </c>
      <c r="AH56" s="467">
        <v>20067</v>
      </c>
      <c r="AI56" s="467">
        <v>21368</v>
      </c>
      <c r="AJ56" s="467">
        <v>36065</v>
      </c>
      <c r="AK56" s="467">
        <v>15306</v>
      </c>
      <c r="AL56" s="467">
        <v>24472</v>
      </c>
      <c r="AM56" s="467">
        <v>9783</v>
      </c>
      <c r="AN56" s="467">
        <v>10829</v>
      </c>
      <c r="AO56" s="467">
        <v>9391</v>
      </c>
      <c r="AP56" s="467">
        <v>7852</v>
      </c>
      <c r="AQ56" s="467">
        <v>7651</v>
      </c>
      <c r="AR56" s="468">
        <v>0.98299999999999998</v>
      </c>
      <c r="AS56" s="468">
        <v>1.0229999999999999</v>
      </c>
      <c r="AT56" s="468">
        <v>1.032</v>
      </c>
      <c r="AU56" s="468">
        <v>1.1359999999999999</v>
      </c>
      <c r="AV56" s="468">
        <v>1.069</v>
      </c>
      <c r="AW56" s="468">
        <v>1.143</v>
      </c>
      <c r="AX56" s="468">
        <v>1.2629999999999999</v>
      </c>
      <c r="AY56" s="468">
        <v>1.004</v>
      </c>
      <c r="AZ56" s="468">
        <v>1.028</v>
      </c>
      <c r="BA56" s="468">
        <v>1.0129999999999999</v>
      </c>
      <c r="BB56" s="468">
        <v>1.02</v>
      </c>
      <c r="BC56" s="468">
        <v>1.02</v>
      </c>
      <c r="BD56" s="467">
        <v>157439</v>
      </c>
      <c r="BE56" s="467">
        <v>164558</v>
      </c>
      <c r="BF56" s="467">
        <v>226151</v>
      </c>
      <c r="BG56" s="467">
        <v>126230</v>
      </c>
      <c r="BH56" s="467">
        <v>138813</v>
      </c>
      <c r="BI56" s="467">
        <v>229066</v>
      </c>
      <c r="BJ56" s="467">
        <v>268118</v>
      </c>
      <c r="BK56" s="467">
        <v>152691</v>
      </c>
      <c r="BL56" s="467">
        <v>138755</v>
      </c>
      <c r="BM56" s="467">
        <v>145129</v>
      </c>
      <c r="BN56" s="467">
        <v>173985</v>
      </c>
      <c r="BO56" s="467">
        <v>130477</v>
      </c>
      <c r="BP56" s="467">
        <v>9174</v>
      </c>
      <c r="BQ56" s="467">
        <v>12025</v>
      </c>
      <c r="BR56" s="467">
        <v>20709</v>
      </c>
      <c r="BS56" s="467">
        <v>24274</v>
      </c>
      <c r="BT56" s="467">
        <v>38554</v>
      </c>
      <c r="BU56" s="467">
        <v>17495</v>
      </c>
      <c r="BV56" s="467">
        <v>30908</v>
      </c>
      <c r="BW56" s="467">
        <v>9822</v>
      </c>
      <c r="BX56" s="467">
        <v>11132</v>
      </c>
      <c r="BY56" s="467">
        <v>9513</v>
      </c>
      <c r="BZ56" s="467">
        <v>8009</v>
      </c>
      <c r="CA56" s="467">
        <v>7804</v>
      </c>
      <c r="CB56" s="467">
        <v>1667.0630000000001</v>
      </c>
      <c r="CC56" s="467">
        <v>2184.9929999999999</v>
      </c>
      <c r="CD56" s="467">
        <v>3763.1559999999999</v>
      </c>
      <c r="CE56" s="467">
        <v>4410.9409999999998</v>
      </c>
      <c r="CF56" s="467">
        <v>7005.6769999999997</v>
      </c>
      <c r="CG56" s="467">
        <v>3179.1329999999998</v>
      </c>
      <c r="CH56" s="467">
        <v>5616.277</v>
      </c>
      <c r="CI56" s="467">
        <v>1784.748</v>
      </c>
      <c r="CJ56" s="467">
        <v>2022.77</v>
      </c>
      <c r="CK56" s="467">
        <v>1728.7090000000001</v>
      </c>
      <c r="CL56" s="467">
        <v>1455.2840000000001</v>
      </c>
      <c r="CM56" s="467">
        <v>1418.0229999999999</v>
      </c>
      <c r="CN56" s="467">
        <v>1922644</v>
      </c>
      <c r="CO56" s="467">
        <v>183872</v>
      </c>
      <c r="CP56" s="467">
        <v>2051412</v>
      </c>
      <c r="CQ56" s="467">
        <v>199419</v>
      </c>
      <c r="CR56" s="467">
        <v>36236.773999999998</v>
      </c>
      <c r="CS56" s="465">
        <v>2019</v>
      </c>
    </row>
    <row r="57" spans="1:97" ht="38.25" x14ac:dyDescent="0.2">
      <c r="A57" s="465">
        <v>50216</v>
      </c>
      <c r="B57" s="466" t="s">
        <v>1439</v>
      </c>
      <c r="C57" s="465" t="s">
        <v>1981</v>
      </c>
      <c r="D57" s="466" t="s">
        <v>1707</v>
      </c>
      <c r="E57" s="466" t="s">
        <v>1706</v>
      </c>
      <c r="F57" s="465">
        <v>867</v>
      </c>
      <c r="G57" s="466" t="s">
        <v>1982</v>
      </c>
      <c r="H57" s="466" t="s">
        <v>1983</v>
      </c>
      <c r="I57" s="466" t="s">
        <v>1984</v>
      </c>
      <c r="J57" s="466" t="s">
        <v>1533</v>
      </c>
      <c r="K57" s="465">
        <v>32411</v>
      </c>
      <c r="L57" s="465">
        <v>7</v>
      </c>
      <c r="M57" s="466" t="s">
        <v>1989</v>
      </c>
      <c r="N57" s="466" t="s">
        <v>1982</v>
      </c>
      <c r="O57" s="466" t="s">
        <v>2014</v>
      </c>
      <c r="P57" s="466" t="s">
        <v>2015</v>
      </c>
      <c r="Q57" s="466" t="s">
        <v>1533</v>
      </c>
      <c r="R57" s="466" t="s">
        <v>1533</v>
      </c>
      <c r="S57" s="466" t="s">
        <v>2006</v>
      </c>
      <c r="T57" s="467">
        <v>0</v>
      </c>
      <c r="U57" s="467">
        <v>0</v>
      </c>
      <c r="V57" s="467">
        <v>0</v>
      </c>
      <c r="W57" s="467">
        <v>0</v>
      </c>
      <c r="X57" s="467">
        <v>0</v>
      </c>
      <c r="Y57" s="467">
        <v>0</v>
      </c>
      <c r="Z57" s="467">
        <v>0</v>
      </c>
      <c r="AA57" s="467">
        <v>0</v>
      </c>
      <c r="AB57" s="467">
        <v>0</v>
      </c>
      <c r="AC57" s="467">
        <v>0</v>
      </c>
      <c r="AD57" s="467">
        <v>0</v>
      </c>
      <c r="AE57" s="467">
        <v>0</v>
      </c>
      <c r="AF57" s="467">
        <v>0</v>
      </c>
      <c r="AG57" s="467">
        <v>0</v>
      </c>
      <c r="AH57" s="467">
        <v>0</v>
      </c>
      <c r="AI57" s="467">
        <v>0</v>
      </c>
      <c r="AJ57" s="467">
        <v>0</v>
      </c>
      <c r="AK57" s="467">
        <v>0</v>
      </c>
      <c r="AL57" s="467">
        <v>0</v>
      </c>
      <c r="AM57" s="467">
        <v>0</v>
      </c>
      <c r="AN57" s="467">
        <v>0</v>
      </c>
      <c r="AO57" s="467">
        <v>0</v>
      </c>
      <c r="AP57" s="467">
        <v>0</v>
      </c>
      <c r="AQ57" s="467">
        <v>0</v>
      </c>
      <c r="AR57" s="468">
        <v>0</v>
      </c>
      <c r="AS57" s="468">
        <v>0</v>
      </c>
      <c r="AT57" s="468">
        <v>0</v>
      </c>
      <c r="AU57" s="468">
        <v>0</v>
      </c>
      <c r="AV57" s="468">
        <v>0</v>
      </c>
      <c r="AW57" s="468">
        <v>0</v>
      </c>
      <c r="AX57" s="468">
        <v>0</v>
      </c>
      <c r="AY57" s="468">
        <v>0</v>
      </c>
      <c r="AZ57" s="468">
        <v>0</v>
      </c>
      <c r="BA57" s="468">
        <v>0</v>
      </c>
      <c r="BB57" s="468">
        <v>0</v>
      </c>
      <c r="BC57" s="468">
        <v>0</v>
      </c>
      <c r="BD57" s="467">
        <v>0</v>
      </c>
      <c r="BE57" s="467">
        <v>0</v>
      </c>
      <c r="BF57" s="467">
        <v>0</v>
      </c>
      <c r="BG57" s="467">
        <v>0</v>
      </c>
      <c r="BH57" s="467">
        <v>0</v>
      </c>
      <c r="BI57" s="467">
        <v>0</v>
      </c>
      <c r="BJ57" s="467">
        <v>0</v>
      </c>
      <c r="BK57" s="467">
        <v>0</v>
      </c>
      <c r="BL57" s="467">
        <v>0</v>
      </c>
      <c r="BM57" s="467">
        <v>0</v>
      </c>
      <c r="BN57" s="467">
        <v>0</v>
      </c>
      <c r="BO57" s="467">
        <v>0</v>
      </c>
      <c r="BP57" s="467">
        <v>0</v>
      </c>
      <c r="BQ57" s="467">
        <v>0</v>
      </c>
      <c r="BR57" s="467">
        <v>0</v>
      </c>
      <c r="BS57" s="467">
        <v>0</v>
      </c>
      <c r="BT57" s="467">
        <v>0</v>
      </c>
      <c r="BU57" s="467">
        <v>0</v>
      </c>
      <c r="BV57" s="467">
        <v>0</v>
      </c>
      <c r="BW57" s="467">
        <v>0</v>
      </c>
      <c r="BX57" s="467">
        <v>0</v>
      </c>
      <c r="BY57" s="467">
        <v>0</v>
      </c>
      <c r="BZ57" s="467">
        <v>0</v>
      </c>
      <c r="CA57" s="467">
        <v>0</v>
      </c>
      <c r="CB57" s="467">
        <v>6.9039999999999999</v>
      </c>
      <c r="CC57" s="467">
        <v>66.599999999999994</v>
      </c>
      <c r="CD57" s="467">
        <v>22.158999999999999</v>
      </c>
      <c r="CE57" s="467">
        <v>626.54100000000005</v>
      </c>
      <c r="CF57" s="467">
        <v>4.548</v>
      </c>
      <c r="CG57" s="467">
        <v>3.1779999999999999</v>
      </c>
      <c r="CH57" s="467">
        <v>3.468</v>
      </c>
      <c r="CI57" s="467">
        <v>0</v>
      </c>
      <c r="CJ57" s="467">
        <v>0</v>
      </c>
      <c r="CK57" s="467">
        <v>24.879000000000001</v>
      </c>
      <c r="CL57" s="467">
        <v>11.077</v>
      </c>
      <c r="CM57" s="467">
        <v>4.444</v>
      </c>
      <c r="CN57" s="467">
        <v>0</v>
      </c>
      <c r="CO57" s="467">
        <v>0</v>
      </c>
      <c r="CP57" s="467">
        <v>0</v>
      </c>
      <c r="CQ57" s="467">
        <v>0</v>
      </c>
      <c r="CR57" s="467">
        <v>773.798</v>
      </c>
      <c r="CS57" s="465">
        <v>2019</v>
      </c>
    </row>
    <row r="58" spans="1:97" ht="38.25" x14ac:dyDescent="0.2">
      <c r="A58" s="465">
        <v>50216</v>
      </c>
      <c r="B58" s="466" t="s">
        <v>1439</v>
      </c>
      <c r="C58" s="465" t="s">
        <v>1981</v>
      </c>
      <c r="D58" s="466" t="s">
        <v>1707</v>
      </c>
      <c r="E58" s="466" t="s">
        <v>1706</v>
      </c>
      <c r="F58" s="465">
        <v>867</v>
      </c>
      <c r="G58" s="466" t="s">
        <v>1982</v>
      </c>
      <c r="H58" s="466" t="s">
        <v>1983</v>
      </c>
      <c r="I58" s="466" t="s">
        <v>1984</v>
      </c>
      <c r="J58" s="466" t="s">
        <v>1533</v>
      </c>
      <c r="K58" s="465">
        <v>32411</v>
      </c>
      <c r="L58" s="465">
        <v>7</v>
      </c>
      <c r="M58" s="466" t="s">
        <v>1989</v>
      </c>
      <c r="N58" s="466" t="s">
        <v>1988</v>
      </c>
      <c r="O58" s="466" t="s">
        <v>1986</v>
      </c>
      <c r="P58" s="466" t="s">
        <v>1986</v>
      </c>
      <c r="Q58" s="466" t="s">
        <v>1533</v>
      </c>
      <c r="R58" s="466" t="s">
        <v>1533</v>
      </c>
      <c r="S58" s="466" t="s">
        <v>1987</v>
      </c>
      <c r="T58" s="467">
        <v>2259992</v>
      </c>
      <c r="U58" s="467">
        <v>2229058</v>
      </c>
      <c r="V58" s="467">
        <v>2151173</v>
      </c>
      <c r="W58" s="467">
        <v>2157620</v>
      </c>
      <c r="X58" s="467">
        <v>2176902</v>
      </c>
      <c r="Y58" s="467">
        <v>2125072</v>
      </c>
      <c r="Z58" s="467">
        <v>1861886</v>
      </c>
      <c r="AA58" s="467">
        <v>2528004</v>
      </c>
      <c r="AB58" s="467">
        <v>2377497</v>
      </c>
      <c r="AC58" s="467">
        <v>2253383</v>
      </c>
      <c r="AD58" s="467">
        <v>2476788</v>
      </c>
      <c r="AE58" s="467">
        <v>2571752</v>
      </c>
      <c r="AF58" s="467">
        <v>1074015</v>
      </c>
      <c r="AG58" s="467">
        <v>1117389</v>
      </c>
      <c r="AH58" s="467">
        <v>1082806</v>
      </c>
      <c r="AI58" s="467">
        <v>1199148</v>
      </c>
      <c r="AJ58" s="467">
        <v>1106268</v>
      </c>
      <c r="AK58" s="467">
        <v>1056747</v>
      </c>
      <c r="AL58" s="467">
        <v>959382</v>
      </c>
      <c r="AM58" s="467">
        <v>1205923</v>
      </c>
      <c r="AN58" s="467">
        <v>1134712</v>
      </c>
      <c r="AO58" s="467">
        <v>1076969</v>
      </c>
      <c r="AP58" s="467">
        <v>1190915</v>
      </c>
      <c r="AQ58" s="467">
        <v>1240956</v>
      </c>
      <c r="AR58" s="468">
        <v>1.034</v>
      </c>
      <c r="AS58" s="468">
        <v>1.0369999999999999</v>
      </c>
      <c r="AT58" s="468">
        <v>1.0349999999999999</v>
      </c>
      <c r="AU58" s="468">
        <v>1.028</v>
      </c>
      <c r="AV58" s="468">
        <v>1.028</v>
      </c>
      <c r="AW58" s="468">
        <v>1.03</v>
      </c>
      <c r="AX58" s="468">
        <v>1.0329999999999999</v>
      </c>
      <c r="AY58" s="468">
        <v>1.036</v>
      </c>
      <c r="AZ58" s="468">
        <v>1.038</v>
      </c>
      <c r="BA58" s="468">
        <v>1.0389999999999999</v>
      </c>
      <c r="BB58" s="468">
        <v>1.0349999999999999</v>
      </c>
      <c r="BC58" s="468">
        <v>1.0369999999999999</v>
      </c>
      <c r="BD58" s="467">
        <v>2336832</v>
      </c>
      <c r="BE58" s="467">
        <v>2311533</v>
      </c>
      <c r="BF58" s="467">
        <v>2226464</v>
      </c>
      <c r="BG58" s="467">
        <v>2218033</v>
      </c>
      <c r="BH58" s="467">
        <v>2237855</v>
      </c>
      <c r="BI58" s="467">
        <v>2188824</v>
      </c>
      <c r="BJ58" s="467">
        <v>1923328</v>
      </c>
      <c r="BK58" s="467">
        <v>2619012</v>
      </c>
      <c r="BL58" s="467">
        <v>2467842</v>
      </c>
      <c r="BM58" s="467">
        <v>2341265</v>
      </c>
      <c r="BN58" s="467">
        <v>2563476</v>
      </c>
      <c r="BO58" s="467">
        <v>2666907</v>
      </c>
      <c r="BP58" s="467">
        <v>1110532</v>
      </c>
      <c r="BQ58" s="467">
        <v>1158732</v>
      </c>
      <c r="BR58" s="467">
        <v>1120704</v>
      </c>
      <c r="BS58" s="467">
        <v>1232724</v>
      </c>
      <c r="BT58" s="467">
        <v>1137244</v>
      </c>
      <c r="BU58" s="467">
        <v>1088449</v>
      </c>
      <c r="BV58" s="467">
        <v>991042</v>
      </c>
      <c r="BW58" s="467">
        <v>1249336</v>
      </c>
      <c r="BX58" s="467">
        <v>1177831</v>
      </c>
      <c r="BY58" s="467">
        <v>1118971</v>
      </c>
      <c r="BZ58" s="467">
        <v>1232597</v>
      </c>
      <c r="CA58" s="467">
        <v>1286871</v>
      </c>
      <c r="CB58" s="467">
        <v>201796.56</v>
      </c>
      <c r="CC58" s="467">
        <v>201201.42</v>
      </c>
      <c r="CD58" s="467">
        <v>194515.66</v>
      </c>
      <c r="CE58" s="467">
        <v>200178.62</v>
      </c>
      <c r="CF58" s="467">
        <v>188775.97</v>
      </c>
      <c r="CG58" s="467">
        <v>197783.73</v>
      </c>
      <c r="CH58" s="467">
        <v>174325.72</v>
      </c>
      <c r="CI58" s="467">
        <v>227018.78</v>
      </c>
      <c r="CJ58" s="467">
        <v>214025.53</v>
      </c>
      <c r="CK58" s="467">
        <v>203330.07</v>
      </c>
      <c r="CL58" s="467">
        <v>223977.15</v>
      </c>
      <c r="CM58" s="467">
        <v>233839.47</v>
      </c>
      <c r="CN58" s="467">
        <v>27169127</v>
      </c>
      <c r="CO58" s="467">
        <v>13445230</v>
      </c>
      <c r="CP58" s="467">
        <v>28101371</v>
      </c>
      <c r="CQ58" s="467">
        <v>13905033</v>
      </c>
      <c r="CR58" s="467">
        <v>2460768.7000000002</v>
      </c>
      <c r="CS58" s="465">
        <v>2019</v>
      </c>
    </row>
    <row r="59" spans="1:97" ht="38.25" x14ac:dyDescent="0.2">
      <c r="A59" s="465">
        <v>50216</v>
      </c>
      <c r="B59" s="466" t="s">
        <v>1439</v>
      </c>
      <c r="C59" s="465" t="s">
        <v>1981</v>
      </c>
      <c r="D59" s="466" t="s">
        <v>1707</v>
      </c>
      <c r="E59" s="466" t="s">
        <v>1706</v>
      </c>
      <c r="F59" s="465">
        <v>867</v>
      </c>
      <c r="G59" s="466" t="s">
        <v>1982</v>
      </c>
      <c r="H59" s="466" t="s">
        <v>1983</v>
      </c>
      <c r="I59" s="466" t="s">
        <v>1984</v>
      </c>
      <c r="J59" s="466" t="s">
        <v>1533</v>
      </c>
      <c r="K59" s="465">
        <v>32411</v>
      </c>
      <c r="L59" s="465">
        <v>7</v>
      </c>
      <c r="M59" s="466" t="s">
        <v>1989</v>
      </c>
      <c r="N59" s="466" t="s">
        <v>1988</v>
      </c>
      <c r="O59" s="466" t="s">
        <v>1998</v>
      </c>
      <c r="P59" s="466" t="s">
        <v>1999</v>
      </c>
      <c r="Q59" s="466" t="s">
        <v>1533</v>
      </c>
      <c r="R59" s="466" t="s">
        <v>1533</v>
      </c>
      <c r="S59" s="466" t="s">
        <v>1987</v>
      </c>
      <c r="T59" s="467">
        <v>166171</v>
      </c>
      <c r="U59" s="467">
        <v>339260</v>
      </c>
      <c r="V59" s="467">
        <v>612359</v>
      </c>
      <c r="W59" s="467">
        <v>247193</v>
      </c>
      <c r="X59" s="467">
        <v>591949</v>
      </c>
      <c r="Y59" s="467">
        <v>329481</v>
      </c>
      <c r="Z59" s="467">
        <v>591966</v>
      </c>
      <c r="AA59" s="467">
        <v>223322</v>
      </c>
      <c r="AB59" s="467">
        <v>225996</v>
      </c>
      <c r="AC59" s="467">
        <v>177928</v>
      </c>
      <c r="AD59" s="467">
        <v>169437</v>
      </c>
      <c r="AE59" s="467">
        <v>193697</v>
      </c>
      <c r="AF59" s="467">
        <v>78969</v>
      </c>
      <c r="AG59" s="467">
        <v>162510</v>
      </c>
      <c r="AH59" s="467">
        <v>294417</v>
      </c>
      <c r="AI59" s="467">
        <v>122773</v>
      </c>
      <c r="AJ59" s="467">
        <v>274800</v>
      </c>
      <c r="AK59" s="467">
        <v>163843</v>
      </c>
      <c r="AL59" s="467">
        <v>295272</v>
      </c>
      <c r="AM59" s="467">
        <v>106530</v>
      </c>
      <c r="AN59" s="467">
        <v>107862</v>
      </c>
      <c r="AO59" s="467">
        <v>85038</v>
      </c>
      <c r="AP59" s="467">
        <v>81471</v>
      </c>
      <c r="AQ59" s="467">
        <v>93466</v>
      </c>
      <c r="AR59" s="468">
        <v>0.98299999999999998</v>
      </c>
      <c r="AS59" s="468">
        <v>1.0229999999999999</v>
      </c>
      <c r="AT59" s="468">
        <v>1.032</v>
      </c>
      <c r="AU59" s="468">
        <v>1.1359999999999999</v>
      </c>
      <c r="AV59" s="468">
        <v>1.069</v>
      </c>
      <c r="AW59" s="468">
        <v>1.143</v>
      </c>
      <c r="AX59" s="468">
        <v>1.2629999999999999</v>
      </c>
      <c r="AY59" s="468">
        <v>1.004</v>
      </c>
      <c r="AZ59" s="468">
        <v>1.028</v>
      </c>
      <c r="BA59" s="468">
        <v>1.0129999999999999</v>
      </c>
      <c r="BB59" s="468">
        <v>1.02</v>
      </c>
      <c r="BC59" s="468">
        <v>1.02</v>
      </c>
      <c r="BD59" s="467">
        <v>163346</v>
      </c>
      <c r="BE59" s="467">
        <v>347063</v>
      </c>
      <c r="BF59" s="467">
        <v>631954</v>
      </c>
      <c r="BG59" s="467">
        <v>280811</v>
      </c>
      <c r="BH59" s="467">
        <v>632793</v>
      </c>
      <c r="BI59" s="467">
        <v>376597</v>
      </c>
      <c r="BJ59" s="467">
        <v>747653</v>
      </c>
      <c r="BK59" s="467">
        <v>224215</v>
      </c>
      <c r="BL59" s="467">
        <v>232324</v>
      </c>
      <c r="BM59" s="467">
        <v>180241</v>
      </c>
      <c r="BN59" s="467">
        <v>172826</v>
      </c>
      <c r="BO59" s="467">
        <v>197571</v>
      </c>
      <c r="BP59" s="467">
        <v>77627</v>
      </c>
      <c r="BQ59" s="467">
        <v>166248</v>
      </c>
      <c r="BR59" s="467">
        <v>303838</v>
      </c>
      <c r="BS59" s="467">
        <v>139470</v>
      </c>
      <c r="BT59" s="467">
        <v>293761</v>
      </c>
      <c r="BU59" s="467">
        <v>187272</v>
      </c>
      <c r="BV59" s="467">
        <v>372928</v>
      </c>
      <c r="BW59" s="467">
        <v>106956</v>
      </c>
      <c r="BX59" s="467">
        <v>110882</v>
      </c>
      <c r="BY59" s="467">
        <v>86143</v>
      </c>
      <c r="BZ59" s="467">
        <v>83100</v>
      </c>
      <c r="CA59" s="467">
        <v>95335</v>
      </c>
      <c r="CB59" s="467">
        <v>14105.714</v>
      </c>
      <c r="CC59" s="467">
        <v>30209.199000000001</v>
      </c>
      <c r="CD59" s="467">
        <v>55210.883000000002</v>
      </c>
      <c r="CE59" s="467">
        <v>25343.355</v>
      </c>
      <c r="CF59" s="467">
        <v>53379.771999999997</v>
      </c>
      <c r="CG59" s="467">
        <v>34029.557000000001</v>
      </c>
      <c r="CH59" s="467">
        <v>67765.426000000007</v>
      </c>
      <c r="CI59" s="467">
        <v>19435.221000000001</v>
      </c>
      <c r="CJ59" s="467">
        <v>20148.472000000002</v>
      </c>
      <c r="CK59" s="467">
        <v>15653.259</v>
      </c>
      <c r="CL59" s="467">
        <v>15100.209000000001</v>
      </c>
      <c r="CM59" s="467">
        <v>17323.396000000001</v>
      </c>
      <c r="CN59" s="467">
        <v>3868759</v>
      </c>
      <c r="CO59" s="467">
        <v>1866951</v>
      </c>
      <c r="CP59" s="467">
        <v>4187394</v>
      </c>
      <c r="CQ59" s="467">
        <v>2023560</v>
      </c>
      <c r="CR59" s="467">
        <v>367704.46</v>
      </c>
      <c r="CS59" s="465">
        <v>2019</v>
      </c>
    </row>
    <row r="60" spans="1:97" ht="38.25" x14ac:dyDescent="0.2">
      <c r="A60" s="465">
        <v>50216</v>
      </c>
      <c r="B60" s="466" t="s">
        <v>1439</v>
      </c>
      <c r="C60" s="465" t="s">
        <v>1981</v>
      </c>
      <c r="D60" s="466" t="s">
        <v>1707</v>
      </c>
      <c r="E60" s="466" t="s">
        <v>1706</v>
      </c>
      <c r="F60" s="465">
        <v>867</v>
      </c>
      <c r="G60" s="466" t="s">
        <v>1982</v>
      </c>
      <c r="H60" s="466" t="s">
        <v>1983</v>
      </c>
      <c r="I60" s="466" t="s">
        <v>1984</v>
      </c>
      <c r="J60" s="466" t="s">
        <v>1533</v>
      </c>
      <c r="K60" s="465">
        <v>32411</v>
      </c>
      <c r="L60" s="465">
        <v>7</v>
      </c>
      <c r="M60" s="466" t="s">
        <v>1989</v>
      </c>
      <c r="N60" s="466" t="s">
        <v>1988</v>
      </c>
      <c r="O60" s="466" t="s">
        <v>2014</v>
      </c>
      <c r="P60" s="466" t="s">
        <v>2015</v>
      </c>
      <c r="Q60" s="466" t="s">
        <v>1533</v>
      </c>
      <c r="R60" s="466" t="s">
        <v>1533</v>
      </c>
      <c r="S60" s="466" t="s">
        <v>2006</v>
      </c>
      <c r="T60" s="467">
        <v>305</v>
      </c>
      <c r="U60" s="467">
        <v>3580</v>
      </c>
      <c r="V60" s="467">
        <v>1160</v>
      </c>
      <c r="W60" s="467">
        <v>13273</v>
      </c>
      <c r="X60" s="467">
        <v>115</v>
      </c>
      <c r="Y60" s="467">
        <v>139</v>
      </c>
      <c r="Z60" s="467">
        <v>144</v>
      </c>
      <c r="AA60" s="467">
        <v>0</v>
      </c>
      <c r="AB60" s="467">
        <v>0</v>
      </c>
      <c r="AC60" s="467">
        <v>1075</v>
      </c>
      <c r="AD60" s="467">
        <v>606</v>
      </c>
      <c r="AE60" s="467">
        <v>236</v>
      </c>
      <c r="AF60" s="467">
        <v>154</v>
      </c>
      <c r="AG60" s="467">
        <v>1799</v>
      </c>
      <c r="AH60" s="467">
        <v>586</v>
      </c>
      <c r="AI60" s="467">
        <v>7384</v>
      </c>
      <c r="AJ60" s="467">
        <v>59</v>
      </c>
      <c r="AK60" s="467">
        <v>73</v>
      </c>
      <c r="AL60" s="467">
        <v>76</v>
      </c>
      <c r="AM60" s="467">
        <v>0</v>
      </c>
      <c r="AN60" s="467">
        <v>0</v>
      </c>
      <c r="AO60" s="467">
        <v>545</v>
      </c>
      <c r="AP60" s="467">
        <v>305</v>
      </c>
      <c r="AQ60" s="467">
        <v>119</v>
      </c>
      <c r="AR60" s="468">
        <v>4.3559999999999999</v>
      </c>
      <c r="AS60" s="468">
        <v>4.3559999999999999</v>
      </c>
      <c r="AT60" s="468">
        <v>4.3559999999999999</v>
      </c>
      <c r="AU60" s="468">
        <v>4.3559999999999999</v>
      </c>
      <c r="AV60" s="468">
        <v>4.3559999999999999</v>
      </c>
      <c r="AW60" s="468">
        <v>4.3559999999999999</v>
      </c>
      <c r="AX60" s="468">
        <v>4.3559999999999999</v>
      </c>
      <c r="AY60" s="468">
        <v>0</v>
      </c>
      <c r="AZ60" s="468">
        <v>0</v>
      </c>
      <c r="BA60" s="468">
        <v>4.3559999999999999</v>
      </c>
      <c r="BB60" s="468">
        <v>4.3559999999999999</v>
      </c>
      <c r="BC60" s="468">
        <v>4.3559999999999999</v>
      </c>
      <c r="BD60" s="467">
        <v>1329</v>
      </c>
      <c r="BE60" s="467">
        <v>15594</v>
      </c>
      <c r="BF60" s="467">
        <v>5053</v>
      </c>
      <c r="BG60" s="467">
        <v>57817</v>
      </c>
      <c r="BH60" s="467">
        <v>501</v>
      </c>
      <c r="BI60" s="467">
        <v>605</v>
      </c>
      <c r="BJ60" s="467">
        <v>627</v>
      </c>
      <c r="BK60" s="467">
        <v>0</v>
      </c>
      <c r="BL60" s="467">
        <v>0</v>
      </c>
      <c r="BM60" s="467">
        <v>4683</v>
      </c>
      <c r="BN60" s="467">
        <v>2640</v>
      </c>
      <c r="BO60" s="467">
        <v>1028</v>
      </c>
      <c r="BP60" s="467">
        <v>669</v>
      </c>
      <c r="BQ60" s="467">
        <v>7837</v>
      </c>
      <c r="BR60" s="467">
        <v>2551</v>
      </c>
      <c r="BS60" s="467">
        <v>32164</v>
      </c>
      <c r="BT60" s="467">
        <v>258</v>
      </c>
      <c r="BU60" s="467">
        <v>318</v>
      </c>
      <c r="BV60" s="467">
        <v>332</v>
      </c>
      <c r="BW60" s="467">
        <v>0</v>
      </c>
      <c r="BX60" s="467">
        <v>0</v>
      </c>
      <c r="BY60" s="467">
        <v>2375</v>
      </c>
      <c r="BZ60" s="467">
        <v>1330</v>
      </c>
      <c r="CA60" s="467">
        <v>520</v>
      </c>
      <c r="CB60" s="467">
        <v>114.729</v>
      </c>
      <c r="CC60" s="467">
        <v>1357.3810000000001</v>
      </c>
      <c r="CD60" s="467">
        <v>441.45299999999997</v>
      </c>
      <c r="CE60" s="467">
        <v>5218.03</v>
      </c>
      <c r="CF60" s="467">
        <v>42.256999999999998</v>
      </c>
      <c r="CG60" s="467">
        <v>54.712000000000003</v>
      </c>
      <c r="CH60" s="467">
        <v>56.853999999999999</v>
      </c>
      <c r="CI60" s="467">
        <v>0</v>
      </c>
      <c r="CJ60" s="467">
        <v>0</v>
      </c>
      <c r="CK60" s="467">
        <v>406.67500000000001</v>
      </c>
      <c r="CL60" s="467">
        <v>230.64</v>
      </c>
      <c r="CM60" s="467">
        <v>90.138000000000005</v>
      </c>
      <c r="CN60" s="467">
        <v>20633</v>
      </c>
      <c r="CO60" s="467">
        <v>11100</v>
      </c>
      <c r="CP60" s="467">
        <v>89877</v>
      </c>
      <c r="CQ60" s="467">
        <v>48354</v>
      </c>
      <c r="CR60" s="467">
        <v>8012.8689999999997</v>
      </c>
      <c r="CS60" s="465">
        <v>2019</v>
      </c>
    </row>
    <row r="61" spans="1:97" ht="38.25" x14ac:dyDescent="0.2">
      <c r="A61" s="465">
        <v>50388</v>
      </c>
      <c r="B61" s="466" t="s">
        <v>1439</v>
      </c>
      <c r="C61" s="465" t="s">
        <v>1981</v>
      </c>
      <c r="D61" s="466" t="s">
        <v>1712</v>
      </c>
      <c r="E61" s="466" t="s">
        <v>1694</v>
      </c>
      <c r="F61" s="465">
        <v>4208</v>
      </c>
      <c r="G61" s="466" t="s">
        <v>1982</v>
      </c>
      <c r="H61" s="466" t="s">
        <v>1983</v>
      </c>
      <c r="I61" s="466" t="s">
        <v>1984</v>
      </c>
      <c r="J61" s="466" t="s">
        <v>1533</v>
      </c>
      <c r="K61" s="465">
        <v>324</v>
      </c>
      <c r="L61" s="465">
        <v>7</v>
      </c>
      <c r="M61" s="466" t="s">
        <v>1989</v>
      </c>
      <c r="N61" s="466" t="s">
        <v>1991</v>
      </c>
      <c r="O61" s="466" t="s">
        <v>1986</v>
      </c>
      <c r="P61" s="466" t="s">
        <v>1986</v>
      </c>
      <c r="Q61" s="466" t="s">
        <v>1533</v>
      </c>
      <c r="R61" s="466" t="s">
        <v>1533</v>
      </c>
      <c r="S61" s="466" t="s">
        <v>1987</v>
      </c>
      <c r="T61" s="467">
        <v>0</v>
      </c>
      <c r="U61" s="467">
        <v>0</v>
      </c>
      <c r="V61" s="467">
        <v>0</v>
      </c>
      <c r="W61" s="467">
        <v>0</v>
      </c>
      <c r="X61" s="467">
        <v>0</v>
      </c>
      <c r="Y61" s="467">
        <v>0</v>
      </c>
      <c r="Z61" s="467">
        <v>0</v>
      </c>
      <c r="AA61" s="467">
        <v>0</v>
      </c>
      <c r="AB61" s="467">
        <v>0</v>
      </c>
      <c r="AC61" s="467">
        <v>0</v>
      </c>
      <c r="AD61" s="467">
        <v>0</v>
      </c>
      <c r="AE61" s="467">
        <v>0</v>
      </c>
      <c r="AF61" s="467">
        <v>0</v>
      </c>
      <c r="AG61" s="467">
        <v>0</v>
      </c>
      <c r="AH61" s="467">
        <v>0</v>
      </c>
      <c r="AI61" s="467">
        <v>0</v>
      </c>
      <c r="AJ61" s="467">
        <v>0</v>
      </c>
      <c r="AK61" s="467">
        <v>0</v>
      </c>
      <c r="AL61" s="467">
        <v>0</v>
      </c>
      <c r="AM61" s="467">
        <v>0</v>
      </c>
      <c r="AN61" s="467">
        <v>0</v>
      </c>
      <c r="AO61" s="467">
        <v>0</v>
      </c>
      <c r="AP61" s="467">
        <v>0</v>
      </c>
      <c r="AQ61" s="467">
        <v>0</v>
      </c>
      <c r="AR61" s="468">
        <v>0</v>
      </c>
      <c r="AS61" s="468">
        <v>0</v>
      </c>
      <c r="AT61" s="468">
        <v>0</v>
      </c>
      <c r="AU61" s="468">
        <v>0</v>
      </c>
      <c r="AV61" s="468">
        <v>0</v>
      </c>
      <c r="AW61" s="468">
        <v>0</v>
      </c>
      <c r="AX61" s="468">
        <v>0</v>
      </c>
      <c r="AY61" s="468">
        <v>0</v>
      </c>
      <c r="AZ61" s="468">
        <v>0</v>
      </c>
      <c r="BA61" s="468">
        <v>0</v>
      </c>
      <c r="BB61" s="468">
        <v>0</v>
      </c>
      <c r="BC61" s="468">
        <v>0</v>
      </c>
      <c r="BD61" s="467">
        <v>0</v>
      </c>
      <c r="BE61" s="467">
        <v>0</v>
      </c>
      <c r="BF61" s="467">
        <v>0</v>
      </c>
      <c r="BG61" s="467">
        <v>0</v>
      </c>
      <c r="BH61" s="467">
        <v>0</v>
      </c>
      <c r="BI61" s="467">
        <v>0</v>
      </c>
      <c r="BJ61" s="467">
        <v>0</v>
      </c>
      <c r="BK61" s="467">
        <v>0</v>
      </c>
      <c r="BL61" s="467">
        <v>0</v>
      </c>
      <c r="BM61" s="467">
        <v>0</v>
      </c>
      <c r="BN61" s="467">
        <v>0</v>
      </c>
      <c r="BO61" s="467">
        <v>0</v>
      </c>
      <c r="BP61" s="467">
        <v>0</v>
      </c>
      <c r="BQ61" s="467">
        <v>0</v>
      </c>
      <c r="BR61" s="467">
        <v>0</v>
      </c>
      <c r="BS61" s="467">
        <v>0</v>
      </c>
      <c r="BT61" s="467">
        <v>0</v>
      </c>
      <c r="BU61" s="467">
        <v>0</v>
      </c>
      <c r="BV61" s="467">
        <v>0</v>
      </c>
      <c r="BW61" s="467">
        <v>0</v>
      </c>
      <c r="BX61" s="467">
        <v>0</v>
      </c>
      <c r="BY61" s="467">
        <v>0</v>
      </c>
      <c r="BZ61" s="467">
        <v>0</v>
      </c>
      <c r="CA61" s="467">
        <v>0</v>
      </c>
      <c r="CB61" s="467">
        <v>0</v>
      </c>
      <c r="CC61" s="467">
        <v>0</v>
      </c>
      <c r="CD61" s="467">
        <v>0</v>
      </c>
      <c r="CE61" s="467">
        <v>0</v>
      </c>
      <c r="CF61" s="467">
        <v>0</v>
      </c>
      <c r="CG61" s="467">
        <v>0</v>
      </c>
      <c r="CH61" s="467">
        <v>0</v>
      </c>
      <c r="CI61" s="467">
        <v>0</v>
      </c>
      <c r="CJ61" s="467">
        <v>0</v>
      </c>
      <c r="CK61" s="467">
        <v>0</v>
      </c>
      <c r="CL61" s="467">
        <v>0</v>
      </c>
      <c r="CM61" s="467">
        <v>0</v>
      </c>
      <c r="CN61" s="467">
        <v>0</v>
      </c>
      <c r="CO61" s="467">
        <v>0</v>
      </c>
      <c r="CP61" s="467">
        <v>0</v>
      </c>
      <c r="CQ61" s="467">
        <v>0</v>
      </c>
      <c r="CR61" s="467">
        <v>0</v>
      </c>
      <c r="CS61" s="465">
        <v>2019</v>
      </c>
    </row>
    <row r="62" spans="1:97" ht="38.25" x14ac:dyDescent="0.2">
      <c r="A62" s="465">
        <v>50388</v>
      </c>
      <c r="B62" s="466" t="s">
        <v>1439</v>
      </c>
      <c r="C62" s="465" t="s">
        <v>1981</v>
      </c>
      <c r="D62" s="466" t="s">
        <v>1712</v>
      </c>
      <c r="E62" s="466" t="s">
        <v>1694</v>
      </c>
      <c r="F62" s="465">
        <v>4208</v>
      </c>
      <c r="G62" s="466" t="s">
        <v>1982</v>
      </c>
      <c r="H62" s="466" t="s">
        <v>1983</v>
      </c>
      <c r="I62" s="466" t="s">
        <v>1984</v>
      </c>
      <c r="J62" s="466" t="s">
        <v>1533</v>
      </c>
      <c r="K62" s="465">
        <v>324</v>
      </c>
      <c r="L62" s="465">
        <v>7</v>
      </c>
      <c r="M62" s="466" t="s">
        <v>1989</v>
      </c>
      <c r="N62" s="466" t="s">
        <v>1991</v>
      </c>
      <c r="O62" s="466" t="s">
        <v>2001</v>
      </c>
      <c r="P62" s="466" t="s">
        <v>2001</v>
      </c>
      <c r="Q62" s="466" t="s">
        <v>1533</v>
      </c>
      <c r="R62" s="466" t="s">
        <v>1533</v>
      </c>
      <c r="S62" s="466" t="s">
        <v>1994</v>
      </c>
      <c r="T62" s="467">
        <v>0</v>
      </c>
      <c r="U62" s="467">
        <v>0</v>
      </c>
      <c r="V62" s="467">
        <v>0</v>
      </c>
      <c r="W62" s="467">
        <v>0</v>
      </c>
      <c r="X62" s="467">
        <v>0</v>
      </c>
      <c r="Y62" s="467">
        <v>0</v>
      </c>
      <c r="Z62" s="467">
        <v>0</v>
      </c>
      <c r="AA62" s="467">
        <v>0</v>
      </c>
      <c r="AB62" s="467">
        <v>0</v>
      </c>
      <c r="AC62" s="467">
        <v>0</v>
      </c>
      <c r="AD62" s="467">
        <v>0</v>
      </c>
      <c r="AE62" s="467">
        <v>0</v>
      </c>
      <c r="AF62" s="467">
        <v>0</v>
      </c>
      <c r="AG62" s="467">
        <v>0</v>
      </c>
      <c r="AH62" s="467">
        <v>0</v>
      </c>
      <c r="AI62" s="467">
        <v>0</v>
      </c>
      <c r="AJ62" s="467">
        <v>0</v>
      </c>
      <c r="AK62" s="467">
        <v>0</v>
      </c>
      <c r="AL62" s="467">
        <v>0</v>
      </c>
      <c r="AM62" s="467">
        <v>0</v>
      </c>
      <c r="AN62" s="467">
        <v>0</v>
      </c>
      <c r="AO62" s="467">
        <v>0</v>
      </c>
      <c r="AP62" s="467">
        <v>0</v>
      </c>
      <c r="AQ62" s="467">
        <v>0</v>
      </c>
      <c r="AR62" s="468">
        <v>0</v>
      </c>
      <c r="AS62" s="468">
        <v>0</v>
      </c>
      <c r="AT62" s="468">
        <v>0</v>
      </c>
      <c r="AU62" s="468">
        <v>0</v>
      </c>
      <c r="AV62" s="468">
        <v>0</v>
      </c>
      <c r="AW62" s="468">
        <v>0</v>
      </c>
      <c r="AX62" s="468">
        <v>0</v>
      </c>
      <c r="AY62" s="468">
        <v>0</v>
      </c>
      <c r="AZ62" s="468">
        <v>0</v>
      </c>
      <c r="BA62" s="468">
        <v>0</v>
      </c>
      <c r="BB62" s="468">
        <v>0</v>
      </c>
      <c r="BC62" s="468">
        <v>0</v>
      </c>
      <c r="BD62" s="467">
        <v>0</v>
      </c>
      <c r="BE62" s="467">
        <v>0</v>
      </c>
      <c r="BF62" s="467">
        <v>0</v>
      </c>
      <c r="BG62" s="467">
        <v>0</v>
      </c>
      <c r="BH62" s="467">
        <v>0</v>
      </c>
      <c r="BI62" s="467">
        <v>0</v>
      </c>
      <c r="BJ62" s="467">
        <v>0</v>
      </c>
      <c r="BK62" s="467">
        <v>0</v>
      </c>
      <c r="BL62" s="467">
        <v>0</v>
      </c>
      <c r="BM62" s="467">
        <v>0</v>
      </c>
      <c r="BN62" s="467">
        <v>0</v>
      </c>
      <c r="BO62" s="467">
        <v>0</v>
      </c>
      <c r="BP62" s="467">
        <v>0</v>
      </c>
      <c r="BQ62" s="467">
        <v>0</v>
      </c>
      <c r="BR62" s="467">
        <v>0</v>
      </c>
      <c r="BS62" s="467">
        <v>0</v>
      </c>
      <c r="BT62" s="467">
        <v>0</v>
      </c>
      <c r="BU62" s="467">
        <v>0</v>
      </c>
      <c r="BV62" s="467">
        <v>0</v>
      </c>
      <c r="BW62" s="467">
        <v>0</v>
      </c>
      <c r="BX62" s="467">
        <v>0</v>
      </c>
      <c r="BY62" s="467">
        <v>0</v>
      </c>
      <c r="BZ62" s="467">
        <v>0</v>
      </c>
      <c r="CA62" s="467">
        <v>0</v>
      </c>
      <c r="CB62" s="467">
        <v>0</v>
      </c>
      <c r="CC62" s="467">
        <v>0</v>
      </c>
      <c r="CD62" s="467">
        <v>0</v>
      </c>
      <c r="CE62" s="467">
        <v>0</v>
      </c>
      <c r="CF62" s="467">
        <v>0</v>
      </c>
      <c r="CG62" s="467">
        <v>0</v>
      </c>
      <c r="CH62" s="467">
        <v>0</v>
      </c>
      <c r="CI62" s="467">
        <v>0</v>
      </c>
      <c r="CJ62" s="467">
        <v>0</v>
      </c>
      <c r="CK62" s="467">
        <v>0</v>
      </c>
      <c r="CL62" s="467">
        <v>0</v>
      </c>
      <c r="CM62" s="467">
        <v>0</v>
      </c>
      <c r="CN62" s="467">
        <v>0</v>
      </c>
      <c r="CO62" s="467">
        <v>0</v>
      </c>
      <c r="CP62" s="467">
        <v>0</v>
      </c>
      <c r="CQ62" s="467">
        <v>0</v>
      </c>
      <c r="CR62" s="467">
        <v>0</v>
      </c>
      <c r="CS62" s="465">
        <v>2019</v>
      </c>
    </row>
    <row r="63" spans="1:97" ht="38.25" x14ac:dyDescent="0.2">
      <c r="A63" s="465">
        <v>50388</v>
      </c>
      <c r="B63" s="466" t="s">
        <v>1439</v>
      </c>
      <c r="C63" s="465" t="s">
        <v>1981</v>
      </c>
      <c r="D63" s="466" t="s">
        <v>1712</v>
      </c>
      <c r="E63" s="466" t="s">
        <v>1694</v>
      </c>
      <c r="F63" s="465">
        <v>4208</v>
      </c>
      <c r="G63" s="466" t="s">
        <v>1982</v>
      </c>
      <c r="H63" s="466" t="s">
        <v>1983</v>
      </c>
      <c r="I63" s="466" t="s">
        <v>1984</v>
      </c>
      <c r="J63" s="466" t="s">
        <v>1533</v>
      </c>
      <c r="K63" s="465">
        <v>324</v>
      </c>
      <c r="L63" s="465">
        <v>7</v>
      </c>
      <c r="M63" s="466" t="s">
        <v>1989</v>
      </c>
      <c r="N63" s="466" t="s">
        <v>1991</v>
      </c>
      <c r="O63" s="466" t="s">
        <v>2002</v>
      </c>
      <c r="P63" s="466" t="s">
        <v>2003</v>
      </c>
      <c r="Q63" s="466" t="s">
        <v>1533</v>
      </c>
      <c r="R63" s="466" t="s">
        <v>1533</v>
      </c>
      <c r="S63" s="466" t="s">
        <v>1533</v>
      </c>
      <c r="T63" s="467">
        <v>0</v>
      </c>
      <c r="U63" s="467">
        <v>0</v>
      </c>
      <c r="V63" s="467">
        <v>0</v>
      </c>
      <c r="W63" s="467">
        <v>0</v>
      </c>
      <c r="X63" s="467">
        <v>0</v>
      </c>
      <c r="Y63" s="467">
        <v>0</v>
      </c>
      <c r="Z63" s="467">
        <v>0</v>
      </c>
      <c r="AA63" s="467">
        <v>0</v>
      </c>
      <c r="AB63" s="467">
        <v>0</v>
      </c>
      <c r="AC63" s="467">
        <v>0</v>
      </c>
      <c r="AD63" s="467">
        <v>0</v>
      </c>
      <c r="AE63" s="467">
        <v>0</v>
      </c>
      <c r="AF63" s="467">
        <v>0</v>
      </c>
      <c r="AG63" s="467">
        <v>0</v>
      </c>
      <c r="AH63" s="467">
        <v>0</v>
      </c>
      <c r="AI63" s="467">
        <v>0</v>
      </c>
      <c r="AJ63" s="467">
        <v>0</v>
      </c>
      <c r="AK63" s="467">
        <v>0</v>
      </c>
      <c r="AL63" s="467">
        <v>0</v>
      </c>
      <c r="AM63" s="467">
        <v>0</v>
      </c>
      <c r="AN63" s="467">
        <v>0</v>
      </c>
      <c r="AO63" s="467">
        <v>0</v>
      </c>
      <c r="AP63" s="467">
        <v>0</v>
      </c>
      <c r="AQ63" s="467">
        <v>0</v>
      </c>
      <c r="AR63" s="468">
        <v>0</v>
      </c>
      <c r="AS63" s="468">
        <v>0</v>
      </c>
      <c r="AT63" s="468">
        <v>0</v>
      </c>
      <c r="AU63" s="468">
        <v>0</v>
      </c>
      <c r="AV63" s="468">
        <v>0</v>
      </c>
      <c r="AW63" s="468">
        <v>0</v>
      </c>
      <c r="AX63" s="468">
        <v>0</v>
      </c>
      <c r="AY63" s="468">
        <v>0</v>
      </c>
      <c r="AZ63" s="468">
        <v>0</v>
      </c>
      <c r="BA63" s="468">
        <v>0</v>
      </c>
      <c r="BB63" s="468">
        <v>0</v>
      </c>
      <c r="BC63" s="468">
        <v>0</v>
      </c>
      <c r="BD63" s="467">
        <v>47259</v>
      </c>
      <c r="BE63" s="467">
        <v>59922</v>
      </c>
      <c r="BF63" s="467">
        <v>77215</v>
      </c>
      <c r="BG63" s="467">
        <v>23536</v>
      </c>
      <c r="BH63" s="467">
        <v>37107</v>
      </c>
      <c r="BI63" s="467">
        <v>63074</v>
      </c>
      <c r="BJ63" s="467">
        <v>85310</v>
      </c>
      <c r="BK63" s="467">
        <v>84535</v>
      </c>
      <c r="BL63" s="467">
        <v>82505</v>
      </c>
      <c r="BM63" s="467">
        <v>63323</v>
      </c>
      <c r="BN63" s="467">
        <v>71489</v>
      </c>
      <c r="BO63" s="467">
        <v>65559</v>
      </c>
      <c r="BP63" s="467">
        <v>47259</v>
      </c>
      <c r="BQ63" s="467">
        <v>59922</v>
      </c>
      <c r="BR63" s="467">
        <v>77215</v>
      </c>
      <c r="BS63" s="467">
        <v>23536</v>
      </c>
      <c r="BT63" s="467">
        <v>37107</v>
      </c>
      <c r="BU63" s="467">
        <v>63074</v>
      </c>
      <c r="BV63" s="467">
        <v>85310</v>
      </c>
      <c r="BW63" s="467">
        <v>84535</v>
      </c>
      <c r="BX63" s="467">
        <v>82505</v>
      </c>
      <c r="BY63" s="467">
        <v>63323</v>
      </c>
      <c r="BZ63" s="467">
        <v>71489</v>
      </c>
      <c r="CA63" s="467">
        <v>65559</v>
      </c>
      <c r="CB63" s="467">
        <v>5307</v>
      </c>
      <c r="CC63" s="467">
        <v>6729</v>
      </c>
      <c r="CD63" s="467">
        <v>8671</v>
      </c>
      <c r="CE63" s="467">
        <v>2643</v>
      </c>
      <c r="CF63" s="467">
        <v>4167</v>
      </c>
      <c r="CG63" s="467">
        <v>7083</v>
      </c>
      <c r="CH63" s="467">
        <v>9580</v>
      </c>
      <c r="CI63" s="467">
        <v>9493</v>
      </c>
      <c r="CJ63" s="467">
        <v>9265</v>
      </c>
      <c r="CK63" s="467">
        <v>7111</v>
      </c>
      <c r="CL63" s="467">
        <v>8028</v>
      </c>
      <c r="CM63" s="467">
        <v>7362</v>
      </c>
      <c r="CN63" s="467">
        <v>0</v>
      </c>
      <c r="CO63" s="467">
        <v>0</v>
      </c>
      <c r="CP63" s="467">
        <v>760834</v>
      </c>
      <c r="CQ63" s="467">
        <v>760834</v>
      </c>
      <c r="CR63" s="467">
        <v>85439</v>
      </c>
      <c r="CS63" s="465">
        <v>2019</v>
      </c>
    </row>
    <row r="64" spans="1:97" ht="63.75" x14ac:dyDescent="0.2">
      <c r="A64" s="465">
        <v>50464</v>
      </c>
      <c r="B64" s="466" t="s">
        <v>1439</v>
      </c>
      <c r="C64" s="465" t="s">
        <v>1981</v>
      </c>
      <c r="D64" s="466" t="s">
        <v>1714</v>
      </c>
      <c r="E64" s="466" t="s">
        <v>1713</v>
      </c>
      <c r="F64" s="465">
        <v>15375</v>
      </c>
      <c r="G64" s="466" t="s">
        <v>1982</v>
      </c>
      <c r="H64" s="466" t="s">
        <v>1983</v>
      </c>
      <c r="I64" s="466" t="s">
        <v>1984</v>
      </c>
      <c r="J64" s="466" t="s">
        <v>1533</v>
      </c>
      <c r="K64" s="465">
        <v>322122</v>
      </c>
      <c r="L64" s="465">
        <v>7</v>
      </c>
      <c r="M64" s="466" t="s">
        <v>1989</v>
      </c>
      <c r="N64" s="466" t="s">
        <v>1990</v>
      </c>
      <c r="O64" s="466" t="s">
        <v>1986</v>
      </c>
      <c r="P64" s="466" t="s">
        <v>1986</v>
      </c>
      <c r="Q64" s="466" t="s">
        <v>1533</v>
      </c>
      <c r="R64" s="466" t="s">
        <v>1533</v>
      </c>
      <c r="S64" s="466" t="s">
        <v>1987</v>
      </c>
      <c r="T64" s="467">
        <v>468095</v>
      </c>
      <c r="U64" s="467">
        <v>337000</v>
      </c>
      <c r="V64" s="467">
        <v>451560</v>
      </c>
      <c r="W64" s="467">
        <v>424587</v>
      </c>
      <c r="X64" s="467">
        <v>454556</v>
      </c>
      <c r="Y64" s="467">
        <v>429469</v>
      </c>
      <c r="Z64" s="467">
        <v>438876</v>
      </c>
      <c r="AA64" s="467">
        <v>469543</v>
      </c>
      <c r="AB64" s="467">
        <v>447564</v>
      </c>
      <c r="AC64" s="467">
        <v>435576</v>
      </c>
      <c r="AD64" s="467">
        <v>384252</v>
      </c>
      <c r="AE64" s="467">
        <v>419591</v>
      </c>
      <c r="AF64" s="467">
        <v>337359</v>
      </c>
      <c r="AG64" s="467">
        <v>236535</v>
      </c>
      <c r="AH64" s="467">
        <v>324103</v>
      </c>
      <c r="AI64" s="467">
        <v>305758</v>
      </c>
      <c r="AJ64" s="467">
        <v>325439</v>
      </c>
      <c r="AK64" s="467">
        <v>302369</v>
      </c>
      <c r="AL64" s="467">
        <v>313266</v>
      </c>
      <c r="AM64" s="467">
        <v>333931</v>
      </c>
      <c r="AN64" s="467">
        <v>318648</v>
      </c>
      <c r="AO64" s="467">
        <v>308920</v>
      </c>
      <c r="AP64" s="467">
        <v>273578</v>
      </c>
      <c r="AQ64" s="467">
        <v>299399</v>
      </c>
      <c r="AR64" s="468">
        <v>1.0269999999999999</v>
      </c>
      <c r="AS64" s="468">
        <v>1.0269999999999999</v>
      </c>
      <c r="AT64" s="468">
        <v>1.0269999999999999</v>
      </c>
      <c r="AU64" s="468">
        <v>1.0269999999999999</v>
      </c>
      <c r="AV64" s="468">
        <v>1.0269999999999999</v>
      </c>
      <c r="AW64" s="468">
        <v>1.0269999999999999</v>
      </c>
      <c r="AX64" s="468">
        <v>1.0269999999999999</v>
      </c>
      <c r="AY64" s="468">
        <v>1.0269999999999999</v>
      </c>
      <c r="AZ64" s="468">
        <v>1.0269999999999999</v>
      </c>
      <c r="BA64" s="468">
        <v>1.0269999999999999</v>
      </c>
      <c r="BB64" s="468">
        <v>1.0269999999999999</v>
      </c>
      <c r="BC64" s="468">
        <v>1.0269999999999999</v>
      </c>
      <c r="BD64" s="467">
        <v>480734</v>
      </c>
      <c r="BE64" s="467">
        <v>346099</v>
      </c>
      <c r="BF64" s="467">
        <v>463752</v>
      </c>
      <c r="BG64" s="467">
        <v>436051</v>
      </c>
      <c r="BH64" s="467">
        <v>466829</v>
      </c>
      <c r="BI64" s="467">
        <v>441065</v>
      </c>
      <c r="BJ64" s="467">
        <v>450726</v>
      </c>
      <c r="BK64" s="467">
        <v>482221</v>
      </c>
      <c r="BL64" s="467">
        <v>459648</v>
      </c>
      <c r="BM64" s="467">
        <v>447337</v>
      </c>
      <c r="BN64" s="467">
        <v>394627</v>
      </c>
      <c r="BO64" s="467">
        <v>430920</v>
      </c>
      <c r="BP64" s="467">
        <v>346468</v>
      </c>
      <c r="BQ64" s="467">
        <v>242921</v>
      </c>
      <c r="BR64" s="467">
        <v>332854</v>
      </c>
      <c r="BS64" s="467">
        <v>314013</v>
      </c>
      <c r="BT64" s="467">
        <v>334226</v>
      </c>
      <c r="BU64" s="467">
        <v>310533</v>
      </c>
      <c r="BV64" s="467">
        <v>321724</v>
      </c>
      <c r="BW64" s="467">
        <v>342947</v>
      </c>
      <c r="BX64" s="467">
        <v>327252</v>
      </c>
      <c r="BY64" s="467">
        <v>317261</v>
      </c>
      <c r="BZ64" s="467">
        <v>280965</v>
      </c>
      <c r="CA64" s="467">
        <v>307483</v>
      </c>
      <c r="CB64" s="467">
        <v>49125</v>
      </c>
      <c r="CC64" s="467">
        <v>34732</v>
      </c>
      <c r="CD64" s="467">
        <v>47296</v>
      </c>
      <c r="CE64" s="467">
        <v>44531</v>
      </c>
      <c r="CF64" s="467">
        <v>47427</v>
      </c>
      <c r="CG64" s="467">
        <v>44127</v>
      </c>
      <c r="CH64" s="467">
        <v>45675</v>
      </c>
      <c r="CI64" s="467">
        <v>48534</v>
      </c>
      <c r="CJ64" s="467">
        <v>46304</v>
      </c>
      <c r="CK64" s="467">
        <v>44959</v>
      </c>
      <c r="CL64" s="467">
        <v>39906</v>
      </c>
      <c r="CM64" s="467">
        <v>43573</v>
      </c>
      <c r="CN64" s="467">
        <v>5160669</v>
      </c>
      <c r="CO64" s="467">
        <v>3679305</v>
      </c>
      <c r="CP64" s="467">
        <v>5300009</v>
      </c>
      <c r="CQ64" s="467">
        <v>3778647</v>
      </c>
      <c r="CR64" s="467">
        <v>536189</v>
      </c>
      <c r="CS64" s="465">
        <v>2019</v>
      </c>
    </row>
    <row r="65" spans="1:97" ht="38.25" x14ac:dyDescent="0.2">
      <c r="A65" s="465">
        <v>50495</v>
      </c>
      <c r="B65" s="466" t="s">
        <v>1439</v>
      </c>
      <c r="C65" s="465" t="s">
        <v>1981</v>
      </c>
      <c r="D65" s="466" t="s">
        <v>897</v>
      </c>
      <c r="E65" s="466" t="s">
        <v>1678</v>
      </c>
      <c r="F65" s="465">
        <v>60662</v>
      </c>
      <c r="G65" s="466" t="s">
        <v>1982</v>
      </c>
      <c r="H65" s="466" t="s">
        <v>1983</v>
      </c>
      <c r="I65" s="466" t="s">
        <v>1984</v>
      </c>
      <c r="J65" s="466" t="s">
        <v>1533</v>
      </c>
      <c r="K65" s="465">
        <v>22</v>
      </c>
      <c r="L65" s="465">
        <v>3</v>
      </c>
      <c r="M65" s="466" t="s">
        <v>1985</v>
      </c>
      <c r="N65" s="466" t="s">
        <v>1990</v>
      </c>
      <c r="O65" s="466" t="s">
        <v>1986</v>
      </c>
      <c r="P65" s="466" t="s">
        <v>1986</v>
      </c>
      <c r="Q65" s="466" t="s">
        <v>1533</v>
      </c>
      <c r="R65" s="466" t="s">
        <v>1533</v>
      </c>
      <c r="S65" s="466" t="s">
        <v>1987</v>
      </c>
      <c r="T65" s="467">
        <v>15242</v>
      </c>
      <c r="U65" s="467">
        <v>14133</v>
      </c>
      <c r="V65" s="467">
        <v>12325</v>
      </c>
      <c r="W65" s="467">
        <v>8648</v>
      </c>
      <c r="X65" s="467">
        <v>7452</v>
      </c>
      <c r="Y65" s="467">
        <v>9965</v>
      </c>
      <c r="Z65" s="467">
        <v>15709</v>
      </c>
      <c r="AA65" s="467">
        <v>18452</v>
      </c>
      <c r="AB65" s="467">
        <v>16236</v>
      </c>
      <c r="AC65" s="467">
        <v>16630</v>
      </c>
      <c r="AD65" s="467">
        <v>16309</v>
      </c>
      <c r="AE65" s="467">
        <v>16916</v>
      </c>
      <c r="AF65" s="467">
        <v>14123</v>
      </c>
      <c r="AG65" s="467">
        <v>13095</v>
      </c>
      <c r="AH65" s="467">
        <v>11420</v>
      </c>
      <c r="AI65" s="467">
        <v>8013</v>
      </c>
      <c r="AJ65" s="467">
        <v>6905</v>
      </c>
      <c r="AK65" s="467">
        <v>9234</v>
      </c>
      <c r="AL65" s="467">
        <v>14556</v>
      </c>
      <c r="AM65" s="467">
        <v>17097</v>
      </c>
      <c r="AN65" s="467">
        <v>15044</v>
      </c>
      <c r="AO65" s="467">
        <v>15409</v>
      </c>
      <c r="AP65" s="467">
        <v>15112</v>
      </c>
      <c r="AQ65" s="467">
        <v>15674</v>
      </c>
      <c r="AR65" s="468">
        <v>1.04</v>
      </c>
      <c r="AS65" s="468">
        <v>1.04</v>
      </c>
      <c r="AT65" s="468">
        <v>1.04</v>
      </c>
      <c r="AU65" s="468">
        <v>1.04</v>
      </c>
      <c r="AV65" s="468">
        <v>1.04</v>
      </c>
      <c r="AW65" s="468">
        <v>1.04</v>
      </c>
      <c r="AX65" s="468">
        <v>1.04</v>
      </c>
      <c r="AY65" s="468">
        <v>1.04</v>
      </c>
      <c r="AZ65" s="468">
        <v>1.04</v>
      </c>
      <c r="BA65" s="468">
        <v>1.04</v>
      </c>
      <c r="BB65" s="468">
        <v>1.04</v>
      </c>
      <c r="BC65" s="468">
        <v>1.04</v>
      </c>
      <c r="BD65" s="467">
        <v>15852</v>
      </c>
      <c r="BE65" s="467">
        <v>14698</v>
      </c>
      <c r="BF65" s="467">
        <v>12818</v>
      </c>
      <c r="BG65" s="467">
        <v>8994</v>
      </c>
      <c r="BH65" s="467">
        <v>7750</v>
      </c>
      <c r="BI65" s="467">
        <v>10364</v>
      </c>
      <c r="BJ65" s="467">
        <v>16337</v>
      </c>
      <c r="BK65" s="467">
        <v>19190</v>
      </c>
      <c r="BL65" s="467">
        <v>16885</v>
      </c>
      <c r="BM65" s="467">
        <v>17295</v>
      </c>
      <c r="BN65" s="467">
        <v>16961</v>
      </c>
      <c r="BO65" s="467">
        <v>17593</v>
      </c>
      <c r="BP65" s="467">
        <v>14688</v>
      </c>
      <c r="BQ65" s="467">
        <v>13619</v>
      </c>
      <c r="BR65" s="467">
        <v>11877</v>
      </c>
      <c r="BS65" s="467">
        <v>8334</v>
      </c>
      <c r="BT65" s="467">
        <v>7181</v>
      </c>
      <c r="BU65" s="467">
        <v>9603</v>
      </c>
      <c r="BV65" s="467">
        <v>15138</v>
      </c>
      <c r="BW65" s="467">
        <v>17781</v>
      </c>
      <c r="BX65" s="467">
        <v>15646</v>
      </c>
      <c r="BY65" s="467">
        <v>16025</v>
      </c>
      <c r="BZ65" s="467">
        <v>15716</v>
      </c>
      <c r="CA65" s="467">
        <v>16301</v>
      </c>
      <c r="CB65" s="467">
        <v>1523.366</v>
      </c>
      <c r="CC65" s="467">
        <v>1412.481</v>
      </c>
      <c r="CD65" s="467">
        <v>1231.752</v>
      </c>
      <c r="CE65" s="467">
        <v>864.31700000000001</v>
      </c>
      <c r="CF65" s="467">
        <v>744.79399999999998</v>
      </c>
      <c r="CG65" s="467">
        <v>995.92399999999998</v>
      </c>
      <c r="CH65" s="467">
        <v>1569.979</v>
      </c>
      <c r="CI65" s="467">
        <v>1844.127</v>
      </c>
      <c r="CJ65" s="467">
        <v>1622.6949999999999</v>
      </c>
      <c r="CK65" s="467">
        <v>1661.99</v>
      </c>
      <c r="CL65" s="467">
        <v>1629.979</v>
      </c>
      <c r="CM65" s="467">
        <v>1690.596</v>
      </c>
      <c r="CN65" s="467">
        <v>168017</v>
      </c>
      <c r="CO65" s="467">
        <v>155682</v>
      </c>
      <c r="CP65" s="467">
        <v>174737</v>
      </c>
      <c r="CQ65" s="467">
        <v>161909</v>
      </c>
      <c r="CR65" s="467">
        <v>16792</v>
      </c>
      <c r="CS65" s="465">
        <v>2019</v>
      </c>
    </row>
    <row r="66" spans="1:97" ht="63.75" x14ac:dyDescent="0.2">
      <c r="A66" s="465">
        <v>50530</v>
      </c>
      <c r="B66" s="466" t="s">
        <v>1439</v>
      </c>
      <c r="C66" s="465" t="s">
        <v>1981</v>
      </c>
      <c r="D66" s="466" t="s">
        <v>1716</v>
      </c>
      <c r="E66" s="466" t="s">
        <v>1715</v>
      </c>
      <c r="F66" s="465">
        <v>55985</v>
      </c>
      <c r="G66" s="466" t="s">
        <v>1982</v>
      </c>
      <c r="H66" s="466" t="s">
        <v>1983</v>
      </c>
      <c r="I66" s="466" t="s">
        <v>1984</v>
      </c>
      <c r="J66" s="466" t="s">
        <v>1533</v>
      </c>
      <c r="K66" s="465">
        <v>32411</v>
      </c>
      <c r="L66" s="465">
        <v>7</v>
      </c>
      <c r="M66" s="466" t="s">
        <v>1989</v>
      </c>
      <c r="N66" s="466" t="s">
        <v>1990</v>
      </c>
      <c r="O66" s="466" t="s">
        <v>1986</v>
      </c>
      <c r="P66" s="466" t="s">
        <v>1986</v>
      </c>
      <c r="Q66" s="466" t="s">
        <v>1533</v>
      </c>
      <c r="R66" s="466" t="s">
        <v>1533</v>
      </c>
      <c r="S66" s="466" t="s">
        <v>1987</v>
      </c>
      <c r="T66" s="467">
        <v>168065</v>
      </c>
      <c r="U66" s="467">
        <v>142640</v>
      </c>
      <c r="V66" s="467">
        <v>116177</v>
      </c>
      <c r="W66" s="467">
        <v>173239</v>
      </c>
      <c r="X66" s="467">
        <v>151421</v>
      </c>
      <c r="Y66" s="467">
        <v>116753</v>
      </c>
      <c r="Z66" s="467">
        <v>123575</v>
      </c>
      <c r="AA66" s="467">
        <v>186460</v>
      </c>
      <c r="AB66" s="467">
        <v>128223</v>
      </c>
      <c r="AC66" s="467">
        <v>189418</v>
      </c>
      <c r="AD66" s="467">
        <v>223150</v>
      </c>
      <c r="AE66" s="467">
        <v>110457</v>
      </c>
      <c r="AF66" s="467">
        <v>60169</v>
      </c>
      <c r="AG66" s="467">
        <v>50641</v>
      </c>
      <c r="AH66" s="467">
        <v>42022</v>
      </c>
      <c r="AI66" s="467">
        <v>62810</v>
      </c>
      <c r="AJ66" s="467">
        <v>54010</v>
      </c>
      <c r="AK66" s="467">
        <v>36438</v>
      </c>
      <c r="AL66" s="467">
        <v>43301</v>
      </c>
      <c r="AM66" s="467">
        <v>65648</v>
      </c>
      <c r="AN66" s="467">
        <v>45313</v>
      </c>
      <c r="AO66" s="467">
        <v>67460</v>
      </c>
      <c r="AP66" s="467">
        <v>80153</v>
      </c>
      <c r="AQ66" s="467">
        <v>40500</v>
      </c>
      <c r="AR66" s="468">
        <v>1.032</v>
      </c>
      <c r="AS66" s="468">
        <v>1.0389999999999999</v>
      </c>
      <c r="AT66" s="468">
        <v>1.032</v>
      </c>
      <c r="AU66" s="468">
        <v>1.0329999999999999</v>
      </c>
      <c r="AV66" s="468">
        <v>1.032</v>
      </c>
      <c r="AW66" s="468">
        <v>1.0329999999999999</v>
      </c>
      <c r="AX66" s="468">
        <v>1.0369999999999999</v>
      </c>
      <c r="AY66" s="468">
        <v>1.0389999999999999</v>
      </c>
      <c r="AZ66" s="468">
        <v>1.0409999999999999</v>
      </c>
      <c r="BA66" s="468">
        <v>1.04</v>
      </c>
      <c r="BB66" s="468">
        <v>1.0369999999999999</v>
      </c>
      <c r="BC66" s="468">
        <v>1.0369999999999999</v>
      </c>
      <c r="BD66" s="467">
        <v>173443</v>
      </c>
      <c r="BE66" s="467">
        <v>148203</v>
      </c>
      <c r="BF66" s="467">
        <v>119895</v>
      </c>
      <c r="BG66" s="467">
        <v>178956</v>
      </c>
      <c r="BH66" s="467">
        <v>156266</v>
      </c>
      <c r="BI66" s="467">
        <v>120606</v>
      </c>
      <c r="BJ66" s="467">
        <v>128147</v>
      </c>
      <c r="BK66" s="467">
        <v>193732</v>
      </c>
      <c r="BL66" s="467">
        <v>133480</v>
      </c>
      <c r="BM66" s="467">
        <v>196995</v>
      </c>
      <c r="BN66" s="467">
        <v>231407</v>
      </c>
      <c r="BO66" s="467">
        <v>114544</v>
      </c>
      <c r="BP66" s="467">
        <v>62094</v>
      </c>
      <c r="BQ66" s="467">
        <v>52616</v>
      </c>
      <c r="BR66" s="467">
        <v>43367</v>
      </c>
      <c r="BS66" s="467">
        <v>64883</v>
      </c>
      <c r="BT66" s="467">
        <v>55738</v>
      </c>
      <c r="BU66" s="467">
        <v>37640</v>
      </c>
      <c r="BV66" s="467">
        <v>44903</v>
      </c>
      <c r="BW66" s="467">
        <v>68208</v>
      </c>
      <c r="BX66" s="467">
        <v>47171</v>
      </c>
      <c r="BY66" s="467">
        <v>70158</v>
      </c>
      <c r="BZ66" s="467">
        <v>83119</v>
      </c>
      <c r="CA66" s="467">
        <v>41999</v>
      </c>
      <c r="CB66" s="467">
        <v>11057.566000000001</v>
      </c>
      <c r="CC66" s="467">
        <v>9369.6610000000001</v>
      </c>
      <c r="CD66" s="467">
        <v>7722.6980000000003</v>
      </c>
      <c r="CE66" s="467">
        <v>11554.111000000001</v>
      </c>
      <c r="CF66" s="467">
        <v>9925.7049999999999</v>
      </c>
      <c r="CG66" s="467">
        <v>6702.7979999999998</v>
      </c>
      <c r="CH66" s="467">
        <v>7996.2579999999998</v>
      </c>
      <c r="CI66" s="467">
        <v>12146.234</v>
      </c>
      <c r="CJ66" s="467">
        <v>8400.1710000000003</v>
      </c>
      <c r="CK66" s="467">
        <v>12493.55</v>
      </c>
      <c r="CL66" s="467">
        <v>14801.612999999999</v>
      </c>
      <c r="CM66" s="467">
        <v>7479.0420000000004</v>
      </c>
      <c r="CN66" s="467">
        <v>1829578</v>
      </c>
      <c r="CO66" s="467">
        <v>648465</v>
      </c>
      <c r="CP66" s="467">
        <v>1895674</v>
      </c>
      <c r="CQ66" s="467">
        <v>671896</v>
      </c>
      <c r="CR66" s="467">
        <v>119649.41</v>
      </c>
      <c r="CS66" s="465">
        <v>2019</v>
      </c>
    </row>
    <row r="67" spans="1:97" ht="63.75" x14ac:dyDescent="0.2">
      <c r="A67" s="465">
        <v>50530</v>
      </c>
      <c r="B67" s="466" t="s">
        <v>1439</v>
      </c>
      <c r="C67" s="465" t="s">
        <v>1981</v>
      </c>
      <c r="D67" s="466" t="s">
        <v>1716</v>
      </c>
      <c r="E67" s="466" t="s">
        <v>1715</v>
      </c>
      <c r="F67" s="465">
        <v>55985</v>
      </c>
      <c r="G67" s="466" t="s">
        <v>1982</v>
      </c>
      <c r="H67" s="466" t="s">
        <v>1983</v>
      </c>
      <c r="I67" s="466" t="s">
        <v>1984</v>
      </c>
      <c r="J67" s="466" t="s">
        <v>1533</v>
      </c>
      <c r="K67" s="465">
        <v>32411</v>
      </c>
      <c r="L67" s="465">
        <v>7</v>
      </c>
      <c r="M67" s="466" t="s">
        <v>1989</v>
      </c>
      <c r="N67" s="466" t="s">
        <v>1990</v>
      </c>
      <c r="O67" s="466" t="s">
        <v>1998</v>
      </c>
      <c r="P67" s="466" t="s">
        <v>1999</v>
      </c>
      <c r="Q67" s="466" t="s">
        <v>1533</v>
      </c>
      <c r="R67" s="466" t="s">
        <v>1533</v>
      </c>
      <c r="S67" s="466" t="s">
        <v>1987</v>
      </c>
      <c r="T67" s="467">
        <v>207164</v>
      </c>
      <c r="U67" s="467">
        <v>237339</v>
      </c>
      <c r="V67" s="467">
        <v>281290</v>
      </c>
      <c r="W67" s="467">
        <v>255284</v>
      </c>
      <c r="X67" s="467">
        <v>289688</v>
      </c>
      <c r="Y67" s="467">
        <v>237622</v>
      </c>
      <c r="Z67" s="467">
        <v>180059</v>
      </c>
      <c r="AA67" s="467">
        <v>235558</v>
      </c>
      <c r="AB67" s="467">
        <v>218197</v>
      </c>
      <c r="AC67" s="467">
        <v>234832</v>
      </c>
      <c r="AD67" s="467">
        <v>165748</v>
      </c>
      <c r="AE67" s="467">
        <v>173624</v>
      </c>
      <c r="AF67" s="467">
        <v>74166</v>
      </c>
      <c r="AG67" s="467">
        <v>84261</v>
      </c>
      <c r="AH67" s="467">
        <v>101746</v>
      </c>
      <c r="AI67" s="467">
        <v>92556</v>
      </c>
      <c r="AJ67" s="467">
        <v>103327</v>
      </c>
      <c r="AK67" s="467">
        <v>74159</v>
      </c>
      <c r="AL67" s="467">
        <v>63093</v>
      </c>
      <c r="AM67" s="467">
        <v>82934</v>
      </c>
      <c r="AN67" s="467">
        <v>77110</v>
      </c>
      <c r="AO67" s="467">
        <v>83633</v>
      </c>
      <c r="AP67" s="467">
        <v>59535</v>
      </c>
      <c r="AQ67" s="467">
        <v>63661</v>
      </c>
      <c r="AR67" s="468">
        <v>1.2450000000000001</v>
      </c>
      <c r="AS67" s="468">
        <v>1.2310000000000001</v>
      </c>
      <c r="AT67" s="468">
        <v>1.353</v>
      </c>
      <c r="AU67" s="468">
        <v>1.3</v>
      </c>
      <c r="AV67" s="468">
        <v>1.304</v>
      </c>
      <c r="AW67" s="468">
        <v>1.3360000000000001</v>
      </c>
      <c r="AX67" s="468">
        <v>1.3049999999999999</v>
      </c>
      <c r="AY67" s="468">
        <v>1.2989999999999999</v>
      </c>
      <c r="AZ67" s="468">
        <v>1.304</v>
      </c>
      <c r="BA67" s="468">
        <v>1.3109999999999999</v>
      </c>
      <c r="BB67" s="468">
        <v>1.236</v>
      </c>
      <c r="BC67" s="468">
        <v>1.2330000000000001</v>
      </c>
      <c r="BD67" s="467">
        <v>257919</v>
      </c>
      <c r="BE67" s="467">
        <v>292164</v>
      </c>
      <c r="BF67" s="467">
        <v>380585</v>
      </c>
      <c r="BG67" s="467">
        <v>331869</v>
      </c>
      <c r="BH67" s="467">
        <v>377753</v>
      </c>
      <c r="BI67" s="467">
        <v>317463</v>
      </c>
      <c r="BJ67" s="467">
        <v>234977</v>
      </c>
      <c r="BK67" s="467">
        <v>305990</v>
      </c>
      <c r="BL67" s="467">
        <v>284529</v>
      </c>
      <c r="BM67" s="467">
        <v>307865</v>
      </c>
      <c r="BN67" s="467">
        <v>204865</v>
      </c>
      <c r="BO67" s="467">
        <v>214078</v>
      </c>
      <c r="BP67" s="467">
        <v>92337</v>
      </c>
      <c r="BQ67" s="467">
        <v>103725</v>
      </c>
      <c r="BR67" s="467">
        <v>137662</v>
      </c>
      <c r="BS67" s="467">
        <v>120323</v>
      </c>
      <c r="BT67" s="467">
        <v>134739</v>
      </c>
      <c r="BU67" s="467">
        <v>99077</v>
      </c>
      <c r="BV67" s="467">
        <v>82337</v>
      </c>
      <c r="BW67" s="467">
        <v>107731</v>
      </c>
      <c r="BX67" s="467">
        <v>100552</v>
      </c>
      <c r="BY67" s="467">
        <v>109643</v>
      </c>
      <c r="BZ67" s="467">
        <v>73585</v>
      </c>
      <c r="CA67" s="467">
        <v>78494</v>
      </c>
      <c r="CB67" s="467">
        <v>16443.194</v>
      </c>
      <c r="CC67" s="467">
        <v>18471.159</v>
      </c>
      <c r="CD67" s="467">
        <v>24514.401999999998</v>
      </c>
      <c r="CE67" s="467">
        <v>21426.809000000001</v>
      </c>
      <c r="CF67" s="467">
        <v>23994.055</v>
      </c>
      <c r="CG67" s="467">
        <v>17643.342000000001</v>
      </c>
      <c r="CH67" s="467">
        <v>14662.322</v>
      </c>
      <c r="CI67" s="467">
        <v>19184.366000000002</v>
      </c>
      <c r="CJ67" s="467">
        <v>17905.969000000001</v>
      </c>
      <c r="CK67" s="467">
        <v>19525.009999999998</v>
      </c>
      <c r="CL67" s="467">
        <v>13103.887000000001</v>
      </c>
      <c r="CM67" s="467">
        <v>13978.058000000001</v>
      </c>
      <c r="CN67" s="467">
        <v>2716405</v>
      </c>
      <c r="CO67" s="467">
        <v>960181</v>
      </c>
      <c r="CP67" s="467">
        <v>3510057</v>
      </c>
      <c r="CQ67" s="467">
        <v>1240205</v>
      </c>
      <c r="CR67" s="467">
        <v>220852.57</v>
      </c>
      <c r="CS67" s="465">
        <v>2019</v>
      </c>
    </row>
    <row r="68" spans="1:97" ht="63.75" x14ac:dyDescent="0.2">
      <c r="A68" s="465">
        <v>50530</v>
      </c>
      <c r="B68" s="466" t="s">
        <v>1439</v>
      </c>
      <c r="C68" s="465" t="s">
        <v>1981</v>
      </c>
      <c r="D68" s="466" t="s">
        <v>1716</v>
      </c>
      <c r="E68" s="466" t="s">
        <v>1715</v>
      </c>
      <c r="F68" s="465">
        <v>55985</v>
      </c>
      <c r="G68" s="466" t="s">
        <v>1982</v>
      </c>
      <c r="H68" s="466" t="s">
        <v>1983</v>
      </c>
      <c r="I68" s="466" t="s">
        <v>1984</v>
      </c>
      <c r="J68" s="466" t="s">
        <v>1533</v>
      </c>
      <c r="K68" s="465">
        <v>32411</v>
      </c>
      <c r="L68" s="465">
        <v>7</v>
      </c>
      <c r="M68" s="466" t="s">
        <v>1989</v>
      </c>
      <c r="N68" s="466" t="s">
        <v>1991</v>
      </c>
      <c r="O68" s="466" t="s">
        <v>1986</v>
      </c>
      <c r="P68" s="466" t="s">
        <v>1986</v>
      </c>
      <c r="Q68" s="466" t="s">
        <v>1533</v>
      </c>
      <c r="R68" s="466" t="s">
        <v>1533</v>
      </c>
      <c r="S68" s="466" t="s">
        <v>1987</v>
      </c>
      <c r="T68" s="467">
        <v>18812</v>
      </c>
      <c r="U68" s="467">
        <v>13673</v>
      </c>
      <c r="V68" s="467">
        <v>9300</v>
      </c>
      <c r="W68" s="467">
        <v>7835</v>
      </c>
      <c r="X68" s="467">
        <v>0</v>
      </c>
      <c r="Y68" s="467">
        <v>0</v>
      </c>
      <c r="Z68" s="467">
        <v>14791</v>
      </c>
      <c r="AA68" s="467">
        <v>17590</v>
      </c>
      <c r="AB68" s="467">
        <v>20846</v>
      </c>
      <c r="AC68" s="467">
        <v>25033</v>
      </c>
      <c r="AD68" s="467">
        <v>26558</v>
      </c>
      <c r="AE68" s="467">
        <v>0</v>
      </c>
      <c r="AF68" s="467">
        <v>0</v>
      </c>
      <c r="AG68" s="467">
        <v>0</v>
      </c>
      <c r="AH68" s="467">
        <v>0</v>
      </c>
      <c r="AI68" s="467">
        <v>0</v>
      </c>
      <c r="AJ68" s="467">
        <v>0</v>
      </c>
      <c r="AK68" s="467">
        <v>0</v>
      </c>
      <c r="AL68" s="467">
        <v>0</v>
      </c>
      <c r="AM68" s="467">
        <v>3215</v>
      </c>
      <c r="AN68" s="467">
        <v>8386</v>
      </c>
      <c r="AO68" s="467">
        <v>10555</v>
      </c>
      <c r="AP68" s="467">
        <v>9530</v>
      </c>
      <c r="AQ68" s="467">
        <v>0</v>
      </c>
      <c r="AR68" s="468">
        <v>1.032</v>
      </c>
      <c r="AS68" s="468">
        <v>1.0389999999999999</v>
      </c>
      <c r="AT68" s="468">
        <v>1.032</v>
      </c>
      <c r="AU68" s="468">
        <v>1.0329999999999999</v>
      </c>
      <c r="AV68" s="468">
        <v>0</v>
      </c>
      <c r="AW68" s="468">
        <v>0</v>
      </c>
      <c r="AX68" s="468">
        <v>1.0369999999999999</v>
      </c>
      <c r="AY68" s="468">
        <v>1.0389999999999999</v>
      </c>
      <c r="AZ68" s="468">
        <v>1.0409999999999999</v>
      </c>
      <c r="BA68" s="468">
        <v>1.04</v>
      </c>
      <c r="BB68" s="468">
        <v>1.0369999999999999</v>
      </c>
      <c r="BC68" s="468">
        <v>0</v>
      </c>
      <c r="BD68" s="467">
        <v>19414</v>
      </c>
      <c r="BE68" s="467">
        <v>14206</v>
      </c>
      <c r="BF68" s="467">
        <v>9598</v>
      </c>
      <c r="BG68" s="467">
        <v>8094</v>
      </c>
      <c r="BH68" s="467">
        <v>0</v>
      </c>
      <c r="BI68" s="467">
        <v>0</v>
      </c>
      <c r="BJ68" s="467">
        <v>15338</v>
      </c>
      <c r="BK68" s="467">
        <v>18276</v>
      </c>
      <c r="BL68" s="467">
        <v>21701</v>
      </c>
      <c r="BM68" s="467">
        <v>26034</v>
      </c>
      <c r="BN68" s="467">
        <v>27541</v>
      </c>
      <c r="BO68" s="467">
        <v>0</v>
      </c>
      <c r="BP68" s="467">
        <v>0</v>
      </c>
      <c r="BQ68" s="467">
        <v>0</v>
      </c>
      <c r="BR68" s="467">
        <v>0</v>
      </c>
      <c r="BS68" s="467">
        <v>0</v>
      </c>
      <c r="BT68" s="467">
        <v>0</v>
      </c>
      <c r="BU68" s="467">
        <v>0</v>
      </c>
      <c r="BV68" s="467">
        <v>0</v>
      </c>
      <c r="BW68" s="467">
        <v>3340</v>
      </c>
      <c r="BX68" s="467">
        <v>8730</v>
      </c>
      <c r="BY68" s="467">
        <v>10977</v>
      </c>
      <c r="BZ68" s="467">
        <v>9883</v>
      </c>
      <c r="CA68" s="467">
        <v>0</v>
      </c>
      <c r="CB68" s="467">
        <v>0</v>
      </c>
      <c r="CC68" s="467">
        <v>0</v>
      </c>
      <c r="CD68" s="467">
        <v>0</v>
      </c>
      <c r="CE68" s="467">
        <v>0</v>
      </c>
      <c r="CF68" s="467">
        <v>0</v>
      </c>
      <c r="CG68" s="467">
        <v>0</v>
      </c>
      <c r="CH68" s="467">
        <v>0</v>
      </c>
      <c r="CI68" s="467">
        <v>588.70500000000004</v>
      </c>
      <c r="CJ68" s="467">
        <v>1538.7339999999999</v>
      </c>
      <c r="CK68" s="467">
        <v>1934.85</v>
      </c>
      <c r="CL68" s="467">
        <v>1742.001</v>
      </c>
      <c r="CM68" s="467">
        <v>0</v>
      </c>
      <c r="CN68" s="467">
        <v>154438</v>
      </c>
      <c r="CO68" s="467">
        <v>31686</v>
      </c>
      <c r="CP68" s="467">
        <v>160202</v>
      </c>
      <c r="CQ68" s="467">
        <v>32930</v>
      </c>
      <c r="CR68" s="467">
        <v>5804.29</v>
      </c>
      <c r="CS68" s="465">
        <v>2019</v>
      </c>
    </row>
    <row r="69" spans="1:97" ht="63.75" x14ac:dyDescent="0.2">
      <c r="A69" s="465">
        <v>50530</v>
      </c>
      <c r="B69" s="466" t="s">
        <v>1439</v>
      </c>
      <c r="C69" s="465" t="s">
        <v>1981</v>
      </c>
      <c r="D69" s="466" t="s">
        <v>1716</v>
      </c>
      <c r="E69" s="466" t="s">
        <v>1715</v>
      </c>
      <c r="F69" s="465">
        <v>55985</v>
      </c>
      <c r="G69" s="466" t="s">
        <v>1982</v>
      </c>
      <c r="H69" s="466" t="s">
        <v>1983</v>
      </c>
      <c r="I69" s="466" t="s">
        <v>1984</v>
      </c>
      <c r="J69" s="466" t="s">
        <v>1533</v>
      </c>
      <c r="K69" s="465">
        <v>32411</v>
      </c>
      <c r="L69" s="465">
        <v>7</v>
      </c>
      <c r="M69" s="466" t="s">
        <v>1989</v>
      </c>
      <c r="N69" s="466" t="s">
        <v>1991</v>
      </c>
      <c r="O69" s="466" t="s">
        <v>1998</v>
      </c>
      <c r="P69" s="466" t="s">
        <v>1999</v>
      </c>
      <c r="Q69" s="466" t="s">
        <v>1533</v>
      </c>
      <c r="R69" s="466" t="s">
        <v>1533</v>
      </c>
      <c r="S69" s="466" t="s">
        <v>1987</v>
      </c>
      <c r="T69" s="467">
        <v>43651</v>
      </c>
      <c r="U69" s="467">
        <v>39399</v>
      </c>
      <c r="V69" s="467">
        <v>44154</v>
      </c>
      <c r="W69" s="467">
        <v>30942</v>
      </c>
      <c r="X69" s="467">
        <v>0</v>
      </c>
      <c r="Y69" s="467">
        <v>0</v>
      </c>
      <c r="Z69" s="467">
        <v>50640</v>
      </c>
      <c r="AA69" s="467">
        <v>54966</v>
      </c>
      <c r="AB69" s="467">
        <v>67158</v>
      </c>
      <c r="AC69" s="467">
        <v>65292</v>
      </c>
      <c r="AD69" s="467">
        <v>34221</v>
      </c>
      <c r="AE69" s="467">
        <v>0</v>
      </c>
      <c r="AF69" s="467">
        <v>0</v>
      </c>
      <c r="AG69" s="467">
        <v>0</v>
      </c>
      <c r="AH69" s="467">
        <v>0</v>
      </c>
      <c r="AI69" s="467">
        <v>0</v>
      </c>
      <c r="AJ69" s="467">
        <v>0</v>
      </c>
      <c r="AK69" s="467">
        <v>0</v>
      </c>
      <c r="AL69" s="467">
        <v>0</v>
      </c>
      <c r="AM69" s="467">
        <v>10045</v>
      </c>
      <c r="AN69" s="467">
        <v>27017</v>
      </c>
      <c r="AO69" s="467">
        <v>27530</v>
      </c>
      <c r="AP69" s="467">
        <v>12281</v>
      </c>
      <c r="AQ69" s="467">
        <v>0</v>
      </c>
      <c r="AR69" s="468">
        <v>1.2450000000000001</v>
      </c>
      <c r="AS69" s="468">
        <v>1.2310000000000001</v>
      </c>
      <c r="AT69" s="468">
        <v>1.353</v>
      </c>
      <c r="AU69" s="468">
        <v>1.3</v>
      </c>
      <c r="AV69" s="468">
        <v>0</v>
      </c>
      <c r="AW69" s="468">
        <v>0</v>
      </c>
      <c r="AX69" s="468">
        <v>1.3049999999999999</v>
      </c>
      <c r="AY69" s="468">
        <v>1.2989999999999999</v>
      </c>
      <c r="AZ69" s="468">
        <v>1.304</v>
      </c>
      <c r="BA69" s="468">
        <v>1.3109999999999999</v>
      </c>
      <c r="BB69" s="468">
        <v>1.236</v>
      </c>
      <c r="BC69" s="468">
        <v>0</v>
      </c>
      <c r="BD69" s="467">
        <v>54345</v>
      </c>
      <c r="BE69" s="467">
        <v>48500</v>
      </c>
      <c r="BF69" s="467">
        <v>59740</v>
      </c>
      <c r="BG69" s="467">
        <v>40225</v>
      </c>
      <c r="BH69" s="467">
        <v>0</v>
      </c>
      <c r="BI69" s="467">
        <v>0</v>
      </c>
      <c r="BJ69" s="467">
        <v>66085</v>
      </c>
      <c r="BK69" s="467">
        <v>71401</v>
      </c>
      <c r="BL69" s="467">
        <v>87574</v>
      </c>
      <c r="BM69" s="467">
        <v>85598</v>
      </c>
      <c r="BN69" s="467">
        <v>42297</v>
      </c>
      <c r="BO69" s="467">
        <v>0</v>
      </c>
      <c r="BP69" s="467">
        <v>0</v>
      </c>
      <c r="BQ69" s="467">
        <v>0</v>
      </c>
      <c r="BR69" s="467">
        <v>0</v>
      </c>
      <c r="BS69" s="467">
        <v>0</v>
      </c>
      <c r="BT69" s="467">
        <v>0</v>
      </c>
      <c r="BU69" s="467">
        <v>0</v>
      </c>
      <c r="BV69" s="467">
        <v>0</v>
      </c>
      <c r="BW69" s="467">
        <v>13049</v>
      </c>
      <c r="BX69" s="467">
        <v>35230</v>
      </c>
      <c r="BY69" s="467">
        <v>36092</v>
      </c>
      <c r="BZ69" s="467">
        <v>15179</v>
      </c>
      <c r="CA69" s="467">
        <v>0</v>
      </c>
      <c r="CB69" s="467">
        <v>0</v>
      </c>
      <c r="CC69" s="467">
        <v>0</v>
      </c>
      <c r="CD69" s="467">
        <v>0</v>
      </c>
      <c r="CE69" s="467">
        <v>0</v>
      </c>
      <c r="CF69" s="467">
        <v>0</v>
      </c>
      <c r="CG69" s="467">
        <v>0</v>
      </c>
      <c r="CH69" s="467">
        <v>0</v>
      </c>
      <c r="CI69" s="467">
        <v>2299.9549999999999</v>
      </c>
      <c r="CJ69" s="467">
        <v>6209.6260000000002</v>
      </c>
      <c r="CK69" s="467">
        <v>6361.56</v>
      </c>
      <c r="CL69" s="467">
        <v>2675.3789999999999</v>
      </c>
      <c r="CM69" s="467">
        <v>0</v>
      </c>
      <c r="CN69" s="467">
        <v>430423</v>
      </c>
      <c r="CO69" s="467">
        <v>76873</v>
      </c>
      <c r="CP69" s="467">
        <v>555765</v>
      </c>
      <c r="CQ69" s="467">
        <v>99550</v>
      </c>
      <c r="CR69" s="467">
        <v>17546.52</v>
      </c>
      <c r="CS69" s="465">
        <v>2019</v>
      </c>
    </row>
    <row r="70" spans="1:97" ht="38.25" x14ac:dyDescent="0.2">
      <c r="A70" s="465">
        <v>50612</v>
      </c>
      <c r="B70" s="466" t="s">
        <v>1439</v>
      </c>
      <c r="C70" s="465" t="s">
        <v>1981</v>
      </c>
      <c r="D70" s="466" t="s">
        <v>943</v>
      </c>
      <c r="E70" s="466" t="s">
        <v>1678</v>
      </c>
      <c r="F70" s="465">
        <v>60662</v>
      </c>
      <c r="G70" s="466" t="s">
        <v>1982</v>
      </c>
      <c r="H70" s="466" t="s">
        <v>1983</v>
      </c>
      <c r="I70" s="466" t="s">
        <v>1984</v>
      </c>
      <c r="J70" s="466" t="s">
        <v>1533</v>
      </c>
      <c r="K70" s="465">
        <v>22</v>
      </c>
      <c r="L70" s="465">
        <v>3</v>
      </c>
      <c r="M70" s="466" t="s">
        <v>1985</v>
      </c>
      <c r="N70" s="466" t="s">
        <v>1990</v>
      </c>
      <c r="O70" s="466" t="s">
        <v>1986</v>
      </c>
      <c r="P70" s="466" t="s">
        <v>1986</v>
      </c>
      <c r="Q70" s="466" t="s">
        <v>1533</v>
      </c>
      <c r="R70" s="466" t="s">
        <v>1533</v>
      </c>
      <c r="S70" s="466" t="s">
        <v>1987</v>
      </c>
      <c r="T70" s="467">
        <v>913</v>
      </c>
      <c r="U70" s="467">
        <v>24661</v>
      </c>
      <c r="V70" s="467">
        <v>7164</v>
      </c>
      <c r="W70" s="467">
        <v>0</v>
      </c>
      <c r="X70" s="467">
        <v>688</v>
      </c>
      <c r="Y70" s="467">
        <v>10142</v>
      </c>
      <c r="Z70" s="467">
        <v>15281</v>
      </c>
      <c r="AA70" s="467">
        <v>26815</v>
      </c>
      <c r="AB70" s="467">
        <v>12826</v>
      </c>
      <c r="AC70" s="467">
        <v>13997</v>
      </c>
      <c r="AD70" s="467">
        <v>27397</v>
      </c>
      <c r="AE70" s="467">
        <v>0</v>
      </c>
      <c r="AF70" s="467">
        <v>641</v>
      </c>
      <c r="AG70" s="467">
        <v>19882</v>
      </c>
      <c r="AH70" s="467">
        <v>5760</v>
      </c>
      <c r="AI70" s="467">
        <v>0</v>
      </c>
      <c r="AJ70" s="467">
        <v>517</v>
      </c>
      <c r="AK70" s="467">
        <v>8275</v>
      </c>
      <c r="AL70" s="467">
        <v>12562</v>
      </c>
      <c r="AM70" s="467">
        <v>21887</v>
      </c>
      <c r="AN70" s="467">
        <v>10345</v>
      </c>
      <c r="AO70" s="467">
        <v>11512</v>
      </c>
      <c r="AP70" s="467">
        <v>22644</v>
      </c>
      <c r="AQ70" s="467">
        <v>0</v>
      </c>
      <c r="AR70" s="468">
        <v>1.04</v>
      </c>
      <c r="AS70" s="468">
        <v>1.04</v>
      </c>
      <c r="AT70" s="468">
        <v>1.04</v>
      </c>
      <c r="AU70" s="468">
        <v>0</v>
      </c>
      <c r="AV70" s="468">
        <v>1.04</v>
      </c>
      <c r="AW70" s="468">
        <v>1.04</v>
      </c>
      <c r="AX70" s="468">
        <v>1.04</v>
      </c>
      <c r="AY70" s="468">
        <v>1.04</v>
      </c>
      <c r="AZ70" s="468">
        <v>1.04</v>
      </c>
      <c r="BA70" s="468">
        <v>1.04</v>
      </c>
      <c r="BB70" s="468">
        <v>1.04</v>
      </c>
      <c r="BC70" s="468">
        <v>0</v>
      </c>
      <c r="BD70" s="467">
        <v>950</v>
      </c>
      <c r="BE70" s="467">
        <v>25647</v>
      </c>
      <c r="BF70" s="467">
        <v>7451</v>
      </c>
      <c r="BG70" s="467">
        <v>0</v>
      </c>
      <c r="BH70" s="467">
        <v>716</v>
      </c>
      <c r="BI70" s="467">
        <v>10548</v>
      </c>
      <c r="BJ70" s="467">
        <v>15892</v>
      </c>
      <c r="BK70" s="467">
        <v>27888</v>
      </c>
      <c r="BL70" s="467">
        <v>13339</v>
      </c>
      <c r="BM70" s="467">
        <v>14557</v>
      </c>
      <c r="BN70" s="467">
        <v>28493</v>
      </c>
      <c r="BO70" s="467">
        <v>0</v>
      </c>
      <c r="BP70" s="467">
        <v>667</v>
      </c>
      <c r="BQ70" s="467">
        <v>20677</v>
      </c>
      <c r="BR70" s="467">
        <v>5990</v>
      </c>
      <c r="BS70" s="467">
        <v>0</v>
      </c>
      <c r="BT70" s="467">
        <v>538</v>
      </c>
      <c r="BU70" s="467">
        <v>8606</v>
      </c>
      <c r="BV70" s="467">
        <v>13064</v>
      </c>
      <c r="BW70" s="467">
        <v>22762</v>
      </c>
      <c r="BX70" s="467">
        <v>10759</v>
      </c>
      <c r="BY70" s="467">
        <v>11972</v>
      </c>
      <c r="BZ70" s="467">
        <v>23550</v>
      </c>
      <c r="CA70" s="467">
        <v>0</v>
      </c>
      <c r="CB70" s="467">
        <v>87</v>
      </c>
      <c r="CC70" s="467">
        <v>2690</v>
      </c>
      <c r="CD70" s="467">
        <v>789</v>
      </c>
      <c r="CE70" s="467">
        <v>0</v>
      </c>
      <c r="CF70" s="467">
        <v>70</v>
      </c>
      <c r="CG70" s="467">
        <v>1114</v>
      </c>
      <c r="CH70" s="467">
        <v>1685</v>
      </c>
      <c r="CI70" s="467">
        <v>2948</v>
      </c>
      <c r="CJ70" s="467">
        <v>1394</v>
      </c>
      <c r="CK70" s="467">
        <v>1554</v>
      </c>
      <c r="CL70" s="467">
        <v>3056</v>
      </c>
      <c r="CM70" s="467">
        <v>0</v>
      </c>
      <c r="CN70" s="467">
        <v>139884</v>
      </c>
      <c r="CO70" s="467">
        <v>114025</v>
      </c>
      <c r="CP70" s="467">
        <v>145481</v>
      </c>
      <c r="CQ70" s="467">
        <v>118585</v>
      </c>
      <c r="CR70" s="467">
        <v>15387</v>
      </c>
      <c r="CS70" s="465">
        <v>2019</v>
      </c>
    </row>
    <row r="71" spans="1:97" ht="51" x14ac:dyDescent="0.2">
      <c r="A71" s="465">
        <v>50622</v>
      </c>
      <c r="B71" s="466" t="s">
        <v>1439</v>
      </c>
      <c r="C71" s="465" t="s">
        <v>1981</v>
      </c>
      <c r="D71" s="466" t="s">
        <v>1717</v>
      </c>
      <c r="E71" s="466" t="s">
        <v>1702</v>
      </c>
      <c r="F71" s="465">
        <v>1569</v>
      </c>
      <c r="G71" s="466" t="s">
        <v>1982</v>
      </c>
      <c r="H71" s="466" t="s">
        <v>1983</v>
      </c>
      <c r="I71" s="466" t="s">
        <v>1984</v>
      </c>
      <c r="J71" s="466" t="s">
        <v>1533</v>
      </c>
      <c r="K71" s="465">
        <v>211</v>
      </c>
      <c r="L71" s="465">
        <v>7</v>
      </c>
      <c r="M71" s="466" t="s">
        <v>1989</v>
      </c>
      <c r="N71" s="466" t="s">
        <v>1990</v>
      </c>
      <c r="O71" s="466" t="s">
        <v>1986</v>
      </c>
      <c r="P71" s="466" t="s">
        <v>1986</v>
      </c>
      <c r="Q71" s="466" t="s">
        <v>1533</v>
      </c>
      <c r="R71" s="466" t="s">
        <v>1533</v>
      </c>
      <c r="S71" s="466" t="s">
        <v>1987</v>
      </c>
      <c r="T71" s="467">
        <v>146743</v>
      </c>
      <c r="U71" s="467">
        <v>122927</v>
      </c>
      <c r="V71" s="467">
        <v>144061</v>
      </c>
      <c r="W71" s="467">
        <v>101266</v>
      </c>
      <c r="X71" s="467">
        <v>144802</v>
      </c>
      <c r="Y71" s="467">
        <v>131492</v>
      </c>
      <c r="Z71" s="467">
        <v>130238</v>
      </c>
      <c r="AA71" s="467">
        <v>147237</v>
      </c>
      <c r="AB71" s="467">
        <v>131674</v>
      </c>
      <c r="AC71" s="467">
        <v>73614</v>
      </c>
      <c r="AD71" s="467">
        <v>72336</v>
      </c>
      <c r="AE71" s="467">
        <v>133561</v>
      </c>
      <c r="AF71" s="467">
        <v>62641</v>
      </c>
      <c r="AG71" s="467">
        <v>54848</v>
      </c>
      <c r="AH71" s="467">
        <v>62166</v>
      </c>
      <c r="AI71" s="467">
        <v>41951</v>
      </c>
      <c r="AJ71" s="467">
        <v>61233</v>
      </c>
      <c r="AK71" s="467">
        <v>53916</v>
      </c>
      <c r="AL71" s="467">
        <v>61711</v>
      </c>
      <c r="AM71" s="467">
        <v>62086</v>
      </c>
      <c r="AN71" s="467">
        <v>55910</v>
      </c>
      <c r="AO71" s="467">
        <v>31216</v>
      </c>
      <c r="AP71" s="467">
        <v>30845</v>
      </c>
      <c r="AQ71" s="467">
        <v>56703</v>
      </c>
      <c r="AR71" s="468">
        <v>1.034</v>
      </c>
      <c r="AS71" s="468">
        <v>1.04</v>
      </c>
      <c r="AT71" s="468">
        <v>1.034</v>
      </c>
      <c r="AU71" s="468">
        <v>1.0369999999999999</v>
      </c>
      <c r="AV71" s="468">
        <v>1.036</v>
      </c>
      <c r="AW71" s="468">
        <v>1.0389999999999999</v>
      </c>
      <c r="AX71" s="468">
        <v>1.0489999999999999</v>
      </c>
      <c r="AY71" s="468">
        <v>1.05</v>
      </c>
      <c r="AZ71" s="468">
        <v>1.0489999999999999</v>
      </c>
      <c r="BA71" s="468">
        <v>1.0469999999999999</v>
      </c>
      <c r="BB71" s="468">
        <v>1.0449999999999999</v>
      </c>
      <c r="BC71" s="468">
        <v>1.0449999999999999</v>
      </c>
      <c r="BD71" s="467">
        <v>151732</v>
      </c>
      <c r="BE71" s="467">
        <v>127844</v>
      </c>
      <c r="BF71" s="467">
        <v>148959</v>
      </c>
      <c r="BG71" s="467">
        <v>105013</v>
      </c>
      <c r="BH71" s="467">
        <v>150015</v>
      </c>
      <c r="BI71" s="467">
        <v>136620</v>
      </c>
      <c r="BJ71" s="467">
        <v>136620</v>
      </c>
      <c r="BK71" s="467">
        <v>154599</v>
      </c>
      <c r="BL71" s="467">
        <v>138126</v>
      </c>
      <c r="BM71" s="467">
        <v>77074</v>
      </c>
      <c r="BN71" s="467">
        <v>75591</v>
      </c>
      <c r="BO71" s="467">
        <v>139571</v>
      </c>
      <c r="BP71" s="467">
        <v>64771</v>
      </c>
      <c r="BQ71" s="467">
        <v>57042</v>
      </c>
      <c r="BR71" s="467">
        <v>64280</v>
      </c>
      <c r="BS71" s="467">
        <v>43503</v>
      </c>
      <c r="BT71" s="467">
        <v>63437</v>
      </c>
      <c r="BU71" s="467">
        <v>56019</v>
      </c>
      <c r="BV71" s="467">
        <v>64735</v>
      </c>
      <c r="BW71" s="467">
        <v>65190</v>
      </c>
      <c r="BX71" s="467">
        <v>58650</v>
      </c>
      <c r="BY71" s="467">
        <v>32683</v>
      </c>
      <c r="BZ71" s="467">
        <v>32233</v>
      </c>
      <c r="CA71" s="467">
        <v>59255</v>
      </c>
      <c r="CB71" s="467">
        <v>8190</v>
      </c>
      <c r="CC71" s="467">
        <v>7335</v>
      </c>
      <c r="CD71" s="467">
        <v>8154</v>
      </c>
      <c r="CE71" s="467">
        <v>4436</v>
      </c>
      <c r="CF71" s="467">
        <v>8051</v>
      </c>
      <c r="CG71" s="467">
        <v>6710</v>
      </c>
      <c r="CH71" s="467">
        <v>8351</v>
      </c>
      <c r="CI71" s="467">
        <v>8478</v>
      </c>
      <c r="CJ71" s="467">
        <v>7268</v>
      </c>
      <c r="CK71" s="467">
        <v>2162</v>
      </c>
      <c r="CL71" s="467">
        <v>2114</v>
      </c>
      <c r="CM71" s="467">
        <v>7238</v>
      </c>
      <c r="CN71" s="467">
        <v>1479951</v>
      </c>
      <c r="CO71" s="467">
        <v>635226</v>
      </c>
      <c r="CP71" s="467">
        <v>1541764</v>
      </c>
      <c r="CQ71" s="467">
        <v>661798</v>
      </c>
      <c r="CR71" s="467">
        <v>78487</v>
      </c>
      <c r="CS71" s="465">
        <v>2019</v>
      </c>
    </row>
    <row r="72" spans="1:97" ht="38.25" x14ac:dyDescent="0.2">
      <c r="A72" s="465">
        <v>50623</v>
      </c>
      <c r="B72" s="466" t="s">
        <v>1439</v>
      </c>
      <c r="C72" s="465" t="s">
        <v>1981</v>
      </c>
      <c r="D72" s="466" t="s">
        <v>1719</v>
      </c>
      <c r="E72" s="466" t="s">
        <v>1718</v>
      </c>
      <c r="F72" s="465">
        <v>15174</v>
      </c>
      <c r="G72" s="466" t="s">
        <v>1982</v>
      </c>
      <c r="H72" s="466" t="s">
        <v>1983</v>
      </c>
      <c r="I72" s="466" t="s">
        <v>1984</v>
      </c>
      <c r="J72" s="466" t="s">
        <v>1533</v>
      </c>
      <c r="K72" s="465">
        <v>324</v>
      </c>
      <c r="L72" s="465">
        <v>7</v>
      </c>
      <c r="M72" s="466" t="s">
        <v>1989</v>
      </c>
      <c r="N72" s="466" t="s">
        <v>1990</v>
      </c>
      <c r="O72" s="466" t="s">
        <v>1986</v>
      </c>
      <c r="P72" s="466" t="s">
        <v>1986</v>
      </c>
      <c r="Q72" s="466" t="s">
        <v>1533</v>
      </c>
      <c r="R72" s="466" t="s">
        <v>1533</v>
      </c>
      <c r="S72" s="466" t="s">
        <v>1987</v>
      </c>
      <c r="T72" s="467">
        <v>0</v>
      </c>
      <c r="U72" s="467">
        <v>0</v>
      </c>
      <c r="V72" s="467">
        <v>0</v>
      </c>
      <c r="W72" s="467">
        <v>0</v>
      </c>
      <c r="X72" s="467">
        <v>0</v>
      </c>
      <c r="Y72" s="467">
        <v>0</v>
      </c>
      <c r="Z72" s="467">
        <v>0</v>
      </c>
      <c r="AA72" s="467">
        <v>0</v>
      </c>
      <c r="AB72" s="467">
        <v>0</v>
      </c>
      <c r="AC72" s="467">
        <v>0</v>
      </c>
      <c r="AD72" s="467">
        <v>0</v>
      </c>
      <c r="AE72" s="467">
        <v>0</v>
      </c>
      <c r="AF72" s="467">
        <v>0</v>
      </c>
      <c r="AG72" s="467">
        <v>0</v>
      </c>
      <c r="AH72" s="467">
        <v>0</v>
      </c>
      <c r="AI72" s="467">
        <v>0</v>
      </c>
      <c r="AJ72" s="467">
        <v>0</v>
      </c>
      <c r="AK72" s="467">
        <v>0</v>
      </c>
      <c r="AL72" s="467">
        <v>0</v>
      </c>
      <c r="AM72" s="467">
        <v>0</v>
      </c>
      <c r="AN72" s="467">
        <v>0</v>
      </c>
      <c r="AO72" s="467">
        <v>0</v>
      </c>
      <c r="AP72" s="467">
        <v>0</v>
      </c>
      <c r="AQ72" s="467">
        <v>0</v>
      </c>
      <c r="AR72" s="468">
        <v>0</v>
      </c>
      <c r="AS72" s="468">
        <v>0</v>
      </c>
      <c r="AT72" s="468">
        <v>0</v>
      </c>
      <c r="AU72" s="468">
        <v>0</v>
      </c>
      <c r="AV72" s="468">
        <v>0</v>
      </c>
      <c r="AW72" s="468">
        <v>0</v>
      </c>
      <c r="AX72" s="468">
        <v>0</v>
      </c>
      <c r="AY72" s="468">
        <v>0</v>
      </c>
      <c r="AZ72" s="468">
        <v>0</v>
      </c>
      <c r="BA72" s="468">
        <v>0</v>
      </c>
      <c r="BB72" s="468">
        <v>0</v>
      </c>
      <c r="BC72" s="468">
        <v>0</v>
      </c>
      <c r="BD72" s="467">
        <v>0</v>
      </c>
      <c r="BE72" s="467">
        <v>0</v>
      </c>
      <c r="BF72" s="467">
        <v>0</v>
      </c>
      <c r="BG72" s="467">
        <v>0</v>
      </c>
      <c r="BH72" s="467">
        <v>0</v>
      </c>
      <c r="BI72" s="467">
        <v>0</v>
      </c>
      <c r="BJ72" s="467">
        <v>0</v>
      </c>
      <c r="BK72" s="467">
        <v>0</v>
      </c>
      <c r="BL72" s="467">
        <v>0</v>
      </c>
      <c r="BM72" s="467">
        <v>0</v>
      </c>
      <c r="BN72" s="467">
        <v>0</v>
      </c>
      <c r="BO72" s="467">
        <v>0</v>
      </c>
      <c r="BP72" s="467">
        <v>0</v>
      </c>
      <c r="BQ72" s="467">
        <v>0</v>
      </c>
      <c r="BR72" s="467">
        <v>0</v>
      </c>
      <c r="BS72" s="467">
        <v>0</v>
      </c>
      <c r="BT72" s="467">
        <v>0</v>
      </c>
      <c r="BU72" s="467">
        <v>0</v>
      </c>
      <c r="BV72" s="467">
        <v>0</v>
      </c>
      <c r="BW72" s="467">
        <v>0</v>
      </c>
      <c r="BX72" s="467">
        <v>0</v>
      </c>
      <c r="BY72" s="467">
        <v>0</v>
      </c>
      <c r="BZ72" s="467">
        <v>0</v>
      </c>
      <c r="CA72" s="467">
        <v>0</v>
      </c>
      <c r="CB72" s="467">
        <v>0</v>
      </c>
      <c r="CC72" s="467">
        <v>0</v>
      </c>
      <c r="CD72" s="467">
        <v>0</v>
      </c>
      <c r="CE72" s="467">
        <v>0</v>
      </c>
      <c r="CF72" s="467">
        <v>0</v>
      </c>
      <c r="CG72" s="467">
        <v>0</v>
      </c>
      <c r="CH72" s="467">
        <v>0</v>
      </c>
      <c r="CI72" s="467">
        <v>0</v>
      </c>
      <c r="CJ72" s="467">
        <v>0</v>
      </c>
      <c r="CK72" s="467">
        <v>0</v>
      </c>
      <c r="CL72" s="467">
        <v>0</v>
      </c>
      <c r="CM72" s="467">
        <v>0</v>
      </c>
      <c r="CN72" s="467">
        <v>0</v>
      </c>
      <c r="CO72" s="467">
        <v>0</v>
      </c>
      <c r="CP72" s="467">
        <v>0</v>
      </c>
      <c r="CQ72" s="467">
        <v>0</v>
      </c>
      <c r="CR72" s="467">
        <v>0</v>
      </c>
      <c r="CS72" s="465">
        <v>2019</v>
      </c>
    </row>
    <row r="73" spans="1:97" ht="51" x14ac:dyDescent="0.2">
      <c r="A73" s="465">
        <v>50624</v>
      </c>
      <c r="B73" s="466" t="s">
        <v>1439</v>
      </c>
      <c r="C73" s="465" t="s">
        <v>1981</v>
      </c>
      <c r="D73" s="466" t="s">
        <v>1720</v>
      </c>
      <c r="E73" s="466" t="s">
        <v>1720</v>
      </c>
      <c r="F73" s="465">
        <v>60657</v>
      </c>
      <c r="G73" s="466" t="s">
        <v>1982</v>
      </c>
      <c r="H73" s="466" t="s">
        <v>1983</v>
      </c>
      <c r="I73" s="466" t="s">
        <v>1984</v>
      </c>
      <c r="J73" s="466" t="s">
        <v>1533</v>
      </c>
      <c r="K73" s="465">
        <v>32411</v>
      </c>
      <c r="L73" s="465">
        <v>7</v>
      </c>
      <c r="M73" s="466" t="s">
        <v>1989</v>
      </c>
      <c r="N73" s="466" t="s">
        <v>1990</v>
      </c>
      <c r="O73" s="466" t="s">
        <v>1986</v>
      </c>
      <c r="P73" s="466" t="s">
        <v>1986</v>
      </c>
      <c r="Q73" s="466" t="s">
        <v>1533</v>
      </c>
      <c r="R73" s="466" t="s">
        <v>1533</v>
      </c>
      <c r="S73" s="466" t="s">
        <v>1987</v>
      </c>
      <c r="T73" s="467">
        <v>0</v>
      </c>
      <c r="U73" s="467">
        <v>0</v>
      </c>
      <c r="V73" s="467">
        <v>0</v>
      </c>
      <c r="W73" s="467">
        <v>0</v>
      </c>
      <c r="X73" s="467">
        <v>0</v>
      </c>
      <c r="Y73" s="467">
        <v>0</v>
      </c>
      <c r="Z73" s="467">
        <v>0</v>
      </c>
      <c r="AA73" s="467">
        <v>0</v>
      </c>
      <c r="AB73" s="467">
        <v>0</v>
      </c>
      <c r="AC73" s="467">
        <v>0</v>
      </c>
      <c r="AD73" s="467">
        <v>0</v>
      </c>
      <c r="AE73" s="467">
        <v>0</v>
      </c>
      <c r="AF73" s="467">
        <v>0</v>
      </c>
      <c r="AG73" s="467">
        <v>0</v>
      </c>
      <c r="AH73" s="467">
        <v>0</v>
      </c>
      <c r="AI73" s="467">
        <v>0</v>
      </c>
      <c r="AJ73" s="467">
        <v>0</v>
      </c>
      <c r="AK73" s="467">
        <v>0</v>
      </c>
      <c r="AL73" s="467">
        <v>0</v>
      </c>
      <c r="AM73" s="467">
        <v>0</v>
      </c>
      <c r="AN73" s="467">
        <v>0</v>
      </c>
      <c r="AO73" s="467">
        <v>0</v>
      </c>
      <c r="AP73" s="467">
        <v>0</v>
      </c>
      <c r="AQ73" s="467">
        <v>0</v>
      </c>
      <c r="AR73" s="468">
        <v>0</v>
      </c>
      <c r="AS73" s="468">
        <v>0</v>
      </c>
      <c r="AT73" s="468">
        <v>0</v>
      </c>
      <c r="AU73" s="468">
        <v>0</v>
      </c>
      <c r="AV73" s="468">
        <v>0</v>
      </c>
      <c r="AW73" s="468">
        <v>0</v>
      </c>
      <c r="AX73" s="468">
        <v>0</v>
      </c>
      <c r="AY73" s="468">
        <v>0</v>
      </c>
      <c r="AZ73" s="468">
        <v>0</v>
      </c>
      <c r="BA73" s="468">
        <v>0</v>
      </c>
      <c r="BB73" s="468">
        <v>0</v>
      </c>
      <c r="BC73" s="468">
        <v>0</v>
      </c>
      <c r="BD73" s="467">
        <v>0</v>
      </c>
      <c r="BE73" s="467">
        <v>0</v>
      </c>
      <c r="BF73" s="467">
        <v>0</v>
      </c>
      <c r="BG73" s="467">
        <v>0</v>
      </c>
      <c r="BH73" s="467">
        <v>0</v>
      </c>
      <c r="BI73" s="467">
        <v>0</v>
      </c>
      <c r="BJ73" s="467">
        <v>0</v>
      </c>
      <c r="BK73" s="467">
        <v>0</v>
      </c>
      <c r="BL73" s="467">
        <v>0</v>
      </c>
      <c r="BM73" s="467">
        <v>0</v>
      </c>
      <c r="BN73" s="467">
        <v>0</v>
      </c>
      <c r="BO73" s="467">
        <v>0</v>
      </c>
      <c r="BP73" s="467">
        <v>0</v>
      </c>
      <c r="BQ73" s="467">
        <v>0</v>
      </c>
      <c r="BR73" s="467">
        <v>0</v>
      </c>
      <c r="BS73" s="467">
        <v>0</v>
      </c>
      <c r="BT73" s="467">
        <v>0</v>
      </c>
      <c r="BU73" s="467">
        <v>0</v>
      </c>
      <c r="BV73" s="467">
        <v>0</v>
      </c>
      <c r="BW73" s="467">
        <v>0</v>
      </c>
      <c r="BX73" s="467">
        <v>0</v>
      </c>
      <c r="BY73" s="467">
        <v>0</v>
      </c>
      <c r="BZ73" s="467">
        <v>0</v>
      </c>
      <c r="CA73" s="467">
        <v>0</v>
      </c>
      <c r="CB73" s="467">
        <v>0</v>
      </c>
      <c r="CC73" s="467">
        <v>0</v>
      </c>
      <c r="CD73" s="467">
        <v>0</v>
      </c>
      <c r="CE73" s="467">
        <v>0</v>
      </c>
      <c r="CF73" s="467">
        <v>0</v>
      </c>
      <c r="CG73" s="467">
        <v>0</v>
      </c>
      <c r="CH73" s="467">
        <v>0</v>
      </c>
      <c r="CI73" s="467">
        <v>0</v>
      </c>
      <c r="CJ73" s="467">
        <v>0</v>
      </c>
      <c r="CK73" s="467">
        <v>0</v>
      </c>
      <c r="CL73" s="467">
        <v>0</v>
      </c>
      <c r="CM73" s="467">
        <v>0</v>
      </c>
      <c r="CN73" s="467">
        <v>0</v>
      </c>
      <c r="CO73" s="467">
        <v>0</v>
      </c>
      <c r="CP73" s="467">
        <v>0</v>
      </c>
      <c r="CQ73" s="467">
        <v>0</v>
      </c>
      <c r="CR73" s="467">
        <v>0</v>
      </c>
      <c r="CS73" s="465">
        <v>2019</v>
      </c>
    </row>
    <row r="74" spans="1:97" ht="51" x14ac:dyDescent="0.2">
      <c r="A74" s="465">
        <v>50624</v>
      </c>
      <c r="B74" s="466" t="s">
        <v>1439</v>
      </c>
      <c r="C74" s="465" t="s">
        <v>1981</v>
      </c>
      <c r="D74" s="466" t="s">
        <v>1720</v>
      </c>
      <c r="E74" s="466" t="s">
        <v>1720</v>
      </c>
      <c r="F74" s="465">
        <v>60657</v>
      </c>
      <c r="G74" s="466" t="s">
        <v>1982</v>
      </c>
      <c r="H74" s="466" t="s">
        <v>1983</v>
      </c>
      <c r="I74" s="466" t="s">
        <v>1984</v>
      </c>
      <c r="J74" s="466" t="s">
        <v>1533</v>
      </c>
      <c r="K74" s="465">
        <v>32411</v>
      </c>
      <c r="L74" s="465">
        <v>7</v>
      </c>
      <c r="M74" s="466" t="s">
        <v>1989</v>
      </c>
      <c r="N74" s="466" t="s">
        <v>1990</v>
      </c>
      <c r="O74" s="466" t="s">
        <v>1998</v>
      </c>
      <c r="P74" s="466" t="s">
        <v>1999</v>
      </c>
      <c r="Q74" s="466" t="s">
        <v>1533</v>
      </c>
      <c r="R74" s="466" t="s">
        <v>1533</v>
      </c>
      <c r="S74" s="466" t="s">
        <v>1987</v>
      </c>
      <c r="T74" s="467">
        <v>119145</v>
      </c>
      <c r="U74" s="467">
        <v>0</v>
      </c>
      <c r="V74" s="467">
        <v>48828</v>
      </c>
      <c r="W74" s="467">
        <v>178054</v>
      </c>
      <c r="X74" s="467">
        <v>200692</v>
      </c>
      <c r="Y74" s="467">
        <v>188839</v>
      </c>
      <c r="Z74" s="467">
        <v>188686</v>
      </c>
      <c r="AA74" s="467">
        <v>189713</v>
      </c>
      <c r="AB74" s="467">
        <v>143969</v>
      </c>
      <c r="AC74" s="467">
        <v>191761</v>
      </c>
      <c r="AD74" s="467">
        <v>125040</v>
      </c>
      <c r="AE74" s="467">
        <v>131370</v>
      </c>
      <c r="AF74" s="467">
        <v>29130</v>
      </c>
      <c r="AG74" s="467">
        <v>0</v>
      </c>
      <c r="AH74" s="467">
        <v>15264</v>
      </c>
      <c r="AI74" s="467">
        <v>57786</v>
      </c>
      <c r="AJ74" s="467">
        <v>62835</v>
      </c>
      <c r="AK74" s="467">
        <v>58893</v>
      </c>
      <c r="AL74" s="467">
        <v>58257</v>
      </c>
      <c r="AM74" s="467">
        <v>57874</v>
      </c>
      <c r="AN74" s="467">
        <v>44627</v>
      </c>
      <c r="AO74" s="467">
        <v>62726</v>
      </c>
      <c r="AP74" s="467">
        <v>44095</v>
      </c>
      <c r="AQ74" s="467">
        <v>39031</v>
      </c>
      <c r="AR74" s="468">
        <v>1.0580000000000001</v>
      </c>
      <c r="AS74" s="468">
        <v>0</v>
      </c>
      <c r="AT74" s="468">
        <v>1.0580000000000001</v>
      </c>
      <c r="AU74" s="468">
        <v>1.0720000000000001</v>
      </c>
      <c r="AV74" s="468">
        <v>1.046</v>
      </c>
      <c r="AW74" s="468">
        <v>1.0569999999999999</v>
      </c>
      <c r="AX74" s="468">
        <v>1.079</v>
      </c>
      <c r="AY74" s="468">
        <v>1.0740000000000001</v>
      </c>
      <c r="AZ74" s="468">
        <v>1.0609999999999999</v>
      </c>
      <c r="BA74" s="468">
        <v>1.052</v>
      </c>
      <c r="BB74" s="468">
        <v>1.0580000000000001</v>
      </c>
      <c r="BC74" s="468">
        <v>1.06</v>
      </c>
      <c r="BD74" s="467">
        <v>126055</v>
      </c>
      <c r="BE74" s="467">
        <v>0</v>
      </c>
      <c r="BF74" s="467">
        <v>51660</v>
      </c>
      <c r="BG74" s="467">
        <v>190874</v>
      </c>
      <c r="BH74" s="467">
        <v>209924</v>
      </c>
      <c r="BI74" s="467">
        <v>199603</v>
      </c>
      <c r="BJ74" s="467">
        <v>203592</v>
      </c>
      <c r="BK74" s="467">
        <v>203752</v>
      </c>
      <c r="BL74" s="467">
        <v>152751</v>
      </c>
      <c r="BM74" s="467">
        <v>201733</v>
      </c>
      <c r="BN74" s="467">
        <v>132292</v>
      </c>
      <c r="BO74" s="467">
        <v>139252</v>
      </c>
      <c r="BP74" s="467">
        <v>30820</v>
      </c>
      <c r="BQ74" s="467">
        <v>0</v>
      </c>
      <c r="BR74" s="467">
        <v>16149</v>
      </c>
      <c r="BS74" s="467">
        <v>61947</v>
      </c>
      <c r="BT74" s="467">
        <v>65725</v>
      </c>
      <c r="BU74" s="467">
        <v>62250</v>
      </c>
      <c r="BV74" s="467">
        <v>62859</v>
      </c>
      <c r="BW74" s="467">
        <v>62157</v>
      </c>
      <c r="BX74" s="467">
        <v>47349</v>
      </c>
      <c r="BY74" s="467">
        <v>65988</v>
      </c>
      <c r="BZ74" s="467">
        <v>46652</v>
      </c>
      <c r="CA74" s="467">
        <v>41373</v>
      </c>
      <c r="CB74" s="467">
        <v>6102</v>
      </c>
      <c r="CC74" s="467">
        <v>0</v>
      </c>
      <c r="CD74" s="467">
        <v>3197</v>
      </c>
      <c r="CE74" s="467">
        <v>12265</v>
      </c>
      <c r="CF74" s="467">
        <v>13012</v>
      </c>
      <c r="CG74" s="467">
        <v>12324</v>
      </c>
      <c r="CH74" s="467">
        <v>12444</v>
      </c>
      <c r="CI74" s="467">
        <v>12306</v>
      </c>
      <c r="CJ74" s="467">
        <v>9374</v>
      </c>
      <c r="CK74" s="467">
        <v>13064</v>
      </c>
      <c r="CL74" s="467">
        <v>9236</v>
      </c>
      <c r="CM74" s="467">
        <v>8191</v>
      </c>
      <c r="CN74" s="467">
        <v>1706097</v>
      </c>
      <c r="CO74" s="467">
        <v>530518</v>
      </c>
      <c r="CP74" s="467">
        <v>1811488</v>
      </c>
      <c r="CQ74" s="467">
        <v>563269</v>
      </c>
      <c r="CR74" s="467">
        <v>111515</v>
      </c>
      <c r="CS74" s="465">
        <v>2019</v>
      </c>
    </row>
    <row r="75" spans="1:97" ht="51" x14ac:dyDescent="0.2">
      <c r="A75" s="465">
        <v>50624</v>
      </c>
      <c r="B75" s="466" t="s">
        <v>1439</v>
      </c>
      <c r="C75" s="465" t="s">
        <v>1981</v>
      </c>
      <c r="D75" s="466" t="s">
        <v>1720</v>
      </c>
      <c r="E75" s="466" t="s">
        <v>1720</v>
      </c>
      <c r="F75" s="465">
        <v>60657</v>
      </c>
      <c r="G75" s="466" t="s">
        <v>1982</v>
      </c>
      <c r="H75" s="466" t="s">
        <v>1983</v>
      </c>
      <c r="I75" s="466" t="s">
        <v>1984</v>
      </c>
      <c r="J75" s="466" t="s">
        <v>1533</v>
      </c>
      <c r="K75" s="465">
        <v>32411</v>
      </c>
      <c r="L75" s="465">
        <v>7</v>
      </c>
      <c r="M75" s="466" t="s">
        <v>1989</v>
      </c>
      <c r="N75" s="466" t="s">
        <v>1991</v>
      </c>
      <c r="O75" s="466" t="s">
        <v>2002</v>
      </c>
      <c r="P75" s="466" t="s">
        <v>2003</v>
      </c>
      <c r="Q75" s="466" t="s">
        <v>1533</v>
      </c>
      <c r="R75" s="466" t="s">
        <v>1533</v>
      </c>
      <c r="S75" s="466" t="s">
        <v>1533</v>
      </c>
      <c r="T75" s="467">
        <v>0</v>
      </c>
      <c r="U75" s="467">
        <v>0</v>
      </c>
      <c r="V75" s="467">
        <v>0</v>
      </c>
      <c r="W75" s="467">
        <v>0</v>
      </c>
      <c r="X75" s="467">
        <v>0</v>
      </c>
      <c r="Y75" s="467">
        <v>0</v>
      </c>
      <c r="Z75" s="467">
        <v>0</v>
      </c>
      <c r="AA75" s="467">
        <v>0</v>
      </c>
      <c r="AB75" s="467">
        <v>0</v>
      </c>
      <c r="AC75" s="467">
        <v>0</v>
      </c>
      <c r="AD75" s="467">
        <v>0</v>
      </c>
      <c r="AE75" s="467">
        <v>0</v>
      </c>
      <c r="AF75" s="467">
        <v>0</v>
      </c>
      <c r="AG75" s="467">
        <v>0</v>
      </c>
      <c r="AH75" s="467">
        <v>0</v>
      </c>
      <c r="AI75" s="467">
        <v>0</v>
      </c>
      <c r="AJ75" s="467">
        <v>0</v>
      </c>
      <c r="AK75" s="467">
        <v>0</v>
      </c>
      <c r="AL75" s="467">
        <v>0</v>
      </c>
      <c r="AM75" s="467">
        <v>0</v>
      </c>
      <c r="AN75" s="467">
        <v>0</v>
      </c>
      <c r="AO75" s="467">
        <v>0</v>
      </c>
      <c r="AP75" s="467">
        <v>0</v>
      </c>
      <c r="AQ75" s="467">
        <v>0</v>
      </c>
      <c r="AR75" s="468">
        <v>0</v>
      </c>
      <c r="AS75" s="468">
        <v>0</v>
      </c>
      <c r="AT75" s="468">
        <v>0</v>
      </c>
      <c r="AU75" s="468">
        <v>0</v>
      </c>
      <c r="AV75" s="468">
        <v>0</v>
      </c>
      <c r="AW75" s="468">
        <v>0</v>
      </c>
      <c r="AX75" s="468">
        <v>0</v>
      </c>
      <c r="AY75" s="468">
        <v>0</v>
      </c>
      <c r="AZ75" s="468">
        <v>0</v>
      </c>
      <c r="BA75" s="468">
        <v>0</v>
      </c>
      <c r="BB75" s="468">
        <v>0</v>
      </c>
      <c r="BC75" s="468">
        <v>0</v>
      </c>
      <c r="BD75" s="467">
        <v>63083</v>
      </c>
      <c r="BE75" s="467">
        <v>3348</v>
      </c>
      <c r="BF75" s="467">
        <v>27980</v>
      </c>
      <c r="BG75" s="467">
        <v>60786</v>
      </c>
      <c r="BH75" s="467">
        <v>80270</v>
      </c>
      <c r="BI75" s="467">
        <v>79824</v>
      </c>
      <c r="BJ75" s="467">
        <v>65398</v>
      </c>
      <c r="BK75" s="467">
        <v>69014</v>
      </c>
      <c r="BL75" s="467">
        <v>35397</v>
      </c>
      <c r="BM75" s="467">
        <v>81730</v>
      </c>
      <c r="BN75" s="467">
        <v>9128</v>
      </c>
      <c r="BO75" s="467">
        <v>43296</v>
      </c>
      <c r="BP75" s="467">
        <v>63083</v>
      </c>
      <c r="BQ75" s="467">
        <v>3348</v>
      </c>
      <c r="BR75" s="467">
        <v>27980</v>
      </c>
      <c r="BS75" s="467">
        <v>60786</v>
      </c>
      <c r="BT75" s="467">
        <v>80270</v>
      </c>
      <c r="BU75" s="467">
        <v>79824</v>
      </c>
      <c r="BV75" s="467">
        <v>65398</v>
      </c>
      <c r="BW75" s="467">
        <v>69014</v>
      </c>
      <c r="BX75" s="467">
        <v>35397</v>
      </c>
      <c r="BY75" s="467">
        <v>81730</v>
      </c>
      <c r="BZ75" s="467">
        <v>9128</v>
      </c>
      <c r="CA75" s="467">
        <v>43296</v>
      </c>
      <c r="CB75" s="467">
        <v>7084</v>
      </c>
      <c r="CC75" s="467">
        <v>376</v>
      </c>
      <c r="CD75" s="467">
        <v>3142</v>
      </c>
      <c r="CE75" s="467">
        <v>6826</v>
      </c>
      <c r="CF75" s="467">
        <v>9014</v>
      </c>
      <c r="CG75" s="467">
        <v>8964</v>
      </c>
      <c r="CH75" s="467">
        <v>7344</v>
      </c>
      <c r="CI75" s="467">
        <v>7750</v>
      </c>
      <c r="CJ75" s="467">
        <v>3975</v>
      </c>
      <c r="CK75" s="467">
        <v>9178</v>
      </c>
      <c r="CL75" s="467">
        <v>1025</v>
      </c>
      <c r="CM75" s="467">
        <v>4862</v>
      </c>
      <c r="CN75" s="467">
        <v>0</v>
      </c>
      <c r="CO75" s="467">
        <v>0</v>
      </c>
      <c r="CP75" s="467">
        <v>619254</v>
      </c>
      <c r="CQ75" s="467">
        <v>619254</v>
      </c>
      <c r="CR75" s="467">
        <v>69540</v>
      </c>
      <c r="CS75" s="465">
        <v>2019</v>
      </c>
    </row>
    <row r="76" spans="1:97" ht="51" x14ac:dyDescent="0.2">
      <c r="A76" s="465">
        <v>50750</v>
      </c>
      <c r="B76" s="466" t="s">
        <v>1439</v>
      </c>
      <c r="C76" s="465" t="s">
        <v>1981</v>
      </c>
      <c r="D76" s="466" t="s">
        <v>1722</v>
      </c>
      <c r="E76" s="466" t="s">
        <v>1721</v>
      </c>
      <c r="F76" s="465">
        <v>23005</v>
      </c>
      <c r="G76" s="466" t="s">
        <v>1982</v>
      </c>
      <c r="H76" s="466" t="s">
        <v>1983</v>
      </c>
      <c r="I76" s="466" t="s">
        <v>1984</v>
      </c>
      <c r="J76" s="466" t="s">
        <v>1533</v>
      </c>
      <c r="K76" s="465">
        <v>211</v>
      </c>
      <c r="L76" s="465">
        <v>7</v>
      </c>
      <c r="M76" s="466" t="s">
        <v>1989</v>
      </c>
      <c r="N76" s="466" t="s">
        <v>1990</v>
      </c>
      <c r="O76" s="466" t="s">
        <v>1986</v>
      </c>
      <c r="P76" s="466" t="s">
        <v>1986</v>
      </c>
      <c r="Q76" s="466" t="s">
        <v>1533</v>
      </c>
      <c r="R76" s="466" t="s">
        <v>1533</v>
      </c>
      <c r="S76" s="466" t="s">
        <v>1987</v>
      </c>
      <c r="T76" s="467">
        <v>64891</v>
      </c>
      <c r="U76" s="467">
        <v>60169</v>
      </c>
      <c r="V76" s="467">
        <v>52470</v>
      </c>
      <c r="W76" s="467">
        <v>36818</v>
      </c>
      <c r="X76" s="467">
        <v>31727</v>
      </c>
      <c r="Y76" s="467">
        <v>42424</v>
      </c>
      <c r="Z76" s="467">
        <v>66878</v>
      </c>
      <c r="AA76" s="467">
        <v>78556</v>
      </c>
      <c r="AB76" s="467">
        <v>69123</v>
      </c>
      <c r="AC76" s="467">
        <v>70797</v>
      </c>
      <c r="AD76" s="467">
        <v>69434</v>
      </c>
      <c r="AE76" s="467">
        <v>72016</v>
      </c>
      <c r="AF76" s="467">
        <v>20900</v>
      </c>
      <c r="AG76" s="467">
        <v>19379</v>
      </c>
      <c r="AH76" s="467">
        <v>16900</v>
      </c>
      <c r="AI76" s="467">
        <v>11858</v>
      </c>
      <c r="AJ76" s="467">
        <v>10219</v>
      </c>
      <c r="AK76" s="467">
        <v>13664</v>
      </c>
      <c r="AL76" s="467">
        <v>21540</v>
      </c>
      <c r="AM76" s="467">
        <v>25301</v>
      </c>
      <c r="AN76" s="467">
        <v>22263</v>
      </c>
      <c r="AO76" s="467">
        <v>22803</v>
      </c>
      <c r="AP76" s="467">
        <v>22363</v>
      </c>
      <c r="AQ76" s="467">
        <v>23194</v>
      </c>
      <c r="AR76" s="468">
        <v>1.0289999999999999</v>
      </c>
      <c r="AS76" s="468">
        <v>1.0289999999999999</v>
      </c>
      <c r="AT76" s="468">
        <v>1.0289999999999999</v>
      </c>
      <c r="AU76" s="468">
        <v>1.0289999999999999</v>
      </c>
      <c r="AV76" s="468">
        <v>1.0289999999999999</v>
      </c>
      <c r="AW76" s="468">
        <v>1.0289999999999999</v>
      </c>
      <c r="AX76" s="468">
        <v>1.0289999999999999</v>
      </c>
      <c r="AY76" s="468">
        <v>1.0289999999999999</v>
      </c>
      <c r="AZ76" s="468">
        <v>1.0289999999999999</v>
      </c>
      <c r="BA76" s="468">
        <v>1.0289999999999999</v>
      </c>
      <c r="BB76" s="468">
        <v>1.0289999999999999</v>
      </c>
      <c r="BC76" s="468">
        <v>1.0289999999999999</v>
      </c>
      <c r="BD76" s="467">
        <v>66773</v>
      </c>
      <c r="BE76" s="467">
        <v>61914</v>
      </c>
      <c r="BF76" s="467">
        <v>53992</v>
      </c>
      <c r="BG76" s="467">
        <v>37886</v>
      </c>
      <c r="BH76" s="467">
        <v>32647</v>
      </c>
      <c r="BI76" s="467">
        <v>43654</v>
      </c>
      <c r="BJ76" s="467">
        <v>68817</v>
      </c>
      <c r="BK76" s="467">
        <v>80834</v>
      </c>
      <c r="BL76" s="467">
        <v>71128</v>
      </c>
      <c r="BM76" s="467">
        <v>72850</v>
      </c>
      <c r="BN76" s="467">
        <v>71448</v>
      </c>
      <c r="BO76" s="467">
        <v>74104</v>
      </c>
      <c r="BP76" s="467">
        <v>21506</v>
      </c>
      <c r="BQ76" s="467">
        <v>19941</v>
      </c>
      <c r="BR76" s="467">
        <v>17390</v>
      </c>
      <c r="BS76" s="467">
        <v>12202</v>
      </c>
      <c r="BT76" s="467">
        <v>10515</v>
      </c>
      <c r="BU76" s="467">
        <v>14060</v>
      </c>
      <c r="BV76" s="467">
        <v>22165</v>
      </c>
      <c r="BW76" s="467">
        <v>26035</v>
      </c>
      <c r="BX76" s="467">
        <v>22909</v>
      </c>
      <c r="BY76" s="467">
        <v>23464</v>
      </c>
      <c r="BZ76" s="467">
        <v>23012</v>
      </c>
      <c r="CA76" s="467">
        <v>23867</v>
      </c>
      <c r="CB76" s="467">
        <v>4500.058</v>
      </c>
      <c r="CC76" s="467">
        <v>4172.5060000000003</v>
      </c>
      <c r="CD76" s="467">
        <v>3638.627</v>
      </c>
      <c r="CE76" s="467">
        <v>2553.2159999999999</v>
      </c>
      <c r="CF76" s="467">
        <v>2200.1419999999998</v>
      </c>
      <c r="CG76" s="467">
        <v>2941.9839999999999</v>
      </c>
      <c r="CH76" s="467">
        <v>4637.7569999999996</v>
      </c>
      <c r="CI76" s="467">
        <v>5447.6</v>
      </c>
      <c r="CJ76" s="467">
        <v>4793.4840000000004</v>
      </c>
      <c r="CK76" s="467">
        <v>4909.5619999999999</v>
      </c>
      <c r="CL76" s="467">
        <v>4815</v>
      </c>
      <c r="CM76" s="467">
        <v>4994.0640000000003</v>
      </c>
      <c r="CN76" s="467">
        <v>715303</v>
      </c>
      <c r="CO76" s="467">
        <v>230384</v>
      </c>
      <c r="CP76" s="467">
        <v>736047</v>
      </c>
      <c r="CQ76" s="467">
        <v>237066</v>
      </c>
      <c r="CR76" s="467">
        <v>49604</v>
      </c>
      <c r="CS76" s="465">
        <v>2019</v>
      </c>
    </row>
    <row r="77" spans="1:97" ht="38.25" x14ac:dyDescent="0.2">
      <c r="A77" s="465">
        <v>50751</v>
      </c>
      <c r="B77" s="466" t="s">
        <v>1439</v>
      </c>
      <c r="C77" s="465" t="s">
        <v>1981</v>
      </c>
      <c r="D77" s="466" t="s">
        <v>1724</v>
      </c>
      <c r="E77" s="466" t="s">
        <v>1723</v>
      </c>
      <c r="F77" s="465">
        <v>54713</v>
      </c>
      <c r="G77" s="466" t="s">
        <v>1982</v>
      </c>
      <c r="H77" s="466" t="s">
        <v>1983</v>
      </c>
      <c r="I77" s="466" t="s">
        <v>1984</v>
      </c>
      <c r="J77" s="466" t="s">
        <v>1533</v>
      </c>
      <c r="K77" s="465">
        <v>211</v>
      </c>
      <c r="L77" s="465">
        <v>7</v>
      </c>
      <c r="M77" s="466" t="s">
        <v>1989</v>
      </c>
      <c r="N77" s="466" t="s">
        <v>1990</v>
      </c>
      <c r="O77" s="466" t="s">
        <v>1986</v>
      </c>
      <c r="P77" s="466" t="s">
        <v>1986</v>
      </c>
      <c r="Q77" s="466" t="s">
        <v>1533</v>
      </c>
      <c r="R77" s="466" t="s">
        <v>1533</v>
      </c>
      <c r="S77" s="466" t="s">
        <v>1987</v>
      </c>
      <c r="T77" s="467">
        <v>0</v>
      </c>
      <c r="U77" s="467">
        <v>66273</v>
      </c>
      <c r="V77" s="467">
        <v>126741</v>
      </c>
      <c r="W77" s="467">
        <v>129656</v>
      </c>
      <c r="X77" s="467">
        <v>133120</v>
      </c>
      <c r="Y77" s="467">
        <v>116445</v>
      </c>
      <c r="Z77" s="467">
        <v>106874</v>
      </c>
      <c r="AA77" s="467">
        <v>135957</v>
      </c>
      <c r="AB77" s="467">
        <v>122681</v>
      </c>
      <c r="AC77" s="467">
        <v>85221</v>
      </c>
      <c r="AD77" s="467">
        <v>119042</v>
      </c>
      <c r="AE77" s="467">
        <v>127739</v>
      </c>
      <c r="AF77" s="467">
        <v>0</v>
      </c>
      <c r="AG77" s="467">
        <v>30047</v>
      </c>
      <c r="AH77" s="467">
        <v>53456</v>
      </c>
      <c r="AI77" s="467">
        <v>55741</v>
      </c>
      <c r="AJ77" s="467">
        <v>57539</v>
      </c>
      <c r="AK77" s="467">
        <v>52801</v>
      </c>
      <c r="AL77" s="467">
        <v>44771</v>
      </c>
      <c r="AM77" s="467">
        <v>56771</v>
      </c>
      <c r="AN77" s="467">
        <v>51660</v>
      </c>
      <c r="AO77" s="467">
        <v>34678</v>
      </c>
      <c r="AP77" s="467">
        <v>52722</v>
      </c>
      <c r="AQ77" s="467">
        <v>54968</v>
      </c>
      <c r="AR77" s="468">
        <v>0</v>
      </c>
      <c r="AS77" s="468">
        <v>1.034</v>
      </c>
      <c r="AT77" s="468">
        <v>1.034</v>
      </c>
      <c r="AU77" s="468">
        <v>1.0369999999999999</v>
      </c>
      <c r="AV77" s="468">
        <v>1.036</v>
      </c>
      <c r="AW77" s="468">
        <v>1.04</v>
      </c>
      <c r="AX77" s="468">
        <v>1.0489999999999999</v>
      </c>
      <c r="AY77" s="468">
        <v>1.05</v>
      </c>
      <c r="AZ77" s="468">
        <v>1.0489999999999999</v>
      </c>
      <c r="BA77" s="468">
        <v>1.0469999999999999</v>
      </c>
      <c r="BB77" s="468">
        <v>1.0449999999999999</v>
      </c>
      <c r="BC77" s="468">
        <v>1.0449999999999999</v>
      </c>
      <c r="BD77" s="467">
        <v>0</v>
      </c>
      <c r="BE77" s="467">
        <v>68526</v>
      </c>
      <c r="BF77" s="467">
        <v>131050</v>
      </c>
      <c r="BG77" s="467">
        <v>134453</v>
      </c>
      <c r="BH77" s="467">
        <v>137912</v>
      </c>
      <c r="BI77" s="467">
        <v>121103</v>
      </c>
      <c r="BJ77" s="467">
        <v>112111</v>
      </c>
      <c r="BK77" s="467">
        <v>142755</v>
      </c>
      <c r="BL77" s="467">
        <v>128692</v>
      </c>
      <c r="BM77" s="467">
        <v>89226</v>
      </c>
      <c r="BN77" s="467">
        <v>124399</v>
      </c>
      <c r="BO77" s="467">
        <v>133487</v>
      </c>
      <c r="BP77" s="467">
        <v>0</v>
      </c>
      <c r="BQ77" s="467">
        <v>31069</v>
      </c>
      <c r="BR77" s="467">
        <v>55274</v>
      </c>
      <c r="BS77" s="467">
        <v>57803</v>
      </c>
      <c r="BT77" s="467">
        <v>59610</v>
      </c>
      <c r="BU77" s="467">
        <v>54913</v>
      </c>
      <c r="BV77" s="467">
        <v>46965</v>
      </c>
      <c r="BW77" s="467">
        <v>59610</v>
      </c>
      <c r="BX77" s="467">
        <v>54191</v>
      </c>
      <c r="BY77" s="467">
        <v>36308</v>
      </c>
      <c r="BZ77" s="467">
        <v>55094</v>
      </c>
      <c r="CA77" s="467">
        <v>57442</v>
      </c>
      <c r="CB77" s="467">
        <v>0</v>
      </c>
      <c r="CC77" s="467">
        <v>5927</v>
      </c>
      <c r="CD77" s="467">
        <v>10598</v>
      </c>
      <c r="CE77" s="467">
        <v>11112</v>
      </c>
      <c r="CF77" s="467">
        <v>11457</v>
      </c>
      <c r="CG77" s="467">
        <v>10530</v>
      </c>
      <c r="CH77" s="467">
        <v>8988</v>
      </c>
      <c r="CI77" s="467">
        <v>11430</v>
      </c>
      <c r="CJ77" s="467">
        <v>10361</v>
      </c>
      <c r="CK77" s="467">
        <v>6927</v>
      </c>
      <c r="CL77" s="467">
        <v>10587</v>
      </c>
      <c r="CM77" s="467">
        <v>11028</v>
      </c>
      <c r="CN77" s="467">
        <v>1269749</v>
      </c>
      <c r="CO77" s="467">
        <v>545154</v>
      </c>
      <c r="CP77" s="467">
        <v>1323714</v>
      </c>
      <c r="CQ77" s="467">
        <v>568279</v>
      </c>
      <c r="CR77" s="467">
        <v>108945</v>
      </c>
      <c r="CS77" s="465">
        <v>2019</v>
      </c>
    </row>
    <row r="78" spans="1:97" ht="51" x14ac:dyDescent="0.2">
      <c r="A78" s="465">
        <v>50752</v>
      </c>
      <c r="B78" s="466" t="s">
        <v>1439</v>
      </c>
      <c r="C78" s="465" t="s">
        <v>1981</v>
      </c>
      <c r="D78" s="466" t="s">
        <v>1726</v>
      </c>
      <c r="E78" s="466" t="s">
        <v>1725</v>
      </c>
      <c r="F78" s="465">
        <v>164</v>
      </c>
      <c r="G78" s="466" t="s">
        <v>1982</v>
      </c>
      <c r="H78" s="466" t="s">
        <v>1983</v>
      </c>
      <c r="I78" s="466" t="s">
        <v>1984</v>
      </c>
      <c r="J78" s="466" t="s">
        <v>1533</v>
      </c>
      <c r="K78" s="465">
        <v>211</v>
      </c>
      <c r="L78" s="465">
        <v>7</v>
      </c>
      <c r="M78" s="466" t="s">
        <v>1989</v>
      </c>
      <c r="N78" s="466" t="s">
        <v>1990</v>
      </c>
      <c r="O78" s="466" t="s">
        <v>1986</v>
      </c>
      <c r="P78" s="466" t="s">
        <v>1986</v>
      </c>
      <c r="Q78" s="466" t="s">
        <v>1533</v>
      </c>
      <c r="R78" s="466" t="s">
        <v>1533</v>
      </c>
      <c r="S78" s="466" t="s">
        <v>1987</v>
      </c>
      <c r="T78" s="467">
        <v>462130</v>
      </c>
      <c r="U78" s="467">
        <v>390859</v>
      </c>
      <c r="V78" s="467">
        <v>378435</v>
      </c>
      <c r="W78" s="467">
        <v>435473</v>
      </c>
      <c r="X78" s="467">
        <v>406368</v>
      </c>
      <c r="Y78" s="467">
        <v>442739</v>
      </c>
      <c r="Z78" s="467">
        <v>453345</v>
      </c>
      <c r="AA78" s="467">
        <v>429196</v>
      </c>
      <c r="AB78" s="467">
        <v>349320</v>
      </c>
      <c r="AC78" s="467">
        <v>336354</v>
      </c>
      <c r="AD78" s="467">
        <v>405394</v>
      </c>
      <c r="AE78" s="467">
        <v>443317</v>
      </c>
      <c r="AF78" s="467">
        <v>230014</v>
      </c>
      <c r="AG78" s="467">
        <v>198527</v>
      </c>
      <c r="AH78" s="467">
        <v>194501</v>
      </c>
      <c r="AI78" s="467">
        <v>222002</v>
      </c>
      <c r="AJ78" s="467">
        <v>208818</v>
      </c>
      <c r="AK78" s="467">
        <v>227964</v>
      </c>
      <c r="AL78" s="467">
        <v>234450</v>
      </c>
      <c r="AM78" s="467">
        <v>216028</v>
      </c>
      <c r="AN78" s="467">
        <v>175041</v>
      </c>
      <c r="AO78" s="467">
        <v>168253</v>
      </c>
      <c r="AP78" s="467">
        <v>202250</v>
      </c>
      <c r="AQ78" s="467">
        <v>235853</v>
      </c>
      <c r="AR78" s="468">
        <v>1.03</v>
      </c>
      <c r="AS78" s="468">
        <v>1.03</v>
      </c>
      <c r="AT78" s="468">
        <v>1.03</v>
      </c>
      <c r="AU78" s="468">
        <v>1.03</v>
      </c>
      <c r="AV78" s="468">
        <v>1.03</v>
      </c>
      <c r="AW78" s="468">
        <v>1.03</v>
      </c>
      <c r="AX78" s="468">
        <v>1.03</v>
      </c>
      <c r="AY78" s="468">
        <v>1.03</v>
      </c>
      <c r="AZ78" s="468">
        <v>1.03</v>
      </c>
      <c r="BA78" s="468">
        <v>1.03</v>
      </c>
      <c r="BB78" s="468">
        <v>1.03</v>
      </c>
      <c r="BC78" s="468">
        <v>1.03</v>
      </c>
      <c r="BD78" s="467">
        <v>475994</v>
      </c>
      <c r="BE78" s="467">
        <v>402585</v>
      </c>
      <c r="BF78" s="467">
        <v>389788</v>
      </c>
      <c r="BG78" s="467">
        <v>448537</v>
      </c>
      <c r="BH78" s="467">
        <v>418559</v>
      </c>
      <c r="BI78" s="467">
        <v>456021</v>
      </c>
      <c r="BJ78" s="467">
        <v>466945</v>
      </c>
      <c r="BK78" s="467">
        <v>442072</v>
      </c>
      <c r="BL78" s="467">
        <v>359800</v>
      </c>
      <c r="BM78" s="467">
        <v>346445</v>
      </c>
      <c r="BN78" s="467">
        <v>417556</v>
      </c>
      <c r="BO78" s="467">
        <v>456617</v>
      </c>
      <c r="BP78" s="467">
        <v>236914</v>
      </c>
      <c r="BQ78" s="467">
        <v>204483</v>
      </c>
      <c r="BR78" s="467">
        <v>200336</v>
      </c>
      <c r="BS78" s="467">
        <v>228662</v>
      </c>
      <c r="BT78" s="467">
        <v>215083</v>
      </c>
      <c r="BU78" s="467">
        <v>234803</v>
      </c>
      <c r="BV78" s="467">
        <v>241483</v>
      </c>
      <c r="BW78" s="467">
        <v>222509</v>
      </c>
      <c r="BX78" s="467">
        <v>180292</v>
      </c>
      <c r="BY78" s="467">
        <v>173301</v>
      </c>
      <c r="BZ78" s="467">
        <v>208317</v>
      </c>
      <c r="CA78" s="467">
        <v>242929</v>
      </c>
      <c r="CB78" s="467">
        <v>39942</v>
      </c>
      <c r="CC78" s="467">
        <v>34475</v>
      </c>
      <c r="CD78" s="467">
        <v>33776</v>
      </c>
      <c r="CE78" s="467">
        <v>38551</v>
      </c>
      <c r="CF78" s="467">
        <v>36262</v>
      </c>
      <c r="CG78" s="467">
        <v>39586</v>
      </c>
      <c r="CH78" s="467">
        <v>40713</v>
      </c>
      <c r="CI78" s="467">
        <v>37514</v>
      </c>
      <c r="CJ78" s="467">
        <v>30397</v>
      </c>
      <c r="CK78" s="467">
        <v>29217</v>
      </c>
      <c r="CL78" s="467">
        <v>35121</v>
      </c>
      <c r="CM78" s="467">
        <v>40957</v>
      </c>
      <c r="CN78" s="467">
        <v>4932930</v>
      </c>
      <c r="CO78" s="467">
        <v>2513701</v>
      </c>
      <c r="CP78" s="467">
        <v>5080919</v>
      </c>
      <c r="CQ78" s="467">
        <v>2589112</v>
      </c>
      <c r="CR78" s="467">
        <v>436511</v>
      </c>
      <c r="CS78" s="465">
        <v>2019</v>
      </c>
    </row>
    <row r="79" spans="1:97" ht="51" x14ac:dyDescent="0.2">
      <c r="A79" s="465">
        <v>50837</v>
      </c>
      <c r="B79" s="466" t="s">
        <v>1439</v>
      </c>
      <c r="C79" s="465" t="s">
        <v>1981</v>
      </c>
      <c r="D79" s="466" t="s">
        <v>1728</v>
      </c>
      <c r="E79" s="466" t="s">
        <v>1727</v>
      </c>
      <c r="F79" s="465">
        <v>16899</v>
      </c>
      <c r="G79" s="466" t="s">
        <v>1982</v>
      </c>
      <c r="H79" s="466" t="s">
        <v>1983</v>
      </c>
      <c r="I79" s="466" t="s">
        <v>1984</v>
      </c>
      <c r="J79" s="466" t="s">
        <v>1533</v>
      </c>
      <c r="K79" s="465">
        <v>22</v>
      </c>
      <c r="L79" s="465">
        <v>3</v>
      </c>
      <c r="M79" s="466" t="s">
        <v>1985</v>
      </c>
      <c r="N79" s="466" t="s">
        <v>1991</v>
      </c>
      <c r="O79" s="466" t="s">
        <v>2016</v>
      </c>
      <c r="P79" s="466" t="s">
        <v>2017</v>
      </c>
      <c r="Q79" s="466" t="s">
        <v>1533</v>
      </c>
      <c r="R79" s="466" t="s">
        <v>1533</v>
      </c>
      <c r="S79" s="466" t="s">
        <v>1994</v>
      </c>
      <c r="T79" s="467">
        <v>20834</v>
      </c>
      <c r="U79" s="467">
        <v>16938</v>
      </c>
      <c r="V79" s="467">
        <v>21866</v>
      </c>
      <c r="W79" s="467">
        <v>21843</v>
      </c>
      <c r="X79" s="467">
        <v>21625</v>
      </c>
      <c r="Y79" s="467">
        <v>10100</v>
      </c>
      <c r="Z79" s="467">
        <v>19864</v>
      </c>
      <c r="AA79" s="467">
        <v>21078</v>
      </c>
      <c r="AB79" s="467">
        <v>23473</v>
      </c>
      <c r="AC79" s="467">
        <v>20985</v>
      </c>
      <c r="AD79" s="467">
        <v>18250</v>
      </c>
      <c r="AE79" s="467">
        <v>16509</v>
      </c>
      <c r="AF79" s="467">
        <v>19905</v>
      </c>
      <c r="AG79" s="467">
        <v>15104</v>
      </c>
      <c r="AH79" s="467">
        <v>20267</v>
      </c>
      <c r="AI79" s="467">
        <v>21500</v>
      </c>
      <c r="AJ79" s="467">
        <v>21496</v>
      </c>
      <c r="AK79" s="467">
        <v>8369</v>
      </c>
      <c r="AL79" s="467">
        <v>18112</v>
      </c>
      <c r="AM79" s="467">
        <v>19996</v>
      </c>
      <c r="AN79" s="467">
        <v>22706</v>
      </c>
      <c r="AO79" s="467">
        <v>20985</v>
      </c>
      <c r="AP79" s="467">
        <v>17194</v>
      </c>
      <c r="AQ79" s="467">
        <v>14881</v>
      </c>
      <c r="AR79" s="468">
        <v>6.5350000000000001</v>
      </c>
      <c r="AS79" s="468">
        <v>5.5250000000000004</v>
      </c>
      <c r="AT79" s="468">
        <v>6.431</v>
      </c>
      <c r="AU79" s="468">
        <v>6.1470000000000002</v>
      </c>
      <c r="AV79" s="468">
        <v>6.5709999999999997</v>
      </c>
      <c r="AW79" s="468">
        <v>6.1929999999999996</v>
      </c>
      <c r="AX79" s="468">
        <v>6.4340000000000002</v>
      </c>
      <c r="AY79" s="468">
        <v>7.0739999999999998</v>
      </c>
      <c r="AZ79" s="468">
        <v>6.6909999999999998</v>
      </c>
      <c r="BA79" s="468">
        <v>7.16</v>
      </c>
      <c r="BB79" s="468">
        <v>6.3179999999999996</v>
      </c>
      <c r="BC79" s="468">
        <v>7.16</v>
      </c>
      <c r="BD79" s="467">
        <v>136150</v>
      </c>
      <c r="BE79" s="467">
        <v>93582</v>
      </c>
      <c r="BF79" s="467">
        <v>140620</v>
      </c>
      <c r="BG79" s="467">
        <v>134269</v>
      </c>
      <c r="BH79" s="467">
        <v>142098</v>
      </c>
      <c r="BI79" s="467">
        <v>62549</v>
      </c>
      <c r="BJ79" s="467">
        <v>127805</v>
      </c>
      <c r="BK79" s="467">
        <v>149106</v>
      </c>
      <c r="BL79" s="467">
        <v>157058</v>
      </c>
      <c r="BM79" s="467">
        <v>150253</v>
      </c>
      <c r="BN79" s="467">
        <v>115304</v>
      </c>
      <c r="BO79" s="467">
        <v>118204</v>
      </c>
      <c r="BP79" s="467">
        <v>130078</v>
      </c>
      <c r="BQ79" s="467">
        <v>83448</v>
      </c>
      <c r="BR79" s="467">
        <v>130334</v>
      </c>
      <c r="BS79" s="467">
        <v>132163</v>
      </c>
      <c r="BT79" s="467">
        <v>141247</v>
      </c>
      <c r="BU79" s="467">
        <v>51830</v>
      </c>
      <c r="BV79" s="467">
        <v>116530</v>
      </c>
      <c r="BW79" s="467">
        <v>141453</v>
      </c>
      <c r="BX79" s="467">
        <v>151925</v>
      </c>
      <c r="BY79" s="467">
        <v>150253</v>
      </c>
      <c r="BZ79" s="467">
        <v>108633</v>
      </c>
      <c r="CA79" s="467">
        <v>106550</v>
      </c>
      <c r="CB79" s="467">
        <v>6837.9189999999999</v>
      </c>
      <c r="CC79" s="467">
        <v>4607.5290000000005</v>
      </c>
      <c r="CD79" s="467">
        <v>6917.3710000000001</v>
      </c>
      <c r="CE79" s="467">
        <v>6750.5919999999996</v>
      </c>
      <c r="CF79" s="467">
        <v>7177.326</v>
      </c>
      <c r="CG79" s="467">
        <v>2440.4899999999998</v>
      </c>
      <c r="CH79" s="467">
        <v>6320.52</v>
      </c>
      <c r="CI79" s="467">
        <v>7592.0559999999996</v>
      </c>
      <c r="CJ79" s="467">
        <v>7969.9709999999995</v>
      </c>
      <c r="CK79" s="467">
        <v>7946.509</v>
      </c>
      <c r="CL79" s="467">
        <v>5572.5360000000001</v>
      </c>
      <c r="CM79" s="467">
        <v>5465.6229999999996</v>
      </c>
      <c r="CN79" s="467">
        <v>233365</v>
      </c>
      <c r="CO79" s="467">
        <v>220515</v>
      </c>
      <c r="CP79" s="467">
        <v>1526998</v>
      </c>
      <c r="CQ79" s="467">
        <v>1444444</v>
      </c>
      <c r="CR79" s="467">
        <v>75598.441999999995</v>
      </c>
      <c r="CS79" s="465">
        <v>2019</v>
      </c>
    </row>
    <row r="80" spans="1:97" ht="51" x14ac:dyDescent="0.2">
      <c r="A80" s="465">
        <v>50837</v>
      </c>
      <c r="B80" s="466" t="s">
        <v>1439</v>
      </c>
      <c r="C80" s="465" t="s">
        <v>1981</v>
      </c>
      <c r="D80" s="466" t="s">
        <v>1728</v>
      </c>
      <c r="E80" s="466" t="s">
        <v>1727</v>
      </c>
      <c r="F80" s="465">
        <v>16899</v>
      </c>
      <c r="G80" s="466" t="s">
        <v>1982</v>
      </c>
      <c r="H80" s="466" t="s">
        <v>1983</v>
      </c>
      <c r="I80" s="466" t="s">
        <v>1984</v>
      </c>
      <c r="J80" s="466" t="s">
        <v>1533</v>
      </c>
      <c r="K80" s="465">
        <v>22</v>
      </c>
      <c r="L80" s="465">
        <v>3</v>
      </c>
      <c r="M80" s="466" t="s">
        <v>1985</v>
      </c>
      <c r="N80" s="466" t="s">
        <v>1991</v>
      </c>
      <c r="O80" s="466" t="s">
        <v>2018</v>
      </c>
      <c r="P80" s="466" t="s">
        <v>2003</v>
      </c>
      <c r="Q80" s="466" t="s">
        <v>1533</v>
      </c>
      <c r="R80" s="466" t="s">
        <v>1533</v>
      </c>
      <c r="S80" s="466" t="s">
        <v>1994</v>
      </c>
      <c r="T80" s="467">
        <v>13320</v>
      </c>
      <c r="U80" s="467">
        <v>10828</v>
      </c>
      <c r="V80" s="467">
        <v>13979</v>
      </c>
      <c r="W80" s="467">
        <v>13966</v>
      </c>
      <c r="X80" s="467">
        <v>13825</v>
      </c>
      <c r="Y80" s="467">
        <v>6457</v>
      </c>
      <c r="Z80" s="467">
        <v>12699</v>
      </c>
      <c r="AA80" s="467">
        <v>13475</v>
      </c>
      <c r="AB80" s="467">
        <v>15006</v>
      </c>
      <c r="AC80" s="467">
        <v>13417</v>
      </c>
      <c r="AD80" s="467">
        <v>11669</v>
      </c>
      <c r="AE80" s="467">
        <v>10553</v>
      </c>
      <c r="AF80" s="467">
        <v>12726</v>
      </c>
      <c r="AG80" s="467">
        <v>9655</v>
      </c>
      <c r="AH80" s="467">
        <v>12956</v>
      </c>
      <c r="AI80" s="467">
        <v>13747</v>
      </c>
      <c r="AJ80" s="467">
        <v>13742</v>
      </c>
      <c r="AK80" s="467">
        <v>5350</v>
      </c>
      <c r="AL80" s="467">
        <v>11579</v>
      </c>
      <c r="AM80" s="467">
        <v>12783</v>
      </c>
      <c r="AN80" s="467">
        <v>14516</v>
      </c>
      <c r="AO80" s="467">
        <v>13417</v>
      </c>
      <c r="AP80" s="467">
        <v>10994</v>
      </c>
      <c r="AQ80" s="467">
        <v>9513</v>
      </c>
      <c r="AR80" s="468">
        <v>12.492000000000001</v>
      </c>
      <c r="AS80" s="468">
        <v>10.564</v>
      </c>
      <c r="AT80" s="468">
        <v>12.295</v>
      </c>
      <c r="AU80" s="468">
        <v>11.75</v>
      </c>
      <c r="AV80" s="468">
        <v>12.563000000000001</v>
      </c>
      <c r="AW80" s="468">
        <v>11.840999999999999</v>
      </c>
      <c r="AX80" s="468">
        <v>12.301</v>
      </c>
      <c r="AY80" s="468">
        <v>13.525</v>
      </c>
      <c r="AZ80" s="468">
        <v>12.792</v>
      </c>
      <c r="BA80" s="468">
        <v>13.688000000000001</v>
      </c>
      <c r="BB80" s="468">
        <v>12.077</v>
      </c>
      <c r="BC80" s="468">
        <v>13.689</v>
      </c>
      <c r="BD80" s="467">
        <v>166393</v>
      </c>
      <c r="BE80" s="467">
        <v>114387</v>
      </c>
      <c r="BF80" s="467">
        <v>171872</v>
      </c>
      <c r="BG80" s="467">
        <v>164101</v>
      </c>
      <c r="BH80" s="467">
        <v>173683</v>
      </c>
      <c r="BI80" s="467">
        <v>76457</v>
      </c>
      <c r="BJ80" s="467">
        <v>156210</v>
      </c>
      <c r="BK80" s="467">
        <v>182249</v>
      </c>
      <c r="BL80" s="467">
        <v>191957</v>
      </c>
      <c r="BM80" s="467">
        <v>183652</v>
      </c>
      <c r="BN80" s="467">
        <v>140927</v>
      </c>
      <c r="BO80" s="467">
        <v>144460</v>
      </c>
      <c r="BP80" s="467">
        <v>158972</v>
      </c>
      <c r="BQ80" s="467">
        <v>102000</v>
      </c>
      <c r="BR80" s="467">
        <v>159299</v>
      </c>
      <c r="BS80" s="467">
        <v>161527</v>
      </c>
      <c r="BT80" s="467">
        <v>172643</v>
      </c>
      <c r="BU80" s="467">
        <v>63354</v>
      </c>
      <c r="BV80" s="467">
        <v>142429</v>
      </c>
      <c r="BW80" s="467">
        <v>172895</v>
      </c>
      <c r="BX80" s="467">
        <v>185683</v>
      </c>
      <c r="BY80" s="467">
        <v>183652</v>
      </c>
      <c r="BZ80" s="467">
        <v>132774</v>
      </c>
      <c r="CA80" s="467">
        <v>130217</v>
      </c>
      <c r="CB80" s="467">
        <v>8356.8349999999991</v>
      </c>
      <c r="CC80" s="467">
        <v>5631.84</v>
      </c>
      <c r="CD80" s="467">
        <v>8454.6929999999993</v>
      </c>
      <c r="CE80" s="467">
        <v>8250.4249999999993</v>
      </c>
      <c r="CF80" s="467">
        <v>8772.7049999999999</v>
      </c>
      <c r="CG80" s="467">
        <v>2983.1419999999998</v>
      </c>
      <c r="CH80" s="467">
        <v>7725.2929999999997</v>
      </c>
      <c r="CI80" s="467">
        <v>9279.6370000000006</v>
      </c>
      <c r="CJ80" s="467">
        <v>9740.9310000000005</v>
      </c>
      <c r="CK80" s="467">
        <v>9712.9189999999999</v>
      </c>
      <c r="CL80" s="467">
        <v>6810.8779999999997</v>
      </c>
      <c r="CM80" s="467">
        <v>6679.6480000000001</v>
      </c>
      <c r="CN80" s="467">
        <v>149194</v>
      </c>
      <c r="CO80" s="467">
        <v>140978</v>
      </c>
      <c r="CP80" s="467">
        <v>1866348</v>
      </c>
      <c r="CQ80" s="467">
        <v>1765445</v>
      </c>
      <c r="CR80" s="467">
        <v>92398.945999999996</v>
      </c>
      <c r="CS80" s="465">
        <v>2019</v>
      </c>
    </row>
    <row r="81" spans="1:97" ht="51" x14ac:dyDescent="0.2">
      <c r="A81" s="465">
        <v>50837</v>
      </c>
      <c r="B81" s="466" t="s">
        <v>1439</v>
      </c>
      <c r="C81" s="465" t="s">
        <v>1981</v>
      </c>
      <c r="D81" s="466" t="s">
        <v>1728</v>
      </c>
      <c r="E81" s="466" t="s">
        <v>1727</v>
      </c>
      <c r="F81" s="465">
        <v>16899</v>
      </c>
      <c r="G81" s="466" t="s">
        <v>1982</v>
      </c>
      <c r="H81" s="466" t="s">
        <v>1983</v>
      </c>
      <c r="I81" s="466" t="s">
        <v>1984</v>
      </c>
      <c r="J81" s="466" t="s">
        <v>1533</v>
      </c>
      <c r="K81" s="465">
        <v>22</v>
      </c>
      <c r="L81" s="465">
        <v>3</v>
      </c>
      <c r="M81" s="466" t="s">
        <v>1985</v>
      </c>
      <c r="N81" s="466" t="s">
        <v>1991</v>
      </c>
      <c r="O81" s="466" t="s">
        <v>1986</v>
      </c>
      <c r="P81" s="466" t="s">
        <v>1986</v>
      </c>
      <c r="Q81" s="466" t="s">
        <v>1533</v>
      </c>
      <c r="R81" s="466" t="s">
        <v>1533</v>
      </c>
      <c r="S81" s="466" t="s">
        <v>1987</v>
      </c>
      <c r="T81" s="467">
        <v>41301</v>
      </c>
      <c r="U81" s="467">
        <v>77037</v>
      </c>
      <c r="V81" s="467">
        <v>28146</v>
      </c>
      <c r="W81" s="467">
        <v>18111</v>
      </c>
      <c r="X81" s="467">
        <v>18465</v>
      </c>
      <c r="Y81" s="467">
        <v>25146</v>
      </c>
      <c r="Z81" s="467">
        <v>12486</v>
      </c>
      <c r="AA81" s="467">
        <v>6993</v>
      </c>
      <c r="AB81" s="467">
        <v>10935</v>
      </c>
      <c r="AC81" s="467">
        <v>17973</v>
      </c>
      <c r="AD81" s="467">
        <v>30810</v>
      </c>
      <c r="AE81" s="467">
        <v>63357</v>
      </c>
      <c r="AF81" s="467">
        <v>39459</v>
      </c>
      <c r="AG81" s="467">
        <v>68695</v>
      </c>
      <c r="AH81" s="467">
        <v>26088</v>
      </c>
      <c r="AI81" s="467">
        <v>17827</v>
      </c>
      <c r="AJ81" s="467">
        <v>18355</v>
      </c>
      <c r="AK81" s="467">
        <v>20837</v>
      </c>
      <c r="AL81" s="467">
        <v>11385</v>
      </c>
      <c r="AM81" s="467">
        <v>6634</v>
      </c>
      <c r="AN81" s="467">
        <v>10578</v>
      </c>
      <c r="AO81" s="467">
        <v>17973</v>
      </c>
      <c r="AP81" s="467">
        <v>29028</v>
      </c>
      <c r="AQ81" s="467">
        <v>57111</v>
      </c>
      <c r="AR81" s="468">
        <v>1.04</v>
      </c>
      <c r="AS81" s="468">
        <v>1.04</v>
      </c>
      <c r="AT81" s="468">
        <v>1.04</v>
      </c>
      <c r="AU81" s="468">
        <v>1.04</v>
      </c>
      <c r="AV81" s="468">
        <v>1.04</v>
      </c>
      <c r="AW81" s="468">
        <v>1.04</v>
      </c>
      <c r="AX81" s="468">
        <v>1.04</v>
      </c>
      <c r="AY81" s="468">
        <v>1.04</v>
      </c>
      <c r="AZ81" s="468">
        <v>1.04</v>
      </c>
      <c r="BA81" s="468">
        <v>1.04</v>
      </c>
      <c r="BB81" s="468">
        <v>1.04</v>
      </c>
      <c r="BC81" s="468">
        <v>1.04</v>
      </c>
      <c r="BD81" s="467">
        <v>42953</v>
      </c>
      <c r="BE81" s="467">
        <v>80118</v>
      </c>
      <c r="BF81" s="467">
        <v>29272</v>
      </c>
      <c r="BG81" s="467">
        <v>18835</v>
      </c>
      <c r="BH81" s="467">
        <v>19204</v>
      </c>
      <c r="BI81" s="467">
        <v>26152</v>
      </c>
      <c r="BJ81" s="467">
        <v>12985</v>
      </c>
      <c r="BK81" s="467">
        <v>7273</v>
      </c>
      <c r="BL81" s="467">
        <v>11372</v>
      </c>
      <c r="BM81" s="467">
        <v>18692</v>
      </c>
      <c r="BN81" s="467">
        <v>32042</v>
      </c>
      <c r="BO81" s="467">
        <v>65891</v>
      </c>
      <c r="BP81" s="467">
        <v>41037</v>
      </c>
      <c r="BQ81" s="467">
        <v>71443</v>
      </c>
      <c r="BR81" s="467">
        <v>27131</v>
      </c>
      <c r="BS81" s="467">
        <v>18540</v>
      </c>
      <c r="BT81" s="467">
        <v>19089</v>
      </c>
      <c r="BU81" s="467">
        <v>21670</v>
      </c>
      <c r="BV81" s="467">
        <v>11840</v>
      </c>
      <c r="BW81" s="467">
        <v>6899</v>
      </c>
      <c r="BX81" s="467">
        <v>11001</v>
      </c>
      <c r="BY81" s="467">
        <v>18692</v>
      </c>
      <c r="BZ81" s="467">
        <v>30189</v>
      </c>
      <c r="CA81" s="467">
        <v>59395</v>
      </c>
      <c r="CB81" s="467">
        <v>2157.2460000000001</v>
      </c>
      <c r="CC81" s="467">
        <v>3944.6309999999999</v>
      </c>
      <c r="CD81" s="467">
        <v>1439.9359999999999</v>
      </c>
      <c r="CE81" s="467">
        <v>946.98299999999995</v>
      </c>
      <c r="CF81" s="467">
        <v>969.96900000000005</v>
      </c>
      <c r="CG81" s="467">
        <v>1020.3680000000001</v>
      </c>
      <c r="CH81" s="467">
        <v>642.18700000000001</v>
      </c>
      <c r="CI81" s="467">
        <v>370.30700000000002</v>
      </c>
      <c r="CJ81" s="467">
        <v>577.09799999999996</v>
      </c>
      <c r="CK81" s="467">
        <v>988.572</v>
      </c>
      <c r="CL81" s="467">
        <v>1548.586</v>
      </c>
      <c r="CM81" s="467">
        <v>3046.7289999999998</v>
      </c>
      <c r="CN81" s="467">
        <v>350760</v>
      </c>
      <c r="CO81" s="467">
        <v>323970</v>
      </c>
      <c r="CP81" s="467">
        <v>364789</v>
      </c>
      <c r="CQ81" s="467">
        <v>336926</v>
      </c>
      <c r="CR81" s="467">
        <v>17652.612000000001</v>
      </c>
      <c r="CS81" s="465">
        <v>2019</v>
      </c>
    </row>
    <row r="82" spans="1:97" ht="38.25" x14ac:dyDescent="0.2">
      <c r="A82" s="465">
        <v>50850</v>
      </c>
      <c r="B82" s="466" t="s">
        <v>1439</v>
      </c>
      <c r="C82" s="465" t="s">
        <v>1981</v>
      </c>
      <c r="D82" s="466" t="s">
        <v>1730</v>
      </c>
      <c r="E82" s="466" t="s">
        <v>1729</v>
      </c>
      <c r="F82" s="465">
        <v>14265</v>
      </c>
      <c r="G82" s="466" t="s">
        <v>1982</v>
      </c>
      <c r="H82" s="466" t="s">
        <v>1983</v>
      </c>
      <c r="I82" s="466" t="s">
        <v>1984</v>
      </c>
      <c r="J82" s="466" t="s">
        <v>1533</v>
      </c>
      <c r="K82" s="465">
        <v>22</v>
      </c>
      <c r="L82" s="465">
        <v>3</v>
      </c>
      <c r="M82" s="466" t="s">
        <v>1985</v>
      </c>
      <c r="N82" s="466" t="s">
        <v>1982</v>
      </c>
      <c r="O82" s="466" t="s">
        <v>1986</v>
      </c>
      <c r="P82" s="466" t="s">
        <v>1986</v>
      </c>
      <c r="Q82" s="466" t="s">
        <v>1533</v>
      </c>
      <c r="R82" s="466" t="s">
        <v>1533</v>
      </c>
      <c r="S82" s="466" t="s">
        <v>1987</v>
      </c>
      <c r="T82" s="467">
        <v>0</v>
      </c>
      <c r="U82" s="467">
        <v>0</v>
      </c>
      <c r="V82" s="467">
        <v>0</v>
      </c>
      <c r="W82" s="467">
        <v>0</v>
      </c>
      <c r="X82" s="467">
        <v>0</v>
      </c>
      <c r="Y82" s="467">
        <v>0</v>
      </c>
      <c r="Z82" s="467">
        <v>0</v>
      </c>
      <c r="AA82" s="467">
        <v>0</v>
      </c>
      <c r="AB82" s="467">
        <v>0</v>
      </c>
      <c r="AC82" s="467">
        <v>0</v>
      </c>
      <c r="AD82" s="467">
        <v>0</v>
      </c>
      <c r="AE82" s="467">
        <v>0</v>
      </c>
      <c r="AF82" s="467">
        <v>0</v>
      </c>
      <c r="AG82" s="467">
        <v>0</v>
      </c>
      <c r="AH82" s="467">
        <v>0</v>
      </c>
      <c r="AI82" s="467">
        <v>0</v>
      </c>
      <c r="AJ82" s="467">
        <v>0</v>
      </c>
      <c r="AK82" s="467">
        <v>0</v>
      </c>
      <c r="AL82" s="467">
        <v>0</v>
      </c>
      <c r="AM82" s="467">
        <v>0</v>
      </c>
      <c r="AN82" s="467">
        <v>0</v>
      </c>
      <c r="AO82" s="467">
        <v>0</v>
      </c>
      <c r="AP82" s="467">
        <v>0</v>
      </c>
      <c r="AQ82" s="467">
        <v>0</v>
      </c>
      <c r="AR82" s="468">
        <v>0</v>
      </c>
      <c r="AS82" s="468">
        <v>0</v>
      </c>
      <c r="AT82" s="468">
        <v>0</v>
      </c>
      <c r="AU82" s="468">
        <v>0</v>
      </c>
      <c r="AV82" s="468">
        <v>0</v>
      </c>
      <c r="AW82" s="468">
        <v>0</v>
      </c>
      <c r="AX82" s="468">
        <v>0</v>
      </c>
      <c r="AY82" s="468">
        <v>0</v>
      </c>
      <c r="AZ82" s="468">
        <v>0</v>
      </c>
      <c r="BA82" s="468">
        <v>0</v>
      </c>
      <c r="BB82" s="468">
        <v>0</v>
      </c>
      <c r="BC82" s="468">
        <v>0</v>
      </c>
      <c r="BD82" s="467">
        <v>0</v>
      </c>
      <c r="BE82" s="467">
        <v>0</v>
      </c>
      <c r="BF82" s="467">
        <v>0</v>
      </c>
      <c r="BG82" s="467">
        <v>0</v>
      </c>
      <c r="BH82" s="467">
        <v>0</v>
      </c>
      <c r="BI82" s="467">
        <v>0</v>
      </c>
      <c r="BJ82" s="467">
        <v>0</v>
      </c>
      <c r="BK82" s="467">
        <v>0</v>
      </c>
      <c r="BL82" s="467">
        <v>0</v>
      </c>
      <c r="BM82" s="467">
        <v>0</v>
      </c>
      <c r="BN82" s="467">
        <v>0</v>
      </c>
      <c r="BO82" s="467">
        <v>0</v>
      </c>
      <c r="BP82" s="467">
        <v>0</v>
      </c>
      <c r="BQ82" s="467">
        <v>0</v>
      </c>
      <c r="BR82" s="467">
        <v>0</v>
      </c>
      <c r="BS82" s="467">
        <v>0</v>
      </c>
      <c r="BT82" s="467">
        <v>0</v>
      </c>
      <c r="BU82" s="467">
        <v>0</v>
      </c>
      <c r="BV82" s="467">
        <v>0</v>
      </c>
      <c r="BW82" s="467">
        <v>0</v>
      </c>
      <c r="BX82" s="467">
        <v>0</v>
      </c>
      <c r="BY82" s="467">
        <v>0</v>
      </c>
      <c r="BZ82" s="467">
        <v>0</v>
      </c>
      <c r="CA82" s="467">
        <v>0</v>
      </c>
      <c r="CB82" s="467">
        <v>78.200999999999993</v>
      </c>
      <c r="CC82" s="467">
        <v>72.507999999999996</v>
      </c>
      <c r="CD82" s="467">
        <v>63.231000000000002</v>
      </c>
      <c r="CE82" s="467">
        <v>44.369</v>
      </c>
      <c r="CF82" s="467">
        <v>38.232999999999997</v>
      </c>
      <c r="CG82" s="467">
        <v>51.125</v>
      </c>
      <c r="CH82" s="467">
        <v>80.593000000000004</v>
      </c>
      <c r="CI82" s="467">
        <v>94.665999999999997</v>
      </c>
      <c r="CJ82" s="467">
        <v>83.299000000000007</v>
      </c>
      <c r="CK82" s="467">
        <v>85.316999999999993</v>
      </c>
      <c r="CL82" s="467">
        <v>83.673000000000002</v>
      </c>
      <c r="CM82" s="467">
        <v>86.784999999999997</v>
      </c>
      <c r="CN82" s="467">
        <v>0</v>
      </c>
      <c r="CO82" s="467">
        <v>0</v>
      </c>
      <c r="CP82" s="467">
        <v>0</v>
      </c>
      <c r="CQ82" s="467">
        <v>0</v>
      </c>
      <c r="CR82" s="467">
        <v>862</v>
      </c>
      <c r="CS82" s="465">
        <v>2019</v>
      </c>
    </row>
    <row r="83" spans="1:97" ht="38.25" x14ac:dyDescent="0.2">
      <c r="A83" s="465">
        <v>50850</v>
      </c>
      <c r="B83" s="466" t="s">
        <v>1439</v>
      </c>
      <c r="C83" s="465" t="s">
        <v>1981</v>
      </c>
      <c r="D83" s="466" t="s">
        <v>1730</v>
      </c>
      <c r="E83" s="466" t="s">
        <v>1729</v>
      </c>
      <c r="F83" s="465">
        <v>14265</v>
      </c>
      <c r="G83" s="466" t="s">
        <v>1982</v>
      </c>
      <c r="H83" s="466" t="s">
        <v>1983</v>
      </c>
      <c r="I83" s="466" t="s">
        <v>1984</v>
      </c>
      <c r="J83" s="466" t="s">
        <v>1533</v>
      </c>
      <c r="K83" s="465">
        <v>22</v>
      </c>
      <c r="L83" s="465">
        <v>3</v>
      </c>
      <c r="M83" s="466" t="s">
        <v>1985</v>
      </c>
      <c r="N83" s="466" t="s">
        <v>1988</v>
      </c>
      <c r="O83" s="466" t="s">
        <v>2005</v>
      </c>
      <c r="P83" s="466" t="s">
        <v>2005</v>
      </c>
      <c r="Q83" s="466" t="s">
        <v>1533</v>
      </c>
      <c r="R83" s="466" t="s">
        <v>1533</v>
      </c>
      <c r="S83" s="466" t="s">
        <v>2006</v>
      </c>
      <c r="T83" s="467">
        <v>0</v>
      </c>
      <c r="U83" s="467">
        <v>0</v>
      </c>
      <c r="V83" s="467">
        <v>0</v>
      </c>
      <c r="W83" s="467">
        <v>0</v>
      </c>
      <c r="X83" s="467">
        <v>0</v>
      </c>
      <c r="Y83" s="467">
        <v>0</v>
      </c>
      <c r="Z83" s="467">
        <v>0</v>
      </c>
      <c r="AA83" s="467">
        <v>0</v>
      </c>
      <c r="AB83" s="467">
        <v>0</v>
      </c>
      <c r="AC83" s="467">
        <v>0</v>
      </c>
      <c r="AD83" s="467">
        <v>0</v>
      </c>
      <c r="AE83" s="467">
        <v>0</v>
      </c>
      <c r="AF83" s="467">
        <v>0</v>
      </c>
      <c r="AG83" s="467">
        <v>0</v>
      </c>
      <c r="AH83" s="467">
        <v>0</v>
      </c>
      <c r="AI83" s="467">
        <v>0</v>
      </c>
      <c r="AJ83" s="467">
        <v>0</v>
      </c>
      <c r="AK83" s="467">
        <v>0</v>
      </c>
      <c r="AL83" s="467">
        <v>0</v>
      </c>
      <c r="AM83" s="467">
        <v>0</v>
      </c>
      <c r="AN83" s="467">
        <v>0</v>
      </c>
      <c r="AO83" s="467">
        <v>0</v>
      </c>
      <c r="AP83" s="467">
        <v>0</v>
      </c>
      <c r="AQ83" s="467">
        <v>0</v>
      </c>
      <c r="AR83" s="468">
        <v>0</v>
      </c>
      <c r="AS83" s="468">
        <v>0</v>
      </c>
      <c r="AT83" s="468">
        <v>0</v>
      </c>
      <c r="AU83" s="468">
        <v>0</v>
      </c>
      <c r="AV83" s="468">
        <v>0</v>
      </c>
      <c r="AW83" s="468">
        <v>0</v>
      </c>
      <c r="AX83" s="468">
        <v>0</v>
      </c>
      <c r="AY83" s="468">
        <v>0</v>
      </c>
      <c r="AZ83" s="468">
        <v>0</v>
      </c>
      <c r="BA83" s="468">
        <v>0</v>
      </c>
      <c r="BB83" s="468">
        <v>0</v>
      </c>
      <c r="BC83" s="468">
        <v>0</v>
      </c>
      <c r="BD83" s="467">
        <v>0</v>
      </c>
      <c r="BE83" s="467">
        <v>0</v>
      </c>
      <c r="BF83" s="467">
        <v>0</v>
      </c>
      <c r="BG83" s="467">
        <v>0</v>
      </c>
      <c r="BH83" s="467">
        <v>0</v>
      </c>
      <c r="BI83" s="467">
        <v>0</v>
      </c>
      <c r="BJ83" s="467">
        <v>0</v>
      </c>
      <c r="BK83" s="467">
        <v>0</v>
      </c>
      <c r="BL83" s="467">
        <v>0</v>
      </c>
      <c r="BM83" s="467">
        <v>0</v>
      </c>
      <c r="BN83" s="467">
        <v>0</v>
      </c>
      <c r="BO83" s="467">
        <v>0</v>
      </c>
      <c r="BP83" s="467">
        <v>0</v>
      </c>
      <c r="BQ83" s="467">
        <v>0</v>
      </c>
      <c r="BR83" s="467">
        <v>0</v>
      </c>
      <c r="BS83" s="467">
        <v>0</v>
      </c>
      <c r="BT83" s="467">
        <v>0</v>
      </c>
      <c r="BU83" s="467">
        <v>0</v>
      </c>
      <c r="BV83" s="467">
        <v>0</v>
      </c>
      <c r="BW83" s="467">
        <v>0</v>
      </c>
      <c r="BX83" s="467">
        <v>0</v>
      </c>
      <c r="BY83" s="467">
        <v>0</v>
      </c>
      <c r="BZ83" s="467">
        <v>0</v>
      </c>
      <c r="CA83" s="467">
        <v>0</v>
      </c>
      <c r="CB83" s="467">
        <v>0</v>
      </c>
      <c r="CC83" s="467">
        <v>0</v>
      </c>
      <c r="CD83" s="467">
        <v>0</v>
      </c>
      <c r="CE83" s="467">
        <v>0</v>
      </c>
      <c r="CF83" s="467">
        <v>0</v>
      </c>
      <c r="CG83" s="467">
        <v>0</v>
      </c>
      <c r="CH83" s="467">
        <v>0</v>
      </c>
      <c r="CI83" s="467">
        <v>0</v>
      </c>
      <c r="CJ83" s="467">
        <v>0</v>
      </c>
      <c r="CK83" s="467">
        <v>0</v>
      </c>
      <c r="CL83" s="467">
        <v>0</v>
      </c>
      <c r="CM83" s="467">
        <v>0</v>
      </c>
      <c r="CN83" s="467">
        <v>0</v>
      </c>
      <c r="CO83" s="467">
        <v>0</v>
      </c>
      <c r="CP83" s="467">
        <v>0</v>
      </c>
      <c r="CQ83" s="467">
        <v>0</v>
      </c>
      <c r="CR83" s="467">
        <v>0</v>
      </c>
      <c r="CS83" s="465">
        <v>2019</v>
      </c>
    </row>
    <row r="84" spans="1:97" ht="38.25" x14ac:dyDescent="0.2">
      <c r="A84" s="465">
        <v>50850</v>
      </c>
      <c r="B84" s="466" t="s">
        <v>1439</v>
      </c>
      <c r="C84" s="465" t="s">
        <v>1981</v>
      </c>
      <c r="D84" s="466" t="s">
        <v>1730</v>
      </c>
      <c r="E84" s="466" t="s">
        <v>1729</v>
      </c>
      <c r="F84" s="465">
        <v>14265</v>
      </c>
      <c r="G84" s="466" t="s">
        <v>1982</v>
      </c>
      <c r="H84" s="466" t="s">
        <v>1983</v>
      </c>
      <c r="I84" s="466" t="s">
        <v>1984</v>
      </c>
      <c r="J84" s="466" t="s">
        <v>1533</v>
      </c>
      <c r="K84" s="465">
        <v>22</v>
      </c>
      <c r="L84" s="465">
        <v>3</v>
      </c>
      <c r="M84" s="466" t="s">
        <v>1985</v>
      </c>
      <c r="N84" s="466" t="s">
        <v>1988</v>
      </c>
      <c r="O84" s="466" t="s">
        <v>1986</v>
      </c>
      <c r="P84" s="466" t="s">
        <v>1986</v>
      </c>
      <c r="Q84" s="466" t="s">
        <v>1533</v>
      </c>
      <c r="R84" s="466" t="s">
        <v>1533</v>
      </c>
      <c r="S84" s="466" t="s">
        <v>1987</v>
      </c>
      <c r="T84" s="467">
        <v>3035</v>
      </c>
      <c r="U84" s="467">
        <v>2813</v>
      </c>
      <c r="V84" s="467">
        <v>2453</v>
      </c>
      <c r="W84" s="467">
        <v>1721</v>
      </c>
      <c r="X84" s="467">
        <v>1483</v>
      </c>
      <c r="Y84" s="467">
        <v>1983</v>
      </c>
      <c r="Z84" s="467">
        <v>3126</v>
      </c>
      <c r="AA84" s="467">
        <v>3672</v>
      </c>
      <c r="AB84" s="467">
        <v>3231</v>
      </c>
      <c r="AC84" s="467">
        <v>3310</v>
      </c>
      <c r="AD84" s="467">
        <v>3246</v>
      </c>
      <c r="AE84" s="467">
        <v>3367</v>
      </c>
      <c r="AF84" s="467">
        <v>2269</v>
      </c>
      <c r="AG84" s="467">
        <v>2104</v>
      </c>
      <c r="AH84" s="467">
        <v>1835</v>
      </c>
      <c r="AI84" s="467">
        <v>1288</v>
      </c>
      <c r="AJ84" s="467">
        <v>1110</v>
      </c>
      <c r="AK84" s="467">
        <v>1483</v>
      </c>
      <c r="AL84" s="467">
        <v>2338</v>
      </c>
      <c r="AM84" s="467">
        <v>2746</v>
      </c>
      <c r="AN84" s="467">
        <v>2417</v>
      </c>
      <c r="AO84" s="467">
        <v>2476</v>
      </c>
      <c r="AP84" s="467">
        <v>2428</v>
      </c>
      <c r="AQ84" s="467">
        <v>2519</v>
      </c>
      <c r="AR84" s="468">
        <v>1.0289999999999999</v>
      </c>
      <c r="AS84" s="468">
        <v>1.0289999999999999</v>
      </c>
      <c r="AT84" s="468">
        <v>1.0289999999999999</v>
      </c>
      <c r="AU84" s="468">
        <v>1.0289999999999999</v>
      </c>
      <c r="AV84" s="468">
        <v>1.0289999999999999</v>
      </c>
      <c r="AW84" s="468">
        <v>1.0289999999999999</v>
      </c>
      <c r="AX84" s="468">
        <v>1.0289999999999999</v>
      </c>
      <c r="AY84" s="468">
        <v>1.0289999999999999</v>
      </c>
      <c r="AZ84" s="468">
        <v>1.0289999999999999</v>
      </c>
      <c r="BA84" s="468">
        <v>1.0289999999999999</v>
      </c>
      <c r="BB84" s="468">
        <v>1.0289999999999999</v>
      </c>
      <c r="BC84" s="468">
        <v>1.0289999999999999</v>
      </c>
      <c r="BD84" s="467">
        <v>3123</v>
      </c>
      <c r="BE84" s="467">
        <v>2895</v>
      </c>
      <c r="BF84" s="467">
        <v>2524</v>
      </c>
      <c r="BG84" s="467">
        <v>1771</v>
      </c>
      <c r="BH84" s="467">
        <v>1526</v>
      </c>
      <c r="BI84" s="467">
        <v>2041</v>
      </c>
      <c r="BJ84" s="467">
        <v>3217</v>
      </c>
      <c r="BK84" s="467">
        <v>3778</v>
      </c>
      <c r="BL84" s="467">
        <v>3325</v>
      </c>
      <c r="BM84" s="467">
        <v>3406</v>
      </c>
      <c r="BN84" s="467">
        <v>3340</v>
      </c>
      <c r="BO84" s="467">
        <v>3465</v>
      </c>
      <c r="BP84" s="467">
        <v>2335</v>
      </c>
      <c r="BQ84" s="467">
        <v>2165</v>
      </c>
      <c r="BR84" s="467">
        <v>1888</v>
      </c>
      <c r="BS84" s="467">
        <v>1325</v>
      </c>
      <c r="BT84" s="467">
        <v>1142</v>
      </c>
      <c r="BU84" s="467">
        <v>1526</v>
      </c>
      <c r="BV84" s="467">
        <v>2406</v>
      </c>
      <c r="BW84" s="467">
        <v>2826</v>
      </c>
      <c r="BX84" s="467">
        <v>2487</v>
      </c>
      <c r="BY84" s="467">
        <v>2548</v>
      </c>
      <c r="BZ84" s="467">
        <v>2498</v>
      </c>
      <c r="CA84" s="467">
        <v>2592</v>
      </c>
      <c r="CB84" s="467">
        <v>135.899</v>
      </c>
      <c r="CC84" s="467">
        <v>126.006</v>
      </c>
      <c r="CD84" s="467">
        <v>109.884</v>
      </c>
      <c r="CE84" s="467">
        <v>77.105000000000004</v>
      </c>
      <c r="CF84" s="467">
        <v>66.441999999999993</v>
      </c>
      <c r="CG84" s="467">
        <v>88.844999999999999</v>
      </c>
      <c r="CH84" s="467">
        <v>140.05600000000001</v>
      </c>
      <c r="CI84" s="467">
        <v>164.51300000000001</v>
      </c>
      <c r="CJ84" s="467">
        <v>144.75899999999999</v>
      </c>
      <c r="CK84" s="467">
        <v>148.26499999999999</v>
      </c>
      <c r="CL84" s="467">
        <v>145.40899999999999</v>
      </c>
      <c r="CM84" s="467">
        <v>150.81700000000001</v>
      </c>
      <c r="CN84" s="467">
        <v>33440</v>
      </c>
      <c r="CO84" s="467">
        <v>25013</v>
      </c>
      <c r="CP84" s="467">
        <v>34411</v>
      </c>
      <c r="CQ84" s="467">
        <v>25738</v>
      </c>
      <c r="CR84" s="467">
        <v>1498</v>
      </c>
      <c r="CS84" s="465">
        <v>2019</v>
      </c>
    </row>
    <row r="85" spans="1:97" ht="38.25" x14ac:dyDescent="0.2">
      <c r="A85" s="465">
        <v>50851</v>
      </c>
      <c r="B85" s="466" t="s">
        <v>1439</v>
      </c>
      <c r="C85" s="465" t="s">
        <v>1981</v>
      </c>
      <c r="D85" s="466" t="s">
        <v>1731</v>
      </c>
      <c r="E85" s="466" t="s">
        <v>1731</v>
      </c>
      <c r="F85" s="465">
        <v>56835</v>
      </c>
      <c r="G85" s="466" t="s">
        <v>1982</v>
      </c>
      <c r="H85" s="466" t="s">
        <v>1983</v>
      </c>
      <c r="I85" s="466" t="s">
        <v>1984</v>
      </c>
      <c r="J85" s="466" t="s">
        <v>1533</v>
      </c>
      <c r="K85" s="465">
        <v>22</v>
      </c>
      <c r="L85" s="465">
        <v>3</v>
      </c>
      <c r="M85" s="466" t="s">
        <v>1985</v>
      </c>
      <c r="N85" s="466" t="s">
        <v>1982</v>
      </c>
      <c r="O85" s="466" t="s">
        <v>1986</v>
      </c>
      <c r="P85" s="466" t="s">
        <v>1986</v>
      </c>
      <c r="Q85" s="466" t="s">
        <v>1533</v>
      </c>
      <c r="R85" s="466" t="s">
        <v>1533</v>
      </c>
      <c r="S85" s="466" t="s">
        <v>1987</v>
      </c>
      <c r="T85" s="467">
        <v>0</v>
      </c>
      <c r="U85" s="467">
        <v>0</v>
      </c>
      <c r="V85" s="467">
        <v>0</v>
      </c>
      <c r="W85" s="467">
        <v>0</v>
      </c>
      <c r="X85" s="467">
        <v>0</v>
      </c>
      <c r="Y85" s="467">
        <v>0</v>
      </c>
      <c r="Z85" s="467">
        <v>0</v>
      </c>
      <c r="AA85" s="467">
        <v>0</v>
      </c>
      <c r="AB85" s="467">
        <v>0</v>
      </c>
      <c r="AC85" s="467">
        <v>0</v>
      </c>
      <c r="AD85" s="467">
        <v>0</v>
      </c>
      <c r="AE85" s="467">
        <v>0</v>
      </c>
      <c r="AF85" s="467">
        <v>0</v>
      </c>
      <c r="AG85" s="467">
        <v>0</v>
      </c>
      <c r="AH85" s="467">
        <v>0</v>
      </c>
      <c r="AI85" s="467">
        <v>0</v>
      </c>
      <c r="AJ85" s="467">
        <v>0</v>
      </c>
      <c r="AK85" s="467">
        <v>0</v>
      </c>
      <c r="AL85" s="467">
        <v>0</v>
      </c>
      <c r="AM85" s="467">
        <v>0</v>
      </c>
      <c r="AN85" s="467">
        <v>0</v>
      </c>
      <c r="AO85" s="467">
        <v>0</v>
      </c>
      <c r="AP85" s="467">
        <v>0</v>
      </c>
      <c r="AQ85" s="467">
        <v>0</v>
      </c>
      <c r="AR85" s="468">
        <v>0</v>
      </c>
      <c r="AS85" s="468">
        <v>0</v>
      </c>
      <c r="AT85" s="468">
        <v>0</v>
      </c>
      <c r="AU85" s="468">
        <v>0</v>
      </c>
      <c r="AV85" s="468">
        <v>0</v>
      </c>
      <c r="AW85" s="468">
        <v>0</v>
      </c>
      <c r="AX85" s="468">
        <v>0</v>
      </c>
      <c r="AY85" s="468">
        <v>0</v>
      </c>
      <c r="AZ85" s="468">
        <v>0</v>
      </c>
      <c r="BA85" s="468">
        <v>0</v>
      </c>
      <c r="BB85" s="468">
        <v>0</v>
      </c>
      <c r="BC85" s="468">
        <v>0</v>
      </c>
      <c r="BD85" s="467">
        <v>0</v>
      </c>
      <c r="BE85" s="467">
        <v>0</v>
      </c>
      <c r="BF85" s="467">
        <v>0</v>
      </c>
      <c r="BG85" s="467">
        <v>0</v>
      </c>
      <c r="BH85" s="467">
        <v>0</v>
      </c>
      <c r="BI85" s="467">
        <v>0</v>
      </c>
      <c r="BJ85" s="467">
        <v>0</v>
      </c>
      <c r="BK85" s="467">
        <v>0</v>
      </c>
      <c r="BL85" s="467">
        <v>0</v>
      </c>
      <c r="BM85" s="467">
        <v>0</v>
      </c>
      <c r="BN85" s="467">
        <v>0</v>
      </c>
      <c r="BO85" s="467">
        <v>0</v>
      </c>
      <c r="BP85" s="467">
        <v>0</v>
      </c>
      <c r="BQ85" s="467">
        <v>0</v>
      </c>
      <c r="BR85" s="467">
        <v>0</v>
      </c>
      <c r="BS85" s="467">
        <v>0</v>
      </c>
      <c r="BT85" s="467">
        <v>0</v>
      </c>
      <c r="BU85" s="467">
        <v>0</v>
      </c>
      <c r="BV85" s="467">
        <v>0</v>
      </c>
      <c r="BW85" s="467">
        <v>0</v>
      </c>
      <c r="BX85" s="467">
        <v>0</v>
      </c>
      <c r="BY85" s="467">
        <v>0</v>
      </c>
      <c r="BZ85" s="467">
        <v>0</v>
      </c>
      <c r="CA85" s="467">
        <v>0</v>
      </c>
      <c r="CB85" s="467">
        <v>0</v>
      </c>
      <c r="CC85" s="467">
        <v>73</v>
      </c>
      <c r="CD85" s="467">
        <v>49</v>
      </c>
      <c r="CE85" s="467">
        <v>0</v>
      </c>
      <c r="CF85" s="467">
        <v>0</v>
      </c>
      <c r="CG85" s="467">
        <v>55</v>
      </c>
      <c r="CH85" s="467">
        <v>52</v>
      </c>
      <c r="CI85" s="467">
        <v>24</v>
      </c>
      <c r="CJ85" s="467">
        <v>89</v>
      </c>
      <c r="CK85" s="467">
        <v>65</v>
      </c>
      <c r="CL85" s="467">
        <v>152</v>
      </c>
      <c r="CM85" s="467">
        <v>0</v>
      </c>
      <c r="CN85" s="467">
        <v>0</v>
      </c>
      <c r="CO85" s="467">
        <v>0</v>
      </c>
      <c r="CP85" s="467">
        <v>0</v>
      </c>
      <c r="CQ85" s="467">
        <v>0</v>
      </c>
      <c r="CR85" s="467">
        <v>559</v>
      </c>
      <c r="CS85" s="465">
        <v>2019</v>
      </c>
    </row>
    <row r="86" spans="1:97" ht="38.25" x14ac:dyDescent="0.2">
      <c r="A86" s="465">
        <v>50851</v>
      </c>
      <c r="B86" s="466" t="s">
        <v>1439</v>
      </c>
      <c r="C86" s="465" t="s">
        <v>1981</v>
      </c>
      <c r="D86" s="466" t="s">
        <v>1731</v>
      </c>
      <c r="E86" s="466" t="s">
        <v>1731</v>
      </c>
      <c r="F86" s="465">
        <v>56835</v>
      </c>
      <c r="G86" s="466" t="s">
        <v>1982</v>
      </c>
      <c r="H86" s="466" t="s">
        <v>1983</v>
      </c>
      <c r="I86" s="466" t="s">
        <v>1984</v>
      </c>
      <c r="J86" s="466" t="s">
        <v>1533</v>
      </c>
      <c r="K86" s="465">
        <v>22</v>
      </c>
      <c r="L86" s="465">
        <v>3</v>
      </c>
      <c r="M86" s="466" t="s">
        <v>1985</v>
      </c>
      <c r="N86" s="466" t="s">
        <v>1988</v>
      </c>
      <c r="O86" s="466" t="s">
        <v>2005</v>
      </c>
      <c r="P86" s="466" t="s">
        <v>2005</v>
      </c>
      <c r="Q86" s="466" t="s">
        <v>1533</v>
      </c>
      <c r="R86" s="466" t="s">
        <v>1533</v>
      </c>
      <c r="S86" s="466" t="s">
        <v>2006</v>
      </c>
      <c r="T86" s="467">
        <v>0</v>
      </c>
      <c r="U86" s="467">
        <v>0</v>
      </c>
      <c r="V86" s="467">
        <v>0</v>
      </c>
      <c r="W86" s="467">
        <v>0</v>
      </c>
      <c r="X86" s="467">
        <v>0</v>
      </c>
      <c r="Y86" s="467">
        <v>0</v>
      </c>
      <c r="Z86" s="467">
        <v>0</v>
      </c>
      <c r="AA86" s="467">
        <v>0</v>
      </c>
      <c r="AB86" s="467">
        <v>0</v>
      </c>
      <c r="AC86" s="467">
        <v>0</v>
      </c>
      <c r="AD86" s="467">
        <v>0</v>
      </c>
      <c r="AE86" s="467">
        <v>0</v>
      </c>
      <c r="AF86" s="467">
        <v>0</v>
      </c>
      <c r="AG86" s="467">
        <v>0</v>
      </c>
      <c r="AH86" s="467">
        <v>0</v>
      </c>
      <c r="AI86" s="467">
        <v>0</v>
      </c>
      <c r="AJ86" s="467">
        <v>0</v>
      </c>
      <c r="AK86" s="467">
        <v>0</v>
      </c>
      <c r="AL86" s="467">
        <v>0</v>
      </c>
      <c r="AM86" s="467">
        <v>0</v>
      </c>
      <c r="AN86" s="467">
        <v>0</v>
      </c>
      <c r="AO86" s="467">
        <v>0</v>
      </c>
      <c r="AP86" s="467">
        <v>0</v>
      </c>
      <c r="AQ86" s="467">
        <v>0</v>
      </c>
      <c r="AR86" s="468">
        <v>0</v>
      </c>
      <c r="AS86" s="468">
        <v>0</v>
      </c>
      <c r="AT86" s="468">
        <v>0</v>
      </c>
      <c r="AU86" s="468">
        <v>0</v>
      </c>
      <c r="AV86" s="468">
        <v>0</v>
      </c>
      <c r="AW86" s="468">
        <v>0</v>
      </c>
      <c r="AX86" s="468">
        <v>0</v>
      </c>
      <c r="AY86" s="468">
        <v>0</v>
      </c>
      <c r="AZ86" s="468">
        <v>0</v>
      </c>
      <c r="BA86" s="468">
        <v>0</v>
      </c>
      <c r="BB86" s="468">
        <v>0</v>
      </c>
      <c r="BC86" s="468">
        <v>0</v>
      </c>
      <c r="BD86" s="467">
        <v>0</v>
      </c>
      <c r="BE86" s="467">
        <v>0</v>
      </c>
      <c r="BF86" s="467">
        <v>0</v>
      </c>
      <c r="BG86" s="467">
        <v>0</v>
      </c>
      <c r="BH86" s="467">
        <v>0</v>
      </c>
      <c r="BI86" s="467">
        <v>0</v>
      </c>
      <c r="BJ86" s="467">
        <v>0</v>
      </c>
      <c r="BK86" s="467">
        <v>0</v>
      </c>
      <c r="BL86" s="467">
        <v>0</v>
      </c>
      <c r="BM86" s="467">
        <v>0</v>
      </c>
      <c r="BN86" s="467">
        <v>0</v>
      </c>
      <c r="BO86" s="467">
        <v>0</v>
      </c>
      <c r="BP86" s="467">
        <v>0</v>
      </c>
      <c r="BQ86" s="467">
        <v>0</v>
      </c>
      <c r="BR86" s="467">
        <v>0</v>
      </c>
      <c r="BS86" s="467">
        <v>0</v>
      </c>
      <c r="BT86" s="467">
        <v>0</v>
      </c>
      <c r="BU86" s="467">
        <v>0</v>
      </c>
      <c r="BV86" s="467">
        <v>0</v>
      </c>
      <c r="BW86" s="467">
        <v>0</v>
      </c>
      <c r="BX86" s="467">
        <v>0</v>
      </c>
      <c r="BY86" s="467">
        <v>0</v>
      </c>
      <c r="BZ86" s="467">
        <v>0</v>
      </c>
      <c r="CA86" s="467">
        <v>0</v>
      </c>
      <c r="CB86" s="467">
        <v>0</v>
      </c>
      <c r="CC86" s="467">
        <v>0</v>
      </c>
      <c r="CD86" s="467">
        <v>0</v>
      </c>
      <c r="CE86" s="467">
        <v>0</v>
      </c>
      <c r="CF86" s="467">
        <v>0</v>
      </c>
      <c r="CG86" s="467">
        <v>0</v>
      </c>
      <c r="CH86" s="467">
        <v>0</v>
      </c>
      <c r="CI86" s="467">
        <v>0</v>
      </c>
      <c r="CJ86" s="467">
        <v>0</v>
      </c>
      <c r="CK86" s="467">
        <v>0</v>
      </c>
      <c r="CL86" s="467">
        <v>0</v>
      </c>
      <c r="CM86" s="467">
        <v>0</v>
      </c>
      <c r="CN86" s="467">
        <v>0</v>
      </c>
      <c r="CO86" s="467">
        <v>0</v>
      </c>
      <c r="CP86" s="467">
        <v>0</v>
      </c>
      <c r="CQ86" s="467">
        <v>0</v>
      </c>
      <c r="CR86" s="467">
        <v>0</v>
      </c>
      <c r="CS86" s="465">
        <v>2019</v>
      </c>
    </row>
    <row r="87" spans="1:97" ht="38.25" x14ac:dyDescent="0.2">
      <c r="A87" s="465">
        <v>50851</v>
      </c>
      <c r="B87" s="466" t="s">
        <v>1439</v>
      </c>
      <c r="C87" s="465" t="s">
        <v>1981</v>
      </c>
      <c r="D87" s="466" t="s">
        <v>1731</v>
      </c>
      <c r="E87" s="466" t="s">
        <v>1731</v>
      </c>
      <c r="F87" s="465">
        <v>56835</v>
      </c>
      <c r="G87" s="466" t="s">
        <v>1982</v>
      </c>
      <c r="H87" s="466" t="s">
        <v>1983</v>
      </c>
      <c r="I87" s="466" t="s">
        <v>1984</v>
      </c>
      <c r="J87" s="466" t="s">
        <v>1533</v>
      </c>
      <c r="K87" s="465">
        <v>22</v>
      </c>
      <c r="L87" s="465">
        <v>3</v>
      </c>
      <c r="M87" s="466" t="s">
        <v>1985</v>
      </c>
      <c r="N87" s="466" t="s">
        <v>1988</v>
      </c>
      <c r="O87" s="466" t="s">
        <v>1986</v>
      </c>
      <c r="P87" s="466" t="s">
        <v>1986</v>
      </c>
      <c r="Q87" s="466" t="s">
        <v>1533</v>
      </c>
      <c r="R87" s="466" t="s">
        <v>1533</v>
      </c>
      <c r="S87" s="466" t="s">
        <v>1987</v>
      </c>
      <c r="T87" s="467">
        <v>0</v>
      </c>
      <c r="U87" s="467">
        <v>2806</v>
      </c>
      <c r="V87" s="467">
        <v>1771</v>
      </c>
      <c r="W87" s="467">
        <v>0</v>
      </c>
      <c r="X87" s="467">
        <v>0</v>
      </c>
      <c r="Y87" s="467">
        <v>2012</v>
      </c>
      <c r="Z87" s="467">
        <v>1919</v>
      </c>
      <c r="AA87" s="467">
        <v>858</v>
      </c>
      <c r="AB87" s="467">
        <v>3315</v>
      </c>
      <c r="AC87" s="467">
        <v>2573</v>
      </c>
      <c r="AD87" s="467">
        <v>5684</v>
      </c>
      <c r="AE87" s="467">
        <v>0</v>
      </c>
      <c r="AF87" s="467">
        <v>0</v>
      </c>
      <c r="AG87" s="467">
        <v>2289</v>
      </c>
      <c r="AH87" s="467">
        <v>1470</v>
      </c>
      <c r="AI87" s="467">
        <v>0</v>
      </c>
      <c r="AJ87" s="467">
        <v>0</v>
      </c>
      <c r="AK87" s="467">
        <v>1642</v>
      </c>
      <c r="AL87" s="467">
        <v>1548</v>
      </c>
      <c r="AM87" s="467">
        <v>692</v>
      </c>
      <c r="AN87" s="467">
        <v>2694</v>
      </c>
      <c r="AO87" s="467">
        <v>2042</v>
      </c>
      <c r="AP87" s="467">
        <v>4621</v>
      </c>
      <c r="AQ87" s="467">
        <v>0</v>
      </c>
      <c r="AR87" s="468">
        <v>0</v>
      </c>
      <c r="AS87" s="468">
        <v>1.0369999999999999</v>
      </c>
      <c r="AT87" s="468">
        <v>1.0349999999999999</v>
      </c>
      <c r="AU87" s="468">
        <v>0</v>
      </c>
      <c r="AV87" s="468">
        <v>0</v>
      </c>
      <c r="AW87" s="468">
        <v>1.0349999999999999</v>
      </c>
      <c r="AX87" s="468">
        <v>1.038</v>
      </c>
      <c r="AY87" s="468">
        <v>1.0369999999999999</v>
      </c>
      <c r="AZ87" s="468">
        <v>1.032</v>
      </c>
      <c r="BA87" s="468">
        <v>1.034</v>
      </c>
      <c r="BB87" s="468">
        <v>1.0349999999999999</v>
      </c>
      <c r="BC87" s="468">
        <v>0</v>
      </c>
      <c r="BD87" s="467">
        <v>0</v>
      </c>
      <c r="BE87" s="467">
        <v>2910</v>
      </c>
      <c r="BF87" s="467">
        <v>1833</v>
      </c>
      <c r="BG87" s="467">
        <v>0</v>
      </c>
      <c r="BH87" s="467">
        <v>0</v>
      </c>
      <c r="BI87" s="467">
        <v>2082</v>
      </c>
      <c r="BJ87" s="467">
        <v>1992</v>
      </c>
      <c r="BK87" s="467">
        <v>890</v>
      </c>
      <c r="BL87" s="467">
        <v>3421</v>
      </c>
      <c r="BM87" s="467">
        <v>2660</v>
      </c>
      <c r="BN87" s="467">
        <v>5883</v>
      </c>
      <c r="BO87" s="467">
        <v>0</v>
      </c>
      <c r="BP87" s="467">
        <v>0</v>
      </c>
      <c r="BQ87" s="467">
        <v>2374</v>
      </c>
      <c r="BR87" s="467">
        <v>1521</v>
      </c>
      <c r="BS87" s="467">
        <v>0</v>
      </c>
      <c r="BT87" s="467">
        <v>0</v>
      </c>
      <c r="BU87" s="467">
        <v>1699</v>
      </c>
      <c r="BV87" s="467">
        <v>1607</v>
      </c>
      <c r="BW87" s="467">
        <v>718</v>
      </c>
      <c r="BX87" s="467">
        <v>2780</v>
      </c>
      <c r="BY87" s="467">
        <v>2111</v>
      </c>
      <c r="BZ87" s="467">
        <v>4783</v>
      </c>
      <c r="CA87" s="467">
        <v>0</v>
      </c>
      <c r="CB87" s="467">
        <v>0</v>
      </c>
      <c r="CC87" s="467">
        <v>253</v>
      </c>
      <c r="CD87" s="467">
        <v>161</v>
      </c>
      <c r="CE87" s="467">
        <v>0</v>
      </c>
      <c r="CF87" s="467">
        <v>0</v>
      </c>
      <c r="CG87" s="467">
        <v>178</v>
      </c>
      <c r="CH87" s="467">
        <v>168</v>
      </c>
      <c r="CI87" s="467">
        <v>75</v>
      </c>
      <c r="CJ87" s="467">
        <v>291</v>
      </c>
      <c r="CK87" s="467">
        <v>223</v>
      </c>
      <c r="CL87" s="467">
        <v>504</v>
      </c>
      <c r="CM87" s="467">
        <v>0</v>
      </c>
      <c r="CN87" s="467">
        <v>20938</v>
      </c>
      <c r="CO87" s="467">
        <v>16998</v>
      </c>
      <c r="CP87" s="467">
        <v>21671</v>
      </c>
      <c r="CQ87" s="467">
        <v>17593</v>
      </c>
      <c r="CR87" s="467">
        <v>1853</v>
      </c>
      <c r="CS87" s="465">
        <v>2019</v>
      </c>
    </row>
    <row r="88" spans="1:97" ht="51" x14ac:dyDescent="0.2">
      <c r="A88" s="465">
        <v>50864</v>
      </c>
      <c r="B88" s="466" t="s">
        <v>1439</v>
      </c>
      <c r="C88" s="465" t="s">
        <v>1981</v>
      </c>
      <c r="D88" s="466" t="s">
        <v>1733</v>
      </c>
      <c r="E88" s="466" t="s">
        <v>1732</v>
      </c>
      <c r="F88" s="465">
        <v>16636</v>
      </c>
      <c r="G88" s="466" t="s">
        <v>1982</v>
      </c>
      <c r="H88" s="466" t="s">
        <v>1983</v>
      </c>
      <c r="I88" s="466" t="s">
        <v>1984</v>
      </c>
      <c r="J88" s="466" t="s">
        <v>1533</v>
      </c>
      <c r="K88" s="465">
        <v>22</v>
      </c>
      <c r="L88" s="465">
        <v>3</v>
      </c>
      <c r="M88" s="466" t="s">
        <v>1985</v>
      </c>
      <c r="N88" s="466" t="s">
        <v>1990</v>
      </c>
      <c r="O88" s="466" t="s">
        <v>1986</v>
      </c>
      <c r="P88" s="466" t="s">
        <v>1986</v>
      </c>
      <c r="Q88" s="466" t="s">
        <v>1533</v>
      </c>
      <c r="R88" s="466" t="s">
        <v>1533</v>
      </c>
      <c r="S88" s="466" t="s">
        <v>1987</v>
      </c>
      <c r="T88" s="467">
        <v>0</v>
      </c>
      <c r="U88" s="467">
        <v>0</v>
      </c>
      <c r="V88" s="467">
        <v>0</v>
      </c>
      <c r="W88" s="467">
        <v>0</v>
      </c>
      <c r="X88" s="467">
        <v>0</v>
      </c>
      <c r="Y88" s="467">
        <v>0</v>
      </c>
      <c r="Z88" s="467">
        <v>0</v>
      </c>
      <c r="AA88" s="467">
        <v>0</v>
      </c>
      <c r="AB88" s="467">
        <v>0</v>
      </c>
      <c r="AC88" s="467">
        <v>0</v>
      </c>
      <c r="AD88" s="467">
        <v>0</v>
      </c>
      <c r="AE88" s="467">
        <v>0</v>
      </c>
      <c r="AF88" s="467">
        <v>0</v>
      </c>
      <c r="AG88" s="467">
        <v>0</v>
      </c>
      <c r="AH88" s="467">
        <v>0</v>
      </c>
      <c r="AI88" s="467">
        <v>0</v>
      </c>
      <c r="AJ88" s="467">
        <v>0</v>
      </c>
      <c r="AK88" s="467">
        <v>0</v>
      </c>
      <c r="AL88" s="467">
        <v>0</v>
      </c>
      <c r="AM88" s="467">
        <v>0</v>
      </c>
      <c r="AN88" s="467">
        <v>0</v>
      </c>
      <c r="AO88" s="467">
        <v>0</v>
      </c>
      <c r="AP88" s="467">
        <v>0</v>
      </c>
      <c r="AQ88" s="467">
        <v>0</v>
      </c>
      <c r="AR88" s="468">
        <v>0</v>
      </c>
      <c r="AS88" s="468">
        <v>0</v>
      </c>
      <c r="AT88" s="468">
        <v>0</v>
      </c>
      <c r="AU88" s="468">
        <v>0</v>
      </c>
      <c r="AV88" s="468">
        <v>0</v>
      </c>
      <c r="AW88" s="468">
        <v>0</v>
      </c>
      <c r="AX88" s="468">
        <v>0</v>
      </c>
      <c r="AY88" s="468">
        <v>0</v>
      </c>
      <c r="AZ88" s="468">
        <v>0</v>
      </c>
      <c r="BA88" s="468">
        <v>0</v>
      </c>
      <c r="BB88" s="468">
        <v>0</v>
      </c>
      <c r="BC88" s="468">
        <v>0</v>
      </c>
      <c r="BD88" s="467">
        <v>0</v>
      </c>
      <c r="BE88" s="467">
        <v>0</v>
      </c>
      <c r="BF88" s="467">
        <v>0</v>
      </c>
      <c r="BG88" s="467">
        <v>0</v>
      </c>
      <c r="BH88" s="467">
        <v>0</v>
      </c>
      <c r="BI88" s="467">
        <v>0</v>
      </c>
      <c r="BJ88" s="467">
        <v>0</v>
      </c>
      <c r="BK88" s="467">
        <v>0</v>
      </c>
      <c r="BL88" s="467">
        <v>0</v>
      </c>
      <c r="BM88" s="467">
        <v>0</v>
      </c>
      <c r="BN88" s="467">
        <v>0</v>
      </c>
      <c r="BO88" s="467">
        <v>0</v>
      </c>
      <c r="BP88" s="467">
        <v>0</v>
      </c>
      <c r="BQ88" s="467">
        <v>0</v>
      </c>
      <c r="BR88" s="467">
        <v>0</v>
      </c>
      <c r="BS88" s="467">
        <v>0</v>
      </c>
      <c r="BT88" s="467">
        <v>0</v>
      </c>
      <c r="BU88" s="467">
        <v>0</v>
      </c>
      <c r="BV88" s="467">
        <v>0</v>
      </c>
      <c r="BW88" s="467">
        <v>0</v>
      </c>
      <c r="BX88" s="467">
        <v>0</v>
      </c>
      <c r="BY88" s="467">
        <v>0</v>
      </c>
      <c r="BZ88" s="467">
        <v>0</v>
      </c>
      <c r="CA88" s="467">
        <v>0</v>
      </c>
      <c r="CB88" s="467">
        <v>0</v>
      </c>
      <c r="CC88" s="467">
        <v>0</v>
      </c>
      <c r="CD88" s="467">
        <v>0</v>
      </c>
      <c r="CE88" s="467">
        <v>0</v>
      </c>
      <c r="CF88" s="467">
        <v>0</v>
      </c>
      <c r="CG88" s="467">
        <v>0</v>
      </c>
      <c r="CH88" s="467">
        <v>0</v>
      </c>
      <c r="CI88" s="467">
        <v>0</v>
      </c>
      <c r="CJ88" s="467">
        <v>0</v>
      </c>
      <c r="CK88" s="467">
        <v>0</v>
      </c>
      <c r="CL88" s="467">
        <v>0</v>
      </c>
      <c r="CM88" s="467">
        <v>0</v>
      </c>
      <c r="CN88" s="467">
        <v>0</v>
      </c>
      <c r="CO88" s="467">
        <v>0</v>
      </c>
      <c r="CP88" s="467">
        <v>0</v>
      </c>
      <c r="CQ88" s="467">
        <v>0</v>
      </c>
      <c r="CR88" s="467">
        <v>0</v>
      </c>
      <c r="CS88" s="465">
        <v>2019</v>
      </c>
    </row>
    <row r="89" spans="1:97" ht="51" x14ac:dyDescent="0.2">
      <c r="A89" s="465">
        <v>50865</v>
      </c>
      <c r="B89" s="466" t="s">
        <v>1439</v>
      </c>
      <c r="C89" s="465" t="s">
        <v>1981</v>
      </c>
      <c r="D89" s="466" t="s">
        <v>1735</v>
      </c>
      <c r="E89" s="466" t="s">
        <v>1734</v>
      </c>
      <c r="F89" s="465">
        <v>16506</v>
      </c>
      <c r="G89" s="466" t="s">
        <v>1982</v>
      </c>
      <c r="H89" s="466" t="s">
        <v>1983</v>
      </c>
      <c r="I89" s="466" t="s">
        <v>1984</v>
      </c>
      <c r="J89" s="466" t="s">
        <v>1533</v>
      </c>
      <c r="K89" s="465">
        <v>22</v>
      </c>
      <c r="L89" s="465">
        <v>3</v>
      </c>
      <c r="M89" s="466" t="s">
        <v>1985</v>
      </c>
      <c r="N89" s="466" t="s">
        <v>1990</v>
      </c>
      <c r="O89" s="466" t="s">
        <v>1986</v>
      </c>
      <c r="P89" s="466" t="s">
        <v>1986</v>
      </c>
      <c r="Q89" s="466" t="s">
        <v>1533</v>
      </c>
      <c r="R89" s="466" t="s">
        <v>1533</v>
      </c>
      <c r="S89" s="466" t="s">
        <v>1987</v>
      </c>
      <c r="T89" s="467">
        <v>319117</v>
      </c>
      <c r="U89" s="467">
        <v>310464</v>
      </c>
      <c r="V89" s="467">
        <v>308701</v>
      </c>
      <c r="W89" s="467">
        <v>311020</v>
      </c>
      <c r="X89" s="467">
        <v>310833</v>
      </c>
      <c r="Y89" s="467">
        <v>295638</v>
      </c>
      <c r="Z89" s="467">
        <v>312407</v>
      </c>
      <c r="AA89" s="467">
        <v>302975</v>
      </c>
      <c r="AB89" s="467">
        <v>294330</v>
      </c>
      <c r="AC89" s="467">
        <v>320937</v>
      </c>
      <c r="AD89" s="467">
        <v>312756</v>
      </c>
      <c r="AE89" s="467">
        <v>329043</v>
      </c>
      <c r="AF89" s="467">
        <v>180474</v>
      </c>
      <c r="AG89" s="467">
        <v>164200</v>
      </c>
      <c r="AH89" s="467">
        <v>168259</v>
      </c>
      <c r="AI89" s="467">
        <v>168783</v>
      </c>
      <c r="AJ89" s="467">
        <v>167821</v>
      </c>
      <c r="AK89" s="467">
        <v>156620</v>
      </c>
      <c r="AL89" s="467">
        <v>167934</v>
      </c>
      <c r="AM89" s="467">
        <v>167536</v>
      </c>
      <c r="AN89" s="467">
        <v>162914</v>
      </c>
      <c r="AO89" s="467">
        <v>173538</v>
      </c>
      <c r="AP89" s="467">
        <v>169413</v>
      </c>
      <c r="AQ89" s="467">
        <v>178903</v>
      </c>
      <c r="AR89" s="468">
        <v>1.05</v>
      </c>
      <c r="AS89" s="468">
        <v>1.05</v>
      </c>
      <c r="AT89" s="468">
        <v>1.05</v>
      </c>
      <c r="AU89" s="468">
        <v>1.05</v>
      </c>
      <c r="AV89" s="468">
        <v>1.05</v>
      </c>
      <c r="AW89" s="468">
        <v>1.05</v>
      </c>
      <c r="AX89" s="468">
        <v>1.05</v>
      </c>
      <c r="AY89" s="468">
        <v>1.05</v>
      </c>
      <c r="AZ89" s="468">
        <v>1.05</v>
      </c>
      <c r="BA89" s="468">
        <v>1.05</v>
      </c>
      <c r="BB89" s="468">
        <v>1.05</v>
      </c>
      <c r="BC89" s="468">
        <v>1.05</v>
      </c>
      <c r="BD89" s="467">
        <v>335073</v>
      </c>
      <c r="BE89" s="467">
        <v>325987</v>
      </c>
      <c r="BF89" s="467">
        <v>324136</v>
      </c>
      <c r="BG89" s="467">
        <v>326571</v>
      </c>
      <c r="BH89" s="467">
        <v>326375</v>
      </c>
      <c r="BI89" s="467">
        <v>310420</v>
      </c>
      <c r="BJ89" s="467">
        <v>328027</v>
      </c>
      <c r="BK89" s="467">
        <v>318124</v>
      </c>
      <c r="BL89" s="467">
        <v>309047</v>
      </c>
      <c r="BM89" s="467">
        <v>336984</v>
      </c>
      <c r="BN89" s="467">
        <v>328394</v>
      </c>
      <c r="BO89" s="467">
        <v>345495</v>
      </c>
      <c r="BP89" s="467">
        <v>189498</v>
      </c>
      <c r="BQ89" s="467">
        <v>172410</v>
      </c>
      <c r="BR89" s="467">
        <v>176672</v>
      </c>
      <c r="BS89" s="467">
        <v>177222</v>
      </c>
      <c r="BT89" s="467">
        <v>176212</v>
      </c>
      <c r="BU89" s="467">
        <v>164451</v>
      </c>
      <c r="BV89" s="467">
        <v>176331</v>
      </c>
      <c r="BW89" s="467">
        <v>175913</v>
      </c>
      <c r="BX89" s="467">
        <v>171060</v>
      </c>
      <c r="BY89" s="467">
        <v>182215</v>
      </c>
      <c r="BZ89" s="467">
        <v>177884</v>
      </c>
      <c r="CA89" s="467">
        <v>187848</v>
      </c>
      <c r="CB89" s="467">
        <v>26652</v>
      </c>
      <c r="CC89" s="467">
        <v>24255</v>
      </c>
      <c r="CD89" s="467">
        <v>24980</v>
      </c>
      <c r="CE89" s="467">
        <v>24888</v>
      </c>
      <c r="CF89" s="467">
        <v>24791</v>
      </c>
      <c r="CG89" s="467">
        <v>21648</v>
      </c>
      <c r="CH89" s="467">
        <v>24887</v>
      </c>
      <c r="CI89" s="467">
        <v>24960</v>
      </c>
      <c r="CJ89" s="467">
        <v>23711</v>
      </c>
      <c r="CK89" s="467">
        <v>25628</v>
      </c>
      <c r="CL89" s="467">
        <v>24818</v>
      </c>
      <c r="CM89" s="467">
        <v>26484</v>
      </c>
      <c r="CN89" s="467">
        <v>3728221</v>
      </c>
      <c r="CO89" s="467">
        <v>2026395</v>
      </c>
      <c r="CP89" s="467">
        <v>3914633</v>
      </c>
      <c r="CQ89" s="467">
        <v>2127716</v>
      </c>
      <c r="CR89" s="467">
        <v>297702</v>
      </c>
      <c r="CS89" s="465">
        <v>2019</v>
      </c>
    </row>
    <row r="90" spans="1:97" ht="63.75" x14ac:dyDescent="0.2">
      <c r="A90" s="465">
        <v>52063</v>
      </c>
      <c r="B90" s="466" t="s">
        <v>1439</v>
      </c>
      <c r="C90" s="465" t="s">
        <v>1981</v>
      </c>
      <c r="D90" s="466" t="s">
        <v>1738</v>
      </c>
      <c r="E90" s="466" t="s">
        <v>1737</v>
      </c>
      <c r="F90" s="465">
        <v>59409</v>
      </c>
      <c r="G90" s="466" t="s">
        <v>1982</v>
      </c>
      <c r="H90" s="466" t="s">
        <v>1983</v>
      </c>
      <c r="I90" s="466" t="s">
        <v>1984</v>
      </c>
      <c r="J90" s="466" t="s">
        <v>1533</v>
      </c>
      <c r="K90" s="465">
        <v>325</v>
      </c>
      <c r="L90" s="465">
        <v>7</v>
      </c>
      <c r="M90" s="466" t="s">
        <v>1989</v>
      </c>
      <c r="N90" s="466" t="s">
        <v>1991</v>
      </c>
      <c r="O90" s="466" t="s">
        <v>1986</v>
      </c>
      <c r="P90" s="466" t="s">
        <v>1986</v>
      </c>
      <c r="Q90" s="466" t="s">
        <v>1533</v>
      </c>
      <c r="R90" s="466" t="s">
        <v>1533</v>
      </c>
      <c r="S90" s="466" t="s">
        <v>1987</v>
      </c>
      <c r="T90" s="467">
        <v>0</v>
      </c>
      <c r="U90" s="467">
        <v>0</v>
      </c>
      <c r="V90" s="467">
        <v>0</v>
      </c>
      <c r="W90" s="467">
        <v>0</v>
      </c>
      <c r="X90" s="467">
        <v>0</v>
      </c>
      <c r="Y90" s="467">
        <v>0</v>
      </c>
      <c r="Z90" s="467">
        <v>0</v>
      </c>
      <c r="AA90" s="467">
        <v>0</v>
      </c>
      <c r="AB90" s="467">
        <v>0</v>
      </c>
      <c r="AC90" s="467">
        <v>0</v>
      </c>
      <c r="AD90" s="467">
        <v>0</v>
      </c>
      <c r="AE90" s="467">
        <v>0</v>
      </c>
      <c r="AF90" s="467">
        <v>0</v>
      </c>
      <c r="AG90" s="467">
        <v>0</v>
      </c>
      <c r="AH90" s="467">
        <v>0</v>
      </c>
      <c r="AI90" s="467">
        <v>0</v>
      </c>
      <c r="AJ90" s="467">
        <v>0</v>
      </c>
      <c r="AK90" s="467">
        <v>0</v>
      </c>
      <c r="AL90" s="467">
        <v>0</v>
      </c>
      <c r="AM90" s="467">
        <v>0</v>
      </c>
      <c r="AN90" s="467">
        <v>0</v>
      </c>
      <c r="AO90" s="467">
        <v>0</v>
      </c>
      <c r="AP90" s="467">
        <v>0</v>
      </c>
      <c r="AQ90" s="467">
        <v>0</v>
      </c>
      <c r="AR90" s="468">
        <v>0</v>
      </c>
      <c r="AS90" s="468">
        <v>0</v>
      </c>
      <c r="AT90" s="468">
        <v>0</v>
      </c>
      <c r="AU90" s="468">
        <v>0</v>
      </c>
      <c r="AV90" s="468">
        <v>0</v>
      </c>
      <c r="AW90" s="468">
        <v>0</v>
      </c>
      <c r="AX90" s="468">
        <v>0</v>
      </c>
      <c r="AY90" s="468">
        <v>0</v>
      </c>
      <c r="AZ90" s="468">
        <v>0</v>
      </c>
      <c r="BA90" s="468">
        <v>0</v>
      </c>
      <c r="BB90" s="468">
        <v>0</v>
      </c>
      <c r="BC90" s="468">
        <v>0</v>
      </c>
      <c r="BD90" s="467">
        <v>0</v>
      </c>
      <c r="BE90" s="467">
        <v>0</v>
      </c>
      <c r="BF90" s="467">
        <v>0</v>
      </c>
      <c r="BG90" s="467">
        <v>0</v>
      </c>
      <c r="BH90" s="467">
        <v>0</v>
      </c>
      <c r="BI90" s="467">
        <v>0</v>
      </c>
      <c r="BJ90" s="467">
        <v>0</v>
      </c>
      <c r="BK90" s="467">
        <v>0</v>
      </c>
      <c r="BL90" s="467">
        <v>0</v>
      </c>
      <c r="BM90" s="467">
        <v>0</v>
      </c>
      <c r="BN90" s="467">
        <v>0</v>
      </c>
      <c r="BO90" s="467">
        <v>0</v>
      </c>
      <c r="BP90" s="467">
        <v>0</v>
      </c>
      <c r="BQ90" s="467">
        <v>0</v>
      </c>
      <c r="BR90" s="467">
        <v>0</v>
      </c>
      <c r="BS90" s="467">
        <v>0</v>
      </c>
      <c r="BT90" s="467">
        <v>0</v>
      </c>
      <c r="BU90" s="467">
        <v>0</v>
      </c>
      <c r="BV90" s="467">
        <v>0</v>
      </c>
      <c r="BW90" s="467">
        <v>0</v>
      </c>
      <c r="BX90" s="467">
        <v>0</v>
      </c>
      <c r="BY90" s="467">
        <v>0</v>
      </c>
      <c r="BZ90" s="467">
        <v>0</v>
      </c>
      <c r="CA90" s="467">
        <v>0</v>
      </c>
      <c r="CB90" s="467">
        <v>0</v>
      </c>
      <c r="CC90" s="467">
        <v>0</v>
      </c>
      <c r="CD90" s="467">
        <v>0</v>
      </c>
      <c r="CE90" s="467">
        <v>0</v>
      </c>
      <c r="CF90" s="467">
        <v>0</v>
      </c>
      <c r="CG90" s="467">
        <v>0</v>
      </c>
      <c r="CH90" s="467">
        <v>0</v>
      </c>
      <c r="CI90" s="467">
        <v>0</v>
      </c>
      <c r="CJ90" s="467">
        <v>0</v>
      </c>
      <c r="CK90" s="467">
        <v>0</v>
      </c>
      <c r="CL90" s="467">
        <v>0</v>
      </c>
      <c r="CM90" s="467">
        <v>0</v>
      </c>
      <c r="CN90" s="467">
        <v>0</v>
      </c>
      <c r="CO90" s="467">
        <v>0</v>
      </c>
      <c r="CP90" s="467">
        <v>0</v>
      </c>
      <c r="CQ90" s="467">
        <v>0</v>
      </c>
      <c r="CR90" s="467">
        <v>0</v>
      </c>
      <c r="CS90" s="465">
        <v>2019</v>
      </c>
    </row>
    <row r="91" spans="1:97" ht="63.75" x14ac:dyDescent="0.2">
      <c r="A91" s="465">
        <v>52063</v>
      </c>
      <c r="B91" s="466" t="s">
        <v>1439</v>
      </c>
      <c r="C91" s="465" t="s">
        <v>1981</v>
      </c>
      <c r="D91" s="466" t="s">
        <v>1738</v>
      </c>
      <c r="E91" s="466" t="s">
        <v>1737</v>
      </c>
      <c r="F91" s="465">
        <v>59409</v>
      </c>
      <c r="G91" s="466" t="s">
        <v>1982</v>
      </c>
      <c r="H91" s="466" t="s">
        <v>1983</v>
      </c>
      <c r="I91" s="466" t="s">
        <v>1984</v>
      </c>
      <c r="J91" s="466" t="s">
        <v>1533</v>
      </c>
      <c r="K91" s="465">
        <v>325</v>
      </c>
      <c r="L91" s="465">
        <v>7</v>
      </c>
      <c r="M91" s="466" t="s">
        <v>1989</v>
      </c>
      <c r="N91" s="466" t="s">
        <v>1991</v>
      </c>
      <c r="O91" s="466" t="s">
        <v>2019</v>
      </c>
      <c r="P91" s="466" t="s">
        <v>2019</v>
      </c>
      <c r="Q91" s="466" t="s">
        <v>1533</v>
      </c>
      <c r="R91" s="466" t="s">
        <v>1533</v>
      </c>
      <c r="S91" s="466" t="s">
        <v>2006</v>
      </c>
      <c r="T91" s="467">
        <v>0</v>
      </c>
      <c r="U91" s="467">
        <v>0</v>
      </c>
      <c r="V91" s="467">
        <v>0</v>
      </c>
      <c r="W91" s="467">
        <v>0</v>
      </c>
      <c r="X91" s="467">
        <v>0</v>
      </c>
      <c r="Y91" s="467">
        <v>0</v>
      </c>
      <c r="Z91" s="467">
        <v>0</v>
      </c>
      <c r="AA91" s="467">
        <v>0</v>
      </c>
      <c r="AB91" s="467">
        <v>0</v>
      </c>
      <c r="AC91" s="467">
        <v>0</v>
      </c>
      <c r="AD91" s="467">
        <v>0</v>
      </c>
      <c r="AE91" s="467">
        <v>0</v>
      </c>
      <c r="AF91" s="467">
        <v>0</v>
      </c>
      <c r="AG91" s="467">
        <v>0</v>
      </c>
      <c r="AH91" s="467">
        <v>0</v>
      </c>
      <c r="AI91" s="467">
        <v>0</v>
      </c>
      <c r="AJ91" s="467">
        <v>0</v>
      </c>
      <c r="AK91" s="467">
        <v>0</v>
      </c>
      <c r="AL91" s="467">
        <v>0</v>
      </c>
      <c r="AM91" s="467">
        <v>0</v>
      </c>
      <c r="AN91" s="467">
        <v>0</v>
      </c>
      <c r="AO91" s="467">
        <v>0</v>
      </c>
      <c r="AP91" s="467">
        <v>0</v>
      </c>
      <c r="AQ91" s="467">
        <v>0</v>
      </c>
      <c r="AR91" s="468">
        <v>0</v>
      </c>
      <c r="AS91" s="468">
        <v>0</v>
      </c>
      <c r="AT91" s="468">
        <v>0</v>
      </c>
      <c r="AU91" s="468">
        <v>0</v>
      </c>
      <c r="AV91" s="468">
        <v>0</v>
      </c>
      <c r="AW91" s="468">
        <v>0</v>
      </c>
      <c r="AX91" s="468">
        <v>0</v>
      </c>
      <c r="AY91" s="468">
        <v>0</v>
      </c>
      <c r="AZ91" s="468">
        <v>0</v>
      </c>
      <c r="BA91" s="468">
        <v>0</v>
      </c>
      <c r="BB91" s="468">
        <v>0</v>
      </c>
      <c r="BC91" s="468">
        <v>0</v>
      </c>
      <c r="BD91" s="467">
        <v>0</v>
      </c>
      <c r="BE91" s="467">
        <v>0</v>
      </c>
      <c r="BF91" s="467">
        <v>0</v>
      </c>
      <c r="BG91" s="467">
        <v>0</v>
      </c>
      <c r="BH91" s="467">
        <v>0</v>
      </c>
      <c r="BI91" s="467">
        <v>0</v>
      </c>
      <c r="BJ91" s="467">
        <v>0</v>
      </c>
      <c r="BK91" s="467">
        <v>0</v>
      </c>
      <c r="BL91" s="467">
        <v>0</v>
      </c>
      <c r="BM91" s="467">
        <v>0</v>
      </c>
      <c r="BN91" s="467">
        <v>0</v>
      </c>
      <c r="BO91" s="467">
        <v>0</v>
      </c>
      <c r="BP91" s="467">
        <v>0</v>
      </c>
      <c r="BQ91" s="467">
        <v>0</v>
      </c>
      <c r="BR91" s="467">
        <v>0</v>
      </c>
      <c r="BS91" s="467">
        <v>0</v>
      </c>
      <c r="BT91" s="467">
        <v>0</v>
      </c>
      <c r="BU91" s="467">
        <v>0</v>
      </c>
      <c r="BV91" s="467">
        <v>0</v>
      </c>
      <c r="BW91" s="467">
        <v>0</v>
      </c>
      <c r="BX91" s="467">
        <v>0</v>
      </c>
      <c r="BY91" s="467">
        <v>0</v>
      </c>
      <c r="BZ91" s="467">
        <v>0</v>
      </c>
      <c r="CA91" s="467">
        <v>0</v>
      </c>
      <c r="CB91" s="467">
        <v>0</v>
      </c>
      <c r="CC91" s="467">
        <v>0</v>
      </c>
      <c r="CD91" s="467">
        <v>0</v>
      </c>
      <c r="CE91" s="467">
        <v>0</v>
      </c>
      <c r="CF91" s="467">
        <v>0</v>
      </c>
      <c r="CG91" s="467">
        <v>0</v>
      </c>
      <c r="CH91" s="467">
        <v>0</v>
      </c>
      <c r="CI91" s="467">
        <v>0</v>
      </c>
      <c r="CJ91" s="467">
        <v>0</v>
      </c>
      <c r="CK91" s="467">
        <v>0</v>
      </c>
      <c r="CL91" s="467">
        <v>0</v>
      </c>
      <c r="CM91" s="467">
        <v>0</v>
      </c>
      <c r="CN91" s="467">
        <v>0</v>
      </c>
      <c r="CO91" s="467">
        <v>0</v>
      </c>
      <c r="CP91" s="467">
        <v>0</v>
      </c>
      <c r="CQ91" s="467">
        <v>0</v>
      </c>
      <c r="CR91" s="467">
        <v>0</v>
      </c>
      <c r="CS91" s="465">
        <v>2019</v>
      </c>
    </row>
    <row r="92" spans="1:97" ht="63.75" x14ac:dyDescent="0.2">
      <c r="A92" s="465">
        <v>52063</v>
      </c>
      <c r="B92" s="466" t="s">
        <v>1439</v>
      </c>
      <c r="C92" s="465" t="s">
        <v>1981</v>
      </c>
      <c r="D92" s="466" t="s">
        <v>1738</v>
      </c>
      <c r="E92" s="466" t="s">
        <v>1737</v>
      </c>
      <c r="F92" s="465">
        <v>59409</v>
      </c>
      <c r="G92" s="466" t="s">
        <v>1982</v>
      </c>
      <c r="H92" s="466" t="s">
        <v>1983</v>
      </c>
      <c r="I92" s="466" t="s">
        <v>1984</v>
      </c>
      <c r="J92" s="466" t="s">
        <v>1533</v>
      </c>
      <c r="K92" s="465">
        <v>325</v>
      </c>
      <c r="L92" s="465">
        <v>7</v>
      </c>
      <c r="M92" s="466" t="s">
        <v>1989</v>
      </c>
      <c r="N92" s="466" t="s">
        <v>1991</v>
      </c>
      <c r="O92" s="466" t="s">
        <v>2002</v>
      </c>
      <c r="P92" s="466" t="s">
        <v>2003</v>
      </c>
      <c r="Q92" s="466" t="s">
        <v>1533</v>
      </c>
      <c r="R92" s="466" t="s">
        <v>1533</v>
      </c>
      <c r="S92" s="466" t="s">
        <v>1533</v>
      </c>
      <c r="T92" s="467">
        <v>0</v>
      </c>
      <c r="U92" s="467">
        <v>0</v>
      </c>
      <c r="V92" s="467">
        <v>0</v>
      </c>
      <c r="W92" s="467">
        <v>0</v>
      </c>
      <c r="X92" s="467">
        <v>0</v>
      </c>
      <c r="Y92" s="467">
        <v>0</v>
      </c>
      <c r="Z92" s="467">
        <v>0</v>
      </c>
      <c r="AA92" s="467">
        <v>0</v>
      </c>
      <c r="AB92" s="467">
        <v>0</v>
      </c>
      <c r="AC92" s="467">
        <v>0</v>
      </c>
      <c r="AD92" s="467">
        <v>0</v>
      </c>
      <c r="AE92" s="467">
        <v>0</v>
      </c>
      <c r="AF92" s="467">
        <v>0</v>
      </c>
      <c r="AG92" s="467">
        <v>0</v>
      </c>
      <c r="AH92" s="467">
        <v>0</v>
      </c>
      <c r="AI92" s="467">
        <v>0</v>
      </c>
      <c r="AJ92" s="467">
        <v>0</v>
      </c>
      <c r="AK92" s="467">
        <v>0</v>
      </c>
      <c r="AL92" s="467">
        <v>0</v>
      </c>
      <c r="AM92" s="467">
        <v>0</v>
      </c>
      <c r="AN92" s="467">
        <v>0</v>
      </c>
      <c r="AO92" s="467">
        <v>0</v>
      </c>
      <c r="AP92" s="467">
        <v>0</v>
      </c>
      <c r="AQ92" s="467">
        <v>0</v>
      </c>
      <c r="AR92" s="468">
        <v>0</v>
      </c>
      <c r="AS92" s="468">
        <v>0</v>
      </c>
      <c r="AT92" s="468">
        <v>0</v>
      </c>
      <c r="AU92" s="468">
        <v>0</v>
      </c>
      <c r="AV92" s="468">
        <v>0</v>
      </c>
      <c r="AW92" s="468">
        <v>0</v>
      </c>
      <c r="AX92" s="468">
        <v>0</v>
      </c>
      <c r="AY92" s="468">
        <v>0</v>
      </c>
      <c r="AZ92" s="468">
        <v>0</v>
      </c>
      <c r="BA92" s="468">
        <v>0</v>
      </c>
      <c r="BB92" s="468">
        <v>0</v>
      </c>
      <c r="BC92" s="468">
        <v>0</v>
      </c>
      <c r="BD92" s="467">
        <v>10631</v>
      </c>
      <c r="BE92" s="467">
        <v>8559</v>
      </c>
      <c r="BF92" s="467">
        <v>9709</v>
      </c>
      <c r="BG92" s="467">
        <v>9047</v>
      </c>
      <c r="BH92" s="467">
        <v>8310</v>
      </c>
      <c r="BI92" s="467">
        <v>9803</v>
      </c>
      <c r="BJ92" s="467">
        <v>10108</v>
      </c>
      <c r="BK92" s="467">
        <v>11033</v>
      </c>
      <c r="BL92" s="467">
        <v>9920</v>
      </c>
      <c r="BM92" s="467">
        <v>10770</v>
      </c>
      <c r="BN92" s="467">
        <v>9168</v>
      </c>
      <c r="BO92" s="467">
        <v>9714</v>
      </c>
      <c r="BP92" s="467">
        <v>10631</v>
      </c>
      <c r="BQ92" s="467">
        <v>8559</v>
      </c>
      <c r="BR92" s="467">
        <v>9709</v>
      </c>
      <c r="BS92" s="467">
        <v>9047</v>
      </c>
      <c r="BT92" s="467">
        <v>8310</v>
      </c>
      <c r="BU92" s="467">
        <v>9803</v>
      </c>
      <c r="BV92" s="467">
        <v>10108</v>
      </c>
      <c r="BW92" s="467">
        <v>11033</v>
      </c>
      <c r="BX92" s="467">
        <v>9920</v>
      </c>
      <c r="BY92" s="467">
        <v>10770</v>
      </c>
      <c r="BZ92" s="467">
        <v>9168</v>
      </c>
      <c r="CA92" s="467">
        <v>9714</v>
      </c>
      <c r="CB92" s="467">
        <v>1193.7719999999999</v>
      </c>
      <c r="CC92" s="467">
        <v>961.173</v>
      </c>
      <c r="CD92" s="467">
        <v>1090.2670000000001</v>
      </c>
      <c r="CE92" s="467">
        <v>1015.984</v>
      </c>
      <c r="CF92" s="467">
        <v>933.13400000000001</v>
      </c>
      <c r="CG92" s="467">
        <v>1100.856</v>
      </c>
      <c r="CH92" s="467">
        <v>1135.1369999999999</v>
      </c>
      <c r="CI92" s="467">
        <v>1238.9949999999999</v>
      </c>
      <c r="CJ92" s="467">
        <v>1113.9780000000001</v>
      </c>
      <c r="CK92" s="467">
        <v>1209.3979999999999</v>
      </c>
      <c r="CL92" s="467">
        <v>1029.5139999999999</v>
      </c>
      <c r="CM92" s="467">
        <v>1090.7919999999999</v>
      </c>
      <c r="CN92" s="467">
        <v>0</v>
      </c>
      <c r="CO92" s="467">
        <v>0</v>
      </c>
      <c r="CP92" s="467">
        <v>116772</v>
      </c>
      <c r="CQ92" s="467">
        <v>116772</v>
      </c>
      <c r="CR92" s="467">
        <v>13113</v>
      </c>
      <c r="CS92" s="465">
        <v>2019</v>
      </c>
    </row>
    <row r="93" spans="1:97" ht="38.25" x14ac:dyDescent="0.2">
      <c r="A93" s="465">
        <v>52064</v>
      </c>
      <c r="B93" s="466" t="s">
        <v>1439</v>
      </c>
      <c r="C93" s="465" t="s">
        <v>1981</v>
      </c>
      <c r="D93" s="466" t="s">
        <v>1739</v>
      </c>
      <c r="E93" s="466" t="s">
        <v>1737</v>
      </c>
      <c r="F93" s="465">
        <v>59409</v>
      </c>
      <c r="G93" s="466" t="s">
        <v>1982</v>
      </c>
      <c r="H93" s="466" t="s">
        <v>1983</v>
      </c>
      <c r="I93" s="466" t="s">
        <v>1984</v>
      </c>
      <c r="J93" s="466" t="s">
        <v>1533</v>
      </c>
      <c r="K93" s="465">
        <v>325</v>
      </c>
      <c r="L93" s="465">
        <v>7</v>
      </c>
      <c r="M93" s="466" t="s">
        <v>1989</v>
      </c>
      <c r="N93" s="466" t="s">
        <v>1991</v>
      </c>
      <c r="O93" s="466" t="s">
        <v>1986</v>
      </c>
      <c r="P93" s="466" t="s">
        <v>1986</v>
      </c>
      <c r="Q93" s="466" t="s">
        <v>1533</v>
      </c>
      <c r="R93" s="466" t="s">
        <v>1533</v>
      </c>
      <c r="S93" s="466" t="s">
        <v>1987</v>
      </c>
      <c r="T93" s="467">
        <v>0</v>
      </c>
      <c r="U93" s="467">
        <v>0</v>
      </c>
      <c r="V93" s="467">
        <v>0</v>
      </c>
      <c r="W93" s="467">
        <v>0</v>
      </c>
      <c r="X93" s="467">
        <v>0</v>
      </c>
      <c r="Y93" s="467">
        <v>0</v>
      </c>
      <c r="Z93" s="467">
        <v>0</v>
      </c>
      <c r="AA93" s="467">
        <v>0</v>
      </c>
      <c r="AB93" s="467">
        <v>0</v>
      </c>
      <c r="AC93" s="467">
        <v>0</v>
      </c>
      <c r="AD93" s="467">
        <v>0</v>
      </c>
      <c r="AE93" s="467">
        <v>0</v>
      </c>
      <c r="AF93" s="467">
        <v>0</v>
      </c>
      <c r="AG93" s="467">
        <v>0</v>
      </c>
      <c r="AH93" s="467">
        <v>0</v>
      </c>
      <c r="AI93" s="467">
        <v>0</v>
      </c>
      <c r="AJ93" s="467">
        <v>0</v>
      </c>
      <c r="AK93" s="467">
        <v>0</v>
      </c>
      <c r="AL93" s="467">
        <v>0</v>
      </c>
      <c r="AM93" s="467">
        <v>0</v>
      </c>
      <c r="AN93" s="467">
        <v>0</v>
      </c>
      <c r="AO93" s="467">
        <v>0</v>
      </c>
      <c r="AP93" s="467">
        <v>0</v>
      </c>
      <c r="AQ93" s="467">
        <v>0</v>
      </c>
      <c r="AR93" s="468">
        <v>0</v>
      </c>
      <c r="AS93" s="468">
        <v>0</v>
      </c>
      <c r="AT93" s="468">
        <v>0</v>
      </c>
      <c r="AU93" s="468">
        <v>0</v>
      </c>
      <c r="AV93" s="468">
        <v>0</v>
      </c>
      <c r="AW93" s="468">
        <v>0</v>
      </c>
      <c r="AX93" s="468">
        <v>0</v>
      </c>
      <c r="AY93" s="468">
        <v>0</v>
      </c>
      <c r="AZ93" s="468">
        <v>0</v>
      </c>
      <c r="BA93" s="468">
        <v>0</v>
      </c>
      <c r="BB93" s="468">
        <v>0</v>
      </c>
      <c r="BC93" s="468">
        <v>0</v>
      </c>
      <c r="BD93" s="467">
        <v>0</v>
      </c>
      <c r="BE93" s="467">
        <v>0</v>
      </c>
      <c r="BF93" s="467">
        <v>0</v>
      </c>
      <c r="BG93" s="467">
        <v>0</v>
      </c>
      <c r="BH93" s="467">
        <v>0</v>
      </c>
      <c r="BI93" s="467">
        <v>0</v>
      </c>
      <c r="BJ93" s="467">
        <v>0</v>
      </c>
      <c r="BK93" s="467">
        <v>0</v>
      </c>
      <c r="BL93" s="467">
        <v>0</v>
      </c>
      <c r="BM93" s="467">
        <v>0</v>
      </c>
      <c r="BN93" s="467">
        <v>0</v>
      </c>
      <c r="BO93" s="467">
        <v>0</v>
      </c>
      <c r="BP93" s="467">
        <v>0</v>
      </c>
      <c r="BQ93" s="467">
        <v>0</v>
      </c>
      <c r="BR93" s="467">
        <v>0</v>
      </c>
      <c r="BS93" s="467">
        <v>0</v>
      </c>
      <c r="BT93" s="467">
        <v>0</v>
      </c>
      <c r="BU93" s="467">
        <v>0</v>
      </c>
      <c r="BV93" s="467">
        <v>0</v>
      </c>
      <c r="BW93" s="467">
        <v>0</v>
      </c>
      <c r="BX93" s="467">
        <v>0</v>
      </c>
      <c r="BY93" s="467">
        <v>0</v>
      </c>
      <c r="BZ93" s="467">
        <v>0</v>
      </c>
      <c r="CA93" s="467">
        <v>0</v>
      </c>
      <c r="CB93" s="467">
        <v>0</v>
      </c>
      <c r="CC93" s="467">
        <v>0</v>
      </c>
      <c r="CD93" s="467">
        <v>0</v>
      </c>
      <c r="CE93" s="467">
        <v>0</v>
      </c>
      <c r="CF93" s="467">
        <v>0</v>
      </c>
      <c r="CG93" s="467">
        <v>0</v>
      </c>
      <c r="CH93" s="467">
        <v>0</v>
      </c>
      <c r="CI93" s="467">
        <v>0</v>
      </c>
      <c r="CJ93" s="467">
        <v>0</v>
      </c>
      <c r="CK93" s="467">
        <v>0</v>
      </c>
      <c r="CL93" s="467">
        <v>0</v>
      </c>
      <c r="CM93" s="467">
        <v>0</v>
      </c>
      <c r="CN93" s="467">
        <v>0</v>
      </c>
      <c r="CO93" s="467">
        <v>0</v>
      </c>
      <c r="CP93" s="467">
        <v>0</v>
      </c>
      <c r="CQ93" s="467">
        <v>0</v>
      </c>
      <c r="CR93" s="467">
        <v>0</v>
      </c>
      <c r="CS93" s="465">
        <v>2019</v>
      </c>
    </row>
    <row r="94" spans="1:97" ht="38.25" x14ac:dyDescent="0.2">
      <c r="A94" s="465">
        <v>52064</v>
      </c>
      <c r="B94" s="466" t="s">
        <v>1439</v>
      </c>
      <c r="C94" s="465" t="s">
        <v>1981</v>
      </c>
      <c r="D94" s="466" t="s">
        <v>1739</v>
      </c>
      <c r="E94" s="466" t="s">
        <v>1737</v>
      </c>
      <c r="F94" s="465">
        <v>59409</v>
      </c>
      <c r="G94" s="466" t="s">
        <v>1982</v>
      </c>
      <c r="H94" s="466" t="s">
        <v>1983</v>
      </c>
      <c r="I94" s="466" t="s">
        <v>1984</v>
      </c>
      <c r="J94" s="466" t="s">
        <v>1533</v>
      </c>
      <c r="K94" s="465">
        <v>325</v>
      </c>
      <c r="L94" s="465">
        <v>7</v>
      </c>
      <c r="M94" s="466" t="s">
        <v>1989</v>
      </c>
      <c r="N94" s="466" t="s">
        <v>1991</v>
      </c>
      <c r="O94" s="466" t="s">
        <v>2002</v>
      </c>
      <c r="P94" s="466" t="s">
        <v>2003</v>
      </c>
      <c r="Q94" s="466" t="s">
        <v>1533</v>
      </c>
      <c r="R94" s="466" t="s">
        <v>1533</v>
      </c>
      <c r="S94" s="466" t="s">
        <v>1533</v>
      </c>
      <c r="T94" s="467">
        <v>0</v>
      </c>
      <c r="U94" s="467">
        <v>0</v>
      </c>
      <c r="V94" s="467">
        <v>0</v>
      </c>
      <c r="W94" s="467">
        <v>0</v>
      </c>
      <c r="X94" s="467">
        <v>0</v>
      </c>
      <c r="Y94" s="467">
        <v>0</v>
      </c>
      <c r="Z94" s="467">
        <v>0</v>
      </c>
      <c r="AA94" s="467">
        <v>0</v>
      </c>
      <c r="AB94" s="467">
        <v>0</v>
      </c>
      <c r="AC94" s="467">
        <v>0</v>
      </c>
      <c r="AD94" s="467">
        <v>0</v>
      </c>
      <c r="AE94" s="467">
        <v>0</v>
      </c>
      <c r="AF94" s="467">
        <v>0</v>
      </c>
      <c r="AG94" s="467">
        <v>0</v>
      </c>
      <c r="AH94" s="467">
        <v>0</v>
      </c>
      <c r="AI94" s="467">
        <v>0</v>
      </c>
      <c r="AJ94" s="467">
        <v>0</v>
      </c>
      <c r="AK94" s="467">
        <v>0</v>
      </c>
      <c r="AL94" s="467">
        <v>0</v>
      </c>
      <c r="AM94" s="467">
        <v>0</v>
      </c>
      <c r="AN94" s="467">
        <v>0</v>
      </c>
      <c r="AO94" s="467">
        <v>0</v>
      </c>
      <c r="AP94" s="467">
        <v>0</v>
      </c>
      <c r="AQ94" s="467">
        <v>0</v>
      </c>
      <c r="AR94" s="468">
        <v>0</v>
      </c>
      <c r="AS94" s="468">
        <v>0</v>
      </c>
      <c r="AT94" s="468">
        <v>0</v>
      </c>
      <c r="AU94" s="468">
        <v>0</v>
      </c>
      <c r="AV94" s="468">
        <v>0</v>
      </c>
      <c r="AW94" s="468">
        <v>0</v>
      </c>
      <c r="AX94" s="468">
        <v>0</v>
      </c>
      <c r="AY94" s="468">
        <v>0</v>
      </c>
      <c r="AZ94" s="468">
        <v>0</v>
      </c>
      <c r="BA94" s="468">
        <v>0</v>
      </c>
      <c r="BB94" s="468">
        <v>0</v>
      </c>
      <c r="BC94" s="468">
        <v>0</v>
      </c>
      <c r="BD94" s="467">
        <v>9788</v>
      </c>
      <c r="BE94" s="467">
        <v>7881</v>
      </c>
      <c r="BF94" s="467">
        <v>8940</v>
      </c>
      <c r="BG94" s="467">
        <v>8330</v>
      </c>
      <c r="BH94" s="467">
        <v>7651</v>
      </c>
      <c r="BI94" s="467">
        <v>9026</v>
      </c>
      <c r="BJ94" s="467">
        <v>9307</v>
      </c>
      <c r="BK94" s="467">
        <v>10159</v>
      </c>
      <c r="BL94" s="467">
        <v>9134</v>
      </c>
      <c r="BM94" s="467">
        <v>9916</v>
      </c>
      <c r="BN94" s="467">
        <v>8441</v>
      </c>
      <c r="BO94" s="467">
        <v>8944</v>
      </c>
      <c r="BP94" s="467">
        <v>9788</v>
      </c>
      <c r="BQ94" s="467">
        <v>7881</v>
      </c>
      <c r="BR94" s="467">
        <v>8940</v>
      </c>
      <c r="BS94" s="467">
        <v>8330</v>
      </c>
      <c r="BT94" s="467">
        <v>7651</v>
      </c>
      <c r="BU94" s="467">
        <v>9026</v>
      </c>
      <c r="BV94" s="467">
        <v>9307</v>
      </c>
      <c r="BW94" s="467">
        <v>10159</v>
      </c>
      <c r="BX94" s="467">
        <v>9134</v>
      </c>
      <c r="BY94" s="467">
        <v>9916</v>
      </c>
      <c r="BZ94" s="467">
        <v>8441</v>
      </c>
      <c r="CA94" s="467">
        <v>8944</v>
      </c>
      <c r="CB94" s="467">
        <v>1099.1849999999999</v>
      </c>
      <c r="CC94" s="467">
        <v>885.01499999999999</v>
      </c>
      <c r="CD94" s="467">
        <v>1003.88</v>
      </c>
      <c r="CE94" s="467">
        <v>935.48299999999995</v>
      </c>
      <c r="CF94" s="467">
        <v>859.19799999999998</v>
      </c>
      <c r="CG94" s="467">
        <v>1013.63</v>
      </c>
      <c r="CH94" s="467">
        <v>1045.1949999999999</v>
      </c>
      <c r="CI94" s="467">
        <v>1140.8240000000001</v>
      </c>
      <c r="CJ94" s="467">
        <v>1025.713</v>
      </c>
      <c r="CK94" s="467">
        <v>1113.5719999999999</v>
      </c>
      <c r="CL94" s="467">
        <v>947.94100000000003</v>
      </c>
      <c r="CM94" s="467">
        <v>1004.364</v>
      </c>
      <c r="CN94" s="467">
        <v>0</v>
      </c>
      <c r="CO94" s="467">
        <v>0</v>
      </c>
      <c r="CP94" s="467">
        <v>107517</v>
      </c>
      <c r="CQ94" s="467">
        <v>107517</v>
      </c>
      <c r="CR94" s="467">
        <v>12074</v>
      </c>
      <c r="CS94" s="465">
        <v>2019</v>
      </c>
    </row>
    <row r="95" spans="1:97" ht="38.25" x14ac:dyDescent="0.2">
      <c r="A95" s="465">
        <v>52076</v>
      </c>
      <c r="B95" s="466" t="s">
        <v>1439</v>
      </c>
      <c r="C95" s="465" t="s">
        <v>1981</v>
      </c>
      <c r="D95" s="466" t="s">
        <v>1740</v>
      </c>
      <c r="E95" s="466" t="s">
        <v>1723</v>
      </c>
      <c r="F95" s="465">
        <v>54713</v>
      </c>
      <c r="G95" s="466" t="s">
        <v>1982</v>
      </c>
      <c r="H95" s="466" t="s">
        <v>1983</v>
      </c>
      <c r="I95" s="466" t="s">
        <v>1984</v>
      </c>
      <c r="J95" s="466" t="s">
        <v>1533</v>
      </c>
      <c r="K95" s="465">
        <v>211</v>
      </c>
      <c r="L95" s="465">
        <v>7</v>
      </c>
      <c r="M95" s="466" t="s">
        <v>1989</v>
      </c>
      <c r="N95" s="466" t="s">
        <v>1990</v>
      </c>
      <c r="O95" s="466" t="s">
        <v>1986</v>
      </c>
      <c r="P95" s="466" t="s">
        <v>1986</v>
      </c>
      <c r="Q95" s="466" t="s">
        <v>1533</v>
      </c>
      <c r="R95" s="466" t="s">
        <v>1533</v>
      </c>
      <c r="S95" s="466" t="s">
        <v>1987</v>
      </c>
      <c r="T95" s="467">
        <v>81720</v>
      </c>
      <c r="U95" s="467">
        <v>75772</v>
      </c>
      <c r="V95" s="467">
        <v>66077</v>
      </c>
      <c r="W95" s="467">
        <v>46366</v>
      </c>
      <c r="X95" s="467">
        <v>39954</v>
      </c>
      <c r="Y95" s="467">
        <v>53426</v>
      </c>
      <c r="Z95" s="467">
        <v>84221</v>
      </c>
      <c r="AA95" s="467">
        <v>98927</v>
      </c>
      <c r="AB95" s="467">
        <v>87049</v>
      </c>
      <c r="AC95" s="467">
        <v>89157</v>
      </c>
      <c r="AD95" s="467">
        <v>87440</v>
      </c>
      <c r="AE95" s="467">
        <v>90691</v>
      </c>
      <c r="AF95" s="467">
        <v>78518</v>
      </c>
      <c r="AG95" s="467">
        <v>72802</v>
      </c>
      <c r="AH95" s="467">
        <v>63487</v>
      </c>
      <c r="AI95" s="467">
        <v>44549</v>
      </c>
      <c r="AJ95" s="467">
        <v>38388</v>
      </c>
      <c r="AK95" s="467">
        <v>51332</v>
      </c>
      <c r="AL95" s="467">
        <v>80920</v>
      </c>
      <c r="AM95" s="467">
        <v>95051</v>
      </c>
      <c r="AN95" s="467">
        <v>83638</v>
      </c>
      <c r="AO95" s="467">
        <v>85663</v>
      </c>
      <c r="AP95" s="467">
        <v>84012</v>
      </c>
      <c r="AQ95" s="467">
        <v>87137</v>
      </c>
      <c r="AR95" s="468">
        <v>1.0409999999999999</v>
      </c>
      <c r="AS95" s="468">
        <v>1.0409999999999999</v>
      </c>
      <c r="AT95" s="468">
        <v>1.0409999999999999</v>
      </c>
      <c r="AU95" s="468">
        <v>1.0409999999999999</v>
      </c>
      <c r="AV95" s="468">
        <v>1.0409999999999999</v>
      </c>
      <c r="AW95" s="468">
        <v>1.0409999999999999</v>
      </c>
      <c r="AX95" s="468">
        <v>1.0409999999999999</v>
      </c>
      <c r="AY95" s="468">
        <v>1.0409999999999999</v>
      </c>
      <c r="AZ95" s="468">
        <v>1.0409999999999999</v>
      </c>
      <c r="BA95" s="468">
        <v>1.0409999999999999</v>
      </c>
      <c r="BB95" s="468">
        <v>1.0409999999999999</v>
      </c>
      <c r="BC95" s="468">
        <v>1.0409999999999999</v>
      </c>
      <c r="BD95" s="467">
        <v>85071</v>
      </c>
      <c r="BE95" s="467">
        <v>78879</v>
      </c>
      <c r="BF95" s="467">
        <v>68786</v>
      </c>
      <c r="BG95" s="467">
        <v>48267</v>
      </c>
      <c r="BH95" s="467">
        <v>41592</v>
      </c>
      <c r="BI95" s="467">
        <v>55616</v>
      </c>
      <c r="BJ95" s="467">
        <v>87674</v>
      </c>
      <c r="BK95" s="467">
        <v>102983</v>
      </c>
      <c r="BL95" s="467">
        <v>90618</v>
      </c>
      <c r="BM95" s="467">
        <v>92812</v>
      </c>
      <c r="BN95" s="467">
        <v>91025</v>
      </c>
      <c r="BO95" s="467">
        <v>94409</v>
      </c>
      <c r="BP95" s="467">
        <v>81737</v>
      </c>
      <c r="BQ95" s="467">
        <v>75787</v>
      </c>
      <c r="BR95" s="467">
        <v>66090</v>
      </c>
      <c r="BS95" s="467">
        <v>46375</v>
      </c>
      <c r="BT95" s="467">
        <v>39962</v>
      </c>
      <c r="BU95" s="467">
        <v>53437</v>
      </c>
      <c r="BV95" s="467">
        <v>84238</v>
      </c>
      <c r="BW95" s="467">
        <v>98948</v>
      </c>
      <c r="BX95" s="467">
        <v>87067</v>
      </c>
      <c r="BY95" s="467">
        <v>89175</v>
      </c>
      <c r="BZ95" s="467">
        <v>87457</v>
      </c>
      <c r="CA95" s="467">
        <v>90710</v>
      </c>
      <c r="CB95" s="467">
        <v>6796.8069999999998</v>
      </c>
      <c r="CC95" s="467">
        <v>6302.0789999999997</v>
      </c>
      <c r="CD95" s="467">
        <v>5495.7179999999998</v>
      </c>
      <c r="CE95" s="467">
        <v>3856.3319999999999</v>
      </c>
      <c r="CF95" s="467">
        <v>3323.0549999999998</v>
      </c>
      <c r="CG95" s="467">
        <v>4443.5200000000004</v>
      </c>
      <c r="CH95" s="467">
        <v>7004.7860000000001</v>
      </c>
      <c r="CI95" s="467">
        <v>8227.9580000000005</v>
      </c>
      <c r="CJ95" s="467">
        <v>7239.9930000000004</v>
      </c>
      <c r="CK95" s="467">
        <v>7415.3159999999998</v>
      </c>
      <c r="CL95" s="467">
        <v>7272.49</v>
      </c>
      <c r="CM95" s="467">
        <v>7542.9459999999999</v>
      </c>
      <c r="CN95" s="467">
        <v>900800</v>
      </c>
      <c r="CO95" s="467">
        <v>865497</v>
      </c>
      <c r="CP95" s="467">
        <v>937732</v>
      </c>
      <c r="CQ95" s="467">
        <v>900983</v>
      </c>
      <c r="CR95" s="467">
        <v>74921</v>
      </c>
      <c r="CS95" s="465">
        <v>2019</v>
      </c>
    </row>
    <row r="96" spans="1:97" ht="38.25" x14ac:dyDescent="0.2">
      <c r="A96" s="465">
        <v>52077</v>
      </c>
      <c r="B96" s="466" t="s">
        <v>1439</v>
      </c>
      <c r="C96" s="465" t="s">
        <v>1981</v>
      </c>
      <c r="D96" s="466" t="s">
        <v>1741</v>
      </c>
      <c r="E96" s="466" t="s">
        <v>1725</v>
      </c>
      <c r="F96" s="465">
        <v>164</v>
      </c>
      <c r="G96" s="466" t="s">
        <v>1982</v>
      </c>
      <c r="H96" s="466" t="s">
        <v>1983</v>
      </c>
      <c r="I96" s="466" t="s">
        <v>1984</v>
      </c>
      <c r="J96" s="466" t="s">
        <v>1533</v>
      </c>
      <c r="K96" s="465">
        <v>211</v>
      </c>
      <c r="L96" s="465">
        <v>7</v>
      </c>
      <c r="M96" s="466" t="s">
        <v>1989</v>
      </c>
      <c r="N96" s="466" t="s">
        <v>1990</v>
      </c>
      <c r="O96" s="466" t="s">
        <v>1986</v>
      </c>
      <c r="P96" s="466" t="s">
        <v>1986</v>
      </c>
      <c r="Q96" s="466" t="s">
        <v>1533</v>
      </c>
      <c r="R96" s="466" t="s">
        <v>1533</v>
      </c>
      <c r="S96" s="466" t="s">
        <v>1987</v>
      </c>
      <c r="T96" s="467">
        <v>65011</v>
      </c>
      <c r="U96" s="467">
        <v>60278</v>
      </c>
      <c r="V96" s="467">
        <v>52566</v>
      </c>
      <c r="W96" s="467">
        <v>36885</v>
      </c>
      <c r="X96" s="467">
        <v>31785</v>
      </c>
      <c r="Y96" s="467">
        <v>42502</v>
      </c>
      <c r="Z96" s="467">
        <v>67000</v>
      </c>
      <c r="AA96" s="467">
        <v>78699</v>
      </c>
      <c r="AB96" s="467">
        <v>69249</v>
      </c>
      <c r="AC96" s="467">
        <v>70926</v>
      </c>
      <c r="AD96" s="467">
        <v>69560</v>
      </c>
      <c r="AE96" s="467">
        <v>72147</v>
      </c>
      <c r="AF96" s="467">
        <v>31275</v>
      </c>
      <c r="AG96" s="467">
        <v>28999</v>
      </c>
      <c r="AH96" s="467">
        <v>25288</v>
      </c>
      <c r="AI96" s="467">
        <v>17745</v>
      </c>
      <c r="AJ96" s="467">
        <v>15291</v>
      </c>
      <c r="AK96" s="467">
        <v>20447</v>
      </c>
      <c r="AL96" s="467">
        <v>32232</v>
      </c>
      <c r="AM96" s="467">
        <v>37860</v>
      </c>
      <c r="AN96" s="467">
        <v>33315</v>
      </c>
      <c r="AO96" s="467">
        <v>34121</v>
      </c>
      <c r="AP96" s="467">
        <v>33464</v>
      </c>
      <c r="AQ96" s="467">
        <v>34709</v>
      </c>
      <c r="AR96" s="468">
        <v>1.03</v>
      </c>
      <c r="AS96" s="468">
        <v>1.03</v>
      </c>
      <c r="AT96" s="468">
        <v>1.03</v>
      </c>
      <c r="AU96" s="468">
        <v>1.03</v>
      </c>
      <c r="AV96" s="468">
        <v>1.03</v>
      </c>
      <c r="AW96" s="468">
        <v>1.03</v>
      </c>
      <c r="AX96" s="468">
        <v>1.03</v>
      </c>
      <c r="AY96" s="468">
        <v>1.03</v>
      </c>
      <c r="AZ96" s="468">
        <v>1.03</v>
      </c>
      <c r="BA96" s="468">
        <v>1.03</v>
      </c>
      <c r="BB96" s="468">
        <v>1.03</v>
      </c>
      <c r="BC96" s="468">
        <v>1.03</v>
      </c>
      <c r="BD96" s="467">
        <v>66961</v>
      </c>
      <c r="BE96" s="467">
        <v>62086</v>
      </c>
      <c r="BF96" s="467">
        <v>54143</v>
      </c>
      <c r="BG96" s="467">
        <v>37992</v>
      </c>
      <c r="BH96" s="467">
        <v>32739</v>
      </c>
      <c r="BI96" s="467">
        <v>43777</v>
      </c>
      <c r="BJ96" s="467">
        <v>69010</v>
      </c>
      <c r="BK96" s="467">
        <v>81060</v>
      </c>
      <c r="BL96" s="467">
        <v>71326</v>
      </c>
      <c r="BM96" s="467">
        <v>73054</v>
      </c>
      <c r="BN96" s="467">
        <v>71647</v>
      </c>
      <c r="BO96" s="467">
        <v>74311</v>
      </c>
      <c r="BP96" s="467">
        <v>32213</v>
      </c>
      <c r="BQ96" s="467">
        <v>29869</v>
      </c>
      <c r="BR96" s="467">
        <v>26047</v>
      </c>
      <c r="BS96" s="467">
        <v>18277</v>
      </c>
      <c r="BT96" s="467">
        <v>15750</v>
      </c>
      <c r="BU96" s="467">
        <v>21060</v>
      </c>
      <c r="BV96" s="467">
        <v>33199</v>
      </c>
      <c r="BW96" s="467">
        <v>38996</v>
      </c>
      <c r="BX96" s="467">
        <v>34314</v>
      </c>
      <c r="BY96" s="467">
        <v>35145</v>
      </c>
      <c r="BZ96" s="467">
        <v>34468</v>
      </c>
      <c r="CA96" s="467">
        <v>35750</v>
      </c>
      <c r="CB96" s="467">
        <v>3958.1880000000001</v>
      </c>
      <c r="CC96" s="467">
        <v>3670.08</v>
      </c>
      <c r="CD96" s="467">
        <v>3200.4870000000001</v>
      </c>
      <c r="CE96" s="467">
        <v>2245.7739999999999</v>
      </c>
      <c r="CF96" s="467">
        <v>1935.2149999999999</v>
      </c>
      <c r="CG96" s="467">
        <v>2587.7289999999998</v>
      </c>
      <c r="CH96" s="467">
        <v>4079.308</v>
      </c>
      <c r="CI96" s="467">
        <v>4791.634</v>
      </c>
      <c r="CJ96" s="467">
        <v>4216.2830000000004</v>
      </c>
      <c r="CK96" s="467">
        <v>4318.384</v>
      </c>
      <c r="CL96" s="467">
        <v>4235.2079999999996</v>
      </c>
      <c r="CM96" s="467">
        <v>4392.71</v>
      </c>
      <c r="CN96" s="467">
        <v>716608</v>
      </c>
      <c r="CO96" s="467">
        <v>344746</v>
      </c>
      <c r="CP96" s="467">
        <v>738106</v>
      </c>
      <c r="CQ96" s="467">
        <v>355088</v>
      </c>
      <c r="CR96" s="467">
        <v>43631</v>
      </c>
      <c r="CS96" s="465">
        <v>2019</v>
      </c>
    </row>
    <row r="97" spans="1:97" ht="38.25" x14ac:dyDescent="0.2">
      <c r="A97" s="465">
        <v>52081</v>
      </c>
      <c r="B97" s="466" t="s">
        <v>1439</v>
      </c>
      <c r="C97" s="465" t="s">
        <v>1981</v>
      </c>
      <c r="D97" s="466" t="s">
        <v>1743</v>
      </c>
      <c r="E97" s="466" t="s">
        <v>1723</v>
      </c>
      <c r="F97" s="465">
        <v>54713</v>
      </c>
      <c r="G97" s="466" t="s">
        <v>1982</v>
      </c>
      <c r="H97" s="466" t="s">
        <v>1983</v>
      </c>
      <c r="I97" s="466" t="s">
        <v>1984</v>
      </c>
      <c r="J97" s="466" t="s">
        <v>1533</v>
      </c>
      <c r="K97" s="465">
        <v>211</v>
      </c>
      <c r="L97" s="465">
        <v>7</v>
      </c>
      <c r="M97" s="466" t="s">
        <v>1989</v>
      </c>
      <c r="N97" s="466" t="s">
        <v>1990</v>
      </c>
      <c r="O97" s="466" t="s">
        <v>1986</v>
      </c>
      <c r="P97" s="466" t="s">
        <v>1986</v>
      </c>
      <c r="Q97" s="466" t="s">
        <v>1533</v>
      </c>
      <c r="R97" s="466" t="s">
        <v>1533</v>
      </c>
      <c r="S97" s="466" t="s">
        <v>1987</v>
      </c>
      <c r="T97" s="467">
        <v>57552</v>
      </c>
      <c r="U97" s="467">
        <v>53363</v>
      </c>
      <c r="V97" s="467">
        <v>46535</v>
      </c>
      <c r="W97" s="467">
        <v>32653</v>
      </c>
      <c r="X97" s="467">
        <v>28138</v>
      </c>
      <c r="Y97" s="467">
        <v>37625</v>
      </c>
      <c r="Z97" s="467">
        <v>59313</v>
      </c>
      <c r="AA97" s="467">
        <v>69670</v>
      </c>
      <c r="AB97" s="467">
        <v>61305</v>
      </c>
      <c r="AC97" s="467">
        <v>62789</v>
      </c>
      <c r="AD97" s="467">
        <v>61580</v>
      </c>
      <c r="AE97" s="467">
        <v>63870</v>
      </c>
      <c r="AF97" s="467">
        <v>16621</v>
      </c>
      <c r="AG97" s="467">
        <v>15410</v>
      </c>
      <c r="AH97" s="467">
        <v>13439</v>
      </c>
      <c r="AI97" s="467">
        <v>9430</v>
      </c>
      <c r="AJ97" s="467">
        <v>8126</v>
      </c>
      <c r="AK97" s="467">
        <v>10866</v>
      </c>
      <c r="AL97" s="467">
        <v>17129</v>
      </c>
      <c r="AM97" s="467">
        <v>20120</v>
      </c>
      <c r="AN97" s="467">
        <v>17705</v>
      </c>
      <c r="AO97" s="467">
        <v>18133</v>
      </c>
      <c r="AP97" s="467">
        <v>17784</v>
      </c>
      <c r="AQ97" s="467">
        <v>18445</v>
      </c>
      <c r="AR97" s="468">
        <v>1.0329999999999999</v>
      </c>
      <c r="AS97" s="468">
        <v>1.0329999999999999</v>
      </c>
      <c r="AT97" s="468">
        <v>1.0329999999999999</v>
      </c>
      <c r="AU97" s="468">
        <v>1.0329999999999999</v>
      </c>
      <c r="AV97" s="468">
        <v>1.0329999999999999</v>
      </c>
      <c r="AW97" s="468">
        <v>1.0329999999999999</v>
      </c>
      <c r="AX97" s="468">
        <v>1.0329999999999999</v>
      </c>
      <c r="AY97" s="468">
        <v>1.0329999999999999</v>
      </c>
      <c r="AZ97" s="468">
        <v>1.0329999999999999</v>
      </c>
      <c r="BA97" s="468">
        <v>1.0329999999999999</v>
      </c>
      <c r="BB97" s="468">
        <v>1.0329999999999999</v>
      </c>
      <c r="BC97" s="468">
        <v>1.0329999999999999</v>
      </c>
      <c r="BD97" s="467">
        <v>59451</v>
      </c>
      <c r="BE97" s="467">
        <v>55124</v>
      </c>
      <c r="BF97" s="467">
        <v>48071</v>
      </c>
      <c r="BG97" s="467">
        <v>33731</v>
      </c>
      <c r="BH97" s="467">
        <v>29067</v>
      </c>
      <c r="BI97" s="467">
        <v>38867</v>
      </c>
      <c r="BJ97" s="467">
        <v>61270</v>
      </c>
      <c r="BK97" s="467">
        <v>71969</v>
      </c>
      <c r="BL97" s="467">
        <v>63328</v>
      </c>
      <c r="BM97" s="467">
        <v>64861</v>
      </c>
      <c r="BN97" s="467">
        <v>63612</v>
      </c>
      <c r="BO97" s="467">
        <v>65978</v>
      </c>
      <c r="BP97" s="467">
        <v>17169</v>
      </c>
      <c r="BQ97" s="467">
        <v>15919</v>
      </c>
      <c r="BR97" s="467">
        <v>13882</v>
      </c>
      <c r="BS97" s="467">
        <v>9741</v>
      </c>
      <c r="BT97" s="467">
        <v>8394</v>
      </c>
      <c r="BU97" s="467">
        <v>11225</v>
      </c>
      <c r="BV97" s="467">
        <v>17694</v>
      </c>
      <c r="BW97" s="467">
        <v>20784</v>
      </c>
      <c r="BX97" s="467">
        <v>18289</v>
      </c>
      <c r="BY97" s="467">
        <v>18731</v>
      </c>
      <c r="BZ97" s="467">
        <v>18371</v>
      </c>
      <c r="CA97" s="467">
        <v>19054</v>
      </c>
      <c r="CB97" s="467">
        <v>4066.5990000000002</v>
      </c>
      <c r="CC97" s="467">
        <v>3770.5990000000002</v>
      </c>
      <c r="CD97" s="467">
        <v>3288.1439999999998</v>
      </c>
      <c r="CE97" s="467">
        <v>2307.2829999999999</v>
      </c>
      <c r="CF97" s="467">
        <v>1988.2180000000001</v>
      </c>
      <c r="CG97" s="467">
        <v>2658.6039999999998</v>
      </c>
      <c r="CH97" s="467">
        <v>4191.0349999999999</v>
      </c>
      <c r="CI97" s="467">
        <v>4922.8710000000001</v>
      </c>
      <c r="CJ97" s="467">
        <v>4331.7619999999997</v>
      </c>
      <c r="CK97" s="467">
        <v>4436.6589999999997</v>
      </c>
      <c r="CL97" s="467">
        <v>4351.2049999999999</v>
      </c>
      <c r="CM97" s="467">
        <v>4513.0209999999997</v>
      </c>
      <c r="CN97" s="467">
        <v>634393</v>
      </c>
      <c r="CO97" s="467">
        <v>183208</v>
      </c>
      <c r="CP97" s="467">
        <v>655329</v>
      </c>
      <c r="CQ97" s="467">
        <v>189253</v>
      </c>
      <c r="CR97" s="467">
        <v>44826</v>
      </c>
      <c r="CS97" s="465">
        <v>2019</v>
      </c>
    </row>
    <row r="98" spans="1:97" ht="38.25" x14ac:dyDescent="0.2">
      <c r="A98" s="465">
        <v>52082</v>
      </c>
      <c r="B98" s="466" t="s">
        <v>1439</v>
      </c>
      <c r="C98" s="465" t="s">
        <v>1981</v>
      </c>
      <c r="D98" s="466" t="s">
        <v>1744</v>
      </c>
      <c r="E98" s="466" t="s">
        <v>1723</v>
      </c>
      <c r="F98" s="465">
        <v>54713</v>
      </c>
      <c r="G98" s="466" t="s">
        <v>1982</v>
      </c>
      <c r="H98" s="466" t="s">
        <v>1983</v>
      </c>
      <c r="I98" s="466" t="s">
        <v>1984</v>
      </c>
      <c r="J98" s="466" t="s">
        <v>1533</v>
      </c>
      <c r="K98" s="465">
        <v>211</v>
      </c>
      <c r="L98" s="465">
        <v>7</v>
      </c>
      <c r="M98" s="466" t="s">
        <v>1989</v>
      </c>
      <c r="N98" s="466" t="s">
        <v>1990</v>
      </c>
      <c r="O98" s="466" t="s">
        <v>1986</v>
      </c>
      <c r="P98" s="466" t="s">
        <v>1986</v>
      </c>
      <c r="Q98" s="466" t="s">
        <v>1533</v>
      </c>
      <c r="R98" s="466" t="s">
        <v>1533</v>
      </c>
      <c r="S98" s="466" t="s">
        <v>1987</v>
      </c>
      <c r="T98" s="467">
        <v>57767</v>
      </c>
      <c r="U98" s="467">
        <v>53562</v>
      </c>
      <c r="V98" s="467">
        <v>46709</v>
      </c>
      <c r="W98" s="467">
        <v>32775</v>
      </c>
      <c r="X98" s="467">
        <v>28243</v>
      </c>
      <c r="Y98" s="467">
        <v>37766</v>
      </c>
      <c r="Z98" s="467">
        <v>59534</v>
      </c>
      <c r="AA98" s="467">
        <v>69930</v>
      </c>
      <c r="AB98" s="467">
        <v>61533</v>
      </c>
      <c r="AC98" s="467">
        <v>63023</v>
      </c>
      <c r="AD98" s="467">
        <v>61810</v>
      </c>
      <c r="AE98" s="467">
        <v>64108</v>
      </c>
      <c r="AF98" s="467">
        <v>15902</v>
      </c>
      <c r="AG98" s="467">
        <v>14744</v>
      </c>
      <c r="AH98" s="467">
        <v>12858</v>
      </c>
      <c r="AI98" s="467">
        <v>9022</v>
      </c>
      <c r="AJ98" s="467">
        <v>7774</v>
      </c>
      <c r="AK98" s="467">
        <v>10396</v>
      </c>
      <c r="AL98" s="467">
        <v>16388</v>
      </c>
      <c r="AM98" s="467">
        <v>19250</v>
      </c>
      <c r="AN98" s="467">
        <v>16939</v>
      </c>
      <c r="AO98" s="467">
        <v>17348</v>
      </c>
      <c r="AP98" s="467">
        <v>17015</v>
      </c>
      <c r="AQ98" s="467">
        <v>17648</v>
      </c>
      <c r="AR98" s="468">
        <v>1.0329999999999999</v>
      </c>
      <c r="AS98" s="468">
        <v>1.0329999999999999</v>
      </c>
      <c r="AT98" s="468">
        <v>1.0329999999999999</v>
      </c>
      <c r="AU98" s="468">
        <v>1.0329999999999999</v>
      </c>
      <c r="AV98" s="468">
        <v>1.0329999999999999</v>
      </c>
      <c r="AW98" s="468">
        <v>1.0329999999999999</v>
      </c>
      <c r="AX98" s="468">
        <v>1.0329999999999999</v>
      </c>
      <c r="AY98" s="468">
        <v>1.0329999999999999</v>
      </c>
      <c r="AZ98" s="468">
        <v>1.0329999999999999</v>
      </c>
      <c r="BA98" s="468">
        <v>1.0329999999999999</v>
      </c>
      <c r="BB98" s="468">
        <v>1.0329999999999999</v>
      </c>
      <c r="BC98" s="468">
        <v>1.0329999999999999</v>
      </c>
      <c r="BD98" s="467">
        <v>59673</v>
      </c>
      <c r="BE98" s="467">
        <v>55330</v>
      </c>
      <c r="BF98" s="467">
        <v>48250</v>
      </c>
      <c r="BG98" s="467">
        <v>33857</v>
      </c>
      <c r="BH98" s="467">
        <v>29175</v>
      </c>
      <c r="BI98" s="467">
        <v>39012</v>
      </c>
      <c r="BJ98" s="467">
        <v>61499</v>
      </c>
      <c r="BK98" s="467">
        <v>72238</v>
      </c>
      <c r="BL98" s="467">
        <v>63564</v>
      </c>
      <c r="BM98" s="467">
        <v>65103</v>
      </c>
      <c r="BN98" s="467">
        <v>63850</v>
      </c>
      <c r="BO98" s="467">
        <v>66224</v>
      </c>
      <c r="BP98" s="467">
        <v>16427</v>
      </c>
      <c r="BQ98" s="467">
        <v>15231</v>
      </c>
      <c r="BR98" s="467">
        <v>13282</v>
      </c>
      <c r="BS98" s="467">
        <v>9320</v>
      </c>
      <c r="BT98" s="467">
        <v>8031</v>
      </c>
      <c r="BU98" s="467">
        <v>10739</v>
      </c>
      <c r="BV98" s="467">
        <v>16929</v>
      </c>
      <c r="BW98" s="467">
        <v>19885</v>
      </c>
      <c r="BX98" s="467">
        <v>17498</v>
      </c>
      <c r="BY98" s="467">
        <v>17921</v>
      </c>
      <c r="BZ98" s="467">
        <v>17576</v>
      </c>
      <c r="CA98" s="467">
        <v>18230</v>
      </c>
      <c r="CB98" s="467">
        <v>3904.6660000000002</v>
      </c>
      <c r="CC98" s="467">
        <v>3620.451</v>
      </c>
      <c r="CD98" s="467">
        <v>3157.2080000000001</v>
      </c>
      <c r="CE98" s="467">
        <v>2215.4050000000002</v>
      </c>
      <c r="CF98" s="467">
        <v>1909.046</v>
      </c>
      <c r="CG98" s="467">
        <v>2552.7359999999999</v>
      </c>
      <c r="CH98" s="467">
        <v>4024.145</v>
      </c>
      <c r="CI98" s="467">
        <v>4726.8389999999999</v>
      </c>
      <c r="CJ98" s="467">
        <v>4159.268</v>
      </c>
      <c r="CK98" s="467">
        <v>4259.9889999999996</v>
      </c>
      <c r="CL98" s="467">
        <v>4177.9369999999999</v>
      </c>
      <c r="CM98" s="467">
        <v>4333.3100000000004</v>
      </c>
      <c r="CN98" s="467">
        <v>636760</v>
      </c>
      <c r="CO98" s="467">
        <v>175284</v>
      </c>
      <c r="CP98" s="467">
        <v>657775</v>
      </c>
      <c r="CQ98" s="467">
        <v>181069</v>
      </c>
      <c r="CR98" s="467">
        <v>43041</v>
      </c>
      <c r="CS98" s="465">
        <v>2019</v>
      </c>
    </row>
    <row r="99" spans="1:97" ht="38.25" x14ac:dyDescent="0.2">
      <c r="A99" s="465">
        <v>52085</v>
      </c>
      <c r="B99" s="466" t="s">
        <v>1439</v>
      </c>
      <c r="C99" s="465" t="s">
        <v>1981</v>
      </c>
      <c r="D99" s="466" t="s">
        <v>1746</v>
      </c>
      <c r="E99" s="466" t="s">
        <v>1723</v>
      </c>
      <c r="F99" s="465">
        <v>54713</v>
      </c>
      <c r="G99" s="466" t="s">
        <v>1982</v>
      </c>
      <c r="H99" s="466" t="s">
        <v>1983</v>
      </c>
      <c r="I99" s="466" t="s">
        <v>1984</v>
      </c>
      <c r="J99" s="466" t="s">
        <v>1533</v>
      </c>
      <c r="K99" s="465">
        <v>211</v>
      </c>
      <c r="L99" s="465">
        <v>7</v>
      </c>
      <c r="M99" s="466" t="s">
        <v>1989</v>
      </c>
      <c r="N99" s="466" t="s">
        <v>1990</v>
      </c>
      <c r="O99" s="466" t="s">
        <v>1986</v>
      </c>
      <c r="P99" s="466" t="s">
        <v>1986</v>
      </c>
      <c r="Q99" s="466" t="s">
        <v>1533</v>
      </c>
      <c r="R99" s="466" t="s">
        <v>1533</v>
      </c>
      <c r="S99" s="466" t="s">
        <v>1987</v>
      </c>
      <c r="T99" s="467">
        <v>94349</v>
      </c>
      <c r="U99" s="467">
        <v>94854</v>
      </c>
      <c r="V99" s="467">
        <v>105027</v>
      </c>
      <c r="W99" s="467">
        <v>100831</v>
      </c>
      <c r="X99" s="467">
        <v>88664</v>
      </c>
      <c r="Y99" s="467">
        <v>93343</v>
      </c>
      <c r="Z99" s="467">
        <v>104266</v>
      </c>
      <c r="AA99" s="467">
        <v>104282</v>
      </c>
      <c r="AB99" s="467">
        <v>101152</v>
      </c>
      <c r="AC99" s="467">
        <v>101269</v>
      </c>
      <c r="AD99" s="467">
        <v>96380</v>
      </c>
      <c r="AE99" s="467">
        <v>98869</v>
      </c>
      <c r="AF99" s="467">
        <v>25931</v>
      </c>
      <c r="AG99" s="467">
        <v>26248</v>
      </c>
      <c r="AH99" s="467">
        <v>29011</v>
      </c>
      <c r="AI99" s="467">
        <v>27741</v>
      </c>
      <c r="AJ99" s="467">
        <v>25105</v>
      </c>
      <c r="AK99" s="467">
        <v>26101</v>
      </c>
      <c r="AL99" s="467">
        <v>29092</v>
      </c>
      <c r="AM99" s="467">
        <v>28816</v>
      </c>
      <c r="AN99" s="467">
        <v>27825</v>
      </c>
      <c r="AO99" s="467">
        <v>28016</v>
      </c>
      <c r="AP99" s="467">
        <v>26434</v>
      </c>
      <c r="AQ99" s="467">
        <v>27237</v>
      </c>
      <c r="AR99" s="468">
        <v>1.028</v>
      </c>
      <c r="AS99" s="468">
        <v>1.028</v>
      </c>
      <c r="AT99" s="468">
        <v>1.028</v>
      </c>
      <c r="AU99" s="468">
        <v>1.028</v>
      </c>
      <c r="AV99" s="468">
        <v>1.028</v>
      </c>
      <c r="AW99" s="468">
        <v>1.028</v>
      </c>
      <c r="AX99" s="468">
        <v>1.028</v>
      </c>
      <c r="AY99" s="468">
        <v>1.038</v>
      </c>
      <c r="AZ99" s="468">
        <v>1.0409999999999999</v>
      </c>
      <c r="BA99" s="468">
        <v>1.038</v>
      </c>
      <c r="BB99" s="468">
        <v>1.038</v>
      </c>
      <c r="BC99" s="468">
        <v>1.044</v>
      </c>
      <c r="BD99" s="467">
        <v>96991</v>
      </c>
      <c r="BE99" s="467">
        <v>97510</v>
      </c>
      <c r="BF99" s="467">
        <v>107968</v>
      </c>
      <c r="BG99" s="467">
        <v>103654</v>
      </c>
      <c r="BH99" s="467">
        <v>91147</v>
      </c>
      <c r="BI99" s="467">
        <v>95957</v>
      </c>
      <c r="BJ99" s="467">
        <v>107185</v>
      </c>
      <c r="BK99" s="467">
        <v>108245</v>
      </c>
      <c r="BL99" s="467">
        <v>105299</v>
      </c>
      <c r="BM99" s="467">
        <v>105117</v>
      </c>
      <c r="BN99" s="467">
        <v>100042</v>
      </c>
      <c r="BO99" s="467">
        <v>103219</v>
      </c>
      <c r="BP99" s="467">
        <v>26657</v>
      </c>
      <c r="BQ99" s="467">
        <v>26983</v>
      </c>
      <c r="BR99" s="467">
        <v>29823</v>
      </c>
      <c r="BS99" s="467">
        <v>28518</v>
      </c>
      <c r="BT99" s="467">
        <v>25808</v>
      </c>
      <c r="BU99" s="467">
        <v>26832</v>
      </c>
      <c r="BV99" s="467">
        <v>29907</v>
      </c>
      <c r="BW99" s="467">
        <v>29911</v>
      </c>
      <c r="BX99" s="467">
        <v>28966</v>
      </c>
      <c r="BY99" s="467">
        <v>29081</v>
      </c>
      <c r="BZ99" s="467">
        <v>27439</v>
      </c>
      <c r="CA99" s="467">
        <v>28435</v>
      </c>
      <c r="CB99" s="467">
        <v>6036</v>
      </c>
      <c r="CC99" s="467">
        <v>6062</v>
      </c>
      <c r="CD99" s="467">
        <v>6715</v>
      </c>
      <c r="CE99" s="467">
        <v>6648</v>
      </c>
      <c r="CF99" s="467">
        <v>6053</v>
      </c>
      <c r="CG99" s="467">
        <v>5976</v>
      </c>
      <c r="CH99" s="467">
        <v>6907</v>
      </c>
      <c r="CI99" s="467">
        <v>7205</v>
      </c>
      <c r="CJ99" s="467">
        <v>7109</v>
      </c>
      <c r="CK99" s="467">
        <v>7219</v>
      </c>
      <c r="CL99" s="467">
        <v>6552</v>
      </c>
      <c r="CM99" s="467">
        <v>6835</v>
      </c>
      <c r="CN99" s="467">
        <v>1183286</v>
      </c>
      <c r="CO99" s="467">
        <v>327557</v>
      </c>
      <c r="CP99" s="467">
        <v>1222334</v>
      </c>
      <c r="CQ99" s="467">
        <v>338360</v>
      </c>
      <c r="CR99" s="467">
        <v>79317</v>
      </c>
      <c r="CS99" s="465">
        <v>2019</v>
      </c>
    </row>
    <row r="100" spans="1:97" ht="38.25" x14ac:dyDescent="0.2">
      <c r="A100" s="465">
        <v>52086</v>
      </c>
      <c r="B100" s="466" t="s">
        <v>1439</v>
      </c>
      <c r="C100" s="465" t="s">
        <v>1981</v>
      </c>
      <c r="D100" s="466" t="s">
        <v>1747</v>
      </c>
      <c r="E100" s="466" t="s">
        <v>1723</v>
      </c>
      <c r="F100" s="465">
        <v>54713</v>
      </c>
      <c r="G100" s="466" t="s">
        <v>1982</v>
      </c>
      <c r="H100" s="466" t="s">
        <v>1983</v>
      </c>
      <c r="I100" s="466" t="s">
        <v>1984</v>
      </c>
      <c r="J100" s="466" t="s">
        <v>1533</v>
      </c>
      <c r="K100" s="465">
        <v>211</v>
      </c>
      <c r="L100" s="465">
        <v>7</v>
      </c>
      <c r="M100" s="466" t="s">
        <v>1989</v>
      </c>
      <c r="N100" s="466" t="s">
        <v>1990</v>
      </c>
      <c r="O100" s="466" t="s">
        <v>1986</v>
      </c>
      <c r="P100" s="466" t="s">
        <v>1986</v>
      </c>
      <c r="Q100" s="466" t="s">
        <v>1533</v>
      </c>
      <c r="R100" s="466" t="s">
        <v>1533</v>
      </c>
      <c r="S100" s="466" t="s">
        <v>1987</v>
      </c>
      <c r="T100" s="467">
        <v>95491</v>
      </c>
      <c r="U100" s="467">
        <v>88541</v>
      </c>
      <c r="V100" s="467">
        <v>77212</v>
      </c>
      <c r="W100" s="467">
        <v>54180</v>
      </c>
      <c r="X100" s="467">
        <v>46687</v>
      </c>
      <c r="Y100" s="467">
        <v>62429</v>
      </c>
      <c r="Z100" s="467">
        <v>98414</v>
      </c>
      <c r="AA100" s="467">
        <v>115599</v>
      </c>
      <c r="AB100" s="467">
        <v>101718</v>
      </c>
      <c r="AC100" s="467">
        <v>104182</v>
      </c>
      <c r="AD100" s="467">
        <v>102175</v>
      </c>
      <c r="AE100" s="467">
        <v>105975</v>
      </c>
      <c r="AF100" s="467">
        <v>24454</v>
      </c>
      <c r="AG100" s="467">
        <v>22674</v>
      </c>
      <c r="AH100" s="467">
        <v>19773</v>
      </c>
      <c r="AI100" s="467">
        <v>13875</v>
      </c>
      <c r="AJ100" s="467">
        <v>11957</v>
      </c>
      <c r="AK100" s="467">
        <v>15988</v>
      </c>
      <c r="AL100" s="467">
        <v>25203</v>
      </c>
      <c r="AM100" s="467">
        <v>29604</v>
      </c>
      <c r="AN100" s="467">
        <v>26049</v>
      </c>
      <c r="AO100" s="467">
        <v>26680</v>
      </c>
      <c r="AP100" s="467">
        <v>26166</v>
      </c>
      <c r="AQ100" s="467">
        <v>27139</v>
      </c>
      <c r="AR100" s="468">
        <v>1.0409999999999999</v>
      </c>
      <c r="AS100" s="468">
        <v>1.0409999999999999</v>
      </c>
      <c r="AT100" s="468">
        <v>1.0409999999999999</v>
      </c>
      <c r="AU100" s="468">
        <v>1.0409999999999999</v>
      </c>
      <c r="AV100" s="468">
        <v>1.0409999999999999</v>
      </c>
      <c r="AW100" s="468">
        <v>1.0409999999999999</v>
      </c>
      <c r="AX100" s="468">
        <v>1.0409999999999999</v>
      </c>
      <c r="AY100" s="468">
        <v>1.0409999999999999</v>
      </c>
      <c r="AZ100" s="468">
        <v>1.0409999999999999</v>
      </c>
      <c r="BA100" s="468">
        <v>1.0409999999999999</v>
      </c>
      <c r="BB100" s="468">
        <v>1.0409999999999999</v>
      </c>
      <c r="BC100" s="468">
        <v>1.0409999999999999</v>
      </c>
      <c r="BD100" s="467">
        <v>99406</v>
      </c>
      <c r="BE100" s="467">
        <v>92171</v>
      </c>
      <c r="BF100" s="467">
        <v>80378</v>
      </c>
      <c r="BG100" s="467">
        <v>56401</v>
      </c>
      <c r="BH100" s="467">
        <v>48601</v>
      </c>
      <c r="BI100" s="467">
        <v>64989</v>
      </c>
      <c r="BJ100" s="467">
        <v>102449</v>
      </c>
      <c r="BK100" s="467">
        <v>120339</v>
      </c>
      <c r="BL100" s="467">
        <v>105888</v>
      </c>
      <c r="BM100" s="467">
        <v>108453</v>
      </c>
      <c r="BN100" s="467">
        <v>106364</v>
      </c>
      <c r="BO100" s="467">
        <v>110320</v>
      </c>
      <c r="BP100" s="467">
        <v>25457</v>
      </c>
      <c r="BQ100" s="467">
        <v>23604</v>
      </c>
      <c r="BR100" s="467">
        <v>20584</v>
      </c>
      <c r="BS100" s="467">
        <v>14444</v>
      </c>
      <c r="BT100" s="467">
        <v>12447</v>
      </c>
      <c r="BU100" s="467">
        <v>16643</v>
      </c>
      <c r="BV100" s="467">
        <v>26236</v>
      </c>
      <c r="BW100" s="467">
        <v>30818</v>
      </c>
      <c r="BX100" s="467">
        <v>27117</v>
      </c>
      <c r="BY100" s="467">
        <v>27774</v>
      </c>
      <c r="BZ100" s="467">
        <v>27239</v>
      </c>
      <c r="CA100" s="467">
        <v>28252</v>
      </c>
      <c r="CB100" s="467">
        <v>6259.9279999999999</v>
      </c>
      <c r="CC100" s="467">
        <v>5804.2790000000005</v>
      </c>
      <c r="CD100" s="467">
        <v>5061.6120000000001</v>
      </c>
      <c r="CE100" s="467">
        <v>3551.721</v>
      </c>
      <c r="CF100" s="467">
        <v>3060.567</v>
      </c>
      <c r="CG100" s="467">
        <v>4092.527</v>
      </c>
      <c r="CH100" s="467">
        <v>6451.4790000000003</v>
      </c>
      <c r="CI100" s="467">
        <v>7578.0330000000004</v>
      </c>
      <c r="CJ100" s="467">
        <v>6668.107</v>
      </c>
      <c r="CK100" s="467">
        <v>6829.5810000000001</v>
      </c>
      <c r="CL100" s="467">
        <v>6698.0370000000003</v>
      </c>
      <c r="CM100" s="467">
        <v>6947.1289999999999</v>
      </c>
      <c r="CN100" s="467">
        <v>1052603</v>
      </c>
      <c r="CO100" s="467">
        <v>269562</v>
      </c>
      <c r="CP100" s="467">
        <v>1095759</v>
      </c>
      <c r="CQ100" s="467">
        <v>280615</v>
      </c>
      <c r="CR100" s="467">
        <v>69003</v>
      </c>
      <c r="CS100" s="465">
        <v>2019</v>
      </c>
    </row>
    <row r="101" spans="1:97" ht="38.25" x14ac:dyDescent="0.2">
      <c r="A101" s="465">
        <v>52096</v>
      </c>
      <c r="B101" s="466" t="s">
        <v>1439</v>
      </c>
      <c r="C101" s="465" t="s">
        <v>1981</v>
      </c>
      <c r="D101" s="466" t="s">
        <v>1751</v>
      </c>
      <c r="E101" s="466" t="s">
        <v>1702</v>
      </c>
      <c r="F101" s="465">
        <v>1569</v>
      </c>
      <c r="G101" s="466" t="s">
        <v>1982</v>
      </c>
      <c r="H101" s="466" t="s">
        <v>1983</v>
      </c>
      <c r="I101" s="466" t="s">
        <v>1984</v>
      </c>
      <c r="J101" s="466" t="s">
        <v>1533</v>
      </c>
      <c r="K101" s="465">
        <v>324</v>
      </c>
      <c r="L101" s="465">
        <v>7</v>
      </c>
      <c r="M101" s="466" t="s">
        <v>1989</v>
      </c>
      <c r="N101" s="466" t="s">
        <v>1990</v>
      </c>
      <c r="O101" s="466" t="s">
        <v>1986</v>
      </c>
      <c r="P101" s="466" t="s">
        <v>1986</v>
      </c>
      <c r="Q101" s="466" t="s">
        <v>1533</v>
      </c>
      <c r="R101" s="466" t="s">
        <v>1533</v>
      </c>
      <c r="S101" s="466" t="s">
        <v>1987</v>
      </c>
      <c r="T101" s="467">
        <v>300464</v>
      </c>
      <c r="U101" s="467">
        <v>296419</v>
      </c>
      <c r="V101" s="467">
        <v>297852</v>
      </c>
      <c r="W101" s="467">
        <v>155857</v>
      </c>
      <c r="X101" s="467">
        <v>230364</v>
      </c>
      <c r="Y101" s="467">
        <v>308637</v>
      </c>
      <c r="Z101" s="467">
        <v>280269</v>
      </c>
      <c r="AA101" s="467">
        <v>233646</v>
      </c>
      <c r="AB101" s="467">
        <v>224490</v>
      </c>
      <c r="AC101" s="467">
        <v>271240</v>
      </c>
      <c r="AD101" s="467">
        <v>299266</v>
      </c>
      <c r="AE101" s="467">
        <v>320589</v>
      </c>
      <c r="AF101" s="467">
        <v>136994</v>
      </c>
      <c r="AG101" s="467">
        <v>127277</v>
      </c>
      <c r="AH101" s="467">
        <v>134218</v>
      </c>
      <c r="AI101" s="467">
        <v>71852</v>
      </c>
      <c r="AJ101" s="467">
        <v>105149</v>
      </c>
      <c r="AK101" s="467">
        <v>140352</v>
      </c>
      <c r="AL101" s="467">
        <v>124093</v>
      </c>
      <c r="AM101" s="467">
        <v>100441</v>
      </c>
      <c r="AN101" s="467">
        <v>92966</v>
      </c>
      <c r="AO101" s="467">
        <v>121236</v>
      </c>
      <c r="AP101" s="467">
        <v>137757</v>
      </c>
      <c r="AQ101" s="467">
        <v>148370</v>
      </c>
      <c r="AR101" s="468">
        <v>1.0349999999999999</v>
      </c>
      <c r="AS101" s="468">
        <v>1.0389999999999999</v>
      </c>
      <c r="AT101" s="468">
        <v>1.034</v>
      </c>
      <c r="AU101" s="468">
        <v>1.0369999999999999</v>
      </c>
      <c r="AV101" s="468">
        <v>1.0369999999999999</v>
      </c>
      <c r="AW101" s="468">
        <v>1.04</v>
      </c>
      <c r="AX101" s="468">
        <v>1.0469999999999999</v>
      </c>
      <c r="AY101" s="468">
        <v>1.0469999999999999</v>
      </c>
      <c r="AZ101" s="468">
        <v>1.048</v>
      </c>
      <c r="BA101" s="468">
        <v>1.046</v>
      </c>
      <c r="BB101" s="468">
        <v>1.0429999999999999</v>
      </c>
      <c r="BC101" s="468">
        <v>1.0429999999999999</v>
      </c>
      <c r="BD101" s="467">
        <v>310980</v>
      </c>
      <c r="BE101" s="467">
        <v>307979</v>
      </c>
      <c r="BF101" s="467">
        <v>307979</v>
      </c>
      <c r="BG101" s="467">
        <v>161624</v>
      </c>
      <c r="BH101" s="467">
        <v>238887</v>
      </c>
      <c r="BI101" s="467">
        <v>320982</v>
      </c>
      <c r="BJ101" s="467">
        <v>293442</v>
      </c>
      <c r="BK101" s="467">
        <v>244627</v>
      </c>
      <c r="BL101" s="467">
        <v>235266</v>
      </c>
      <c r="BM101" s="467">
        <v>283717</v>
      </c>
      <c r="BN101" s="467">
        <v>312134</v>
      </c>
      <c r="BO101" s="467">
        <v>334374</v>
      </c>
      <c r="BP101" s="467">
        <v>141789</v>
      </c>
      <c r="BQ101" s="467">
        <v>132241</v>
      </c>
      <c r="BR101" s="467">
        <v>138781</v>
      </c>
      <c r="BS101" s="467">
        <v>74511</v>
      </c>
      <c r="BT101" s="467">
        <v>109039</v>
      </c>
      <c r="BU101" s="467">
        <v>145966</v>
      </c>
      <c r="BV101" s="467">
        <v>129925</v>
      </c>
      <c r="BW101" s="467">
        <v>105162</v>
      </c>
      <c r="BX101" s="467">
        <v>97428</v>
      </c>
      <c r="BY101" s="467">
        <v>126813</v>
      </c>
      <c r="BZ101" s="467">
        <v>143681</v>
      </c>
      <c r="CA101" s="467">
        <v>154750</v>
      </c>
      <c r="CB101" s="467">
        <v>25259</v>
      </c>
      <c r="CC101" s="467">
        <v>23664</v>
      </c>
      <c r="CD101" s="467">
        <v>24623</v>
      </c>
      <c r="CE101" s="467">
        <v>12267</v>
      </c>
      <c r="CF101" s="467">
        <v>19076</v>
      </c>
      <c r="CG101" s="467">
        <v>26192</v>
      </c>
      <c r="CH101" s="467">
        <v>22926</v>
      </c>
      <c r="CI101" s="467">
        <v>18057</v>
      </c>
      <c r="CJ101" s="467">
        <v>18193</v>
      </c>
      <c r="CK101" s="467">
        <v>22509</v>
      </c>
      <c r="CL101" s="467">
        <v>25675</v>
      </c>
      <c r="CM101" s="467">
        <v>27724</v>
      </c>
      <c r="CN101" s="467">
        <v>3219093</v>
      </c>
      <c r="CO101" s="467">
        <v>1440705</v>
      </c>
      <c r="CP101" s="467">
        <v>3351991</v>
      </c>
      <c r="CQ101" s="467">
        <v>1500086</v>
      </c>
      <c r="CR101" s="467">
        <v>266165</v>
      </c>
      <c r="CS101" s="465">
        <v>2019</v>
      </c>
    </row>
    <row r="102" spans="1:97" ht="38.25" x14ac:dyDescent="0.2">
      <c r="A102" s="465">
        <v>52104</v>
      </c>
      <c r="B102" s="466" t="s">
        <v>1439</v>
      </c>
      <c r="C102" s="465" t="s">
        <v>1981</v>
      </c>
      <c r="D102" s="466" t="s">
        <v>1752</v>
      </c>
      <c r="E102" s="466" t="s">
        <v>1723</v>
      </c>
      <c r="F102" s="465">
        <v>54713</v>
      </c>
      <c r="G102" s="466" t="s">
        <v>1982</v>
      </c>
      <c r="H102" s="466" t="s">
        <v>1983</v>
      </c>
      <c r="I102" s="466" t="s">
        <v>1984</v>
      </c>
      <c r="J102" s="466" t="s">
        <v>1533</v>
      </c>
      <c r="K102" s="465">
        <v>211</v>
      </c>
      <c r="L102" s="465">
        <v>7</v>
      </c>
      <c r="M102" s="466" t="s">
        <v>1989</v>
      </c>
      <c r="N102" s="466" t="s">
        <v>1990</v>
      </c>
      <c r="O102" s="466" t="s">
        <v>1986</v>
      </c>
      <c r="P102" s="466" t="s">
        <v>1986</v>
      </c>
      <c r="Q102" s="466" t="s">
        <v>1533</v>
      </c>
      <c r="R102" s="466" t="s">
        <v>1533</v>
      </c>
      <c r="S102" s="466" t="s">
        <v>1987</v>
      </c>
      <c r="T102" s="467">
        <v>106793</v>
      </c>
      <c r="U102" s="467">
        <v>99019</v>
      </c>
      <c r="V102" s="467">
        <v>86350</v>
      </c>
      <c r="W102" s="467">
        <v>60591</v>
      </c>
      <c r="X102" s="467">
        <v>52212</v>
      </c>
      <c r="Y102" s="467">
        <v>69817</v>
      </c>
      <c r="Z102" s="467">
        <v>110060</v>
      </c>
      <c r="AA102" s="467">
        <v>129279</v>
      </c>
      <c r="AB102" s="467">
        <v>113756</v>
      </c>
      <c r="AC102" s="467">
        <v>116511</v>
      </c>
      <c r="AD102" s="467">
        <v>114266</v>
      </c>
      <c r="AE102" s="467">
        <v>118516</v>
      </c>
      <c r="AF102" s="467">
        <v>28587</v>
      </c>
      <c r="AG102" s="467">
        <v>26506</v>
      </c>
      <c r="AH102" s="467">
        <v>23115</v>
      </c>
      <c r="AI102" s="467">
        <v>16220</v>
      </c>
      <c r="AJ102" s="467">
        <v>13977</v>
      </c>
      <c r="AK102" s="467">
        <v>18689</v>
      </c>
      <c r="AL102" s="467">
        <v>29462</v>
      </c>
      <c r="AM102" s="467">
        <v>34606</v>
      </c>
      <c r="AN102" s="467">
        <v>30451</v>
      </c>
      <c r="AO102" s="467">
        <v>31189</v>
      </c>
      <c r="AP102" s="467">
        <v>30588</v>
      </c>
      <c r="AQ102" s="467">
        <v>31725</v>
      </c>
      <c r="AR102" s="468">
        <v>1.0329999999999999</v>
      </c>
      <c r="AS102" s="468">
        <v>1.0329999999999999</v>
      </c>
      <c r="AT102" s="468">
        <v>1.0329999999999999</v>
      </c>
      <c r="AU102" s="468">
        <v>1.0329999999999999</v>
      </c>
      <c r="AV102" s="468">
        <v>1.0329999999999999</v>
      </c>
      <c r="AW102" s="468">
        <v>1.0329999999999999</v>
      </c>
      <c r="AX102" s="468">
        <v>1.0329999999999999</v>
      </c>
      <c r="AY102" s="468">
        <v>1.0329999999999999</v>
      </c>
      <c r="AZ102" s="468">
        <v>1.0329999999999999</v>
      </c>
      <c r="BA102" s="468">
        <v>1.0329999999999999</v>
      </c>
      <c r="BB102" s="468">
        <v>1.0329999999999999</v>
      </c>
      <c r="BC102" s="468">
        <v>1.0329999999999999</v>
      </c>
      <c r="BD102" s="467">
        <v>110317</v>
      </c>
      <c r="BE102" s="467">
        <v>102287</v>
      </c>
      <c r="BF102" s="467">
        <v>89200</v>
      </c>
      <c r="BG102" s="467">
        <v>62591</v>
      </c>
      <c r="BH102" s="467">
        <v>53935</v>
      </c>
      <c r="BI102" s="467">
        <v>72121</v>
      </c>
      <c r="BJ102" s="467">
        <v>113692</v>
      </c>
      <c r="BK102" s="467">
        <v>133545</v>
      </c>
      <c r="BL102" s="467">
        <v>117510</v>
      </c>
      <c r="BM102" s="467">
        <v>120356</v>
      </c>
      <c r="BN102" s="467">
        <v>118037</v>
      </c>
      <c r="BO102" s="467">
        <v>122427</v>
      </c>
      <c r="BP102" s="467">
        <v>29530</v>
      </c>
      <c r="BQ102" s="467">
        <v>27381</v>
      </c>
      <c r="BR102" s="467">
        <v>23878</v>
      </c>
      <c r="BS102" s="467">
        <v>16755</v>
      </c>
      <c r="BT102" s="467">
        <v>14438</v>
      </c>
      <c r="BU102" s="467">
        <v>19306</v>
      </c>
      <c r="BV102" s="467">
        <v>30434</v>
      </c>
      <c r="BW102" s="467">
        <v>35748</v>
      </c>
      <c r="BX102" s="467">
        <v>31456</v>
      </c>
      <c r="BY102" s="467">
        <v>32218</v>
      </c>
      <c r="BZ102" s="467">
        <v>31597</v>
      </c>
      <c r="CA102" s="467">
        <v>32772</v>
      </c>
      <c r="CB102" s="467">
        <v>6550.32</v>
      </c>
      <c r="CC102" s="467">
        <v>6073.5349999999999</v>
      </c>
      <c r="CD102" s="467">
        <v>5296.4170000000004</v>
      </c>
      <c r="CE102" s="467">
        <v>3716.4830000000002</v>
      </c>
      <c r="CF102" s="467">
        <v>3202.5450000000001</v>
      </c>
      <c r="CG102" s="467">
        <v>4282.3770000000004</v>
      </c>
      <c r="CH102" s="467">
        <v>6750.7579999999998</v>
      </c>
      <c r="CI102" s="467">
        <v>7929.5720000000001</v>
      </c>
      <c r="CJ102" s="467">
        <v>6977.4359999999997</v>
      </c>
      <c r="CK102" s="467">
        <v>7146.4009999999998</v>
      </c>
      <c r="CL102" s="467">
        <v>7008.7539999999999</v>
      </c>
      <c r="CM102" s="467">
        <v>7269.402</v>
      </c>
      <c r="CN102" s="467">
        <v>1177170</v>
      </c>
      <c r="CO102" s="467">
        <v>315115</v>
      </c>
      <c r="CP102" s="467">
        <v>1216018</v>
      </c>
      <c r="CQ102" s="467">
        <v>325513</v>
      </c>
      <c r="CR102" s="467">
        <v>72204</v>
      </c>
      <c r="CS102" s="465">
        <v>2019</v>
      </c>
    </row>
    <row r="103" spans="1:97" ht="38.25" x14ac:dyDescent="0.2">
      <c r="A103" s="465">
        <v>52107</v>
      </c>
      <c r="B103" s="466" t="s">
        <v>1439</v>
      </c>
      <c r="C103" s="465" t="s">
        <v>1981</v>
      </c>
      <c r="D103" s="466" t="s">
        <v>1755</v>
      </c>
      <c r="E103" s="466" t="s">
        <v>1723</v>
      </c>
      <c r="F103" s="465">
        <v>54713</v>
      </c>
      <c r="G103" s="466" t="s">
        <v>1982</v>
      </c>
      <c r="H103" s="466" t="s">
        <v>1983</v>
      </c>
      <c r="I103" s="466" t="s">
        <v>1984</v>
      </c>
      <c r="J103" s="466" t="s">
        <v>1533</v>
      </c>
      <c r="K103" s="465">
        <v>211</v>
      </c>
      <c r="L103" s="465">
        <v>7</v>
      </c>
      <c r="M103" s="466" t="s">
        <v>1989</v>
      </c>
      <c r="N103" s="466" t="s">
        <v>1990</v>
      </c>
      <c r="O103" s="466" t="s">
        <v>1986</v>
      </c>
      <c r="P103" s="466" t="s">
        <v>1986</v>
      </c>
      <c r="Q103" s="466" t="s">
        <v>1533</v>
      </c>
      <c r="R103" s="466" t="s">
        <v>1533</v>
      </c>
      <c r="S103" s="466" t="s">
        <v>1987</v>
      </c>
      <c r="T103" s="467">
        <v>319336</v>
      </c>
      <c r="U103" s="467">
        <v>229898</v>
      </c>
      <c r="V103" s="467">
        <v>253474</v>
      </c>
      <c r="W103" s="467">
        <v>211370</v>
      </c>
      <c r="X103" s="467">
        <v>212089</v>
      </c>
      <c r="Y103" s="467">
        <v>243669</v>
      </c>
      <c r="Z103" s="467">
        <v>232387</v>
      </c>
      <c r="AA103" s="467">
        <v>233919</v>
      </c>
      <c r="AB103" s="467">
        <v>241081</v>
      </c>
      <c r="AC103" s="467">
        <v>266478</v>
      </c>
      <c r="AD103" s="467">
        <v>242075</v>
      </c>
      <c r="AE103" s="467">
        <v>261516</v>
      </c>
      <c r="AF103" s="467">
        <v>114014</v>
      </c>
      <c r="AG103" s="467">
        <v>79417</v>
      </c>
      <c r="AH103" s="467">
        <v>81926</v>
      </c>
      <c r="AI103" s="467">
        <v>71205</v>
      </c>
      <c r="AJ103" s="467">
        <v>69912</v>
      </c>
      <c r="AK103" s="467">
        <v>81996</v>
      </c>
      <c r="AL103" s="467">
        <v>79275</v>
      </c>
      <c r="AM103" s="467">
        <v>78392</v>
      </c>
      <c r="AN103" s="467">
        <v>79948</v>
      </c>
      <c r="AO103" s="467">
        <v>93719</v>
      </c>
      <c r="AP103" s="467">
        <v>81740</v>
      </c>
      <c r="AQ103" s="467">
        <v>88225</v>
      </c>
      <c r="AR103" s="468">
        <v>1.034</v>
      </c>
      <c r="AS103" s="468">
        <v>1.04</v>
      </c>
      <c r="AT103" s="468">
        <v>1.034</v>
      </c>
      <c r="AU103" s="468">
        <v>1.0369999999999999</v>
      </c>
      <c r="AV103" s="468">
        <v>1.036</v>
      </c>
      <c r="AW103" s="468">
        <v>1.04</v>
      </c>
      <c r="AX103" s="468">
        <v>1.0489999999999999</v>
      </c>
      <c r="AY103" s="468">
        <v>1.05</v>
      </c>
      <c r="AZ103" s="468">
        <v>1.0489999999999999</v>
      </c>
      <c r="BA103" s="468">
        <v>1.0469999999999999</v>
      </c>
      <c r="BB103" s="468">
        <v>1.0449999999999999</v>
      </c>
      <c r="BC103" s="468">
        <v>1.0449999999999999</v>
      </c>
      <c r="BD103" s="467">
        <v>330193</v>
      </c>
      <c r="BE103" s="467">
        <v>239094</v>
      </c>
      <c r="BF103" s="467">
        <v>262092</v>
      </c>
      <c r="BG103" s="467">
        <v>219191</v>
      </c>
      <c r="BH103" s="467">
        <v>219724</v>
      </c>
      <c r="BI103" s="467">
        <v>253416</v>
      </c>
      <c r="BJ103" s="467">
        <v>243774</v>
      </c>
      <c r="BK103" s="467">
        <v>245615</v>
      </c>
      <c r="BL103" s="467">
        <v>252894</v>
      </c>
      <c r="BM103" s="467">
        <v>279002</v>
      </c>
      <c r="BN103" s="467">
        <v>252968</v>
      </c>
      <c r="BO103" s="467">
        <v>273284</v>
      </c>
      <c r="BP103" s="467">
        <v>117890</v>
      </c>
      <c r="BQ103" s="467">
        <v>82594</v>
      </c>
      <c r="BR103" s="467">
        <v>84712</v>
      </c>
      <c r="BS103" s="467">
        <v>73840</v>
      </c>
      <c r="BT103" s="467">
        <v>72429</v>
      </c>
      <c r="BU103" s="467">
        <v>85276</v>
      </c>
      <c r="BV103" s="467">
        <v>83159</v>
      </c>
      <c r="BW103" s="467">
        <v>82312</v>
      </c>
      <c r="BX103" s="467">
        <v>83865</v>
      </c>
      <c r="BY103" s="467">
        <v>98124</v>
      </c>
      <c r="BZ103" s="467">
        <v>85418</v>
      </c>
      <c r="CA103" s="467">
        <v>92195</v>
      </c>
      <c r="CB103" s="467">
        <v>29443</v>
      </c>
      <c r="CC103" s="467">
        <v>20512</v>
      </c>
      <c r="CD103" s="467">
        <v>20983</v>
      </c>
      <c r="CE103" s="467">
        <v>18273</v>
      </c>
      <c r="CF103" s="467">
        <v>17927</v>
      </c>
      <c r="CG103" s="467">
        <v>21127</v>
      </c>
      <c r="CH103" s="467">
        <v>20629</v>
      </c>
      <c r="CI103" s="467">
        <v>20392</v>
      </c>
      <c r="CJ103" s="467">
        <v>20774</v>
      </c>
      <c r="CK103" s="467">
        <v>24382</v>
      </c>
      <c r="CL103" s="467">
        <v>21177</v>
      </c>
      <c r="CM103" s="467">
        <v>22870</v>
      </c>
      <c r="CN103" s="467">
        <v>2947292</v>
      </c>
      <c r="CO103" s="467">
        <v>999769</v>
      </c>
      <c r="CP103" s="467">
        <v>3071247</v>
      </c>
      <c r="CQ103" s="467">
        <v>1041814</v>
      </c>
      <c r="CR103" s="467">
        <v>258489</v>
      </c>
      <c r="CS103" s="465">
        <v>2019</v>
      </c>
    </row>
    <row r="104" spans="1:97" ht="51" x14ac:dyDescent="0.2">
      <c r="A104" s="465">
        <v>52109</v>
      </c>
      <c r="B104" s="466" t="s">
        <v>1439</v>
      </c>
      <c r="C104" s="465" t="s">
        <v>1981</v>
      </c>
      <c r="D104" s="466" t="s">
        <v>1756</v>
      </c>
      <c r="E104" s="466" t="s">
        <v>1753</v>
      </c>
      <c r="F104" s="465">
        <v>49732</v>
      </c>
      <c r="G104" s="466" t="s">
        <v>1982</v>
      </c>
      <c r="H104" s="466" t="s">
        <v>1983</v>
      </c>
      <c r="I104" s="466" t="s">
        <v>1984</v>
      </c>
      <c r="J104" s="466" t="s">
        <v>1533</v>
      </c>
      <c r="K104" s="465">
        <v>32411</v>
      </c>
      <c r="L104" s="465">
        <v>7</v>
      </c>
      <c r="M104" s="466" t="s">
        <v>1989</v>
      </c>
      <c r="N104" s="466" t="s">
        <v>1982</v>
      </c>
      <c r="O104" s="466" t="s">
        <v>1986</v>
      </c>
      <c r="P104" s="466" t="s">
        <v>1986</v>
      </c>
      <c r="Q104" s="466" t="s">
        <v>1533</v>
      </c>
      <c r="R104" s="466" t="s">
        <v>1533</v>
      </c>
      <c r="S104" s="466" t="s">
        <v>1987</v>
      </c>
      <c r="T104" s="467">
        <v>0</v>
      </c>
      <c r="U104" s="467">
        <v>0</v>
      </c>
      <c r="V104" s="467">
        <v>0</v>
      </c>
      <c r="W104" s="467">
        <v>0</v>
      </c>
      <c r="X104" s="467">
        <v>0</v>
      </c>
      <c r="Y104" s="467">
        <v>0</v>
      </c>
      <c r="Z104" s="467">
        <v>0</v>
      </c>
      <c r="AA104" s="467">
        <v>0</v>
      </c>
      <c r="AB104" s="467">
        <v>0</v>
      </c>
      <c r="AC104" s="467">
        <v>0</v>
      </c>
      <c r="AD104" s="467">
        <v>0</v>
      </c>
      <c r="AE104" s="467">
        <v>0</v>
      </c>
      <c r="AF104" s="467">
        <v>0</v>
      </c>
      <c r="AG104" s="467">
        <v>0</v>
      </c>
      <c r="AH104" s="467">
        <v>0</v>
      </c>
      <c r="AI104" s="467">
        <v>0</v>
      </c>
      <c r="AJ104" s="467">
        <v>0</v>
      </c>
      <c r="AK104" s="467">
        <v>0</v>
      </c>
      <c r="AL104" s="467">
        <v>0</v>
      </c>
      <c r="AM104" s="467">
        <v>0</v>
      </c>
      <c r="AN104" s="467">
        <v>0</v>
      </c>
      <c r="AO104" s="467">
        <v>0</v>
      </c>
      <c r="AP104" s="467">
        <v>0</v>
      </c>
      <c r="AQ104" s="467">
        <v>0</v>
      </c>
      <c r="AR104" s="468">
        <v>0</v>
      </c>
      <c r="AS104" s="468">
        <v>0</v>
      </c>
      <c r="AT104" s="468">
        <v>0</v>
      </c>
      <c r="AU104" s="468">
        <v>0</v>
      </c>
      <c r="AV104" s="468">
        <v>0</v>
      </c>
      <c r="AW104" s="468">
        <v>0</v>
      </c>
      <c r="AX104" s="468">
        <v>0</v>
      </c>
      <c r="AY104" s="468">
        <v>0</v>
      </c>
      <c r="AZ104" s="468">
        <v>0</v>
      </c>
      <c r="BA104" s="468">
        <v>0</v>
      </c>
      <c r="BB104" s="468">
        <v>0</v>
      </c>
      <c r="BC104" s="468">
        <v>0</v>
      </c>
      <c r="BD104" s="467">
        <v>0</v>
      </c>
      <c r="BE104" s="467">
        <v>0</v>
      </c>
      <c r="BF104" s="467">
        <v>0</v>
      </c>
      <c r="BG104" s="467">
        <v>0</v>
      </c>
      <c r="BH104" s="467">
        <v>0</v>
      </c>
      <c r="BI104" s="467">
        <v>0</v>
      </c>
      <c r="BJ104" s="467">
        <v>0</v>
      </c>
      <c r="BK104" s="467">
        <v>0</v>
      </c>
      <c r="BL104" s="467">
        <v>0</v>
      </c>
      <c r="BM104" s="467">
        <v>0</v>
      </c>
      <c r="BN104" s="467">
        <v>0</v>
      </c>
      <c r="BO104" s="467">
        <v>0</v>
      </c>
      <c r="BP104" s="467">
        <v>0</v>
      </c>
      <c r="BQ104" s="467">
        <v>0</v>
      </c>
      <c r="BR104" s="467">
        <v>0</v>
      </c>
      <c r="BS104" s="467">
        <v>0</v>
      </c>
      <c r="BT104" s="467">
        <v>0</v>
      </c>
      <c r="BU104" s="467">
        <v>0</v>
      </c>
      <c r="BV104" s="467">
        <v>0</v>
      </c>
      <c r="BW104" s="467">
        <v>0</v>
      </c>
      <c r="BX104" s="467">
        <v>0</v>
      </c>
      <c r="BY104" s="467">
        <v>0</v>
      </c>
      <c r="BZ104" s="467">
        <v>0</v>
      </c>
      <c r="CA104" s="467">
        <v>0</v>
      </c>
      <c r="CB104" s="467">
        <v>7366.02</v>
      </c>
      <c r="CC104" s="467">
        <v>6105.3919999999998</v>
      </c>
      <c r="CD104" s="467">
        <v>8693.1209999999992</v>
      </c>
      <c r="CE104" s="467">
        <v>6457.8180000000002</v>
      </c>
      <c r="CF104" s="467">
        <v>7716.3609999999999</v>
      </c>
      <c r="CG104" s="467">
        <v>6429.2510000000002</v>
      </c>
      <c r="CH104" s="467">
        <v>7476.0540000000001</v>
      </c>
      <c r="CI104" s="467">
        <v>7779.3630000000003</v>
      </c>
      <c r="CJ104" s="467">
        <v>7778.0010000000002</v>
      </c>
      <c r="CK104" s="467">
        <v>6382.5870000000004</v>
      </c>
      <c r="CL104" s="467">
        <v>8353.5059999999994</v>
      </c>
      <c r="CM104" s="467">
        <v>8175.7640000000001</v>
      </c>
      <c r="CN104" s="467">
        <v>0</v>
      </c>
      <c r="CO104" s="467">
        <v>0</v>
      </c>
      <c r="CP104" s="467">
        <v>0</v>
      </c>
      <c r="CQ104" s="467">
        <v>0</v>
      </c>
      <c r="CR104" s="467">
        <v>88713.237999999998</v>
      </c>
      <c r="CS104" s="465">
        <v>2019</v>
      </c>
    </row>
    <row r="105" spans="1:97" ht="51" x14ac:dyDescent="0.2">
      <c r="A105" s="465">
        <v>52109</v>
      </c>
      <c r="B105" s="466" t="s">
        <v>1439</v>
      </c>
      <c r="C105" s="465" t="s">
        <v>1981</v>
      </c>
      <c r="D105" s="466" t="s">
        <v>1756</v>
      </c>
      <c r="E105" s="466" t="s">
        <v>1753</v>
      </c>
      <c r="F105" s="465">
        <v>49732</v>
      </c>
      <c r="G105" s="466" t="s">
        <v>1982</v>
      </c>
      <c r="H105" s="466" t="s">
        <v>1983</v>
      </c>
      <c r="I105" s="466" t="s">
        <v>1984</v>
      </c>
      <c r="J105" s="466" t="s">
        <v>1533</v>
      </c>
      <c r="K105" s="465">
        <v>32411</v>
      </c>
      <c r="L105" s="465">
        <v>7</v>
      </c>
      <c r="M105" s="466" t="s">
        <v>1989</v>
      </c>
      <c r="N105" s="466" t="s">
        <v>1982</v>
      </c>
      <c r="O105" s="466" t="s">
        <v>1998</v>
      </c>
      <c r="P105" s="466" t="s">
        <v>1999</v>
      </c>
      <c r="Q105" s="466" t="s">
        <v>1533</v>
      </c>
      <c r="R105" s="466" t="s">
        <v>1533</v>
      </c>
      <c r="S105" s="466" t="s">
        <v>1987</v>
      </c>
      <c r="T105" s="467">
        <v>193516</v>
      </c>
      <c r="U105" s="467">
        <v>192413</v>
      </c>
      <c r="V105" s="467">
        <v>217972</v>
      </c>
      <c r="W105" s="467">
        <v>175574</v>
      </c>
      <c r="X105" s="467">
        <v>173096</v>
      </c>
      <c r="Y105" s="467">
        <v>200110</v>
      </c>
      <c r="Z105" s="467">
        <v>189219</v>
      </c>
      <c r="AA105" s="467">
        <v>186911</v>
      </c>
      <c r="AB105" s="467">
        <v>200299</v>
      </c>
      <c r="AC105" s="467">
        <v>198152</v>
      </c>
      <c r="AD105" s="467">
        <v>234253</v>
      </c>
      <c r="AE105" s="467">
        <v>222131</v>
      </c>
      <c r="AF105" s="467">
        <v>7274</v>
      </c>
      <c r="AG105" s="467">
        <v>6609</v>
      </c>
      <c r="AH105" s="467">
        <v>9760</v>
      </c>
      <c r="AI105" s="467">
        <v>6969</v>
      </c>
      <c r="AJ105" s="467">
        <v>6950</v>
      </c>
      <c r="AK105" s="467">
        <v>7021</v>
      </c>
      <c r="AL105" s="467">
        <v>7735</v>
      </c>
      <c r="AM105" s="467">
        <v>8058</v>
      </c>
      <c r="AN105" s="467">
        <v>8534</v>
      </c>
      <c r="AO105" s="467">
        <v>6814</v>
      </c>
      <c r="AP105" s="467">
        <v>10273</v>
      </c>
      <c r="AQ105" s="467">
        <v>9572</v>
      </c>
      <c r="AR105" s="468">
        <v>1.06</v>
      </c>
      <c r="AS105" s="468">
        <v>0.95</v>
      </c>
      <c r="AT105" s="468">
        <v>1.06</v>
      </c>
      <c r="AU105" s="468">
        <v>1.1200000000000001</v>
      </c>
      <c r="AV105" s="468">
        <v>1.04</v>
      </c>
      <c r="AW105" s="468">
        <v>1.04</v>
      </c>
      <c r="AX105" s="468">
        <v>1.01</v>
      </c>
      <c r="AY105" s="468">
        <v>0.99</v>
      </c>
      <c r="AZ105" s="468">
        <v>0.99</v>
      </c>
      <c r="BA105" s="468">
        <v>1.01</v>
      </c>
      <c r="BB105" s="468">
        <v>0.99</v>
      </c>
      <c r="BC105" s="468">
        <v>1</v>
      </c>
      <c r="BD105" s="467">
        <v>205127</v>
      </c>
      <c r="BE105" s="467">
        <v>182792</v>
      </c>
      <c r="BF105" s="467">
        <v>231050</v>
      </c>
      <c r="BG105" s="467">
        <v>196643</v>
      </c>
      <c r="BH105" s="467">
        <v>180020</v>
      </c>
      <c r="BI105" s="467">
        <v>208114</v>
      </c>
      <c r="BJ105" s="467">
        <v>191111</v>
      </c>
      <c r="BK105" s="467">
        <v>185042</v>
      </c>
      <c r="BL105" s="467">
        <v>198296</v>
      </c>
      <c r="BM105" s="467">
        <v>200134</v>
      </c>
      <c r="BN105" s="467">
        <v>231910</v>
      </c>
      <c r="BO105" s="467">
        <v>222131</v>
      </c>
      <c r="BP105" s="467">
        <v>7710</v>
      </c>
      <c r="BQ105" s="467">
        <v>6279</v>
      </c>
      <c r="BR105" s="467">
        <v>10346</v>
      </c>
      <c r="BS105" s="467">
        <v>7805</v>
      </c>
      <c r="BT105" s="467">
        <v>7228</v>
      </c>
      <c r="BU105" s="467">
        <v>7302</v>
      </c>
      <c r="BV105" s="467">
        <v>7812</v>
      </c>
      <c r="BW105" s="467">
        <v>7977</v>
      </c>
      <c r="BX105" s="467">
        <v>8449</v>
      </c>
      <c r="BY105" s="467">
        <v>6882</v>
      </c>
      <c r="BZ105" s="467">
        <v>10170</v>
      </c>
      <c r="CA105" s="467">
        <v>9572</v>
      </c>
      <c r="CB105" s="467">
        <v>1796.98</v>
      </c>
      <c r="CC105" s="467">
        <v>1462.6079999999999</v>
      </c>
      <c r="CD105" s="467">
        <v>2413.8789999999999</v>
      </c>
      <c r="CE105" s="467">
        <v>1818.182</v>
      </c>
      <c r="CF105" s="467">
        <v>1684.6389999999999</v>
      </c>
      <c r="CG105" s="467">
        <v>1700.749</v>
      </c>
      <c r="CH105" s="467">
        <v>1820.9459999999999</v>
      </c>
      <c r="CI105" s="467">
        <v>1859.6369999999999</v>
      </c>
      <c r="CJ105" s="467">
        <v>1969.999</v>
      </c>
      <c r="CK105" s="467">
        <v>1602.413</v>
      </c>
      <c r="CL105" s="467">
        <v>2372.4940000000001</v>
      </c>
      <c r="CM105" s="467">
        <v>2232.2359999999999</v>
      </c>
      <c r="CN105" s="467">
        <v>2383646</v>
      </c>
      <c r="CO105" s="467">
        <v>95569</v>
      </c>
      <c r="CP105" s="467">
        <v>2432370</v>
      </c>
      <c r="CQ105" s="467">
        <v>97532</v>
      </c>
      <c r="CR105" s="467">
        <v>22734.761999999999</v>
      </c>
      <c r="CS105" s="465">
        <v>2019</v>
      </c>
    </row>
    <row r="106" spans="1:97" ht="51" x14ac:dyDescent="0.2">
      <c r="A106" s="465">
        <v>52109</v>
      </c>
      <c r="B106" s="466" t="s">
        <v>1439</v>
      </c>
      <c r="C106" s="465" t="s">
        <v>1981</v>
      </c>
      <c r="D106" s="466" t="s">
        <v>1756</v>
      </c>
      <c r="E106" s="466" t="s">
        <v>1753</v>
      </c>
      <c r="F106" s="465">
        <v>49732</v>
      </c>
      <c r="G106" s="466" t="s">
        <v>1982</v>
      </c>
      <c r="H106" s="466" t="s">
        <v>1983</v>
      </c>
      <c r="I106" s="466" t="s">
        <v>1984</v>
      </c>
      <c r="J106" s="466" t="s">
        <v>1533</v>
      </c>
      <c r="K106" s="465">
        <v>32411</v>
      </c>
      <c r="L106" s="465">
        <v>7</v>
      </c>
      <c r="M106" s="466" t="s">
        <v>1989</v>
      </c>
      <c r="N106" s="466" t="s">
        <v>1988</v>
      </c>
      <c r="O106" s="466" t="s">
        <v>1986</v>
      </c>
      <c r="P106" s="466" t="s">
        <v>1986</v>
      </c>
      <c r="Q106" s="466" t="s">
        <v>1533</v>
      </c>
      <c r="R106" s="466" t="s">
        <v>1533</v>
      </c>
      <c r="S106" s="466" t="s">
        <v>1987</v>
      </c>
      <c r="T106" s="467">
        <v>808498</v>
      </c>
      <c r="U106" s="467">
        <v>733686</v>
      </c>
      <c r="V106" s="467">
        <v>807848</v>
      </c>
      <c r="W106" s="467">
        <v>671573</v>
      </c>
      <c r="X106" s="467">
        <v>792853</v>
      </c>
      <c r="Y106" s="467">
        <v>756465</v>
      </c>
      <c r="Z106" s="467">
        <v>754446</v>
      </c>
      <c r="AA106" s="467">
        <v>744308</v>
      </c>
      <c r="AB106" s="467">
        <v>752805</v>
      </c>
      <c r="AC106" s="467">
        <v>759194</v>
      </c>
      <c r="AD106" s="467">
        <v>777669</v>
      </c>
      <c r="AE106" s="467">
        <v>774833</v>
      </c>
      <c r="AF106" s="467">
        <v>330810</v>
      </c>
      <c r="AG106" s="467">
        <v>297897</v>
      </c>
      <c r="AH106" s="467">
        <v>338717</v>
      </c>
      <c r="AI106" s="467">
        <v>278943</v>
      </c>
      <c r="AJ106" s="467">
        <v>331953</v>
      </c>
      <c r="AK106" s="467">
        <v>308802</v>
      </c>
      <c r="AL106" s="467">
        <v>312712</v>
      </c>
      <c r="AM106" s="467">
        <v>309105</v>
      </c>
      <c r="AN106" s="467">
        <v>313822</v>
      </c>
      <c r="AO106" s="467">
        <v>317119</v>
      </c>
      <c r="AP106" s="467">
        <v>328749</v>
      </c>
      <c r="AQ106" s="467">
        <v>328599</v>
      </c>
      <c r="AR106" s="468">
        <v>1.04</v>
      </c>
      <c r="AS106" s="468">
        <v>1.04</v>
      </c>
      <c r="AT106" s="468">
        <v>1.03</v>
      </c>
      <c r="AU106" s="468">
        <v>1.04</v>
      </c>
      <c r="AV106" s="468">
        <v>1.04</v>
      </c>
      <c r="AW106" s="468">
        <v>1.04</v>
      </c>
      <c r="AX106" s="468">
        <v>1.04</v>
      </c>
      <c r="AY106" s="468">
        <v>1.04</v>
      </c>
      <c r="AZ106" s="468">
        <v>1.04</v>
      </c>
      <c r="BA106" s="468">
        <v>1.05</v>
      </c>
      <c r="BB106" s="468">
        <v>1.05</v>
      </c>
      <c r="BC106" s="468">
        <v>1.05</v>
      </c>
      <c r="BD106" s="467">
        <v>840838</v>
      </c>
      <c r="BE106" s="467">
        <v>763033</v>
      </c>
      <c r="BF106" s="467">
        <v>832083</v>
      </c>
      <c r="BG106" s="467">
        <v>698436</v>
      </c>
      <c r="BH106" s="467">
        <v>824567</v>
      </c>
      <c r="BI106" s="467">
        <v>786724</v>
      </c>
      <c r="BJ106" s="467">
        <v>784624</v>
      </c>
      <c r="BK106" s="467">
        <v>774080</v>
      </c>
      <c r="BL106" s="467">
        <v>782917</v>
      </c>
      <c r="BM106" s="467">
        <v>797154</v>
      </c>
      <c r="BN106" s="467">
        <v>816552</v>
      </c>
      <c r="BO106" s="467">
        <v>813575</v>
      </c>
      <c r="BP106" s="467">
        <v>344042</v>
      </c>
      <c r="BQ106" s="467">
        <v>309813</v>
      </c>
      <c r="BR106" s="467">
        <v>348878</v>
      </c>
      <c r="BS106" s="467">
        <v>290101</v>
      </c>
      <c r="BT106" s="467">
        <v>345231</v>
      </c>
      <c r="BU106" s="467">
        <v>321154</v>
      </c>
      <c r="BV106" s="467">
        <v>325220</v>
      </c>
      <c r="BW106" s="467">
        <v>321469</v>
      </c>
      <c r="BX106" s="467">
        <v>326375</v>
      </c>
      <c r="BY106" s="467">
        <v>332975</v>
      </c>
      <c r="BZ106" s="467">
        <v>345186</v>
      </c>
      <c r="CA106" s="467">
        <v>345029</v>
      </c>
      <c r="CB106" s="467">
        <v>72140</v>
      </c>
      <c r="CC106" s="467">
        <v>65487</v>
      </c>
      <c r="CD106" s="467">
        <v>71948</v>
      </c>
      <c r="CE106" s="467">
        <v>60440</v>
      </c>
      <c r="CF106" s="467">
        <v>72067</v>
      </c>
      <c r="CG106" s="467">
        <v>67748</v>
      </c>
      <c r="CH106" s="467">
        <v>67617</v>
      </c>
      <c r="CI106" s="467">
        <v>66434</v>
      </c>
      <c r="CJ106" s="467">
        <v>67624</v>
      </c>
      <c r="CK106" s="467">
        <v>70528</v>
      </c>
      <c r="CL106" s="467">
        <v>71459</v>
      </c>
      <c r="CM106" s="467">
        <v>71561</v>
      </c>
      <c r="CN106" s="467">
        <v>9134178</v>
      </c>
      <c r="CO106" s="467">
        <v>3797228</v>
      </c>
      <c r="CP106" s="467">
        <v>9514583</v>
      </c>
      <c r="CQ106" s="467">
        <v>3955473</v>
      </c>
      <c r="CR106" s="467">
        <v>825053</v>
      </c>
      <c r="CS106" s="465">
        <v>2019</v>
      </c>
    </row>
    <row r="107" spans="1:97" ht="51" x14ac:dyDescent="0.2">
      <c r="A107" s="465">
        <v>52109</v>
      </c>
      <c r="B107" s="466" t="s">
        <v>1439</v>
      </c>
      <c r="C107" s="465" t="s">
        <v>1981</v>
      </c>
      <c r="D107" s="466" t="s">
        <v>1756</v>
      </c>
      <c r="E107" s="466" t="s">
        <v>1753</v>
      </c>
      <c r="F107" s="465">
        <v>49732</v>
      </c>
      <c r="G107" s="466" t="s">
        <v>1982</v>
      </c>
      <c r="H107" s="466" t="s">
        <v>1983</v>
      </c>
      <c r="I107" s="466" t="s">
        <v>1984</v>
      </c>
      <c r="J107" s="466" t="s">
        <v>1533</v>
      </c>
      <c r="K107" s="465">
        <v>32411</v>
      </c>
      <c r="L107" s="465">
        <v>7</v>
      </c>
      <c r="M107" s="466" t="s">
        <v>1989</v>
      </c>
      <c r="N107" s="466" t="s">
        <v>1988</v>
      </c>
      <c r="O107" s="466" t="s">
        <v>1998</v>
      </c>
      <c r="P107" s="466" t="s">
        <v>1999</v>
      </c>
      <c r="Q107" s="466" t="s">
        <v>1533</v>
      </c>
      <c r="R107" s="466" t="s">
        <v>1533</v>
      </c>
      <c r="S107" s="466" t="s">
        <v>1987</v>
      </c>
      <c r="T107" s="467">
        <v>0</v>
      </c>
      <c r="U107" s="467">
        <v>0</v>
      </c>
      <c r="V107" s="467">
        <v>0</v>
      </c>
      <c r="W107" s="467">
        <v>0</v>
      </c>
      <c r="X107" s="467">
        <v>0</v>
      </c>
      <c r="Y107" s="467">
        <v>0</v>
      </c>
      <c r="Z107" s="467">
        <v>0</v>
      </c>
      <c r="AA107" s="467">
        <v>0</v>
      </c>
      <c r="AB107" s="467">
        <v>0</v>
      </c>
      <c r="AC107" s="467">
        <v>0</v>
      </c>
      <c r="AD107" s="467">
        <v>0</v>
      </c>
      <c r="AE107" s="467">
        <v>0</v>
      </c>
      <c r="AF107" s="467">
        <v>0</v>
      </c>
      <c r="AG107" s="467">
        <v>0</v>
      </c>
      <c r="AH107" s="467">
        <v>0</v>
      </c>
      <c r="AI107" s="467">
        <v>0</v>
      </c>
      <c r="AJ107" s="467">
        <v>0</v>
      </c>
      <c r="AK107" s="467">
        <v>0</v>
      </c>
      <c r="AL107" s="467">
        <v>0</v>
      </c>
      <c r="AM107" s="467">
        <v>0</v>
      </c>
      <c r="AN107" s="467">
        <v>0</v>
      </c>
      <c r="AO107" s="467">
        <v>0</v>
      </c>
      <c r="AP107" s="467">
        <v>0</v>
      </c>
      <c r="AQ107" s="467">
        <v>0</v>
      </c>
      <c r="AR107" s="468">
        <v>0</v>
      </c>
      <c r="AS107" s="468">
        <v>0</v>
      </c>
      <c r="AT107" s="468">
        <v>0</v>
      </c>
      <c r="AU107" s="468">
        <v>0</v>
      </c>
      <c r="AV107" s="468">
        <v>0</v>
      </c>
      <c r="AW107" s="468">
        <v>0</v>
      </c>
      <c r="AX107" s="468">
        <v>0</v>
      </c>
      <c r="AY107" s="468">
        <v>0</v>
      </c>
      <c r="AZ107" s="468">
        <v>0</v>
      </c>
      <c r="BA107" s="468">
        <v>0</v>
      </c>
      <c r="BB107" s="468">
        <v>0</v>
      </c>
      <c r="BC107" s="468">
        <v>0</v>
      </c>
      <c r="BD107" s="467">
        <v>0</v>
      </c>
      <c r="BE107" s="467">
        <v>0</v>
      </c>
      <c r="BF107" s="467">
        <v>0</v>
      </c>
      <c r="BG107" s="467">
        <v>0</v>
      </c>
      <c r="BH107" s="467">
        <v>0</v>
      </c>
      <c r="BI107" s="467">
        <v>0</v>
      </c>
      <c r="BJ107" s="467">
        <v>0</v>
      </c>
      <c r="BK107" s="467">
        <v>0</v>
      </c>
      <c r="BL107" s="467">
        <v>0</v>
      </c>
      <c r="BM107" s="467">
        <v>0</v>
      </c>
      <c r="BN107" s="467">
        <v>0</v>
      </c>
      <c r="BO107" s="467">
        <v>0</v>
      </c>
      <c r="BP107" s="467">
        <v>0</v>
      </c>
      <c r="BQ107" s="467">
        <v>0</v>
      </c>
      <c r="BR107" s="467">
        <v>0</v>
      </c>
      <c r="BS107" s="467">
        <v>0</v>
      </c>
      <c r="BT107" s="467">
        <v>0</v>
      </c>
      <c r="BU107" s="467">
        <v>0</v>
      </c>
      <c r="BV107" s="467">
        <v>0</v>
      </c>
      <c r="BW107" s="467">
        <v>0</v>
      </c>
      <c r="BX107" s="467">
        <v>0</v>
      </c>
      <c r="BY107" s="467">
        <v>0</v>
      </c>
      <c r="BZ107" s="467">
        <v>0</v>
      </c>
      <c r="CA107" s="467">
        <v>0</v>
      </c>
      <c r="CB107" s="467">
        <v>0</v>
      </c>
      <c r="CC107" s="467">
        <v>0</v>
      </c>
      <c r="CD107" s="467">
        <v>0</v>
      </c>
      <c r="CE107" s="467">
        <v>0</v>
      </c>
      <c r="CF107" s="467">
        <v>0</v>
      </c>
      <c r="CG107" s="467">
        <v>0</v>
      </c>
      <c r="CH107" s="467">
        <v>0</v>
      </c>
      <c r="CI107" s="467">
        <v>0</v>
      </c>
      <c r="CJ107" s="467">
        <v>0</v>
      </c>
      <c r="CK107" s="467">
        <v>0</v>
      </c>
      <c r="CL107" s="467">
        <v>0</v>
      </c>
      <c r="CM107" s="467">
        <v>0</v>
      </c>
      <c r="CN107" s="467">
        <v>0</v>
      </c>
      <c r="CO107" s="467">
        <v>0</v>
      </c>
      <c r="CP107" s="467">
        <v>0</v>
      </c>
      <c r="CQ107" s="467">
        <v>0</v>
      </c>
      <c r="CR107" s="467">
        <v>0</v>
      </c>
      <c r="CS107" s="465">
        <v>2019</v>
      </c>
    </row>
    <row r="108" spans="1:97" ht="38.25" x14ac:dyDescent="0.2">
      <c r="A108" s="465">
        <v>52147</v>
      </c>
      <c r="B108" s="466" t="s">
        <v>1439</v>
      </c>
      <c r="C108" s="465" t="s">
        <v>1981</v>
      </c>
      <c r="D108" s="466" t="s">
        <v>1758</v>
      </c>
      <c r="E108" s="466" t="s">
        <v>1757</v>
      </c>
      <c r="F108" s="465">
        <v>3221</v>
      </c>
      <c r="G108" s="466" t="s">
        <v>1982</v>
      </c>
      <c r="H108" s="466" t="s">
        <v>1983</v>
      </c>
      <c r="I108" s="466" t="s">
        <v>1984</v>
      </c>
      <c r="J108" s="466" t="s">
        <v>1533</v>
      </c>
      <c r="K108" s="465">
        <v>311</v>
      </c>
      <c r="L108" s="465">
        <v>7</v>
      </c>
      <c r="M108" s="466" t="s">
        <v>1989</v>
      </c>
      <c r="N108" s="466" t="s">
        <v>1990</v>
      </c>
      <c r="O108" s="466" t="s">
        <v>1986</v>
      </c>
      <c r="P108" s="466" t="s">
        <v>1986</v>
      </c>
      <c r="Q108" s="466" t="s">
        <v>1533</v>
      </c>
      <c r="R108" s="466" t="s">
        <v>1533</v>
      </c>
      <c r="S108" s="466" t="s">
        <v>1987</v>
      </c>
      <c r="T108" s="467">
        <v>83343</v>
      </c>
      <c r="U108" s="467">
        <v>76604</v>
      </c>
      <c r="V108" s="467">
        <v>93427</v>
      </c>
      <c r="W108" s="467">
        <v>125947</v>
      </c>
      <c r="X108" s="467">
        <v>107124</v>
      </c>
      <c r="Y108" s="467">
        <v>87782</v>
      </c>
      <c r="Z108" s="467">
        <v>83119</v>
      </c>
      <c r="AA108" s="467">
        <v>80991</v>
      </c>
      <c r="AB108" s="467">
        <v>79515</v>
      </c>
      <c r="AC108" s="467">
        <v>82379</v>
      </c>
      <c r="AD108" s="467">
        <v>125909</v>
      </c>
      <c r="AE108" s="467">
        <v>84372</v>
      </c>
      <c r="AF108" s="467">
        <v>36746</v>
      </c>
      <c r="AG108" s="467">
        <v>33584</v>
      </c>
      <c r="AH108" s="467">
        <v>41057</v>
      </c>
      <c r="AI108" s="467">
        <v>55032</v>
      </c>
      <c r="AJ108" s="467">
        <v>46864</v>
      </c>
      <c r="AK108" s="467">
        <v>38917</v>
      </c>
      <c r="AL108" s="467">
        <v>37590</v>
      </c>
      <c r="AM108" s="467">
        <v>36531</v>
      </c>
      <c r="AN108" s="467">
        <v>36549</v>
      </c>
      <c r="AO108" s="467">
        <v>36163</v>
      </c>
      <c r="AP108" s="467">
        <v>55639</v>
      </c>
      <c r="AQ108" s="467">
        <v>36607</v>
      </c>
      <c r="AR108" s="468">
        <v>1.022</v>
      </c>
      <c r="AS108" s="468">
        <v>1.024</v>
      </c>
      <c r="AT108" s="468">
        <v>1.0289999999999999</v>
      </c>
      <c r="AU108" s="468">
        <v>1.0229999999999999</v>
      </c>
      <c r="AV108" s="468">
        <v>1.016</v>
      </c>
      <c r="AW108" s="468">
        <v>1.0169999999999999</v>
      </c>
      <c r="AX108" s="468">
        <v>1.0149999999999999</v>
      </c>
      <c r="AY108" s="468">
        <v>1.0169999999999999</v>
      </c>
      <c r="AZ108" s="468">
        <v>1.0149999999999999</v>
      </c>
      <c r="BA108" s="468">
        <v>1.0169999999999999</v>
      </c>
      <c r="BB108" s="468">
        <v>1.016</v>
      </c>
      <c r="BC108" s="468">
        <v>1.0229999999999999</v>
      </c>
      <c r="BD108" s="467">
        <v>85177</v>
      </c>
      <c r="BE108" s="467">
        <v>78442</v>
      </c>
      <c r="BF108" s="467">
        <v>96136</v>
      </c>
      <c r="BG108" s="467">
        <v>128844</v>
      </c>
      <c r="BH108" s="467">
        <v>108838</v>
      </c>
      <c r="BI108" s="467">
        <v>89274</v>
      </c>
      <c r="BJ108" s="467">
        <v>84366</v>
      </c>
      <c r="BK108" s="467">
        <v>82368</v>
      </c>
      <c r="BL108" s="467">
        <v>80708</v>
      </c>
      <c r="BM108" s="467">
        <v>83779</v>
      </c>
      <c r="BN108" s="467">
        <v>127924</v>
      </c>
      <c r="BO108" s="467">
        <v>86313</v>
      </c>
      <c r="BP108" s="467">
        <v>37554</v>
      </c>
      <c r="BQ108" s="467">
        <v>34390</v>
      </c>
      <c r="BR108" s="467">
        <v>42248</v>
      </c>
      <c r="BS108" s="467">
        <v>56298</v>
      </c>
      <c r="BT108" s="467">
        <v>47614</v>
      </c>
      <c r="BU108" s="467">
        <v>39579</v>
      </c>
      <c r="BV108" s="467">
        <v>38154</v>
      </c>
      <c r="BW108" s="467">
        <v>37152</v>
      </c>
      <c r="BX108" s="467">
        <v>37097</v>
      </c>
      <c r="BY108" s="467">
        <v>36778</v>
      </c>
      <c r="BZ108" s="467">
        <v>56529</v>
      </c>
      <c r="CA108" s="467">
        <v>37449</v>
      </c>
      <c r="CB108" s="467">
        <v>6756</v>
      </c>
      <c r="CC108" s="467">
        <v>6186</v>
      </c>
      <c r="CD108" s="467">
        <v>7600</v>
      </c>
      <c r="CE108" s="467">
        <v>10128</v>
      </c>
      <c r="CF108" s="467">
        <v>8566</v>
      </c>
      <c r="CG108" s="467">
        <v>7120</v>
      </c>
      <c r="CH108" s="467">
        <v>6863</v>
      </c>
      <c r="CI108" s="467">
        <v>6684</v>
      </c>
      <c r="CJ108" s="467">
        <v>6674</v>
      </c>
      <c r="CK108" s="467">
        <v>6616</v>
      </c>
      <c r="CL108" s="467">
        <v>10170</v>
      </c>
      <c r="CM108" s="467">
        <v>6737</v>
      </c>
      <c r="CN108" s="467">
        <v>1110512</v>
      </c>
      <c r="CO108" s="467">
        <v>491279</v>
      </c>
      <c r="CP108" s="467">
        <v>1132169</v>
      </c>
      <c r="CQ108" s="467">
        <v>500842</v>
      </c>
      <c r="CR108" s="467">
        <v>90100</v>
      </c>
      <c r="CS108" s="465">
        <v>2019</v>
      </c>
    </row>
    <row r="109" spans="1:97" ht="51" x14ac:dyDescent="0.2">
      <c r="A109" s="465">
        <v>52169</v>
      </c>
      <c r="B109" s="466" t="s">
        <v>1439</v>
      </c>
      <c r="C109" s="465" t="s">
        <v>1981</v>
      </c>
      <c r="D109" s="466" t="s">
        <v>1760</v>
      </c>
      <c r="E109" s="466" t="s">
        <v>1759</v>
      </c>
      <c r="F109" s="465">
        <v>12687</v>
      </c>
      <c r="G109" s="466" t="s">
        <v>1982</v>
      </c>
      <c r="H109" s="466" t="s">
        <v>1983</v>
      </c>
      <c r="I109" s="466" t="s">
        <v>1984</v>
      </c>
      <c r="J109" s="466" t="s">
        <v>1533</v>
      </c>
      <c r="K109" s="465">
        <v>22</v>
      </c>
      <c r="L109" s="465">
        <v>3</v>
      </c>
      <c r="M109" s="466" t="s">
        <v>1985</v>
      </c>
      <c r="N109" s="466" t="s">
        <v>1990</v>
      </c>
      <c r="O109" s="466" t="s">
        <v>1986</v>
      </c>
      <c r="P109" s="466" t="s">
        <v>1986</v>
      </c>
      <c r="Q109" s="466" t="s">
        <v>1533</v>
      </c>
      <c r="R109" s="466" t="s">
        <v>1533</v>
      </c>
      <c r="S109" s="466" t="s">
        <v>1987</v>
      </c>
      <c r="T109" s="467">
        <v>755815</v>
      </c>
      <c r="U109" s="467">
        <v>724398</v>
      </c>
      <c r="V109" s="467">
        <v>809472</v>
      </c>
      <c r="W109" s="467">
        <v>808515</v>
      </c>
      <c r="X109" s="467">
        <v>747415</v>
      </c>
      <c r="Y109" s="467">
        <v>732609</v>
      </c>
      <c r="Z109" s="467">
        <v>755849</v>
      </c>
      <c r="AA109" s="467">
        <v>785142</v>
      </c>
      <c r="AB109" s="467">
        <v>723746</v>
      </c>
      <c r="AC109" s="467">
        <v>798387</v>
      </c>
      <c r="AD109" s="467">
        <v>823403</v>
      </c>
      <c r="AE109" s="467">
        <v>798223</v>
      </c>
      <c r="AF109" s="467">
        <v>276375</v>
      </c>
      <c r="AG109" s="467">
        <v>267330</v>
      </c>
      <c r="AH109" s="467">
        <v>297910</v>
      </c>
      <c r="AI109" s="467">
        <v>293100</v>
      </c>
      <c r="AJ109" s="467">
        <v>271315</v>
      </c>
      <c r="AK109" s="467">
        <v>264471</v>
      </c>
      <c r="AL109" s="467">
        <v>272448</v>
      </c>
      <c r="AM109" s="467">
        <v>281661</v>
      </c>
      <c r="AN109" s="467">
        <v>261161</v>
      </c>
      <c r="AO109" s="467">
        <v>292034</v>
      </c>
      <c r="AP109" s="467">
        <v>303653</v>
      </c>
      <c r="AQ109" s="467">
        <v>292322</v>
      </c>
      <c r="AR109" s="468">
        <v>1.034</v>
      </c>
      <c r="AS109" s="468">
        <v>1.04</v>
      </c>
      <c r="AT109" s="468">
        <v>1.0329999999999999</v>
      </c>
      <c r="AU109" s="468">
        <v>1.0369999999999999</v>
      </c>
      <c r="AV109" s="468">
        <v>1.0369999999999999</v>
      </c>
      <c r="AW109" s="468">
        <v>1.04</v>
      </c>
      <c r="AX109" s="468">
        <v>1.0489999999999999</v>
      </c>
      <c r="AY109" s="468">
        <v>1.05</v>
      </c>
      <c r="AZ109" s="468">
        <v>1.0489999999999999</v>
      </c>
      <c r="BA109" s="468">
        <v>1.048</v>
      </c>
      <c r="BB109" s="468">
        <v>1.034</v>
      </c>
      <c r="BC109" s="468">
        <v>1.0449999999999999</v>
      </c>
      <c r="BD109" s="467">
        <v>781513</v>
      </c>
      <c r="BE109" s="467">
        <v>753374</v>
      </c>
      <c r="BF109" s="467">
        <v>836185</v>
      </c>
      <c r="BG109" s="467">
        <v>838430</v>
      </c>
      <c r="BH109" s="467">
        <v>775069</v>
      </c>
      <c r="BI109" s="467">
        <v>761913</v>
      </c>
      <c r="BJ109" s="467">
        <v>792886</v>
      </c>
      <c r="BK109" s="467">
        <v>824399</v>
      </c>
      <c r="BL109" s="467">
        <v>759210</v>
      </c>
      <c r="BM109" s="467">
        <v>836710</v>
      </c>
      <c r="BN109" s="467">
        <v>851399</v>
      </c>
      <c r="BO109" s="467">
        <v>834143</v>
      </c>
      <c r="BP109" s="467">
        <v>285772</v>
      </c>
      <c r="BQ109" s="467">
        <v>278023</v>
      </c>
      <c r="BR109" s="467">
        <v>307741</v>
      </c>
      <c r="BS109" s="467">
        <v>303945</v>
      </c>
      <c r="BT109" s="467">
        <v>281354</v>
      </c>
      <c r="BU109" s="467">
        <v>275050</v>
      </c>
      <c r="BV109" s="467">
        <v>285798</v>
      </c>
      <c r="BW109" s="467">
        <v>295744</v>
      </c>
      <c r="BX109" s="467">
        <v>273958</v>
      </c>
      <c r="BY109" s="467">
        <v>306052</v>
      </c>
      <c r="BZ109" s="467">
        <v>313977</v>
      </c>
      <c r="CA109" s="467">
        <v>305476</v>
      </c>
      <c r="CB109" s="467">
        <v>65572</v>
      </c>
      <c r="CC109" s="467">
        <v>63861</v>
      </c>
      <c r="CD109" s="467">
        <v>70700</v>
      </c>
      <c r="CE109" s="467">
        <v>69797</v>
      </c>
      <c r="CF109" s="467">
        <v>64550</v>
      </c>
      <c r="CG109" s="467">
        <v>63069</v>
      </c>
      <c r="CH109" s="467">
        <v>65531</v>
      </c>
      <c r="CI109" s="467">
        <v>67836</v>
      </c>
      <c r="CJ109" s="467">
        <v>62814</v>
      </c>
      <c r="CK109" s="467">
        <v>70298</v>
      </c>
      <c r="CL109" s="467">
        <v>72151</v>
      </c>
      <c r="CM109" s="467">
        <v>70189</v>
      </c>
      <c r="CN109" s="467">
        <v>9262974</v>
      </c>
      <c r="CO109" s="467">
        <v>3373780</v>
      </c>
      <c r="CP109" s="467">
        <v>9645231</v>
      </c>
      <c r="CQ109" s="467">
        <v>3512890</v>
      </c>
      <c r="CR109" s="467">
        <v>806368</v>
      </c>
      <c r="CS109" s="465">
        <v>2019</v>
      </c>
    </row>
    <row r="110" spans="1:97" ht="38.25" x14ac:dyDescent="0.2">
      <c r="A110" s="465">
        <v>52186</v>
      </c>
      <c r="B110" s="466" t="s">
        <v>1439</v>
      </c>
      <c r="C110" s="465" t="s">
        <v>1981</v>
      </c>
      <c r="D110" s="466" t="s">
        <v>1761</v>
      </c>
      <c r="E110" s="466" t="s">
        <v>1995</v>
      </c>
      <c r="F110" s="465">
        <v>20323</v>
      </c>
      <c r="G110" s="466" t="s">
        <v>1982</v>
      </c>
      <c r="H110" s="466" t="s">
        <v>1983</v>
      </c>
      <c r="I110" s="466" t="s">
        <v>1984</v>
      </c>
      <c r="J110" s="466" t="s">
        <v>1533</v>
      </c>
      <c r="K110" s="465">
        <v>22</v>
      </c>
      <c r="L110" s="465">
        <v>3</v>
      </c>
      <c r="M110" s="466" t="s">
        <v>1985</v>
      </c>
      <c r="N110" s="466" t="s">
        <v>1990</v>
      </c>
      <c r="O110" s="466" t="s">
        <v>1986</v>
      </c>
      <c r="P110" s="466" t="s">
        <v>1986</v>
      </c>
      <c r="Q110" s="466" t="s">
        <v>1533</v>
      </c>
      <c r="R110" s="466" t="s">
        <v>1533</v>
      </c>
      <c r="S110" s="466" t="s">
        <v>1987</v>
      </c>
      <c r="T110" s="467">
        <v>30666</v>
      </c>
      <c r="U110" s="467">
        <v>28434</v>
      </c>
      <c r="V110" s="467">
        <v>24796</v>
      </c>
      <c r="W110" s="467">
        <v>17399</v>
      </c>
      <c r="X110" s="467">
        <v>14993</v>
      </c>
      <c r="Y110" s="467">
        <v>20048</v>
      </c>
      <c r="Z110" s="467">
        <v>31604</v>
      </c>
      <c r="AA110" s="467">
        <v>37123</v>
      </c>
      <c r="AB110" s="467">
        <v>32666</v>
      </c>
      <c r="AC110" s="467">
        <v>33457</v>
      </c>
      <c r="AD110" s="467">
        <v>32812</v>
      </c>
      <c r="AE110" s="467">
        <v>34032</v>
      </c>
      <c r="AF110" s="467">
        <v>2754</v>
      </c>
      <c r="AG110" s="467">
        <v>2553</v>
      </c>
      <c r="AH110" s="467">
        <v>2226</v>
      </c>
      <c r="AI110" s="467">
        <v>1562</v>
      </c>
      <c r="AJ110" s="467">
        <v>1346</v>
      </c>
      <c r="AK110" s="467">
        <v>1800</v>
      </c>
      <c r="AL110" s="467">
        <v>2838</v>
      </c>
      <c r="AM110" s="467">
        <v>3333</v>
      </c>
      <c r="AN110" s="467">
        <v>2933</v>
      </c>
      <c r="AO110" s="467">
        <v>3004</v>
      </c>
      <c r="AP110" s="467">
        <v>2946</v>
      </c>
      <c r="AQ110" s="467">
        <v>3055</v>
      </c>
      <c r="AR110" s="468">
        <v>0.998</v>
      </c>
      <c r="AS110" s="468">
        <v>0.998</v>
      </c>
      <c r="AT110" s="468">
        <v>0.998</v>
      </c>
      <c r="AU110" s="468">
        <v>0.998</v>
      </c>
      <c r="AV110" s="468">
        <v>0.998</v>
      </c>
      <c r="AW110" s="468">
        <v>0.998</v>
      </c>
      <c r="AX110" s="468">
        <v>0.998</v>
      </c>
      <c r="AY110" s="468">
        <v>0.998</v>
      </c>
      <c r="AZ110" s="468">
        <v>0.998</v>
      </c>
      <c r="BA110" s="468">
        <v>0.998</v>
      </c>
      <c r="BB110" s="468">
        <v>0.998</v>
      </c>
      <c r="BC110" s="468">
        <v>0.998</v>
      </c>
      <c r="BD110" s="467">
        <v>30605</v>
      </c>
      <c r="BE110" s="467">
        <v>28377</v>
      </c>
      <c r="BF110" s="467">
        <v>24746</v>
      </c>
      <c r="BG110" s="467">
        <v>17364</v>
      </c>
      <c r="BH110" s="467">
        <v>14963</v>
      </c>
      <c r="BI110" s="467">
        <v>20008</v>
      </c>
      <c r="BJ110" s="467">
        <v>31541</v>
      </c>
      <c r="BK110" s="467">
        <v>37049</v>
      </c>
      <c r="BL110" s="467">
        <v>32601</v>
      </c>
      <c r="BM110" s="467">
        <v>33390</v>
      </c>
      <c r="BN110" s="467">
        <v>32746</v>
      </c>
      <c r="BO110" s="467">
        <v>33964</v>
      </c>
      <c r="BP110" s="467">
        <v>2748</v>
      </c>
      <c r="BQ110" s="467">
        <v>2548</v>
      </c>
      <c r="BR110" s="467">
        <v>2222</v>
      </c>
      <c r="BS110" s="467">
        <v>1559</v>
      </c>
      <c r="BT110" s="467">
        <v>1343</v>
      </c>
      <c r="BU110" s="467">
        <v>1796</v>
      </c>
      <c r="BV110" s="467">
        <v>2832</v>
      </c>
      <c r="BW110" s="467">
        <v>3326</v>
      </c>
      <c r="BX110" s="467">
        <v>2927</v>
      </c>
      <c r="BY110" s="467">
        <v>2998</v>
      </c>
      <c r="BZ110" s="467">
        <v>2940</v>
      </c>
      <c r="CA110" s="467">
        <v>3049</v>
      </c>
      <c r="CB110" s="467">
        <v>337.65699999999998</v>
      </c>
      <c r="CC110" s="467">
        <v>313.08100000000002</v>
      </c>
      <c r="CD110" s="467">
        <v>273.02199999999999</v>
      </c>
      <c r="CE110" s="467">
        <v>191.57900000000001</v>
      </c>
      <c r="CF110" s="467">
        <v>165.08600000000001</v>
      </c>
      <c r="CG110" s="467">
        <v>220.75</v>
      </c>
      <c r="CH110" s="467">
        <v>347.99099999999999</v>
      </c>
      <c r="CI110" s="467">
        <v>408.75700000000001</v>
      </c>
      <c r="CJ110" s="467">
        <v>359.67599999999999</v>
      </c>
      <c r="CK110" s="467">
        <v>368.38499999999999</v>
      </c>
      <c r="CL110" s="467">
        <v>361.29</v>
      </c>
      <c r="CM110" s="467">
        <v>374.726</v>
      </c>
      <c r="CN110" s="467">
        <v>338030</v>
      </c>
      <c r="CO110" s="467">
        <v>30350</v>
      </c>
      <c r="CP110" s="467">
        <v>337354</v>
      </c>
      <c r="CQ110" s="467">
        <v>30288</v>
      </c>
      <c r="CR110" s="467">
        <v>3722</v>
      </c>
      <c r="CS110" s="465">
        <v>2019</v>
      </c>
    </row>
    <row r="111" spans="1:97" ht="38.25" x14ac:dyDescent="0.2">
      <c r="A111" s="465">
        <v>54238</v>
      </c>
      <c r="B111" s="466" t="s">
        <v>1439</v>
      </c>
      <c r="C111" s="465" t="s">
        <v>1981</v>
      </c>
      <c r="D111" s="466" t="s">
        <v>1763</v>
      </c>
      <c r="E111" s="466" t="s">
        <v>1762</v>
      </c>
      <c r="F111" s="465">
        <v>56652</v>
      </c>
      <c r="G111" s="466" t="s">
        <v>1982</v>
      </c>
      <c r="H111" s="466" t="s">
        <v>1983</v>
      </c>
      <c r="I111" s="466" t="s">
        <v>1984</v>
      </c>
      <c r="J111" s="466" t="s">
        <v>1533</v>
      </c>
      <c r="K111" s="465">
        <v>22</v>
      </c>
      <c r="L111" s="465">
        <v>3</v>
      </c>
      <c r="M111" s="466" t="s">
        <v>1985</v>
      </c>
      <c r="N111" s="466" t="s">
        <v>1991</v>
      </c>
      <c r="O111" s="466" t="s">
        <v>2007</v>
      </c>
      <c r="P111" s="466" t="s">
        <v>2008</v>
      </c>
      <c r="Q111" s="466" t="s">
        <v>1533</v>
      </c>
      <c r="R111" s="466" t="s">
        <v>1533</v>
      </c>
      <c r="S111" s="466" t="s">
        <v>1994</v>
      </c>
      <c r="T111" s="467">
        <v>0</v>
      </c>
      <c r="U111" s="467">
        <v>0</v>
      </c>
      <c r="V111" s="467">
        <v>0</v>
      </c>
      <c r="W111" s="467">
        <v>0</v>
      </c>
      <c r="X111" s="467">
        <v>0</v>
      </c>
      <c r="Y111" s="467">
        <v>0</v>
      </c>
      <c r="Z111" s="467">
        <v>0</v>
      </c>
      <c r="AA111" s="467">
        <v>0</v>
      </c>
      <c r="AB111" s="467">
        <v>0</v>
      </c>
      <c r="AC111" s="467">
        <v>0</v>
      </c>
      <c r="AD111" s="467">
        <v>0</v>
      </c>
      <c r="AE111" s="467">
        <v>0</v>
      </c>
      <c r="AF111" s="467">
        <v>0</v>
      </c>
      <c r="AG111" s="467">
        <v>0</v>
      </c>
      <c r="AH111" s="467">
        <v>0</v>
      </c>
      <c r="AI111" s="467">
        <v>0</v>
      </c>
      <c r="AJ111" s="467">
        <v>0</v>
      </c>
      <c r="AK111" s="467">
        <v>0</v>
      </c>
      <c r="AL111" s="467">
        <v>0</v>
      </c>
      <c r="AM111" s="467">
        <v>0</v>
      </c>
      <c r="AN111" s="467">
        <v>0</v>
      </c>
      <c r="AO111" s="467">
        <v>0</v>
      </c>
      <c r="AP111" s="467">
        <v>0</v>
      </c>
      <c r="AQ111" s="467">
        <v>0</v>
      </c>
      <c r="AR111" s="468">
        <v>0</v>
      </c>
      <c r="AS111" s="468">
        <v>0</v>
      </c>
      <c r="AT111" s="468">
        <v>0</v>
      </c>
      <c r="AU111" s="468">
        <v>0</v>
      </c>
      <c r="AV111" s="468">
        <v>0</v>
      </c>
      <c r="AW111" s="468">
        <v>0</v>
      </c>
      <c r="AX111" s="468">
        <v>0</v>
      </c>
      <c r="AY111" s="468">
        <v>0</v>
      </c>
      <c r="AZ111" s="468">
        <v>0</v>
      </c>
      <c r="BA111" s="468">
        <v>0</v>
      </c>
      <c r="BB111" s="468">
        <v>0</v>
      </c>
      <c r="BC111" s="468">
        <v>0</v>
      </c>
      <c r="BD111" s="467">
        <v>0</v>
      </c>
      <c r="BE111" s="467">
        <v>0</v>
      </c>
      <c r="BF111" s="467">
        <v>0</v>
      </c>
      <c r="BG111" s="467">
        <v>0</v>
      </c>
      <c r="BH111" s="467">
        <v>0</v>
      </c>
      <c r="BI111" s="467">
        <v>0</v>
      </c>
      <c r="BJ111" s="467">
        <v>0</v>
      </c>
      <c r="BK111" s="467">
        <v>0</v>
      </c>
      <c r="BL111" s="467">
        <v>0</v>
      </c>
      <c r="BM111" s="467">
        <v>0</v>
      </c>
      <c r="BN111" s="467">
        <v>0</v>
      </c>
      <c r="BO111" s="467">
        <v>0</v>
      </c>
      <c r="BP111" s="467">
        <v>0</v>
      </c>
      <c r="BQ111" s="467">
        <v>0</v>
      </c>
      <c r="BR111" s="467">
        <v>0</v>
      </c>
      <c r="BS111" s="467">
        <v>0</v>
      </c>
      <c r="BT111" s="467">
        <v>0</v>
      </c>
      <c r="BU111" s="467">
        <v>0</v>
      </c>
      <c r="BV111" s="467">
        <v>0</v>
      </c>
      <c r="BW111" s="467">
        <v>0</v>
      </c>
      <c r="BX111" s="467">
        <v>0</v>
      </c>
      <c r="BY111" s="467">
        <v>0</v>
      </c>
      <c r="BZ111" s="467">
        <v>0</v>
      </c>
      <c r="CA111" s="467">
        <v>0</v>
      </c>
      <c r="CB111" s="467">
        <v>0</v>
      </c>
      <c r="CC111" s="467">
        <v>0</v>
      </c>
      <c r="CD111" s="467">
        <v>0</v>
      </c>
      <c r="CE111" s="467">
        <v>0</v>
      </c>
      <c r="CF111" s="467">
        <v>0</v>
      </c>
      <c r="CG111" s="467">
        <v>0</v>
      </c>
      <c r="CH111" s="467">
        <v>0</v>
      </c>
      <c r="CI111" s="467">
        <v>0</v>
      </c>
      <c r="CJ111" s="467">
        <v>0</v>
      </c>
      <c r="CK111" s="467">
        <v>0</v>
      </c>
      <c r="CL111" s="467">
        <v>0</v>
      </c>
      <c r="CM111" s="467">
        <v>0</v>
      </c>
      <c r="CN111" s="467">
        <v>0</v>
      </c>
      <c r="CO111" s="467">
        <v>0</v>
      </c>
      <c r="CP111" s="467">
        <v>0</v>
      </c>
      <c r="CQ111" s="467">
        <v>0</v>
      </c>
      <c r="CR111" s="467">
        <v>0</v>
      </c>
      <c r="CS111" s="465">
        <v>2019</v>
      </c>
    </row>
    <row r="112" spans="1:97" ht="38.25" x14ac:dyDescent="0.2">
      <c r="A112" s="465">
        <v>54238</v>
      </c>
      <c r="B112" s="466" t="s">
        <v>1439</v>
      </c>
      <c r="C112" s="465" t="s">
        <v>1981</v>
      </c>
      <c r="D112" s="466" t="s">
        <v>1763</v>
      </c>
      <c r="E112" s="466" t="s">
        <v>1762</v>
      </c>
      <c r="F112" s="465">
        <v>56652</v>
      </c>
      <c r="G112" s="466" t="s">
        <v>1982</v>
      </c>
      <c r="H112" s="466" t="s">
        <v>1983</v>
      </c>
      <c r="I112" s="466" t="s">
        <v>1984</v>
      </c>
      <c r="J112" s="466" t="s">
        <v>1533</v>
      </c>
      <c r="K112" s="465">
        <v>22</v>
      </c>
      <c r="L112" s="465">
        <v>3</v>
      </c>
      <c r="M112" s="466" t="s">
        <v>1985</v>
      </c>
      <c r="N112" s="466" t="s">
        <v>1991</v>
      </c>
      <c r="O112" s="466" t="s">
        <v>2005</v>
      </c>
      <c r="P112" s="466" t="s">
        <v>2005</v>
      </c>
      <c r="Q112" s="466" t="s">
        <v>1533</v>
      </c>
      <c r="R112" s="466" t="s">
        <v>1533</v>
      </c>
      <c r="S112" s="466" t="s">
        <v>2006</v>
      </c>
      <c r="T112" s="467">
        <v>0</v>
      </c>
      <c r="U112" s="467">
        <v>0</v>
      </c>
      <c r="V112" s="467">
        <v>0</v>
      </c>
      <c r="W112" s="467">
        <v>0</v>
      </c>
      <c r="X112" s="467">
        <v>0</v>
      </c>
      <c r="Y112" s="467">
        <v>0</v>
      </c>
      <c r="Z112" s="467">
        <v>0</v>
      </c>
      <c r="AA112" s="467">
        <v>0</v>
      </c>
      <c r="AB112" s="467">
        <v>0</v>
      </c>
      <c r="AC112" s="467">
        <v>0</v>
      </c>
      <c r="AD112" s="467">
        <v>0</v>
      </c>
      <c r="AE112" s="467">
        <v>0</v>
      </c>
      <c r="AF112" s="467">
        <v>0</v>
      </c>
      <c r="AG112" s="467">
        <v>0</v>
      </c>
      <c r="AH112" s="467">
        <v>0</v>
      </c>
      <c r="AI112" s="467">
        <v>0</v>
      </c>
      <c r="AJ112" s="467">
        <v>0</v>
      </c>
      <c r="AK112" s="467">
        <v>0</v>
      </c>
      <c r="AL112" s="467">
        <v>0</v>
      </c>
      <c r="AM112" s="467">
        <v>0</v>
      </c>
      <c r="AN112" s="467">
        <v>0</v>
      </c>
      <c r="AO112" s="467">
        <v>0</v>
      </c>
      <c r="AP112" s="467">
        <v>0</v>
      </c>
      <c r="AQ112" s="467">
        <v>0</v>
      </c>
      <c r="AR112" s="468">
        <v>0</v>
      </c>
      <c r="AS112" s="468">
        <v>0</v>
      </c>
      <c r="AT112" s="468">
        <v>0</v>
      </c>
      <c r="AU112" s="468">
        <v>0</v>
      </c>
      <c r="AV112" s="468">
        <v>0</v>
      </c>
      <c r="AW112" s="468">
        <v>0</v>
      </c>
      <c r="AX112" s="468">
        <v>0</v>
      </c>
      <c r="AY112" s="468">
        <v>0</v>
      </c>
      <c r="AZ112" s="468">
        <v>0</v>
      </c>
      <c r="BA112" s="468">
        <v>0</v>
      </c>
      <c r="BB112" s="468">
        <v>0</v>
      </c>
      <c r="BC112" s="468">
        <v>0</v>
      </c>
      <c r="BD112" s="467">
        <v>0</v>
      </c>
      <c r="BE112" s="467">
        <v>0</v>
      </c>
      <c r="BF112" s="467">
        <v>0</v>
      </c>
      <c r="BG112" s="467">
        <v>0</v>
      </c>
      <c r="BH112" s="467">
        <v>0</v>
      </c>
      <c r="BI112" s="467">
        <v>0</v>
      </c>
      <c r="BJ112" s="467">
        <v>0</v>
      </c>
      <c r="BK112" s="467">
        <v>0</v>
      </c>
      <c r="BL112" s="467">
        <v>0</v>
      </c>
      <c r="BM112" s="467">
        <v>0</v>
      </c>
      <c r="BN112" s="467">
        <v>0</v>
      </c>
      <c r="BO112" s="467">
        <v>0</v>
      </c>
      <c r="BP112" s="467">
        <v>0</v>
      </c>
      <c r="BQ112" s="467">
        <v>0</v>
      </c>
      <c r="BR112" s="467">
        <v>0</v>
      </c>
      <c r="BS112" s="467">
        <v>0</v>
      </c>
      <c r="BT112" s="467">
        <v>0</v>
      </c>
      <c r="BU112" s="467">
        <v>0</v>
      </c>
      <c r="BV112" s="467">
        <v>0</v>
      </c>
      <c r="BW112" s="467">
        <v>0</v>
      </c>
      <c r="BX112" s="467">
        <v>0</v>
      </c>
      <c r="BY112" s="467">
        <v>0</v>
      </c>
      <c r="BZ112" s="467">
        <v>0</v>
      </c>
      <c r="CA112" s="467">
        <v>0</v>
      </c>
      <c r="CB112" s="467">
        <v>0</v>
      </c>
      <c r="CC112" s="467">
        <v>0</v>
      </c>
      <c r="CD112" s="467">
        <v>0</v>
      </c>
      <c r="CE112" s="467">
        <v>0</v>
      </c>
      <c r="CF112" s="467">
        <v>0</v>
      </c>
      <c r="CG112" s="467">
        <v>0</v>
      </c>
      <c r="CH112" s="467">
        <v>0</v>
      </c>
      <c r="CI112" s="467">
        <v>0</v>
      </c>
      <c r="CJ112" s="467">
        <v>0</v>
      </c>
      <c r="CK112" s="467">
        <v>0</v>
      </c>
      <c r="CL112" s="467">
        <v>0</v>
      </c>
      <c r="CM112" s="467">
        <v>0</v>
      </c>
      <c r="CN112" s="467">
        <v>0</v>
      </c>
      <c r="CO112" s="467">
        <v>0</v>
      </c>
      <c r="CP112" s="467">
        <v>0</v>
      </c>
      <c r="CQ112" s="467">
        <v>0</v>
      </c>
      <c r="CR112" s="467">
        <v>0</v>
      </c>
      <c r="CS112" s="465">
        <v>2019</v>
      </c>
    </row>
    <row r="113" spans="1:97" ht="38.25" x14ac:dyDescent="0.2">
      <c r="A113" s="465">
        <v>54238</v>
      </c>
      <c r="B113" s="466" t="s">
        <v>1439</v>
      </c>
      <c r="C113" s="465" t="s">
        <v>1981</v>
      </c>
      <c r="D113" s="466" t="s">
        <v>1763</v>
      </c>
      <c r="E113" s="466" t="s">
        <v>1762</v>
      </c>
      <c r="F113" s="465">
        <v>56652</v>
      </c>
      <c r="G113" s="466" t="s">
        <v>1982</v>
      </c>
      <c r="H113" s="466" t="s">
        <v>1983</v>
      </c>
      <c r="I113" s="466" t="s">
        <v>1984</v>
      </c>
      <c r="J113" s="466" t="s">
        <v>1533</v>
      </c>
      <c r="K113" s="465">
        <v>22</v>
      </c>
      <c r="L113" s="465">
        <v>3</v>
      </c>
      <c r="M113" s="466" t="s">
        <v>1985</v>
      </c>
      <c r="N113" s="466" t="s">
        <v>1991</v>
      </c>
      <c r="O113" s="466" t="s">
        <v>1986</v>
      </c>
      <c r="P113" s="466" t="s">
        <v>1986</v>
      </c>
      <c r="Q113" s="466" t="s">
        <v>1533</v>
      </c>
      <c r="R113" s="466" t="s">
        <v>1533</v>
      </c>
      <c r="S113" s="466" t="s">
        <v>1987</v>
      </c>
      <c r="T113" s="467">
        <v>2181</v>
      </c>
      <c r="U113" s="467">
        <v>1074</v>
      </c>
      <c r="V113" s="467">
        <v>1036</v>
      </c>
      <c r="W113" s="467">
        <v>28461</v>
      </c>
      <c r="X113" s="467">
        <v>7732</v>
      </c>
      <c r="Y113" s="467">
        <v>21993</v>
      </c>
      <c r="Z113" s="467">
        <v>14696</v>
      </c>
      <c r="AA113" s="467">
        <v>139</v>
      </c>
      <c r="AB113" s="467">
        <v>99</v>
      </c>
      <c r="AC113" s="467">
        <v>42298</v>
      </c>
      <c r="AD113" s="467">
        <v>202</v>
      </c>
      <c r="AE113" s="467">
        <v>21786</v>
      </c>
      <c r="AF113" s="467">
        <v>1156</v>
      </c>
      <c r="AG113" s="467">
        <v>567</v>
      </c>
      <c r="AH113" s="467">
        <v>539</v>
      </c>
      <c r="AI113" s="467">
        <v>13988</v>
      </c>
      <c r="AJ113" s="467">
        <v>4068</v>
      </c>
      <c r="AK113" s="467">
        <v>11346</v>
      </c>
      <c r="AL113" s="467">
        <v>7505</v>
      </c>
      <c r="AM113" s="467">
        <v>72</v>
      </c>
      <c r="AN113" s="467">
        <v>51</v>
      </c>
      <c r="AO113" s="467">
        <v>19979</v>
      </c>
      <c r="AP113" s="467">
        <v>106</v>
      </c>
      <c r="AQ113" s="467">
        <v>10737</v>
      </c>
      <c r="AR113" s="468">
        <v>1.0349999999999999</v>
      </c>
      <c r="AS113" s="468">
        <v>1.0349999999999999</v>
      </c>
      <c r="AT113" s="468">
        <v>1.0349999999999999</v>
      </c>
      <c r="AU113" s="468">
        <v>1.038</v>
      </c>
      <c r="AV113" s="468">
        <v>1.0429999999999999</v>
      </c>
      <c r="AW113" s="468">
        <v>1.0389999999999999</v>
      </c>
      <c r="AX113" s="468">
        <v>1.044</v>
      </c>
      <c r="AY113" s="468">
        <v>1.0449999999999999</v>
      </c>
      <c r="AZ113" s="468">
        <v>1.0449999999999999</v>
      </c>
      <c r="BA113" s="468">
        <v>1.0489999999999999</v>
      </c>
      <c r="BB113" s="468">
        <v>1.05</v>
      </c>
      <c r="BC113" s="468">
        <v>1.044</v>
      </c>
      <c r="BD113" s="467">
        <v>2257</v>
      </c>
      <c r="BE113" s="467">
        <v>1112</v>
      </c>
      <c r="BF113" s="467">
        <v>1072</v>
      </c>
      <c r="BG113" s="467">
        <v>29543</v>
      </c>
      <c r="BH113" s="467">
        <v>8064</v>
      </c>
      <c r="BI113" s="467">
        <v>22851</v>
      </c>
      <c r="BJ113" s="467">
        <v>15343</v>
      </c>
      <c r="BK113" s="467">
        <v>145</v>
      </c>
      <c r="BL113" s="467">
        <v>103</v>
      </c>
      <c r="BM113" s="467">
        <v>44371</v>
      </c>
      <c r="BN113" s="467">
        <v>212</v>
      </c>
      <c r="BO113" s="467">
        <v>22745</v>
      </c>
      <c r="BP113" s="467">
        <v>1196</v>
      </c>
      <c r="BQ113" s="467">
        <v>587</v>
      </c>
      <c r="BR113" s="467">
        <v>558</v>
      </c>
      <c r="BS113" s="467">
        <v>14520</v>
      </c>
      <c r="BT113" s="467">
        <v>4243</v>
      </c>
      <c r="BU113" s="467">
        <v>11789</v>
      </c>
      <c r="BV113" s="467">
        <v>7835</v>
      </c>
      <c r="BW113" s="467">
        <v>75</v>
      </c>
      <c r="BX113" s="467">
        <v>53</v>
      </c>
      <c r="BY113" s="467">
        <v>20958</v>
      </c>
      <c r="BZ113" s="467">
        <v>111</v>
      </c>
      <c r="CA113" s="467">
        <v>11209</v>
      </c>
      <c r="CB113" s="467">
        <v>144.334</v>
      </c>
      <c r="CC113" s="467">
        <v>70.933000000000007</v>
      </c>
      <c r="CD113" s="467">
        <v>67.403999999999996</v>
      </c>
      <c r="CE113" s="467">
        <v>1757.376</v>
      </c>
      <c r="CF113" s="467">
        <v>513.36</v>
      </c>
      <c r="CG113" s="467">
        <v>1427.809</v>
      </c>
      <c r="CH113" s="467">
        <v>948.73500000000001</v>
      </c>
      <c r="CI113" s="467">
        <v>9.0470000000000006</v>
      </c>
      <c r="CJ113" s="467">
        <v>6.4379999999999997</v>
      </c>
      <c r="CK113" s="467">
        <v>2536.8049999999998</v>
      </c>
      <c r="CL113" s="467">
        <v>13.474</v>
      </c>
      <c r="CM113" s="467">
        <v>1354.338</v>
      </c>
      <c r="CN113" s="467">
        <v>141697</v>
      </c>
      <c r="CO113" s="467">
        <v>70114</v>
      </c>
      <c r="CP113" s="467">
        <v>147818</v>
      </c>
      <c r="CQ113" s="467">
        <v>73134</v>
      </c>
      <c r="CR113" s="467">
        <v>8850.0529999999999</v>
      </c>
      <c r="CS113" s="465">
        <v>2019</v>
      </c>
    </row>
    <row r="114" spans="1:97" ht="38.25" x14ac:dyDescent="0.2">
      <c r="A114" s="465">
        <v>54238</v>
      </c>
      <c r="B114" s="466" t="s">
        <v>1439</v>
      </c>
      <c r="C114" s="465" t="s">
        <v>1981</v>
      </c>
      <c r="D114" s="466" t="s">
        <v>1763</v>
      </c>
      <c r="E114" s="466" t="s">
        <v>1762</v>
      </c>
      <c r="F114" s="465">
        <v>56652</v>
      </c>
      <c r="G114" s="466" t="s">
        <v>1982</v>
      </c>
      <c r="H114" s="466" t="s">
        <v>1983</v>
      </c>
      <c r="I114" s="466" t="s">
        <v>1984</v>
      </c>
      <c r="J114" s="466" t="s">
        <v>1533</v>
      </c>
      <c r="K114" s="465">
        <v>22</v>
      </c>
      <c r="L114" s="465">
        <v>3</v>
      </c>
      <c r="M114" s="466" t="s">
        <v>1985</v>
      </c>
      <c r="N114" s="466" t="s">
        <v>1991</v>
      </c>
      <c r="O114" s="466" t="s">
        <v>2001</v>
      </c>
      <c r="P114" s="466" t="s">
        <v>2001</v>
      </c>
      <c r="Q114" s="466" t="s">
        <v>1533</v>
      </c>
      <c r="R114" s="466" t="s">
        <v>1533</v>
      </c>
      <c r="S114" s="466" t="s">
        <v>1994</v>
      </c>
      <c r="T114" s="467">
        <v>0</v>
      </c>
      <c r="U114" s="467">
        <v>0</v>
      </c>
      <c r="V114" s="467">
        <v>0</v>
      </c>
      <c r="W114" s="467">
        <v>0</v>
      </c>
      <c r="X114" s="467">
        <v>0</v>
      </c>
      <c r="Y114" s="467">
        <v>0</v>
      </c>
      <c r="Z114" s="467">
        <v>0</v>
      </c>
      <c r="AA114" s="467">
        <v>0</v>
      </c>
      <c r="AB114" s="467">
        <v>0</v>
      </c>
      <c r="AC114" s="467">
        <v>0</v>
      </c>
      <c r="AD114" s="467">
        <v>0</v>
      </c>
      <c r="AE114" s="467">
        <v>0</v>
      </c>
      <c r="AF114" s="467">
        <v>0</v>
      </c>
      <c r="AG114" s="467">
        <v>0</v>
      </c>
      <c r="AH114" s="467">
        <v>0</v>
      </c>
      <c r="AI114" s="467">
        <v>0</v>
      </c>
      <c r="AJ114" s="467">
        <v>0</v>
      </c>
      <c r="AK114" s="467">
        <v>0</v>
      </c>
      <c r="AL114" s="467">
        <v>0</v>
      </c>
      <c r="AM114" s="467">
        <v>0</v>
      </c>
      <c r="AN114" s="467">
        <v>0</v>
      </c>
      <c r="AO114" s="467">
        <v>0</v>
      </c>
      <c r="AP114" s="467">
        <v>0</v>
      </c>
      <c r="AQ114" s="467">
        <v>0</v>
      </c>
      <c r="AR114" s="468">
        <v>0</v>
      </c>
      <c r="AS114" s="468">
        <v>0</v>
      </c>
      <c r="AT114" s="468">
        <v>0</v>
      </c>
      <c r="AU114" s="468">
        <v>0</v>
      </c>
      <c r="AV114" s="468">
        <v>0</v>
      </c>
      <c r="AW114" s="468">
        <v>0</v>
      </c>
      <c r="AX114" s="468">
        <v>0</v>
      </c>
      <c r="AY114" s="468">
        <v>0</v>
      </c>
      <c r="AZ114" s="468">
        <v>0</v>
      </c>
      <c r="BA114" s="468">
        <v>0</v>
      </c>
      <c r="BB114" s="468">
        <v>0</v>
      </c>
      <c r="BC114" s="468">
        <v>0</v>
      </c>
      <c r="BD114" s="467">
        <v>0</v>
      </c>
      <c r="BE114" s="467">
        <v>0</v>
      </c>
      <c r="BF114" s="467">
        <v>0</v>
      </c>
      <c r="BG114" s="467">
        <v>0</v>
      </c>
      <c r="BH114" s="467">
        <v>0</v>
      </c>
      <c r="BI114" s="467">
        <v>0</v>
      </c>
      <c r="BJ114" s="467">
        <v>0</v>
      </c>
      <c r="BK114" s="467">
        <v>0</v>
      </c>
      <c r="BL114" s="467">
        <v>0</v>
      </c>
      <c r="BM114" s="467">
        <v>0</v>
      </c>
      <c r="BN114" s="467">
        <v>0</v>
      </c>
      <c r="BO114" s="467">
        <v>0</v>
      </c>
      <c r="BP114" s="467">
        <v>0</v>
      </c>
      <c r="BQ114" s="467">
        <v>0</v>
      </c>
      <c r="BR114" s="467">
        <v>0</v>
      </c>
      <c r="BS114" s="467">
        <v>0</v>
      </c>
      <c r="BT114" s="467">
        <v>0</v>
      </c>
      <c r="BU114" s="467">
        <v>0</v>
      </c>
      <c r="BV114" s="467">
        <v>0</v>
      </c>
      <c r="BW114" s="467">
        <v>0</v>
      </c>
      <c r="BX114" s="467">
        <v>0</v>
      </c>
      <c r="BY114" s="467">
        <v>0</v>
      </c>
      <c r="BZ114" s="467">
        <v>0</v>
      </c>
      <c r="CA114" s="467">
        <v>0</v>
      </c>
      <c r="CB114" s="467">
        <v>0</v>
      </c>
      <c r="CC114" s="467">
        <v>0</v>
      </c>
      <c r="CD114" s="467">
        <v>0</v>
      </c>
      <c r="CE114" s="467">
        <v>0</v>
      </c>
      <c r="CF114" s="467">
        <v>0</v>
      </c>
      <c r="CG114" s="467">
        <v>0</v>
      </c>
      <c r="CH114" s="467">
        <v>0</v>
      </c>
      <c r="CI114" s="467">
        <v>0</v>
      </c>
      <c r="CJ114" s="467">
        <v>0</v>
      </c>
      <c r="CK114" s="467">
        <v>0</v>
      </c>
      <c r="CL114" s="467">
        <v>0</v>
      </c>
      <c r="CM114" s="467">
        <v>0</v>
      </c>
      <c r="CN114" s="467">
        <v>0</v>
      </c>
      <c r="CO114" s="467">
        <v>0</v>
      </c>
      <c r="CP114" s="467">
        <v>0</v>
      </c>
      <c r="CQ114" s="467">
        <v>0</v>
      </c>
      <c r="CR114" s="467">
        <v>0</v>
      </c>
      <c r="CS114" s="465">
        <v>2019</v>
      </c>
    </row>
    <row r="115" spans="1:97" ht="38.25" x14ac:dyDescent="0.2">
      <c r="A115" s="465">
        <v>54238</v>
      </c>
      <c r="B115" s="466" t="s">
        <v>1439</v>
      </c>
      <c r="C115" s="465" t="s">
        <v>1981</v>
      </c>
      <c r="D115" s="466" t="s">
        <v>1763</v>
      </c>
      <c r="E115" s="466" t="s">
        <v>1762</v>
      </c>
      <c r="F115" s="465">
        <v>56652</v>
      </c>
      <c r="G115" s="466" t="s">
        <v>1982</v>
      </c>
      <c r="H115" s="466" t="s">
        <v>1983</v>
      </c>
      <c r="I115" s="466" t="s">
        <v>1984</v>
      </c>
      <c r="J115" s="466" t="s">
        <v>1533</v>
      </c>
      <c r="K115" s="465">
        <v>22</v>
      </c>
      <c r="L115" s="465">
        <v>3</v>
      </c>
      <c r="M115" s="466" t="s">
        <v>1985</v>
      </c>
      <c r="N115" s="466" t="s">
        <v>1991</v>
      </c>
      <c r="O115" s="466" t="s">
        <v>1992</v>
      </c>
      <c r="P115" s="466" t="s">
        <v>1993</v>
      </c>
      <c r="Q115" s="466" t="s">
        <v>1533</v>
      </c>
      <c r="R115" s="466" t="s">
        <v>1533</v>
      </c>
      <c r="S115" s="466" t="s">
        <v>1994</v>
      </c>
      <c r="T115" s="467">
        <v>31148</v>
      </c>
      <c r="U115" s="467">
        <v>30192</v>
      </c>
      <c r="V115" s="467">
        <v>32799</v>
      </c>
      <c r="W115" s="467">
        <v>19523</v>
      </c>
      <c r="X115" s="467">
        <v>32717</v>
      </c>
      <c r="Y115" s="467">
        <v>30724</v>
      </c>
      <c r="Z115" s="467">
        <v>31981</v>
      </c>
      <c r="AA115" s="467">
        <v>34329</v>
      </c>
      <c r="AB115" s="467">
        <v>32818</v>
      </c>
      <c r="AC115" s="467">
        <v>27570</v>
      </c>
      <c r="AD115" s="467">
        <v>32410</v>
      </c>
      <c r="AE115" s="467">
        <v>33074</v>
      </c>
      <c r="AF115" s="467">
        <v>16500</v>
      </c>
      <c r="AG115" s="467">
        <v>15957</v>
      </c>
      <c r="AH115" s="467">
        <v>17074</v>
      </c>
      <c r="AI115" s="467">
        <v>9596</v>
      </c>
      <c r="AJ115" s="467">
        <v>17213</v>
      </c>
      <c r="AK115" s="467">
        <v>15850</v>
      </c>
      <c r="AL115" s="467">
        <v>16332</v>
      </c>
      <c r="AM115" s="467">
        <v>17660</v>
      </c>
      <c r="AN115" s="467">
        <v>16867</v>
      </c>
      <c r="AO115" s="467">
        <v>13022</v>
      </c>
      <c r="AP115" s="467">
        <v>17019</v>
      </c>
      <c r="AQ115" s="467">
        <v>16299</v>
      </c>
      <c r="AR115" s="468">
        <v>16</v>
      </c>
      <c r="AS115" s="468">
        <v>16</v>
      </c>
      <c r="AT115" s="468">
        <v>16</v>
      </c>
      <c r="AU115" s="468">
        <v>16</v>
      </c>
      <c r="AV115" s="468">
        <v>16</v>
      </c>
      <c r="AW115" s="468">
        <v>16.100000000000001</v>
      </c>
      <c r="AX115" s="468">
        <v>16.100000000000001</v>
      </c>
      <c r="AY115" s="468">
        <v>16</v>
      </c>
      <c r="AZ115" s="468">
        <v>16</v>
      </c>
      <c r="BA115" s="468">
        <v>16</v>
      </c>
      <c r="BB115" s="468">
        <v>16.100000000000001</v>
      </c>
      <c r="BC115" s="468">
        <v>15.8</v>
      </c>
      <c r="BD115" s="467">
        <v>498368</v>
      </c>
      <c r="BE115" s="467">
        <v>483072</v>
      </c>
      <c r="BF115" s="467">
        <v>524784</v>
      </c>
      <c r="BG115" s="467">
        <v>312368</v>
      </c>
      <c r="BH115" s="467">
        <v>523472</v>
      </c>
      <c r="BI115" s="467">
        <v>494656</v>
      </c>
      <c r="BJ115" s="467">
        <v>514894</v>
      </c>
      <c r="BK115" s="467">
        <v>549264</v>
      </c>
      <c r="BL115" s="467">
        <v>525088</v>
      </c>
      <c r="BM115" s="467">
        <v>441120</v>
      </c>
      <c r="BN115" s="467">
        <v>521801</v>
      </c>
      <c r="BO115" s="467">
        <v>522569</v>
      </c>
      <c r="BP115" s="467">
        <v>263994</v>
      </c>
      <c r="BQ115" s="467">
        <v>255313</v>
      </c>
      <c r="BR115" s="467">
        <v>273177</v>
      </c>
      <c r="BS115" s="467">
        <v>153529</v>
      </c>
      <c r="BT115" s="467">
        <v>275402</v>
      </c>
      <c r="BU115" s="467">
        <v>255193</v>
      </c>
      <c r="BV115" s="467">
        <v>262953</v>
      </c>
      <c r="BW115" s="467">
        <v>282563</v>
      </c>
      <c r="BX115" s="467">
        <v>269867</v>
      </c>
      <c r="BY115" s="467">
        <v>208359</v>
      </c>
      <c r="BZ115" s="467">
        <v>274012</v>
      </c>
      <c r="CA115" s="467">
        <v>257525</v>
      </c>
      <c r="CB115" s="467">
        <v>31865.666000000001</v>
      </c>
      <c r="CC115" s="467">
        <v>30826.066999999999</v>
      </c>
      <c r="CD115" s="467">
        <v>32988.595999999998</v>
      </c>
      <c r="CE115" s="467">
        <v>18581.624</v>
      </c>
      <c r="CF115" s="467">
        <v>33322.639999999999</v>
      </c>
      <c r="CG115" s="467">
        <v>30908.190999999999</v>
      </c>
      <c r="CH115" s="467">
        <v>31839.264999999999</v>
      </c>
      <c r="CI115" s="467">
        <v>34209.953000000001</v>
      </c>
      <c r="CJ115" s="467">
        <v>32675.562000000002</v>
      </c>
      <c r="CK115" s="467">
        <v>25220.195</v>
      </c>
      <c r="CL115" s="467">
        <v>33147.525999999998</v>
      </c>
      <c r="CM115" s="467">
        <v>31116.662</v>
      </c>
      <c r="CN115" s="467">
        <v>369285</v>
      </c>
      <c r="CO115" s="467">
        <v>189389</v>
      </c>
      <c r="CP115" s="467">
        <v>5911456</v>
      </c>
      <c r="CQ115" s="467">
        <v>3031887</v>
      </c>
      <c r="CR115" s="467">
        <v>366701.95</v>
      </c>
      <c r="CS115" s="465">
        <v>2019</v>
      </c>
    </row>
    <row r="116" spans="1:97" ht="38.25" x14ac:dyDescent="0.2">
      <c r="A116" s="465">
        <v>54410</v>
      </c>
      <c r="B116" s="466" t="s">
        <v>1439</v>
      </c>
      <c r="C116" s="465" t="s">
        <v>1981</v>
      </c>
      <c r="D116" s="466" t="s">
        <v>1767</v>
      </c>
      <c r="E116" s="466" t="s">
        <v>1767</v>
      </c>
      <c r="F116" s="465">
        <v>4732</v>
      </c>
      <c r="G116" s="466" t="s">
        <v>1982</v>
      </c>
      <c r="H116" s="466" t="s">
        <v>1983</v>
      </c>
      <c r="I116" s="466" t="s">
        <v>1984</v>
      </c>
      <c r="J116" s="466" t="s">
        <v>1533</v>
      </c>
      <c r="K116" s="465">
        <v>211</v>
      </c>
      <c r="L116" s="465">
        <v>7</v>
      </c>
      <c r="M116" s="466" t="s">
        <v>1989</v>
      </c>
      <c r="N116" s="466" t="s">
        <v>1990</v>
      </c>
      <c r="O116" s="466" t="s">
        <v>1986</v>
      </c>
      <c r="P116" s="466" t="s">
        <v>1986</v>
      </c>
      <c r="Q116" s="466" t="s">
        <v>1533</v>
      </c>
      <c r="R116" s="466" t="s">
        <v>1533</v>
      </c>
      <c r="S116" s="466" t="s">
        <v>1987</v>
      </c>
      <c r="T116" s="467">
        <v>157493</v>
      </c>
      <c r="U116" s="467">
        <v>135915</v>
      </c>
      <c r="V116" s="467">
        <v>159971</v>
      </c>
      <c r="W116" s="467">
        <v>128152</v>
      </c>
      <c r="X116" s="467">
        <v>156840</v>
      </c>
      <c r="Y116" s="467">
        <v>155367</v>
      </c>
      <c r="Z116" s="467">
        <v>157419</v>
      </c>
      <c r="AA116" s="467">
        <v>143390</v>
      </c>
      <c r="AB116" s="467">
        <v>152691</v>
      </c>
      <c r="AC116" s="467">
        <v>159116</v>
      </c>
      <c r="AD116" s="467">
        <v>130966</v>
      </c>
      <c r="AE116" s="467">
        <v>156858</v>
      </c>
      <c r="AF116" s="467">
        <v>113904</v>
      </c>
      <c r="AG116" s="467">
        <v>100829</v>
      </c>
      <c r="AH116" s="467">
        <v>113982</v>
      </c>
      <c r="AI116" s="467">
        <v>91890</v>
      </c>
      <c r="AJ116" s="467">
        <v>110224</v>
      </c>
      <c r="AK116" s="467">
        <v>109539</v>
      </c>
      <c r="AL116" s="467">
        <v>111277</v>
      </c>
      <c r="AM116" s="467">
        <v>102504</v>
      </c>
      <c r="AN116" s="467">
        <v>107646</v>
      </c>
      <c r="AO116" s="467">
        <v>112445</v>
      </c>
      <c r="AP116" s="467">
        <v>93639</v>
      </c>
      <c r="AQ116" s="467">
        <v>107900</v>
      </c>
      <c r="AR116" s="468">
        <v>1.034</v>
      </c>
      <c r="AS116" s="468">
        <v>1.0409999999999999</v>
      </c>
      <c r="AT116" s="468">
        <v>1.034</v>
      </c>
      <c r="AU116" s="468">
        <v>1.0369999999999999</v>
      </c>
      <c r="AV116" s="468">
        <v>1.0369999999999999</v>
      </c>
      <c r="AW116" s="468">
        <v>1.04</v>
      </c>
      <c r="AX116" s="468">
        <v>1.0489999999999999</v>
      </c>
      <c r="AY116" s="468">
        <v>1.05</v>
      </c>
      <c r="AZ116" s="468">
        <v>1.0489999999999999</v>
      </c>
      <c r="BA116" s="468">
        <v>1.0469999999999999</v>
      </c>
      <c r="BB116" s="468">
        <v>1.0449999999999999</v>
      </c>
      <c r="BC116" s="468">
        <v>1.0449999999999999</v>
      </c>
      <c r="BD116" s="467">
        <v>162848</v>
      </c>
      <c r="BE116" s="467">
        <v>141488</v>
      </c>
      <c r="BF116" s="467">
        <v>165410</v>
      </c>
      <c r="BG116" s="467">
        <v>132894</v>
      </c>
      <c r="BH116" s="467">
        <v>162643</v>
      </c>
      <c r="BI116" s="467">
        <v>161582</v>
      </c>
      <c r="BJ116" s="467">
        <v>165133</v>
      </c>
      <c r="BK116" s="467">
        <v>150560</v>
      </c>
      <c r="BL116" s="467">
        <v>160173</v>
      </c>
      <c r="BM116" s="467">
        <v>166594</v>
      </c>
      <c r="BN116" s="467">
        <v>136859</v>
      </c>
      <c r="BO116" s="467">
        <v>163917</v>
      </c>
      <c r="BP116" s="467">
        <v>117777</v>
      </c>
      <c r="BQ116" s="467">
        <v>104963</v>
      </c>
      <c r="BR116" s="467">
        <v>117857</v>
      </c>
      <c r="BS116" s="467">
        <v>95290</v>
      </c>
      <c r="BT116" s="467">
        <v>114302</v>
      </c>
      <c r="BU116" s="467">
        <v>113921</v>
      </c>
      <c r="BV116" s="467">
        <v>116730</v>
      </c>
      <c r="BW116" s="467">
        <v>107629</v>
      </c>
      <c r="BX116" s="467">
        <v>112921</v>
      </c>
      <c r="BY116" s="467">
        <v>117730</v>
      </c>
      <c r="BZ116" s="467">
        <v>97853</v>
      </c>
      <c r="CA116" s="467">
        <v>112755</v>
      </c>
      <c r="CB116" s="467">
        <v>14353</v>
      </c>
      <c r="CC116" s="467">
        <v>12810</v>
      </c>
      <c r="CD116" s="467">
        <v>14407</v>
      </c>
      <c r="CE116" s="467">
        <v>11616</v>
      </c>
      <c r="CF116" s="467">
        <v>13937</v>
      </c>
      <c r="CG116" s="467">
        <v>13868</v>
      </c>
      <c r="CH116" s="467">
        <v>14178</v>
      </c>
      <c r="CI116" s="467">
        <v>13049</v>
      </c>
      <c r="CJ116" s="467">
        <v>13748</v>
      </c>
      <c r="CK116" s="467">
        <v>14355</v>
      </c>
      <c r="CL116" s="467">
        <v>11951</v>
      </c>
      <c r="CM116" s="467">
        <v>13760</v>
      </c>
      <c r="CN116" s="467">
        <v>1794178</v>
      </c>
      <c r="CO116" s="467">
        <v>1275779</v>
      </c>
      <c r="CP116" s="467">
        <v>1870101</v>
      </c>
      <c r="CQ116" s="467">
        <v>1329728</v>
      </c>
      <c r="CR116" s="467">
        <v>162032</v>
      </c>
      <c r="CS116" s="465">
        <v>2019</v>
      </c>
    </row>
    <row r="117" spans="1:97" ht="63.75" x14ac:dyDescent="0.2">
      <c r="A117" s="465">
        <v>54447</v>
      </c>
      <c r="B117" s="466" t="s">
        <v>1439</v>
      </c>
      <c r="C117" s="465" t="s">
        <v>1981</v>
      </c>
      <c r="D117" s="466" t="s">
        <v>1769</v>
      </c>
      <c r="E117" s="466" t="s">
        <v>1768</v>
      </c>
      <c r="F117" s="465">
        <v>60637</v>
      </c>
      <c r="G117" s="466" t="s">
        <v>1982</v>
      </c>
      <c r="H117" s="466" t="s">
        <v>1983</v>
      </c>
      <c r="I117" s="466" t="s">
        <v>1984</v>
      </c>
      <c r="J117" s="466" t="s">
        <v>1533</v>
      </c>
      <c r="K117" s="465">
        <v>211</v>
      </c>
      <c r="L117" s="465">
        <v>7</v>
      </c>
      <c r="M117" s="466" t="s">
        <v>1989</v>
      </c>
      <c r="N117" s="466" t="s">
        <v>1990</v>
      </c>
      <c r="O117" s="466" t="s">
        <v>1986</v>
      </c>
      <c r="P117" s="466" t="s">
        <v>1986</v>
      </c>
      <c r="Q117" s="466" t="s">
        <v>1533</v>
      </c>
      <c r="R117" s="466" t="s">
        <v>1533</v>
      </c>
      <c r="S117" s="466" t="s">
        <v>1987</v>
      </c>
      <c r="T117" s="467">
        <v>50473</v>
      </c>
      <c r="U117" s="467">
        <v>46798</v>
      </c>
      <c r="V117" s="467">
        <v>40810</v>
      </c>
      <c r="W117" s="467">
        <v>28636</v>
      </c>
      <c r="X117" s="467">
        <v>24676</v>
      </c>
      <c r="Y117" s="467">
        <v>32997</v>
      </c>
      <c r="Z117" s="467">
        <v>52016</v>
      </c>
      <c r="AA117" s="467">
        <v>61099</v>
      </c>
      <c r="AB117" s="467">
        <v>53763</v>
      </c>
      <c r="AC117" s="467">
        <v>55065</v>
      </c>
      <c r="AD117" s="467">
        <v>54004</v>
      </c>
      <c r="AE117" s="467">
        <v>56013</v>
      </c>
      <c r="AF117" s="467">
        <v>22892</v>
      </c>
      <c r="AG117" s="467">
        <v>21226</v>
      </c>
      <c r="AH117" s="467">
        <v>18510</v>
      </c>
      <c r="AI117" s="467">
        <v>12988</v>
      </c>
      <c r="AJ117" s="467">
        <v>11192</v>
      </c>
      <c r="AK117" s="467">
        <v>14966</v>
      </c>
      <c r="AL117" s="467">
        <v>23593</v>
      </c>
      <c r="AM117" s="467">
        <v>27712</v>
      </c>
      <c r="AN117" s="467">
        <v>24385</v>
      </c>
      <c r="AO117" s="467">
        <v>24975</v>
      </c>
      <c r="AP117" s="467">
        <v>24494</v>
      </c>
      <c r="AQ117" s="467">
        <v>25405</v>
      </c>
      <c r="AR117" s="468">
        <v>1.036</v>
      </c>
      <c r="AS117" s="468">
        <v>1.036</v>
      </c>
      <c r="AT117" s="468">
        <v>1.036</v>
      </c>
      <c r="AU117" s="468">
        <v>1.036</v>
      </c>
      <c r="AV117" s="468">
        <v>1.036</v>
      </c>
      <c r="AW117" s="468">
        <v>1.036</v>
      </c>
      <c r="AX117" s="468">
        <v>1.036</v>
      </c>
      <c r="AY117" s="468">
        <v>1.036</v>
      </c>
      <c r="AZ117" s="468">
        <v>1.036</v>
      </c>
      <c r="BA117" s="468">
        <v>1.036</v>
      </c>
      <c r="BB117" s="468">
        <v>1.036</v>
      </c>
      <c r="BC117" s="468">
        <v>1.036</v>
      </c>
      <c r="BD117" s="467">
        <v>52290</v>
      </c>
      <c r="BE117" s="467">
        <v>48483</v>
      </c>
      <c r="BF117" s="467">
        <v>42279</v>
      </c>
      <c r="BG117" s="467">
        <v>29667</v>
      </c>
      <c r="BH117" s="467">
        <v>25564</v>
      </c>
      <c r="BI117" s="467">
        <v>34185</v>
      </c>
      <c r="BJ117" s="467">
        <v>53889</v>
      </c>
      <c r="BK117" s="467">
        <v>63299</v>
      </c>
      <c r="BL117" s="467">
        <v>55698</v>
      </c>
      <c r="BM117" s="467">
        <v>57047</v>
      </c>
      <c r="BN117" s="467">
        <v>55948</v>
      </c>
      <c r="BO117" s="467">
        <v>58029</v>
      </c>
      <c r="BP117" s="467">
        <v>23716</v>
      </c>
      <c r="BQ117" s="467">
        <v>21990</v>
      </c>
      <c r="BR117" s="467">
        <v>19176</v>
      </c>
      <c r="BS117" s="467">
        <v>13456</v>
      </c>
      <c r="BT117" s="467">
        <v>11595</v>
      </c>
      <c r="BU117" s="467">
        <v>15505</v>
      </c>
      <c r="BV117" s="467">
        <v>24442</v>
      </c>
      <c r="BW117" s="467">
        <v>28710</v>
      </c>
      <c r="BX117" s="467">
        <v>25263</v>
      </c>
      <c r="BY117" s="467">
        <v>25874</v>
      </c>
      <c r="BZ117" s="467">
        <v>25376</v>
      </c>
      <c r="CA117" s="467">
        <v>26320</v>
      </c>
      <c r="CB117" s="467">
        <v>3291.6709999999998</v>
      </c>
      <c r="CC117" s="467">
        <v>3052.0770000000002</v>
      </c>
      <c r="CD117" s="467">
        <v>2661.5590000000002</v>
      </c>
      <c r="CE117" s="467">
        <v>1867.6089999999999</v>
      </c>
      <c r="CF117" s="467">
        <v>1609.345</v>
      </c>
      <c r="CG117" s="467">
        <v>2151.9830000000002</v>
      </c>
      <c r="CH117" s="467">
        <v>3392.395</v>
      </c>
      <c r="CI117" s="467">
        <v>3984.7739999999999</v>
      </c>
      <c r="CJ117" s="467">
        <v>3506.3049999999998</v>
      </c>
      <c r="CK117" s="467">
        <v>3591.2139999999999</v>
      </c>
      <c r="CL117" s="467">
        <v>3522.0439999999999</v>
      </c>
      <c r="CM117" s="467">
        <v>3653.0239999999999</v>
      </c>
      <c r="CN117" s="467">
        <v>556350</v>
      </c>
      <c r="CO117" s="467">
        <v>252338</v>
      </c>
      <c r="CP117" s="467">
        <v>576378</v>
      </c>
      <c r="CQ117" s="467">
        <v>261423</v>
      </c>
      <c r="CR117" s="467">
        <v>36284</v>
      </c>
      <c r="CS117" s="465">
        <v>2019</v>
      </c>
    </row>
    <row r="118" spans="1:97" ht="63.75" x14ac:dyDescent="0.2">
      <c r="A118" s="465">
        <v>54449</v>
      </c>
      <c r="B118" s="466" t="s">
        <v>1439</v>
      </c>
      <c r="C118" s="465" t="s">
        <v>1981</v>
      </c>
      <c r="D118" s="466" t="s">
        <v>1770</v>
      </c>
      <c r="E118" s="466" t="s">
        <v>1768</v>
      </c>
      <c r="F118" s="465">
        <v>60637</v>
      </c>
      <c r="G118" s="466" t="s">
        <v>1982</v>
      </c>
      <c r="H118" s="466" t="s">
        <v>1983</v>
      </c>
      <c r="I118" s="466" t="s">
        <v>1984</v>
      </c>
      <c r="J118" s="466" t="s">
        <v>1533</v>
      </c>
      <c r="K118" s="465">
        <v>211</v>
      </c>
      <c r="L118" s="465">
        <v>7</v>
      </c>
      <c r="M118" s="466" t="s">
        <v>1989</v>
      </c>
      <c r="N118" s="466" t="s">
        <v>1990</v>
      </c>
      <c r="O118" s="466" t="s">
        <v>1986</v>
      </c>
      <c r="P118" s="466" t="s">
        <v>1986</v>
      </c>
      <c r="Q118" s="466" t="s">
        <v>1533</v>
      </c>
      <c r="R118" s="466" t="s">
        <v>1533</v>
      </c>
      <c r="S118" s="466" t="s">
        <v>1987</v>
      </c>
      <c r="T118" s="467">
        <v>99320</v>
      </c>
      <c r="U118" s="467">
        <v>92089</v>
      </c>
      <c r="V118" s="467">
        <v>80306</v>
      </c>
      <c r="W118" s="467">
        <v>56351</v>
      </c>
      <c r="X118" s="467">
        <v>48558</v>
      </c>
      <c r="Y118" s="467">
        <v>64931</v>
      </c>
      <c r="Z118" s="467">
        <v>102358</v>
      </c>
      <c r="AA118" s="467">
        <v>120231</v>
      </c>
      <c r="AB118" s="467">
        <v>105795</v>
      </c>
      <c r="AC118" s="467">
        <v>108356</v>
      </c>
      <c r="AD118" s="467">
        <v>106269</v>
      </c>
      <c r="AE118" s="467">
        <v>110221</v>
      </c>
      <c r="AF118" s="467">
        <v>33162</v>
      </c>
      <c r="AG118" s="467">
        <v>30748</v>
      </c>
      <c r="AH118" s="467">
        <v>26814</v>
      </c>
      <c r="AI118" s="467">
        <v>18816</v>
      </c>
      <c r="AJ118" s="467">
        <v>16213</v>
      </c>
      <c r="AK118" s="467">
        <v>21681</v>
      </c>
      <c r="AL118" s="467">
        <v>34177</v>
      </c>
      <c r="AM118" s="467">
        <v>40145</v>
      </c>
      <c r="AN118" s="467">
        <v>35324</v>
      </c>
      <c r="AO118" s="467">
        <v>36180</v>
      </c>
      <c r="AP118" s="467">
        <v>35483</v>
      </c>
      <c r="AQ118" s="467">
        <v>36802</v>
      </c>
      <c r="AR118" s="468">
        <v>1.036</v>
      </c>
      <c r="AS118" s="468">
        <v>1.036</v>
      </c>
      <c r="AT118" s="468">
        <v>1.036</v>
      </c>
      <c r="AU118" s="468">
        <v>1.036</v>
      </c>
      <c r="AV118" s="468">
        <v>1.036</v>
      </c>
      <c r="AW118" s="468">
        <v>1.036</v>
      </c>
      <c r="AX118" s="468">
        <v>1.036</v>
      </c>
      <c r="AY118" s="468">
        <v>1.036</v>
      </c>
      <c r="AZ118" s="468">
        <v>1.036</v>
      </c>
      <c r="BA118" s="468">
        <v>1.036</v>
      </c>
      <c r="BB118" s="468">
        <v>1.036</v>
      </c>
      <c r="BC118" s="468">
        <v>1.036</v>
      </c>
      <c r="BD118" s="467">
        <v>102896</v>
      </c>
      <c r="BE118" s="467">
        <v>95404</v>
      </c>
      <c r="BF118" s="467">
        <v>83197</v>
      </c>
      <c r="BG118" s="467">
        <v>58380</v>
      </c>
      <c r="BH118" s="467">
        <v>50306</v>
      </c>
      <c r="BI118" s="467">
        <v>67269</v>
      </c>
      <c r="BJ118" s="467">
        <v>106043</v>
      </c>
      <c r="BK118" s="467">
        <v>124559</v>
      </c>
      <c r="BL118" s="467">
        <v>109604</v>
      </c>
      <c r="BM118" s="467">
        <v>112257</v>
      </c>
      <c r="BN118" s="467">
        <v>110095</v>
      </c>
      <c r="BO118" s="467">
        <v>114189</v>
      </c>
      <c r="BP118" s="467">
        <v>34356</v>
      </c>
      <c r="BQ118" s="467">
        <v>31855</v>
      </c>
      <c r="BR118" s="467">
        <v>27779</v>
      </c>
      <c r="BS118" s="467">
        <v>19493</v>
      </c>
      <c r="BT118" s="467">
        <v>16797</v>
      </c>
      <c r="BU118" s="467">
        <v>22461</v>
      </c>
      <c r="BV118" s="467">
        <v>35407</v>
      </c>
      <c r="BW118" s="467">
        <v>41590</v>
      </c>
      <c r="BX118" s="467">
        <v>36596</v>
      </c>
      <c r="BY118" s="467">
        <v>37482</v>
      </c>
      <c r="BZ118" s="467">
        <v>36760</v>
      </c>
      <c r="CA118" s="467">
        <v>38127</v>
      </c>
      <c r="CB118" s="467">
        <v>4335.0370000000003</v>
      </c>
      <c r="CC118" s="467">
        <v>4019.4989999999998</v>
      </c>
      <c r="CD118" s="467">
        <v>3505.1970000000001</v>
      </c>
      <c r="CE118" s="467">
        <v>2459.5880000000002</v>
      </c>
      <c r="CF118" s="467">
        <v>2119.462</v>
      </c>
      <c r="CG118" s="467">
        <v>2834.1</v>
      </c>
      <c r="CH118" s="467">
        <v>4467.6890000000003</v>
      </c>
      <c r="CI118" s="467">
        <v>5247.8339999999998</v>
      </c>
      <c r="CJ118" s="467">
        <v>4617.7049999999999</v>
      </c>
      <c r="CK118" s="467">
        <v>4729.527</v>
      </c>
      <c r="CL118" s="467">
        <v>4638.4319999999998</v>
      </c>
      <c r="CM118" s="467">
        <v>4810.93</v>
      </c>
      <c r="CN118" s="467">
        <v>1094785</v>
      </c>
      <c r="CO118" s="467">
        <v>365545</v>
      </c>
      <c r="CP118" s="467">
        <v>1134199</v>
      </c>
      <c r="CQ118" s="467">
        <v>378703</v>
      </c>
      <c r="CR118" s="467">
        <v>47785</v>
      </c>
      <c r="CS118" s="465">
        <v>2019</v>
      </c>
    </row>
    <row r="119" spans="1:97" ht="51" x14ac:dyDescent="0.2">
      <c r="A119" s="465">
        <v>54451</v>
      </c>
      <c r="B119" s="466" t="s">
        <v>1439</v>
      </c>
      <c r="C119" s="465" t="s">
        <v>1981</v>
      </c>
      <c r="D119" s="466" t="s">
        <v>1772</v>
      </c>
      <c r="E119" s="466" t="s">
        <v>1771</v>
      </c>
      <c r="F119" s="465">
        <v>38215</v>
      </c>
      <c r="G119" s="466" t="s">
        <v>1982</v>
      </c>
      <c r="H119" s="466" t="s">
        <v>1983</v>
      </c>
      <c r="I119" s="466" t="s">
        <v>1984</v>
      </c>
      <c r="J119" s="466" t="s">
        <v>1533</v>
      </c>
      <c r="K119" s="465">
        <v>324</v>
      </c>
      <c r="L119" s="465">
        <v>7</v>
      </c>
      <c r="M119" s="466" t="s">
        <v>1989</v>
      </c>
      <c r="N119" s="466" t="s">
        <v>1990</v>
      </c>
      <c r="O119" s="466" t="s">
        <v>1986</v>
      </c>
      <c r="P119" s="466" t="s">
        <v>1986</v>
      </c>
      <c r="Q119" s="466" t="s">
        <v>1533</v>
      </c>
      <c r="R119" s="466" t="s">
        <v>1533</v>
      </c>
      <c r="S119" s="466" t="s">
        <v>1987</v>
      </c>
      <c r="T119" s="467">
        <v>205271</v>
      </c>
      <c r="U119" s="467">
        <v>205860</v>
      </c>
      <c r="V119" s="467">
        <v>98686</v>
      </c>
      <c r="W119" s="467">
        <v>99099</v>
      </c>
      <c r="X119" s="467">
        <v>185789</v>
      </c>
      <c r="Y119" s="467">
        <v>201250</v>
      </c>
      <c r="Z119" s="467">
        <v>189345</v>
      </c>
      <c r="AA119" s="467">
        <v>137978</v>
      </c>
      <c r="AB119" s="467">
        <v>123289</v>
      </c>
      <c r="AC119" s="467">
        <v>123059</v>
      </c>
      <c r="AD119" s="467">
        <v>167596</v>
      </c>
      <c r="AE119" s="467">
        <v>226755</v>
      </c>
      <c r="AF119" s="467">
        <v>75453</v>
      </c>
      <c r="AG119" s="467">
        <v>69123</v>
      </c>
      <c r="AH119" s="467">
        <v>32395</v>
      </c>
      <c r="AI119" s="467">
        <v>35550</v>
      </c>
      <c r="AJ119" s="467">
        <v>65052</v>
      </c>
      <c r="AK119" s="467">
        <v>69048</v>
      </c>
      <c r="AL119" s="467">
        <v>64721</v>
      </c>
      <c r="AM119" s="467">
        <v>45969</v>
      </c>
      <c r="AN119" s="467">
        <v>41525</v>
      </c>
      <c r="AO119" s="467">
        <v>45230</v>
      </c>
      <c r="AP119" s="467">
        <v>57252</v>
      </c>
      <c r="AQ119" s="467">
        <v>77395</v>
      </c>
      <c r="AR119" s="468">
        <v>1.034</v>
      </c>
      <c r="AS119" s="468">
        <v>1.038</v>
      </c>
      <c r="AT119" s="468">
        <v>1.032</v>
      </c>
      <c r="AU119" s="468">
        <v>1.0289999999999999</v>
      </c>
      <c r="AV119" s="468">
        <v>1.0349999999999999</v>
      </c>
      <c r="AW119" s="468">
        <v>1.0309999999999999</v>
      </c>
      <c r="AX119" s="468">
        <v>1.034</v>
      </c>
      <c r="AY119" s="468">
        <v>1.038</v>
      </c>
      <c r="AZ119" s="468">
        <v>1.0389999999999999</v>
      </c>
      <c r="BA119" s="468">
        <v>1.04</v>
      </c>
      <c r="BB119" s="468">
        <v>1.0349999999999999</v>
      </c>
      <c r="BC119" s="468">
        <v>1.038</v>
      </c>
      <c r="BD119" s="467">
        <v>212250</v>
      </c>
      <c r="BE119" s="467">
        <v>213683</v>
      </c>
      <c r="BF119" s="467">
        <v>101844</v>
      </c>
      <c r="BG119" s="467">
        <v>101973</v>
      </c>
      <c r="BH119" s="467">
        <v>192292</v>
      </c>
      <c r="BI119" s="467">
        <v>207489</v>
      </c>
      <c r="BJ119" s="467">
        <v>195783</v>
      </c>
      <c r="BK119" s="467">
        <v>143221</v>
      </c>
      <c r="BL119" s="467">
        <v>128097</v>
      </c>
      <c r="BM119" s="467">
        <v>127981</v>
      </c>
      <c r="BN119" s="467">
        <v>173462</v>
      </c>
      <c r="BO119" s="467">
        <v>235372</v>
      </c>
      <c r="BP119" s="467">
        <v>78018</v>
      </c>
      <c r="BQ119" s="467">
        <v>71750</v>
      </c>
      <c r="BR119" s="467">
        <v>33432</v>
      </c>
      <c r="BS119" s="467">
        <v>36581</v>
      </c>
      <c r="BT119" s="467">
        <v>67329</v>
      </c>
      <c r="BU119" s="467">
        <v>71188</v>
      </c>
      <c r="BV119" s="467">
        <v>66922</v>
      </c>
      <c r="BW119" s="467">
        <v>47716</v>
      </c>
      <c r="BX119" s="467">
        <v>43144</v>
      </c>
      <c r="BY119" s="467">
        <v>47039</v>
      </c>
      <c r="BZ119" s="467">
        <v>59256</v>
      </c>
      <c r="CA119" s="467">
        <v>80336</v>
      </c>
      <c r="CB119" s="467">
        <v>16625.705999999998</v>
      </c>
      <c r="CC119" s="467">
        <v>15289.992</v>
      </c>
      <c r="CD119" s="467">
        <v>7124.2659999999996</v>
      </c>
      <c r="CE119" s="467">
        <v>7795.2240000000002</v>
      </c>
      <c r="CF119" s="467">
        <v>14347.853999999999</v>
      </c>
      <c r="CG119" s="467">
        <v>15170.205</v>
      </c>
      <c r="CH119" s="467">
        <v>14261.037</v>
      </c>
      <c r="CI119" s="467">
        <v>10168.184999999999</v>
      </c>
      <c r="CJ119" s="467">
        <v>9193.9120000000003</v>
      </c>
      <c r="CK119" s="467">
        <v>10023.876</v>
      </c>
      <c r="CL119" s="467">
        <v>12627.371999999999</v>
      </c>
      <c r="CM119" s="467">
        <v>17119.578000000001</v>
      </c>
      <c r="CN119" s="467">
        <v>1963977</v>
      </c>
      <c r="CO119" s="467">
        <v>678713</v>
      </c>
      <c r="CP119" s="467">
        <v>2033447</v>
      </c>
      <c r="CQ119" s="467">
        <v>702711</v>
      </c>
      <c r="CR119" s="467">
        <v>149747.21</v>
      </c>
      <c r="CS119" s="465">
        <v>2019</v>
      </c>
    </row>
    <row r="120" spans="1:97" ht="51" x14ac:dyDescent="0.2">
      <c r="A120" s="465">
        <v>54451</v>
      </c>
      <c r="B120" s="466" t="s">
        <v>1439</v>
      </c>
      <c r="C120" s="465" t="s">
        <v>1981</v>
      </c>
      <c r="D120" s="466" t="s">
        <v>1772</v>
      </c>
      <c r="E120" s="466" t="s">
        <v>1771</v>
      </c>
      <c r="F120" s="465">
        <v>38215</v>
      </c>
      <c r="G120" s="466" t="s">
        <v>1982</v>
      </c>
      <c r="H120" s="466" t="s">
        <v>1983</v>
      </c>
      <c r="I120" s="466" t="s">
        <v>1984</v>
      </c>
      <c r="J120" s="466" t="s">
        <v>1533</v>
      </c>
      <c r="K120" s="465">
        <v>324</v>
      </c>
      <c r="L120" s="465">
        <v>7</v>
      </c>
      <c r="M120" s="466" t="s">
        <v>1989</v>
      </c>
      <c r="N120" s="466" t="s">
        <v>1990</v>
      </c>
      <c r="O120" s="466" t="s">
        <v>1998</v>
      </c>
      <c r="P120" s="466" t="s">
        <v>1999</v>
      </c>
      <c r="Q120" s="466" t="s">
        <v>1533</v>
      </c>
      <c r="R120" s="466" t="s">
        <v>1533</v>
      </c>
      <c r="S120" s="466" t="s">
        <v>1987</v>
      </c>
      <c r="T120" s="467">
        <v>192317</v>
      </c>
      <c r="U120" s="467">
        <v>187116</v>
      </c>
      <c r="V120" s="467">
        <v>155796</v>
      </c>
      <c r="W120" s="467">
        <v>223132</v>
      </c>
      <c r="X120" s="467">
        <v>190024</v>
      </c>
      <c r="Y120" s="467">
        <v>171033</v>
      </c>
      <c r="Z120" s="467">
        <v>200606</v>
      </c>
      <c r="AA120" s="467">
        <v>222112</v>
      </c>
      <c r="AB120" s="467">
        <v>248650</v>
      </c>
      <c r="AC120" s="467">
        <v>254466</v>
      </c>
      <c r="AD120" s="467">
        <v>212047</v>
      </c>
      <c r="AE120" s="467">
        <v>180395</v>
      </c>
      <c r="AF120" s="467">
        <v>70691</v>
      </c>
      <c r="AG120" s="467">
        <v>62830</v>
      </c>
      <c r="AH120" s="467">
        <v>51142</v>
      </c>
      <c r="AI120" s="467">
        <v>80045</v>
      </c>
      <c r="AJ120" s="467">
        <v>66535</v>
      </c>
      <c r="AK120" s="467">
        <v>58680</v>
      </c>
      <c r="AL120" s="467">
        <v>68571</v>
      </c>
      <c r="AM120" s="467">
        <v>74000</v>
      </c>
      <c r="AN120" s="467">
        <v>83746</v>
      </c>
      <c r="AO120" s="467">
        <v>93527</v>
      </c>
      <c r="AP120" s="467">
        <v>72437</v>
      </c>
      <c r="AQ120" s="467">
        <v>61572</v>
      </c>
      <c r="AR120" s="468">
        <v>1.3260000000000001</v>
      </c>
      <c r="AS120" s="468">
        <v>1.3109999999999999</v>
      </c>
      <c r="AT120" s="468">
        <v>1.321</v>
      </c>
      <c r="AU120" s="468">
        <v>1.3089999999999999</v>
      </c>
      <c r="AV120" s="468">
        <v>1.3049999999999999</v>
      </c>
      <c r="AW120" s="468">
        <v>1.3109999999999999</v>
      </c>
      <c r="AX120" s="468">
        <v>1.339</v>
      </c>
      <c r="AY120" s="468">
        <v>1.335</v>
      </c>
      <c r="AZ120" s="468">
        <v>1.3660000000000001</v>
      </c>
      <c r="BA120" s="468">
        <v>1.38</v>
      </c>
      <c r="BB120" s="468">
        <v>1.37</v>
      </c>
      <c r="BC120" s="468">
        <v>1.327</v>
      </c>
      <c r="BD120" s="467">
        <v>255012</v>
      </c>
      <c r="BE120" s="467">
        <v>245309</v>
      </c>
      <c r="BF120" s="467">
        <v>205807</v>
      </c>
      <c r="BG120" s="467">
        <v>292080</v>
      </c>
      <c r="BH120" s="467">
        <v>247981</v>
      </c>
      <c r="BI120" s="467">
        <v>224224</v>
      </c>
      <c r="BJ120" s="467">
        <v>268611</v>
      </c>
      <c r="BK120" s="467">
        <v>296520</v>
      </c>
      <c r="BL120" s="467">
        <v>339656</v>
      </c>
      <c r="BM120" s="467">
        <v>351163</v>
      </c>
      <c r="BN120" s="467">
        <v>290504</v>
      </c>
      <c r="BO120" s="467">
        <v>239384</v>
      </c>
      <c r="BP120" s="467">
        <v>93736</v>
      </c>
      <c r="BQ120" s="467">
        <v>82370</v>
      </c>
      <c r="BR120" s="467">
        <v>67559</v>
      </c>
      <c r="BS120" s="467">
        <v>104779</v>
      </c>
      <c r="BT120" s="467">
        <v>86828</v>
      </c>
      <c r="BU120" s="467">
        <v>76930</v>
      </c>
      <c r="BV120" s="467">
        <v>91816</v>
      </c>
      <c r="BW120" s="467">
        <v>98790</v>
      </c>
      <c r="BX120" s="467">
        <v>114397</v>
      </c>
      <c r="BY120" s="467">
        <v>129067</v>
      </c>
      <c r="BZ120" s="467">
        <v>99239</v>
      </c>
      <c r="CA120" s="467">
        <v>81706</v>
      </c>
      <c r="CB120" s="467">
        <v>19975.294000000002</v>
      </c>
      <c r="CC120" s="467">
        <v>17553.008000000002</v>
      </c>
      <c r="CD120" s="467">
        <v>14396.734</v>
      </c>
      <c r="CE120" s="467">
        <v>22327.776000000002</v>
      </c>
      <c r="CF120" s="467">
        <v>18503.146000000001</v>
      </c>
      <c r="CG120" s="467">
        <v>16393.794999999998</v>
      </c>
      <c r="CH120" s="467">
        <v>19565.963</v>
      </c>
      <c r="CI120" s="467">
        <v>21051.814999999999</v>
      </c>
      <c r="CJ120" s="467">
        <v>24378.088</v>
      </c>
      <c r="CK120" s="467">
        <v>27504.124</v>
      </c>
      <c r="CL120" s="467">
        <v>21147.628000000001</v>
      </c>
      <c r="CM120" s="467">
        <v>17411.421999999999</v>
      </c>
      <c r="CN120" s="467">
        <v>2437694</v>
      </c>
      <c r="CO120" s="467">
        <v>843776</v>
      </c>
      <c r="CP120" s="467">
        <v>3256251</v>
      </c>
      <c r="CQ120" s="467">
        <v>1127217</v>
      </c>
      <c r="CR120" s="467">
        <v>240208.79</v>
      </c>
      <c r="CS120" s="465">
        <v>2019</v>
      </c>
    </row>
    <row r="121" spans="1:97" ht="38.25" x14ac:dyDescent="0.2">
      <c r="A121" s="465">
        <v>54477</v>
      </c>
      <c r="B121" s="466" t="s">
        <v>1439</v>
      </c>
      <c r="C121" s="465" t="s">
        <v>1981</v>
      </c>
      <c r="D121" s="466" t="s">
        <v>1773</v>
      </c>
      <c r="E121" s="466" t="s">
        <v>1773</v>
      </c>
      <c r="F121" s="465">
        <v>14173</v>
      </c>
      <c r="G121" s="466" t="s">
        <v>1982</v>
      </c>
      <c r="H121" s="466" t="s">
        <v>1983</v>
      </c>
      <c r="I121" s="466" t="s">
        <v>1984</v>
      </c>
      <c r="J121" s="466" t="s">
        <v>1533</v>
      </c>
      <c r="K121" s="465">
        <v>324</v>
      </c>
      <c r="L121" s="465">
        <v>7</v>
      </c>
      <c r="M121" s="466" t="s">
        <v>1989</v>
      </c>
      <c r="N121" s="466" t="s">
        <v>2011</v>
      </c>
      <c r="O121" s="466" t="s">
        <v>1986</v>
      </c>
      <c r="P121" s="466" t="s">
        <v>1986</v>
      </c>
      <c r="Q121" s="466" t="s">
        <v>1533</v>
      </c>
      <c r="R121" s="466" t="s">
        <v>1533</v>
      </c>
      <c r="S121" s="466" t="s">
        <v>1987</v>
      </c>
      <c r="T121" s="467">
        <v>190</v>
      </c>
      <c r="U121" s="467">
        <v>177</v>
      </c>
      <c r="V121" s="467">
        <v>155</v>
      </c>
      <c r="W121" s="467">
        <v>109</v>
      </c>
      <c r="X121" s="467">
        <v>94</v>
      </c>
      <c r="Y121" s="467">
        <v>125</v>
      </c>
      <c r="Z121" s="467">
        <v>197</v>
      </c>
      <c r="AA121" s="467">
        <v>232</v>
      </c>
      <c r="AB121" s="467">
        <v>204</v>
      </c>
      <c r="AC121" s="467">
        <v>209</v>
      </c>
      <c r="AD121" s="467">
        <v>205</v>
      </c>
      <c r="AE121" s="467">
        <v>212</v>
      </c>
      <c r="AF121" s="467">
        <v>62</v>
      </c>
      <c r="AG121" s="467">
        <v>57</v>
      </c>
      <c r="AH121" s="467">
        <v>50</v>
      </c>
      <c r="AI121" s="467">
        <v>35</v>
      </c>
      <c r="AJ121" s="467">
        <v>30</v>
      </c>
      <c r="AK121" s="467">
        <v>41</v>
      </c>
      <c r="AL121" s="467">
        <v>64</v>
      </c>
      <c r="AM121" s="467">
        <v>75</v>
      </c>
      <c r="AN121" s="467">
        <v>66</v>
      </c>
      <c r="AO121" s="467">
        <v>68</v>
      </c>
      <c r="AP121" s="467">
        <v>66</v>
      </c>
      <c r="AQ121" s="467">
        <v>69</v>
      </c>
      <c r="AR121" s="468">
        <v>1.03</v>
      </c>
      <c r="AS121" s="468">
        <v>1.03</v>
      </c>
      <c r="AT121" s="468">
        <v>1.03</v>
      </c>
      <c r="AU121" s="468">
        <v>1.03</v>
      </c>
      <c r="AV121" s="468">
        <v>1.03</v>
      </c>
      <c r="AW121" s="468">
        <v>1.03</v>
      </c>
      <c r="AX121" s="468">
        <v>1.03</v>
      </c>
      <c r="AY121" s="468">
        <v>1.03</v>
      </c>
      <c r="AZ121" s="468">
        <v>1.03</v>
      </c>
      <c r="BA121" s="468">
        <v>1.03</v>
      </c>
      <c r="BB121" s="468">
        <v>1.03</v>
      </c>
      <c r="BC121" s="468">
        <v>1.03</v>
      </c>
      <c r="BD121" s="467">
        <v>196</v>
      </c>
      <c r="BE121" s="467">
        <v>182</v>
      </c>
      <c r="BF121" s="467">
        <v>160</v>
      </c>
      <c r="BG121" s="467">
        <v>112</v>
      </c>
      <c r="BH121" s="467">
        <v>97</v>
      </c>
      <c r="BI121" s="467">
        <v>129</v>
      </c>
      <c r="BJ121" s="467">
        <v>203</v>
      </c>
      <c r="BK121" s="467">
        <v>239</v>
      </c>
      <c r="BL121" s="467">
        <v>210</v>
      </c>
      <c r="BM121" s="467">
        <v>215</v>
      </c>
      <c r="BN121" s="467">
        <v>211</v>
      </c>
      <c r="BO121" s="467">
        <v>218</v>
      </c>
      <c r="BP121" s="467">
        <v>64</v>
      </c>
      <c r="BQ121" s="467">
        <v>59</v>
      </c>
      <c r="BR121" s="467">
        <v>52</v>
      </c>
      <c r="BS121" s="467">
        <v>36</v>
      </c>
      <c r="BT121" s="467">
        <v>31</v>
      </c>
      <c r="BU121" s="467">
        <v>42</v>
      </c>
      <c r="BV121" s="467">
        <v>66</v>
      </c>
      <c r="BW121" s="467">
        <v>77</v>
      </c>
      <c r="BX121" s="467">
        <v>68</v>
      </c>
      <c r="BY121" s="467">
        <v>70</v>
      </c>
      <c r="BZ121" s="467">
        <v>68</v>
      </c>
      <c r="CA121" s="467">
        <v>71</v>
      </c>
      <c r="CB121" s="467">
        <v>12.519</v>
      </c>
      <c r="CC121" s="467">
        <v>11.608000000000001</v>
      </c>
      <c r="CD121" s="467">
        <v>10.122999999999999</v>
      </c>
      <c r="CE121" s="467">
        <v>7.1029999999999998</v>
      </c>
      <c r="CF121" s="467">
        <v>6.1210000000000004</v>
      </c>
      <c r="CG121" s="467">
        <v>8.1850000000000005</v>
      </c>
      <c r="CH121" s="467">
        <v>12.901999999999999</v>
      </c>
      <c r="CI121" s="467">
        <v>15.154999999999999</v>
      </c>
      <c r="CJ121" s="467">
        <v>13.336</v>
      </c>
      <c r="CK121" s="467">
        <v>13.659000000000001</v>
      </c>
      <c r="CL121" s="467">
        <v>13.395</v>
      </c>
      <c r="CM121" s="467">
        <v>13.894</v>
      </c>
      <c r="CN121" s="467">
        <v>2109</v>
      </c>
      <c r="CO121" s="467">
        <v>683</v>
      </c>
      <c r="CP121" s="467">
        <v>2172</v>
      </c>
      <c r="CQ121" s="467">
        <v>704</v>
      </c>
      <c r="CR121" s="467">
        <v>138</v>
      </c>
      <c r="CS121" s="465">
        <v>2019</v>
      </c>
    </row>
    <row r="122" spans="1:97" ht="38.25" x14ac:dyDescent="0.2">
      <c r="A122" s="465">
        <v>54626</v>
      </c>
      <c r="B122" s="466" t="s">
        <v>1439</v>
      </c>
      <c r="C122" s="465" t="s">
        <v>1981</v>
      </c>
      <c r="D122" s="466" t="s">
        <v>1775</v>
      </c>
      <c r="E122" s="466" t="s">
        <v>1774</v>
      </c>
      <c r="F122" s="465">
        <v>13060</v>
      </c>
      <c r="G122" s="466" t="s">
        <v>1982</v>
      </c>
      <c r="H122" s="466" t="s">
        <v>1983</v>
      </c>
      <c r="I122" s="466" t="s">
        <v>1984</v>
      </c>
      <c r="J122" s="466" t="s">
        <v>1533</v>
      </c>
      <c r="K122" s="465">
        <v>22</v>
      </c>
      <c r="L122" s="465">
        <v>3</v>
      </c>
      <c r="M122" s="466" t="s">
        <v>1985</v>
      </c>
      <c r="N122" s="466" t="s">
        <v>1991</v>
      </c>
      <c r="O122" s="466" t="s">
        <v>2007</v>
      </c>
      <c r="P122" s="466" t="s">
        <v>2008</v>
      </c>
      <c r="Q122" s="466" t="s">
        <v>1533</v>
      </c>
      <c r="R122" s="466" t="s">
        <v>1533</v>
      </c>
      <c r="S122" s="466" t="s">
        <v>1994</v>
      </c>
      <c r="T122" s="467">
        <v>0</v>
      </c>
      <c r="U122" s="467">
        <v>0</v>
      </c>
      <c r="V122" s="467">
        <v>0</v>
      </c>
      <c r="W122" s="467">
        <v>0</v>
      </c>
      <c r="X122" s="467">
        <v>0</v>
      </c>
      <c r="Y122" s="467">
        <v>0</v>
      </c>
      <c r="Z122" s="467">
        <v>0</v>
      </c>
      <c r="AA122" s="467">
        <v>0</v>
      </c>
      <c r="AB122" s="467">
        <v>0</v>
      </c>
      <c r="AC122" s="467">
        <v>0</v>
      </c>
      <c r="AD122" s="467">
        <v>0</v>
      </c>
      <c r="AE122" s="467">
        <v>0</v>
      </c>
      <c r="AF122" s="467">
        <v>0</v>
      </c>
      <c r="AG122" s="467">
        <v>0</v>
      </c>
      <c r="AH122" s="467">
        <v>0</v>
      </c>
      <c r="AI122" s="467">
        <v>0</v>
      </c>
      <c r="AJ122" s="467">
        <v>0</v>
      </c>
      <c r="AK122" s="467">
        <v>0</v>
      </c>
      <c r="AL122" s="467">
        <v>0</v>
      </c>
      <c r="AM122" s="467">
        <v>0</v>
      </c>
      <c r="AN122" s="467">
        <v>0</v>
      </c>
      <c r="AO122" s="467">
        <v>0</v>
      </c>
      <c r="AP122" s="467">
        <v>0</v>
      </c>
      <c r="AQ122" s="467">
        <v>0</v>
      </c>
      <c r="AR122" s="468">
        <v>0</v>
      </c>
      <c r="AS122" s="468">
        <v>0</v>
      </c>
      <c r="AT122" s="468">
        <v>0</v>
      </c>
      <c r="AU122" s="468">
        <v>0</v>
      </c>
      <c r="AV122" s="468">
        <v>0</v>
      </c>
      <c r="AW122" s="468">
        <v>0</v>
      </c>
      <c r="AX122" s="468">
        <v>0</v>
      </c>
      <c r="AY122" s="468">
        <v>0</v>
      </c>
      <c r="AZ122" s="468">
        <v>0</v>
      </c>
      <c r="BA122" s="468">
        <v>0</v>
      </c>
      <c r="BB122" s="468">
        <v>0</v>
      </c>
      <c r="BC122" s="468">
        <v>0</v>
      </c>
      <c r="BD122" s="467">
        <v>0</v>
      </c>
      <c r="BE122" s="467">
        <v>0</v>
      </c>
      <c r="BF122" s="467">
        <v>0</v>
      </c>
      <c r="BG122" s="467">
        <v>0</v>
      </c>
      <c r="BH122" s="467">
        <v>0</v>
      </c>
      <c r="BI122" s="467">
        <v>0</v>
      </c>
      <c r="BJ122" s="467">
        <v>0</v>
      </c>
      <c r="BK122" s="467">
        <v>0</v>
      </c>
      <c r="BL122" s="467">
        <v>0</v>
      </c>
      <c r="BM122" s="467">
        <v>0</v>
      </c>
      <c r="BN122" s="467">
        <v>0</v>
      </c>
      <c r="BO122" s="467">
        <v>0</v>
      </c>
      <c r="BP122" s="467">
        <v>0</v>
      </c>
      <c r="BQ122" s="467">
        <v>0</v>
      </c>
      <c r="BR122" s="467">
        <v>0</v>
      </c>
      <c r="BS122" s="467">
        <v>0</v>
      </c>
      <c r="BT122" s="467">
        <v>0</v>
      </c>
      <c r="BU122" s="467">
        <v>0</v>
      </c>
      <c r="BV122" s="467">
        <v>0</v>
      </c>
      <c r="BW122" s="467">
        <v>0</v>
      </c>
      <c r="BX122" s="467">
        <v>0</v>
      </c>
      <c r="BY122" s="467">
        <v>0</v>
      </c>
      <c r="BZ122" s="467">
        <v>0</v>
      </c>
      <c r="CA122" s="467">
        <v>0</v>
      </c>
      <c r="CB122" s="467">
        <v>0</v>
      </c>
      <c r="CC122" s="467">
        <v>0</v>
      </c>
      <c r="CD122" s="467">
        <v>0</v>
      </c>
      <c r="CE122" s="467">
        <v>0</v>
      </c>
      <c r="CF122" s="467">
        <v>0</v>
      </c>
      <c r="CG122" s="467">
        <v>0</v>
      </c>
      <c r="CH122" s="467">
        <v>0</v>
      </c>
      <c r="CI122" s="467">
        <v>0</v>
      </c>
      <c r="CJ122" s="467">
        <v>0</v>
      </c>
      <c r="CK122" s="467">
        <v>0</v>
      </c>
      <c r="CL122" s="467">
        <v>0</v>
      </c>
      <c r="CM122" s="467">
        <v>0</v>
      </c>
      <c r="CN122" s="467">
        <v>0</v>
      </c>
      <c r="CO122" s="467">
        <v>0</v>
      </c>
      <c r="CP122" s="467">
        <v>0</v>
      </c>
      <c r="CQ122" s="467">
        <v>0</v>
      </c>
      <c r="CR122" s="467">
        <v>0</v>
      </c>
      <c r="CS122" s="465">
        <v>2019</v>
      </c>
    </row>
    <row r="123" spans="1:97" ht="38.25" x14ac:dyDescent="0.2">
      <c r="A123" s="465">
        <v>54626</v>
      </c>
      <c r="B123" s="466" t="s">
        <v>1439</v>
      </c>
      <c r="C123" s="465" t="s">
        <v>1981</v>
      </c>
      <c r="D123" s="466" t="s">
        <v>1775</v>
      </c>
      <c r="E123" s="466" t="s">
        <v>1774</v>
      </c>
      <c r="F123" s="465">
        <v>13060</v>
      </c>
      <c r="G123" s="466" t="s">
        <v>1982</v>
      </c>
      <c r="H123" s="466" t="s">
        <v>1983</v>
      </c>
      <c r="I123" s="466" t="s">
        <v>1984</v>
      </c>
      <c r="J123" s="466" t="s">
        <v>1533</v>
      </c>
      <c r="K123" s="465">
        <v>22</v>
      </c>
      <c r="L123" s="465">
        <v>3</v>
      </c>
      <c r="M123" s="466" t="s">
        <v>1985</v>
      </c>
      <c r="N123" s="466" t="s">
        <v>1991</v>
      </c>
      <c r="O123" s="466" t="s">
        <v>1986</v>
      </c>
      <c r="P123" s="466" t="s">
        <v>1986</v>
      </c>
      <c r="Q123" s="466" t="s">
        <v>1533</v>
      </c>
      <c r="R123" s="466" t="s">
        <v>1533</v>
      </c>
      <c r="S123" s="466" t="s">
        <v>1987</v>
      </c>
      <c r="T123" s="467">
        <v>117</v>
      </c>
      <c r="U123" s="467">
        <v>560</v>
      </c>
      <c r="V123" s="467">
        <v>114</v>
      </c>
      <c r="W123" s="467">
        <v>182</v>
      </c>
      <c r="X123" s="467">
        <v>8266</v>
      </c>
      <c r="Y123" s="467">
        <v>417</v>
      </c>
      <c r="Z123" s="467">
        <v>818</v>
      </c>
      <c r="AA123" s="467">
        <v>10382</v>
      </c>
      <c r="AB123" s="467">
        <v>8039</v>
      </c>
      <c r="AC123" s="467">
        <v>2171</v>
      </c>
      <c r="AD123" s="467">
        <v>1415</v>
      </c>
      <c r="AE123" s="467">
        <v>4253</v>
      </c>
      <c r="AF123" s="467">
        <v>117</v>
      </c>
      <c r="AG123" s="467">
        <v>560</v>
      </c>
      <c r="AH123" s="467">
        <v>114</v>
      </c>
      <c r="AI123" s="467">
        <v>182</v>
      </c>
      <c r="AJ123" s="467">
        <v>7939</v>
      </c>
      <c r="AK123" s="467">
        <v>417</v>
      </c>
      <c r="AL123" s="467">
        <v>785</v>
      </c>
      <c r="AM123" s="467">
        <v>8600</v>
      </c>
      <c r="AN123" s="467">
        <v>8039</v>
      </c>
      <c r="AO123" s="467">
        <v>2138</v>
      </c>
      <c r="AP123" s="467">
        <v>1400</v>
      </c>
      <c r="AQ123" s="467">
        <v>4253</v>
      </c>
      <c r="AR123" s="468">
        <v>1.0269999999999999</v>
      </c>
      <c r="AS123" s="468">
        <v>1.0269999999999999</v>
      </c>
      <c r="AT123" s="468">
        <v>1.0269999999999999</v>
      </c>
      <c r="AU123" s="468">
        <v>1.0269999999999999</v>
      </c>
      <c r="AV123" s="468">
        <v>1.0269999999999999</v>
      </c>
      <c r="AW123" s="468">
        <v>1.0269999999999999</v>
      </c>
      <c r="AX123" s="468">
        <v>1.0269999999999999</v>
      </c>
      <c r="AY123" s="468">
        <v>1.0269999999999999</v>
      </c>
      <c r="AZ123" s="468">
        <v>1.0269999999999999</v>
      </c>
      <c r="BA123" s="468">
        <v>1.0269999999999999</v>
      </c>
      <c r="BB123" s="468">
        <v>1.0269999999999999</v>
      </c>
      <c r="BC123" s="468">
        <v>1.0269999999999999</v>
      </c>
      <c r="BD123" s="467">
        <v>120</v>
      </c>
      <c r="BE123" s="467">
        <v>575</v>
      </c>
      <c r="BF123" s="467">
        <v>117</v>
      </c>
      <c r="BG123" s="467">
        <v>187</v>
      </c>
      <c r="BH123" s="467">
        <v>8489</v>
      </c>
      <c r="BI123" s="467">
        <v>428</v>
      </c>
      <c r="BJ123" s="467">
        <v>840</v>
      </c>
      <c r="BK123" s="467">
        <v>10662</v>
      </c>
      <c r="BL123" s="467">
        <v>8256</v>
      </c>
      <c r="BM123" s="467">
        <v>2230</v>
      </c>
      <c r="BN123" s="467">
        <v>1453</v>
      </c>
      <c r="BO123" s="467">
        <v>4368</v>
      </c>
      <c r="BP123" s="467">
        <v>120</v>
      </c>
      <c r="BQ123" s="467">
        <v>575</v>
      </c>
      <c r="BR123" s="467">
        <v>117</v>
      </c>
      <c r="BS123" s="467">
        <v>187</v>
      </c>
      <c r="BT123" s="467">
        <v>8153</v>
      </c>
      <c r="BU123" s="467">
        <v>428</v>
      </c>
      <c r="BV123" s="467">
        <v>806</v>
      </c>
      <c r="BW123" s="467">
        <v>8832</v>
      </c>
      <c r="BX123" s="467">
        <v>8256</v>
      </c>
      <c r="BY123" s="467">
        <v>2196</v>
      </c>
      <c r="BZ123" s="467">
        <v>1438</v>
      </c>
      <c r="CA123" s="467">
        <v>4368</v>
      </c>
      <c r="CB123" s="467">
        <v>7.782</v>
      </c>
      <c r="CC123" s="467">
        <v>38.537999999999997</v>
      </c>
      <c r="CD123" s="467">
        <v>8.3130000000000006</v>
      </c>
      <c r="CE123" s="467">
        <v>12.095000000000001</v>
      </c>
      <c r="CF123" s="467">
        <v>507.36</v>
      </c>
      <c r="CG123" s="467">
        <v>29.963999999999999</v>
      </c>
      <c r="CH123" s="467">
        <v>50.371000000000002</v>
      </c>
      <c r="CI123" s="467">
        <v>552.84299999999996</v>
      </c>
      <c r="CJ123" s="467">
        <v>518.96100000000001</v>
      </c>
      <c r="CK123" s="467">
        <v>137.679</v>
      </c>
      <c r="CL123" s="467">
        <v>90.460999999999999</v>
      </c>
      <c r="CM123" s="467">
        <v>292.625</v>
      </c>
      <c r="CN123" s="467">
        <v>36734</v>
      </c>
      <c r="CO123" s="467">
        <v>34544</v>
      </c>
      <c r="CP123" s="467">
        <v>37725</v>
      </c>
      <c r="CQ123" s="467">
        <v>35476</v>
      </c>
      <c r="CR123" s="467">
        <v>2246.9920000000002</v>
      </c>
      <c r="CS123" s="465">
        <v>2019</v>
      </c>
    </row>
    <row r="124" spans="1:97" ht="38.25" x14ac:dyDescent="0.2">
      <c r="A124" s="465">
        <v>54626</v>
      </c>
      <c r="B124" s="466" t="s">
        <v>1439</v>
      </c>
      <c r="C124" s="465" t="s">
        <v>1981</v>
      </c>
      <c r="D124" s="466" t="s">
        <v>1775</v>
      </c>
      <c r="E124" s="466" t="s">
        <v>1774</v>
      </c>
      <c r="F124" s="465">
        <v>13060</v>
      </c>
      <c r="G124" s="466" t="s">
        <v>1982</v>
      </c>
      <c r="H124" s="466" t="s">
        <v>1983</v>
      </c>
      <c r="I124" s="466" t="s">
        <v>1984</v>
      </c>
      <c r="J124" s="466" t="s">
        <v>1533</v>
      </c>
      <c r="K124" s="465">
        <v>22</v>
      </c>
      <c r="L124" s="465">
        <v>3</v>
      </c>
      <c r="M124" s="466" t="s">
        <v>1985</v>
      </c>
      <c r="N124" s="466" t="s">
        <v>1991</v>
      </c>
      <c r="O124" s="466" t="s">
        <v>2001</v>
      </c>
      <c r="P124" s="466" t="s">
        <v>2001</v>
      </c>
      <c r="Q124" s="466" t="s">
        <v>1533</v>
      </c>
      <c r="R124" s="466" t="s">
        <v>1533</v>
      </c>
      <c r="S124" s="466" t="s">
        <v>1994</v>
      </c>
      <c r="T124" s="467">
        <v>0</v>
      </c>
      <c r="U124" s="467">
        <v>0</v>
      </c>
      <c r="V124" s="467">
        <v>0</v>
      </c>
      <c r="W124" s="467">
        <v>0</v>
      </c>
      <c r="X124" s="467">
        <v>0</v>
      </c>
      <c r="Y124" s="467">
        <v>0</v>
      </c>
      <c r="Z124" s="467">
        <v>0</v>
      </c>
      <c r="AA124" s="467">
        <v>0</v>
      </c>
      <c r="AB124" s="467">
        <v>0</v>
      </c>
      <c r="AC124" s="467">
        <v>0</v>
      </c>
      <c r="AD124" s="467">
        <v>0</v>
      </c>
      <c r="AE124" s="467">
        <v>0</v>
      </c>
      <c r="AF124" s="467">
        <v>0</v>
      </c>
      <c r="AG124" s="467">
        <v>0</v>
      </c>
      <c r="AH124" s="467">
        <v>0</v>
      </c>
      <c r="AI124" s="467">
        <v>0</v>
      </c>
      <c r="AJ124" s="467">
        <v>0</v>
      </c>
      <c r="AK124" s="467">
        <v>0</v>
      </c>
      <c r="AL124" s="467">
        <v>0</v>
      </c>
      <c r="AM124" s="467">
        <v>0</v>
      </c>
      <c r="AN124" s="467">
        <v>0</v>
      </c>
      <c r="AO124" s="467">
        <v>0</v>
      </c>
      <c r="AP124" s="467">
        <v>0</v>
      </c>
      <c r="AQ124" s="467">
        <v>0</v>
      </c>
      <c r="AR124" s="468">
        <v>0</v>
      </c>
      <c r="AS124" s="468">
        <v>0</v>
      </c>
      <c r="AT124" s="468">
        <v>0</v>
      </c>
      <c r="AU124" s="468">
        <v>0</v>
      </c>
      <c r="AV124" s="468">
        <v>0</v>
      </c>
      <c r="AW124" s="468">
        <v>0</v>
      </c>
      <c r="AX124" s="468">
        <v>0</v>
      </c>
      <c r="AY124" s="468">
        <v>0</v>
      </c>
      <c r="AZ124" s="468">
        <v>0</v>
      </c>
      <c r="BA124" s="468">
        <v>0</v>
      </c>
      <c r="BB124" s="468">
        <v>0</v>
      </c>
      <c r="BC124" s="468">
        <v>0</v>
      </c>
      <c r="BD124" s="467">
        <v>0</v>
      </c>
      <c r="BE124" s="467">
        <v>0</v>
      </c>
      <c r="BF124" s="467">
        <v>0</v>
      </c>
      <c r="BG124" s="467">
        <v>0</v>
      </c>
      <c r="BH124" s="467">
        <v>0</v>
      </c>
      <c r="BI124" s="467">
        <v>0</v>
      </c>
      <c r="BJ124" s="467">
        <v>0</v>
      </c>
      <c r="BK124" s="467">
        <v>0</v>
      </c>
      <c r="BL124" s="467">
        <v>0</v>
      </c>
      <c r="BM124" s="467">
        <v>0</v>
      </c>
      <c r="BN124" s="467">
        <v>0</v>
      </c>
      <c r="BO124" s="467">
        <v>0</v>
      </c>
      <c r="BP124" s="467">
        <v>0</v>
      </c>
      <c r="BQ124" s="467">
        <v>0</v>
      </c>
      <c r="BR124" s="467">
        <v>0</v>
      </c>
      <c r="BS124" s="467">
        <v>0</v>
      </c>
      <c r="BT124" s="467">
        <v>0</v>
      </c>
      <c r="BU124" s="467">
        <v>0</v>
      </c>
      <c r="BV124" s="467">
        <v>0</v>
      </c>
      <c r="BW124" s="467">
        <v>0</v>
      </c>
      <c r="BX124" s="467">
        <v>0</v>
      </c>
      <c r="BY124" s="467">
        <v>0</v>
      </c>
      <c r="BZ124" s="467">
        <v>0</v>
      </c>
      <c r="CA124" s="467">
        <v>0</v>
      </c>
      <c r="CB124" s="467">
        <v>0</v>
      </c>
      <c r="CC124" s="467">
        <v>0</v>
      </c>
      <c r="CD124" s="467">
        <v>0</v>
      </c>
      <c r="CE124" s="467">
        <v>0</v>
      </c>
      <c r="CF124" s="467">
        <v>0</v>
      </c>
      <c r="CG124" s="467">
        <v>0</v>
      </c>
      <c r="CH124" s="467">
        <v>0</v>
      </c>
      <c r="CI124" s="467">
        <v>0</v>
      </c>
      <c r="CJ124" s="467">
        <v>0</v>
      </c>
      <c r="CK124" s="467">
        <v>0</v>
      </c>
      <c r="CL124" s="467">
        <v>0</v>
      </c>
      <c r="CM124" s="467">
        <v>0</v>
      </c>
      <c r="CN124" s="467">
        <v>0</v>
      </c>
      <c r="CO124" s="467">
        <v>0</v>
      </c>
      <c r="CP124" s="467">
        <v>0</v>
      </c>
      <c r="CQ124" s="467">
        <v>0</v>
      </c>
      <c r="CR124" s="467">
        <v>0</v>
      </c>
      <c r="CS124" s="465">
        <v>2019</v>
      </c>
    </row>
    <row r="125" spans="1:97" ht="38.25" x14ac:dyDescent="0.2">
      <c r="A125" s="465">
        <v>54626</v>
      </c>
      <c r="B125" s="466" t="s">
        <v>1439</v>
      </c>
      <c r="C125" s="465" t="s">
        <v>1981</v>
      </c>
      <c r="D125" s="466" t="s">
        <v>1775</v>
      </c>
      <c r="E125" s="466" t="s">
        <v>1774</v>
      </c>
      <c r="F125" s="465">
        <v>13060</v>
      </c>
      <c r="G125" s="466" t="s">
        <v>1982</v>
      </c>
      <c r="H125" s="466" t="s">
        <v>1983</v>
      </c>
      <c r="I125" s="466" t="s">
        <v>1984</v>
      </c>
      <c r="J125" s="466" t="s">
        <v>1533</v>
      </c>
      <c r="K125" s="465">
        <v>22</v>
      </c>
      <c r="L125" s="465">
        <v>3</v>
      </c>
      <c r="M125" s="466" t="s">
        <v>1985</v>
      </c>
      <c r="N125" s="466" t="s">
        <v>1991</v>
      </c>
      <c r="O125" s="466" t="s">
        <v>1992</v>
      </c>
      <c r="P125" s="466" t="s">
        <v>1993</v>
      </c>
      <c r="Q125" s="466" t="s">
        <v>1533</v>
      </c>
      <c r="R125" s="466" t="s">
        <v>1533</v>
      </c>
      <c r="S125" s="466" t="s">
        <v>1994</v>
      </c>
      <c r="T125" s="467">
        <v>31102</v>
      </c>
      <c r="U125" s="467">
        <v>8766</v>
      </c>
      <c r="V125" s="467">
        <v>9337</v>
      </c>
      <c r="W125" s="467">
        <v>28002</v>
      </c>
      <c r="X125" s="467">
        <v>30718</v>
      </c>
      <c r="Y125" s="467">
        <v>26063</v>
      </c>
      <c r="Z125" s="467">
        <v>27905</v>
      </c>
      <c r="AA125" s="467">
        <v>28900</v>
      </c>
      <c r="AB125" s="467">
        <v>19316</v>
      </c>
      <c r="AC125" s="467">
        <v>23671</v>
      </c>
      <c r="AD125" s="467">
        <v>31557</v>
      </c>
      <c r="AE125" s="467">
        <v>30010</v>
      </c>
      <c r="AF125" s="467">
        <v>31102</v>
      </c>
      <c r="AG125" s="467">
        <v>8766</v>
      </c>
      <c r="AH125" s="467">
        <v>9337</v>
      </c>
      <c r="AI125" s="467">
        <v>28002</v>
      </c>
      <c r="AJ125" s="467">
        <v>29500</v>
      </c>
      <c r="AK125" s="467">
        <v>26063</v>
      </c>
      <c r="AL125" s="467">
        <v>26765</v>
      </c>
      <c r="AM125" s="467">
        <v>23938</v>
      </c>
      <c r="AN125" s="467">
        <v>19316</v>
      </c>
      <c r="AO125" s="467">
        <v>23319</v>
      </c>
      <c r="AP125" s="467">
        <v>31237</v>
      </c>
      <c r="AQ125" s="467">
        <v>30010</v>
      </c>
      <c r="AR125" s="468">
        <v>15.6</v>
      </c>
      <c r="AS125" s="468">
        <v>15.6</v>
      </c>
      <c r="AT125" s="468">
        <v>15.6</v>
      </c>
      <c r="AU125" s="468">
        <v>15.6</v>
      </c>
      <c r="AV125" s="468">
        <v>15.6</v>
      </c>
      <c r="AW125" s="468">
        <v>15.6</v>
      </c>
      <c r="AX125" s="468">
        <v>15.6</v>
      </c>
      <c r="AY125" s="468">
        <v>15.6</v>
      </c>
      <c r="AZ125" s="468">
        <v>15.6</v>
      </c>
      <c r="BA125" s="468">
        <v>15.6</v>
      </c>
      <c r="BB125" s="468">
        <v>15.6</v>
      </c>
      <c r="BC125" s="468">
        <v>15.6</v>
      </c>
      <c r="BD125" s="467">
        <v>485191</v>
      </c>
      <c r="BE125" s="467">
        <v>136750</v>
      </c>
      <c r="BF125" s="467">
        <v>145657</v>
      </c>
      <c r="BG125" s="467">
        <v>436831</v>
      </c>
      <c r="BH125" s="467">
        <v>479201</v>
      </c>
      <c r="BI125" s="467">
        <v>406583</v>
      </c>
      <c r="BJ125" s="467">
        <v>435318</v>
      </c>
      <c r="BK125" s="467">
        <v>450840</v>
      </c>
      <c r="BL125" s="467">
        <v>301330</v>
      </c>
      <c r="BM125" s="467">
        <v>369268</v>
      </c>
      <c r="BN125" s="467">
        <v>492289</v>
      </c>
      <c r="BO125" s="467">
        <v>468156</v>
      </c>
      <c r="BP125" s="467">
        <v>485191</v>
      </c>
      <c r="BQ125" s="467">
        <v>136750</v>
      </c>
      <c r="BR125" s="467">
        <v>145657</v>
      </c>
      <c r="BS125" s="467">
        <v>436831</v>
      </c>
      <c r="BT125" s="467">
        <v>460206</v>
      </c>
      <c r="BU125" s="467">
        <v>406583</v>
      </c>
      <c r="BV125" s="467">
        <v>417533</v>
      </c>
      <c r="BW125" s="467">
        <v>373435</v>
      </c>
      <c r="BX125" s="467">
        <v>301330</v>
      </c>
      <c r="BY125" s="467">
        <v>363775</v>
      </c>
      <c r="BZ125" s="467">
        <v>487296</v>
      </c>
      <c r="CA125" s="467">
        <v>468156</v>
      </c>
      <c r="CB125" s="467">
        <v>31421.218000000001</v>
      </c>
      <c r="CC125" s="467">
        <v>9163.4619999999995</v>
      </c>
      <c r="CD125" s="467">
        <v>10341.687</v>
      </c>
      <c r="CE125" s="467">
        <v>28265.904999999999</v>
      </c>
      <c r="CF125" s="467">
        <v>28639.64</v>
      </c>
      <c r="CG125" s="467">
        <v>28447.036</v>
      </c>
      <c r="CH125" s="467">
        <v>26101.629000000001</v>
      </c>
      <c r="CI125" s="467">
        <v>23376.156999999999</v>
      </c>
      <c r="CJ125" s="467">
        <v>18941.039000000001</v>
      </c>
      <c r="CK125" s="467">
        <v>22802.321</v>
      </c>
      <c r="CL125" s="467">
        <v>30644.539000000001</v>
      </c>
      <c r="CM125" s="467">
        <v>31364.375</v>
      </c>
      <c r="CN125" s="467">
        <v>295347</v>
      </c>
      <c r="CO125" s="467">
        <v>287355</v>
      </c>
      <c r="CP125" s="467">
        <v>4607414</v>
      </c>
      <c r="CQ125" s="467">
        <v>4482743</v>
      </c>
      <c r="CR125" s="467">
        <v>289509.01</v>
      </c>
      <c r="CS125" s="465">
        <v>2019</v>
      </c>
    </row>
    <row r="126" spans="1:97" ht="25.5" x14ac:dyDescent="0.2">
      <c r="A126" s="465">
        <v>54749</v>
      </c>
      <c r="B126" s="466" t="s">
        <v>1439</v>
      </c>
      <c r="C126" s="465" t="s">
        <v>1981</v>
      </c>
      <c r="D126" s="466" t="s">
        <v>1776</v>
      </c>
      <c r="E126" s="466" t="s">
        <v>1776</v>
      </c>
      <c r="F126" s="465">
        <v>22269</v>
      </c>
      <c r="G126" s="466" t="s">
        <v>1982</v>
      </c>
      <c r="H126" s="466" t="s">
        <v>1983</v>
      </c>
      <c r="I126" s="466" t="s">
        <v>1984</v>
      </c>
      <c r="J126" s="466" t="s">
        <v>1533</v>
      </c>
      <c r="K126" s="465">
        <v>22</v>
      </c>
      <c r="L126" s="465">
        <v>3</v>
      </c>
      <c r="M126" s="466" t="s">
        <v>1985</v>
      </c>
      <c r="N126" s="466" t="s">
        <v>1982</v>
      </c>
      <c r="O126" s="466" t="s">
        <v>1986</v>
      </c>
      <c r="P126" s="466" t="s">
        <v>1986</v>
      </c>
      <c r="Q126" s="466" t="s">
        <v>1533</v>
      </c>
      <c r="R126" s="466" t="s">
        <v>1533</v>
      </c>
      <c r="S126" s="466" t="s">
        <v>1987</v>
      </c>
      <c r="T126" s="467">
        <v>0</v>
      </c>
      <c r="U126" s="467">
        <v>0</v>
      </c>
      <c r="V126" s="467">
        <v>0</v>
      </c>
      <c r="W126" s="467">
        <v>0</v>
      </c>
      <c r="X126" s="467">
        <v>0</v>
      </c>
      <c r="Y126" s="467">
        <v>0</v>
      </c>
      <c r="Z126" s="467">
        <v>0</v>
      </c>
      <c r="AA126" s="467">
        <v>0</v>
      </c>
      <c r="AB126" s="467">
        <v>0</v>
      </c>
      <c r="AC126" s="467">
        <v>0</v>
      </c>
      <c r="AD126" s="467">
        <v>0</v>
      </c>
      <c r="AE126" s="467">
        <v>0</v>
      </c>
      <c r="AF126" s="467">
        <v>0</v>
      </c>
      <c r="AG126" s="467">
        <v>0</v>
      </c>
      <c r="AH126" s="467">
        <v>0</v>
      </c>
      <c r="AI126" s="467">
        <v>0</v>
      </c>
      <c r="AJ126" s="467">
        <v>0</v>
      </c>
      <c r="AK126" s="467">
        <v>0</v>
      </c>
      <c r="AL126" s="467">
        <v>0</v>
      </c>
      <c r="AM126" s="467">
        <v>0</v>
      </c>
      <c r="AN126" s="467">
        <v>0</v>
      </c>
      <c r="AO126" s="467">
        <v>0</v>
      </c>
      <c r="AP126" s="467">
        <v>0</v>
      </c>
      <c r="AQ126" s="467">
        <v>0</v>
      </c>
      <c r="AR126" s="468">
        <v>0</v>
      </c>
      <c r="AS126" s="468">
        <v>0</v>
      </c>
      <c r="AT126" s="468">
        <v>0</v>
      </c>
      <c r="AU126" s="468">
        <v>0</v>
      </c>
      <c r="AV126" s="468">
        <v>0</v>
      </c>
      <c r="AW126" s="468">
        <v>0</v>
      </c>
      <c r="AX126" s="468">
        <v>0</v>
      </c>
      <c r="AY126" s="468">
        <v>0</v>
      </c>
      <c r="AZ126" s="468">
        <v>0</v>
      </c>
      <c r="BA126" s="468">
        <v>0</v>
      </c>
      <c r="BB126" s="468">
        <v>0</v>
      </c>
      <c r="BC126" s="468">
        <v>0</v>
      </c>
      <c r="BD126" s="467">
        <v>0</v>
      </c>
      <c r="BE126" s="467">
        <v>0</v>
      </c>
      <c r="BF126" s="467">
        <v>0</v>
      </c>
      <c r="BG126" s="467">
        <v>0</v>
      </c>
      <c r="BH126" s="467">
        <v>0</v>
      </c>
      <c r="BI126" s="467">
        <v>0</v>
      </c>
      <c r="BJ126" s="467">
        <v>0</v>
      </c>
      <c r="BK126" s="467">
        <v>0</v>
      </c>
      <c r="BL126" s="467">
        <v>0</v>
      </c>
      <c r="BM126" s="467">
        <v>0</v>
      </c>
      <c r="BN126" s="467">
        <v>0</v>
      </c>
      <c r="BO126" s="467">
        <v>0</v>
      </c>
      <c r="BP126" s="467">
        <v>0</v>
      </c>
      <c r="BQ126" s="467">
        <v>0</v>
      </c>
      <c r="BR126" s="467">
        <v>0</v>
      </c>
      <c r="BS126" s="467">
        <v>0</v>
      </c>
      <c r="BT126" s="467">
        <v>0</v>
      </c>
      <c r="BU126" s="467">
        <v>0</v>
      </c>
      <c r="BV126" s="467">
        <v>0</v>
      </c>
      <c r="BW126" s="467">
        <v>0</v>
      </c>
      <c r="BX126" s="467">
        <v>0</v>
      </c>
      <c r="BY126" s="467">
        <v>0</v>
      </c>
      <c r="BZ126" s="467">
        <v>0</v>
      </c>
      <c r="CA126" s="467">
        <v>0</v>
      </c>
      <c r="CB126" s="467">
        <v>0</v>
      </c>
      <c r="CC126" s="467">
        <v>52</v>
      </c>
      <c r="CD126" s="467">
        <v>0</v>
      </c>
      <c r="CE126" s="467">
        <v>170</v>
      </c>
      <c r="CF126" s="467">
        <v>81</v>
      </c>
      <c r="CG126" s="467">
        <v>105</v>
      </c>
      <c r="CH126" s="467">
        <v>262</v>
      </c>
      <c r="CI126" s="467">
        <v>334</v>
      </c>
      <c r="CJ126" s="467">
        <v>190</v>
      </c>
      <c r="CK126" s="467">
        <v>48</v>
      </c>
      <c r="CL126" s="467">
        <v>208</v>
      </c>
      <c r="CM126" s="467">
        <v>48</v>
      </c>
      <c r="CN126" s="467">
        <v>0</v>
      </c>
      <c r="CO126" s="467">
        <v>0</v>
      </c>
      <c r="CP126" s="467">
        <v>0</v>
      </c>
      <c r="CQ126" s="467">
        <v>0</v>
      </c>
      <c r="CR126" s="467">
        <v>1498</v>
      </c>
      <c r="CS126" s="465">
        <v>2019</v>
      </c>
    </row>
    <row r="127" spans="1:97" ht="25.5" x14ac:dyDescent="0.2">
      <c r="A127" s="465">
        <v>54749</v>
      </c>
      <c r="B127" s="466" t="s">
        <v>1439</v>
      </c>
      <c r="C127" s="465" t="s">
        <v>1981</v>
      </c>
      <c r="D127" s="466" t="s">
        <v>1776</v>
      </c>
      <c r="E127" s="466" t="s">
        <v>1776</v>
      </c>
      <c r="F127" s="465">
        <v>22269</v>
      </c>
      <c r="G127" s="466" t="s">
        <v>1982</v>
      </c>
      <c r="H127" s="466" t="s">
        <v>1983</v>
      </c>
      <c r="I127" s="466" t="s">
        <v>1984</v>
      </c>
      <c r="J127" s="466" t="s">
        <v>1533</v>
      </c>
      <c r="K127" s="465">
        <v>22</v>
      </c>
      <c r="L127" s="465">
        <v>3</v>
      </c>
      <c r="M127" s="466" t="s">
        <v>1985</v>
      </c>
      <c r="N127" s="466" t="s">
        <v>1988</v>
      </c>
      <c r="O127" s="466" t="s">
        <v>1986</v>
      </c>
      <c r="P127" s="466" t="s">
        <v>1986</v>
      </c>
      <c r="Q127" s="466" t="s">
        <v>1533</v>
      </c>
      <c r="R127" s="466" t="s">
        <v>1533</v>
      </c>
      <c r="S127" s="466" t="s">
        <v>1987</v>
      </c>
      <c r="T127" s="467">
        <v>0</v>
      </c>
      <c r="U127" s="467">
        <v>2827</v>
      </c>
      <c r="V127" s="467">
        <v>0</v>
      </c>
      <c r="W127" s="467">
        <v>8041</v>
      </c>
      <c r="X127" s="467">
        <v>4215</v>
      </c>
      <c r="Y127" s="467">
        <v>5503</v>
      </c>
      <c r="Z127" s="467">
        <v>13453</v>
      </c>
      <c r="AA127" s="467">
        <v>16831</v>
      </c>
      <c r="AB127" s="467">
        <v>9239</v>
      </c>
      <c r="AC127" s="467">
        <v>2605</v>
      </c>
      <c r="AD127" s="467">
        <v>11108</v>
      </c>
      <c r="AE127" s="467">
        <v>2636</v>
      </c>
      <c r="AF127" s="467">
        <v>0</v>
      </c>
      <c r="AG127" s="467">
        <v>2364</v>
      </c>
      <c r="AH127" s="467">
        <v>0</v>
      </c>
      <c r="AI127" s="467">
        <v>6816</v>
      </c>
      <c r="AJ127" s="467">
        <v>3467</v>
      </c>
      <c r="AK127" s="467">
        <v>4567</v>
      </c>
      <c r="AL127" s="467">
        <v>11176</v>
      </c>
      <c r="AM127" s="467">
        <v>14101</v>
      </c>
      <c r="AN127" s="467">
        <v>7857</v>
      </c>
      <c r="AO127" s="467">
        <v>2145</v>
      </c>
      <c r="AP127" s="467">
        <v>9200</v>
      </c>
      <c r="AQ127" s="467">
        <v>2152</v>
      </c>
      <c r="AR127" s="468">
        <v>0</v>
      </c>
      <c r="AS127" s="468">
        <v>1.0449999999999999</v>
      </c>
      <c r="AT127" s="468">
        <v>0</v>
      </c>
      <c r="AU127" s="468">
        <v>1.036</v>
      </c>
      <c r="AV127" s="468">
        <v>1.0289999999999999</v>
      </c>
      <c r="AW127" s="468">
        <v>1.028</v>
      </c>
      <c r="AX127" s="468">
        <v>1.03</v>
      </c>
      <c r="AY127" s="468">
        <v>1.03</v>
      </c>
      <c r="AZ127" s="468">
        <v>1.032</v>
      </c>
      <c r="BA127" s="468">
        <v>1.0269999999999999</v>
      </c>
      <c r="BB127" s="468">
        <v>1.028</v>
      </c>
      <c r="BC127" s="468">
        <v>1.034</v>
      </c>
      <c r="BD127" s="467">
        <v>0</v>
      </c>
      <c r="BE127" s="467">
        <v>2954</v>
      </c>
      <c r="BF127" s="467">
        <v>0</v>
      </c>
      <c r="BG127" s="467">
        <v>8330</v>
      </c>
      <c r="BH127" s="467">
        <v>4337</v>
      </c>
      <c r="BI127" s="467">
        <v>5657</v>
      </c>
      <c r="BJ127" s="467">
        <v>13857</v>
      </c>
      <c r="BK127" s="467">
        <v>17336</v>
      </c>
      <c r="BL127" s="467">
        <v>9535</v>
      </c>
      <c r="BM127" s="467">
        <v>2675</v>
      </c>
      <c r="BN127" s="467">
        <v>11419</v>
      </c>
      <c r="BO127" s="467">
        <v>2726</v>
      </c>
      <c r="BP127" s="467">
        <v>0</v>
      </c>
      <c r="BQ127" s="467">
        <v>2470</v>
      </c>
      <c r="BR127" s="467">
        <v>0</v>
      </c>
      <c r="BS127" s="467">
        <v>7061</v>
      </c>
      <c r="BT127" s="467">
        <v>3568</v>
      </c>
      <c r="BU127" s="467">
        <v>4695</v>
      </c>
      <c r="BV127" s="467">
        <v>11511</v>
      </c>
      <c r="BW127" s="467">
        <v>14524</v>
      </c>
      <c r="BX127" s="467">
        <v>8108</v>
      </c>
      <c r="BY127" s="467">
        <v>2203</v>
      </c>
      <c r="BZ127" s="467">
        <v>9458</v>
      </c>
      <c r="CA127" s="467">
        <v>2225</v>
      </c>
      <c r="CB127" s="467">
        <v>0</v>
      </c>
      <c r="CC127" s="467">
        <v>266</v>
      </c>
      <c r="CD127" s="467">
        <v>0</v>
      </c>
      <c r="CE127" s="467">
        <v>745</v>
      </c>
      <c r="CF127" s="467">
        <v>375</v>
      </c>
      <c r="CG127" s="467">
        <v>500</v>
      </c>
      <c r="CH127" s="467">
        <v>1223</v>
      </c>
      <c r="CI127" s="467">
        <v>1540</v>
      </c>
      <c r="CJ127" s="467">
        <v>859</v>
      </c>
      <c r="CK127" s="467">
        <v>236</v>
      </c>
      <c r="CL127" s="467">
        <v>1013</v>
      </c>
      <c r="CM127" s="467">
        <v>239</v>
      </c>
      <c r="CN127" s="467">
        <v>76458</v>
      </c>
      <c r="CO127" s="467">
        <v>63845</v>
      </c>
      <c r="CP127" s="467">
        <v>78826</v>
      </c>
      <c r="CQ127" s="467">
        <v>65823</v>
      </c>
      <c r="CR127" s="467">
        <v>6996</v>
      </c>
      <c r="CS127" s="465">
        <v>2019</v>
      </c>
    </row>
    <row r="128" spans="1:97" ht="38.25" x14ac:dyDescent="0.2">
      <c r="A128" s="465">
        <v>54768</v>
      </c>
      <c r="B128" s="466" t="s">
        <v>1439</v>
      </c>
      <c r="C128" s="465" t="s">
        <v>1981</v>
      </c>
      <c r="D128" s="466" t="s">
        <v>925</v>
      </c>
      <c r="E128" s="466" t="s">
        <v>1678</v>
      </c>
      <c r="F128" s="465">
        <v>60662</v>
      </c>
      <c r="G128" s="466" t="s">
        <v>1982</v>
      </c>
      <c r="H128" s="466" t="s">
        <v>1983</v>
      </c>
      <c r="I128" s="466" t="s">
        <v>1984</v>
      </c>
      <c r="J128" s="466" t="s">
        <v>1533</v>
      </c>
      <c r="K128" s="465">
        <v>22</v>
      </c>
      <c r="L128" s="465">
        <v>3</v>
      </c>
      <c r="M128" s="466" t="s">
        <v>1985</v>
      </c>
      <c r="N128" s="466" t="s">
        <v>1990</v>
      </c>
      <c r="O128" s="466" t="s">
        <v>1986</v>
      </c>
      <c r="P128" s="466" t="s">
        <v>1986</v>
      </c>
      <c r="Q128" s="466" t="s">
        <v>1533</v>
      </c>
      <c r="R128" s="466" t="s">
        <v>1533</v>
      </c>
      <c r="S128" s="466" t="s">
        <v>1987</v>
      </c>
      <c r="T128" s="467">
        <v>0</v>
      </c>
      <c r="U128" s="467">
        <v>7056</v>
      </c>
      <c r="V128" s="467">
        <v>6300</v>
      </c>
      <c r="W128" s="467">
        <v>6212</v>
      </c>
      <c r="X128" s="467">
        <v>0</v>
      </c>
      <c r="Y128" s="467">
        <v>10338</v>
      </c>
      <c r="Z128" s="467">
        <v>14449</v>
      </c>
      <c r="AA128" s="467">
        <v>19619</v>
      </c>
      <c r="AB128" s="467">
        <v>12763</v>
      </c>
      <c r="AC128" s="467">
        <v>16782</v>
      </c>
      <c r="AD128" s="467">
        <v>39776</v>
      </c>
      <c r="AE128" s="467">
        <v>0</v>
      </c>
      <c r="AF128" s="467">
        <v>0</v>
      </c>
      <c r="AG128" s="467">
        <v>5715</v>
      </c>
      <c r="AH128" s="467">
        <v>4812</v>
      </c>
      <c r="AI128" s="467">
        <v>5052</v>
      </c>
      <c r="AJ128" s="467">
        <v>0</v>
      </c>
      <c r="AK128" s="467">
        <v>8472</v>
      </c>
      <c r="AL128" s="467">
        <v>11680</v>
      </c>
      <c r="AM128" s="467">
        <v>16098</v>
      </c>
      <c r="AN128" s="467">
        <v>10455</v>
      </c>
      <c r="AO128" s="467">
        <v>13830</v>
      </c>
      <c r="AP128" s="467">
        <v>33165</v>
      </c>
      <c r="AQ128" s="467">
        <v>0</v>
      </c>
      <c r="AR128" s="468">
        <v>0</v>
      </c>
      <c r="AS128" s="468">
        <v>1.04</v>
      </c>
      <c r="AT128" s="468">
        <v>1.04</v>
      </c>
      <c r="AU128" s="468">
        <v>1.04</v>
      </c>
      <c r="AV128" s="468">
        <v>0</v>
      </c>
      <c r="AW128" s="468">
        <v>1.04</v>
      </c>
      <c r="AX128" s="468">
        <v>1.04</v>
      </c>
      <c r="AY128" s="468">
        <v>1.04</v>
      </c>
      <c r="AZ128" s="468">
        <v>1.04</v>
      </c>
      <c r="BA128" s="468">
        <v>1.04</v>
      </c>
      <c r="BB128" s="468">
        <v>1.04</v>
      </c>
      <c r="BC128" s="468">
        <v>0</v>
      </c>
      <c r="BD128" s="467">
        <v>0</v>
      </c>
      <c r="BE128" s="467">
        <v>7338</v>
      </c>
      <c r="BF128" s="467">
        <v>6552</v>
      </c>
      <c r="BG128" s="467">
        <v>6460</v>
      </c>
      <c r="BH128" s="467">
        <v>0</v>
      </c>
      <c r="BI128" s="467">
        <v>10752</v>
      </c>
      <c r="BJ128" s="467">
        <v>15027</v>
      </c>
      <c r="BK128" s="467">
        <v>20404</v>
      </c>
      <c r="BL128" s="467">
        <v>13274</v>
      </c>
      <c r="BM128" s="467">
        <v>17453</v>
      </c>
      <c r="BN128" s="467">
        <v>41367</v>
      </c>
      <c r="BO128" s="467">
        <v>0</v>
      </c>
      <c r="BP128" s="467">
        <v>0</v>
      </c>
      <c r="BQ128" s="467">
        <v>5944</v>
      </c>
      <c r="BR128" s="467">
        <v>5004</v>
      </c>
      <c r="BS128" s="467">
        <v>5254</v>
      </c>
      <c r="BT128" s="467">
        <v>0</v>
      </c>
      <c r="BU128" s="467">
        <v>8811</v>
      </c>
      <c r="BV128" s="467">
        <v>12147</v>
      </c>
      <c r="BW128" s="467">
        <v>16742</v>
      </c>
      <c r="BX128" s="467">
        <v>10873</v>
      </c>
      <c r="BY128" s="467">
        <v>14383</v>
      </c>
      <c r="BZ128" s="467">
        <v>34492</v>
      </c>
      <c r="CA128" s="467">
        <v>0</v>
      </c>
      <c r="CB128" s="467">
        <v>0</v>
      </c>
      <c r="CC128" s="467">
        <v>773</v>
      </c>
      <c r="CD128" s="467">
        <v>651</v>
      </c>
      <c r="CE128" s="467">
        <v>686</v>
      </c>
      <c r="CF128" s="467">
        <v>0</v>
      </c>
      <c r="CG128" s="467">
        <v>1142</v>
      </c>
      <c r="CH128" s="467">
        <v>1593</v>
      </c>
      <c r="CI128" s="467">
        <v>2169</v>
      </c>
      <c r="CJ128" s="467">
        <v>1407</v>
      </c>
      <c r="CK128" s="467">
        <v>1862</v>
      </c>
      <c r="CL128" s="467">
        <v>4466</v>
      </c>
      <c r="CM128" s="467">
        <v>0</v>
      </c>
      <c r="CN128" s="467">
        <v>133295</v>
      </c>
      <c r="CO128" s="467">
        <v>109279</v>
      </c>
      <c r="CP128" s="467">
        <v>138627</v>
      </c>
      <c r="CQ128" s="467">
        <v>113650</v>
      </c>
      <c r="CR128" s="467">
        <v>14749</v>
      </c>
      <c r="CS128" s="465">
        <v>2019</v>
      </c>
    </row>
    <row r="129" spans="1:97" ht="38.25" x14ac:dyDescent="0.2">
      <c r="A129" s="465">
        <v>54912</v>
      </c>
      <c r="B129" s="466" t="s">
        <v>1439</v>
      </c>
      <c r="C129" s="465" t="s">
        <v>1981</v>
      </c>
      <c r="D129" s="466" t="s">
        <v>1778</v>
      </c>
      <c r="E129" s="466" t="s">
        <v>1777</v>
      </c>
      <c r="F129" s="465">
        <v>11651</v>
      </c>
      <c r="G129" s="466" t="s">
        <v>1982</v>
      </c>
      <c r="H129" s="466" t="s">
        <v>1983</v>
      </c>
      <c r="I129" s="466" t="s">
        <v>1984</v>
      </c>
      <c r="J129" s="466" t="s">
        <v>1533</v>
      </c>
      <c r="K129" s="465">
        <v>324</v>
      </c>
      <c r="L129" s="465">
        <v>7</v>
      </c>
      <c r="M129" s="466" t="s">
        <v>1989</v>
      </c>
      <c r="N129" s="466" t="s">
        <v>1982</v>
      </c>
      <c r="O129" s="466" t="s">
        <v>1986</v>
      </c>
      <c r="P129" s="466" t="s">
        <v>1986</v>
      </c>
      <c r="Q129" s="466" t="s">
        <v>1533</v>
      </c>
      <c r="R129" s="466" t="s">
        <v>1533</v>
      </c>
      <c r="S129" s="466" t="s">
        <v>1987</v>
      </c>
      <c r="T129" s="467">
        <v>0</v>
      </c>
      <c r="U129" s="467">
        <v>0</v>
      </c>
      <c r="V129" s="467">
        <v>0</v>
      </c>
      <c r="W129" s="467">
        <v>0</v>
      </c>
      <c r="X129" s="467">
        <v>0</v>
      </c>
      <c r="Y129" s="467">
        <v>0</v>
      </c>
      <c r="Z129" s="467">
        <v>0</v>
      </c>
      <c r="AA129" s="467">
        <v>0</v>
      </c>
      <c r="AB129" s="467">
        <v>0</v>
      </c>
      <c r="AC129" s="467">
        <v>0</v>
      </c>
      <c r="AD129" s="467">
        <v>0</v>
      </c>
      <c r="AE129" s="467">
        <v>0</v>
      </c>
      <c r="AF129" s="467">
        <v>0</v>
      </c>
      <c r="AG129" s="467">
        <v>0</v>
      </c>
      <c r="AH129" s="467">
        <v>0</v>
      </c>
      <c r="AI129" s="467">
        <v>0</v>
      </c>
      <c r="AJ129" s="467">
        <v>0</v>
      </c>
      <c r="AK129" s="467">
        <v>0</v>
      </c>
      <c r="AL129" s="467">
        <v>0</v>
      </c>
      <c r="AM129" s="467">
        <v>0</v>
      </c>
      <c r="AN129" s="467">
        <v>0</v>
      </c>
      <c r="AO129" s="467">
        <v>0</v>
      </c>
      <c r="AP129" s="467">
        <v>0</v>
      </c>
      <c r="AQ129" s="467">
        <v>0</v>
      </c>
      <c r="AR129" s="468">
        <v>0</v>
      </c>
      <c r="AS129" s="468">
        <v>0</v>
      </c>
      <c r="AT129" s="468">
        <v>0</v>
      </c>
      <c r="AU129" s="468">
        <v>0</v>
      </c>
      <c r="AV129" s="468">
        <v>0</v>
      </c>
      <c r="AW129" s="468">
        <v>0</v>
      </c>
      <c r="AX129" s="468">
        <v>0</v>
      </c>
      <c r="AY129" s="468">
        <v>0</v>
      </c>
      <c r="AZ129" s="468">
        <v>0</v>
      </c>
      <c r="BA129" s="468">
        <v>0</v>
      </c>
      <c r="BB129" s="468">
        <v>0</v>
      </c>
      <c r="BC129" s="468">
        <v>0</v>
      </c>
      <c r="BD129" s="467">
        <v>0</v>
      </c>
      <c r="BE129" s="467">
        <v>0</v>
      </c>
      <c r="BF129" s="467">
        <v>0</v>
      </c>
      <c r="BG129" s="467">
        <v>0</v>
      </c>
      <c r="BH129" s="467">
        <v>0</v>
      </c>
      <c r="BI129" s="467">
        <v>0</v>
      </c>
      <c r="BJ129" s="467">
        <v>0</v>
      </c>
      <c r="BK129" s="467">
        <v>0</v>
      </c>
      <c r="BL129" s="467">
        <v>0</v>
      </c>
      <c r="BM129" s="467">
        <v>0</v>
      </c>
      <c r="BN129" s="467">
        <v>0</v>
      </c>
      <c r="BO129" s="467">
        <v>0</v>
      </c>
      <c r="BP129" s="467">
        <v>0</v>
      </c>
      <c r="BQ129" s="467">
        <v>0</v>
      </c>
      <c r="BR129" s="467">
        <v>0</v>
      </c>
      <c r="BS129" s="467">
        <v>0</v>
      </c>
      <c r="BT129" s="467">
        <v>0</v>
      </c>
      <c r="BU129" s="467">
        <v>0</v>
      </c>
      <c r="BV129" s="467">
        <v>0</v>
      </c>
      <c r="BW129" s="467">
        <v>0</v>
      </c>
      <c r="BX129" s="467">
        <v>0</v>
      </c>
      <c r="BY129" s="467">
        <v>0</v>
      </c>
      <c r="BZ129" s="467">
        <v>0</v>
      </c>
      <c r="CA129" s="467">
        <v>0</v>
      </c>
      <c r="CB129" s="467">
        <v>11593.343999999999</v>
      </c>
      <c r="CC129" s="467">
        <v>10753.099</v>
      </c>
      <c r="CD129" s="467">
        <v>12668.617</v>
      </c>
      <c r="CE129" s="467">
        <v>11964.092000000001</v>
      </c>
      <c r="CF129" s="467">
        <v>12445.78</v>
      </c>
      <c r="CG129" s="467">
        <v>7156.7520000000004</v>
      </c>
      <c r="CH129" s="467">
        <v>11169.739</v>
      </c>
      <c r="CI129" s="467">
        <v>10890.313</v>
      </c>
      <c r="CJ129" s="467">
        <v>9674.0550000000003</v>
      </c>
      <c r="CK129" s="467">
        <v>9610.2649999999994</v>
      </c>
      <c r="CL129" s="467">
        <v>10753.69</v>
      </c>
      <c r="CM129" s="467">
        <v>11289.661</v>
      </c>
      <c r="CN129" s="467">
        <v>0</v>
      </c>
      <c r="CO129" s="467">
        <v>0</v>
      </c>
      <c r="CP129" s="467">
        <v>0</v>
      </c>
      <c r="CQ129" s="467">
        <v>0</v>
      </c>
      <c r="CR129" s="467">
        <v>129969.41</v>
      </c>
      <c r="CS129" s="465">
        <v>2019</v>
      </c>
    </row>
    <row r="130" spans="1:97" ht="38.25" x14ac:dyDescent="0.2">
      <c r="A130" s="465">
        <v>54912</v>
      </c>
      <c r="B130" s="466" t="s">
        <v>1439</v>
      </c>
      <c r="C130" s="465" t="s">
        <v>1981</v>
      </c>
      <c r="D130" s="466" t="s">
        <v>1778</v>
      </c>
      <c r="E130" s="466" t="s">
        <v>1777</v>
      </c>
      <c r="F130" s="465">
        <v>11651</v>
      </c>
      <c r="G130" s="466" t="s">
        <v>1982</v>
      </c>
      <c r="H130" s="466" t="s">
        <v>1983</v>
      </c>
      <c r="I130" s="466" t="s">
        <v>1984</v>
      </c>
      <c r="J130" s="466" t="s">
        <v>1533</v>
      </c>
      <c r="K130" s="465">
        <v>324</v>
      </c>
      <c r="L130" s="465">
        <v>7</v>
      </c>
      <c r="M130" s="466" t="s">
        <v>1989</v>
      </c>
      <c r="N130" s="466" t="s">
        <v>1982</v>
      </c>
      <c r="O130" s="466" t="s">
        <v>1998</v>
      </c>
      <c r="P130" s="466" t="s">
        <v>1999</v>
      </c>
      <c r="Q130" s="466" t="s">
        <v>1533</v>
      </c>
      <c r="R130" s="466" t="s">
        <v>1533</v>
      </c>
      <c r="S130" s="466" t="s">
        <v>1987</v>
      </c>
      <c r="T130" s="467">
        <v>333364</v>
      </c>
      <c r="U130" s="467">
        <v>233512</v>
      </c>
      <c r="V130" s="467">
        <v>199473</v>
      </c>
      <c r="W130" s="467">
        <v>198131</v>
      </c>
      <c r="X130" s="467">
        <v>259430</v>
      </c>
      <c r="Y130" s="467">
        <v>277593</v>
      </c>
      <c r="Z130" s="467">
        <v>132092</v>
      </c>
      <c r="AA130" s="467">
        <v>119942</v>
      </c>
      <c r="AB130" s="467">
        <v>176229</v>
      </c>
      <c r="AC130" s="467">
        <v>405373</v>
      </c>
      <c r="AD130" s="467">
        <v>392864</v>
      </c>
      <c r="AE130" s="467">
        <v>353752</v>
      </c>
      <c r="AF130" s="467">
        <v>35625</v>
      </c>
      <c r="AG130" s="467">
        <v>24904</v>
      </c>
      <c r="AH130" s="467">
        <v>22933</v>
      </c>
      <c r="AI130" s="467">
        <v>22264</v>
      </c>
      <c r="AJ130" s="467">
        <v>29508</v>
      </c>
      <c r="AK130" s="467">
        <v>18970</v>
      </c>
      <c r="AL130" s="467">
        <v>14188</v>
      </c>
      <c r="AM130" s="467">
        <v>13192</v>
      </c>
      <c r="AN130" s="467">
        <v>17819</v>
      </c>
      <c r="AO130" s="467">
        <v>36061</v>
      </c>
      <c r="AP130" s="467">
        <v>39327</v>
      </c>
      <c r="AQ130" s="467">
        <v>35644</v>
      </c>
      <c r="AR130" s="468">
        <v>0.71199999999999997</v>
      </c>
      <c r="AS130" s="468">
        <v>0.85099999999999998</v>
      </c>
      <c r="AT130" s="468">
        <v>0.85699999999999998</v>
      </c>
      <c r="AU130" s="468">
        <v>0.81899999999999995</v>
      </c>
      <c r="AV130" s="468">
        <v>0.622</v>
      </c>
      <c r="AW130" s="468">
        <v>0.79700000000000004</v>
      </c>
      <c r="AX130" s="468">
        <v>1.024</v>
      </c>
      <c r="AY130" s="468">
        <v>1.1120000000000001</v>
      </c>
      <c r="AZ130" s="468">
        <v>0.95</v>
      </c>
      <c r="BA130" s="468">
        <v>0.64300000000000002</v>
      </c>
      <c r="BB130" s="468">
        <v>0.58399999999999996</v>
      </c>
      <c r="BC130" s="468">
        <v>0.67400000000000004</v>
      </c>
      <c r="BD130" s="467">
        <v>237355</v>
      </c>
      <c r="BE130" s="467">
        <v>198719</v>
      </c>
      <c r="BF130" s="467">
        <v>170948</v>
      </c>
      <c r="BG130" s="467">
        <v>162269</v>
      </c>
      <c r="BH130" s="467">
        <v>161365</v>
      </c>
      <c r="BI130" s="467">
        <v>221242</v>
      </c>
      <c r="BJ130" s="467">
        <v>135262</v>
      </c>
      <c r="BK130" s="467">
        <v>133376</v>
      </c>
      <c r="BL130" s="467">
        <v>167418</v>
      </c>
      <c r="BM130" s="467">
        <v>260655</v>
      </c>
      <c r="BN130" s="467">
        <v>229433</v>
      </c>
      <c r="BO130" s="467">
        <v>238429</v>
      </c>
      <c r="BP130" s="467">
        <v>25365</v>
      </c>
      <c r="BQ130" s="467">
        <v>21193</v>
      </c>
      <c r="BR130" s="467">
        <v>19654</v>
      </c>
      <c r="BS130" s="467">
        <v>18234</v>
      </c>
      <c r="BT130" s="467">
        <v>18354</v>
      </c>
      <c r="BU130" s="467">
        <v>15119</v>
      </c>
      <c r="BV130" s="467">
        <v>14529</v>
      </c>
      <c r="BW130" s="467">
        <v>14670</v>
      </c>
      <c r="BX130" s="467">
        <v>16928</v>
      </c>
      <c r="BY130" s="467">
        <v>23187</v>
      </c>
      <c r="BZ130" s="467">
        <v>22967</v>
      </c>
      <c r="CA130" s="467">
        <v>24024</v>
      </c>
      <c r="CB130" s="467">
        <v>3865.6559999999999</v>
      </c>
      <c r="CC130" s="467">
        <v>3229.9009999999998</v>
      </c>
      <c r="CD130" s="467">
        <v>2995.3829999999998</v>
      </c>
      <c r="CE130" s="467">
        <v>2778.9079999999999</v>
      </c>
      <c r="CF130" s="467">
        <v>2797.22</v>
      </c>
      <c r="CG130" s="467">
        <v>2304.248</v>
      </c>
      <c r="CH130" s="467">
        <v>2214.261</v>
      </c>
      <c r="CI130" s="467">
        <v>2235.6869999999999</v>
      </c>
      <c r="CJ130" s="467">
        <v>2579.9450000000002</v>
      </c>
      <c r="CK130" s="467">
        <v>3533.7350000000001</v>
      </c>
      <c r="CL130" s="467">
        <v>3500.31</v>
      </c>
      <c r="CM130" s="467">
        <v>3661.3389999999999</v>
      </c>
      <c r="CN130" s="467">
        <v>3081755</v>
      </c>
      <c r="CO130" s="467">
        <v>310435</v>
      </c>
      <c r="CP130" s="467">
        <v>2316471</v>
      </c>
      <c r="CQ130" s="467">
        <v>234224</v>
      </c>
      <c r="CR130" s="467">
        <v>35696.593000000001</v>
      </c>
      <c r="CS130" s="465">
        <v>2019</v>
      </c>
    </row>
    <row r="131" spans="1:97" ht="38.25" x14ac:dyDescent="0.2">
      <c r="A131" s="465">
        <v>54912</v>
      </c>
      <c r="B131" s="466" t="s">
        <v>1439</v>
      </c>
      <c r="C131" s="465" t="s">
        <v>1981</v>
      </c>
      <c r="D131" s="466" t="s">
        <v>1778</v>
      </c>
      <c r="E131" s="466" t="s">
        <v>1777</v>
      </c>
      <c r="F131" s="465">
        <v>11651</v>
      </c>
      <c r="G131" s="466" t="s">
        <v>1982</v>
      </c>
      <c r="H131" s="466" t="s">
        <v>1983</v>
      </c>
      <c r="I131" s="466" t="s">
        <v>1984</v>
      </c>
      <c r="J131" s="466" t="s">
        <v>1533</v>
      </c>
      <c r="K131" s="465">
        <v>324</v>
      </c>
      <c r="L131" s="465">
        <v>7</v>
      </c>
      <c r="M131" s="466" t="s">
        <v>1989</v>
      </c>
      <c r="N131" s="466" t="s">
        <v>1988</v>
      </c>
      <c r="O131" s="466" t="s">
        <v>1986</v>
      </c>
      <c r="P131" s="466" t="s">
        <v>1986</v>
      </c>
      <c r="Q131" s="466" t="s">
        <v>1533</v>
      </c>
      <c r="R131" s="466" t="s">
        <v>1533</v>
      </c>
      <c r="S131" s="466" t="s">
        <v>1987</v>
      </c>
      <c r="T131" s="467">
        <v>693804</v>
      </c>
      <c r="U131" s="467">
        <v>641067</v>
      </c>
      <c r="V131" s="467">
        <v>704684</v>
      </c>
      <c r="W131" s="467">
        <v>674345</v>
      </c>
      <c r="X131" s="467">
        <v>691020</v>
      </c>
      <c r="Y131" s="467">
        <v>657563</v>
      </c>
      <c r="Z131" s="467">
        <v>657345</v>
      </c>
      <c r="AA131" s="467">
        <v>624701</v>
      </c>
      <c r="AB131" s="467">
        <v>604786</v>
      </c>
      <c r="AC131" s="467">
        <v>682920</v>
      </c>
      <c r="AD131" s="467">
        <v>677104</v>
      </c>
      <c r="AE131" s="467">
        <v>707594</v>
      </c>
      <c r="AF131" s="467">
        <v>454602</v>
      </c>
      <c r="AG131" s="467">
        <v>419730</v>
      </c>
      <c r="AH131" s="467">
        <v>468592</v>
      </c>
      <c r="AI131" s="467">
        <v>443164</v>
      </c>
      <c r="AJ131" s="467">
        <v>453856</v>
      </c>
      <c r="AK131" s="467">
        <v>397822</v>
      </c>
      <c r="AL131" s="467">
        <v>422857</v>
      </c>
      <c r="AM131" s="467">
        <v>398300</v>
      </c>
      <c r="AN131" s="467">
        <v>382170</v>
      </c>
      <c r="AO131" s="467">
        <v>391462</v>
      </c>
      <c r="AP131" s="467">
        <v>437730</v>
      </c>
      <c r="AQ131" s="467">
        <v>445482</v>
      </c>
      <c r="AR131" s="468">
        <v>1.026</v>
      </c>
      <c r="AS131" s="468">
        <v>1.032</v>
      </c>
      <c r="AT131" s="468">
        <v>1.026</v>
      </c>
      <c r="AU131" s="468">
        <v>1.036</v>
      </c>
      <c r="AV131" s="468">
        <v>1.0389999999999999</v>
      </c>
      <c r="AW131" s="468">
        <v>1.0449999999999999</v>
      </c>
      <c r="AX131" s="468">
        <v>1.038</v>
      </c>
      <c r="AY131" s="468">
        <v>1.04</v>
      </c>
      <c r="AZ131" s="468">
        <v>1.038</v>
      </c>
      <c r="BA131" s="468">
        <v>1.038</v>
      </c>
      <c r="BB131" s="468">
        <v>1.0409999999999999</v>
      </c>
      <c r="BC131" s="468">
        <v>1.0389999999999999</v>
      </c>
      <c r="BD131" s="467">
        <v>711843</v>
      </c>
      <c r="BE131" s="467">
        <v>661581</v>
      </c>
      <c r="BF131" s="467">
        <v>723006</v>
      </c>
      <c r="BG131" s="467">
        <v>698621</v>
      </c>
      <c r="BH131" s="467">
        <v>717970</v>
      </c>
      <c r="BI131" s="467">
        <v>687153</v>
      </c>
      <c r="BJ131" s="467">
        <v>682324</v>
      </c>
      <c r="BK131" s="467">
        <v>649689</v>
      </c>
      <c r="BL131" s="467">
        <v>627768</v>
      </c>
      <c r="BM131" s="467">
        <v>708871</v>
      </c>
      <c r="BN131" s="467">
        <v>704865</v>
      </c>
      <c r="BO131" s="467">
        <v>735190</v>
      </c>
      <c r="BP131" s="467">
        <v>466422</v>
      </c>
      <c r="BQ131" s="467">
        <v>433161</v>
      </c>
      <c r="BR131" s="467">
        <v>480775</v>
      </c>
      <c r="BS131" s="467">
        <v>459118</v>
      </c>
      <c r="BT131" s="467">
        <v>471556</v>
      </c>
      <c r="BU131" s="467">
        <v>415724</v>
      </c>
      <c r="BV131" s="467">
        <v>438926</v>
      </c>
      <c r="BW131" s="467">
        <v>414232</v>
      </c>
      <c r="BX131" s="467">
        <v>396692</v>
      </c>
      <c r="BY131" s="467">
        <v>406338</v>
      </c>
      <c r="BZ131" s="467">
        <v>455677</v>
      </c>
      <c r="CA131" s="467">
        <v>462856</v>
      </c>
      <c r="CB131" s="467">
        <v>58050</v>
      </c>
      <c r="CC131" s="467">
        <v>54229</v>
      </c>
      <c r="CD131" s="467">
        <v>59558</v>
      </c>
      <c r="CE131" s="467">
        <v>56703</v>
      </c>
      <c r="CF131" s="467">
        <v>57965</v>
      </c>
      <c r="CG131" s="467">
        <v>54802</v>
      </c>
      <c r="CH131" s="467">
        <v>54307</v>
      </c>
      <c r="CI131" s="467">
        <v>50896</v>
      </c>
      <c r="CJ131" s="467">
        <v>49404</v>
      </c>
      <c r="CK131" s="467">
        <v>50910</v>
      </c>
      <c r="CL131" s="467">
        <v>57251</v>
      </c>
      <c r="CM131" s="467">
        <v>57794</v>
      </c>
      <c r="CN131" s="467">
        <v>8016933</v>
      </c>
      <c r="CO131" s="467">
        <v>5115767</v>
      </c>
      <c r="CP131" s="467">
        <v>8308881</v>
      </c>
      <c r="CQ131" s="467">
        <v>5301477</v>
      </c>
      <c r="CR131" s="467">
        <v>661869</v>
      </c>
      <c r="CS131" s="465">
        <v>2019</v>
      </c>
    </row>
    <row r="132" spans="1:97" ht="38.25" x14ac:dyDescent="0.2">
      <c r="A132" s="465">
        <v>54912</v>
      </c>
      <c r="B132" s="466" t="s">
        <v>1439</v>
      </c>
      <c r="C132" s="465" t="s">
        <v>1981</v>
      </c>
      <c r="D132" s="466" t="s">
        <v>1778</v>
      </c>
      <c r="E132" s="466" t="s">
        <v>1777</v>
      </c>
      <c r="F132" s="465">
        <v>11651</v>
      </c>
      <c r="G132" s="466" t="s">
        <v>1982</v>
      </c>
      <c r="H132" s="466" t="s">
        <v>1983</v>
      </c>
      <c r="I132" s="466" t="s">
        <v>1984</v>
      </c>
      <c r="J132" s="466" t="s">
        <v>1533</v>
      </c>
      <c r="K132" s="465">
        <v>324</v>
      </c>
      <c r="L132" s="465">
        <v>7</v>
      </c>
      <c r="M132" s="466" t="s">
        <v>1989</v>
      </c>
      <c r="N132" s="466" t="s">
        <v>1988</v>
      </c>
      <c r="O132" s="466" t="s">
        <v>1998</v>
      </c>
      <c r="P132" s="466" t="s">
        <v>1999</v>
      </c>
      <c r="Q132" s="466" t="s">
        <v>1533</v>
      </c>
      <c r="R132" s="466" t="s">
        <v>1533</v>
      </c>
      <c r="S132" s="466" t="s">
        <v>1987</v>
      </c>
      <c r="T132" s="467">
        <v>0</v>
      </c>
      <c r="U132" s="467">
        <v>0</v>
      </c>
      <c r="V132" s="467">
        <v>0</v>
      </c>
      <c r="W132" s="467">
        <v>0</v>
      </c>
      <c r="X132" s="467">
        <v>0</v>
      </c>
      <c r="Y132" s="467">
        <v>0</v>
      </c>
      <c r="Z132" s="467">
        <v>0</v>
      </c>
      <c r="AA132" s="467">
        <v>0</v>
      </c>
      <c r="AB132" s="467">
        <v>0</v>
      </c>
      <c r="AC132" s="467">
        <v>0</v>
      </c>
      <c r="AD132" s="467">
        <v>0</v>
      </c>
      <c r="AE132" s="467">
        <v>0</v>
      </c>
      <c r="AF132" s="467">
        <v>0</v>
      </c>
      <c r="AG132" s="467">
        <v>0</v>
      </c>
      <c r="AH132" s="467">
        <v>0</v>
      </c>
      <c r="AI132" s="467">
        <v>0</v>
      </c>
      <c r="AJ132" s="467">
        <v>0</v>
      </c>
      <c r="AK132" s="467">
        <v>0</v>
      </c>
      <c r="AL132" s="467">
        <v>0</v>
      </c>
      <c r="AM132" s="467">
        <v>0</v>
      </c>
      <c r="AN132" s="467">
        <v>0</v>
      </c>
      <c r="AO132" s="467">
        <v>0</v>
      </c>
      <c r="AP132" s="467">
        <v>0</v>
      </c>
      <c r="AQ132" s="467">
        <v>0</v>
      </c>
      <c r="AR132" s="468">
        <v>0</v>
      </c>
      <c r="AS132" s="468">
        <v>0</v>
      </c>
      <c r="AT132" s="468">
        <v>0</v>
      </c>
      <c r="AU132" s="468">
        <v>0</v>
      </c>
      <c r="AV132" s="468">
        <v>0</v>
      </c>
      <c r="AW132" s="468">
        <v>0</v>
      </c>
      <c r="AX132" s="468">
        <v>0</v>
      </c>
      <c r="AY132" s="468">
        <v>0</v>
      </c>
      <c r="AZ132" s="468">
        <v>0</v>
      </c>
      <c r="BA132" s="468">
        <v>0</v>
      </c>
      <c r="BB132" s="468">
        <v>0</v>
      </c>
      <c r="BC132" s="468">
        <v>0</v>
      </c>
      <c r="BD132" s="467">
        <v>0</v>
      </c>
      <c r="BE132" s="467">
        <v>0</v>
      </c>
      <c r="BF132" s="467">
        <v>0</v>
      </c>
      <c r="BG132" s="467">
        <v>0</v>
      </c>
      <c r="BH132" s="467">
        <v>0</v>
      </c>
      <c r="BI132" s="467">
        <v>0</v>
      </c>
      <c r="BJ132" s="467">
        <v>0</v>
      </c>
      <c r="BK132" s="467">
        <v>0</v>
      </c>
      <c r="BL132" s="467">
        <v>0</v>
      </c>
      <c r="BM132" s="467">
        <v>0</v>
      </c>
      <c r="BN132" s="467">
        <v>0</v>
      </c>
      <c r="BO132" s="467">
        <v>0</v>
      </c>
      <c r="BP132" s="467">
        <v>0</v>
      </c>
      <c r="BQ132" s="467">
        <v>0</v>
      </c>
      <c r="BR132" s="467">
        <v>0</v>
      </c>
      <c r="BS132" s="467">
        <v>0</v>
      </c>
      <c r="BT132" s="467">
        <v>0</v>
      </c>
      <c r="BU132" s="467">
        <v>0</v>
      </c>
      <c r="BV132" s="467">
        <v>0</v>
      </c>
      <c r="BW132" s="467">
        <v>0</v>
      </c>
      <c r="BX132" s="467">
        <v>0</v>
      </c>
      <c r="BY132" s="467">
        <v>0</v>
      </c>
      <c r="BZ132" s="467">
        <v>0</v>
      </c>
      <c r="CA132" s="467">
        <v>0</v>
      </c>
      <c r="CB132" s="467">
        <v>0</v>
      </c>
      <c r="CC132" s="467">
        <v>0</v>
      </c>
      <c r="CD132" s="467">
        <v>0</v>
      </c>
      <c r="CE132" s="467">
        <v>0</v>
      </c>
      <c r="CF132" s="467">
        <v>0</v>
      </c>
      <c r="CG132" s="467">
        <v>0</v>
      </c>
      <c r="CH132" s="467">
        <v>0</v>
      </c>
      <c r="CI132" s="467">
        <v>0</v>
      </c>
      <c r="CJ132" s="467">
        <v>0</v>
      </c>
      <c r="CK132" s="467">
        <v>0</v>
      </c>
      <c r="CL132" s="467">
        <v>0</v>
      </c>
      <c r="CM132" s="467">
        <v>0</v>
      </c>
      <c r="CN132" s="467">
        <v>0</v>
      </c>
      <c r="CO132" s="467">
        <v>0</v>
      </c>
      <c r="CP132" s="467">
        <v>0</v>
      </c>
      <c r="CQ132" s="467">
        <v>0</v>
      </c>
      <c r="CR132" s="467">
        <v>0</v>
      </c>
      <c r="CS132" s="465">
        <v>2019</v>
      </c>
    </row>
    <row r="133" spans="1:97" ht="38.25" x14ac:dyDescent="0.2">
      <c r="A133" s="465">
        <v>55084</v>
      </c>
      <c r="B133" s="466" t="s">
        <v>1439</v>
      </c>
      <c r="C133" s="465" t="s">
        <v>1981</v>
      </c>
      <c r="D133" s="466" t="s">
        <v>1781</v>
      </c>
      <c r="E133" s="466" t="s">
        <v>1780</v>
      </c>
      <c r="F133" s="465">
        <v>4464</v>
      </c>
      <c r="G133" s="466" t="s">
        <v>1982</v>
      </c>
      <c r="H133" s="466" t="s">
        <v>1983</v>
      </c>
      <c r="I133" s="466" t="s">
        <v>1984</v>
      </c>
      <c r="J133" s="466" t="s">
        <v>1533</v>
      </c>
      <c r="K133" s="465">
        <v>22</v>
      </c>
      <c r="L133" s="465">
        <v>3</v>
      </c>
      <c r="M133" s="466" t="s">
        <v>1985</v>
      </c>
      <c r="N133" s="466" t="s">
        <v>2020</v>
      </c>
      <c r="O133" s="466" t="s">
        <v>1986</v>
      </c>
      <c r="P133" s="466" t="s">
        <v>1986</v>
      </c>
      <c r="Q133" s="466" t="s">
        <v>1533</v>
      </c>
      <c r="R133" s="466" t="s">
        <v>1533</v>
      </c>
      <c r="S133" s="466" t="s">
        <v>1987</v>
      </c>
      <c r="T133" s="467">
        <v>1112734</v>
      </c>
      <c r="U133" s="467">
        <v>982401</v>
      </c>
      <c r="V133" s="467">
        <v>926997</v>
      </c>
      <c r="W133" s="467">
        <v>1067315</v>
      </c>
      <c r="X133" s="467">
        <v>1094419</v>
      </c>
      <c r="Y133" s="467">
        <v>1261861</v>
      </c>
      <c r="Z133" s="467">
        <v>1268422</v>
      </c>
      <c r="AA133" s="467">
        <v>1302335</v>
      </c>
      <c r="AB133" s="467">
        <v>1270221</v>
      </c>
      <c r="AC133" s="467">
        <v>884237</v>
      </c>
      <c r="AD133" s="467">
        <v>865704</v>
      </c>
      <c r="AE133" s="467">
        <v>1230026</v>
      </c>
      <c r="AF133" s="467">
        <v>769745</v>
      </c>
      <c r="AG133" s="467">
        <v>678899</v>
      </c>
      <c r="AH133" s="467">
        <v>610563</v>
      </c>
      <c r="AI133" s="467">
        <v>751360</v>
      </c>
      <c r="AJ133" s="467">
        <v>754163</v>
      </c>
      <c r="AK133" s="467">
        <v>873986</v>
      </c>
      <c r="AL133" s="467">
        <v>865966</v>
      </c>
      <c r="AM133" s="467">
        <v>899176</v>
      </c>
      <c r="AN133" s="467">
        <v>903102</v>
      </c>
      <c r="AO133" s="467">
        <v>551903</v>
      </c>
      <c r="AP133" s="467">
        <v>570446</v>
      </c>
      <c r="AQ133" s="467">
        <v>870385</v>
      </c>
      <c r="AR133" s="468">
        <v>1.038</v>
      </c>
      <c r="AS133" s="468">
        <v>1.036</v>
      </c>
      <c r="AT133" s="468">
        <v>1.034</v>
      </c>
      <c r="AU133" s="468">
        <v>1.04</v>
      </c>
      <c r="AV133" s="468">
        <v>1.0449999999999999</v>
      </c>
      <c r="AW133" s="468">
        <v>1.042</v>
      </c>
      <c r="AX133" s="468">
        <v>1.0449999999999999</v>
      </c>
      <c r="AY133" s="468">
        <v>1.0469999999999999</v>
      </c>
      <c r="AZ133" s="468">
        <v>1.046</v>
      </c>
      <c r="BA133" s="468">
        <v>1.0580000000000001</v>
      </c>
      <c r="BB133" s="468">
        <v>1.05</v>
      </c>
      <c r="BC133" s="468">
        <v>1.046</v>
      </c>
      <c r="BD133" s="467">
        <v>1155018</v>
      </c>
      <c r="BE133" s="467">
        <v>1017767</v>
      </c>
      <c r="BF133" s="467">
        <v>958515</v>
      </c>
      <c r="BG133" s="467">
        <v>1110008</v>
      </c>
      <c r="BH133" s="467">
        <v>1143668</v>
      </c>
      <c r="BI133" s="467">
        <v>1314859</v>
      </c>
      <c r="BJ133" s="467">
        <v>1325501</v>
      </c>
      <c r="BK133" s="467">
        <v>1363545</v>
      </c>
      <c r="BL133" s="467">
        <v>1328651</v>
      </c>
      <c r="BM133" s="467">
        <v>935523</v>
      </c>
      <c r="BN133" s="467">
        <v>908989</v>
      </c>
      <c r="BO133" s="467">
        <v>1286607</v>
      </c>
      <c r="BP133" s="467">
        <v>798995</v>
      </c>
      <c r="BQ133" s="467">
        <v>703339</v>
      </c>
      <c r="BR133" s="467">
        <v>631322</v>
      </c>
      <c r="BS133" s="467">
        <v>781414</v>
      </c>
      <c r="BT133" s="467">
        <v>788100</v>
      </c>
      <c r="BU133" s="467">
        <v>910693</v>
      </c>
      <c r="BV133" s="467">
        <v>904934</v>
      </c>
      <c r="BW133" s="467">
        <v>941437</v>
      </c>
      <c r="BX133" s="467">
        <v>944645</v>
      </c>
      <c r="BY133" s="467">
        <v>583913</v>
      </c>
      <c r="BZ133" s="467">
        <v>598968</v>
      </c>
      <c r="CA133" s="467">
        <v>910423</v>
      </c>
      <c r="CB133" s="467">
        <v>129536</v>
      </c>
      <c r="CC133" s="467">
        <v>113948</v>
      </c>
      <c r="CD133" s="467">
        <v>102226</v>
      </c>
      <c r="CE133" s="467">
        <v>126312</v>
      </c>
      <c r="CF133" s="467">
        <v>127148</v>
      </c>
      <c r="CG133" s="467">
        <v>146707</v>
      </c>
      <c r="CH133" s="467">
        <v>145329</v>
      </c>
      <c r="CI133" s="467">
        <v>150767</v>
      </c>
      <c r="CJ133" s="467">
        <v>150772</v>
      </c>
      <c r="CK133" s="467">
        <v>92998</v>
      </c>
      <c r="CL133" s="467">
        <v>95352</v>
      </c>
      <c r="CM133" s="467">
        <v>148571</v>
      </c>
      <c r="CN133" s="467">
        <v>13266672</v>
      </c>
      <c r="CO133" s="467">
        <v>9099694</v>
      </c>
      <c r="CP133" s="467">
        <v>13848651</v>
      </c>
      <c r="CQ133" s="467">
        <v>9498183</v>
      </c>
      <c r="CR133" s="467">
        <v>1529666</v>
      </c>
      <c r="CS133" s="465">
        <v>2019</v>
      </c>
    </row>
    <row r="134" spans="1:97" ht="51" x14ac:dyDescent="0.2">
      <c r="A134" s="465">
        <v>55094</v>
      </c>
      <c r="B134" s="466" t="s">
        <v>1439</v>
      </c>
      <c r="C134" s="465" t="s">
        <v>1981</v>
      </c>
      <c r="D134" s="466" t="s">
        <v>1783</v>
      </c>
      <c r="E134" s="466" t="s">
        <v>1782</v>
      </c>
      <c r="F134" s="465">
        <v>57227</v>
      </c>
      <c r="G134" s="466" t="s">
        <v>1982</v>
      </c>
      <c r="H134" s="466" t="s">
        <v>1983</v>
      </c>
      <c r="I134" s="466" t="s">
        <v>1984</v>
      </c>
      <c r="J134" s="466" t="s">
        <v>1533</v>
      </c>
      <c r="K134" s="465">
        <v>22</v>
      </c>
      <c r="L134" s="465">
        <v>3</v>
      </c>
      <c r="M134" s="466" t="s">
        <v>1985</v>
      </c>
      <c r="N134" s="466" t="s">
        <v>2011</v>
      </c>
      <c r="O134" s="466" t="s">
        <v>2021</v>
      </c>
      <c r="P134" s="466" t="s">
        <v>2017</v>
      </c>
      <c r="Q134" s="466" t="s">
        <v>1533</v>
      </c>
      <c r="R134" s="466" t="s">
        <v>1533</v>
      </c>
      <c r="S134" s="466" t="s">
        <v>1987</v>
      </c>
      <c r="T134" s="467">
        <v>96969</v>
      </c>
      <c r="U134" s="467">
        <v>88726</v>
      </c>
      <c r="V134" s="467">
        <v>98304</v>
      </c>
      <c r="W134" s="467">
        <v>91200</v>
      </c>
      <c r="X134" s="467">
        <v>84852</v>
      </c>
      <c r="Y134" s="467">
        <v>86202</v>
      </c>
      <c r="Z134" s="467">
        <v>95119</v>
      </c>
      <c r="AA134" s="467">
        <v>99234</v>
      </c>
      <c r="AB134" s="467">
        <v>91360</v>
      </c>
      <c r="AC134" s="467">
        <v>81341</v>
      </c>
      <c r="AD134" s="467">
        <v>88466</v>
      </c>
      <c r="AE134" s="467">
        <v>95461</v>
      </c>
      <c r="AF134" s="467">
        <v>77061</v>
      </c>
      <c r="AG134" s="467">
        <v>70512</v>
      </c>
      <c r="AH134" s="467">
        <v>78125</v>
      </c>
      <c r="AI134" s="467">
        <v>72478</v>
      </c>
      <c r="AJ134" s="467">
        <v>67433</v>
      </c>
      <c r="AK134" s="467">
        <v>68506</v>
      </c>
      <c r="AL134" s="467">
        <v>75593</v>
      </c>
      <c r="AM134" s="467">
        <v>78864</v>
      </c>
      <c r="AN134" s="467">
        <v>72605</v>
      </c>
      <c r="AO134" s="467">
        <v>64644</v>
      </c>
      <c r="AP134" s="467">
        <v>70306</v>
      </c>
      <c r="AQ134" s="467">
        <v>75866</v>
      </c>
      <c r="AR134" s="468">
        <v>0.50600000000000001</v>
      </c>
      <c r="AS134" s="468">
        <v>0.50600000000000001</v>
      </c>
      <c r="AT134" s="468">
        <v>0.50600000000000001</v>
      </c>
      <c r="AU134" s="468">
        <v>0.50600000000000001</v>
      </c>
      <c r="AV134" s="468">
        <v>0.50600000000000001</v>
      </c>
      <c r="AW134" s="468">
        <v>0.50600000000000001</v>
      </c>
      <c r="AX134" s="468">
        <v>0.50600000000000001</v>
      </c>
      <c r="AY134" s="468">
        <v>0.50600000000000001</v>
      </c>
      <c r="AZ134" s="468">
        <v>0.50600000000000001</v>
      </c>
      <c r="BA134" s="468">
        <v>0.50600000000000001</v>
      </c>
      <c r="BB134" s="468">
        <v>0.50600000000000001</v>
      </c>
      <c r="BC134" s="468">
        <v>0.50600000000000001</v>
      </c>
      <c r="BD134" s="467">
        <v>49066</v>
      </c>
      <c r="BE134" s="467">
        <v>44895</v>
      </c>
      <c r="BF134" s="467">
        <v>49742</v>
      </c>
      <c r="BG134" s="467">
        <v>46147</v>
      </c>
      <c r="BH134" s="467">
        <v>42935</v>
      </c>
      <c r="BI134" s="467">
        <v>43618</v>
      </c>
      <c r="BJ134" s="467">
        <v>48130</v>
      </c>
      <c r="BK134" s="467">
        <v>50212</v>
      </c>
      <c r="BL134" s="467">
        <v>46228</v>
      </c>
      <c r="BM134" s="467">
        <v>41159</v>
      </c>
      <c r="BN134" s="467">
        <v>44764</v>
      </c>
      <c r="BO134" s="467">
        <v>48303</v>
      </c>
      <c r="BP134" s="467">
        <v>38993</v>
      </c>
      <c r="BQ134" s="467">
        <v>35679</v>
      </c>
      <c r="BR134" s="467">
        <v>39531</v>
      </c>
      <c r="BS134" s="467">
        <v>36674</v>
      </c>
      <c r="BT134" s="467">
        <v>34121</v>
      </c>
      <c r="BU134" s="467">
        <v>34664</v>
      </c>
      <c r="BV134" s="467">
        <v>38250</v>
      </c>
      <c r="BW134" s="467">
        <v>39905</v>
      </c>
      <c r="BX134" s="467">
        <v>36738</v>
      </c>
      <c r="BY134" s="467">
        <v>32710</v>
      </c>
      <c r="BZ134" s="467">
        <v>35575</v>
      </c>
      <c r="CA134" s="467">
        <v>38388</v>
      </c>
      <c r="CB134" s="467">
        <v>3809.4290000000001</v>
      </c>
      <c r="CC134" s="467">
        <v>3485.665</v>
      </c>
      <c r="CD134" s="467">
        <v>3861.9369999999999</v>
      </c>
      <c r="CE134" s="467">
        <v>3582.86</v>
      </c>
      <c r="CF134" s="467">
        <v>3333.444</v>
      </c>
      <c r="CG134" s="467">
        <v>3386.51</v>
      </c>
      <c r="CH134" s="467">
        <v>3736.8090000000002</v>
      </c>
      <c r="CI134" s="467">
        <v>3898.4810000000002</v>
      </c>
      <c r="CJ134" s="467">
        <v>3589.1120000000001</v>
      </c>
      <c r="CK134" s="467">
        <v>3195.5439999999999</v>
      </c>
      <c r="CL134" s="467">
        <v>3475.4430000000002</v>
      </c>
      <c r="CM134" s="467">
        <v>3750.2469999999998</v>
      </c>
      <c r="CN134" s="467">
        <v>1097234</v>
      </c>
      <c r="CO134" s="467">
        <v>871993</v>
      </c>
      <c r="CP134" s="467">
        <v>555199</v>
      </c>
      <c r="CQ134" s="467">
        <v>441228</v>
      </c>
      <c r="CR134" s="467">
        <v>43105.481</v>
      </c>
      <c r="CS134" s="465">
        <v>2019</v>
      </c>
    </row>
    <row r="135" spans="1:97" ht="51" x14ac:dyDescent="0.2">
      <c r="A135" s="465">
        <v>55094</v>
      </c>
      <c r="B135" s="466" t="s">
        <v>1439</v>
      </c>
      <c r="C135" s="465" t="s">
        <v>1981</v>
      </c>
      <c r="D135" s="466" t="s">
        <v>1783</v>
      </c>
      <c r="E135" s="466" t="s">
        <v>1782</v>
      </c>
      <c r="F135" s="465">
        <v>57227</v>
      </c>
      <c r="G135" s="466" t="s">
        <v>1982</v>
      </c>
      <c r="H135" s="466" t="s">
        <v>1983</v>
      </c>
      <c r="I135" s="466" t="s">
        <v>1984</v>
      </c>
      <c r="J135" s="466" t="s">
        <v>1533</v>
      </c>
      <c r="K135" s="465">
        <v>22</v>
      </c>
      <c r="L135" s="465">
        <v>3</v>
      </c>
      <c r="M135" s="466" t="s">
        <v>1985</v>
      </c>
      <c r="N135" s="466" t="s">
        <v>2011</v>
      </c>
      <c r="O135" s="466" t="s">
        <v>2022</v>
      </c>
      <c r="P135" s="466" t="s">
        <v>2023</v>
      </c>
      <c r="Q135" s="466" t="s">
        <v>1533</v>
      </c>
      <c r="R135" s="466" t="s">
        <v>1533</v>
      </c>
      <c r="S135" s="466" t="s">
        <v>2024</v>
      </c>
      <c r="T135" s="467">
        <v>10480</v>
      </c>
      <c r="U135" s="467">
        <v>9589</v>
      </c>
      <c r="V135" s="467">
        <v>10624</v>
      </c>
      <c r="W135" s="467">
        <v>9857</v>
      </c>
      <c r="X135" s="467">
        <v>9171</v>
      </c>
      <c r="Y135" s="467">
        <v>9317</v>
      </c>
      <c r="Z135" s="467">
        <v>10280</v>
      </c>
      <c r="AA135" s="467">
        <v>10725</v>
      </c>
      <c r="AB135" s="467">
        <v>9874</v>
      </c>
      <c r="AC135" s="467">
        <v>8791</v>
      </c>
      <c r="AD135" s="467">
        <v>9561</v>
      </c>
      <c r="AE135" s="467">
        <v>10317</v>
      </c>
      <c r="AF135" s="467">
        <v>8329</v>
      </c>
      <c r="AG135" s="467">
        <v>7622</v>
      </c>
      <c r="AH135" s="467">
        <v>8444</v>
      </c>
      <c r="AI135" s="467">
        <v>7833</v>
      </c>
      <c r="AJ135" s="467">
        <v>7289</v>
      </c>
      <c r="AK135" s="467">
        <v>7404</v>
      </c>
      <c r="AL135" s="467">
        <v>8171</v>
      </c>
      <c r="AM135" s="467">
        <v>8524</v>
      </c>
      <c r="AN135" s="467">
        <v>7846</v>
      </c>
      <c r="AO135" s="467">
        <v>6986</v>
      </c>
      <c r="AP135" s="467">
        <v>7598</v>
      </c>
      <c r="AQ135" s="467">
        <v>8199</v>
      </c>
      <c r="AR135" s="468">
        <v>0.59199999999999997</v>
      </c>
      <c r="AS135" s="468">
        <v>0.59199999999999997</v>
      </c>
      <c r="AT135" s="468">
        <v>0.59199999999999997</v>
      </c>
      <c r="AU135" s="468">
        <v>0.59199999999999997</v>
      </c>
      <c r="AV135" s="468">
        <v>0.59199999999999997</v>
      </c>
      <c r="AW135" s="468">
        <v>0.59199999999999997</v>
      </c>
      <c r="AX135" s="468">
        <v>0.59199999999999997</v>
      </c>
      <c r="AY135" s="468">
        <v>0.59199999999999997</v>
      </c>
      <c r="AZ135" s="468">
        <v>0.59199999999999997</v>
      </c>
      <c r="BA135" s="468">
        <v>0.59199999999999997</v>
      </c>
      <c r="BB135" s="468">
        <v>0.59199999999999997</v>
      </c>
      <c r="BC135" s="468">
        <v>0.59199999999999997</v>
      </c>
      <c r="BD135" s="467">
        <v>6204</v>
      </c>
      <c r="BE135" s="467">
        <v>5677</v>
      </c>
      <c r="BF135" s="467">
        <v>6289</v>
      </c>
      <c r="BG135" s="467">
        <v>5835</v>
      </c>
      <c r="BH135" s="467">
        <v>5429</v>
      </c>
      <c r="BI135" s="467">
        <v>5516</v>
      </c>
      <c r="BJ135" s="467">
        <v>6086</v>
      </c>
      <c r="BK135" s="467">
        <v>6349</v>
      </c>
      <c r="BL135" s="467">
        <v>5845</v>
      </c>
      <c r="BM135" s="467">
        <v>5204</v>
      </c>
      <c r="BN135" s="467">
        <v>5660</v>
      </c>
      <c r="BO135" s="467">
        <v>6108</v>
      </c>
      <c r="BP135" s="467">
        <v>4931</v>
      </c>
      <c r="BQ135" s="467">
        <v>4512</v>
      </c>
      <c r="BR135" s="467">
        <v>4999</v>
      </c>
      <c r="BS135" s="467">
        <v>4637</v>
      </c>
      <c r="BT135" s="467">
        <v>4315</v>
      </c>
      <c r="BU135" s="467">
        <v>4383</v>
      </c>
      <c r="BV135" s="467">
        <v>4837</v>
      </c>
      <c r="BW135" s="467">
        <v>5046</v>
      </c>
      <c r="BX135" s="467">
        <v>4645</v>
      </c>
      <c r="BY135" s="467">
        <v>4136</v>
      </c>
      <c r="BZ135" s="467">
        <v>4498</v>
      </c>
      <c r="CA135" s="467">
        <v>4854</v>
      </c>
      <c r="CB135" s="467">
        <v>481.68599999999998</v>
      </c>
      <c r="CC135" s="467">
        <v>440.74900000000002</v>
      </c>
      <c r="CD135" s="467">
        <v>488.327</v>
      </c>
      <c r="CE135" s="467">
        <v>453.03899999999999</v>
      </c>
      <c r="CF135" s="467">
        <v>421.50099999999998</v>
      </c>
      <c r="CG135" s="467">
        <v>428.21100000000001</v>
      </c>
      <c r="CH135" s="467">
        <v>472.505</v>
      </c>
      <c r="CI135" s="467">
        <v>492.94799999999998</v>
      </c>
      <c r="CJ135" s="467">
        <v>453.82900000000001</v>
      </c>
      <c r="CK135" s="467">
        <v>404.06400000000002</v>
      </c>
      <c r="CL135" s="467">
        <v>439.45600000000002</v>
      </c>
      <c r="CM135" s="467">
        <v>474.20400000000001</v>
      </c>
      <c r="CN135" s="467">
        <v>118586</v>
      </c>
      <c r="CO135" s="467">
        <v>94245</v>
      </c>
      <c r="CP135" s="467">
        <v>70202</v>
      </c>
      <c r="CQ135" s="467">
        <v>55793</v>
      </c>
      <c r="CR135" s="467">
        <v>5450.5190000000002</v>
      </c>
      <c r="CS135" s="465">
        <v>2019</v>
      </c>
    </row>
    <row r="136" spans="1:97" ht="51" x14ac:dyDescent="0.2">
      <c r="A136" s="465">
        <v>55184</v>
      </c>
      <c r="B136" s="466" t="s">
        <v>1439</v>
      </c>
      <c r="C136" s="465" t="s">
        <v>1981</v>
      </c>
      <c r="D136" s="466" t="s">
        <v>1785</v>
      </c>
      <c r="E136" s="466" t="s">
        <v>1784</v>
      </c>
      <c r="F136" s="465">
        <v>24536</v>
      </c>
      <c r="G136" s="466" t="s">
        <v>1982</v>
      </c>
      <c r="H136" s="466" t="s">
        <v>1983</v>
      </c>
      <c r="I136" s="466" t="s">
        <v>1984</v>
      </c>
      <c r="J136" s="466" t="s">
        <v>1533</v>
      </c>
      <c r="K136" s="465">
        <v>211</v>
      </c>
      <c r="L136" s="465">
        <v>7</v>
      </c>
      <c r="M136" s="466" t="s">
        <v>1989</v>
      </c>
      <c r="N136" s="466" t="s">
        <v>1990</v>
      </c>
      <c r="O136" s="466" t="s">
        <v>1986</v>
      </c>
      <c r="P136" s="466" t="s">
        <v>1986</v>
      </c>
      <c r="Q136" s="466" t="s">
        <v>1533</v>
      </c>
      <c r="R136" s="466" t="s">
        <v>1533</v>
      </c>
      <c r="S136" s="466" t="s">
        <v>1987</v>
      </c>
      <c r="T136" s="467">
        <v>60676</v>
      </c>
      <c r="U136" s="467">
        <v>56261</v>
      </c>
      <c r="V136" s="467">
        <v>49062</v>
      </c>
      <c r="W136" s="467">
        <v>34427</v>
      </c>
      <c r="X136" s="467">
        <v>29666</v>
      </c>
      <c r="Y136" s="467">
        <v>39669</v>
      </c>
      <c r="Z136" s="467">
        <v>62534</v>
      </c>
      <c r="AA136" s="467">
        <v>73454</v>
      </c>
      <c r="AB136" s="467">
        <v>64634</v>
      </c>
      <c r="AC136" s="467">
        <v>66199</v>
      </c>
      <c r="AD136" s="467">
        <v>64924</v>
      </c>
      <c r="AE136" s="467">
        <v>67338</v>
      </c>
      <c r="AF136" s="467">
        <v>21473</v>
      </c>
      <c r="AG136" s="467">
        <v>19910</v>
      </c>
      <c r="AH136" s="467">
        <v>17363</v>
      </c>
      <c r="AI136" s="467">
        <v>12184</v>
      </c>
      <c r="AJ136" s="467">
        <v>10499</v>
      </c>
      <c r="AK136" s="467">
        <v>14039</v>
      </c>
      <c r="AL136" s="467">
        <v>22130</v>
      </c>
      <c r="AM136" s="467">
        <v>25995</v>
      </c>
      <c r="AN136" s="467">
        <v>22873</v>
      </c>
      <c r="AO136" s="467">
        <v>23428</v>
      </c>
      <c r="AP136" s="467">
        <v>22977</v>
      </c>
      <c r="AQ136" s="467">
        <v>23831</v>
      </c>
      <c r="AR136" s="468">
        <v>1.0349999999999999</v>
      </c>
      <c r="AS136" s="468">
        <v>1.0349999999999999</v>
      </c>
      <c r="AT136" s="468">
        <v>1.0349999999999999</v>
      </c>
      <c r="AU136" s="468">
        <v>1.0349999999999999</v>
      </c>
      <c r="AV136" s="468">
        <v>1.0349999999999999</v>
      </c>
      <c r="AW136" s="468">
        <v>1.0349999999999999</v>
      </c>
      <c r="AX136" s="468">
        <v>1.0349999999999999</v>
      </c>
      <c r="AY136" s="468">
        <v>1.0349999999999999</v>
      </c>
      <c r="AZ136" s="468">
        <v>1.0349999999999999</v>
      </c>
      <c r="BA136" s="468">
        <v>1.0349999999999999</v>
      </c>
      <c r="BB136" s="468">
        <v>1.0349999999999999</v>
      </c>
      <c r="BC136" s="468">
        <v>1.0349999999999999</v>
      </c>
      <c r="BD136" s="467">
        <v>62800</v>
      </c>
      <c r="BE136" s="467">
        <v>58230</v>
      </c>
      <c r="BF136" s="467">
        <v>50779</v>
      </c>
      <c r="BG136" s="467">
        <v>35632</v>
      </c>
      <c r="BH136" s="467">
        <v>30704</v>
      </c>
      <c r="BI136" s="467">
        <v>41057</v>
      </c>
      <c r="BJ136" s="467">
        <v>64723</v>
      </c>
      <c r="BK136" s="467">
        <v>76025</v>
      </c>
      <c r="BL136" s="467">
        <v>66896</v>
      </c>
      <c r="BM136" s="467">
        <v>68516</v>
      </c>
      <c r="BN136" s="467">
        <v>67196</v>
      </c>
      <c r="BO136" s="467">
        <v>69695</v>
      </c>
      <c r="BP136" s="467">
        <v>22225</v>
      </c>
      <c r="BQ136" s="467">
        <v>20607</v>
      </c>
      <c r="BR136" s="467">
        <v>17971</v>
      </c>
      <c r="BS136" s="467">
        <v>12610</v>
      </c>
      <c r="BT136" s="467">
        <v>10866</v>
      </c>
      <c r="BU136" s="467">
        <v>14530</v>
      </c>
      <c r="BV136" s="467">
        <v>22905</v>
      </c>
      <c r="BW136" s="467">
        <v>26905</v>
      </c>
      <c r="BX136" s="467">
        <v>23674</v>
      </c>
      <c r="BY136" s="467">
        <v>24248</v>
      </c>
      <c r="BZ136" s="467">
        <v>23781</v>
      </c>
      <c r="CA136" s="467">
        <v>24665</v>
      </c>
      <c r="CB136" s="467">
        <v>4345.8329999999996</v>
      </c>
      <c r="CC136" s="467">
        <v>4029.509</v>
      </c>
      <c r="CD136" s="467">
        <v>3513.9259999999999</v>
      </c>
      <c r="CE136" s="467">
        <v>2465.7139999999999</v>
      </c>
      <c r="CF136" s="467">
        <v>2124.7399999999998</v>
      </c>
      <c r="CG136" s="467">
        <v>2841.1579999999999</v>
      </c>
      <c r="CH136" s="467">
        <v>4478.8140000000003</v>
      </c>
      <c r="CI136" s="467">
        <v>5260.9030000000002</v>
      </c>
      <c r="CJ136" s="467">
        <v>4629.2049999999999</v>
      </c>
      <c r="CK136" s="467">
        <v>4741.3050000000003</v>
      </c>
      <c r="CL136" s="467">
        <v>4649.9830000000002</v>
      </c>
      <c r="CM136" s="467">
        <v>4822.91</v>
      </c>
      <c r="CN136" s="467">
        <v>668844</v>
      </c>
      <c r="CO136" s="467">
        <v>236702</v>
      </c>
      <c r="CP136" s="467">
        <v>692253</v>
      </c>
      <c r="CQ136" s="467">
        <v>244987</v>
      </c>
      <c r="CR136" s="467">
        <v>47904</v>
      </c>
      <c r="CS136" s="465">
        <v>2019</v>
      </c>
    </row>
    <row r="137" spans="1:97" ht="51" x14ac:dyDescent="0.2">
      <c r="A137" s="465">
        <v>55217</v>
      </c>
      <c r="B137" s="466" t="s">
        <v>1439</v>
      </c>
      <c r="C137" s="465" t="s">
        <v>1981</v>
      </c>
      <c r="D137" s="466" t="s">
        <v>1788</v>
      </c>
      <c r="E137" s="466" t="s">
        <v>1787</v>
      </c>
      <c r="F137" s="465">
        <v>2843</v>
      </c>
      <c r="G137" s="466" t="s">
        <v>1982</v>
      </c>
      <c r="H137" s="466" t="s">
        <v>1983</v>
      </c>
      <c r="I137" s="466" t="s">
        <v>1984</v>
      </c>
      <c r="J137" s="466" t="s">
        <v>1533</v>
      </c>
      <c r="K137" s="465">
        <v>22</v>
      </c>
      <c r="L137" s="465">
        <v>3</v>
      </c>
      <c r="M137" s="466" t="s">
        <v>1985</v>
      </c>
      <c r="N137" s="466" t="s">
        <v>1982</v>
      </c>
      <c r="O137" s="466" t="s">
        <v>1986</v>
      </c>
      <c r="P137" s="466" t="s">
        <v>1986</v>
      </c>
      <c r="Q137" s="466" t="s">
        <v>1533</v>
      </c>
      <c r="R137" s="466" t="s">
        <v>1533</v>
      </c>
      <c r="S137" s="466" t="s">
        <v>1987</v>
      </c>
      <c r="T137" s="467">
        <v>93424</v>
      </c>
      <c r="U137" s="467">
        <v>21873</v>
      </c>
      <c r="V137" s="467">
        <v>58063</v>
      </c>
      <c r="W137" s="467">
        <v>56512</v>
      </c>
      <c r="X137" s="467">
        <v>36880</v>
      </c>
      <c r="Y137" s="467">
        <v>63631</v>
      </c>
      <c r="Z137" s="467">
        <v>78887</v>
      </c>
      <c r="AA137" s="467">
        <v>73128</v>
      </c>
      <c r="AB137" s="467">
        <v>70909</v>
      </c>
      <c r="AC137" s="467">
        <v>48399</v>
      </c>
      <c r="AD137" s="467">
        <v>91269</v>
      </c>
      <c r="AE137" s="467">
        <v>40470</v>
      </c>
      <c r="AF137" s="467">
        <v>93424</v>
      </c>
      <c r="AG137" s="467">
        <v>21873</v>
      </c>
      <c r="AH137" s="467">
        <v>58063</v>
      </c>
      <c r="AI137" s="467">
        <v>56512</v>
      </c>
      <c r="AJ137" s="467">
        <v>36880</v>
      </c>
      <c r="AK137" s="467">
        <v>63631</v>
      </c>
      <c r="AL137" s="467">
        <v>78887</v>
      </c>
      <c r="AM137" s="467">
        <v>73128</v>
      </c>
      <c r="AN137" s="467">
        <v>70909</v>
      </c>
      <c r="AO137" s="467">
        <v>48399</v>
      </c>
      <c r="AP137" s="467">
        <v>91269</v>
      </c>
      <c r="AQ137" s="467">
        <v>40470</v>
      </c>
      <c r="AR137" s="468">
        <v>1.036</v>
      </c>
      <c r="AS137" s="468">
        <v>1.0309999999999999</v>
      </c>
      <c r="AT137" s="468">
        <v>1.0349999999999999</v>
      </c>
      <c r="AU137" s="468">
        <v>1.0409999999999999</v>
      </c>
      <c r="AV137" s="468">
        <v>1.04</v>
      </c>
      <c r="AW137" s="468">
        <v>1.0449999999999999</v>
      </c>
      <c r="AX137" s="468">
        <v>1.044</v>
      </c>
      <c r="AY137" s="468">
        <v>1.0469999999999999</v>
      </c>
      <c r="AZ137" s="468">
        <v>1.0449999999999999</v>
      </c>
      <c r="BA137" s="468">
        <v>1.0589999999999999</v>
      </c>
      <c r="BB137" s="468">
        <v>1.046</v>
      </c>
      <c r="BC137" s="468">
        <v>1.044</v>
      </c>
      <c r="BD137" s="467">
        <v>96787</v>
      </c>
      <c r="BE137" s="467">
        <v>22551</v>
      </c>
      <c r="BF137" s="467">
        <v>60095</v>
      </c>
      <c r="BG137" s="467">
        <v>58829</v>
      </c>
      <c r="BH137" s="467">
        <v>38355</v>
      </c>
      <c r="BI137" s="467">
        <v>66494</v>
      </c>
      <c r="BJ137" s="467">
        <v>82358</v>
      </c>
      <c r="BK137" s="467">
        <v>76565</v>
      </c>
      <c r="BL137" s="467">
        <v>74100</v>
      </c>
      <c r="BM137" s="467">
        <v>51255</v>
      </c>
      <c r="BN137" s="467">
        <v>95467</v>
      </c>
      <c r="BO137" s="467">
        <v>42251</v>
      </c>
      <c r="BP137" s="467">
        <v>96787</v>
      </c>
      <c r="BQ137" s="467">
        <v>22551</v>
      </c>
      <c r="BR137" s="467">
        <v>60095</v>
      </c>
      <c r="BS137" s="467">
        <v>58829</v>
      </c>
      <c r="BT137" s="467">
        <v>38355</v>
      </c>
      <c r="BU137" s="467">
        <v>66494</v>
      </c>
      <c r="BV137" s="467">
        <v>82358</v>
      </c>
      <c r="BW137" s="467">
        <v>76565</v>
      </c>
      <c r="BX137" s="467">
        <v>74100</v>
      </c>
      <c r="BY137" s="467">
        <v>51255</v>
      </c>
      <c r="BZ137" s="467">
        <v>95467</v>
      </c>
      <c r="CA137" s="467">
        <v>42251</v>
      </c>
      <c r="CB137" s="467">
        <v>96443</v>
      </c>
      <c r="CC137" s="467">
        <v>18361</v>
      </c>
      <c r="CD137" s="467">
        <v>76891</v>
      </c>
      <c r="CE137" s="467">
        <v>65691</v>
      </c>
      <c r="CF137" s="467">
        <v>62805</v>
      </c>
      <c r="CG137" s="467">
        <v>52982</v>
      </c>
      <c r="CH137" s="467">
        <v>83935</v>
      </c>
      <c r="CI137" s="467">
        <v>93350</v>
      </c>
      <c r="CJ137" s="467">
        <v>84733</v>
      </c>
      <c r="CK137" s="467">
        <v>92708</v>
      </c>
      <c r="CL137" s="467">
        <v>89232</v>
      </c>
      <c r="CM137" s="467">
        <v>108921</v>
      </c>
      <c r="CN137" s="467">
        <v>733445</v>
      </c>
      <c r="CO137" s="467">
        <v>733445</v>
      </c>
      <c r="CP137" s="467">
        <v>765107</v>
      </c>
      <c r="CQ137" s="467">
        <v>765107</v>
      </c>
      <c r="CR137" s="467">
        <v>926052</v>
      </c>
      <c r="CS137" s="465">
        <v>2019</v>
      </c>
    </row>
    <row r="138" spans="1:97" ht="51" x14ac:dyDescent="0.2">
      <c r="A138" s="465">
        <v>55217</v>
      </c>
      <c r="B138" s="466" t="s">
        <v>1439</v>
      </c>
      <c r="C138" s="465" t="s">
        <v>1981</v>
      </c>
      <c r="D138" s="466" t="s">
        <v>1788</v>
      </c>
      <c r="E138" s="466" t="s">
        <v>1787</v>
      </c>
      <c r="F138" s="465">
        <v>2843</v>
      </c>
      <c r="G138" s="466" t="s">
        <v>1982</v>
      </c>
      <c r="H138" s="466" t="s">
        <v>1983</v>
      </c>
      <c r="I138" s="466" t="s">
        <v>1984</v>
      </c>
      <c r="J138" s="466" t="s">
        <v>1533</v>
      </c>
      <c r="K138" s="465">
        <v>22</v>
      </c>
      <c r="L138" s="465">
        <v>3</v>
      </c>
      <c r="M138" s="466" t="s">
        <v>1985</v>
      </c>
      <c r="N138" s="466" t="s">
        <v>1988</v>
      </c>
      <c r="O138" s="466" t="s">
        <v>1986</v>
      </c>
      <c r="P138" s="466" t="s">
        <v>1986</v>
      </c>
      <c r="Q138" s="466" t="s">
        <v>1533</v>
      </c>
      <c r="R138" s="466" t="s">
        <v>1533</v>
      </c>
      <c r="S138" s="466" t="s">
        <v>1987</v>
      </c>
      <c r="T138" s="467">
        <v>1938644</v>
      </c>
      <c r="U138" s="467">
        <v>409867</v>
      </c>
      <c r="V138" s="467">
        <v>1602557</v>
      </c>
      <c r="W138" s="467">
        <v>1352320</v>
      </c>
      <c r="X138" s="467">
        <v>1339719</v>
      </c>
      <c r="Y138" s="467">
        <v>1041670</v>
      </c>
      <c r="Z138" s="467">
        <v>1690528</v>
      </c>
      <c r="AA138" s="467">
        <v>1871528</v>
      </c>
      <c r="AB138" s="467">
        <v>1721410</v>
      </c>
      <c r="AC138" s="467">
        <v>1904902</v>
      </c>
      <c r="AD138" s="467">
        <v>1770442</v>
      </c>
      <c r="AE138" s="467">
        <v>2241791</v>
      </c>
      <c r="AF138" s="467">
        <v>1719587</v>
      </c>
      <c r="AG138" s="467">
        <v>354401</v>
      </c>
      <c r="AH138" s="467">
        <v>1416268</v>
      </c>
      <c r="AI138" s="467">
        <v>1178683</v>
      </c>
      <c r="AJ138" s="467">
        <v>1172450</v>
      </c>
      <c r="AK138" s="467">
        <v>905989</v>
      </c>
      <c r="AL138" s="467">
        <v>1488931</v>
      </c>
      <c r="AM138" s="467">
        <v>1629926</v>
      </c>
      <c r="AN138" s="467">
        <v>1502353</v>
      </c>
      <c r="AO138" s="467">
        <v>1662129</v>
      </c>
      <c r="AP138" s="467">
        <v>1551249</v>
      </c>
      <c r="AQ138" s="467">
        <v>1997227</v>
      </c>
      <c r="AR138" s="468">
        <v>1.036</v>
      </c>
      <c r="AS138" s="468">
        <v>1.0309999999999999</v>
      </c>
      <c r="AT138" s="468">
        <v>1.0349999999999999</v>
      </c>
      <c r="AU138" s="468">
        <v>1.0409999999999999</v>
      </c>
      <c r="AV138" s="468">
        <v>1.04</v>
      </c>
      <c r="AW138" s="468">
        <v>1.0449999999999999</v>
      </c>
      <c r="AX138" s="468">
        <v>1.044</v>
      </c>
      <c r="AY138" s="468">
        <v>1.0469999999999999</v>
      </c>
      <c r="AZ138" s="468">
        <v>1.0449999999999999</v>
      </c>
      <c r="BA138" s="468">
        <v>1.0589999999999999</v>
      </c>
      <c r="BB138" s="468">
        <v>1.046</v>
      </c>
      <c r="BC138" s="468">
        <v>1.044</v>
      </c>
      <c r="BD138" s="467">
        <v>2008435</v>
      </c>
      <c r="BE138" s="467">
        <v>422573</v>
      </c>
      <c r="BF138" s="467">
        <v>1658646</v>
      </c>
      <c r="BG138" s="467">
        <v>1407765</v>
      </c>
      <c r="BH138" s="467">
        <v>1393308</v>
      </c>
      <c r="BI138" s="467">
        <v>1088545</v>
      </c>
      <c r="BJ138" s="467">
        <v>1764911</v>
      </c>
      <c r="BK138" s="467">
        <v>1959490</v>
      </c>
      <c r="BL138" s="467">
        <v>1798873</v>
      </c>
      <c r="BM138" s="467">
        <v>2017291</v>
      </c>
      <c r="BN138" s="467">
        <v>1851882</v>
      </c>
      <c r="BO138" s="467">
        <v>2340430</v>
      </c>
      <c r="BP138" s="467">
        <v>1781492</v>
      </c>
      <c r="BQ138" s="467">
        <v>365387</v>
      </c>
      <c r="BR138" s="467">
        <v>1465837</v>
      </c>
      <c r="BS138" s="467">
        <v>1227009</v>
      </c>
      <c r="BT138" s="467">
        <v>1219348</v>
      </c>
      <c r="BU138" s="467">
        <v>946759</v>
      </c>
      <c r="BV138" s="467">
        <v>1554444</v>
      </c>
      <c r="BW138" s="467">
        <v>1706533</v>
      </c>
      <c r="BX138" s="467">
        <v>1569959</v>
      </c>
      <c r="BY138" s="467">
        <v>1760195</v>
      </c>
      <c r="BZ138" s="467">
        <v>1622606</v>
      </c>
      <c r="CA138" s="467">
        <v>2085105</v>
      </c>
      <c r="CB138" s="467">
        <v>185497</v>
      </c>
      <c r="CC138" s="467">
        <v>38726</v>
      </c>
      <c r="CD138" s="467">
        <v>151545</v>
      </c>
      <c r="CE138" s="467">
        <v>126258</v>
      </c>
      <c r="CF138" s="467">
        <v>124677</v>
      </c>
      <c r="CG138" s="467">
        <v>100162</v>
      </c>
      <c r="CH138" s="467">
        <v>161212</v>
      </c>
      <c r="CI138" s="467">
        <v>173731</v>
      </c>
      <c r="CJ138" s="467">
        <v>161779</v>
      </c>
      <c r="CK138" s="467">
        <v>178867</v>
      </c>
      <c r="CL138" s="467">
        <v>167896</v>
      </c>
      <c r="CM138" s="467">
        <v>210747</v>
      </c>
      <c r="CN138" s="467">
        <v>18885378</v>
      </c>
      <c r="CO138" s="467">
        <v>16579193</v>
      </c>
      <c r="CP138" s="467">
        <v>19712149</v>
      </c>
      <c r="CQ138" s="467">
        <v>17304674</v>
      </c>
      <c r="CR138" s="467">
        <v>1781097</v>
      </c>
      <c r="CS138" s="465">
        <v>2019</v>
      </c>
    </row>
    <row r="139" spans="1:97" ht="25.5" x14ac:dyDescent="0.2">
      <c r="A139" s="465">
        <v>55400</v>
      </c>
      <c r="B139" s="466" t="s">
        <v>1439</v>
      </c>
      <c r="C139" s="465" t="s">
        <v>1981</v>
      </c>
      <c r="D139" s="466" t="s">
        <v>1789</v>
      </c>
      <c r="E139" s="466" t="s">
        <v>1789</v>
      </c>
      <c r="F139" s="465">
        <v>34164</v>
      </c>
      <c r="G139" s="466" t="s">
        <v>1982</v>
      </c>
      <c r="H139" s="466" t="s">
        <v>1983</v>
      </c>
      <c r="I139" s="466" t="s">
        <v>1984</v>
      </c>
      <c r="J139" s="466" t="s">
        <v>1533</v>
      </c>
      <c r="K139" s="465">
        <v>22</v>
      </c>
      <c r="L139" s="465">
        <v>3</v>
      </c>
      <c r="M139" s="466" t="s">
        <v>1985</v>
      </c>
      <c r="N139" s="466" t="s">
        <v>1982</v>
      </c>
      <c r="O139" s="466" t="s">
        <v>1986</v>
      </c>
      <c r="P139" s="466" t="s">
        <v>1986</v>
      </c>
      <c r="Q139" s="466" t="s">
        <v>1533</v>
      </c>
      <c r="R139" s="466" t="s">
        <v>1533</v>
      </c>
      <c r="S139" s="466" t="s">
        <v>1987</v>
      </c>
      <c r="T139" s="467">
        <v>71571</v>
      </c>
      <c r="U139" s="467">
        <v>90393</v>
      </c>
      <c r="V139" s="467">
        <v>83160</v>
      </c>
      <c r="W139" s="467">
        <v>24502</v>
      </c>
      <c r="X139" s="467">
        <v>22659</v>
      </c>
      <c r="Y139" s="467">
        <v>57354</v>
      </c>
      <c r="Z139" s="467">
        <v>133608</v>
      </c>
      <c r="AA139" s="467">
        <v>198436</v>
      </c>
      <c r="AB139" s="467">
        <v>168698</v>
      </c>
      <c r="AC139" s="467">
        <v>116933</v>
      </c>
      <c r="AD139" s="467">
        <v>48362</v>
      </c>
      <c r="AE139" s="467">
        <v>76869</v>
      </c>
      <c r="AF139" s="467">
        <v>71571</v>
      </c>
      <c r="AG139" s="467">
        <v>90393</v>
      </c>
      <c r="AH139" s="467">
        <v>83160</v>
      </c>
      <c r="AI139" s="467">
        <v>24502</v>
      </c>
      <c r="AJ139" s="467">
        <v>22659</v>
      </c>
      <c r="AK139" s="467">
        <v>57354</v>
      </c>
      <c r="AL139" s="467">
        <v>133608</v>
      </c>
      <c r="AM139" s="467">
        <v>198436</v>
      </c>
      <c r="AN139" s="467">
        <v>168698</v>
      </c>
      <c r="AO139" s="467">
        <v>116933</v>
      </c>
      <c r="AP139" s="467">
        <v>48362</v>
      </c>
      <c r="AQ139" s="467">
        <v>76869</v>
      </c>
      <c r="AR139" s="468">
        <v>0.99</v>
      </c>
      <c r="AS139" s="468">
        <v>0.99</v>
      </c>
      <c r="AT139" s="468">
        <v>0.98</v>
      </c>
      <c r="AU139" s="468">
        <v>0.99</v>
      </c>
      <c r="AV139" s="468">
        <v>0.98</v>
      </c>
      <c r="AW139" s="468">
        <v>0.98</v>
      </c>
      <c r="AX139" s="468">
        <v>0.98</v>
      </c>
      <c r="AY139" s="468">
        <v>0.98</v>
      </c>
      <c r="AZ139" s="468">
        <v>0.98</v>
      </c>
      <c r="BA139" s="468">
        <v>0.98</v>
      </c>
      <c r="BB139" s="468">
        <v>0.98</v>
      </c>
      <c r="BC139" s="468">
        <v>0.98</v>
      </c>
      <c r="BD139" s="467">
        <v>70855</v>
      </c>
      <c r="BE139" s="467">
        <v>89489</v>
      </c>
      <c r="BF139" s="467">
        <v>81497</v>
      </c>
      <c r="BG139" s="467">
        <v>24257</v>
      </c>
      <c r="BH139" s="467">
        <v>22206</v>
      </c>
      <c r="BI139" s="467">
        <v>56207</v>
      </c>
      <c r="BJ139" s="467">
        <v>130936</v>
      </c>
      <c r="BK139" s="467">
        <v>194467</v>
      </c>
      <c r="BL139" s="467">
        <v>165324</v>
      </c>
      <c r="BM139" s="467">
        <v>114594</v>
      </c>
      <c r="BN139" s="467">
        <v>47395</v>
      </c>
      <c r="BO139" s="467">
        <v>75332</v>
      </c>
      <c r="BP139" s="467">
        <v>70855</v>
      </c>
      <c r="BQ139" s="467">
        <v>89489</v>
      </c>
      <c r="BR139" s="467">
        <v>81497</v>
      </c>
      <c r="BS139" s="467">
        <v>24257</v>
      </c>
      <c r="BT139" s="467">
        <v>22206</v>
      </c>
      <c r="BU139" s="467">
        <v>56207</v>
      </c>
      <c r="BV139" s="467">
        <v>130936</v>
      </c>
      <c r="BW139" s="467">
        <v>194467</v>
      </c>
      <c r="BX139" s="467">
        <v>165324</v>
      </c>
      <c r="BY139" s="467">
        <v>114594</v>
      </c>
      <c r="BZ139" s="467">
        <v>47395</v>
      </c>
      <c r="CA139" s="467">
        <v>75332</v>
      </c>
      <c r="CB139" s="467">
        <v>124023</v>
      </c>
      <c r="CC139" s="467">
        <v>116005</v>
      </c>
      <c r="CD139" s="467">
        <v>125799</v>
      </c>
      <c r="CE139" s="467">
        <v>86721</v>
      </c>
      <c r="CF139" s="467">
        <v>105216</v>
      </c>
      <c r="CG139" s="467">
        <v>105122</v>
      </c>
      <c r="CH139" s="467">
        <v>122635</v>
      </c>
      <c r="CI139" s="467">
        <v>136891</v>
      </c>
      <c r="CJ139" s="467">
        <v>127386</v>
      </c>
      <c r="CK139" s="467">
        <v>129360</v>
      </c>
      <c r="CL139" s="467">
        <v>98772</v>
      </c>
      <c r="CM139" s="467">
        <v>129199</v>
      </c>
      <c r="CN139" s="467">
        <v>1092545</v>
      </c>
      <c r="CO139" s="467">
        <v>1092545</v>
      </c>
      <c r="CP139" s="467">
        <v>1072559</v>
      </c>
      <c r="CQ139" s="467">
        <v>1072559</v>
      </c>
      <c r="CR139" s="467">
        <v>1407129</v>
      </c>
      <c r="CS139" s="465">
        <v>2019</v>
      </c>
    </row>
    <row r="140" spans="1:97" ht="25.5" x14ac:dyDescent="0.2">
      <c r="A140" s="465">
        <v>55400</v>
      </c>
      <c r="B140" s="466" t="s">
        <v>1439</v>
      </c>
      <c r="C140" s="465" t="s">
        <v>1981</v>
      </c>
      <c r="D140" s="466" t="s">
        <v>1789</v>
      </c>
      <c r="E140" s="466" t="s">
        <v>1789</v>
      </c>
      <c r="F140" s="465">
        <v>34164</v>
      </c>
      <c r="G140" s="466" t="s">
        <v>1982</v>
      </c>
      <c r="H140" s="466" t="s">
        <v>1983</v>
      </c>
      <c r="I140" s="466" t="s">
        <v>1984</v>
      </c>
      <c r="J140" s="466" t="s">
        <v>1533</v>
      </c>
      <c r="K140" s="465">
        <v>22</v>
      </c>
      <c r="L140" s="465">
        <v>3</v>
      </c>
      <c r="M140" s="466" t="s">
        <v>1985</v>
      </c>
      <c r="N140" s="466" t="s">
        <v>1988</v>
      </c>
      <c r="O140" s="466" t="s">
        <v>1986</v>
      </c>
      <c r="P140" s="466" t="s">
        <v>1986</v>
      </c>
      <c r="Q140" s="466" t="s">
        <v>1533</v>
      </c>
      <c r="R140" s="466" t="s">
        <v>1533</v>
      </c>
      <c r="S140" s="466" t="s">
        <v>1987</v>
      </c>
      <c r="T140" s="467">
        <v>2460327</v>
      </c>
      <c r="U140" s="467">
        <v>2251722</v>
      </c>
      <c r="V140" s="467">
        <v>2470398</v>
      </c>
      <c r="W140" s="467">
        <v>1824895</v>
      </c>
      <c r="X140" s="467">
        <v>2164395</v>
      </c>
      <c r="Y140" s="467">
        <v>2046036</v>
      </c>
      <c r="Z140" s="467">
        <v>2417895</v>
      </c>
      <c r="AA140" s="467">
        <v>2421752</v>
      </c>
      <c r="AB140" s="467">
        <v>2297736</v>
      </c>
      <c r="AC140" s="467">
        <v>2472470</v>
      </c>
      <c r="AD140" s="467">
        <v>1991857</v>
      </c>
      <c r="AE140" s="467">
        <v>2551562</v>
      </c>
      <c r="AF140" s="467">
        <v>2217266</v>
      </c>
      <c r="AG140" s="467">
        <v>2023145</v>
      </c>
      <c r="AH140" s="467">
        <v>2216852</v>
      </c>
      <c r="AI140" s="467">
        <v>1614298</v>
      </c>
      <c r="AJ140" s="467">
        <v>1928705</v>
      </c>
      <c r="AK140" s="467">
        <v>1835113</v>
      </c>
      <c r="AL140" s="467">
        <v>2136773</v>
      </c>
      <c r="AM140" s="467">
        <v>2125835</v>
      </c>
      <c r="AN140" s="467">
        <v>2037484</v>
      </c>
      <c r="AO140" s="467">
        <v>2201421</v>
      </c>
      <c r="AP140" s="467">
        <v>1793022</v>
      </c>
      <c r="AQ140" s="467">
        <v>2299609</v>
      </c>
      <c r="AR140" s="468">
        <v>0.98</v>
      </c>
      <c r="AS140" s="468">
        <v>0.98</v>
      </c>
      <c r="AT140" s="468">
        <v>0.98</v>
      </c>
      <c r="AU140" s="468">
        <v>0.99</v>
      </c>
      <c r="AV140" s="468">
        <v>0.98</v>
      </c>
      <c r="AW140" s="468">
        <v>0.98</v>
      </c>
      <c r="AX140" s="468">
        <v>0.99</v>
      </c>
      <c r="AY140" s="468">
        <v>0.99</v>
      </c>
      <c r="AZ140" s="468">
        <v>0.98</v>
      </c>
      <c r="BA140" s="468">
        <v>0.98</v>
      </c>
      <c r="BB140" s="468">
        <v>0.98</v>
      </c>
      <c r="BC140" s="468">
        <v>0.98</v>
      </c>
      <c r="BD140" s="467">
        <v>2411120</v>
      </c>
      <c r="BE140" s="467">
        <v>2206688</v>
      </c>
      <c r="BF140" s="467">
        <v>2420990</v>
      </c>
      <c r="BG140" s="467">
        <v>1806646</v>
      </c>
      <c r="BH140" s="467">
        <v>2121107</v>
      </c>
      <c r="BI140" s="467">
        <v>2005115</v>
      </c>
      <c r="BJ140" s="467">
        <v>2393716</v>
      </c>
      <c r="BK140" s="467">
        <v>2397534</v>
      </c>
      <c r="BL140" s="467">
        <v>2251781</v>
      </c>
      <c r="BM140" s="467">
        <v>2423021</v>
      </c>
      <c r="BN140" s="467">
        <v>1952020</v>
      </c>
      <c r="BO140" s="467">
        <v>2500531</v>
      </c>
      <c r="BP140" s="467">
        <v>2172921</v>
      </c>
      <c r="BQ140" s="467">
        <v>1982682</v>
      </c>
      <c r="BR140" s="467">
        <v>2172515</v>
      </c>
      <c r="BS140" s="467">
        <v>1598155</v>
      </c>
      <c r="BT140" s="467">
        <v>1890131</v>
      </c>
      <c r="BU140" s="467">
        <v>1798411</v>
      </c>
      <c r="BV140" s="467">
        <v>2115405</v>
      </c>
      <c r="BW140" s="467">
        <v>2104577</v>
      </c>
      <c r="BX140" s="467">
        <v>1996734</v>
      </c>
      <c r="BY140" s="467">
        <v>2157393</v>
      </c>
      <c r="BZ140" s="467">
        <v>1757162</v>
      </c>
      <c r="CA140" s="467">
        <v>2253617</v>
      </c>
      <c r="CB140" s="467">
        <v>222284</v>
      </c>
      <c r="CC140" s="467">
        <v>204048</v>
      </c>
      <c r="CD140" s="467">
        <v>221598</v>
      </c>
      <c r="CE140" s="467">
        <v>162465</v>
      </c>
      <c r="CF140" s="467">
        <v>189312</v>
      </c>
      <c r="CG140" s="467">
        <v>180457</v>
      </c>
      <c r="CH140" s="467">
        <v>204366</v>
      </c>
      <c r="CI140" s="467">
        <v>217630</v>
      </c>
      <c r="CJ140" s="467">
        <v>205845</v>
      </c>
      <c r="CK140" s="467">
        <v>221010</v>
      </c>
      <c r="CL140" s="467">
        <v>179141</v>
      </c>
      <c r="CM140" s="467">
        <v>230381</v>
      </c>
      <c r="CN140" s="467">
        <v>27371045</v>
      </c>
      <c r="CO140" s="467">
        <v>24429523</v>
      </c>
      <c r="CP140" s="467">
        <v>26890269</v>
      </c>
      <c r="CQ140" s="467">
        <v>23999703</v>
      </c>
      <c r="CR140" s="467">
        <v>2438537</v>
      </c>
      <c r="CS140" s="465">
        <v>2019</v>
      </c>
    </row>
    <row r="141" spans="1:97" ht="51" x14ac:dyDescent="0.2">
      <c r="A141" s="465">
        <v>55557</v>
      </c>
      <c r="B141" s="466" t="s">
        <v>1439</v>
      </c>
      <c r="C141" s="465" t="s">
        <v>1981</v>
      </c>
      <c r="D141" s="466" t="s">
        <v>1791</v>
      </c>
      <c r="E141" s="466" t="s">
        <v>1790</v>
      </c>
      <c r="F141" s="465">
        <v>991</v>
      </c>
      <c r="G141" s="466" t="s">
        <v>1982</v>
      </c>
      <c r="H141" s="466" t="s">
        <v>1983</v>
      </c>
      <c r="I141" s="466" t="s">
        <v>1984</v>
      </c>
      <c r="J141" s="466" t="s">
        <v>1533</v>
      </c>
      <c r="K141" s="465">
        <v>325188</v>
      </c>
      <c r="L141" s="465">
        <v>7</v>
      </c>
      <c r="M141" s="466" t="s">
        <v>1989</v>
      </c>
      <c r="N141" s="466" t="s">
        <v>1991</v>
      </c>
      <c r="O141" s="466" t="s">
        <v>1986</v>
      </c>
      <c r="P141" s="466" t="s">
        <v>1986</v>
      </c>
      <c r="Q141" s="466" t="s">
        <v>1533</v>
      </c>
      <c r="R141" s="466" t="s">
        <v>1533</v>
      </c>
      <c r="S141" s="466" t="s">
        <v>1987</v>
      </c>
      <c r="T141" s="467">
        <v>0</v>
      </c>
      <c r="U141" s="467">
        <v>0</v>
      </c>
      <c r="V141" s="467">
        <v>0</v>
      </c>
      <c r="W141" s="467">
        <v>0</v>
      </c>
      <c r="X141" s="467">
        <v>0</v>
      </c>
      <c r="Y141" s="467">
        <v>0</v>
      </c>
      <c r="Z141" s="467">
        <v>0</v>
      </c>
      <c r="AA141" s="467">
        <v>0</v>
      </c>
      <c r="AB141" s="467">
        <v>0</v>
      </c>
      <c r="AC141" s="467">
        <v>0</v>
      </c>
      <c r="AD141" s="467">
        <v>0</v>
      </c>
      <c r="AE141" s="467">
        <v>0</v>
      </c>
      <c r="AF141" s="467">
        <v>0</v>
      </c>
      <c r="AG141" s="467">
        <v>0</v>
      </c>
      <c r="AH141" s="467">
        <v>0</v>
      </c>
      <c r="AI141" s="467">
        <v>0</v>
      </c>
      <c r="AJ141" s="467">
        <v>0</v>
      </c>
      <c r="AK141" s="467">
        <v>0</v>
      </c>
      <c r="AL141" s="467">
        <v>0</v>
      </c>
      <c r="AM141" s="467">
        <v>0</v>
      </c>
      <c r="AN141" s="467">
        <v>0</v>
      </c>
      <c r="AO141" s="467">
        <v>0</v>
      </c>
      <c r="AP141" s="467">
        <v>0</v>
      </c>
      <c r="AQ141" s="467">
        <v>0</v>
      </c>
      <c r="AR141" s="468">
        <v>0</v>
      </c>
      <c r="AS141" s="468">
        <v>0</v>
      </c>
      <c r="AT141" s="468">
        <v>0</v>
      </c>
      <c r="AU141" s="468">
        <v>0</v>
      </c>
      <c r="AV141" s="468">
        <v>0</v>
      </c>
      <c r="AW141" s="468">
        <v>0</v>
      </c>
      <c r="AX141" s="468">
        <v>0</v>
      </c>
      <c r="AY141" s="468">
        <v>0</v>
      </c>
      <c r="AZ141" s="468">
        <v>0</v>
      </c>
      <c r="BA141" s="468">
        <v>0</v>
      </c>
      <c r="BB141" s="468">
        <v>0</v>
      </c>
      <c r="BC141" s="468">
        <v>0</v>
      </c>
      <c r="BD141" s="467">
        <v>0</v>
      </c>
      <c r="BE141" s="467">
        <v>0</v>
      </c>
      <c r="BF141" s="467">
        <v>0</v>
      </c>
      <c r="BG141" s="467">
        <v>0</v>
      </c>
      <c r="BH141" s="467">
        <v>0</v>
      </c>
      <c r="BI141" s="467">
        <v>0</v>
      </c>
      <c r="BJ141" s="467">
        <v>0</v>
      </c>
      <c r="BK141" s="467">
        <v>0</v>
      </c>
      <c r="BL141" s="467">
        <v>0</v>
      </c>
      <c r="BM141" s="467">
        <v>0</v>
      </c>
      <c r="BN141" s="467">
        <v>0</v>
      </c>
      <c r="BO141" s="467">
        <v>0</v>
      </c>
      <c r="BP141" s="467">
        <v>0</v>
      </c>
      <c r="BQ141" s="467">
        <v>0</v>
      </c>
      <c r="BR141" s="467">
        <v>0</v>
      </c>
      <c r="BS141" s="467">
        <v>0</v>
      </c>
      <c r="BT141" s="467">
        <v>0</v>
      </c>
      <c r="BU141" s="467">
        <v>0</v>
      </c>
      <c r="BV141" s="467">
        <v>0</v>
      </c>
      <c r="BW141" s="467">
        <v>0</v>
      </c>
      <c r="BX141" s="467">
        <v>0</v>
      </c>
      <c r="BY141" s="467">
        <v>0</v>
      </c>
      <c r="BZ141" s="467">
        <v>0</v>
      </c>
      <c r="CA141" s="467">
        <v>0</v>
      </c>
      <c r="CB141" s="467">
        <v>0</v>
      </c>
      <c r="CC141" s="467">
        <v>0</v>
      </c>
      <c r="CD141" s="467">
        <v>0</v>
      </c>
      <c r="CE141" s="467">
        <v>0</v>
      </c>
      <c r="CF141" s="467">
        <v>0</v>
      </c>
      <c r="CG141" s="467">
        <v>0</v>
      </c>
      <c r="CH141" s="467">
        <v>0</v>
      </c>
      <c r="CI141" s="467">
        <v>0</v>
      </c>
      <c r="CJ141" s="467">
        <v>0</v>
      </c>
      <c r="CK141" s="467">
        <v>0</v>
      </c>
      <c r="CL141" s="467">
        <v>0</v>
      </c>
      <c r="CM141" s="467">
        <v>0</v>
      </c>
      <c r="CN141" s="467">
        <v>0</v>
      </c>
      <c r="CO141" s="467">
        <v>0</v>
      </c>
      <c r="CP141" s="467">
        <v>0</v>
      </c>
      <c r="CQ141" s="467">
        <v>0</v>
      </c>
      <c r="CR141" s="467">
        <v>0</v>
      </c>
      <c r="CS141" s="465">
        <v>2019</v>
      </c>
    </row>
    <row r="142" spans="1:97" ht="51" x14ac:dyDescent="0.2">
      <c r="A142" s="465">
        <v>55557</v>
      </c>
      <c r="B142" s="466" t="s">
        <v>1439</v>
      </c>
      <c r="C142" s="465" t="s">
        <v>1981</v>
      </c>
      <c r="D142" s="466" t="s">
        <v>1791</v>
      </c>
      <c r="E142" s="466" t="s">
        <v>1790</v>
      </c>
      <c r="F142" s="465">
        <v>991</v>
      </c>
      <c r="G142" s="466" t="s">
        <v>1982</v>
      </c>
      <c r="H142" s="466" t="s">
        <v>1983</v>
      </c>
      <c r="I142" s="466" t="s">
        <v>1984</v>
      </c>
      <c r="J142" s="466" t="s">
        <v>1533</v>
      </c>
      <c r="K142" s="465">
        <v>325188</v>
      </c>
      <c r="L142" s="465">
        <v>7</v>
      </c>
      <c r="M142" s="466" t="s">
        <v>1989</v>
      </c>
      <c r="N142" s="466" t="s">
        <v>1991</v>
      </c>
      <c r="O142" s="466" t="s">
        <v>2002</v>
      </c>
      <c r="P142" s="466" t="s">
        <v>2003</v>
      </c>
      <c r="Q142" s="466" t="s">
        <v>1533</v>
      </c>
      <c r="R142" s="466" t="s">
        <v>1533</v>
      </c>
      <c r="S142" s="466" t="s">
        <v>1533</v>
      </c>
      <c r="T142" s="467">
        <v>0</v>
      </c>
      <c r="U142" s="467">
        <v>0</v>
      </c>
      <c r="V142" s="467">
        <v>0</v>
      </c>
      <c r="W142" s="467">
        <v>0</v>
      </c>
      <c r="X142" s="467">
        <v>0</v>
      </c>
      <c r="Y142" s="467">
        <v>0</v>
      </c>
      <c r="Z142" s="467">
        <v>0</v>
      </c>
      <c r="AA142" s="467">
        <v>0</v>
      </c>
      <c r="AB142" s="467">
        <v>0</v>
      </c>
      <c r="AC142" s="467">
        <v>0</v>
      </c>
      <c r="AD142" s="467">
        <v>0</v>
      </c>
      <c r="AE142" s="467">
        <v>0</v>
      </c>
      <c r="AF142" s="467">
        <v>0</v>
      </c>
      <c r="AG142" s="467">
        <v>0</v>
      </c>
      <c r="AH142" s="467">
        <v>0</v>
      </c>
      <c r="AI142" s="467">
        <v>0</v>
      </c>
      <c r="AJ142" s="467">
        <v>0</v>
      </c>
      <c r="AK142" s="467">
        <v>0</v>
      </c>
      <c r="AL142" s="467">
        <v>0</v>
      </c>
      <c r="AM142" s="467">
        <v>0</v>
      </c>
      <c r="AN142" s="467">
        <v>0</v>
      </c>
      <c r="AO142" s="467">
        <v>0</v>
      </c>
      <c r="AP142" s="467">
        <v>0</v>
      </c>
      <c r="AQ142" s="467">
        <v>0</v>
      </c>
      <c r="AR142" s="468">
        <v>0</v>
      </c>
      <c r="AS142" s="468">
        <v>0</v>
      </c>
      <c r="AT142" s="468">
        <v>0</v>
      </c>
      <c r="AU142" s="468">
        <v>0</v>
      </c>
      <c r="AV142" s="468">
        <v>0</v>
      </c>
      <c r="AW142" s="468">
        <v>0</v>
      </c>
      <c r="AX142" s="468">
        <v>0</v>
      </c>
      <c r="AY142" s="468">
        <v>0</v>
      </c>
      <c r="AZ142" s="468">
        <v>0</v>
      </c>
      <c r="BA142" s="468">
        <v>0</v>
      </c>
      <c r="BB142" s="468">
        <v>0</v>
      </c>
      <c r="BC142" s="468">
        <v>0</v>
      </c>
      <c r="BD142" s="467">
        <v>159667</v>
      </c>
      <c r="BE142" s="467">
        <v>145935</v>
      </c>
      <c r="BF142" s="467">
        <v>153941</v>
      </c>
      <c r="BG142" s="467">
        <v>131340</v>
      </c>
      <c r="BH142" s="467">
        <v>126113</v>
      </c>
      <c r="BI142" s="467">
        <v>131723</v>
      </c>
      <c r="BJ142" s="467">
        <v>160709</v>
      </c>
      <c r="BK142" s="467">
        <v>150477</v>
      </c>
      <c r="BL142" s="467">
        <v>135855</v>
      </c>
      <c r="BM142" s="467">
        <v>151207</v>
      </c>
      <c r="BN142" s="467">
        <v>163300</v>
      </c>
      <c r="BO142" s="467">
        <v>131812</v>
      </c>
      <c r="BP142" s="467">
        <v>159667</v>
      </c>
      <c r="BQ142" s="467">
        <v>145935</v>
      </c>
      <c r="BR142" s="467">
        <v>153941</v>
      </c>
      <c r="BS142" s="467">
        <v>131340</v>
      </c>
      <c r="BT142" s="467">
        <v>126113</v>
      </c>
      <c r="BU142" s="467">
        <v>131723</v>
      </c>
      <c r="BV142" s="467">
        <v>160709</v>
      </c>
      <c r="BW142" s="467">
        <v>150477</v>
      </c>
      <c r="BX142" s="467">
        <v>135855</v>
      </c>
      <c r="BY142" s="467">
        <v>151207</v>
      </c>
      <c r="BZ142" s="467">
        <v>163300</v>
      </c>
      <c r="CA142" s="467">
        <v>131812</v>
      </c>
      <c r="CB142" s="467">
        <v>17930</v>
      </c>
      <c r="CC142" s="467">
        <v>16388</v>
      </c>
      <c r="CD142" s="467">
        <v>17287</v>
      </c>
      <c r="CE142" s="467">
        <v>14749</v>
      </c>
      <c r="CF142" s="467">
        <v>14162</v>
      </c>
      <c r="CG142" s="467">
        <v>14792</v>
      </c>
      <c r="CH142" s="467">
        <v>18047</v>
      </c>
      <c r="CI142" s="467">
        <v>16898</v>
      </c>
      <c r="CJ142" s="467">
        <v>15256</v>
      </c>
      <c r="CK142" s="467">
        <v>16980</v>
      </c>
      <c r="CL142" s="467">
        <v>18338</v>
      </c>
      <c r="CM142" s="467">
        <v>14802</v>
      </c>
      <c r="CN142" s="467">
        <v>0</v>
      </c>
      <c r="CO142" s="467">
        <v>0</v>
      </c>
      <c r="CP142" s="467">
        <v>1742079</v>
      </c>
      <c r="CQ142" s="467">
        <v>1742079</v>
      </c>
      <c r="CR142" s="467">
        <v>195629</v>
      </c>
      <c r="CS142" s="465">
        <v>2019</v>
      </c>
    </row>
    <row r="143" spans="1:97" ht="51" x14ac:dyDescent="0.2">
      <c r="A143" s="465">
        <v>55851</v>
      </c>
      <c r="B143" s="466" t="s">
        <v>1439</v>
      </c>
      <c r="C143" s="465" t="s">
        <v>1981</v>
      </c>
      <c r="D143" s="466" t="s">
        <v>1793</v>
      </c>
      <c r="E143" s="466" t="s">
        <v>1792</v>
      </c>
      <c r="F143" s="465">
        <v>19676</v>
      </c>
      <c r="G143" s="466" t="s">
        <v>1982</v>
      </c>
      <c r="H143" s="466" t="s">
        <v>1983</v>
      </c>
      <c r="I143" s="466" t="s">
        <v>1984</v>
      </c>
      <c r="J143" s="466" t="s">
        <v>1533</v>
      </c>
      <c r="K143" s="465">
        <v>32411</v>
      </c>
      <c r="L143" s="465">
        <v>7</v>
      </c>
      <c r="M143" s="466" t="s">
        <v>1989</v>
      </c>
      <c r="N143" s="466" t="s">
        <v>1990</v>
      </c>
      <c r="O143" s="466" t="s">
        <v>1986</v>
      </c>
      <c r="P143" s="466" t="s">
        <v>1986</v>
      </c>
      <c r="Q143" s="466" t="s">
        <v>1533</v>
      </c>
      <c r="R143" s="466" t="s">
        <v>1533</v>
      </c>
      <c r="S143" s="466" t="s">
        <v>1987</v>
      </c>
      <c r="T143" s="467">
        <v>236667</v>
      </c>
      <c r="U143" s="467">
        <v>290324</v>
      </c>
      <c r="V143" s="467">
        <v>266117</v>
      </c>
      <c r="W143" s="467">
        <v>120391</v>
      </c>
      <c r="X143" s="467">
        <v>275313</v>
      </c>
      <c r="Y143" s="467">
        <v>243121</v>
      </c>
      <c r="Z143" s="467">
        <v>223501</v>
      </c>
      <c r="AA143" s="467">
        <v>239546</v>
      </c>
      <c r="AB143" s="467">
        <v>253240</v>
      </c>
      <c r="AC143" s="467">
        <v>240924</v>
      </c>
      <c r="AD143" s="467">
        <v>217577</v>
      </c>
      <c r="AE143" s="467">
        <v>215512</v>
      </c>
      <c r="AF143" s="467">
        <v>107332</v>
      </c>
      <c r="AG143" s="467">
        <v>131430</v>
      </c>
      <c r="AH143" s="467">
        <v>114980</v>
      </c>
      <c r="AI143" s="467">
        <v>38859</v>
      </c>
      <c r="AJ143" s="467">
        <v>120267</v>
      </c>
      <c r="AK143" s="467">
        <v>105631</v>
      </c>
      <c r="AL143" s="467">
        <v>96475</v>
      </c>
      <c r="AM143" s="467">
        <v>104972</v>
      </c>
      <c r="AN143" s="467">
        <v>112471</v>
      </c>
      <c r="AO143" s="467">
        <v>106979</v>
      </c>
      <c r="AP143" s="467">
        <v>94814</v>
      </c>
      <c r="AQ143" s="467">
        <v>71138</v>
      </c>
      <c r="AR143" s="468">
        <v>1.038</v>
      </c>
      <c r="AS143" s="468">
        <v>1.036</v>
      </c>
      <c r="AT143" s="468">
        <v>1.034</v>
      </c>
      <c r="AU143" s="468">
        <v>1.0429999999999999</v>
      </c>
      <c r="AV143" s="468">
        <v>1.0449999999999999</v>
      </c>
      <c r="AW143" s="468">
        <v>1.042</v>
      </c>
      <c r="AX143" s="468">
        <v>1.042</v>
      </c>
      <c r="AY143" s="468">
        <v>1.0469999999999999</v>
      </c>
      <c r="AZ143" s="468">
        <v>1.046</v>
      </c>
      <c r="BA143" s="468">
        <v>1.0580000000000001</v>
      </c>
      <c r="BB143" s="468">
        <v>1.05</v>
      </c>
      <c r="BC143" s="468">
        <v>1.046</v>
      </c>
      <c r="BD143" s="467">
        <v>245660</v>
      </c>
      <c r="BE143" s="467">
        <v>300776</v>
      </c>
      <c r="BF143" s="467">
        <v>275165</v>
      </c>
      <c r="BG143" s="467">
        <v>125568</v>
      </c>
      <c r="BH143" s="467">
        <v>287702</v>
      </c>
      <c r="BI143" s="467">
        <v>253332</v>
      </c>
      <c r="BJ143" s="467">
        <v>232888</v>
      </c>
      <c r="BK143" s="467">
        <v>250805</v>
      </c>
      <c r="BL143" s="467">
        <v>264889</v>
      </c>
      <c r="BM143" s="467">
        <v>254898</v>
      </c>
      <c r="BN143" s="467">
        <v>228456</v>
      </c>
      <c r="BO143" s="467">
        <v>225426</v>
      </c>
      <c r="BP143" s="467">
        <v>111411</v>
      </c>
      <c r="BQ143" s="467">
        <v>136161</v>
      </c>
      <c r="BR143" s="467">
        <v>118889</v>
      </c>
      <c r="BS143" s="467">
        <v>40530</v>
      </c>
      <c r="BT143" s="467">
        <v>125679</v>
      </c>
      <c r="BU143" s="467">
        <v>110068</v>
      </c>
      <c r="BV143" s="467">
        <v>100527</v>
      </c>
      <c r="BW143" s="467">
        <v>109906</v>
      </c>
      <c r="BX143" s="467">
        <v>117645</v>
      </c>
      <c r="BY143" s="467">
        <v>113184</v>
      </c>
      <c r="BZ143" s="467">
        <v>99555</v>
      </c>
      <c r="CA143" s="467">
        <v>74410</v>
      </c>
      <c r="CB143" s="467">
        <v>24759</v>
      </c>
      <c r="CC143" s="467">
        <v>30328</v>
      </c>
      <c r="CD143" s="467">
        <v>26172.95</v>
      </c>
      <c r="CE143" s="467">
        <v>8397.6489999999994</v>
      </c>
      <c r="CF143" s="467">
        <v>27673.376</v>
      </c>
      <c r="CG143" s="467">
        <v>24025.433000000001</v>
      </c>
      <c r="CH143" s="467">
        <v>21940.190999999999</v>
      </c>
      <c r="CI143" s="467">
        <v>24001.976999999999</v>
      </c>
      <c r="CJ143" s="467">
        <v>25689.056</v>
      </c>
      <c r="CK143" s="467">
        <v>24774.506000000001</v>
      </c>
      <c r="CL143" s="467">
        <v>21854.555</v>
      </c>
      <c r="CM143" s="467">
        <v>16466.062999999998</v>
      </c>
      <c r="CN143" s="467">
        <v>2822233</v>
      </c>
      <c r="CO143" s="467">
        <v>1205348</v>
      </c>
      <c r="CP143" s="467">
        <v>2945565</v>
      </c>
      <c r="CQ143" s="467">
        <v>1257965</v>
      </c>
      <c r="CR143" s="467">
        <v>276082.76</v>
      </c>
      <c r="CS143" s="465">
        <v>2019</v>
      </c>
    </row>
    <row r="144" spans="1:97" ht="51" x14ac:dyDescent="0.2">
      <c r="A144" s="465">
        <v>55851</v>
      </c>
      <c r="B144" s="466" t="s">
        <v>1439</v>
      </c>
      <c r="C144" s="465" t="s">
        <v>1981</v>
      </c>
      <c r="D144" s="466" t="s">
        <v>1793</v>
      </c>
      <c r="E144" s="466" t="s">
        <v>1792</v>
      </c>
      <c r="F144" s="465">
        <v>19676</v>
      </c>
      <c r="G144" s="466" t="s">
        <v>1982</v>
      </c>
      <c r="H144" s="466" t="s">
        <v>1983</v>
      </c>
      <c r="I144" s="466" t="s">
        <v>1984</v>
      </c>
      <c r="J144" s="466" t="s">
        <v>1533</v>
      </c>
      <c r="K144" s="465">
        <v>32411</v>
      </c>
      <c r="L144" s="465">
        <v>7</v>
      </c>
      <c r="M144" s="466" t="s">
        <v>1989</v>
      </c>
      <c r="N144" s="466" t="s">
        <v>1990</v>
      </c>
      <c r="O144" s="466" t="s">
        <v>1998</v>
      </c>
      <c r="P144" s="466" t="s">
        <v>1999</v>
      </c>
      <c r="Q144" s="466" t="s">
        <v>1533</v>
      </c>
      <c r="R144" s="466" t="s">
        <v>1533</v>
      </c>
      <c r="S144" s="466" t="s">
        <v>1987</v>
      </c>
      <c r="T144" s="467">
        <v>0</v>
      </c>
      <c r="U144" s="467">
        <v>0</v>
      </c>
      <c r="V144" s="467">
        <v>28961</v>
      </c>
      <c r="W144" s="467">
        <v>20764</v>
      </c>
      <c r="X144" s="467">
        <v>21276</v>
      </c>
      <c r="Y144" s="467">
        <v>69987</v>
      </c>
      <c r="Z144" s="467">
        <v>100989</v>
      </c>
      <c r="AA144" s="467">
        <v>74230</v>
      </c>
      <c r="AB144" s="467">
        <v>61987</v>
      </c>
      <c r="AC144" s="467">
        <v>71731</v>
      </c>
      <c r="AD144" s="467">
        <v>75604</v>
      </c>
      <c r="AE144" s="467">
        <v>110899</v>
      </c>
      <c r="AF144" s="467">
        <v>0</v>
      </c>
      <c r="AG144" s="467">
        <v>0</v>
      </c>
      <c r="AH144" s="467">
        <v>12513</v>
      </c>
      <c r="AI144" s="467">
        <v>6702</v>
      </c>
      <c r="AJ144" s="467">
        <v>9294</v>
      </c>
      <c r="AK144" s="467">
        <v>30408</v>
      </c>
      <c r="AL144" s="467">
        <v>43592</v>
      </c>
      <c r="AM144" s="467">
        <v>32529</v>
      </c>
      <c r="AN144" s="467">
        <v>27531</v>
      </c>
      <c r="AO144" s="467">
        <v>31852</v>
      </c>
      <c r="AP144" s="467">
        <v>32946</v>
      </c>
      <c r="AQ144" s="467">
        <v>36607</v>
      </c>
      <c r="AR144" s="468">
        <v>0</v>
      </c>
      <c r="AS144" s="468">
        <v>0</v>
      </c>
      <c r="AT144" s="468">
        <v>1.0229999999999999</v>
      </c>
      <c r="AU144" s="468">
        <v>0.83199999999999996</v>
      </c>
      <c r="AV144" s="468">
        <v>1.1319999999999999</v>
      </c>
      <c r="AW144" s="468">
        <v>1.1539999999999999</v>
      </c>
      <c r="AX144" s="468">
        <v>1.1220000000000001</v>
      </c>
      <c r="AY144" s="468">
        <v>1.137</v>
      </c>
      <c r="AZ144" s="468">
        <v>1.123</v>
      </c>
      <c r="BA144" s="468">
        <v>1.1180000000000001</v>
      </c>
      <c r="BB144" s="468">
        <v>1.099</v>
      </c>
      <c r="BC144" s="468">
        <v>0.98399999999999999</v>
      </c>
      <c r="BD144" s="467">
        <v>0</v>
      </c>
      <c r="BE144" s="467">
        <v>0</v>
      </c>
      <c r="BF144" s="467">
        <v>29627</v>
      </c>
      <c r="BG144" s="467">
        <v>17276</v>
      </c>
      <c r="BH144" s="467">
        <v>24084</v>
      </c>
      <c r="BI144" s="467">
        <v>80765</v>
      </c>
      <c r="BJ144" s="467">
        <v>113310</v>
      </c>
      <c r="BK144" s="467">
        <v>84400</v>
      </c>
      <c r="BL144" s="467">
        <v>69611</v>
      </c>
      <c r="BM144" s="467">
        <v>80195</v>
      </c>
      <c r="BN144" s="467">
        <v>83089</v>
      </c>
      <c r="BO144" s="467">
        <v>109125</v>
      </c>
      <c r="BP144" s="467">
        <v>0</v>
      </c>
      <c r="BQ144" s="467">
        <v>0</v>
      </c>
      <c r="BR144" s="467">
        <v>12801</v>
      </c>
      <c r="BS144" s="467">
        <v>5576</v>
      </c>
      <c r="BT144" s="467">
        <v>10521</v>
      </c>
      <c r="BU144" s="467">
        <v>35091</v>
      </c>
      <c r="BV144" s="467">
        <v>48910</v>
      </c>
      <c r="BW144" s="467">
        <v>36985</v>
      </c>
      <c r="BX144" s="467">
        <v>30917</v>
      </c>
      <c r="BY144" s="467">
        <v>35610</v>
      </c>
      <c r="BZ144" s="467">
        <v>36208</v>
      </c>
      <c r="CA144" s="467">
        <v>36021</v>
      </c>
      <c r="CB144" s="467">
        <v>0</v>
      </c>
      <c r="CC144" s="467">
        <v>0</v>
      </c>
      <c r="CD144" s="467">
        <v>2818.05</v>
      </c>
      <c r="CE144" s="467">
        <v>1155.3510000000001</v>
      </c>
      <c r="CF144" s="467">
        <v>2316.6239999999998</v>
      </c>
      <c r="CG144" s="467">
        <v>7659.567</v>
      </c>
      <c r="CH144" s="467">
        <v>10674.808999999999</v>
      </c>
      <c r="CI144" s="467">
        <v>8077.0230000000001</v>
      </c>
      <c r="CJ144" s="467">
        <v>6750.9440000000004</v>
      </c>
      <c r="CK144" s="467">
        <v>7794.4939999999997</v>
      </c>
      <c r="CL144" s="467">
        <v>7948.4449999999997</v>
      </c>
      <c r="CM144" s="467">
        <v>7970.9369999999999</v>
      </c>
      <c r="CN144" s="467">
        <v>636428</v>
      </c>
      <c r="CO144" s="467">
        <v>263974</v>
      </c>
      <c r="CP144" s="467">
        <v>691482</v>
      </c>
      <c r="CQ144" s="467">
        <v>288640</v>
      </c>
      <c r="CR144" s="467">
        <v>63166.243999999999</v>
      </c>
      <c r="CS144" s="465">
        <v>2019</v>
      </c>
    </row>
    <row r="145" spans="1:97" ht="51" x14ac:dyDescent="0.2">
      <c r="A145" s="465">
        <v>55950</v>
      </c>
      <c r="B145" s="466" t="s">
        <v>1439</v>
      </c>
      <c r="C145" s="465" t="s">
        <v>1981</v>
      </c>
      <c r="D145" s="466" t="s">
        <v>1796</v>
      </c>
      <c r="E145" s="466" t="s">
        <v>1795</v>
      </c>
      <c r="F145" s="465">
        <v>13989</v>
      </c>
      <c r="G145" s="466" t="s">
        <v>1982</v>
      </c>
      <c r="H145" s="466" t="s">
        <v>1983</v>
      </c>
      <c r="I145" s="466" t="s">
        <v>1984</v>
      </c>
      <c r="J145" s="466" t="s">
        <v>1533</v>
      </c>
      <c r="K145" s="465">
        <v>211</v>
      </c>
      <c r="L145" s="465">
        <v>7</v>
      </c>
      <c r="M145" s="466" t="s">
        <v>1989</v>
      </c>
      <c r="N145" s="466" t="s">
        <v>1990</v>
      </c>
      <c r="O145" s="466" t="s">
        <v>1986</v>
      </c>
      <c r="P145" s="466" t="s">
        <v>1986</v>
      </c>
      <c r="Q145" s="466" t="s">
        <v>1533</v>
      </c>
      <c r="R145" s="466" t="s">
        <v>1533</v>
      </c>
      <c r="S145" s="466" t="s">
        <v>1987</v>
      </c>
      <c r="T145" s="467">
        <v>0</v>
      </c>
      <c r="U145" s="467">
        <v>0</v>
      </c>
      <c r="V145" s="467">
        <v>0</v>
      </c>
      <c r="W145" s="467">
        <v>0</v>
      </c>
      <c r="X145" s="467">
        <v>0</v>
      </c>
      <c r="Y145" s="467">
        <v>0</v>
      </c>
      <c r="Z145" s="467">
        <v>0</v>
      </c>
      <c r="AA145" s="467">
        <v>0</v>
      </c>
      <c r="AB145" s="467">
        <v>0</v>
      </c>
      <c r="AC145" s="467">
        <v>0</v>
      </c>
      <c r="AD145" s="467">
        <v>0</v>
      </c>
      <c r="AE145" s="467">
        <v>0</v>
      </c>
      <c r="AF145" s="467">
        <v>0</v>
      </c>
      <c r="AG145" s="467">
        <v>0</v>
      </c>
      <c r="AH145" s="467">
        <v>0</v>
      </c>
      <c r="AI145" s="467">
        <v>0</v>
      </c>
      <c r="AJ145" s="467">
        <v>0</v>
      </c>
      <c r="AK145" s="467">
        <v>0</v>
      </c>
      <c r="AL145" s="467">
        <v>0</v>
      </c>
      <c r="AM145" s="467">
        <v>0</v>
      </c>
      <c r="AN145" s="467">
        <v>0</v>
      </c>
      <c r="AO145" s="467">
        <v>0</v>
      </c>
      <c r="AP145" s="467">
        <v>0</v>
      </c>
      <c r="AQ145" s="467">
        <v>0</v>
      </c>
      <c r="AR145" s="468">
        <v>0</v>
      </c>
      <c r="AS145" s="468">
        <v>0</v>
      </c>
      <c r="AT145" s="468">
        <v>0</v>
      </c>
      <c r="AU145" s="468">
        <v>0</v>
      </c>
      <c r="AV145" s="468">
        <v>0</v>
      </c>
      <c r="AW145" s="468">
        <v>0</v>
      </c>
      <c r="AX145" s="468">
        <v>0</v>
      </c>
      <c r="AY145" s="468">
        <v>0</v>
      </c>
      <c r="AZ145" s="468">
        <v>0</v>
      </c>
      <c r="BA145" s="468">
        <v>0</v>
      </c>
      <c r="BB145" s="468">
        <v>0</v>
      </c>
      <c r="BC145" s="468">
        <v>0</v>
      </c>
      <c r="BD145" s="467">
        <v>0</v>
      </c>
      <c r="BE145" s="467">
        <v>0</v>
      </c>
      <c r="BF145" s="467">
        <v>0</v>
      </c>
      <c r="BG145" s="467">
        <v>0</v>
      </c>
      <c r="BH145" s="467">
        <v>0</v>
      </c>
      <c r="BI145" s="467">
        <v>0</v>
      </c>
      <c r="BJ145" s="467">
        <v>0</v>
      </c>
      <c r="BK145" s="467">
        <v>0</v>
      </c>
      <c r="BL145" s="467">
        <v>0</v>
      </c>
      <c r="BM145" s="467">
        <v>0</v>
      </c>
      <c r="BN145" s="467">
        <v>0</v>
      </c>
      <c r="BO145" s="467">
        <v>0</v>
      </c>
      <c r="BP145" s="467">
        <v>0</v>
      </c>
      <c r="BQ145" s="467">
        <v>0</v>
      </c>
      <c r="BR145" s="467">
        <v>0</v>
      </c>
      <c r="BS145" s="467">
        <v>0</v>
      </c>
      <c r="BT145" s="467">
        <v>0</v>
      </c>
      <c r="BU145" s="467">
        <v>0</v>
      </c>
      <c r="BV145" s="467">
        <v>0</v>
      </c>
      <c r="BW145" s="467">
        <v>0</v>
      </c>
      <c r="BX145" s="467">
        <v>0</v>
      </c>
      <c r="BY145" s="467">
        <v>0</v>
      </c>
      <c r="BZ145" s="467">
        <v>0</v>
      </c>
      <c r="CA145" s="467">
        <v>0</v>
      </c>
      <c r="CB145" s="467">
        <v>0</v>
      </c>
      <c r="CC145" s="467">
        <v>0</v>
      </c>
      <c r="CD145" s="467">
        <v>0</v>
      </c>
      <c r="CE145" s="467">
        <v>0</v>
      </c>
      <c r="CF145" s="467">
        <v>0</v>
      </c>
      <c r="CG145" s="467">
        <v>0</v>
      </c>
      <c r="CH145" s="467">
        <v>0</v>
      </c>
      <c r="CI145" s="467">
        <v>0</v>
      </c>
      <c r="CJ145" s="467">
        <v>0</v>
      </c>
      <c r="CK145" s="467">
        <v>0</v>
      </c>
      <c r="CL145" s="467">
        <v>0</v>
      </c>
      <c r="CM145" s="467">
        <v>0</v>
      </c>
      <c r="CN145" s="467">
        <v>0</v>
      </c>
      <c r="CO145" s="467">
        <v>0</v>
      </c>
      <c r="CP145" s="467">
        <v>0</v>
      </c>
      <c r="CQ145" s="467">
        <v>0</v>
      </c>
      <c r="CR145" s="467">
        <v>0</v>
      </c>
      <c r="CS145" s="465">
        <v>2019</v>
      </c>
    </row>
    <row r="146" spans="1:97" ht="51" x14ac:dyDescent="0.2">
      <c r="A146" s="465">
        <v>56469</v>
      </c>
      <c r="B146" s="466" t="s">
        <v>1439</v>
      </c>
      <c r="C146" s="465" t="s">
        <v>1981</v>
      </c>
      <c r="D146" s="466" t="s">
        <v>1798</v>
      </c>
      <c r="E146" s="466" t="s">
        <v>1797</v>
      </c>
      <c r="F146" s="465">
        <v>54894</v>
      </c>
      <c r="G146" s="466" t="s">
        <v>1982</v>
      </c>
      <c r="H146" s="466" t="s">
        <v>1983</v>
      </c>
      <c r="I146" s="466" t="s">
        <v>1984</v>
      </c>
      <c r="J146" s="466" t="s">
        <v>1533</v>
      </c>
      <c r="K146" s="465">
        <v>321</v>
      </c>
      <c r="L146" s="465">
        <v>7</v>
      </c>
      <c r="M146" s="466" t="s">
        <v>1989</v>
      </c>
      <c r="N146" s="466" t="s">
        <v>1991</v>
      </c>
      <c r="O146" s="466" t="s">
        <v>1992</v>
      </c>
      <c r="P146" s="466" t="s">
        <v>1993</v>
      </c>
      <c r="Q146" s="466" t="s">
        <v>1533</v>
      </c>
      <c r="R146" s="466" t="s">
        <v>1533</v>
      </c>
      <c r="S146" s="466" t="s">
        <v>1994</v>
      </c>
      <c r="T146" s="467">
        <v>7241</v>
      </c>
      <c r="U146" s="467">
        <v>6488</v>
      </c>
      <c r="V146" s="467">
        <v>7843</v>
      </c>
      <c r="W146" s="467">
        <v>7550</v>
      </c>
      <c r="X146" s="467">
        <v>7576</v>
      </c>
      <c r="Y146" s="467">
        <v>6595</v>
      </c>
      <c r="Z146" s="467">
        <v>2551</v>
      </c>
      <c r="AA146" s="467">
        <v>2882</v>
      </c>
      <c r="AB146" s="467">
        <v>7476</v>
      </c>
      <c r="AC146" s="467">
        <v>7935</v>
      </c>
      <c r="AD146" s="467">
        <v>7600</v>
      </c>
      <c r="AE146" s="467">
        <v>7603</v>
      </c>
      <c r="AF146" s="467">
        <v>1469</v>
      </c>
      <c r="AG146" s="467">
        <v>1323</v>
      </c>
      <c r="AH146" s="467">
        <v>1670</v>
      </c>
      <c r="AI146" s="467">
        <v>1675</v>
      </c>
      <c r="AJ146" s="467">
        <v>1775</v>
      </c>
      <c r="AK146" s="467">
        <v>1523</v>
      </c>
      <c r="AL146" s="467">
        <v>16</v>
      </c>
      <c r="AM146" s="467">
        <v>0</v>
      </c>
      <c r="AN146" s="467">
        <v>1546</v>
      </c>
      <c r="AO146" s="467">
        <v>1636</v>
      </c>
      <c r="AP146" s="467">
        <v>1599</v>
      </c>
      <c r="AQ146" s="467">
        <v>1626</v>
      </c>
      <c r="AR146" s="468">
        <v>15.38</v>
      </c>
      <c r="AS146" s="468">
        <v>15.38</v>
      </c>
      <c r="AT146" s="468">
        <v>15.38</v>
      </c>
      <c r="AU146" s="468">
        <v>15.38</v>
      </c>
      <c r="AV146" s="468">
        <v>15.38</v>
      </c>
      <c r="AW146" s="468">
        <v>15.38</v>
      </c>
      <c r="AX146" s="468">
        <v>15.38</v>
      </c>
      <c r="AY146" s="468">
        <v>15.38</v>
      </c>
      <c r="AZ146" s="468">
        <v>15.38</v>
      </c>
      <c r="BA146" s="468">
        <v>15.38</v>
      </c>
      <c r="BB146" s="468">
        <v>15.38</v>
      </c>
      <c r="BC146" s="468">
        <v>15.38</v>
      </c>
      <c r="BD146" s="467">
        <v>111367</v>
      </c>
      <c r="BE146" s="467">
        <v>99785</v>
      </c>
      <c r="BF146" s="467">
        <v>120625</v>
      </c>
      <c r="BG146" s="467">
        <v>116119</v>
      </c>
      <c r="BH146" s="467">
        <v>116519</v>
      </c>
      <c r="BI146" s="467">
        <v>101431</v>
      </c>
      <c r="BJ146" s="467">
        <v>39234</v>
      </c>
      <c r="BK146" s="467">
        <v>44325</v>
      </c>
      <c r="BL146" s="467">
        <v>114981</v>
      </c>
      <c r="BM146" s="467">
        <v>122040</v>
      </c>
      <c r="BN146" s="467">
        <v>116888</v>
      </c>
      <c r="BO146" s="467">
        <v>116934</v>
      </c>
      <c r="BP146" s="467">
        <v>22590</v>
      </c>
      <c r="BQ146" s="467">
        <v>20349</v>
      </c>
      <c r="BR146" s="467">
        <v>25685</v>
      </c>
      <c r="BS146" s="467">
        <v>25761</v>
      </c>
      <c r="BT146" s="467">
        <v>27296</v>
      </c>
      <c r="BU146" s="467">
        <v>23420</v>
      </c>
      <c r="BV146" s="467">
        <v>251</v>
      </c>
      <c r="BW146" s="467">
        <v>0</v>
      </c>
      <c r="BX146" s="467">
        <v>23770</v>
      </c>
      <c r="BY146" s="467">
        <v>25168</v>
      </c>
      <c r="BZ146" s="467">
        <v>24585</v>
      </c>
      <c r="CA146" s="467">
        <v>25002</v>
      </c>
      <c r="CB146" s="467">
        <v>4514</v>
      </c>
      <c r="CC146" s="467">
        <v>4066</v>
      </c>
      <c r="CD146" s="467">
        <v>5132</v>
      </c>
      <c r="CE146" s="467">
        <v>5147</v>
      </c>
      <c r="CF146" s="467">
        <v>5454</v>
      </c>
      <c r="CG146" s="467">
        <v>2620</v>
      </c>
      <c r="CH146" s="467">
        <v>50</v>
      </c>
      <c r="CI146" s="467">
        <v>0</v>
      </c>
      <c r="CJ146" s="467">
        <v>4750</v>
      </c>
      <c r="CK146" s="467">
        <v>5029</v>
      </c>
      <c r="CL146" s="467">
        <v>4913</v>
      </c>
      <c r="CM146" s="467">
        <v>4996</v>
      </c>
      <c r="CN146" s="467">
        <v>79340</v>
      </c>
      <c r="CO146" s="467">
        <v>15858</v>
      </c>
      <c r="CP146" s="467">
        <v>1220248</v>
      </c>
      <c r="CQ146" s="467">
        <v>243877</v>
      </c>
      <c r="CR146" s="467">
        <v>46671</v>
      </c>
      <c r="CS146" s="465">
        <v>2019</v>
      </c>
    </row>
    <row r="147" spans="1:97" ht="25.5" x14ac:dyDescent="0.2">
      <c r="A147" s="465">
        <v>57419</v>
      </c>
      <c r="B147" s="466" t="s">
        <v>1439</v>
      </c>
      <c r="C147" s="465" t="s">
        <v>1981</v>
      </c>
      <c r="D147" s="466" t="s">
        <v>2025</v>
      </c>
      <c r="E147" s="466" t="s">
        <v>2026</v>
      </c>
      <c r="F147" s="465">
        <v>56748</v>
      </c>
      <c r="G147" s="466" t="s">
        <v>1982</v>
      </c>
      <c r="H147" s="466" t="s">
        <v>1983</v>
      </c>
      <c r="I147" s="466" t="s">
        <v>1984</v>
      </c>
      <c r="J147" s="466" t="s">
        <v>1533</v>
      </c>
      <c r="K147" s="465">
        <v>22</v>
      </c>
      <c r="L147" s="465">
        <v>3</v>
      </c>
      <c r="M147" s="466" t="s">
        <v>1985</v>
      </c>
      <c r="N147" s="466" t="s">
        <v>2027</v>
      </c>
      <c r="O147" s="466" t="s">
        <v>1986</v>
      </c>
      <c r="P147" s="466" t="s">
        <v>1986</v>
      </c>
      <c r="Q147" s="466" t="s">
        <v>1533</v>
      </c>
      <c r="R147" s="466" t="s">
        <v>1533</v>
      </c>
      <c r="S147" s="466" t="s">
        <v>1987</v>
      </c>
      <c r="T147" s="467">
        <v>0</v>
      </c>
      <c r="U147" s="467">
        <v>0</v>
      </c>
      <c r="V147" s="467">
        <v>0</v>
      </c>
      <c r="W147" s="467">
        <v>0</v>
      </c>
      <c r="X147" s="467">
        <v>0</v>
      </c>
      <c r="Y147" s="467">
        <v>0</v>
      </c>
      <c r="Z147" s="467">
        <v>0</v>
      </c>
      <c r="AA147" s="467">
        <v>0</v>
      </c>
      <c r="AB147" s="467">
        <v>0</v>
      </c>
      <c r="AC147" s="467">
        <v>0</v>
      </c>
      <c r="AD147" s="467">
        <v>0</v>
      </c>
      <c r="AE147" s="467">
        <v>0</v>
      </c>
      <c r="AF147" s="467">
        <v>0</v>
      </c>
      <c r="AG147" s="467">
        <v>0</v>
      </c>
      <c r="AH147" s="467">
        <v>0</v>
      </c>
      <c r="AI147" s="467">
        <v>0</v>
      </c>
      <c r="AJ147" s="467">
        <v>0</v>
      </c>
      <c r="AK147" s="467">
        <v>0</v>
      </c>
      <c r="AL147" s="467">
        <v>0</v>
      </c>
      <c r="AM147" s="467">
        <v>0</v>
      </c>
      <c r="AN147" s="467">
        <v>0</v>
      </c>
      <c r="AO147" s="467">
        <v>0</v>
      </c>
      <c r="AP147" s="467">
        <v>0</v>
      </c>
      <c r="AQ147" s="467">
        <v>0</v>
      </c>
      <c r="AR147" s="468">
        <v>0</v>
      </c>
      <c r="AS147" s="468">
        <v>0</v>
      </c>
      <c r="AT147" s="468">
        <v>0</v>
      </c>
      <c r="AU147" s="468">
        <v>0</v>
      </c>
      <c r="AV147" s="468">
        <v>0</v>
      </c>
      <c r="AW147" s="468">
        <v>0</v>
      </c>
      <c r="AX147" s="468">
        <v>0</v>
      </c>
      <c r="AY147" s="468">
        <v>0</v>
      </c>
      <c r="AZ147" s="468">
        <v>0</v>
      </c>
      <c r="BA147" s="468">
        <v>0</v>
      </c>
      <c r="BB147" s="468">
        <v>0</v>
      </c>
      <c r="BC147" s="468">
        <v>0</v>
      </c>
      <c r="BD147" s="467">
        <v>0</v>
      </c>
      <c r="BE147" s="467">
        <v>0</v>
      </c>
      <c r="BF147" s="467">
        <v>0</v>
      </c>
      <c r="BG147" s="467">
        <v>0</v>
      </c>
      <c r="BH147" s="467">
        <v>0</v>
      </c>
      <c r="BI147" s="467">
        <v>0</v>
      </c>
      <c r="BJ147" s="467">
        <v>0</v>
      </c>
      <c r="BK147" s="467">
        <v>0</v>
      </c>
      <c r="BL147" s="467">
        <v>0</v>
      </c>
      <c r="BM147" s="467">
        <v>0</v>
      </c>
      <c r="BN147" s="467">
        <v>0</v>
      </c>
      <c r="BO147" s="467">
        <v>0</v>
      </c>
      <c r="BP147" s="467">
        <v>0</v>
      </c>
      <c r="BQ147" s="467">
        <v>0</v>
      </c>
      <c r="BR147" s="467">
        <v>0</v>
      </c>
      <c r="BS147" s="467">
        <v>0</v>
      </c>
      <c r="BT147" s="467">
        <v>0</v>
      </c>
      <c r="BU147" s="467">
        <v>0</v>
      </c>
      <c r="BV147" s="467">
        <v>0</v>
      </c>
      <c r="BW147" s="467">
        <v>0</v>
      </c>
      <c r="BX147" s="467">
        <v>0</v>
      </c>
      <c r="BY147" s="467">
        <v>0</v>
      </c>
      <c r="BZ147" s="467">
        <v>0</v>
      </c>
      <c r="CA147" s="467">
        <v>0</v>
      </c>
      <c r="CB147" s="467">
        <v>0</v>
      </c>
      <c r="CC147" s="467">
        <v>0</v>
      </c>
      <c r="CD147" s="467">
        <v>0</v>
      </c>
      <c r="CE147" s="467">
        <v>0</v>
      </c>
      <c r="CF147" s="467">
        <v>0</v>
      </c>
      <c r="CG147" s="467">
        <v>0</v>
      </c>
      <c r="CH147" s="467">
        <v>0</v>
      </c>
      <c r="CI147" s="467">
        <v>0</v>
      </c>
      <c r="CJ147" s="467">
        <v>0</v>
      </c>
      <c r="CK147" s="467">
        <v>0</v>
      </c>
      <c r="CL147" s="467">
        <v>0</v>
      </c>
      <c r="CM147" s="467">
        <v>0</v>
      </c>
      <c r="CN147" s="467">
        <v>0</v>
      </c>
      <c r="CO147" s="467">
        <v>0</v>
      </c>
      <c r="CP147" s="467">
        <v>0</v>
      </c>
      <c r="CQ147" s="467">
        <v>0</v>
      </c>
      <c r="CR147" s="467">
        <v>0</v>
      </c>
      <c r="CS147" s="465">
        <v>2019</v>
      </c>
    </row>
    <row r="148" spans="1:97" ht="25.5" x14ac:dyDescent="0.2">
      <c r="A148" s="465">
        <v>57419</v>
      </c>
      <c r="B148" s="466" t="s">
        <v>1439</v>
      </c>
      <c r="C148" s="465" t="s">
        <v>1981</v>
      </c>
      <c r="D148" s="466" t="s">
        <v>2025</v>
      </c>
      <c r="E148" s="466" t="s">
        <v>2026</v>
      </c>
      <c r="F148" s="465">
        <v>56748</v>
      </c>
      <c r="G148" s="466" t="s">
        <v>1982</v>
      </c>
      <c r="H148" s="466" t="s">
        <v>1983</v>
      </c>
      <c r="I148" s="466" t="s">
        <v>1984</v>
      </c>
      <c r="J148" s="466" t="s">
        <v>1533</v>
      </c>
      <c r="K148" s="465">
        <v>22</v>
      </c>
      <c r="L148" s="465">
        <v>3</v>
      </c>
      <c r="M148" s="466" t="s">
        <v>1985</v>
      </c>
      <c r="N148" s="466" t="s">
        <v>2027</v>
      </c>
      <c r="O148" s="466" t="s">
        <v>2022</v>
      </c>
      <c r="P148" s="466" t="s">
        <v>2023</v>
      </c>
      <c r="Q148" s="466" t="s">
        <v>1533</v>
      </c>
      <c r="R148" s="466" t="s">
        <v>1533</v>
      </c>
      <c r="S148" s="466" t="s">
        <v>2024</v>
      </c>
      <c r="T148" s="467">
        <v>0</v>
      </c>
      <c r="U148" s="467">
        <v>0</v>
      </c>
      <c r="V148" s="467">
        <v>0</v>
      </c>
      <c r="W148" s="467">
        <v>0</v>
      </c>
      <c r="X148" s="467">
        <v>0</v>
      </c>
      <c r="Y148" s="467">
        <v>0</v>
      </c>
      <c r="Z148" s="467">
        <v>0</v>
      </c>
      <c r="AA148" s="467">
        <v>0</v>
      </c>
      <c r="AB148" s="467">
        <v>0</v>
      </c>
      <c r="AC148" s="467">
        <v>0</v>
      </c>
      <c r="AD148" s="467">
        <v>0</v>
      </c>
      <c r="AE148" s="467">
        <v>0</v>
      </c>
      <c r="AF148" s="467">
        <v>0</v>
      </c>
      <c r="AG148" s="467">
        <v>0</v>
      </c>
      <c r="AH148" s="467">
        <v>0</v>
      </c>
      <c r="AI148" s="467">
        <v>0</v>
      </c>
      <c r="AJ148" s="467">
        <v>0</v>
      </c>
      <c r="AK148" s="467">
        <v>0</v>
      </c>
      <c r="AL148" s="467">
        <v>0</v>
      </c>
      <c r="AM148" s="467">
        <v>0</v>
      </c>
      <c r="AN148" s="467">
        <v>0</v>
      </c>
      <c r="AO148" s="467">
        <v>0</v>
      </c>
      <c r="AP148" s="467">
        <v>0</v>
      </c>
      <c r="AQ148" s="467">
        <v>0</v>
      </c>
      <c r="AR148" s="468">
        <v>0</v>
      </c>
      <c r="AS148" s="468">
        <v>0</v>
      </c>
      <c r="AT148" s="468">
        <v>0</v>
      </c>
      <c r="AU148" s="468">
        <v>0</v>
      </c>
      <c r="AV148" s="468">
        <v>0</v>
      </c>
      <c r="AW148" s="468">
        <v>0</v>
      </c>
      <c r="AX148" s="468">
        <v>0</v>
      </c>
      <c r="AY148" s="468">
        <v>0</v>
      </c>
      <c r="AZ148" s="468">
        <v>0</v>
      </c>
      <c r="BA148" s="468">
        <v>0</v>
      </c>
      <c r="BB148" s="468">
        <v>0</v>
      </c>
      <c r="BC148" s="468">
        <v>0</v>
      </c>
      <c r="BD148" s="467">
        <v>0</v>
      </c>
      <c r="BE148" s="467">
        <v>0</v>
      </c>
      <c r="BF148" s="467">
        <v>0</v>
      </c>
      <c r="BG148" s="467">
        <v>0</v>
      </c>
      <c r="BH148" s="467">
        <v>0</v>
      </c>
      <c r="BI148" s="467">
        <v>0</v>
      </c>
      <c r="BJ148" s="467">
        <v>0</v>
      </c>
      <c r="BK148" s="467">
        <v>0</v>
      </c>
      <c r="BL148" s="467">
        <v>0</v>
      </c>
      <c r="BM148" s="467">
        <v>0</v>
      </c>
      <c r="BN148" s="467">
        <v>0</v>
      </c>
      <c r="BO148" s="467">
        <v>0</v>
      </c>
      <c r="BP148" s="467">
        <v>0</v>
      </c>
      <c r="BQ148" s="467">
        <v>0</v>
      </c>
      <c r="BR148" s="467">
        <v>0</v>
      </c>
      <c r="BS148" s="467">
        <v>0</v>
      </c>
      <c r="BT148" s="467">
        <v>0</v>
      </c>
      <c r="BU148" s="467">
        <v>0</v>
      </c>
      <c r="BV148" s="467">
        <v>0</v>
      </c>
      <c r="BW148" s="467">
        <v>0</v>
      </c>
      <c r="BX148" s="467">
        <v>0</v>
      </c>
      <c r="BY148" s="467">
        <v>0</v>
      </c>
      <c r="BZ148" s="467">
        <v>0</v>
      </c>
      <c r="CA148" s="467">
        <v>0</v>
      </c>
      <c r="CB148" s="467">
        <v>0</v>
      </c>
      <c r="CC148" s="467">
        <v>0</v>
      </c>
      <c r="CD148" s="467">
        <v>0</v>
      </c>
      <c r="CE148" s="467">
        <v>0</v>
      </c>
      <c r="CF148" s="467">
        <v>0</v>
      </c>
      <c r="CG148" s="467">
        <v>0</v>
      </c>
      <c r="CH148" s="467">
        <v>0</v>
      </c>
      <c r="CI148" s="467">
        <v>0</v>
      </c>
      <c r="CJ148" s="467">
        <v>0</v>
      </c>
      <c r="CK148" s="467">
        <v>0</v>
      </c>
      <c r="CL148" s="467">
        <v>0</v>
      </c>
      <c r="CM148" s="467">
        <v>0</v>
      </c>
      <c r="CN148" s="467">
        <v>0</v>
      </c>
      <c r="CO148" s="467">
        <v>0</v>
      </c>
      <c r="CP148" s="467">
        <v>0</v>
      </c>
      <c r="CQ148" s="467">
        <v>0</v>
      </c>
      <c r="CR148" s="467">
        <v>0</v>
      </c>
      <c r="CS148" s="465">
        <v>2019</v>
      </c>
    </row>
    <row r="149" spans="1:97" ht="25.5" x14ac:dyDescent="0.2">
      <c r="A149" s="465">
        <v>57420</v>
      </c>
      <c r="B149" s="466" t="s">
        <v>1439</v>
      </c>
      <c r="C149" s="465" t="s">
        <v>1981</v>
      </c>
      <c r="D149" s="466" t="s">
        <v>2028</v>
      </c>
      <c r="E149" s="466" t="s">
        <v>2028</v>
      </c>
      <c r="F149" s="465">
        <v>56749</v>
      </c>
      <c r="G149" s="466" t="s">
        <v>1982</v>
      </c>
      <c r="H149" s="466" t="s">
        <v>1983</v>
      </c>
      <c r="I149" s="466" t="s">
        <v>1984</v>
      </c>
      <c r="J149" s="466" t="s">
        <v>1533</v>
      </c>
      <c r="K149" s="465">
        <v>22</v>
      </c>
      <c r="L149" s="465">
        <v>3</v>
      </c>
      <c r="M149" s="466" t="s">
        <v>1985</v>
      </c>
      <c r="N149" s="466" t="s">
        <v>2027</v>
      </c>
      <c r="O149" s="466" t="s">
        <v>1986</v>
      </c>
      <c r="P149" s="466" t="s">
        <v>1986</v>
      </c>
      <c r="Q149" s="466" t="s">
        <v>1533</v>
      </c>
      <c r="R149" s="466" t="s">
        <v>1533</v>
      </c>
      <c r="S149" s="466" t="s">
        <v>1987</v>
      </c>
      <c r="T149" s="467">
        <v>0</v>
      </c>
      <c r="U149" s="467">
        <v>0</v>
      </c>
      <c r="V149" s="467">
        <v>0</v>
      </c>
      <c r="W149" s="467">
        <v>0</v>
      </c>
      <c r="X149" s="467">
        <v>0</v>
      </c>
      <c r="Y149" s="467">
        <v>0</v>
      </c>
      <c r="Z149" s="467">
        <v>0</v>
      </c>
      <c r="AA149" s="467">
        <v>0</v>
      </c>
      <c r="AB149" s="467">
        <v>0</v>
      </c>
      <c r="AC149" s="467">
        <v>0</v>
      </c>
      <c r="AD149" s="467">
        <v>0</v>
      </c>
      <c r="AE149" s="467">
        <v>0</v>
      </c>
      <c r="AF149" s="467">
        <v>0</v>
      </c>
      <c r="AG149" s="467">
        <v>0</v>
      </c>
      <c r="AH149" s="467">
        <v>0</v>
      </c>
      <c r="AI149" s="467">
        <v>0</v>
      </c>
      <c r="AJ149" s="467">
        <v>0</v>
      </c>
      <c r="AK149" s="467">
        <v>0</v>
      </c>
      <c r="AL149" s="467">
        <v>0</v>
      </c>
      <c r="AM149" s="467">
        <v>0</v>
      </c>
      <c r="AN149" s="467">
        <v>0</v>
      </c>
      <c r="AO149" s="467">
        <v>0</v>
      </c>
      <c r="AP149" s="467">
        <v>0</v>
      </c>
      <c r="AQ149" s="467">
        <v>0</v>
      </c>
      <c r="AR149" s="468">
        <v>0</v>
      </c>
      <c r="AS149" s="468">
        <v>0</v>
      </c>
      <c r="AT149" s="468">
        <v>0</v>
      </c>
      <c r="AU149" s="468">
        <v>0</v>
      </c>
      <c r="AV149" s="468">
        <v>0</v>
      </c>
      <c r="AW149" s="468">
        <v>0</v>
      </c>
      <c r="AX149" s="468">
        <v>0</v>
      </c>
      <c r="AY149" s="468">
        <v>0</v>
      </c>
      <c r="AZ149" s="468">
        <v>0</v>
      </c>
      <c r="BA149" s="468">
        <v>0</v>
      </c>
      <c r="BB149" s="468">
        <v>0</v>
      </c>
      <c r="BC149" s="468">
        <v>0</v>
      </c>
      <c r="BD149" s="467">
        <v>0</v>
      </c>
      <c r="BE149" s="467">
        <v>0</v>
      </c>
      <c r="BF149" s="467">
        <v>0</v>
      </c>
      <c r="BG149" s="467">
        <v>0</v>
      </c>
      <c r="BH149" s="467">
        <v>0</v>
      </c>
      <c r="BI149" s="467">
        <v>0</v>
      </c>
      <c r="BJ149" s="467">
        <v>0</v>
      </c>
      <c r="BK149" s="467">
        <v>0</v>
      </c>
      <c r="BL149" s="467">
        <v>0</v>
      </c>
      <c r="BM149" s="467">
        <v>0</v>
      </c>
      <c r="BN149" s="467">
        <v>0</v>
      </c>
      <c r="BO149" s="467">
        <v>0</v>
      </c>
      <c r="BP149" s="467">
        <v>0</v>
      </c>
      <c r="BQ149" s="467">
        <v>0</v>
      </c>
      <c r="BR149" s="467">
        <v>0</v>
      </c>
      <c r="BS149" s="467">
        <v>0</v>
      </c>
      <c r="BT149" s="467">
        <v>0</v>
      </c>
      <c r="BU149" s="467">
        <v>0</v>
      </c>
      <c r="BV149" s="467">
        <v>0</v>
      </c>
      <c r="BW149" s="467">
        <v>0</v>
      </c>
      <c r="BX149" s="467">
        <v>0</v>
      </c>
      <c r="BY149" s="467">
        <v>0</v>
      </c>
      <c r="BZ149" s="467">
        <v>0</v>
      </c>
      <c r="CA149" s="467">
        <v>0</v>
      </c>
      <c r="CB149" s="467">
        <v>0</v>
      </c>
      <c r="CC149" s="467">
        <v>0</v>
      </c>
      <c r="CD149" s="467">
        <v>0</v>
      </c>
      <c r="CE149" s="467">
        <v>0</v>
      </c>
      <c r="CF149" s="467">
        <v>0</v>
      </c>
      <c r="CG149" s="467">
        <v>0</v>
      </c>
      <c r="CH149" s="467">
        <v>0</v>
      </c>
      <c r="CI149" s="467">
        <v>0</v>
      </c>
      <c r="CJ149" s="467">
        <v>0</v>
      </c>
      <c r="CK149" s="467">
        <v>0</v>
      </c>
      <c r="CL149" s="467">
        <v>0</v>
      </c>
      <c r="CM149" s="467">
        <v>0</v>
      </c>
      <c r="CN149" s="467">
        <v>0</v>
      </c>
      <c r="CO149" s="467">
        <v>0</v>
      </c>
      <c r="CP149" s="467">
        <v>0</v>
      </c>
      <c r="CQ149" s="467">
        <v>0</v>
      </c>
      <c r="CR149" s="467">
        <v>0</v>
      </c>
      <c r="CS149" s="465">
        <v>2019</v>
      </c>
    </row>
    <row r="150" spans="1:97" ht="25.5" x14ac:dyDescent="0.2">
      <c r="A150" s="465">
        <v>57420</v>
      </c>
      <c r="B150" s="466" t="s">
        <v>1439</v>
      </c>
      <c r="C150" s="465" t="s">
        <v>1981</v>
      </c>
      <c r="D150" s="466" t="s">
        <v>2028</v>
      </c>
      <c r="E150" s="466" t="s">
        <v>2028</v>
      </c>
      <c r="F150" s="465">
        <v>56749</v>
      </c>
      <c r="G150" s="466" t="s">
        <v>1982</v>
      </c>
      <c r="H150" s="466" t="s">
        <v>1983</v>
      </c>
      <c r="I150" s="466" t="s">
        <v>1984</v>
      </c>
      <c r="J150" s="466" t="s">
        <v>1533</v>
      </c>
      <c r="K150" s="465">
        <v>22</v>
      </c>
      <c r="L150" s="465">
        <v>3</v>
      </c>
      <c r="M150" s="466" t="s">
        <v>1985</v>
      </c>
      <c r="N150" s="466" t="s">
        <v>2027</v>
      </c>
      <c r="O150" s="466" t="s">
        <v>2022</v>
      </c>
      <c r="P150" s="466" t="s">
        <v>2023</v>
      </c>
      <c r="Q150" s="466" t="s">
        <v>1533</v>
      </c>
      <c r="R150" s="466" t="s">
        <v>1533</v>
      </c>
      <c r="S150" s="466" t="s">
        <v>2024</v>
      </c>
      <c r="T150" s="467">
        <v>0</v>
      </c>
      <c r="U150" s="467">
        <v>0</v>
      </c>
      <c r="V150" s="467">
        <v>0</v>
      </c>
      <c r="W150" s="467">
        <v>0</v>
      </c>
      <c r="X150" s="467">
        <v>0</v>
      </c>
      <c r="Y150" s="467">
        <v>0</v>
      </c>
      <c r="Z150" s="467">
        <v>0</v>
      </c>
      <c r="AA150" s="467">
        <v>0</v>
      </c>
      <c r="AB150" s="467">
        <v>0</v>
      </c>
      <c r="AC150" s="467">
        <v>0</v>
      </c>
      <c r="AD150" s="467">
        <v>0</v>
      </c>
      <c r="AE150" s="467">
        <v>0</v>
      </c>
      <c r="AF150" s="467">
        <v>0</v>
      </c>
      <c r="AG150" s="467">
        <v>0</v>
      </c>
      <c r="AH150" s="467">
        <v>0</v>
      </c>
      <c r="AI150" s="467">
        <v>0</v>
      </c>
      <c r="AJ150" s="467">
        <v>0</v>
      </c>
      <c r="AK150" s="467">
        <v>0</v>
      </c>
      <c r="AL150" s="467">
        <v>0</v>
      </c>
      <c r="AM150" s="467">
        <v>0</v>
      </c>
      <c r="AN150" s="467">
        <v>0</v>
      </c>
      <c r="AO150" s="467">
        <v>0</v>
      </c>
      <c r="AP150" s="467">
        <v>0</v>
      </c>
      <c r="AQ150" s="467">
        <v>0</v>
      </c>
      <c r="AR150" s="468">
        <v>0</v>
      </c>
      <c r="AS150" s="468">
        <v>0</v>
      </c>
      <c r="AT150" s="468">
        <v>0</v>
      </c>
      <c r="AU150" s="468">
        <v>0</v>
      </c>
      <c r="AV150" s="468">
        <v>0</v>
      </c>
      <c r="AW150" s="468">
        <v>0</v>
      </c>
      <c r="AX150" s="468">
        <v>0</v>
      </c>
      <c r="AY150" s="468">
        <v>0</v>
      </c>
      <c r="AZ150" s="468">
        <v>0</v>
      </c>
      <c r="BA150" s="468">
        <v>0</v>
      </c>
      <c r="BB150" s="468">
        <v>0</v>
      </c>
      <c r="BC150" s="468">
        <v>0</v>
      </c>
      <c r="BD150" s="467">
        <v>0</v>
      </c>
      <c r="BE150" s="467">
        <v>0</v>
      </c>
      <c r="BF150" s="467">
        <v>0</v>
      </c>
      <c r="BG150" s="467">
        <v>0</v>
      </c>
      <c r="BH150" s="467">
        <v>0</v>
      </c>
      <c r="BI150" s="467">
        <v>0</v>
      </c>
      <c r="BJ150" s="467">
        <v>0</v>
      </c>
      <c r="BK150" s="467">
        <v>0</v>
      </c>
      <c r="BL150" s="467">
        <v>0</v>
      </c>
      <c r="BM150" s="467">
        <v>0</v>
      </c>
      <c r="BN150" s="467">
        <v>0</v>
      </c>
      <c r="BO150" s="467">
        <v>0</v>
      </c>
      <c r="BP150" s="467">
        <v>0</v>
      </c>
      <c r="BQ150" s="467">
        <v>0</v>
      </c>
      <c r="BR150" s="467">
        <v>0</v>
      </c>
      <c r="BS150" s="467">
        <v>0</v>
      </c>
      <c r="BT150" s="467">
        <v>0</v>
      </c>
      <c r="BU150" s="467">
        <v>0</v>
      </c>
      <c r="BV150" s="467">
        <v>0</v>
      </c>
      <c r="BW150" s="467">
        <v>0</v>
      </c>
      <c r="BX150" s="467">
        <v>0</v>
      </c>
      <c r="BY150" s="467">
        <v>0</v>
      </c>
      <c r="BZ150" s="467">
        <v>0</v>
      </c>
      <c r="CA150" s="467">
        <v>0</v>
      </c>
      <c r="CB150" s="467">
        <v>0</v>
      </c>
      <c r="CC150" s="467">
        <v>0</v>
      </c>
      <c r="CD150" s="467">
        <v>0</v>
      </c>
      <c r="CE150" s="467">
        <v>0</v>
      </c>
      <c r="CF150" s="467">
        <v>0</v>
      </c>
      <c r="CG150" s="467">
        <v>0</v>
      </c>
      <c r="CH150" s="467">
        <v>0</v>
      </c>
      <c r="CI150" s="467">
        <v>0</v>
      </c>
      <c r="CJ150" s="467">
        <v>0</v>
      </c>
      <c r="CK150" s="467">
        <v>0</v>
      </c>
      <c r="CL150" s="467">
        <v>0</v>
      </c>
      <c r="CM150" s="467">
        <v>0</v>
      </c>
      <c r="CN150" s="467">
        <v>0</v>
      </c>
      <c r="CO150" s="467">
        <v>0</v>
      </c>
      <c r="CP150" s="467">
        <v>0</v>
      </c>
      <c r="CQ150" s="467">
        <v>0</v>
      </c>
      <c r="CR150" s="467">
        <v>0</v>
      </c>
      <c r="CS150" s="465">
        <v>2019</v>
      </c>
    </row>
    <row r="151" spans="1:97" ht="51" x14ac:dyDescent="0.2">
      <c r="A151" s="465">
        <v>57580</v>
      </c>
      <c r="B151" s="466" t="s">
        <v>1439</v>
      </c>
      <c r="C151" s="465" t="s">
        <v>1981</v>
      </c>
      <c r="D151" s="466" t="s">
        <v>1805</v>
      </c>
      <c r="E151" s="466" t="s">
        <v>1804</v>
      </c>
      <c r="F151" s="465">
        <v>56917</v>
      </c>
      <c r="G151" s="466" t="s">
        <v>1982</v>
      </c>
      <c r="H151" s="466" t="s">
        <v>1983</v>
      </c>
      <c r="I151" s="466" t="s">
        <v>1984</v>
      </c>
      <c r="J151" s="466" t="s">
        <v>1533</v>
      </c>
      <c r="K151" s="465">
        <v>22</v>
      </c>
      <c r="L151" s="465">
        <v>3</v>
      </c>
      <c r="M151" s="466" t="s">
        <v>1985</v>
      </c>
      <c r="N151" s="466" t="s">
        <v>2011</v>
      </c>
      <c r="O151" s="466" t="s">
        <v>1986</v>
      </c>
      <c r="P151" s="466" t="s">
        <v>1986</v>
      </c>
      <c r="Q151" s="466" t="s">
        <v>1533</v>
      </c>
      <c r="R151" s="466" t="s">
        <v>1533</v>
      </c>
      <c r="S151" s="466" t="s">
        <v>1987</v>
      </c>
      <c r="T151" s="467">
        <v>14088</v>
      </c>
      <c r="U151" s="467">
        <v>13061</v>
      </c>
      <c r="V151" s="467">
        <v>11390</v>
      </c>
      <c r="W151" s="467">
        <v>7992</v>
      </c>
      <c r="X151" s="467">
        <v>6887</v>
      </c>
      <c r="Y151" s="467">
        <v>9209</v>
      </c>
      <c r="Z151" s="467">
        <v>14518</v>
      </c>
      <c r="AA151" s="467">
        <v>17053</v>
      </c>
      <c r="AB151" s="467">
        <v>15005</v>
      </c>
      <c r="AC151" s="467">
        <v>15369</v>
      </c>
      <c r="AD151" s="467">
        <v>15073</v>
      </c>
      <c r="AE151" s="467">
        <v>15633</v>
      </c>
      <c r="AF151" s="467">
        <v>14088</v>
      </c>
      <c r="AG151" s="467">
        <v>13061</v>
      </c>
      <c r="AH151" s="467">
        <v>11390</v>
      </c>
      <c r="AI151" s="467">
        <v>7992</v>
      </c>
      <c r="AJ151" s="467">
        <v>6887</v>
      </c>
      <c r="AK151" s="467">
        <v>9209</v>
      </c>
      <c r="AL151" s="467">
        <v>14518</v>
      </c>
      <c r="AM151" s="467">
        <v>17053</v>
      </c>
      <c r="AN151" s="467">
        <v>15005</v>
      </c>
      <c r="AO151" s="467">
        <v>15369</v>
      </c>
      <c r="AP151" s="467">
        <v>15073</v>
      </c>
      <c r="AQ151" s="467">
        <v>15633</v>
      </c>
      <c r="AR151" s="468">
        <v>1.03</v>
      </c>
      <c r="AS151" s="468">
        <v>1.03</v>
      </c>
      <c r="AT151" s="468">
        <v>1.03</v>
      </c>
      <c r="AU151" s="468">
        <v>1.03</v>
      </c>
      <c r="AV151" s="468">
        <v>1.03</v>
      </c>
      <c r="AW151" s="468">
        <v>1.03</v>
      </c>
      <c r="AX151" s="468">
        <v>1.03</v>
      </c>
      <c r="AY151" s="468">
        <v>1.03</v>
      </c>
      <c r="AZ151" s="468">
        <v>1.03</v>
      </c>
      <c r="BA151" s="468">
        <v>1.03</v>
      </c>
      <c r="BB151" s="468">
        <v>1.03</v>
      </c>
      <c r="BC151" s="468">
        <v>1.03</v>
      </c>
      <c r="BD151" s="467">
        <v>14511</v>
      </c>
      <c r="BE151" s="467">
        <v>13453</v>
      </c>
      <c r="BF151" s="467">
        <v>11732</v>
      </c>
      <c r="BG151" s="467">
        <v>8232</v>
      </c>
      <c r="BH151" s="467">
        <v>7094</v>
      </c>
      <c r="BI151" s="467">
        <v>9485</v>
      </c>
      <c r="BJ151" s="467">
        <v>14954</v>
      </c>
      <c r="BK151" s="467">
        <v>17565</v>
      </c>
      <c r="BL151" s="467">
        <v>15455</v>
      </c>
      <c r="BM151" s="467">
        <v>15830</v>
      </c>
      <c r="BN151" s="467">
        <v>15525</v>
      </c>
      <c r="BO151" s="467">
        <v>16102</v>
      </c>
      <c r="BP151" s="467">
        <v>14511</v>
      </c>
      <c r="BQ151" s="467">
        <v>13453</v>
      </c>
      <c r="BR151" s="467">
        <v>11732</v>
      </c>
      <c r="BS151" s="467">
        <v>8232</v>
      </c>
      <c r="BT151" s="467">
        <v>7094</v>
      </c>
      <c r="BU151" s="467">
        <v>9485</v>
      </c>
      <c r="BV151" s="467">
        <v>14954</v>
      </c>
      <c r="BW151" s="467">
        <v>17565</v>
      </c>
      <c r="BX151" s="467">
        <v>15455</v>
      </c>
      <c r="BY151" s="467">
        <v>15830</v>
      </c>
      <c r="BZ151" s="467">
        <v>15525</v>
      </c>
      <c r="CA151" s="467">
        <v>16102</v>
      </c>
      <c r="CB151" s="467">
        <v>1307.723</v>
      </c>
      <c r="CC151" s="467">
        <v>1212.537</v>
      </c>
      <c r="CD151" s="467">
        <v>1057.3910000000001</v>
      </c>
      <c r="CE151" s="467">
        <v>741.96900000000005</v>
      </c>
      <c r="CF151" s="467">
        <v>639.36500000000001</v>
      </c>
      <c r="CG151" s="467">
        <v>854.94500000000005</v>
      </c>
      <c r="CH151" s="467">
        <v>1347.739</v>
      </c>
      <c r="CI151" s="467">
        <v>1583.0809999999999</v>
      </c>
      <c r="CJ151" s="467">
        <v>1392.9939999999999</v>
      </c>
      <c r="CK151" s="467">
        <v>1426.7270000000001</v>
      </c>
      <c r="CL151" s="467">
        <v>1399.2460000000001</v>
      </c>
      <c r="CM151" s="467">
        <v>1451.2829999999999</v>
      </c>
      <c r="CN151" s="467">
        <v>155278</v>
      </c>
      <c r="CO151" s="467">
        <v>155278</v>
      </c>
      <c r="CP151" s="467">
        <v>159938</v>
      </c>
      <c r="CQ151" s="467">
        <v>159938</v>
      </c>
      <c r="CR151" s="467">
        <v>14415</v>
      </c>
      <c r="CS151" s="465">
        <v>2019</v>
      </c>
    </row>
    <row r="152" spans="1:97" ht="51" x14ac:dyDescent="0.2">
      <c r="A152" s="465">
        <v>57580</v>
      </c>
      <c r="B152" s="466" t="s">
        <v>1439</v>
      </c>
      <c r="C152" s="465" t="s">
        <v>1981</v>
      </c>
      <c r="D152" s="466" t="s">
        <v>1805</v>
      </c>
      <c r="E152" s="466" t="s">
        <v>1804</v>
      </c>
      <c r="F152" s="465">
        <v>56917</v>
      </c>
      <c r="G152" s="466" t="s">
        <v>1982</v>
      </c>
      <c r="H152" s="466" t="s">
        <v>1983</v>
      </c>
      <c r="I152" s="466" t="s">
        <v>1984</v>
      </c>
      <c r="J152" s="466" t="s">
        <v>1533</v>
      </c>
      <c r="K152" s="465">
        <v>22</v>
      </c>
      <c r="L152" s="465">
        <v>3</v>
      </c>
      <c r="M152" s="466" t="s">
        <v>1985</v>
      </c>
      <c r="N152" s="466" t="s">
        <v>2029</v>
      </c>
      <c r="O152" s="466" t="s">
        <v>2030</v>
      </c>
      <c r="P152" s="466" t="s">
        <v>2030</v>
      </c>
      <c r="Q152" s="466" t="s">
        <v>1533</v>
      </c>
      <c r="R152" s="466" t="s">
        <v>1533</v>
      </c>
      <c r="S152" s="466" t="s">
        <v>1533</v>
      </c>
      <c r="T152" s="467">
        <v>0</v>
      </c>
      <c r="U152" s="467">
        <v>0</v>
      </c>
      <c r="V152" s="467">
        <v>0</v>
      </c>
      <c r="W152" s="467">
        <v>0</v>
      </c>
      <c r="X152" s="467">
        <v>0</v>
      </c>
      <c r="Y152" s="467">
        <v>0</v>
      </c>
      <c r="Z152" s="467">
        <v>0</v>
      </c>
      <c r="AA152" s="467">
        <v>0</v>
      </c>
      <c r="AB152" s="467">
        <v>0</v>
      </c>
      <c r="AC152" s="467">
        <v>0</v>
      </c>
      <c r="AD152" s="467">
        <v>0</v>
      </c>
      <c r="AE152" s="467">
        <v>0</v>
      </c>
      <c r="AF152" s="467">
        <v>0</v>
      </c>
      <c r="AG152" s="467">
        <v>0</v>
      </c>
      <c r="AH152" s="467">
        <v>0</v>
      </c>
      <c r="AI152" s="467">
        <v>0</v>
      </c>
      <c r="AJ152" s="467">
        <v>0</v>
      </c>
      <c r="AK152" s="467">
        <v>0</v>
      </c>
      <c r="AL152" s="467">
        <v>0</v>
      </c>
      <c r="AM152" s="467">
        <v>0</v>
      </c>
      <c r="AN152" s="467">
        <v>0</v>
      </c>
      <c r="AO152" s="467">
        <v>0</v>
      </c>
      <c r="AP152" s="467">
        <v>0</v>
      </c>
      <c r="AQ152" s="467">
        <v>0</v>
      </c>
      <c r="AR152" s="468">
        <v>0</v>
      </c>
      <c r="AS152" s="468">
        <v>0</v>
      </c>
      <c r="AT152" s="468">
        <v>0</v>
      </c>
      <c r="AU152" s="468">
        <v>0</v>
      </c>
      <c r="AV152" s="468">
        <v>0</v>
      </c>
      <c r="AW152" s="468">
        <v>0</v>
      </c>
      <c r="AX152" s="468">
        <v>0</v>
      </c>
      <c r="AY152" s="468">
        <v>0</v>
      </c>
      <c r="AZ152" s="468">
        <v>0</v>
      </c>
      <c r="BA152" s="468">
        <v>0</v>
      </c>
      <c r="BB152" s="468">
        <v>0</v>
      </c>
      <c r="BC152" s="468">
        <v>0</v>
      </c>
      <c r="BD152" s="467">
        <v>582</v>
      </c>
      <c r="BE152" s="467">
        <v>680</v>
      </c>
      <c r="BF152" s="467">
        <v>1032</v>
      </c>
      <c r="BG152" s="467">
        <v>1201</v>
      </c>
      <c r="BH152" s="467">
        <v>1250</v>
      </c>
      <c r="BI152" s="467">
        <v>1511</v>
      </c>
      <c r="BJ152" s="467">
        <v>1491</v>
      </c>
      <c r="BK152" s="467">
        <v>1461</v>
      </c>
      <c r="BL152" s="467">
        <v>1194</v>
      </c>
      <c r="BM152" s="467">
        <v>1097</v>
      </c>
      <c r="BN152" s="467">
        <v>702</v>
      </c>
      <c r="BO152" s="467">
        <v>452</v>
      </c>
      <c r="BP152" s="467">
        <v>582</v>
      </c>
      <c r="BQ152" s="467">
        <v>680</v>
      </c>
      <c r="BR152" s="467">
        <v>1032</v>
      </c>
      <c r="BS152" s="467">
        <v>1201</v>
      </c>
      <c r="BT152" s="467">
        <v>1250</v>
      </c>
      <c r="BU152" s="467">
        <v>1511</v>
      </c>
      <c r="BV152" s="467">
        <v>1491</v>
      </c>
      <c r="BW152" s="467">
        <v>1461</v>
      </c>
      <c r="BX152" s="467">
        <v>1194</v>
      </c>
      <c r="BY152" s="467">
        <v>1097</v>
      </c>
      <c r="BZ152" s="467">
        <v>702</v>
      </c>
      <c r="CA152" s="467">
        <v>452</v>
      </c>
      <c r="CB152" s="467">
        <v>65.400000000000006</v>
      </c>
      <c r="CC152" s="467">
        <v>76.311000000000007</v>
      </c>
      <c r="CD152" s="467">
        <v>115.917</v>
      </c>
      <c r="CE152" s="467">
        <v>134.82</v>
      </c>
      <c r="CF152" s="467">
        <v>140.369</v>
      </c>
      <c r="CG152" s="467">
        <v>169.69800000000001</v>
      </c>
      <c r="CH152" s="467">
        <v>167.47</v>
      </c>
      <c r="CI152" s="467">
        <v>164.017</v>
      </c>
      <c r="CJ152" s="467">
        <v>134.13200000000001</v>
      </c>
      <c r="CK152" s="467">
        <v>123.245</v>
      </c>
      <c r="CL152" s="467">
        <v>78.819000000000003</v>
      </c>
      <c r="CM152" s="467">
        <v>50.802</v>
      </c>
      <c r="CN152" s="467">
        <v>0</v>
      </c>
      <c r="CO152" s="467">
        <v>0</v>
      </c>
      <c r="CP152" s="467">
        <v>12653</v>
      </c>
      <c r="CQ152" s="467">
        <v>12653</v>
      </c>
      <c r="CR152" s="467">
        <v>1421</v>
      </c>
      <c r="CS152" s="465">
        <v>2019</v>
      </c>
    </row>
    <row r="153" spans="1:97" ht="38.25" x14ac:dyDescent="0.2">
      <c r="A153" s="465">
        <v>57585</v>
      </c>
      <c r="B153" s="466" t="s">
        <v>1439</v>
      </c>
      <c r="C153" s="465" t="s">
        <v>1981</v>
      </c>
      <c r="D153" s="466" t="s">
        <v>1807</v>
      </c>
      <c r="E153" s="466" t="s">
        <v>1806</v>
      </c>
      <c r="F153" s="465">
        <v>58264</v>
      </c>
      <c r="G153" s="466" t="s">
        <v>1982</v>
      </c>
      <c r="H153" s="466" t="s">
        <v>1983</v>
      </c>
      <c r="I153" s="466" t="s">
        <v>1984</v>
      </c>
      <c r="J153" s="466" t="s">
        <v>1533</v>
      </c>
      <c r="K153" s="465">
        <v>322</v>
      </c>
      <c r="L153" s="465">
        <v>7</v>
      </c>
      <c r="M153" s="466" t="s">
        <v>1989</v>
      </c>
      <c r="N153" s="466" t="s">
        <v>1990</v>
      </c>
      <c r="O153" s="466" t="s">
        <v>1986</v>
      </c>
      <c r="P153" s="466" t="s">
        <v>1986</v>
      </c>
      <c r="Q153" s="466" t="s">
        <v>1533</v>
      </c>
      <c r="R153" s="466" t="s">
        <v>1533</v>
      </c>
      <c r="S153" s="466" t="s">
        <v>1987</v>
      </c>
      <c r="T153" s="467">
        <v>187987</v>
      </c>
      <c r="U153" s="467">
        <v>174016</v>
      </c>
      <c r="V153" s="467">
        <v>183841</v>
      </c>
      <c r="W153" s="467">
        <v>118819</v>
      </c>
      <c r="X153" s="467">
        <v>198489</v>
      </c>
      <c r="Y153" s="467">
        <v>177424</v>
      </c>
      <c r="Z153" s="467">
        <v>130841</v>
      </c>
      <c r="AA153" s="467">
        <v>193498</v>
      </c>
      <c r="AB153" s="467">
        <v>188274</v>
      </c>
      <c r="AC153" s="467">
        <v>156645</v>
      </c>
      <c r="AD153" s="467">
        <v>133355</v>
      </c>
      <c r="AE153" s="467">
        <v>187712</v>
      </c>
      <c r="AF153" s="467">
        <v>90942</v>
      </c>
      <c r="AG153" s="467">
        <v>83805</v>
      </c>
      <c r="AH153" s="467">
        <v>89393</v>
      </c>
      <c r="AI153" s="467">
        <v>58814</v>
      </c>
      <c r="AJ153" s="467">
        <v>99003</v>
      </c>
      <c r="AK153" s="467">
        <v>88152</v>
      </c>
      <c r="AL153" s="467">
        <v>66127</v>
      </c>
      <c r="AM153" s="467">
        <v>96428</v>
      </c>
      <c r="AN153" s="467">
        <v>93207</v>
      </c>
      <c r="AO153" s="467">
        <v>76837</v>
      </c>
      <c r="AP153" s="467">
        <v>67125</v>
      </c>
      <c r="AQ153" s="467">
        <v>93033</v>
      </c>
      <c r="AR153" s="468">
        <v>1.0289999999999999</v>
      </c>
      <c r="AS153" s="468">
        <v>1.034</v>
      </c>
      <c r="AT153" s="468">
        <v>1.0329999999999999</v>
      </c>
      <c r="AU153" s="468">
        <v>1.0289999999999999</v>
      </c>
      <c r="AV153" s="468">
        <v>0.97499999999999998</v>
      </c>
      <c r="AW153" s="468">
        <v>1.0129999999999999</v>
      </c>
      <c r="AX153" s="468">
        <v>1.0129999999999999</v>
      </c>
      <c r="AY153" s="468">
        <v>1.0069999999999999</v>
      </c>
      <c r="AZ153" s="468">
        <v>1.014</v>
      </c>
      <c r="BA153" s="468">
        <v>0.90900000000000003</v>
      </c>
      <c r="BB153" s="468">
        <v>1.0389999999999999</v>
      </c>
      <c r="BC153" s="468">
        <v>1.032</v>
      </c>
      <c r="BD153" s="467">
        <v>193439</v>
      </c>
      <c r="BE153" s="467">
        <v>179933</v>
      </c>
      <c r="BF153" s="467">
        <v>189908</v>
      </c>
      <c r="BG153" s="467">
        <v>122265</v>
      </c>
      <c r="BH153" s="467">
        <v>193527</v>
      </c>
      <c r="BI153" s="467">
        <v>179731</v>
      </c>
      <c r="BJ153" s="467">
        <v>132542</v>
      </c>
      <c r="BK153" s="467">
        <v>194852</v>
      </c>
      <c r="BL153" s="467">
        <v>190910</v>
      </c>
      <c r="BM153" s="467">
        <v>142390</v>
      </c>
      <c r="BN153" s="467">
        <v>138556</v>
      </c>
      <c r="BO153" s="467">
        <v>193719</v>
      </c>
      <c r="BP153" s="467">
        <v>93579</v>
      </c>
      <c r="BQ153" s="467">
        <v>86654</v>
      </c>
      <c r="BR153" s="467">
        <v>92343</v>
      </c>
      <c r="BS153" s="467">
        <v>60520</v>
      </c>
      <c r="BT153" s="467">
        <v>96528</v>
      </c>
      <c r="BU153" s="467">
        <v>89298</v>
      </c>
      <c r="BV153" s="467">
        <v>66987</v>
      </c>
      <c r="BW153" s="467">
        <v>97103</v>
      </c>
      <c r="BX153" s="467">
        <v>94512</v>
      </c>
      <c r="BY153" s="467">
        <v>69845</v>
      </c>
      <c r="BZ153" s="467">
        <v>69743</v>
      </c>
      <c r="CA153" s="467">
        <v>96010</v>
      </c>
      <c r="CB153" s="467">
        <v>16991</v>
      </c>
      <c r="CC153" s="467">
        <v>15734</v>
      </c>
      <c r="CD153" s="467">
        <v>16767</v>
      </c>
      <c r="CE153" s="467">
        <v>10989</v>
      </c>
      <c r="CF153" s="467">
        <v>17527</v>
      </c>
      <c r="CG153" s="467">
        <v>16214</v>
      </c>
      <c r="CH153" s="467">
        <v>12163</v>
      </c>
      <c r="CI153" s="467">
        <v>17631</v>
      </c>
      <c r="CJ153" s="467">
        <v>17161</v>
      </c>
      <c r="CK153" s="467">
        <v>12682</v>
      </c>
      <c r="CL153" s="467">
        <v>12663</v>
      </c>
      <c r="CM153" s="467">
        <v>17433</v>
      </c>
      <c r="CN153" s="467">
        <v>2030901</v>
      </c>
      <c r="CO153" s="467">
        <v>1002866</v>
      </c>
      <c r="CP153" s="467">
        <v>2051772</v>
      </c>
      <c r="CQ153" s="467">
        <v>1013122</v>
      </c>
      <c r="CR153" s="467">
        <v>183955</v>
      </c>
      <c r="CS153" s="465">
        <v>2019</v>
      </c>
    </row>
    <row r="154" spans="1:97" ht="38.25" x14ac:dyDescent="0.2">
      <c r="A154" s="465">
        <v>57916</v>
      </c>
      <c r="B154" s="466" t="s">
        <v>1439</v>
      </c>
      <c r="C154" s="465" t="s">
        <v>1981</v>
      </c>
      <c r="D154" s="466" t="s">
        <v>1808</v>
      </c>
      <c r="E154" s="466" t="s">
        <v>1808</v>
      </c>
      <c r="F154" s="465">
        <v>57299</v>
      </c>
      <c r="G154" s="466" t="s">
        <v>1982</v>
      </c>
      <c r="H154" s="466" t="s">
        <v>1983</v>
      </c>
      <c r="I154" s="466" t="s">
        <v>1984</v>
      </c>
      <c r="J154" s="466" t="s">
        <v>1533</v>
      </c>
      <c r="K154" s="465">
        <v>311</v>
      </c>
      <c r="L154" s="465">
        <v>7</v>
      </c>
      <c r="M154" s="466" t="s">
        <v>1989</v>
      </c>
      <c r="N154" s="466" t="s">
        <v>1991</v>
      </c>
      <c r="O154" s="466" t="s">
        <v>2007</v>
      </c>
      <c r="P154" s="466" t="s">
        <v>2008</v>
      </c>
      <c r="Q154" s="466" t="s">
        <v>1533</v>
      </c>
      <c r="R154" s="466" t="s">
        <v>1533</v>
      </c>
      <c r="S154" s="466" t="s">
        <v>1994</v>
      </c>
      <c r="T154" s="467">
        <v>0</v>
      </c>
      <c r="U154" s="467">
        <v>0</v>
      </c>
      <c r="V154" s="467">
        <v>0</v>
      </c>
      <c r="W154" s="467">
        <v>0</v>
      </c>
      <c r="X154" s="467">
        <v>0</v>
      </c>
      <c r="Y154" s="467">
        <v>0</v>
      </c>
      <c r="Z154" s="467">
        <v>0</v>
      </c>
      <c r="AA154" s="467">
        <v>0</v>
      </c>
      <c r="AB154" s="467">
        <v>0</v>
      </c>
      <c r="AC154" s="467">
        <v>0</v>
      </c>
      <c r="AD154" s="467">
        <v>0</v>
      </c>
      <c r="AE154" s="467">
        <v>0</v>
      </c>
      <c r="AF154" s="467">
        <v>0</v>
      </c>
      <c r="AG154" s="467">
        <v>0</v>
      </c>
      <c r="AH154" s="467">
        <v>0</v>
      </c>
      <c r="AI154" s="467">
        <v>0</v>
      </c>
      <c r="AJ154" s="467">
        <v>0</v>
      </c>
      <c r="AK154" s="467">
        <v>0</v>
      </c>
      <c r="AL154" s="467">
        <v>0</v>
      </c>
      <c r="AM154" s="467">
        <v>0</v>
      </c>
      <c r="AN154" s="467">
        <v>0</v>
      </c>
      <c r="AO154" s="467">
        <v>0</v>
      </c>
      <c r="AP154" s="467">
        <v>0</v>
      </c>
      <c r="AQ154" s="467">
        <v>0</v>
      </c>
      <c r="AR154" s="468">
        <v>0</v>
      </c>
      <c r="AS154" s="468">
        <v>0</v>
      </c>
      <c r="AT154" s="468">
        <v>0</v>
      </c>
      <c r="AU154" s="468">
        <v>0</v>
      </c>
      <c r="AV154" s="468">
        <v>0</v>
      </c>
      <c r="AW154" s="468">
        <v>0</v>
      </c>
      <c r="AX154" s="468">
        <v>0</v>
      </c>
      <c r="AY154" s="468">
        <v>0</v>
      </c>
      <c r="AZ154" s="468">
        <v>0</v>
      </c>
      <c r="BA154" s="468">
        <v>0</v>
      </c>
      <c r="BB154" s="468">
        <v>0</v>
      </c>
      <c r="BC154" s="468">
        <v>0</v>
      </c>
      <c r="BD154" s="467">
        <v>0</v>
      </c>
      <c r="BE154" s="467">
        <v>0</v>
      </c>
      <c r="BF154" s="467">
        <v>0</v>
      </c>
      <c r="BG154" s="467">
        <v>0</v>
      </c>
      <c r="BH154" s="467">
        <v>0</v>
      </c>
      <c r="BI154" s="467">
        <v>0</v>
      </c>
      <c r="BJ154" s="467">
        <v>0</v>
      </c>
      <c r="BK154" s="467">
        <v>0</v>
      </c>
      <c r="BL154" s="467">
        <v>0</v>
      </c>
      <c r="BM154" s="467">
        <v>0</v>
      </c>
      <c r="BN154" s="467">
        <v>0</v>
      </c>
      <c r="BO154" s="467">
        <v>0</v>
      </c>
      <c r="BP154" s="467">
        <v>0</v>
      </c>
      <c r="BQ154" s="467">
        <v>0</v>
      </c>
      <c r="BR154" s="467">
        <v>0</v>
      </c>
      <c r="BS154" s="467">
        <v>0</v>
      </c>
      <c r="BT154" s="467">
        <v>0</v>
      </c>
      <c r="BU154" s="467">
        <v>0</v>
      </c>
      <c r="BV154" s="467">
        <v>0</v>
      </c>
      <c r="BW154" s="467">
        <v>0</v>
      </c>
      <c r="BX154" s="467">
        <v>0</v>
      </c>
      <c r="BY154" s="467">
        <v>0</v>
      </c>
      <c r="BZ154" s="467">
        <v>0</v>
      </c>
      <c r="CA154" s="467">
        <v>0</v>
      </c>
      <c r="CB154" s="467">
        <v>0</v>
      </c>
      <c r="CC154" s="467">
        <v>0</v>
      </c>
      <c r="CD154" s="467">
        <v>0</v>
      </c>
      <c r="CE154" s="467">
        <v>0</v>
      </c>
      <c r="CF154" s="467">
        <v>0</v>
      </c>
      <c r="CG154" s="467">
        <v>0</v>
      </c>
      <c r="CH154" s="467">
        <v>0</v>
      </c>
      <c r="CI154" s="467">
        <v>0</v>
      </c>
      <c r="CJ154" s="467">
        <v>0</v>
      </c>
      <c r="CK154" s="467">
        <v>0</v>
      </c>
      <c r="CL154" s="467">
        <v>0</v>
      </c>
      <c r="CM154" s="467">
        <v>0</v>
      </c>
      <c r="CN154" s="467">
        <v>0</v>
      </c>
      <c r="CO154" s="467">
        <v>0</v>
      </c>
      <c r="CP154" s="467">
        <v>0</v>
      </c>
      <c r="CQ154" s="467">
        <v>0</v>
      </c>
      <c r="CR154" s="467">
        <v>0</v>
      </c>
      <c r="CS154" s="465">
        <v>2019</v>
      </c>
    </row>
    <row r="155" spans="1:97" ht="38.25" x14ac:dyDescent="0.2">
      <c r="A155" s="465">
        <v>57916</v>
      </c>
      <c r="B155" s="466" t="s">
        <v>1439</v>
      </c>
      <c r="C155" s="465" t="s">
        <v>1981</v>
      </c>
      <c r="D155" s="466" t="s">
        <v>1808</v>
      </c>
      <c r="E155" s="466" t="s">
        <v>1808</v>
      </c>
      <c r="F155" s="465">
        <v>57299</v>
      </c>
      <c r="G155" s="466" t="s">
        <v>1982</v>
      </c>
      <c r="H155" s="466" t="s">
        <v>1983</v>
      </c>
      <c r="I155" s="466" t="s">
        <v>1984</v>
      </c>
      <c r="J155" s="466" t="s">
        <v>1533</v>
      </c>
      <c r="K155" s="465">
        <v>311</v>
      </c>
      <c r="L155" s="465">
        <v>7</v>
      </c>
      <c r="M155" s="466" t="s">
        <v>1989</v>
      </c>
      <c r="N155" s="466" t="s">
        <v>1991</v>
      </c>
      <c r="O155" s="466" t="s">
        <v>1986</v>
      </c>
      <c r="P155" s="466" t="s">
        <v>1986</v>
      </c>
      <c r="Q155" s="466" t="s">
        <v>1533</v>
      </c>
      <c r="R155" s="466" t="s">
        <v>1533</v>
      </c>
      <c r="S155" s="466" t="s">
        <v>1987</v>
      </c>
      <c r="T155" s="467">
        <v>106882</v>
      </c>
      <c r="U155" s="467">
        <v>99104</v>
      </c>
      <c r="V155" s="467">
        <v>86423</v>
      </c>
      <c r="W155" s="467">
        <v>60643</v>
      </c>
      <c r="X155" s="467">
        <v>52257</v>
      </c>
      <c r="Y155" s="467">
        <v>69877</v>
      </c>
      <c r="Z155" s="467">
        <v>110154</v>
      </c>
      <c r="AA155" s="467">
        <v>129389</v>
      </c>
      <c r="AB155" s="467">
        <v>113853</v>
      </c>
      <c r="AC155" s="467">
        <v>116610</v>
      </c>
      <c r="AD155" s="467">
        <v>114364</v>
      </c>
      <c r="AE155" s="467">
        <v>118617</v>
      </c>
      <c r="AF155" s="467">
        <v>8768</v>
      </c>
      <c r="AG155" s="467">
        <v>8130</v>
      </c>
      <c r="AH155" s="467">
        <v>7090</v>
      </c>
      <c r="AI155" s="467">
        <v>4975</v>
      </c>
      <c r="AJ155" s="467">
        <v>4287</v>
      </c>
      <c r="AK155" s="467">
        <v>5732</v>
      </c>
      <c r="AL155" s="467">
        <v>9037</v>
      </c>
      <c r="AM155" s="467">
        <v>10614</v>
      </c>
      <c r="AN155" s="467">
        <v>9340</v>
      </c>
      <c r="AO155" s="467">
        <v>9566</v>
      </c>
      <c r="AP155" s="467">
        <v>9383</v>
      </c>
      <c r="AQ155" s="467">
        <v>9731</v>
      </c>
      <c r="AR155" s="468">
        <v>1.0349999999999999</v>
      </c>
      <c r="AS155" s="468">
        <v>1.0349999999999999</v>
      </c>
      <c r="AT155" s="468">
        <v>1.0349999999999999</v>
      </c>
      <c r="AU155" s="468">
        <v>1.0349999999999999</v>
      </c>
      <c r="AV155" s="468">
        <v>1.0349999999999999</v>
      </c>
      <c r="AW155" s="468">
        <v>1.0349999999999999</v>
      </c>
      <c r="AX155" s="468">
        <v>1.0349999999999999</v>
      </c>
      <c r="AY155" s="468">
        <v>1.0349999999999999</v>
      </c>
      <c r="AZ155" s="468">
        <v>1.0349999999999999</v>
      </c>
      <c r="BA155" s="468">
        <v>1.0349999999999999</v>
      </c>
      <c r="BB155" s="468">
        <v>1.0349999999999999</v>
      </c>
      <c r="BC155" s="468">
        <v>1.0349999999999999</v>
      </c>
      <c r="BD155" s="467">
        <v>110623</v>
      </c>
      <c r="BE155" s="467">
        <v>102573</v>
      </c>
      <c r="BF155" s="467">
        <v>89448</v>
      </c>
      <c r="BG155" s="467">
        <v>62766</v>
      </c>
      <c r="BH155" s="467">
        <v>54086</v>
      </c>
      <c r="BI155" s="467">
        <v>72323</v>
      </c>
      <c r="BJ155" s="467">
        <v>114009</v>
      </c>
      <c r="BK155" s="467">
        <v>133918</v>
      </c>
      <c r="BL155" s="467">
        <v>117838</v>
      </c>
      <c r="BM155" s="467">
        <v>120691</v>
      </c>
      <c r="BN155" s="467">
        <v>118367</v>
      </c>
      <c r="BO155" s="467">
        <v>122769</v>
      </c>
      <c r="BP155" s="467">
        <v>9075</v>
      </c>
      <c r="BQ155" s="467">
        <v>8415</v>
      </c>
      <c r="BR155" s="467">
        <v>7338</v>
      </c>
      <c r="BS155" s="467">
        <v>5149</v>
      </c>
      <c r="BT155" s="467">
        <v>4437</v>
      </c>
      <c r="BU155" s="467">
        <v>5933</v>
      </c>
      <c r="BV155" s="467">
        <v>9353</v>
      </c>
      <c r="BW155" s="467">
        <v>10986</v>
      </c>
      <c r="BX155" s="467">
        <v>9667</v>
      </c>
      <c r="BY155" s="467">
        <v>9901</v>
      </c>
      <c r="BZ155" s="467">
        <v>9711</v>
      </c>
      <c r="CA155" s="467">
        <v>10072</v>
      </c>
      <c r="CB155" s="467">
        <v>1986.643</v>
      </c>
      <c r="CC155" s="467">
        <v>1842.04</v>
      </c>
      <c r="CD155" s="467">
        <v>1606.348</v>
      </c>
      <c r="CE155" s="467">
        <v>1127.17</v>
      </c>
      <c r="CF155" s="467">
        <v>971.298</v>
      </c>
      <c r="CG155" s="467">
        <v>1298.8</v>
      </c>
      <c r="CH155" s="467">
        <v>2047.4349999999999</v>
      </c>
      <c r="CI155" s="467">
        <v>2404.9569999999999</v>
      </c>
      <c r="CJ155" s="467">
        <v>2116.1840000000002</v>
      </c>
      <c r="CK155" s="467">
        <v>2167.4290000000001</v>
      </c>
      <c r="CL155" s="467">
        <v>2125.6819999999998</v>
      </c>
      <c r="CM155" s="467">
        <v>2204.7339999999999</v>
      </c>
      <c r="CN155" s="467">
        <v>1178173</v>
      </c>
      <c r="CO155" s="467">
        <v>96653</v>
      </c>
      <c r="CP155" s="467">
        <v>1219411</v>
      </c>
      <c r="CQ155" s="467">
        <v>100037</v>
      </c>
      <c r="CR155" s="467">
        <v>21898.720000000001</v>
      </c>
      <c r="CS155" s="465">
        <v>2019</v>
      </c>
    </row>
    <row r="156" spans="1:97" ht="51" x14ac:dyDescent="0.2">
      <c r="A156" s="465">
        <v>58083</v>
      </c>
      <c r="B156" s="466" t="s">
        <v>1439</v>
      </c>
      <c r="C156" s="465" t="s">
        <v>1981</v>
      </c>
      <c r="D156" s="466" t="s">
        <v>1812</v>
      </c>
      <c r="E156" s="466" t="s">
        <v>1811</v>
      </c>
      <c r="F156" s="465">
        <v>57463</v>
      </c>
      <c r="G156" s="466" t="s">
        <v>1982</v>
      </c>
      <c r="H156" s="466" t="s">
        <v>1983</v>
      </c>
      <c r="I156" s="466" t="s">
        <v>1984</v>
      </c>
      <c r="J156" s="466" t="s">
        <v>1533</v>
      </c>
      <c r="K156" s="465">
        <v>322</v>
      </c>
      <c r="L156" s="465">
        <v>7</v>
      </c>
      <c r="M156" s="466" t="s">
        <v>1989</v>
      </c>
      <c r="N156" s="466" t="s">
        <v>1982</v>
      </c>
      <c r="O156" s="466" t="s">
        <v>1986</v>
      </c>
      <c r="P156" s="466" t="s">
        <v>1986</v>
      </c>
      <c r="Q156" s="466" t="s">
        <v>1533</v>
      </c>
      <c r="R156" s="466" t="s">
        <v>1533</v>
      </c>
      <c r="S156" s="466" t="s">
        <v>1987</v>
      </c>
      <c r="T156" s="467">
        <v>0</v>
      </c>
      <c r="U156" s="467">
        <v>0</v>
      </c>
      <c r="V156" s="467">
        <v>0</v>
      </c>
      <c r="W156" s="467">
        <v>0</v>
      </c>
      <c r="X156" s="467">
        <v>0</v>
      </c>
      <c r="Y156" s="467">
        <v>0</v>
      </c>
      <c r="Z156" s="467">
        <v>0</v>
      </c>
      <c r="AA156" s="467">
        <v>0</v>
      </c>
      <c r="AB156" s="467">
        <v>0</v>
      </c>
      <c r="AC156" s="467">
        <v>0</v>
      </c>
      <c r="AD156" s="467">
        <v>0</v>
      </c>
      <c r="AE156" s="467">
        <v>0</v>
      </c>
      <c r="AF156" s="467">
        <v>0</v>
      </c>
      <c r="AG156" s="467">
        <v>0</v>
      </c>
      <c r="AH156" s="467">
        <v>0</v>
      </c>
      <c r="AI156" s="467">
        <v>0</v>
      </c>
      <c r="AJ156" s="467">
        <v>0</v>
      </c>
      <c r="AK156" s="467">
        <v>0</v>
      </c>
      <c r="AL156" s="467">
        <v>0</v>
      </c>
      <c r="AM156" s="467">
        <v>0</v>
      </c>
      <c r="AN156" s="467">
        <v>0</v>
      </c>
      <c r="AO156" s="467">
        <v>0</v>
      </c>
      <c r="AP156" s="467">
        <v>0</v>
      </c>
      <c r="AQ156" s="467">
        <v>0</v>
      </c>
      <c r="AR156" s="468">
        <v>0</v>
      </c>
      <c r="AS156" s="468">
        <v>0</v>
      </c>
      <c r="AT156" s="468">
        <v>0</v>
      </c>
      <c r="AU156" s="468">
        <v>0</v>
      </c>
      <c r="AV156" s="468">
        <v>0</v>
      </c>
      <c r="AW156" s="468">
        <v>0</v>
      </c>
      <c r="AX156" s="468">
        <v>0</v>
      </c>
      <c r="AY156" s="468">
        <v>0</v>
      </c>
      <c r="AZ156" s="468">
        <v>0</v>
      </c>
      <c r="BA156" s="468">
        <v>0</v>
      </c>
      <c r="BB156" s="468">
        <v>0</v>
      </c>
      <c r="BC156" s="468">
        <v>0</v>
      </c>
      <c r="BD156" s="467">
        <v>0</v>
      </c>
      <c r="BE156" s="467">
        <v>0</v>
      </c>
      <c r="BF156" s="467">
        <v>0</v>
      </c>
      <c r="BG156" s="467">
        <v>0</v>
      </c>
      <c r="BH156" s="467">
        <v>0</v>
      </c>
      <c r="BI156" s="467">
        <v>0</v>
      </c>
      <c r="BJ156" s="467">
        <v>0</v>
      </c>
      <c r="BK156" s="467">
        <v>0</v>
      </c>
      <c r="BL156" s="467">
        <v>0</v>
      </c>
      <c r="BM156" s="467">
        <v>0</v>
      </c>
      <c r="BN156" s="467">
        <v>0</v>
      </c>
      <c r="BO156" s="467">
        <v>0</v>
      </c>
      <c r="BP156" s="467">
        <v>0</v>
      </c>
      <c r="BQ156" s="467">
        <v>0</v>
      </c>
      <c r="BR156" s="467">
        <v>0</v>
      </c>
      <c r="BS156" s="467">
        <v>0</v>
      </c>
      <c r="BT156" s="467">
        <v>0</v>
      </c>
      <c r="BU156" s="467">
        <v>0</v>
      </c>
      <c r="BV156" s="467">
        <v>0</v>
      </c>
      <c r="BW156" s="467">
        <v>0</v>
      </c>
      <c r="BX156" s="467">
        <v>0</v>
      </c>
      <c r="BY156" s="467">
        <v>0</v>
      </c>
      <c r="BZ156" s="467">
        <v>0</v>
      </c>
      <c r="CA156" s="467">
        <v>0</v>
      </c>
      <c r="CB156" s="467">
        <v>638</v>
      </c>
      <c r="CC156" s="467">
        <v>466</v>
      </c>
      <c r="CD156" s="467">
        <v>542</v>
      </c>
      <c r="CE156" s="467">
        <v>489</v>
      </c>
      <c r="CF156" s="467">
        <v>603</v>
      </c>
      <c r="CG156" s="467">
        <v>626</v>
      </c>
      <c r="CH156" s="467">
        <v>46</v>
      </c>
      <c r="CI156" s="467">
        <v>0</v>
      </c>
      <c r="CJ156" s="467">
        <v>0</v>
      </c>
      <c r="CK156" s="467">
        <v>0</v>
      </c>
      <c r="CL156" s="467">
        <v>0</v>
      </c>
      <c r="CM156" s="467">
        <v>0</v>
      </c>
      <c r="CN156" s="467">
        <v>0</v>
      </c>
      <c r="CO156" s="467">
        <v>0</v>
      </c>
      <c r="CP156" s="467">
        <v>0</v>
      </c>
      <c r="CQ156" s="467">
        <v>0</v>
      </c>
      <c r="CR156" s="467">
        <v>3410</v>
      </c>
      <c r="CS156" s="465">
        <v>2019</v>
      </c>
    </row>
    <row r="157" spans="1:97" ht="51" x14ac:dyDescent="0.2">
      <c r="A157" s="465">
        <v>58083</v>
      </c>
      <c r="B157" s="466" t="s">
        <v>1439</v>
      </c>
      <c r="C157" s="465" t="s">
        <v>1981</v>
      </c>
      <c r="D157" s="466" t="s">
        <v>1812</v>
      </c>
      <c r="E157" s="466" t="s">
        <v>1811</v>
      </c>
      <c r="F157" s="465">
        <v>57463</v>
      </c>
      <c r="G157" s="466" t="s">
        <v>1982</v>
      </c>
      <c r="H157" s="466" t="s">
        <v>1983</v>
      </c>
      <c r="I157" s="466" t="s">
        <v>1984</v>
      </c>
      <c r="J157" s="466" t="s">
        <v>1533</v>
      </c>
      <c r="K157" s="465">
        <v>322</v>
      </c>
      <c r="L157" s="465">
        <v>7</v>
      </c>
      <c r="M157" s="466" t="s">
        <v>1989</v>
      </c>
      <c r="N157" s="466" t="s">
        <v>1988</v>
      </c>
      <c r="O157" s="466" t="s">
        <v>1986</v>
      </c>
      <c r="P157" s="466" t="s">
        <v>1986</v>
      </c>
      <c r="Q157" s="466" t="s">
        <v>1533</v>
      </c>
      <c r="R157" s="466" t="s">
        <v>1533</v>
      </c>
      <c r="S157" s="466" t="s">
        <v>1987</v>
      </c>
      <c r="T157" s="467">
        <v>84252</v>
      </c>
      <c r="U157" s="467">
        <v>71423</v>
      </c>
      <c r="V157" s="467">
        <v>82420</v>
      </c>
      <c r="W157" s="467">
        <v>77540</v>
      </c>
      <c r="X157" s="467">
        <v>80670</v>
      </c>
      <c r="Y157" s="467">
        <v>81450</v>
      </c>
      <c r="Z157" s="467">
        <v>66893</v>
      </c>
      <c r="AA157" s="467">
        <v>69986</v>
      </c>
      <c r="AB157" s="467">
        <v>48968</v>
      </c>
      <c r="AC157" s="467">
        <v>51369</v>
      </c>
      <c r="AD157" s="467">
        <v>58839</v>
      </c>
      <c r="AE157" s="467">
        <v>61521</v>
      </c>
      <c r="AF157" s="467">
        <v>37246</v>
      </c>
      <c r="AG157" s="467">
        <v>31484</v>
      </c>
      <c r="AH157" s="467">
        <v>35696</v>
      </c>
      <c r="AI157" s="467">
        <v>33394</v>
      </c>
      <c r="AJ157" s="467">
        <v>35667</v>
      </c>
      <c r="AK157" s="467">
        <v>35606</v>
      </c>
      <c r="AL157" s="467">
        <v>24661</v>
      </c>
      <c r="AM157" s="467">
        <v>25921</v>
      </c>
      <c r="AN157" s="467">
        <v>17832</v>
      </c>
      <c r="AO157" s="467">
        <v>18644</v>
      </c>
      <c r="AP157" s="467">
        <v>21705</v>
      </c>
      <c r="AQ157" s="467">
        <v>23921</v>
      </c>
      <c r="AR157" s="468">
        <v>1.026</v>
      </c>
      <c r="AS157" s="468">
        <v>1.0269999999999999</v>
      </c>
      <c r="AT157" s="468">
        <v>1.028</v>
      </c>
      <c r="AU157" s="468">
        <v>1.0269999999999999</v>
      </c>
      <c r="AV157" s="468">
        <v>1.0289999999999999</v>
      </c>
      <c r="AW157" s="468">
        <v>1.034</v>
      </c>
      <c r="AX157" s="468">
        <v>1.034</v>
      </c>
      <c r="AY157" s="468">
        <v>1.036</v>
      </c>
      <c r="AZ157" s="468">
        <v>1.038</v>
      </c>
      <c r="BA157" s="468">
        <v>1.042</v>
      </c>
      <c r="BB157" s="468">
        <v>1.04</v>
      </c>
      <c r="BC157" s="468">
        <v>1.0369999999999999</v>
      </c>
      <c r="BD157" s="467">
        <v>86443</v>
      </c>
      <c r="BE157" s="467">
        <v>73351</v>
      </c>
      <c r="BF157" s="467">
        <v>84728</v>
      </c>
      <c r="BG157" s="467">
        <v>79634</v>
      </c>
      <c r="BH157" s="467">
        <v>83009</v>
      </c>
      <c r="BI157" s="467">
        <v>84219</v>
      </c>
      <c r="BJ157" s="467">
        <v>69167</v>
      </c>
      <c r="BK157" s="467">
        <v>72505</v>
      </c>
      <c r="BL157" s="467">
        <v>50829</v>
      </c>
      <c r="BM157" s="467">
        <v>53526</v>
      </c>
      <c r="BN157" s="467">
        <v>61193</v>
      </c>
      <c r="BO157" s="467">
        <v>63797</v>
      </c>
      <c r="BP157" s="467">
        <v>38214</v>
      </c>
      <c r="BQ157" s="467">
        <v>32334</v>
      </c>
      <c r="BR157" s="467">
        <v>36695</v>
      </c>
      <c r="BS157" s="467">
        <v>34296</v>
      </c>
      <c r="BT157" s="467">
        <v>36701</v>
      </c>
      <c r="BU157" s="467">
        <v>36817</v>
      </c>
      <c r="BV157" s="467">
        <v>25499</v>
      </c>
      <c r="BW157" s="467">
        <v>26854</v>
      </c>
      <c r="BX157" s="467">
        <v>18510</v>
      </c>
      <c r="BY157" s="467">
        <v>19427</v>
      </c>
      <c r="BZ157" s="467">
        <v>22573</v>
      </c>
      <c r="CA157" s="467">
        <v>24806</v>
      </c>
      <c r="CB157" s="467">
        <v>6023</v>
      </c>
      <c r="CC157" s="467">
        <v>5168</v>
      </c>
      <c r="CD157" s="467">
        <v>5856</v>
      </c>
      <c r="CE157" s="467">
        <v>5481</v>
      </c>
      <c r="CF157" s="467">
        <v>5796</v>
      </c>
      <c r="CG157" s="467">
        <v>5790</v>
      </c>
      <c r="CH157" s="467">
        <v>4289</v>
      </c>
      <c r="CI157" s="467">
        <v>4579</v>
      </c>
      <c r="CJ157" s="467">
        <v>3117</v>
      </c>
      <c r="CK157" s="467">
        <v>3286</v>
      </c>
      <c r="CL157" s="467">
        <v>3821</v>
      </c>
      <c r="CM157" s="467">
        <v>4222</v>
      </c>
      <c r="CN157" s="467">
        <v>835331</v>
      </c>
      <c r="CO157" s="467">
        <v>341777</v>
      </c>
      <c r="CP157" s="467">
        <v>862401</v>
      </c>
      <c r="CQ157" s="467">
        <v>352726</v>
      </c>
      <c r="CR157" s="467">
        <v>57428</v>
      </c>
      <c r="CS157" s="465">
        <v>2019</v>
      </c>
    </row>
    <row r="158" spans="1:97" ht="38.25" x14ac:dyDescent="0.2">
      <c r="A158" s="465">
        <v>58251</v>
      </c>
      <c r="B158" s="466" t="s">
        <v>1439</v>
      </c>
      <c r="C158" s="465" t="s">
        <v>1981</v>
      </c>
      <c r="D158" s="466" t="s">
        <v>1814</v>
      </c>
      <c r="E158" s="466" t="s">
        <v>1813</v>
      </c>
      <c r="F158" s="465">
        <v>58223</v>
      </c>
      <c r="G158" s="466" t="s">
        <v>1982</v>
      </c>
      <c r="H158" s="466" t="s">
        <v>1983</v>
      </c>
      <c r="I158" s="466" t="s">
        <v>1984</v>
      </c>
      <c r="J158" s="466" t="s">
        <v>1533</v>
      </c>
      <c r="K158" s="465">
        <v>311</v>
      </c>
      <c r="L158" s="465">
        <v>7</v>
      </c>
      <c r="M158" s="466" t="s">
        <v>1989</v>
      </c>
      <c r="N158" s="466" t="s">
        <v>1991</v>
      </c>
      <c r="O158" s="466" t="s">
        <v>2031</v>
      </c>
      <c r="P158" s="466" t="s">
        <v>2003</v>
      </c>
      <c r="Q158" s="466" t="s">
        <v>1533</v>
      </c>
      <c r="R158" s="466" t="s">
        <v>1533</v>
      </c>
      <c r="S158" s="466" t="s">
        <v>1533</v>
      </c>
      <c r="T158" s="467">
        <v>0</v>
      </c>
      <c r="U158" s="467">
        <v>0</v>
      </c>
      <c r="V158" s="467">
        <v>0</v>
      </c>
      <c r="W158" s="467">
        <v>0</v>
      </c>
      <c r="X158" s="467">
        <v>0</v>
      </c>
      <c r="Y158" s="467">
        <v>0</v>
      </c>
      <c r="Z158" s="467">
        <v>0</v>
      </c>
      <c r="AA158" s="467">
        <v>0</v>
      </c>
      <c r="AB158" s="467">
        <v>0</v>
      </c>
      <c r="AC158" s="467">
        <v>0</v>
      </c>
      <c r="AD158" s="467">
        <v>0</v>
      </c>
      <c r="AE158" s="467">
        <v>0</v>
      </c>
      <c r="AF158" s="467">
        <v>0</v>
      </c>
      <c r="AG158" s="467">
        <v>0</v>
      </c>
      <c r="AH158" s="467">
        <v>0</v>
      </c>
      <c r="AI158" s="467">
        <v>0</v>
      </c>
      <c r="AJ158" s="467">
        <v>0</v>
      </c>
      <c r="AK158" s="467">
        <v>0</v>
      </c>
      <c r="AL158" s="467">
        <v>0</v>
      </c>
      <c r="AM158" s="467">
        <v>0</v>
      </c>
      <c r="AN158" s="467">
        <v>0</v>
      </c>
      <c r="AO158" s="467">
        <v>0</v>
      </c>
      <c r="AP158" s="467">
        <v>0</v>
      </c>
      <c r="AQ158" s="467">
        <v>0</v>
      </c>
      <c r="AR158" s="468">
        <v>0</v>
      </c>
      <c r="AS158" s="468">
        <v>0</v>
      </c>
      <c r="AT158" s="468">
        <v>0</v>
      </c>
      <c r="AU158" s="468">
        <v>0</v>
      </c>
      <c r="AV158" s="468">
        <v>0</v>
      </c>
      <c r="AW158" s="468">
        <v>0</v>
      </c>
      <c r="AX158" s="468">
        <v>0</v>
      </c>
      <c r="AY158" s="468">
        <v>0</v>
      </c>
      <c r="AZ158" s="468">
        <v>0</v>
      </c>
      <c r="BA158" s="468">
        <v>0</v>
      </c>
      <c r="BB158" s="468">
        <v>0</v>
      </c>
      <c r="BC158" s="468">
        <v>0</v>
      </c>
      <c r="BD158" s="467">
        <v>21033</v>
      </c>
      <c r="BE158" s="467">
        <v>17397</v>
      </c>
      <c r="BF158" s="467">
        <v>19841</v>
      </c>
      <c r="BG158" s="467">
        <v>17112</v>
      </c>
      <c r="BH158" s="467">
        <v>13881</v>
      </c>
      <c r="BI158" s="467">
        <v>29878</v>
      </c>
      <c r="BJ158" s="467">
        <v>28203</v>
      </c>
      <c r="BK158" s="467">
        <v>38067</v>
      </c>
      <c r="BL158" s="467">
        <v>36253</v>
      </c>
      <c r="BM158" s="467">
        <v>40767</v>
      </c>
      <c r="BN158" s="467">
        <v>29173</v>
      </c>
      <c r="BO158" s="467">
        <v>35068</v>
      </c>
      <c r="BP158" s="467">
        <v>21033</v>
      </c>
      <c r="BQ158" s="467">
        <v>17397</v>
      </c>
      <c r="BR158" s="467">
        <v>19841</v>
      </c>
      <c r="BS158" s="467">
        <v>17112</v>
      </c>
      <c r="BT158" s="467">
        <v>13881</v>
      </c>
      <c r="BU158" s="467">
        <v>29878</v>
      </c>
      <c r="BV158" s="467">
        <v>28203</v>
      </c>
      <c r="BW158" s="467">
        <v>38067</v>
      </c>
      <c r="BX158" s="467">
        <v>36253</v>
      </c>
      <c r="BY158" s="467">
        <v>40767</v>
      </c>
      <c r="BZ158" s="467">
        <v>29173</v>
      </c>
      <c r="CA158" s="467">
        <v>35068</v>
      </c>
      <c r="CB158" s="467">
        <v>2361.9499999999998</v>
      </c>
      <c r="CC158" s="467">
        <v>1953.58</v>
      </c>
      <c r="CD158" s="467">
        <v>2228.09</v>
      </c>
      <c r="CE158" s="467">
        <v>1921.57</v>
      </c>
      <c r="CF158" s="467">
        <v>1558.79</v>
      </c>
      <c r="CG158" s="467">
        <v>3355.23</v>
      </c>
      <c r="CH158" s="467">
        <v>3167.05</v>
      </c>
      <c r="CI158" s="467">
        <v>4274.79</v>
      </c>
      <c r="CJ158" s="467">
        <v>4071.09</v>
      </c>
      <c r="CK158" s="467">
        <v>4578</v>
      </c>
      <c r="CL158" s="467">
        <v>3276</v>
      </c>
      <c r="CM158" s="467">
        <v>3938</v>
      </c>
      <c r="CN158" s="467">
        <v>0</v>
      </c>
      <c r="CO158" s="467">
        <v>0</v>
      </c>
      <c r="CP158" s="467">
        <v>326673</v>
      </c>
      <c r="CQ158" s="467">
        <v>326673</v>
      </c>
      <c r="CR158" s="467">
        <v>36684.14</v>
      </c>
      <c r="CS158" s="465">
        <v>2019</v>
      </c>
    </row>
    <row r="159" spans="1:97" ht="38.25" x14ac:dyDescent="0.2">
      <c r="A159" s="465">
        <v>58432</v>
      </c>
      <c r="B159" s="466" t="s">
        <v>1439</v>
      </c>
      <c r="C159" s="465" t="s">
        <v>1981</v>
      </c>
      <c r="D159" s="466" t="s">
        <v>1816</v>
      </c>
      <c r="E159" s="466" t="s">
        <v>1815</v>
      </c>
      <c r="F159" s="465">
        <v>58429</v>
      </c>
      <c r="G159" s="466" t="s">
        <v>1982</v>
      </c>
      <c r="H159" s="466" t="s">
        <v>1983</v>
      </c>
      <c r="I159" s="466" t="s">
        <v>1984</v>
      </c>
      <c r="J159" s="466" t="s">
        <v>1533</v>
      </c>
      <c r="K159" s="465">
        <v>22</v>
      </c>
      <c r="L159" s="465">
        <v>3</v>
      </c>
      <c r="M159" s="466" t="s">
        <v>1985</v>
      </c>
      <c r="N159" s="466" t="s">
        <v>2011</v>
      </c>
      <c r="O159" s="466" t="s">
        <v>1986</v>
      </c>
      <c r="P159" s="466" t="s">
        <v>1986</v>
      </c>
      <c r="Q159" s="466" t="s">
        <v>1533</v>
      </c>
      <c r="R159" s="466" t="s">
        <v>1533</v>
      </c>
      <c r="S159" s="466" t="s">
        <v>1987</v>
      </c>
      <c r="T159" s="467">
        <v>38377</v>
      </c>
      <c r="U159" s="467">
        <v>35585</v>
      </c>
      <c r="V159" s="467">
        <v>31032</v>
      </c>
      <c r="W159" s="467">
        <v>21775</v>
      </c>
      <c r="X159" s="467">
        <v>18764</v>
      </c>
      <c r="Y159" s="467">
        <v>25090</v>
      </c>
      <c r="Z159" s="467">
        <v>39553</v>
      </c>
      <c r="AA159" s="467">
        <v>46459</v>
      </c>
      <c r="AB159" s="467">
        <v>40881</v>
      </c>
      <c r="AC159" s="467">
        <v>41871</v>
      </c>
      <c r="AD159" s="467">
        <v>41064</v>
      </c>
      <c r="AE159" s="467">
        <v>42591</v>
      </c>
      <c r="AF159" s="467">
        <v>38377</v>
      </c>
      <c r="AG159" s="467">
        <v>35585</v>
      </c>
      <c r="AH159" s="467">
        <v>31032</v>
      </c>
      <c r="AI159" s="467">
        <v>21775</v>
      </c>
      <c r="AJ159" s="467">
        <v>18764</v>
      </c>
      <c r="AK159" s="467">
        <v>25090</v>
      </c>
      <c r="AL159" s="467">
        <v>39553</v>
      </c>
      <c r="AM159" s="467">
        <v>46459</v>
      </c>
      <c r="AN159" s="467">
        <v>40881</v>
      </c>
      <c r="AO159" s="467">
        <v>41871</v>
      </c>
      <c r="AP159" s="467">
        <v>41064</v>
      </c>
      <c r="AQ159" s="467">
        <v>42591</v>
      </c>
      <c r="AR159" s="468">
        <v>1.0329999999999999</v>
      </c>
      <c r="AS159" s="468">
        <v>1.0329999999999999</v>
      </c>
      <c r="AT159" s="468">
        <v>1.0329999999999999</v>
      </c>
      <c r="AU159" s="468">
        <v>1.0329999999999999</v>
      </c>
      <c r="AV159" s="468">
        <v>1.0329999999999999</v>
      </c>
      <c r="AW159" s="468">
        <v>1.0329999999999999</v>
      </c>
      <c r="AX159" s="468">
        <v>1.0329999999999999</v>
      </c>
      <c r="AY159" s="468">
        <v>1.0329999999999999</v>
      </c>
      <c r="AZ159" s="468">
        <v>1.0329999999999999</v>
      </c>
      <c r="BA159" s="468">
        <v>1.0329999999999999</v>
      </c>
      <c r="BB159" s="468">
        <v>1.0329999999999999</v>
      </c>
      <c r="BC159" s="468">
        <v>1.0329999999999999</v>
      </c>
      <c r="BD159" s="467">
        <v>39643</v>
      </c>
      <c r="BE159" s="467">
        <v>36759</v>
      </c>
      <c r="BF159" s="467">
        <v>32056</v>
      </c>
      <c r="BG159" s="467">
        <v>22494</v>
      </c>
      <c r="BH159" s="467">
        <v>19383</v>
      </c>
      <c r="BI159" s="467">
        <v>25918</v>
      </c>
      <c r="BJ159" s="467">
        <v>40858</v>
      </c>
      <c r="BK159" s="467">
        <v>47992</v>
      </c>
      <c r="BL159" s="467">
        <v>42230</v>
      </c>
      <c r="BM159" s="467">
        <v>43253</v>
      </c>
      <c r="BN159" s="467">
        <v>42419</v>
      </c>
      <c r="BO159" s="467">
        <v>43997</v>
      </c>
      <c r="BP159" s="467">
        <v>39643</v>
      </c>
      <c r="BQ159" s="467">
        <v>36759</v>
      </c>
      <c r="BR159" s="467">
        <v>32056</v>
      </c>
      <c r="BS159" s="467">
        <v>22494</v>
      </c>
      <c r="BT159" s="467">
        <v>19383</v>
      </c>
      <c r="BU159" s="467">
        <v>25918</v>
      </c>
      <c r="BV159" s="467">
        <v>40858</v>
      </c>
      <c r="BW159" s="467">
        <v>47992</v>
      </c>
      <c r="BX159" s="467">
        <v>42230</v>
      </c>
      <c r="BY159" s="467">
        <v>43253</v>
      </c>
      <c r="BZ159" s="467">
        <v>42419</v>
      </c>
      <c r="CA159" s="467">
        <v>43997</v>
      </c>
      <c r="CB159" s="467">
        <v>4588.509</v>
      </c>
      <c r="CC159" s="467">
        <v>4254.5200000000004</v>
      </c>
      <c r="CD159" s="467">
        <v>3710.1469999999999</v>
      </c>
      <c r="CE159" s="467">
        <v>2603.4009999999998</v>
      </c>
      <c r="CF159" s="467">
        <v>2243.3870000000002</v>
      </c>
      <c r="CG159" s="467">
        <v>2999.8110000000001</v>
      </c>
      <c r="CH159" s="467">
        <v>4728.915</v>
      </c>
      <c r="CI159" s="467">
        <v>5554.6760000000004</v>
      </c>
      <c r="CJ159" s="467">
        <v>4887.7030000000004</v>
      </c>
      <c r="CK159" s="467">
        <v>5006.0630000000001</v>
      </c>
      <c r="CL159" s="467">
        <v>4909.6419999999998</v>
      </c>
      <c r="CM159" s="467">
        <v>5092.2259999999997</v>
      </c>
      <c r="CN159" s="467">
        <v>423042</v>
      </c>
      <c r="CO159" s="467">
        <v>423042</v>
      </c>
      <c r="CP159" s="467">
        <v>437002</v>
      </c>
      <c r="CQ159" s="467">
        <v>437002</v>
      </c>
      <c r="CR159" s="467">
        <v>50579</v>
      </c>
      <c r="CS159" s="465">
        <v>2019</v>
      </c>
    </row>
    <row r="160" spans="1:97" ht="38.25" x14ac:dyDescent="0.2">
      <c r="A160" s="465">
        <v>58525</v>
      </c>
      <c r="B160" s="466" t="s">
        <v>1439</v>
      </c>
      <c r="C160" s="465" t="s">
        <v>1981</v>
      </c>
      <c r="D160" s="466" t="s">
        <v>1818</v>
      </c>
      <c r="E160" s="466" t="s">
        <v>1817</v>
      </c>
      <c r="F160" s="465">
        <v>58500</v>
      </c>
      <c r="G160" s="466" t="s">
        <v>1982</v>
      </c>
      <c r="H160" s="466" t="s">
        <v>1983</v>
      </c>
      <c r="I160" s="466" t="s">
        <v>1984</v>
      </c>
      <c r="J160" s="466" t="s">
        <v>1533</v>
      </c>
      <c r="K160" s="465">
        <v>22</v>
      </c>
      <c r="L160" s="465">
        <v>3</v>
      </c>
      <c r="M160" s="466" t="s">
        <v>1985</v>
      </c>
      <c r="N160" s="466" t="s">
        <v>2011</v>
      </c>
      <c r="O160" s="466" t="s">
        <v>1986</v>
      </c>
      <c r="P160" s="466" t="s">
        <v>1986</v>
      </c>
      <c r="Q160" s="466" t="s">
        <v>1533</v>
      </c>
      <c r="R160" s="466" t="s">
        <v>1533</v>
      </c>
      <c r="S160" s="466" t="s">
        <v>1987</v>
      </c>
      <c r="T160" s="467">
        <v>220</v>
      </c>
      <c r="U160" s="467">
        <v>204</v>
      </c>
      <c r="V160" s="467">
        <v>178</v>
      </c>
      <c r="W160" s="467">
        <v>125</v>
      </c>
      <c r="X160" s="467">
        <v>108</v>
      </c>
      <c r="Y160" s="467">
        <v>144</v>
      </c>
      <c r="Z160" s="467">
        <v>227</v>
      </c>
      <c r="AA160" s="467">
        <v>267</v>
      </c>
      <c r="AB160" s="467">
        <v>235</v>
      </c>
      <c r="AC160" s="467">
        <v>240</v>
      </c>
      <c r="AD160" s="467">
        <v>236</v>
      </c>
      <c r="AE160" s="467">
        <v>245</v>
      </c>
      <c r="AF160" s="467">
        <v>220</v>
      </c>
      <c r="AG160" s="467">
        <v>204</v>
      </c>
      <c r="AH160" s="467">
        <v>178</v>
      </c>
      <c r="AI160" s="467">
        <v>125</v>
      </c>
      <c r="AJ160" s="467">
        <v>108</v>
      </c>
      <c r="AK160" s="467">
        <v>144</v>
      </c>
      <c r="AL160" s="467">
        <v>227</v>
      </c>
      <c r="AM160" s="467">
        <v>267</v>
      </c>
      <c r="AN160" s="467">
        <v>235</v>
      </c>
      <c r="AO160" s="467">
        <v>240</v>
      </c>
      <c r="AP160" s="467">
        <v>236</v>
      </c>
      <c r="AQ160" s="467">
        <v>245</v>
      </c>
      <c r="AR160" s="468">
        <v>1.03</v>
      </c>
      <c r="AS160" s="468">
        <v>1.03</v>
      </c>
      <c r="AT160" s="468">
        <v>1.03</v>
      </c>
      <c r="AU160" s="468">
        <v>1.03</v>
      </c>
      <c r="AV160" s="468">
        <v>1.03</v>
      </c>
      <c r="AW160" s="468">
        <v>1.03</v>
      </c>
      <c r="AX160" s="468">
        <v>1.03</v>
      </c>
      <c r="AY160" s="468">
        <v>1.03</v>
      </c>
      <c r="AZ160" s="468">
        <v>1.03</v>
      </c>
      <c r="BA160" s="468">
        <v>1.03</v>
      </c>
      <c r="BB160" s="468">
        <v>1.03</v>
      </c>
      <c r="BC160" s="468">
        <v>1.03</v>
      </c>
      <c r="BD160" s="467">
        <v>227</v>
      </c>
      <c r="BE160" s="467">
        <v>210</v>
      </c>
      <c r="BF160" s="467">
        <v>183</v>
      </c>
      <c r="BG160" s="467">
        <v>129</v>
      </c>
      <c r="BH160" s="467">
        <v>111</v>
      </c>
      <c r="BI160" s="467">
        <v>148</v>
      </c>
      <c r="BJ160" s="467">
        <v>234</v>
      </c>
      <c r="BK160" s="467">
        <v>275</v>
      </c>
      <c r="BL160" s="467">
        <v>242</v>
      </c>
      <c r="BM160" s="467">
        <v>247</v>
      </c>
      <c r="BN160" s="467">
        <v>243</v>
      </c>
      <c r="BO160" s="467">
        <v>252</v>
      </c>
      <c r="BP160" s="467">
        <v>227</v>
      </c>
      <c r="BQ160" s="467">
        <v>210</v>
      </c>
      <c r="BR160" s="467">
        <v>183</v>
      </c>
      <c r="BS160" s="467">
        <v>129</v>
      </c>
      <c r="BT160" s="467">
        <v>111</v>
      </c>
      <c r="BU160" s="467">
        <v>148</v>
      </c>
      <c r="BV160" s="467">
        <v>234</v>
      </c>
      <c r="BW160" s="467">
        <v>275</v>
      </c>
      <c r="BX160" s="467">
        <v>242</v>
      </c>
      <c r="BY160" s="467">
        <v>247</v>
      </c>
      <c r="BZ160" s="467">
        <v>243</v>
      </c>
      <c r="CA160" s="467">
        <v>252</v>
      </c>
      <c r="CB160" s="467">
        <v>23.204999999999998</v>
      </c>
      <c r="CC160" s="467">
        <v>21.516999999999999</v>
      </c>
      <c r="CD160" s="467">
        <v>18.763999999999999</v>
      </c>
      <c r="CE160" s="467">
        <v>13.166</v>
      </c>
      <c r="CF160" s="467">
        <v>11.346</v>
      </c>
      <c r="CG160" s="467">
        <v>15.170999999999999</v>
      </c>
      <c r="CH160" s="467">
        <v>23.916</v>
      </c>
      <c r="CI160" s="467">
        <v>28.091999999999999</v>
      </c>
      <c r="CJ160" s="467">
        <v>24.719000000000001</v>
      </c>
      <c r="CK160" s="467">
        <v>25.317</v>
      </c>
      <c r="CL160" s="467">
        <v>24.83</v>
      </c>
      <c r="CM160" s="467">
        <v>25.753</v>
      </c>
      <c r="CN160" s="467">
        <v>2429</v>
      </c>
      <c r="CO160" s="467">
        <v>2429</v>
      </c>
      <c r="CP160" s="467">
        <v>2501</v>
      </c>
      <c r="CQ160" s="467">
        <v>2501</v>
      </c>
      <c r="CR160" s="467">
        <v>255.79599999999999</v>
      </c>
      <c r="CS160" s="465">
        <v>2019</v>
      </c>
    </row>
    <row r="161" spans="1:97" ht="38.25" x14ac:dyDescent="0.2">
      <c r="A161" s="465">
        <v>58525</v>
      </c>
      <c r="B161" s="466" t="s">
        <v>1439</v>
      </c>
      <c r="C161" s="465" t="s">
        <v>1981</v>
      </c>
      <c r="D161" s="466" t="s">
        <v>1818</v>
      </c>
      <c r="E161" s="466" t="s">
        <v>1817</v>
      </c>
      <c r="F161" s="465">
        <v>58500</v>
      </c>
      <c r="G161" s="466" t="s">
        <v>1982</v>
      </c>
      <c r="H161" s="466" t="s">
        <v>1983</v>
      </c>
      <c r="I161" s="466" t="s">
        <v>1984</v>
      </c>
      <c r="J161" s="466" t="s">
        <v>1533</v>
      </c>
      <c r="K161" s="465">
        <v>22</v>
      </c>
      <c r="L161" s="465">
        <v>3</v>
      </c>
      <c r="M161" s="466" t="s">
        <v>1985</v>
      </c>
      <c r="N161" s="466" t="s">
        <v>2011</v>
      </c>
      <c r="O161" s="466" t="s">
        <v>2022</v>
      </c>
      <c r="P161" s="466" t="s">
        <v>2023</v>
      </c>
      <c r="Q161" s="466" t="s">
        <v>1533</v>
      </c>
      <c r="R161" s="466" t="s">
        <v>1533</v>
      </c>
      <c r="S161" s="466" t="s">
        <v>2024</v>
      </c>
      <c r="T161" s="467">
        <v>10218</v>
      </c>
      <c r="U161" s="467">
        <v>9350</v>
      </c>
      <c r="V161" s="467">
        <v>10359</v>
      </c>
      <c r="W161" s="467">
        <v>9610</v>
      </c>
      <c r="X161" s="467">
        <v>8941</v>
      </c>
      <c r="Y161" s="467">
        <v>9084</v>
      </c>
      <c r="Z161" s="467">
        <v>10023</v>
      </c>
      <c r="AA161" s="467">
        <v>10457</v>
      </c>
      <c r="AB161" s="467">
        <v>9627</v>
      </c>
      <c r="AC161" s="467">
        <v>8571</v>
      </c>
      <c r="AD161" s="467">
        <v>9322</v>
      </c>
      <c r="AE161" s="467">
        <v>10059</v>
      </c>
      <c r="AF161" s="467">
        <v>10218</v>
      </c>
      <c r="AG161" s="467">
        <v>9350</v>
      </c>
      <c r="AH161" s="467">
        <v>10359</v>
      </c>
      <c r="AI161" s="467">
        <v>9610</v>
      </c>
      <c r="AJ161" s="467">
        <v>8940</v>
      </c>
      <c r="AK161" s="467">
        <v>9084</v>
      </c>
      <c r="AL161" s="467">
        <v>10023</v>
      </c>
      <c r="AM161" s="467">
        <v>10456</v>
      </c>
      <c r="AN161" s="467">
        <v>9627</v>
      </c>
      <c r="AO161" s="467">
        <v>8571</v>
      </c>
      <c r="AP161" s="467">
        <v>9322</v>
      </c>
      <c r="AQ161" s="467">
        <v>10059</v>
      </c>
      <c r="AR161" s="468">
        <v>0.62</v>
      </c>
      <c r="AS161" s="468">
        <v>0.62</v>
      </c>
      <c r="AT161" s="468">
        <v>0.62</v>
      </c>
      <c r="AU161" s="468">
        <v>0.62</v>
      </c>
      <c r="AV161" s="468">
        <v>0.62</v>
      </c>
      <c r="AW161" s="468">
        <v>0.62</v>
      </c>
      <c r="AX161" s="468">
        <v>0.62</v>
      </c>
      <c r="AY161" s="468">
        <v>0.62</v>
      </c>
      <c r="AZ161" s="468">
        <v>0.62</v>
      </c>
      <c r="BA161" s="468">
        <v>0.62</v>
      </c>
      <c r="BB161" s="468">
        <v>0.62</v>
      </c>
      <c r="BC161" s="468">
        <v>0.62</v>
      </c>
      <c r="BD161" s="467">
        <v>6335</v>
      </c>
      <c r="BE161" s="467">
        <v>5797</v>
      </c>
      <c r="BF161" s="467">
        <v>6423</v>
      </c>
      <c r="BG161" s="467">
        <v>5958</v>
      </c>
      <c r="BH161" s="467">
        <v>5543</v>
      </c>
      <c r="BI161" s="467">
        <v>5632</v>
      </c>
      <c r="BJ161" s="467">
        <v>6214</v>
      </c>
      <c r="BK161" s="467">
        <v>6483</v>
      </c>
      <c r="BL161" s="467">
        <v>5969</v>
      </c>
      <c r="BM161" s="467">
        <v>5314</v>
      </c>
      <c r="BN161" s="467">
        <v>5780</v>
      </c>
      <c r="BO161" s="467">
        <v>6237</v>
      </c>
      <c r="BP161" s="467">
        <v>6335</v>
      </c>
      <c r="BQ161" s="467">
        <v>5797</v>
      </c>
      <c r="BR161" s="467">
        <v>6423</v>
      </c>
      <c r="BS161" s="467">
        <v>5958</v>
      </c>
      <c r="BT161" s="467">
        <v>5543</v>
      </c>
      <c r="BU161" s="467">
        <v>5632</v>
      </c>
      <c r="BV161" s="467">
        <v>6214</v>
      </c>
      <c r="BW161" s="467">
        <v>6483</v>
      </c>
      <c r="BX161" s="467">
        <v>5969</v>
      </c>
      <c r="BY161" s="467">
        <v>5314</v>
      </c>
      <c r="BZ161" s="467">
        <v>5780</v>
      </c>
      <c r="CA161" s="467">
        <v>6237</v>
      </c>
      <c r="CB161" s="467">
        <v>647.71400000000006</v>
      </c>
      <c r="CC161" s="467">
        <v>592.66600000000005</v>
      </c>
      <c r="CD161" s="467">
        <v>656.64300000000003</v>
      </c>
      <c r="CE161" s="467">
        <v>609.19200000000001</v>
      </c>
      <c r="CF161" s="467">
        <v>566.78399999999999</v>
      </c>
      <c r="CG161" s="467">
        <v>575.80700000000002</v>
      </c>
      <c r="CH161" s="467">
        <v>635.36800000000005</v>
      </c>
      <c r="CI161" s="467">
        <v>662.85699999999997</v>
      </c>
      <c r="CJ161" s="467">
        <v>610.255</v>
      </c>
      <c r="CK161" s="467">
        <v>543.33699999999999</v>
      </c>
      <c r="CL161" s="467">
        <v>590.928</v>
      </c>
      <c r="CM161" s="467">
        <v>637.65300000000002</v>
      </c>
      <c r="CN161" s="467">
        <v>115621</v>
      </c>
      <c r="CO161" s="467">
        <v>115619</v>
      </c>
      <c r="CP161" s="467">
        <v>71685</v>
      </c>
      <c r="CQ161" s="467">
        <v>71685</v>
      </c>
      <c r="CR161" s="467">
        <v>7329.2039999999997</v>
      </c>
      <c r="CS161" s="465">
        <v>2019</v>
      </c>
    </row>
    <row r="162" spans="1:97" ht="38.25" x14ac:dyDescent="0.2">
      <c r="A162" s="465">
        <v>58525</v>
      </c>
      <c r="B162" s="466" t="s">
        <v>1439</v>
      </c>
      <c r="C162" s="465" t="s">
        <v>1981</v>
      </c>
      <c r="D162" s="466" t="s">
        <v>1818</v>
      </c>
      <c r="E162" s="466" t="s">
        <v>1817</v>
      </c>
      <c r="F162" s="465">
        <v>58500</v>
      </c>
      <c r="G162" s="466" t="s">
        <v>1982</v>
      </c>
      <c r="H162" s="466" t="s">
        <v>1983</v>
      </c>
      <c r="I162" s="466" t="s">
        <v>1984</v>
      </c>
      <c r="J162" s="466" t="s">
        <v>1533</v>
      </c>
      <c r="K162" s="465">
        <v>22</v>
      </c>
      <c r="L162" s="465">
        <v>3</v>
      </c>
      <c r="M162" s="466" t="s">
        <v>1985</v>
      </c>
      <c r="N162" s="466" t="s">
        <v>2029</v>
      </c>
      <c r="O162" s="466" t="s">
        <v>2030</v>
      </c>
      <c r="P162" s="466" t="s">
        <v>2030</v>
      </c>
      <c r="Q162" s="466" t="s">
        <v>1533</v>
      </c>
      <c r="R162" s="466" t="s">
        <v>1533</v>
      </c>
      <c r="S162" s="466" t="s">
        <v>1533</v>
      </c>
      <c r="T162" s="467">
        <v>0</v>
      </c>
      <c r="U162" s="467">
        <v>0</v>
      </c>
      <c r="V162" s="467">
        <v>0</v>
      </c>
      <c r="W162" s="467">
        <v>0</v>
      </c>
      <c r="X162" s="467">
        <v>0</v>
      </c>
      <c r="Y162" s="467">
        <v>0</v>
      </c>
      <c r="Z162" s="467">
        <v>0</v>
      </c>
      <c r="AA162" s="467">
        <v>0</v>
      </c>
      <c r="AB162" s="467">
        <v>0</v>
      </c>
      <c r="AC162" s="467">
        <v>0</v>
      </c>
      <c r="AD162" s="467">
        <v>0</v>
      </c>
      <c r="AE162" s="467">
        <v>0</v>
      </c>
      <c r="AF162" s="467">
        <v>0</v>
      </c>
      <c r="AG162" s="467">
        <v>0</v>
      </c>
      <c r="AH162" s="467">
        <v>0</v>
      </c>
      <c r="AI162" s="467">
        <v>0</v>
      </c>
      <c r="AJ162" s="467">
        <v>0</v>
      </c>
      <c r="AK162" s="467">
        <v>0</v>
      </c>
      <c r="AL162" s="467">
        <v>0</v>
      </c>
      <c r="AM162" s="467">
        <v>0</v>
      </c>
      <c r="AN162" s="467">
        <v>0</v>
      </c>
      <c r="AO162" s="467">
        <v>0</v>
      </c>
      <c r="AP162" s="467">
        <v>0</v>
      </c>
      <c r="AQ162" s="467">
        <v>0</v>
      </c>
      <c r="AR162" s="468">
        <v>0</v>
      </c>
      <c r="AS162" s="468">
        <v>0</v>
      </c>
      <c r="AT162" s="468">
        <v>0</v>
      </c>
      <c r="AU162" s="468">
        <v>0</v>
      </c>
      <c r="AV162" s="468">
        <v>0</v>
      </c>
      <c r="AW162" s="468">
        <v>0</v>
      </c>
      <c r="AX162" s="468">
        <v>0</v>
      </c>
      <c r="AY162" s="468">
        <v>0</v>
      </c>
      <c r="AZ162" s="468">
        <v>0</v>
      </c>
      <c r="BA162" s="468">
        <v>0</v>
      </c>
      <c r="BB162" s="468">
        <v>0</v>
      </c>
      <c r="BC162" s="468">
        <v>0</v>
      </c>
      <c r="BD162" s="467">
        <v>941</v>
      </c>
      <c r="BE162" s="467">
        <v>1098</v>
      </c>
      <c r="BF162" s="467">
        <v>1668</v>
      </c>
      <c r="BG162" s="467">
        <v>1940</v>
      </c>
      <c r="BH162" s="467">
        <v>2020</v>
      </c>
      <c r="BI162" s="467">
        <v>2442</v>
      </c>
      <c r="BJ162" s="467">
        <v>2410</v>
      </c>
      <c r="BK162" s="467">
        <v>2360</v>
      </c>
      <c r="BL162" s="467">
        <v>1930</v>
      </c>
      <c r="BM162" s="467">
        <v>1773</v>
      </c>
      <c r="BN162" s="467">
        <v>1134</v>
      </c>
      <c r="BO162" s="467">
        <v>731</v>
      </c>
      <c r="BP162" s="467">
        <v>941</v>
      </c>
      <c r="BQ162" s="467">
        <v>1098</v>
      </c>
      <c r="BR162" s="467">
        <v>1668</v>
      </c>
      <c r="BS162" s="467">
        <v>1940</v>
      </c>
      <c r="BT162" s="467">
        <v>2020</v>
      </c>
      <c r="BU162" s="467">
        <v>2442</v>
      </c>
      <c r="BV162" s="467">
        <v>2410</v>
      </c>
      <c r="BW162" s="467">
        <v>2360</v>
      </c>
      <c r="BX162" s="467">
        <v>1930</v>
      </c>
      <c r="BY162" s="467">
        <v>1773</v>
      </c>
      <c r="BZ162" s="467">
        <v>1134</v>
      </c>
      <c r="CA162" s="467">
        <v>731</v>
      </c>
      <c r="CB162" s="467">
        <v>105.67100000000001</v>
      </c>
      <c r="CC162" s="467">
        <v>123.3</v>
      </c>
      <c r="CD162" s="467">
        <v>187.29499999999999</v>
      </c>
      <c r="CE162" s="467">
        <v>217.83699999999999</v>
      </c>
      <c r="CF162" s="467">
        <v>226.803</v>
      </c>
      <c r="CG162" s="467">
        <v>274.19099999999997</v>
      </c>
      <c r="CH162" s="467">
        <v>270.59300000000002</v>
      </c>
      <c r="CI162" s="467">
        <v>265.01299999999998</v>
      </c>
      <c r="CJ162" s="467">
        <v>216.72499999999999</v>
      </c>
      <c r="CK162" s="467">
        <v>199.13399999999999</v>
      </c>
      <c r="CL162" s="467">
        <v>127.35299999999999</v>
      </c>
      <c r="CM162" s="467">
        <v>82.084999999999994</v>
      </c>
      <c r="CN162" s="467">
        <v>0</v>
      </c>
      <c r="CO162" s="467">
        <v>0</v>
      </c>
      <c r="CP162" s="467">
        <v>20447</v>
      </c>
      <c r="CQ162" s="467">
        <v>20447</v>
      </c>
      <c r="CR162" s="467">
        <v>2296</v>
      </c>
      <c r="CS162" s="465">
        <v>2019</v>
      </c>
    </row>
    <row r="163" spans="1:97" ht="51" x14ac:dyDescent="0.2">
      <c r="A163" s="465">
        <v>58585</v>
      </c>
      <c r="B163" s="466" t="s">
        <v>1439</v>
      </c>
      <c r="C163" s="465" t="s">
        <v>1981</v>
      </c>
      <c r="D163" s="466" t="s">
        <v>1820</v>
      </c>
      <c r="E163" s="466" t="s">
        <v>1819</v>
      </c>
      <c r="F163" s="465">
        <v>58544</v>
      </c>
      <c r="G163" s="466" t="s">
        <v>1982</v>
      </c>
      <c r="H163" s="466" t="s">
        <v>1983</v>
      </c>
      <c r="I163" s="466" t="s">
        <v>1984</v>
      </c>
      <c r="J163" s="466" t="s">
        <v>1533</v>
      </c>
      <c r="K163" s="465">
        <v>312</v>
      </c>
      <c r="L163" s="465">
        <v>7</v>
      </c>
      <c r="M163" s="466" t="s">
        <v>1989</v>
      </c>
      <c r="N163" s="466" t="s">
        <v>2032</v>
      </c>
      <c r="O163" s="466" t="s">
        <v>2033</v>
      </c>
      <c r="P163" s="466" t="s">
        <v>2003</v>
      </c>
      <c r="Q163" s="466" t="s">
        <v>1533</v>
      </c>
      <c r="R163" s="466" t="s">
        <v>1533</v>
      </c>
      <c r="S163" s="466" t="s">
        <v>2034</v>
      </c>
      <c r="T163" s="467">
        <v>19</v>
      </c>
      <c r="U163" s="467">
        <v>14</v>
      </c>
      <c r="V163" s="467">
        <v>16</v>
      </c>
      <c r="W163" s="467">
        <v>15</v>
      </c>
      <c r="X163" s="467">
        <v>14</v>
      </c>
      <c r="Y163" s="467">
        <v>16</v>
      </c>
      <c r="Z163" s="467">
        <v>17</v>
      </c>
      <c r="AA163" s="467">
        <v>18</v>
      </c>
      <c r="AB163" s="467">
        <v>16</v>
      </c>
      <c r="AC163" s="467">
        <v>18</v>
      </c>
      <c r="AD163" s="467">
        <v>15</v>
      </c>
      <c r="AE163" s="467">
        <v>16</v>
      </c>
      <c r="AF163" s="467">
        <v>19</v>
      </c>
      <c r="AG163" s="467">
        <v>14</v>
      </c>
      <c r="AH163" s="467">
        <v>16</v>
      </c>
      <c r="AI163" s="467">
        <v>15</v>
      </c>
      <c r="AJ163" s="467">
        <v>14</v>
      </c>
      <c r="AK163" s="467">
        <v>16</v>
      </c>
      <c r="AL163" s="467">
        <v>17</v>
      </c>
      <c r="AM163" s="467">
        <v>18</v>
      </c>
      <c r="AN163" s="467">
        <v>16</v>
      </c>
      <c r="AO163" s="467">
        <v>18</v>
      </c>
      <c r="AP163" s="467">
        <v>15</v>
      </c>
      <c r="AQ163" s="467">
        <v>16</v>
      </c>
      <c r="AR163" s="468">
        <v>0</v>
      </c>
      <c r="AS163" s="468">
        <v>0</v>
      </c>
      <c r="AT163" s="468">
        <v>0</v>
      </c>
      <c r="AU163" s="468">
        <v>0</v>
      </c>
      <c r="AV163" s="468">
        <v>0</v>
      </c>
      <c r="AW163" s="468">
        <v>0</v>
      </c>
      <c r="AX163" s="468">
        <v>0</v>
      </c>
      <c r="AY163" s="468">
        <v>0</v>
      </c>
      <c r="AZ163" s="468">
        <v>0</v>
      </c>
      <c r="BA163" s="468">
        <v>0</v>
      </c>
      <c r="BB163" s="468">
        <v>0</v>
      </c>
      <c r="BC163" s="468">
        <v>0</v>
      </c>
      <c r="BD163" s="467">
        <v>0</v>
      </c>
      <c r="BE163" s="467">
        <v>0</v>
      </c>
      <c r="BF163" s="467">
        <v>0</v>
      </c>
      <c r="BG163" s="467">
        <v>0</v>
      </c>
      <c r="BH163" s="467">
        <v>0</v>
      </c>
      <c r="BI163" s="467">
        <v>0</v>
      </c>
      <c r="BJ163" s="467">
        <v>0</v>
      </c>
      <c r="BK163" s="467">
        <v>0</v>
      </c>
      <c r="BL163" s="467">
        <v>0</v>
      </c>
      <c r="BM163" s="467">
        <v>0</v>
      </c>
      <c r="BN163" s="467">
        <v>0</v>
      </c>
      <c r="BO163" s="467">
        <v>0</v>
      </c>
      <c r="BP163" s="467">
        <v>0</v>
      </c>
      <c r="BQ163" s="467">
        <v>0</v>
      </c>
      <c r="BR163" s="467">
        <v>0</v>
      </c>
      <c r="BS163" s="467">
        <v>0</v>
      </c>
      <c r="BT163" s="467">
        <v>0</v>
      </c>
      <c r="BU163" s="467">
        <v>0</v>
      </c>
      <c r="BV163" s="467">
        <v>0</v>
      </c>
      <c r="BW163" s="467">
        <v>0</v>
      </c>
      <c r="BX163" s="467">
        <v>0</v>
      </c>
      <c r="BY163" s="467">
        <v>0</v>
      </c>
      <c r="BZ163" s="467">
        <v>0</v>
      </c>
      <c r="CA163" s="467">
        <v>0</v>
      </c>
      <c r="CB163" s="467">
        <v>-3.097</v>
      </c>
      <c r="CC163" s="467">
        <v>-2.492</v>
      </c>
      <c r="CD163" s="467">
        <v>-2.827</v>
      </c>
      <c r="CE163" s="467">
        <v>-2.6339999999999999</v>
      </c>
      <c r="CF163" s="467">
        <v>-2.419</v>
      </c>
      <c r="CG163" s="467">
        <v>-2.8540000000000001</v>
      </c>
      <c r="CH163" s="467">
        <v>-2.9430000000000001</v>
      </c>
      <c r="CI163" s="467">
        <v>-3.2130000000000001</v>
      </c>
      <c r="CJ163" s="467">
        <v>-2.8879999999999999</v>
      </c>
      <c r="CK163" s="467">
        <v>-3.1360000000000001</v>
      </c>
      <c r="CL163" s="467">
        <v>-2.669</v>
      </c>
      <c r="CM163" s="467">
        <v>-2.8279999999999998</v>
      </c>
      <c r="CN163" s="467">
        <v>194</v>
      </c>
      <c r="CO163" s="467">
        <v>194</v>
      </c>
      <c r="CP163" s="467">
        <v>0</v>
      </c>
      <c r="CQ163" s="467">
        <v>0</v>
      </c>
      <c r="CR163" s="467">
        <v>-34</v>
      </c>
      <c r="CS163" s="465">
        <v>2019</v>
      </c>
    </row>
    <row r="164" spans="1:97" ht="51" x14ac:dyDescent="0.2">
      <c r="A164" s="465">
        <v>58585</v>
      </c>
      <c r="B164" s="466" t="s">
        <v>1439</v>
      </c>
      <c r="C164" s="465" t="s">
        <v>1981</v>
      </c>
      <c r="D164" s="466" t="s">
        <v>1820</v>
      </c>
      <c r="E164" s="466" t="s">
        <v>1819</v>
      </c>
      <c r="F164" s="465">
        <v>58544</v>
      </c>
      <c r="G164" s="466" t="s">
        <v>1982</v>
      </c>
      <c r="H164" s="466" t="s">
        <v>1983</v>
      </c>
      <c r="I164" s="466" t="s">
        <v>1984</v>
      </c>
      <c r="J164" s="466" t="s">
        <v>1533</v>
      </c>
      <c r="K164" s="465">
        <v>312</v>
      </c>
      <c r="L164" s="465">
        <v>7</v>
      </c>
      <c r="M164" s="466" t="s">
        <v>1989</v>
      </c>
      <c r="N164" s="466" t="s">
        <v>1990</v>
      </c>
      <c r="O164" s="466" t="s">
        <v>1986</v>
      </c>
      <c r="P164" s="466" t="s">
        <v>1986</v>
      </c>
      <c r="Q164" s="466" t="s">
        <v>1533</v>
      </c>
      <c r="R164" s="466" t="s">
        <v>1533</v>
      </c>
      <c r="S164" s="466" t="s">
        <v>1987</v>
      </c>
      <c r="T164" s="467">
        <v>8796</v>
      </c>
      <c r="U164" s="467">
        <v>8156</v>
      </c>
      <c r="V164" s="467">
        <v>7113</v>
      </c>
      <c r="W164" s="467">
        <v>4991</v>
      </c>
      <c r="X164" s="467">
        <v>4301</v>
      </c>
      <c r="Y164" s="467">
        <v>5751</v>
      </c>
      <c r="Z164" s="467">
        <v>9066</v>
      </c>
      <c r="AA164" s="467">
        <v>10649</v>
      </c>
      <c r="AB164" s="467">
        <v>9370</v>
      </c>
      <c r="AC164" s="467">
        <v>9597</v>
      </c>
      <c r="AD164" s="467">
        <v>9412</v>
      </c>
      <c r="AE164" s="467">
        <v>9762</v>
      </c>
      <c r="AF164" s="467">
        <v>3789</v>
      </c>
      <c r="AG164" s="467">
        <v>3513</v>
      </c>
      <c r="AH164" s="467">
        <v>3063</v>
      </c>
      <c r="AI164" s="467">
        <v>2149</v>
      </c>
      <c r="AJ164" s="467">
        <v>1852</v>
      </c>
      <c r="AK164" s="467">
        <v>2476</v>
      </c>
      <c r="AL164" s="467">
        <v>3904</v>
      </c>
      <c r="AM164" s="467">
        <v>4586</v>
      </c>
      <c r="AN164" s="467">
        <v>4036</v>
      </c>
      <c r="AO164" s="467">
        <v>4132</v>
      </c>
      <c r="AP164" s="467">
        <v>4053</v>
      </c>
      <c r="AQ164" s="467">
        <v>4204</v>
      </c>
      <c r="AR164" s="468">
        <v>1.012</v>
      </c>
      <c r="AS164" s="468">
        <v>1.012</v>
      </c>
      <c r="AT164" s="468">
        <v>1.012</v>
      </c>
      <c r="AU164" s="468">
        <v>1.012</v>
      </c>
      <c r="AV164" s="468">
        <v>1.012</v>
      </c>
      <c r="AW164" s="468">
        <v>1.012</v>
      </c>
      <c r="AX164" s="468">
        <v>1.012</v>
      </c>
      <c r="AY164" s="468">
        <v>1.012</v>
      </c>
      <c r="AZ164" s="468">
        <v>1.012</v>
      </c>
      <c r="BA164" s="468">
        <v>1.012</v>
      </c>
      <c r="BB164" s="468">
        <v>1.012</v>
      </c>
      <c r="BC164" s="468">
        <v>1.012</v>
      </c>
      <c r="BD164" s="467">
        <v>8902</v>
      </c>
      <c r="BE164" s="467">
        <v>8254</v>
      </c>
      <c r="BF164" s="467">
        <v>7198</v>
      </c>
      <c r="BG164" s="467">
        <v>5051</v>
      </c>
      <c r="BH164" s="467">
        <v>4353</v>
      </c>
      <c r="BI164" s="467">
        <v>5820</v>
      </c>
      <c r="BJ164" s="467">
        <v>9175</v>
      </c>
      <c r="BK164" s="467">
        <v>10777</v>
      </c>
      <c r="BL164" s="467">
        <v>9482</v>
      </c>
      <c r="BM164" s="467">
        <v>9712</v>
      </c>
      <c r="BN164" s="467">
        <v>9525</v>
      </c>
      <c r="BO164" s="467">
        <v>9879</v>
      </c>
      <c r="BP164" s="467">
        <v>3834</v>
      </c>
      <c r="BQ164" s="467">
        <v>3555</v>
      </c>
      <c r="BR164" s="467">
        <v>3100</v>
      </c>
      <c r="BS164" s="467">
        <v>2175</v>
      </c>
      <c r="BT164" s="467">
        <v>1874</v>
      </c>
      <c r="BU164" s="467">
        <v>2506</v>
      </c>
      <c r="BV164" s="467">
        <v>3951</v>
      </c>
      <c r="BW164" s="467">
        <v>4641</v>
      </c>
      <c r="BX164" s="467">
        <v>4084</v>
      </c>
      <c r="BY164" s="467">
        <v>4182</v>
      </c>
      <c r="BZ164" s="467">
        <v>4102</v>
      </c>
      <c r="CA164" s="467">
        <v>4254</v>
      </c>
      <c r="CB164" s="467">
        <v>667.33399999999995</v>
      </c>
      <c r="CC164" s="467">
        <v>618.76</v>
      </c>
      <c r="CD164" s="467">
        <v>539.58799999999997</v>
      </c>
      <c r="CE164" s="467">
        <v>378.62799999999999</v>
      </c>
      <c r="CF164" s="467">
        <v>326.26900000000001</v>
      </c>
      <c r="CG164" s="467">
        <v>436.28</v>
      </c>
      <c r="CH164" s="467">
        <v>687.75400000000002</v>
      </c>
      <c r="CI164" s="467">
        <v>807.84900000000005</v>
      </c>
      <c r="CJ164" s="467">
        <v>710.84699999999998</v>
      </c>
      <c r="CK164" s="467">
        <v>728.06100000000004</v>
      </c>
      <c r="CL164" s="467">
        <v>714.03800000000001</v>
      </c>
      <c r="CM164" s="467">
        <v>740.59199999999998</v>
      </c>
      <c r="CN164" s="467">
        <v>96964</v>
      </c>
      <c r="CO164" s="467">
        <v>41757</v>
      </c>
      <c r="CP164" s="467">
        <v>98128</v>
      </c>
      <c r="CQ164" s="467">
        <v>42258</v>
      </c>
      <c r="CR164" s="467">
        <v>7356</v>
      </c>
      <c r="CS164" s="465">
        <v>2019</v>
      </c>
    </row>
    <row r="165" spans="1:97" ht="51" x14ac:dyDescent="0.2">
      <c r="A165" s="465">
        <v>58585</v>
      </c>
      <c r="B165" s="466" t="s">
        <v>1439</v>
      </c>
      <c r="C165" s="465" t="s">
        <v>1981</v>
      </c>
      <c r="D165" s="466" t="s">
        <v>1820</v>
      </c>
      <c r="E165" s="466" t="s">
        <v>1819</v>
      </c>
      <c r="F165" s="465">
        <v>58544</v>
      </c>
      <c r="G165" s="466" t="s">
        <v>1982</v>
      </c>
      <c r="H165" s="466" t="s">
        <v>1983</v>
      </c>
      <c r="I165" s="466" t="s">
        <v>1984</v>
      </c>
      <c r="J165" s="466" t="s">
        <v>1533</v>
      </c>
      <c r="K165" s="465">
        <v>312</v>
      </c>
      <c r="L165" s="465">
        <v>7</v>
      </c>
      <c r="M165" s="466" t="s">
        <v>1989</v>
      </c>
      <c r="N165" s="466" t="s">
        <v>2029</v>
      </c>
      <c r="O165" s="466" t="s">
        <v>2030</v>
      </c>
      <c r="P165" s="466" t="s">
        <v>2030</v>
      </c>
      <c r="Q165" s="466" t="s">
        <v>1533</v>
      </c>
      <c r="R165" s="466" t="s">
        <v>1533</v>
      </c>
      <c r="S165" s="466" t="s">
        <v>1533</v>
      </c>
      <c r="T165" s="467">
        <v>0</v>
      </c>
      <c r="U165" s="467">
        <v>0</v>
      </c>
      <c r="V165" s="467">
        <v>0</v>
      </c>
      <c r="W165" s="467">
        <v>0</v>
      </c>
      <c r="X165" s="467">
        <v>0</v>
      </c>
      <c r="Y165" s="467">
        <v>0</v>
      </c>
      <c r="Z165" s="467">
        <v>0</v>
      </c>
      <c r="AA165" s="467">
        <v>0</v>
      </c>
      <c r="AB165" s="467">
        <v>0</v>
      </c>
      <c r="AC165" s="467">
        <v>0</v>
      </c>
      <c r="AD165" s="467">
        <v>0</v>
      </c>
      <c r="AE165" s="467">
        <v>0</v>
      </c>
      <c r="AF165" s="467">
        <v>0</v>
      </c>
      <c r="AG165" s="467">
        <v>0</v>
      </c>
      <c r="AH165" s="467">
        <v>0</v>
      </c>
      <c r="AI165" s="467">
        <v>0</v>
      </c>
      <c r="AJ165" s="467">
        <v>0</v>
      </c>
      <c r="AK165" s="467">
        <v>0</v>
      </c>
      <c r="AL165" s="467">
        <v>0</v>
      </c>
      <c r="AM165" s="467">
        <v>0</v>
      </c>
      <c r="AN165" s="467">
        <v>0</v>
      </c>
      <c r="AO165" s="467">
        <v>0</v>
      </c>
      <c r="AP165" s="467">
        <v>0</v>
      </c>
      <c r="AQ165" s="467">
        <v>0</v>
      </c>
      <c r="AR165" s="468">
        <v>0</v>
      </c>
      <c r="AS165" s="468">
        <v>0</v>
      </c>
      <c r="AT165" s="468">
        <v>0</v>
      </c>
      <c r="AU165" s="468">
        <v>0</v>
      </c>
      <c r="AV165" s="468">
        <v>0</v>
      </c>
      <c r="AW165" s="468">
        <v>0</v>
      </c>
      <c r="AX165" s="468">
        <v>0</v>
      </c>
      <c r="AY165" s="468">
        <v>0</v>
      </c>
      <c r="AZ165" s="468">
        <v>0</v>
      </c>
      <c r="BA165" s="468">
        <v>0</v>
      </c>
      <c r="BB165" s="468">
        <v>0</v>
      </c>
      <c r="BC165" s="468">
        <v>0</v>
      </c>
      <c r="BD165" s="467">
        <v>1060</v>
      </c>
      <c r="BE165" s="467">
        <v>1237</v>
      </c>
      <c r="BF165" s="467">
        <v>1879</v>
      </c>
      <c r="BG165" s="467">
        <v>2185</v>
      </c>
      <c r="BH165" s="467">
        <v>2275</v>
      </c>
      <c r="BI165" s="467">
        <v>2750</v>
      </c>
      <c r="BJ165" s="467">
        <v>2714</v>
      </c>
      <c r="BK165" s="467">
        <v>2658</v>
      </c>
      <c r="BL165" s="467">
        <v>2174</v>
      </c>
      <c r="BM165" s="467">
        <v>1997</v>
      </c>
      <c r="BN165" s="467">
        <v>1277</v>
      </c>
      <c r="BO165" s="467">
        <v>823</v>
      </c>
      <c r="BP165" s="467">
        <v>1060</v>
      </c>
      <c r="BQ165" s="467">
        <v>1237</v>
      </c>
      <c r="BR165" s="467">
        <v>1879</v>
      </c>
      <c r="BS165" s="467">
        <v>2185</v>
      </c>
      <c r="BT165" s="467">
        <v>2275</v>
      </c>
      <c r="BU165" s="467">
        <v>2750</v>
      </c>
      <c r="BV165" s="467">
        <v>2714</v>
      </c>
      <c r="BW165" s="467">
        <v>2658</v>
      </c>
      <c r="BX165" s="467">
        <v>2174</v>
      </c>
      <c r="BY165" s="467">
        <v>1997</v>
      </c>
      <c r="BZ165" s="467">
        <v>1277</v>
      </c>
      <c r="CA165" s="467">
        <v>823</v>
      </c>
      <c r="CB165" s="467">
        <v>119.018</v>
      </c>
      <c r="CC165" s="467">
        <v>138.874</v>
      </c>
      <c r="CD165" s="467">
        <v>210.95099999999999</v>
      </c>
      <c r="CE165" s="467">
        <v>245.351</v>
      </c>
      <c r="CF165" s="467">
        <v>255.45</v>
      </c>
      <c r="CG165" s="467">
        <v>308.82400000000001</v>
      </c>
      <c r="CH165" s="467">
        <v>304.77</v>
      </c>
      <c r="CI165" s="467">
        <v>298.48599999999999</v>
      </c>
      <c r="CJ165" s="467">
        <v>244.09899999999999</v>
      </c>
      <c r="CK165" s="467">
        <v>224.286</v>
      </c>
      <c r="CL165" s="467">
        <v>143.43899999999999</v>
      </c>
      <c r="CM165" s="467">
        <v>92.451999999999998</v>
      </c>
      <c r="CN165" s="467">
        <v>0</v>
      </c>
      <c r="CO165" s="467">
        <v>0</v>
      </c>
      <c r="CP165" s="467">
        <v>23029</v>
      </c>
      <c r="CQ165" s="467">
        <v>23029</v>
      </c>
      <c r="CR165" s="467">
        <v>2586</v>
      </c>
      <c r="CS165" s="465">
        <v>2019</v>
      </c>
    </row>
    <row r="166" spans="1:97" ht="38.25" x14ac:dyDescent="0.2">
      <c r="A166" s="465">
        <v>58625</v>
      </c>
      <c r="B166" s="466" t="s">
        <v>1439</v>
      </c>
      <c r="C166" s="465" t="s">
        <v>1981</v>
      </c>
      <c r="D166" s="466" t="s">
        <v>1822</v>
      </c>
      <c r="E166" s="466" t="s">
        <v>1821</v>
      </c>
      <c r="F166" s="465">
        <v>58549</v>
      </c>
      <c r="G166" s="466" t="s">
        <v>1982</v>
      </c>
      <c r="H166" s="466" t="s">
        <v>1983</v>
      </c>
      <c r="I166" s="466" t="s">
        <v>1984</v>
      </c>
      <c r="J166" s="466" t="s">
        <v>1533</v>
      </c>
      <c r="K166" s="465">
        <v>22</v>
      </c>
      <c r="L166" s="465">
        <v>3</v>
      </c>
      <c r="M166" s="466" t="s">
        <v>1985</v>
      </c>
      <c r="N166" s="466" t="s">
        <v>2032</v>
      </c>
      <c r="O166" s="466" t="s">
        <v>2033</v>
      </c>
      <c r="P166" s="466" t="s">
        <v>2003</v>
      </c>
      <c r="Q166" s="466" t="s">
        <v>1533</v>
      </c>
      <c r="R166" s="466" t="s">
        <v>1533</v>
      </c>
      <c r="S166" s="466" t="s">
        <v>2034</v>
      </c>
      <c r="T166" s="467">
        <v>0</v>
      </c>
      <c r="U166" s="467">
        <v>0</v>
      </c>
      <c r="V166" s="467">
        <v>0</v>
      </c>
      <c r="W166" s="467">
        <v>0</v>
      </c>
      <c r="X166" s="467">
        <v>0</v>
      </c>
      <c r="Y166" s="467">
        <v>0</v>
      </c>
      <c r="Z166" s="467">
        <v>0</v>
      </c>
      <c r="AA166" s="467">
        <v>0</v>
      </c>
      <c r="AB166" s="467">
        <v>0</v>
      </c>
      <c r="AC166" s="467">
        <v>0</v>
      </c>
      <c r="AD166" s="467">
        <v>0</v>
      </c>
      <c r="AE166" s="467">
        <v>0</v>
      </c>
      <c r="AF166" s="467">
        <v>0</v>
      </c>
      <c r="AG166" s="467">
        <v>0</v>
      </c>
      <c r="AH166" s="467">
        <v>0</v>
      </c>
      <c r="AI166" s="467">
        <v>0</v>
      </c>
      <c r="AJ166" s="467">
        <v>0</v>
      </c>
      <c r="AK166" s="467">
        <v>0</v>
      </c>
      <c r="AL166" s="467">
        <v>0</v>
      </c>
      <c r="AM166" s="467">
        <v>0</v>
      </c>
      <c r="AN166" s="467">
        <v>0</v>
      </c>
      <c r="AO166" s="467">
        <v>0</v>
      </c>
      <c r="AP166" s="467">
        <v>0</v>
      </c>
      <c r="AQ166" s="467">
        <v>0</v>
      </c>
      <c r="AR166" s="468">
        <v>0</v>
      </c>
      <c r="AS166" s="468">
        <v>0</v>
      </c>
      <c r="AT166" s="468">
        <v>0</v>
      </c>
      <c r="AU166" s="468">
        <v>0</v>
      </c>
      <c r="AV166" s="468">
        <v>0</v>
      </c>
      <c r="AW166" s="468">
        <v>0</v>
      </c>
      <c r="AX166" s="468">
        <v>0</v>
      </c>
      <c r="AY166" s="468">
        <v>0</v>
      </c>
      <c r="AZ166" s="468">
        <v>0</v>
      </c>
      <c r="BA166" s="468">
        <v>0</v>
      </c>
      <c r="BB166" s="468">
        <v>0</v>
      </c>
      <c r="BC166" s="468">
        <v>0</v>
      </c>
      <c r="BD166" s="467">
        <v>0</v>
      </c>
      <c r="BE166" s="467">
        <v>0</v>
      </c>
      <c r="BF166" s="467">
        <v>0</v>
      </c>
      <c r="BG166" s="467">
        <v>0</v>
      </c>
      <c r="BH166" s="467">
        <v>0</v>
      </c>
      <c r="BI166" s="467">
        <v>0</v>
      </c>
      <c r="BJ166" s="467">
        <v>0</v>
      </c>
      <c r="BK166" s="467">
        <v>0</v>
      </c>
      <c r="BL166" s="467">
        <v>0</v>
      </c>
      <c r="BM166" s="467">
        <v>0</v>
      </c>
      <c r="BN166" s="467">
        <v>0</v>
      </c>
      <c r="BO166" s="467">
        <v>0</v>
      </c>
      <c r="BP166" s="467">
        <v>0</v>
      </c>
      <c r="BQ166" s="467">
        <v>0</v>
      </c>
      <c r="BR166" s="467">
        <v>0</v>
      </c>
      <c r="BS166" s="467">
        <v>0</v>
      </c>
      <c r="BT166" s="467">
        <v>0</v>
      </c>
      <c r="BU166" s="467">
        <v>0</v>
      </c>
      <c r="BV166" s="467">
        <v>0</v>
      </c>
      <c r="BW166" s="467">
        <v>0</v>
      </c>
      <c r="BX166" s="467">
        <v>0</v>
      </c>
      <c r="BY166" s="467">
        <v>0</v>
      </c>
      <c r="BZ166" s="467">
        <v>0</v>
      </c>
      <c r="CA166" s="467">
        <v>0</v>
      </c>
      <c r="CB166" s="467">
        <v>0</v>
      </c>
      <c r="CC166" s="467">
        <v>0</v>
      </c>
      <c r="CD166" s="467">
        <v>0</v>
      </c>
      <c r="CE166" s="467">
        <v>0</v>
      </c>
      <c r="CF166" s="467">
        <v>0</v>
      </c>
      <c r="CG166" s="467">
        <v>0</v>
      </c>
      <c r="CH166" s="467">
        <v>0</v>
      </c>
      <c r="CI166" s="467">
        <v>0</v>
      </c>
      <c r="CJ166" s="467">
        <v>0</v>
      </c>
      <c r="CK166" s="467">
        <v>0</v>
      </c>
      <c r="CL166" s="467">
        <v>0</v>
      </c>
      <c r="CM166" s="467">
        <v>0</v>
      </c>
      <c r="CN166" s="467">
        <v>0</v>
      </c>
      <c r="CO166" s="467">
        <v>0</v>
      </c>
      <c r="CP166" s="467">
        <v>0</v>
      </c>
      <c r="CQ166" s="467">
        <v>0</v>
      </c>
      <c r="CR166" s="467">
        <v>0</v>
      </c>
      <c r="CS166" s="465">
        <v>2019</v>
      </c>
    </row>
    <row r="167" spans="1:97" ht="38.25" x14ac:dyDescent="0.2">
      <c r="A167" s="465">
        <v>58625</v>
      </c>
      <c r="B167" s="466" t="s">
        <v>1439</v>
      </c>
      <c r="C167" s="465" t="s">
        <v>1981</v>
      </c>
      <c r="D167" s="466" t="s">
        <v>1822</v>
      </c>
      <c r="E167" s="466" t="s">
        <v>1821</v>
      </c>
      <c r="F167" s="465">
        <v>58549</v>
      </c>
      <c r="G167" s="466" t="s">
        <v>1982</v>
      </c>
      <c r="H167" s="466" t="s">
        <v>1983</v>
      </c>
      <c r="I167" s="466" t="s">
        <v>1984</v>
      </c>
      <c r="J167" s="466" t="s">
        <v>1533</v>
      </c>
      <c r="K167" s="465">
        <v>22</v>
      </c>
      <c r="L167" s="465">
        <v>3</v>
      </c>
      <c r="M167" s="466" t="s">
        <v>1985</v>
      </c>
      <c r="N167" s="466" t="s">
        <v>2027</v>
      </c>
      <c r="O167" s="466" t="s">
        <v>1986</v>
      </c>
      <c r="P167" s="466" t="s">
        <v>1986</v>
      </c>
      <c r="Q167" s="466" t="s">
        <v>1533</v>
      </c>
      <c r="R167" s="466" t="s">
        <v>1533</v>
      </c>
      <c r="S167" s="466" t="s">
        <v>1987</v>
      </c>
      <c r="T167" s="467">
        <v>7089</v>
      </c>
      <c r="U167" s="467">
        <v>6574</v>
      </c>
      <c r="V167" s="467">
        <v>5733</v>
      </c>
      <c r="W167" s="467">
        <v>4023</v>
      </c>
      <c r="X167" s="467">
        <v>3466</v>
      </c>
      <c r="Y167" s="467">
        <v>4635</v>
      </c>
      <c r="Z167" s="467">
        <v>7307</v>
      </c>
      <c r="AA167" s="467">
        <v>8583</v>
      </c>
      <c r="AB167" s="467">
        <v>7552</v>
      </c>
      <c r="AC167" s="467">
        <v>7735</v>
      </c>
      <c r="AD167" s="467">
        <v>7586</v>
      </c>
      <c r="AE167" s="467">
        <v>7868</v>
      </c>
      <c r="AF167" s="467">
        <v>7089</v>
      </c>
      <c r="AG167" s="467">
        <v>6574</v>
      </c>
      <c r="AH167" s="467">
        <v>5733</v>
      </c>
      <c r="AI167" s="467">
        <v>4023</v>
      </c>
      <c r="AJ167" s="467">
        <v>3466</v>
      </c>
      <c r="AK167" s="467">
        <v>4635</v>
      </c>
      <c r="AL167" s="467">
        <v>7307</v>
      </c>
      <c r="AM167" s="467">
        <v>8583</v>
      </c>
      <c r="AN167" s="467">
        <v>7552</v>
      </c>
      <c r="AO167" s="467">
        <v>7735</v>
      </c>
      <c r="AP167" s="467">
        <v>7586</v>
      </c>
      <c r="AQ167" s="467">
        <v>7868</v>
      </c>
      <c r="AR167" s="468">
        <v>1.04</v>
      </c>
      <c r="AS167" s="468">
        <v>1.04</v>
      </c>
      <c r="AT167" s="468">
        <v>1.04</v>
      </c>
      <c r="AU167" s="468">
        <v>1.04</v>
      </c>
      <c r="AV167" s="468">
        <v>1.04</v>
      </c>
      <c r="AW167" s="468">
        <v>1.04</v>
      </c>
      <c r="AX167" s="468">
        <v>1.04</v>
      </c>
      <c r="AY167" s="468">
        <v>1.04</v>
      </c>
      <c r="AZ167" s="468">
        <v>1.04</v>
      </c>
      <c r="BA167" s="468">
        <v>1.04</v>
      </c>
      <c r="BB167" s="468">
        <v>1.04</v>
      </c>
      <c r="BC167" s="468">
        <v>1.04</v>
      </c>
      <c r="BD167" s="467">
        <v>7373</v>
      </c>
      <c r="BE167" s="467">
        <v>6837</v>
      </c>
      <c r="BF167" s="467">
        <v>5962</v>
      </c>
      <c r="BG167" s="467">
        <v>4184</v>
      </c>
      <c r="BH167" s="467">
        <v>3605</v>
      </c>
      <c r="BI167" s="467">
        <v>4820</v>
      </c>
      <c r="BJ167" s="467">
        <v>7599</v>
      </c>
      <c r="BK167" s="467">
        <v>8926</v>
      </c>
      <c r="BL167" s="467">
        <v>7854</v>
      </c>
      <c r="BM167" s="467">
        <v>8044</v>
      </c>
      <c r="BN167" s="467">
        <v>7889</v>
      </c>
      <c r="BO167" s="467">
        <v>8183</v>
      </c>
      <c r="BP167" s="467">
        <v>7373</v>
      </c>
      <c r="BQ167" s="467">
        <v>6837</v>
      </c>
      <c r="BR167" s="467">
        <v>5962</v>
      </c>
      <c r="BS167" s="467">
        <v>4184</v>
      </c>
      <c r="BT167" s="467">
        <v>3605</v>
      </c>
      <c r="BU167" s="467">
        <v>4820</v>
      </c>
      <c r="BV167" s="467">
        <v>7599</v>
      </c>
      <c r="BW167" s="467">
        <v>8926</v>
      </c>
      <c r="BX167" s="467">
        <v>7854</v>
      </c>
      <c r="BY167" s="467">
        <v>8044</v>
      </c>
      <c r="BZ167" s="467">
        <v>7889</v>
      </c>
      <c r="CA167" s="467">
        <v>8183</v>
      </c>
      <c r="CB167" s="467">
        <v>870.90899999999999</v>
      </c>
      <c r="CC167" s="467">
        <v>807.51700000000005</v>
      </c>
      <c r="CD167" s="467">
        <v>704.19399999999996</v>
      </c>
      <c r="CE167" s="467">
        <v>494.13099999999997</v>
      </c>
      <c r="CF167" s="467">
        <v>425.8</v>
      </c>
      <c r="CG167" s="467">
        <v>569.37</v>
      </c>
      <c r="CH167" s="467">
        <v>897.55799999999999</v>
      </c>
      <c r="CI167" s="467">
        <v>1054.289</v>
      </c>
      <c r="CJ167" s="467">
        <v>927.69600000000003</v>
      </c>
      <c r="CK167" s="467">
        <v>950.16099999999994</v>
      </c>
      <c r="CL167" s="467">
        <v>931.86</v>
      </c>
      <c r="CM167" s="467">
        <v>966.51499999999999</v>
      </c>
      <c r="CN167" s="467">
        <v>78151</v>
      </c>
      <c r="CO167" s="467">
        <v>78151</v>
      </c>
      <c r="CP167" s="467">
        <v>81276</v>
      </c>
      <c r="CQ167" s="467">
        <v>81276</v>
      </c>
      <c r="CR167" s="467">
        <v>9600</v>
      </c>
      <c r="CS167" s="465">
        <v>2019</v>
      </c>
    </row>
    <row r="168" spans="1:97" ht="38.25" x14ac:dyDescent="0.2">
      <c r="A168" s="465">
        <v>58625</v>
      </c>
      <c r="B168" s="466" t="s">
        <v>1439</v>
      </c>
      <c r="C168" s="465" t="s">
        <v>1981</v>
      </c>
      <c r="D168" s="466" t="s">
        <v>1822</v>
      </c>
      <c r="E168" s="466" t="s">
        <v>1821</v>
      </c>
      <c r="F168" s="465">
        <v>58549</v>
      </c>
      <c r="G168" s="466" t="s">
        <v>1982</v>
      </c>
      <c r="H168" s="466" t="s">
        <v>1983</v>
      </c>
      <c r="I168" s="466" t="s">
        <v>1984</v>
      </c>
      <c r="J168" s="466" t="s">
        <v>1533</v>
      </c>
      <c r="K168" s="465">
        <v>22</v>
      </c>
      <c r="L168" s="465">
        <v>3</v>
      </c>
      <c r="M168" s="466" t="s">
        <v>1985</v>
      </c>
      <c r="N168" s="466" t="s">
        <v>2029</v>
      </c>
      <c r="O168" s="466" t="s">
        <v>2030</v>
      </c>
      <c r="P168" s="466" t="s">
        <v>2030</v>
      </c>
      <c r="Q168" s="466" t="s">
        <v>1533</v>
      </c>
      <c r="R168" s="466" t="s">
        <v>1533</v>
      </c>
      <c r="S168" s="466" t="s">
        <v>1533</v>
      </c>
      <c r="T168" s="467">
        <v>0</v>
      </c>
      <c r="U168" s="467">
        <v>0</v>
      </c>
      <c r="V168" s="467">
        <v>0</v>
      </c>
      <c r="W168" s="467">
        <v>0</v>
      </c>
      <c r="X168" s="467">
        <v>0</v>
      </c>
      <c r="Y168" s="467">
        <v>0</v>
      </c>
      <c r="Z168" s="467">
        <v>0</v>
      </c>
      <c r="AA168" s="467">
        <v>0</v>
      </c>
      <c r="AB168" s="467">
        <v>0</v>
      </c>
      <c r="AC168" s="467">
        <v>0</v>
      </c>
      <c r="AD168" s="467">
        <v>0</v>
      </c>
      <c r="AE168" s="467">
        <v>0</v>
      </c>
      <c r="AF168" s="467">
        <v>0</v>
      </c>
      <c r="AG168" s="467">
        <v>0</v>
      </c>
      <c r="AH168" s="467">
        <v>0</v>
      </c>
      <c r="AI168" s="467">
        <v>0</v>
      </c>
      <c r="AJ168" s="467">
        <v>0</v>
      </c>
      <c r="AK168" s="467">
        <v>0</v>
      </c>
      <c r="AL168" s="467">
        <v>0</v>
      </c>
      <c r="AM168" s="467">
        <v>0</v>
      </c>
      <c r="AN168" s="467">
        <v>0</v>
      </c>
      <c r="AO168" s="467">
        <v>0</v>
      </c>
      <c r="AP168" s="467">
        <v>0</v>
      </c>
      <c r="AQ168" s="467">
        <v>0</v>
      </c>
      <c r="AR168" s="468">
        <v>0</v>
      </c>
      <c r="AS168" s="468">
        <v>0</v>
      </c>
      <c r="AT168" s="468">
        <v>0</v>
      </c>
      <c r="AU168" s="468">
        <v>0</v>
      </c>
      <c r="AV168" s="468">
        <v>0</v>
      </c>
      <c r="AW168" s="468">
        <v>0</v>
      </c>
      <c r="AX168" s="468">
        <v>0</v>
      </c>
      <c r="AY168" s="468">
        <v>0</v>
      </c>
      <c r="AZ168" s="468">
        <v>0</v>
      </c>
      <c r="BA168" s="468">
        <v>0</v>
      </c>
      <c r="BB168" s="468">
        <v>0</v>
      </c>
      <c r="BC168" s="468">
        <v>0</v>
      </c>
      <c r="BD168" s="467">
        <v>1262</v>
      </c>
      <c r="BE168" s="467">
        <v>1472</v>
      </c>
      <c r="BF168" s="467">
        <v>2236</v>
      </c>
      <c r="BG168" s="467">
        <v>2601</v>
      </c>
      <c r="BH168" s="467">
        <v>2708</v>
      </c>
      <c r="BI168" s="467">
        <v>3273</v>
      </c>
      <c r="BJ168" s="467">
        <v>3230</v>
      </c>
      <c r="BK168" s="467">
        <v>3164</v>
      </c>
      <c r="BL168" s="467">
        <v>2587</v>
      </c>
      <c r="BM168" s="467">
        <v>2377</v>
      </c>
      <c r="BN168" s="467">
        <v>1520</v>
      </c>
      <c r="BO168" s="467">
        <v>980</v>
      </c>
      <c r="BP168" s="467">
        <v>1262</v>
      </c>
      <c r="BQ168" s="467">
        <v>1472</v>
      </c>
      <c r="BR168" s="467">
        <v>2236</v>
      </c>
      <c r="BS168" s="467">
        <v>2601</v>
      </c>
      <c r="BT168" s="467">
        <v>2708</v>
      </c>
      <c r="BU168" s="467">
        <v>3273</v>
      </c>
      <c r="BV168" s="467">
        <v>3230</v>
      </c>
      <c r="BW168" s="467">
        <v>3164</v>
      </c>
      <c r="BX168" s="467">
        <v>2587</v>
      </c>
      <c r="BY168" s="467">
        <v>2377</v>
      </c>
      <c r="BZ168" s="467">
        <v>1520</v>
      </c>
      <c r="CA168" s="467">
        <v>980</v>
      </c>
      <c r="CB168" s="467">
        <v>141.66300000000001</v>
      </c>
      <c r="CC168" s="467">
        <v>165.29499999999999</v>
      </c>
      <c r="CD168" s="467">
        <v>251.08600000000001</v>
      </c>
      <c r="CE168" s="467">
        <v>292.02999999999997</v>
      </c>
      <c r="CF168" s="467">
        <v>304.05</v>
      </c>
      <c r="CG168" s="467">
        <v>367.57900000000001</v>
      </c>
      <c r="CH168" s="467">
        <v>362.75400000000002</v>
      </c>
      <c r="CI168" s="467">
        <v>355.274</v>
      </c>
      <c r="CJ168" s="467">
        <v>290.54000000000002</v>
      </c>
      <c r="CK168" s="467">
        <v>266.95800000000003</v>
      </c>
      <c r="CL168" s="467">
        <v>170.72900000000001</v>
      </c>
      <c r="CM168" s="467">
        <v>110.042</v>
      </c>
      <c r="CN168" s="467">
        <v>0</v>
      </c>
      <c r="CO168" s="467">
        <v>0</v>
      </c>
      <c r="CP168" s="467">
        <v>27410</v>
      </c>
      <c r="CQ168" s="467">
        <v>27410</v>
      </c>
      <c r="CR168" s="467">
        <v>3078</v>
      </c>
      <c r="CS168" s="465">
        <v>2019</v>
      </c>
    </row>
    <row r="169" spans="1:97" ht="63.75" x14ac:dyDescent="0.2">
      <c r="A169" s="465">
        <v>58914</v>
      </c>
      <c r="B169" s="466" t="s">
        <v>1439</v>
      </c>
      <c r="C169" s="465" t="s">
        <v>1981</v>
      </c>
      <c r="D169" s="466" t="s">
        <v>1824</v>
      </c>
      <c r="E169" s="466" t="s">
        <v>1823</v>
      </c>
      <c r="F169" s="465">
        <v>58789</v>
      </c>
      <c r="G169" s="466" t="s">
        <v>1982</v>
      </c>
      <c r="H169" s="466" t="s">
        <v>1983</v>
      </c>
      <c r="I169" s="466" t="s">
        <v>1984</v>
      </c>
      <c r="J169" s="466" t="s">
        <v>1533</v>
      </c>
      <c r="K169" s="465">
        <v>22</v>
      </c>
      <c r="L169" s="465">
        <v>3</v>
      </c>
      <c r="M169" s="466" t="s">
        <v>1985</v>
      </c>
      <c r="N169" s="466" t="s">
        <v>1990</v>
      </c>
      <c r="O169" s="466" t="s">
        <v>2005</v>
      </c>
      <c r="P169" s="466" t="s">
        <v>2005</v>
      </c>
      <c r="Q169" s="466" t="s">
        <v>1533</v>
      </c>
      <c r="R169" s="466" t="s">
        <v>1533</v>
      </c>
      <c r="S169" s="466" t="s">
        <v>2006</v>
      </c>
      <c r="T169" s="467">
        <v>0</v>
      </c>
      <c r="U169" s="467">
        <v>0</v>
      </c>
      <c r="V169" s="467">
        <v>0</v>
      </c>
      <c r="W169" s="467">
        <v>0</v>
      </c>
      <c r="X169" s="467">
        <v>0</v>
      </c>
      <c r="Y169" s="467">
        <v>0</v>
      </c>
      <c r="Z169" s="467">
        <v>0</v>
      </c>
      <c r="AA169" s="467">
        <v>0</v>
      </c>
      <c r="AB169" s="467">
        <v>0</v>
      </c>
      <c r="AC169" s="467">
        <v>0</v>
      </c>
      <c r="AD169" s="467">
        <v>0</v>
      </c>
      <c r="AE169" s="467">
        <v>0</v>
      </c>
      <c r="AF169" s="467">
        <v>0</v>
      </c>
      <c r="AG169" s="467">
        <v>0</v>
      </c>
      <c r="AH169" s="467">
        <v>0</v>
      </c>
      <c r="AI169" s="467">
        <v>0</v>
      </c>
      <c r="AJ169" s="467">
        <v>0</v>
      </c>
      <c r="AK169" s="467">
        <v>0</v>
      </c>
      <c r="AL169" s="467">
        <v>0</v>
      </c>
      <c r="AM169" s="467">
        <v>0</v>
      </c>
      <c r="AN169" s="467">
        <v>0</v>
      </c>
      <c r="AO169" s="467">
        <v>0</v>
      </c>
      <c r="AP169" s="467">
        <v>0</v>
      </c>
      <c r="AQ169" s="467">
        <v>0</v>
      </c>
      <c r="AR169" s="468">
        <v>0</v>
      </c>
      <c r="AS169" s="468">
        <v>0</v>
      </c>
      <c r="AT169" s="468">
        <v>0</v>
      </c>
      <c r="AU169" s="468">
        <v>0</v>
      </c>
      <c r="AV169" s="468">
        <v>0</v>
      </c>
      <c r="AW169" s="468">
        <v>0</v>
      </c>
      <c r="AX169" s="468">
        <v>0</v>
      </c>
      <c r="AY169" s="468">
        <v>0</v>
      </c>
      <c r="AZ169" s="468">
        <v>0</v>
      </c>
      <c r="BA169" s="468">
        <v>0</v>
      </c>
      <c r="BB169" s="468">
        <v>0</v>
      </c>
      <c r="BC169" s="468">
        <v>0</v>
      </c>
      <c r="BD169" s="467">
        <v>0</v>
      </c>
      <c r="BE169" s="467">
        <v>0</v>
      </c>
      <c r="BF169" s="467">
        <v>0</v>
      </c>
      <c r="BG169" s="467">
        <v>0</v>
      </c>
      <c r="BH169" s="467">
        <v>0</v>
      </c>
      <c r="BI169" s="467">
        <v>0</v>
      </c>
      <c r="BJ169" s="467">
        <v>0</v>
      </c>
      <c r="BK169" s="467">
        <v>0</v>
      </c>
      <c r="BL169" s="467">
        <v>0</v>
      </c>
      <c r="BM169" s="467">
        <v>0</v>
      </c>
      <c r="BN169" s="467">
        <v>0</v>
      </c>
      <c r="BO169" s="467">
        <v>0</v>
      </c>
      <c r="BP169" s="467">
        <v>0</v>
      </c>
      <c r="BQ169" s="467">
        <v>0</v>
      </c>
      <c r="BR169" s="467">
        <v>0</v>
      </c>
      <c r="BS169" s="467">
        <v>0</v>
      </c>
      <c r="BT169" s="467">
        <v>0</v>
      </c>
      <c r="BU169" s="467">
        <v>0</v>
      </c>
      <c r="BV169" s="467">
        <v>0</v>
      </c>
      <c r="BW169" s="467">
        <v>0</v>
      </c>
      <c r="BX169" s="467">
        <v>0</v>
      </c>
      <c r="BY169" s="467">
        <v>0</v>
      </c>
      <c r="BZ169" s="467">
        <v>0</v>
      </c>
      <c r="CA169" s="467">
        <v>0</v>
      </c>
      <c r="CB169" s="467">
        <v>0</v>
      </c>
      <c r="CC169" s="467">
        <v>0</v>
      </c>
      <c r="CD169" s="467">
        <v>0</v>
      </c>
      <c r="CE169" s="467">
        <v>0</v>
      </c>
      <c r="CF169" s="467">
        <v>0</v>
      </c>
      <c r="CG169" s="467">
        <v>0</v>
      </c>
      <c r="CH169" s="467">
        <v>0</v>
      </c>
      <c r="CI169" s="467">
        <v>0</v>
      </c>
      <c r="CJ169" s="467">
        <v>0</v>
      </c>
      <c r="CK169" s="467">
        <v>0</v>
      </c>
      <c r="CL169" s="467">
        <v>0</v>
      </c>
      <c r="CM169" s="467">
        <v>0</v>
      </c>
      <c r="CN169" s="467">
        <v>0</v>
      </c>
      <c r="CO169" s="467">
        <v>0</v>
      </c>
      <c r="CP169" s="467">
        <v>0</v>
      </c>
      <c r="CQ169" s="467">
        <v>0</v>
      </c>
      <c r="CR169" s="467">
        <v>0</v>
      </c>
      <c r="CS169" s="465">
        <v>2019</v>
      </c>
    </row>
    <row r="170" spans="1:97" ht="63.75" x14ac:dyDescent="0.2">
      <c r="A170" s="465">
        <v>58914</v>
      </c>
      <c r="B170" s="466" t="s">
        <v>1439</v>
      </c>
      <c r="C170" s="465" t="s">
        <v>1981</v>
      </c>
      <c r="D170" s="466" t="s">
        <v>1824</v>
      </c>
      <c r="E170" s="466" t="s">
        <v>1823</v>
      </c>
      <c r="F170" s="465">
        <v>58789</v>
      </c>
      <c r="G170" s="466" t="s">
        <v>1982</v>
      </c>
      <c r="H170" s="466" t="s">
        <v>1983</v>
      </c>
      <c r="I170" s="466" t="s">
        <v>1984</v>
      </c>
      <c r="J170" s="466" t="s">
        <v>1533</v>
      </c>
      <c r="K170" s="465">
        <v>22</v>
      </c>
      <c r="L170" s="465">
        <v>3</v>
      </c>
      <c r="M170" s="466" t="s">
        <v>1985</v>
      </c>
      <c r="N170" s="466" t="s">
        <v>1990</v>
      </c>
      <c r="O170" s="466" t="s">
        <v>1986</v>
      </c>
      <c r="P170" s="466" t="s">
        <v>1986</v>
      </c>
      <c r="Q170" s="466" t="s">
        <v>1533</v>
      </c>
      <c r="R170" s="466" t="s">
        <v>1533</v>
      </c>
      <c r="S170" s="466" t="s">
        <v>1987</v>
      </c>
      <c r="T170" s="467">
        <v>81804</v>
      </c>
      <c r="U170" s="467">
        <v>75848</v>
      </c>
      <c r="V170" s="467">
        <v>66143</v>
      </c>
      <c r="W170" s="467">
        <v>46412</v>
      </c>
      <c r="X170" s="467">
        <v>39994</v>
      </c>
      <c r="Y170" s="467">
        <v>53480</v>
      </c>
      <c r="Z170" s="467">
        <v>84305</v>
      </c>
      <c r="AA170" s="467">
        <v>99027</v>
      </c>
      <c r="AB170" s="467">
        <v>87136</v>
      </c>
      <c r="AC170" s="467">
        <v>89246</v>
      </c>
      <c r="AD170" s="467">
        <v>87527</v>
      </c>
      <c r="AE170" s="467">
        <v>90782</v>
      </c>
      <c r="AF170" s="467">
        <v>31940</v>
      </c>
      <c r="AG170" s="467">
        <v>29615</v>
      </c>
      <c r="AH170" s="467">
        <v>25826</v>
      </c>
      <c r="AI170" s="467">
        <v>18122</v>
      </c>
      <c r="AJ170" s="467">
        <v>15616</v>
      </c>
      <c r="AK170" s="467">
        <v>20881</v>
      </c>
      <c r="AL170" s="467">
        <v>32917</v>
      </c>
      <c r="AM170" s="467">
        <v>38665</v>
      </c>
      <c r="AN170" s="467">
        <v>34022</v>
      </c>
      <c r="AO170" s="467">
        <v>34846</v>
      </c>
      <c r="AP170" s="467">
        <v>34175</v>
      </c>
      <c r="AQ170" s="467">
        <v>35446</v>
      </c>
      <c r="AR170" s="468">
        <v>1</v>
      </c>
      <c r="AS170" s="468">
        <v>1</v>
      </c>
      <c r="AT170" s="468">
        <v>1</v>
      </c>
      <c r="AU170" s="468">
        <v>1</v>
      </c>
      <c r="AV170" s="468">
        <v>1</v>
      </c>
      <c r="AW170" s="468">
        <v>1</v>
      </c>
      <c r="AX170" s="468">
        <v>1</v>
      </c>
      <c r="AY170" s="468">
        <v>1</v>
      </c>
      <c r="AZ170" s="468">
        <v>1</v>
      </c>
      <c r="BA170" s="468">
        <v>1</v>
      </c>
      <c r="BB170" s="468">
        <v>1</v>
      </c>
      <c r="BC170" s="468">
        <v>1</v>
      </c>
      <c r="BD170" s="467">
        <v>81804</v>
      </c>
      <c r="BE170" s="467">
        <v>75848</v>
      </c>
      <c r="BF170" s="467">
        <v>66143</v>
      </c>
      <c r="BG170" s="467">
        <v>46412</v>
      </c>
      <c r="BH170" s="467">
        <v>39994</v>
      </c>
      <c r="BI170" s="467">
        <v>53480</v>
      </c>
      <c r="BJ170" s="467">
        <v>84305</v>
      </c>
      <c r="BK170" s="467">
        <v>99027</v>
      </c>
      <c r="BL170" s="467">
        <v>87136</v>
      </c>
      <c r="BM170" s="467">
        <v>89246</v>
      </c>
      <c r="BN170" s="467">
        <v>87527</v>
      </c>
      <c r="BO170" s="467">
        <v>90782</v>
      </c>
      <c r="BP170" s="467">
        <v>31940</v>
      </c>
      <c r="BQ170" s="467">
        <v>29615</v>
      </c>
      <c r="BR170" s="467">
        <v>25826</v>
      </c>
      <c r="BS170" s="467">
        <v>18122</v>
      </c>
      <c r="BT170" s="467">
        <v>15616</v>
      </c>
      <c r="BU170" s="467">
        <v>20881</v>
      </c>
      <c r="BV170" s="467">
        <v>32917</v>
      </c>
      <c r="BW170" s="467">
        <v>38665</v>
      </c>
      <c r="BX170" s="467">
        <v>34022</v>
      </c>
      <c r="BY170" s="467">
        <v>34846</v>
      </c>
      <c r="BZ170" s="467">
        <v>34175</v>
      </c>
      <c r="CA170" s="467">
        <v>35446</v>
      </c>
      <c r="CB170" s="467">
        <v>7468.9470000000001</v>
      </c>
      <c r="CC170" s="467">
        <v>6925.2969999999996</v>
      </c>
      <c r="CD170" s="467">
        <v>6039.1940000000004</v>
      </c>
      <c r="CE170" s="467">
        <v>4237.6880000000001</v>
      </c>
      <c r="CF170" s="467">
        <v>3651.6750000000002</v>
      </c>
      <c r="CG170" s="467">
        <v>4882.9440000000004</v>
      </c>
      <c r="CH170" s="467">
        <v>7697.4949999999999</v>
      </c>
      <c r="CI170" s="467">
        <v>9041.6280000000006</v>
      </c>
      <c r="CJ170" s="467">
        <v>7955.9620000000004</v>
      </c>
      <c r="CK170" s="467">
        <v>8148.6229999999996</v>
      </c>
      <c r="CL170" s="467">
        <v>7991.6729999999998</v>
      </c>
      <c r="CM170" s="467">
        <v>8288.8739999999998</v>
      </c>
      <c r="CN170" s="467">
        <v>901704</v>
      </c>
      <c r="CO170" s="467">
        <v>352071</v>
      </c>
      <c r="CP170" s="467">
        <v>901704</v>
      </c>
      <c r="CQ170" s="467">
        <v>352071</v>
      </c>
      <c r="CR170" s="467">
        <v>82330</v>
      </c>
      <c r="CS170" s="465">
        <v>2019</v>
      </c>
    </row>
    <row r="171" spans="1:97" ht="51" x14ac:dyDescent="0.2">
      <c r="A171" s="465">
        <v>59658</v>
      </c>
      <c r="B171" s="466" t="s">
        <v>1439</v>
      </c>
      <c r="C171" s="465" t="s">
        <v>1981</v>
      </c>
      <c r="D171" s="466" t="s">
        <v>1825</v>
      </c>
      <c r="E171" s="466" t="s">
        <v>1658</v>
      </c>
      <c r="F171" s="465">
        <v>17164</v>
      </c>
      <c r="G171" s="466" t="s">
        <v>1982</v>
      </c>
      <c r="H171" s="466" t="s">
        <v>1983</v>
      </c>
      <c r="I171" s="466" t="s">
        <v>1984</v>
      </c>
      <c r="J171" s="466" t="s">
        <v>1533</v>
      </c>
      <c r="K171" s="465">
        <v>321</v>
      </c>
      <c r="L171" s="465">
        <v>7</v>
      </c>
      <c r="M171" s="466" t="s">
        <v>1989</v>
      </c>
      <c r="N171" s="466" t="s">
        <v>1991</v>
      </c>
      <c r="O171" s="466" t="s">
        <v>1986</v>
      </c>
      <c r="P171" s="466" t="s">
        <v>1986</v>
      </c>
      <c r="Q171" s="466" t="s">
        <v>1533</v>
      </c>
      <c r="R171" s="466" t="s">
        <v>1533</v>
      </c>
      <c r="S171" s="466" t="s">
        <v>1987</v>
      </c>
      <c r="T171" s="467">
        <v>41</v>
      </c>
      <c r="U171" s="467">
        <v>117</v>
      </c>
      <c r="V171" s="467">
        <v>1253</v>
      </c>
      <c r="W171" s="467">
        <v>659</v>
      </c>
      <c r="X171" s="467">
        <v>46</v>
      </c>
      <c r="Y171" s="467">
        <v>533</v>
      </c>
      <c r="Z171" s="467">
        <v>33</v>
      </c>
      <c r="AA171" s="467">
        <v>1147</v>
      </c>
      <c r="AB171" s="467">
        <v>96</v>
      </c>
      <c r="AC171" s="467">
        <v>354</v>
      </c>
      <c r="AD171" s="467">
        <v>1253</v>
      </c>
      <c r="AE171" s="467">
        <v>19</v>
      </c>
      <c r="AF171" s="467">
        <v>10</v>
      </c>
      <c r="AG171" s="467">
        <v>28</v>
      </c>
      <c r="AH171" s="467">
        <v>303</v>
      </c>
      <c r="AI171" s="467">
        <v>159</v>
      </c>
      <c r="AJ171" s="467">
        <v>12</v>
      </c>
      <c r="AK171" s="467">
        <v>132</v>
      </c>
      <c r="AL171" s="467">
        <v>8</v>
      </c>
      <c r="AM171" s="467">
        <v>279</v>
      </c>
      <c r="AN171" s="467">
        <v>23</v>
      </c>
      <c r="AO171" s="467">
        <v>78</v>
      </c>
      <c r="AP171" s="467">
        <v>286</v>
      </c>
      <c r="AQ171" s="467">
        <v>4</v>
      </c>
      <c r="AR171" s="468">
        <v>1</v>
      </c>
      <c r="AS171" s="468">
        <v>1</v>
      </c>
      <c r="AT171" s="468">
        <v>1</v>
      </c>
      <c r="AU171" s="468">
        <v>1</v>
      </c>
      <c r="AV171" s="468">
        <v>1</v>
      </c>
      <c r="AW171" s="468">
        <v>1</v>
      </c>
      <c r="AX171" s="468">
        <v>1</v>
      </c>
      <c r="AY171" s="468">
        <v>1</v>
      </c>
      <c r="AZ171" s="468">
        <v>1</v>
      </c>
      <c r="BA171" s="468">
        <v>1</v>
      </c>
      <c r="BB171" s="468">
        <v>1</v>
      </c>
      <c r="BC171" s="468">
        <v>1</v>
      </c>
      <c r="BD171" s="467">
        <v>41</v>
      </c>
      <c r="BE171" s="467">
        <v>117</v>
      </c>
      <c r="BF171" s="467">
        <v>1253</v>
      </c>
      <c r="BG171" s="467">
        <v>659</v>
      </c>
      <c r="BH171" s="467">
        <v>46</v>
      </c>
      <c r="BI171" s="467">
        <v>533</v>
      </c>
      <c r="BJ171" s="467">
        <v>33</v>
      </c>
      <c r="BK171" s="467">
        <v>1147</v>
      </c>
      <c r="BL171" s="467">
        <v>96</v>
      </c>
      <c r="BM171" s="467">
        <v>354</v>
      </c>
      <c r="BN171" s="467">
        <v>1253</v>
      </c>
      <c r="BO171" s="467">
        <v>19</v>
      </c>
      <c r="BP171" s="467">
        <v>10</v>
      </c>
      <c r="BQ171" s="467">
        <v>28</v>
      </c>
      <c r="BR171" s="467">
        <v>303</v>
      </c>
      <c r="BS171" s="467">
        <v>159</v>
      </c>
      <c r="BT171" s="467">
        <v>12</v>
      </c>
      <c r="BU171" s="467">
        <v>132</v>
      </c>
      <c r="BV171" s="467">
        <v>8</v>
      </c>
      <c r="BW171" s="467">
        <v>279</v>
      </c>
      <c r="BX171" s="467">
        <v>23</v>
      </c>
      <c r="BY171" s="467">
        <v>78</v>
      </c>
      <c r="BZ171" s="467">
        <v>286</v>
      </c>
      <c r="CA171" s="467">
        <v>4</v>
      </c>
      <c r="CB171" s="467">
        <v>2.1989999999999998</v>
      </c>
      <c r="CC171" s="467">
        <v>6.1120000000000001</v>
      </c>
      <c r="CD171" s="467">
        <v>65.593999999999994</v>
      </c>
      <c r="CE171" s="467">
        <v>33.997</v>
      </c>
      <c r="CF171" s="467">
        <v>2.4889999999999999</v>
      </c>
      <c r="CG171" s="467">
        <v>28.279</v>
      </c>
      <c r="CH171" s="467">
        <v>1.7490000000000001</v>
      </c>
      <c r="CI171" s="467">
        <v>59.350999999999999</v>
      </c>
      <c r="CJ171" s="467">
        <v>4.8470000000000004</v>
      </c>
      <c r="CK171" s="467">
        <v>16.632000000000001</v>
      </c>
      <c r="CL171" s="467">
        <v>60.890999999999998</v>
      </c>
      <c r="CM171" s="467">
        <v>0.93200000000000005</v>
      </c>
      <c r="CN171" s="467">
        <v>5551</v>
      </c>
      <c r="CO171" s="467">
        <v>1322</v>
      </c>
      <c r="CP171" s="467">
        <v>5551</v>
      </c>
      <c r="CQ171" s="467">
        <v>1322</v>
      </c>
      <c r="CR171" s="467">
        <v>283.072</v>
      </c>
      <c r="CS171" s="465">
        <v>2019</v>
      </c>
    </row>
    <row r="172" spans="1:97" ht="51" x14ac:dyDescent="0.2">
      <c r="A172" s="465">
        <v>59658</v>
      </c>
      <c r="B172" s="466" t="s">
        <v>1439</v>
      </c>
      <c r="C172" s="465" t="s">
        <v>1981</v>
      </c>
      <c r="D172" s="466" t="s">
        <v>1825</v>
      </c>
      <c r="E172" s="466" t="s">
        <v>1658</v>
      </c>
      <c r="F172" s="465">
        <v>17164</v>
      </c>
      <c r="G172" s="466" t="s">
        <v>1982</v>
      </c>
      <c r="H172" s="466" t="s">
        <v>1983</v>
      </c>
      <c r="I172" s="466" t="s">
        <v>1984</v>
      </c>
      <c r="J172" s="466" t="s">
        <v>1533</v>
      </c>
      <c r="K172" s="465">
        <v>321</v>
      </c>
      <c r="L172" s="465">
        <v>7</v>
      </c>
      <c r="M172" s="466" t="s">
        <v>1989</v>
      </c>
      <c r="N172" s="466" t="s">
        <v>1991</v>
      </c>
      <c r="O172" s="466" t="s">
        <v>1992</v>
      </c>
      <c r="P172" s="466" t="s">
        <v>1993</v>
      </c>
      <c r="Q172" s="466" t="s">
        <v>1533</v>
      </c>
      <c r="R172" s="466" t="s">
        <v>1533</v>
      </c>
      <c r="S172" s="466" t="s">
        <v>1994</v>
      </c>
      <c r="T172" s="467">
        <v>16168</v>
      </c>
      <c r="U172" s="467">
        <v>14193</v>
      </c>
      <c r="V172" s="467">
        <v>16020</v>
      </c>
      <c r="W172" s="467">
        <v>12212</v>
      </c>
      <c r="X172" s="467">
        <v>17165</v>
      </c>
      <c r="Y172" s="467">
        <v>15233</v>
      </c>
      <c r="Z172" s="467">
        <v>16506</v>
      </c>
      <c r="AA172" s="467">
        <v>14525</v>
      </c>
      <c r="AB172" s="467">
        <v>14733</v>
      </c>
      <c r="AC172" s="467">
        <v>13076</v>
      </c>
      <c r="AD172" s="467">
        <v>9124</v>
      </c>
      <c r="AE172" s="467">
        <v>13825</v>
      </c>
      <c r="AF172" s="467">
        <v>3988</v>
      </c>
      <c r="AG172" s="467">
        <v>3428</v>
      </c>
      <c r="AH172" s="467">
        <v>3879</v>
      </c>
      <c r="AI172" s="467">
        <v>2946</v>
      </c>
      <c r="AJ172" s="467">
        <v>4312</v>
      </c>
      <c r="AK172" s="467">
        <v>3781</v>
      </c>
      <c r="AL172" s="467">
        <v>4108</v>
      </c>
      <c r="AM172" s="467">
        <v>3538</v>
      </c>
      <c r="AN172" s="467">
        <v>3523</v>
      </c>
      <c r="AO172" s="467">
        <v>2898</v>
      </c>
      <c r="AP172" s="467">
        <v>2081</v>
      </c>
      <c r="AQ172" s="467">
        <v>3169</v>
      </c>
      <c r="AR172" s="468">
        <v>18</v>
      </c>
      <c r="AS172" s="468">
        <v>18</v>
      </c>
      <c r="AT172" s="468">
        <v>18</v>
      </c>
      <c r="AU172" s="468">
        <v>18</v>
      </c>
      <c r="AV172" s="468">
        <v>18</v>
      </c>
      <c r="AW172" s="468">
        <v>18</v>
      </c>
      <c r="AX172" s="468">
        <v>18</v>
      </c>
      <c r="AY172" s="468">
        <v>18</v>
      </c>
      <c r="AZ172" s="468">
        <v>18</v>
      </c>
      <c r="BA172" s="468">
        <v>18</v>
      </c>
      <c r="BB172" s="468">
        <v>18</v>
      </c>
      <c r="BC172" s="468">
        <v>18</v>
      </c>
      <c r="BD172" s="467">
        <v>291024</v>
      </c>
      <c r="BE172" s="467">
        <v>255474</v>
      </c>
      <c r="BF172" s="467">
        <v>288360</v>
      </c>
      <c r="BG172" s="467">
        <v>219816</v>
      </c>
      <c r="BH172" s="467">
        <v>308970</v>
      </c>
      <c r="BI172" s="467">
        <v>274194</v>
      </c>
      <c r="BJ172" s="467">
        <v>297108</v>
      </c>
      <c r="BK172" s="467">
        <v>261450</v>
      </c>
      <c r="BL172" s="467">
        <v>265194</v>
      </c>
      <c r="BM172" s="467">
        <v>235368</v>
      </c>
      <c r="BN172" s="467">
        <v>164232</v>
      </c>
      <c r="BO172" s="467">
        <v>248850</v>
      </c>
      <c r="BP172" s="467">
        <v>71791</v>
      </c>
      <c r="BQ172" s="467">
        <v>61708</v>
      </c>
      <c r="BR172" s="467">
        <v>69826</v>
      </c>
      <c r="BS172" s="467">
        <v>53026</v>
      </c>
      <c r="BT172" s="467">
        <v>77624</v>
      </c>
      <c r="BU172" s="467">
        <v>68052</v>
      </c>
      <c r="BV172" s="467">
        <v>73947</v>
      </c>
      <c r="BW172" s="467">
        <v>63691</v>
      </c>
      <c r="BX172" s="467">
        <v>63406</v>
      </c>
      <c r="BY172" s="467">
        <v>52164</v>
      </c>
      <c r="BZ172" s="467">
        <v>37459</v>
      </c>
      <c r="CA172" s="467">
        <v>57049</v>
      </c>
      <c r="CB172" s="467">
        <v>15607.800999999999</v>
      </c>
      <c r="CC172" s="467">
        <v>13344.888000000001</v>
      </c>
      <c r="CD172" s="467">
        <v>15095.406000000001</v>
      </c>
      <c r="CE172" s="467">
        <v>11340.003000000001</v>
      </c>
      <c r="CF172" s="467">
        <v>16720.510999999999</v>
      </c>
      <c r="CG172" s="467">
        <v>14547.721</v>
      </c>
      <c r="CH172" s="467">
        <v>15749.251</v>
      </c>
      <c r="CI172" s="467">
        <v>13528.648999999999</v>
      </c>
      <c r="CJ172" s="467">
        <v>13389.153</v>
      </c>
      <c r="CK172" s="467">
        <v>11058.368</v>
      </c>
      <c r="CL172" s="467">
        <v>7981.1090000000004</v>
      </c>
      <c r="CM172" s="467">
        <v>12210.067999999999</v>
      </c>
      <c r="CN172" s="467">
        <v>172780</v>
      </c>
      <c r="CO172" s="467">
        <v>41651</v>
      </c>
      <c r="CP172" s="467">
        <v>3110040</v>
      </c>
      <c r="CQ172" s="467">
        <v>749743</v>
      </c>
      <c r="CR172" s="467">
        <v>160572.93</v>
      </c>
      <c r="CS172" s="465">
        <v>2019</v>
      </c>
    </row>
    <row r="173" spans="1:97" ht="25.5" x14ac:dyDescent="0.2">
      <c r="A173" s="465">
        <v>60120</v>
      </c>
      <c r="B173" s="466" t="s">
        <v>1439</v>
      </c>
      <c r="C173" s="465" t="s">
        <v>1981</v>
      </c>
      <c r="D173" s="466" t="s">
        <v>1827</v>
      </c>
      <c r="E173" s="466" t="s">
        <v>1826</v>
      </c>
      <c r="F173" s="465">
        <v>59892</v>
      </c>
      <c r="G173" s="466" t="s">
        <v>1982</v>
      </c>
      <c r="H173" s="466" t="s">
        <v>1983</v>
      </c>
      <c r="I173" s="466" t="s">
        <v>1984</v>
      </c>
      <c r="J173" s="466" t="s">
        <v>1533</v>
      </c>
      <c r="K173" s="465">
        <v>22</v>
      </c>
      <c r="L173" s="465">
        <v>3</v>
      </c>
      <c r="M173" s="466" t="s">
        <v>1985</v>
      </c>
      <c r="N173" s="466" t="s">
        <v>2027</v>
      </c>
      <c r="O173" s="466" t="s">
        <v>1986</v>
      </c>
      <c r="P173" s="466" t="s">
        <v>1986</v>
      </c>
      <c r="Q173" s="466" t="s">
        <v>1533</v>
      </c>
      <c r="R173" s="466" t="s">
        <v>1533</v>
      </c>
      <c r="S173" s="466" t="s">
        <v>1987</v>
      </c>
      <c r="T173" s="467">
        <v>6348</v>
      </c>
      <c r="U173" s="467">
        <v>5887</v>
      </c>
      <c r="V173" s="467">
        <v>5133</v>
      </c>
      <c r="W173" s="467">
        <v>3602</v>
      </c>
      <c r="X173" s="467">
        <v>3104</v>
      </c>
      <c r="Y173" s="467">
        <v>4151</v>
      </c>
      <c r="Z173" s="467">
        <v>6543</v>
      </c>
      <c r="AA173" s="467">
        <v>7686</v>
      </c>
      <c r="AB173" s="467">
        <v>6763</v>
      </c>
      <c r="AC173" s="467">
        <v>6927</v>
      </c>
      <c r="AD173" s="467">
        <v>6793</v>
      </c>
      <c r="AE173" s="467">
        <v>7046</v>
      </c>
      <c r="AF173" s="467">
        <v>4450</v>
      </c>
      <c r="AG173" s="467">
        <v>4126</v>
      </c>
      <c r="AH173" s="467">
        <v>3598</v>
      </c>
      <c r="AI173" s="467">
        <v>2525</v>
      </c>
      <c r="AJ173" s="467">
        <v>2175</v>
      </c>
      <c r="AK173" s="467">
        <v>2909</v>
      </c>
      <c r="AL173" s="467">
        <v>4586</v>
      </c>
      <c r="AM173" s="467">
        <v>5386</v>
      </c>
      <c r="AN173" s="467">
        <v>4740</v>
      </c>
      <c r="AO173" s="467">
        <v>4854</v>
      </c>
      <c r="AP173" s="467">
        <v>4761</v>
      </c>
      <c r="AQ173" s="467">
        <v>4938</v>
      </c>
      <c r="AR173" s="468">
        <v>1.0229999999999999</v>
      </c>
      <c r="AS173" s="468">
        <v>1.0229999999999999</v>
      </c>
      <c r="AT173" s="468">
        <v>1.0229999999999999</v>
      </c>
      <c r="AU173" s="468">
        <v>1.0229999999999999</v>
      </c>
      <c r="AV173" s="468">
        <v>1.0229999999999999</v>
      </c>
      <c r="AW173" s="468">
        <v>1.0229999999999999</v>
      </c>
      <c r="AX173" s="468">
        <v>1.0229999999999999</v>
      </c>
      <c r="AY173" s="468">
        <v>1.0229999999999999</v>
      </c>
      <c r="AZ173" s="468">
        <v>1.0229999999999999</v>
      </c>
      <c r="BA173" s="468">
        <v>1.0229999999999999</v>
      </c>
      <c r="BB173" s="468">
        <v>1.0229999999999999</v>
      </c>
      <c r="BC173" s="468">
        <v>1.0229999999999999</v>
      </c>
      <c r="BD173" s="467">
        <v>6494</v>
      </c>
      <c r="BE173" s="467">
        <v>6022</v>
      </c>
      <c r="BF173" s="467">
        <v>5251</v>
      </c>
      <c r="BG173" s="467">
        <v>3685</v>
      </c>
      <c r="BH173" s="467">
        <v>3175</v>
      </c>
      <c r="BI173" s="467">
        <v>4246</v>
      </c>
      <c r="BJ173" s="467">
        <v>6693</v>
      </c>
      <c r="BK173" s="467">
        <v>7863</v>
      </c>
      <c r="BL173" s="467">
        <v>6919</v>
      </c>
      <c r="BM173" s="467">
        <v>7086</v>
      </c>
      <c r="BN173" s="467">
        <v>6949</v>
      </c>
      <c r="BO173" s="467">
        <v>7208</v>
      </c>
      <c r="BP173" s="467">
        <v>4552</v>
      </c>
      <c r="BQ173" s="467">
        <v>4221</v>
      </c>
      <c r="BR173" s="467">
        <v>3681</v>
      </c>
      <c r="BS173" s="467">
        <v>2583</v>
      </c>
      <c r="BT173" s="467">
        <v>2225</v>
      </c>
      <c r="BU173" s="467">
        <v>2976</v>
      </c>
      <c r="BV173" s="467">
        <v>4691</v>
      </c>
      <c r="BW173" s="467">
        <v>5510</v>
      </c>
      <c r="BX173" s="467">
        <v>4849</v>
      </c>
      <c r="BY173" s="467">
        <v>4966</v>
      </c>
      <c r="BZ173" s="467">
        <v>4870</v>
      </c>
      <c r="CA173" s="467">
        <v>5052</v>
      </c>
      <c r="CB173" s="467">
        <v>675.95100000000002</v>
      </c>
      <c r="CC173" s="467">
        <v>626.75099999999998</v>
      </c>
      <c r="CD173" s="467">
        <v>546.55700000000002</v>
      </c>
      <c r="CE173" s="467">
        <v>383.51799999999997</v>
      </c>
      <c r="CF173" s="467">
        <v>330.483</v>
      </c>
      <c r="CG173" s="467">
        <v>441.91399999999999</v>
      </c>
      <c r="CH173" s="467">
        <v>696.63599999999997</v>
      </c>
      <c r="CI173" s="467">
        <v>818.28200000000004</v>
      </c>
      <c r="CJ173" s="467">
        <v>720.02800000000002</v>
      </c>
      <c r="CK173" s="467">
        <v>737.46400000000006</v>
      </c>
      <c r="CL173" s="467">
        <v>723.25900000000001</v>
      </c>
      <c r="CM173" s="467">
        <v>750.15700000000004</v>
      </c>
      <c r="CN173" s="467">
        <v>69983</v>
      </c>
      <c r="CO173" s="467">
        <v>49048</v>
      </c>
      <c r="CP173" s="467">
        <v>71591</v>
      </c>
      <c r="CQ173" s="467">
        <v>50176</v>
      </c>
      <c r="CR173" s="467">
        <v>7451</v>
      </c>
      <c r="CS173" s="465">
        <v>2019</v>
      </c>
    </row>
    <row r="174" spans="1:97" ht="89.25" x14ac:dyDescent="0.2">
      <c r="A174" s="465">
        <v>60220</v>
      </c>
      <c r="B174" s="466" t="s">
        <v>1439</v>
      </c>
      <c r="C174" s="465" t="s">
        <v>1981</v>
      </c>
      <c r="D174" s="466" t="s">
        <v>1831</v>
      </c>
      <c r="E174" s="466" t="s">
        <v>1830</v>
      </c>
      <c r="F174" s="465">
        <v>60003</v>
      </c>
      <c r="G174" s="466" t="s">
        <v>1982</v>
      </c>
      <c r="H174" s="466" t="s">
        <v>1983</v>
      </c>
      <c r="I174" s="466" t="s">
        <v>1984</v>
      </c>
      <c r="J174" s="466" t="s">
        <v>1533</v>
      </c>
      <c r="K174" s="465">
        <v>22</v>
      </c>
      <c r="L174" s="465">
        <v>3</v>
      </c>
      <c r="M174" s="466" t="s">
        <v>1985</v>
      </c>
      <c r="N174" s="466" t="s">
        <v>2011</v>
      </c>
      <c r="O174" s="466" t="s">
        <v>2022</v>
      </c>
      <c r="P174" s="466" t="s">
        <v>2023</v>
      </c>
      <c r="Q174" s="466" t="s">
        <v>1533</v>
      </c>
      <c r="R174" s="466" t="s">
        <v>1533</v>
      </c>
      <c r="S174" s="466" t="s">
        <v>2024</v>
      </c>
      <c r="T174" s="467">
        <v>4752</v>
      </c>
      <c r="U174" s="467">
        <v>4350</v>
      </c>
      <c r="V174" s="467">
        <v>4819</v>
      </c>
      <c r="W174" s="467">
        <v>4471</v>
      </c>
      <c r="X174" s="467">
        <v>4160</v>
      </c>
      <c r="Y174" s="467">
        <v>4226</v>
      </c>
      <c r="Z174" s="467">
        <v>4663</v>
      </c>
      <c r="AA174" s="467">
        <v>4865</v>
      </c>
      <c r="AB174" s="467">
        <v>4479</v>
      </c>
      <c r="AC174" s="467">
        <v>3988</v>
      </c>
      <c r="AD174" s="467">
        <v>4337</v>
      </c>
      <c r="AE174" s="467">
        <v>4680</v>
      </c>
      <c r="AF174" s="467">
        <v>2518</v>
      </c>
      <c r="AG174" s="467">
        <v>2304</v>
      </c>
      <c r="AH174" s="467">
        <v>2553</v>
      </c>
      <c r="AI174" s="467">
        <v>2368</v>
      </c>
      <c r="AJ174" s="467">
        <v>2203</v>
      </c>
      <c r="AK174" s="467">
        <v>2238</v>
      </c>
      <c r="AL174" s="467">
        <v>2470</v>
      </c>
      <c r="AM174" s="467">
        <v>2577</v>
      </c>
      <c r="AN174" s="467">
        <v>2372</v>
      </c>
      <c r="AO174" s="467">
        <v>2113</v>
      </c>
      <c r="AP174" s="467">
        <v>2297</v>
      </c>
      <c r="AQ174" s="467">
        <v>2479</v>
      </c>
      <c r="AR174" s="468">
        <v>1.0129999999999999</v>
      </c>
      <c r="AS174" s="468">
        <v>1.0129999999999999</v>
      </c>
      <c r="AT174" s="468">
        <v>1.0129999999999999</v>
      </c>
      <c r="AU174" s="468">
        <v>1.0129999999999999</v>
      </c>
      <c r="AV174" s="468">
        <v>1.0129999999999999</v>
      </c>
      <c r="AW174" s="468">
        <v>1.0129999999999999</v>
      </c>
      <c r="AX174" s="468">
        <v>1.0129999999999999</v>
      </c>
      <c r="AY174" s="468">
        <v>1.0129999999999999</v>
      </c>
      <c r="AZ174" s="468">
        <v>1.0129999999999999</v>
      </c>
      <c r="BA174" s="468">
        <v>1.0129999999999999</v>
      </c>
      <c r="BB174" s="468">
        <v>1.0129999999999999</v>
      </c>
      <c r="BC174" s="468">
        <v>1.0129999999999999</v>
      </c>
      <c r="BD174" s="467">
        <v>4814</v>
      </c>
      <c r="BE174" s="467">
        <v>4407</v>
      </c>
      <c r="BF174" s="467">
        <v>4882</v>
      </c>
      <c r="BG174" s="467">
        <v>4529</v>
      </c>
      <c r="BH174" s="467">
        <v>4214</v>
      </c>
      <c r="BI174" s="467">
        <v>4281</v>
      </c>
      <c r="BJ174" s="467">
        <v>4724</v>
      </c>
      <c r="BK174" s="467">
        <v>4928</v>
      </c>
      <c r="BL174" s="467">
        <v>4537</v>
      </c>
      <c r="BM174" s="467">
        <v>4040</v>
      </c>
      <c r="BN174" s="467">
        <v>4393</v>
      </c>
      <c r="BO174" s="467">
        <v>4741</v>
      </c>
      <c r="BP174" s="467">
        <v>2551</v>
      </c>
      <c r="BQ174" s="467">
        <v>2334</v>
      </c>
      <c r="BR174" s="467">
        <v>2586</v>
      </c>
      <c r="BS174" s="467">
        <v>2399</v>
      </c>
      <c r="BT174" s="467">
        <v>2232</v>
      </c>
      <c r="BU174" s="467">
        <v>2267</v>
      </c>
      <c r="BV174" s="467">
        <v>2502</v>
      </c>
      <c r="BW174" s="467">
        <v>2610</v>
      </c>
      <c r="BX174" s="467">
        <v>2403</v>
      </c>
      <c r="BY174" s="467">
        <v>2140</v>
      </c>
      <c r="BZ174" s="467">
        <v>2327</v>
      </c>
      <c r="CA174" s="467">
        <v>2511</v>
      </c>
      <c r="CB174" s="467">
        <v>343.24799999999999</v>
      </c>
      <c r="CC174" s="467">
        <v>314.07400000000001</v>
      </c>
      <c r="CD174" s="467">
        <v>347.97800000000001</v>
      </c>
      <c r="CE174" s="467">
        <v>322.83199999999999</v>
      </c>
      <c r="CF174" s="467">
        <v>300.358</v>
      </c>
      <c r="CG174" s="467">
        <v>305.14</v>
      </c>
      <c r="CH174" s="467">
        <v>336.70400000000001</v>
      </c>
      <c r="CI174" s="467">
        <v>351.27100000000002</v>
      </c>
      <c r="CJ174" s="467">
        <v>323.39499999999998</v>
      </c>
      <c r="CK174" s="467">
        <v>287.93299999999999</v>
      </c>
      <c r="CL174" s="467">
        <v>313.15300000000002</v>
      </c>
      <c r="CM174" s="467">
        <v>337.91399999999999</v>
      </c>
      <c r="CN174" s="467">
        <v>53790</v>
      </c>
      <c r="CO174" s="467">
        <v>28492</v>
      </c>
      <c r="CP174" s="467">
        <v>54490</v>
      </c>
      <c r="CQ174" s="467">
        <v>28862</v>
      </c>
      <c r="CR174" s="467">
        <v>3884</v>
      </c>
      <c r="CS174" s="465">
        <v>2019</v>
      </c>
    </row>
    <row r="175" spans="1:97" ht="51" x14ac:dyDescent="0.2">
      <c r="A175" s="465">
        <v>60249</v>
      </c>
      <c r="B175" s="466" t="s">
        <v>1439</v>
      </c>
      <c r="C175" s="465" t="s">
        <v>1981</v>
      </c>
      <c r="D175" s="466" t="s">
        <v>1832</v>
      </c>
      <c r="E175" s="466" t="s">
        <v>1832</v>
      </c>
      <c r="F175" s="465">
        <v>60038</v>
      </c>
      <c r="G175" s="466" t="s">
        <v>1982</v>
      </c>
      <c r="H175" s="466" t="s">
        <v>1983</v>
      </c>
      <c r="I175" s="466" t="s">
        <v>1984</v>
      </c>
      <c r="J175" s="466" t="s">
        <v>1533</v>
      </c>
      <c r="K175" s="465">
        <v>22</v>
      </c>
      <c r="L175" s="465">
        <v>3</v>
      </c>
      <c r="M175" s="466" t="s">
        <v>1985</v>
      </c>
      <c r="N175" s="466" t="s">
        <v>2011</v>
      </c>
      <c r="O175" s="466" t="s">
        <v>1986</v>
      </c>
      <c r="P175" s="466" t="s">
        <v>1986</v>
      </c>
      <c r="Q175" s="466" t="s">
        <v>1533</v>
      </c>
      <c r="R175" s="466" t="s">
        <v>1533</v>
      </c>
      <c r="S175" s="466" t="s">
        <v>1987</v>
      </c>
      <c r="T175" s="467">
        <v>488</v>
      </c>
      <c r="U175" s="467">
        <v>452</v>
      </c>
      <c r="V175" s="467">
        <v>394</v>
      </c>
      <c r="W175" s="467">
        <v>277</v>
      </c>
      <c r="X175" s="467">
        <v>239</v>
      </c>
      <c r="Y175" s="467">
        <v>319</v>
      </c>
      <c r="Z175" s="467">
        <v>503</v>
      </c>
      <c r="AA175" s="467">
        <v>591</v>
      </c>
      <c r="AB175" s="467">
        <v>520</v>
      </c>
      <c r="AC175" s="467">
        <v>532</v>
      </c>
      <c r="AD175" s="467">
        <v>522</v>
      </c>
      <c r="AE175" s="467">
        <v>541</v>
      </c>
      <c r="AF175" s="467">
        <v>222</v>
      </c>
      <c r="AG175" s="467">
        <v>206</v>
      </c>
      <c r="AH175" s="467">
        <v>180</v>
      </c>
      <c r="AI175" s="467">
        <v>126</v>
      </c>
      <c r="AJ175" s="467">
        <v>109</v>
      </c>
      <c r="AK175" s="467">
        <v>145</v>
      </c>
      <c r="AL175" s="467">
        <v>229</v>
      </c>
      <c r="AM175" s="467">
        <v>269</v>
      </c>
      <c r="AN175" s="467">
        <v>236</v>
      </c>
      <c r="AO175" s="467">
        <v>242</v>
      </c>
      <c r="AP175" s="467">
        <v>238</v>
      </c>
      <c r="AQ175" s="467">
        <v>247</v>
      </c>
      <c r="AR175" s="468">
        <v>1.03</v>
      </c>
      <c r="AS175" s="468">
        <v>1.03</v>
      </c>
      <c r="AT175" s="468">
        <v>1.03</v>
      </c>
      <c r="AU175" s="468">
        <v>1.03</v>
      </c>
      <c r="AV175" s="468">
        <v>1.03</v>
      </c>
      <c r="AW175" s="468">
        <v>1.03</v>
      </c>
      <c r="AX175" s="468">
        <v>1.03</v>
      </c>
      <c r="AY175" s="468">
        <v>1.03</v>
      </c>
      <c r="AZ175" s="468">
        <v>1.03</v>
      </c>
      <c r="BA175" s="468">
        <v>1.03</v>
      </c>
      <c r="BB175" s="468">
        <v>1.03</v>
      </c>
      <c r="BC175" s="468">
        <v>1.03</v>
      </c>
      <c r="BD175" s="467">
        <v>503</v>
      </c>
      <c r="BE175" s="467">
        <v>466</v>
      </c>
      <c r="BF175" s="467">
        <v>406</v>
      </c>
      <c r="BG175" s="467">
        <v>285</v>
      </c>
      <c r="BH175" s="467">
        <v>246</v>
      </c>
      <c r="BI175" s="467">
        <v>329</v>
      </c>
      <c r="BJ175" s="467">
        <v>518</v>
      </c>
      <c r="BK175" s="467">
        <v>609</v>
      </c>
      <c r="BL175" s="467">
        <v>536</v>
      </c>
      <c r="BM175" s="467">
        <v>548</v>
      </c>
      <c r="BN175" s="467">
        <v>538</v>
      </c>
      <c r="BO175" s="467">
        <v>557</v>
      </c>
      <c r="BP175" s="467">
        <v>229</v>
      </c>
      <c r="BQ175" s="467">
        <v>212</v>
      </c>
      <c r="BR175" s="467">
        <v>185</v>
      </c>
      <c r="BS175" s="467">
        <v>130</v>
      </c>
      <c r="BT175" s="467">
        <v>112</v>
      </c>
      <c r="BU175" s="467">
        <v>149</v>
      </c>
      <c r="BV175" s="467">
        <v>236</v>
      </c>
      <c r="BW175" s="467">
        <v>277</v>
      </c>
      <c r="BX175" s="467">
        <v>243</v>
      </c>
      <c r="BY175" s="467">
        <v>249</v>
      </c>
      <c r="BZ175" s="467">
        <v>245</v>
      </c>
      <c r="CA175" s="467">
        <v>254</v>
      </c>
      <c r="CB175" s="467">
        <v>39.503999999999998</v>
      </c>
      <c r="CC175" s="467">
        <v>36.625999999999998</v>
      </c>
      <c r="CD175" s="467">
        <v>31.94</v>
      </c>
      <c r="CE175" s="467">
        <v>22.411999999999999</v>
      </c>
      <c r="CF175" s="467">
        <v>19.312999999999999</v>
      </c>
      <c r="CG175" s="467">
        <v>25.824999999999999</v>
      </c>
      <c r="CH175" s="467">
        <v>40.71</v>
      </c>
      <c r="CI175" s="467">
        <v>47.819000000000003</v>
      </c>
      <c r="CJ175" s="467">
        <v>42.076999999999998</v>
      </c>
      <c r="CK175" s="467">
        <v>43.095999999999997</v>
      </c>
      <c r="CL175" s="467">
        <v>42.265999999999998</v>
      </c>
      <c r="CM175" s="467">
        <v>43.838000000000001</v>
      </c>
      <c r="CN175" s="467">
        <v>5378</v>
      </c>
      <c r="CO175" s="467">
        <v>2449</v>
      </c>
      <c r="CP175" s="467">
        <v>5541</v>
      </c>
      <c r="CQ175" s="467">
        <v>2521</v>
      </c>
      <c r="CR175" s="467">
        <v>435.42599999999999</v>
      </c>
      <c r="CS175" s="465">
        <v>2019</v>
      </c>
    </row>
    <row r="176" spans="1:97" ht="51" x14ac:dyDescent="0.2">
      <c r="A176" s="465">
        <v>60249</v>
      </c>
      <c r="B176" s="466" t="s">
        <v>1439</v>
      </c>
      <c r="C176" s="465" t="s">
        <v>1981</v>
      </c>
      <c r="D176" s="466" t="s">
        <v>1832</v>
      </c>
      <c r="E176" s="466" t="s">
        <v>1832</v>
      </c>
      <c r="F176" s="465">
        <v>60038</v>
      </c>
      <c r="G176" s="466" t="s">
        <v>1982</v>
      </c>
      <c r="H176" s="466" t="s">
        <v>1983</v>
      </c>
      <c r="I176" s="466" t="s">
        <v>1984</v>
      </c>
      <c r="J176" s="466" t="s">
        <v>1533</v>
      </c>
      <c r="K176" s="465">
        <v>22</v>
      </c>
      <c r="L176" s="465">
        <v>3</v>
      </c>
      <c r="M176" s="466" t="s">
        <v>1985</v>
      </c>
      <c r="N176" s="466" t="s">
        <v>2011</v>
      </c>
      <c r="O176" s="466" t="s">
        <v>2022</v>
      </c>
      <c r="P176" s="466" t="s">
        <v>2023</v>
      </c>
      <c r="Q176" s="466" t="s">
        <v>1533</v>
      </c>
      <c r="R176" s="466" t="s">
        <v>1533</v>
      </c>
      <c r="S176" s="466" t="s">
        <v>2024</v>
      </c>
      <c r="T176" s="467">
        <v>11066</v>
      </c>
      <c r="U176" s="467">
        <v>10126</v>
      </c>
      <c r="V176" s="467">
        <v>11219</v>
      </c>
      <c r="W176" s="467">
        <v>10408</v>
      </c>
      <c r="X176" s="467">
        <v>9683</v>
      </c>
      <c r="Y176" s="467">
        <v>9838</v>
      </c>
      <c r="Z176" s="467">
        <v>10855</v>
      </c>
      <c r="AA176" s="467">
        <v>11325</v>
      </c>
      <c r="AB176" s="467">
        <v>10426</v>
      </c>
      <c r="AC176" s="467">
        <v>9283</v>
      </c>
      <c r="AD176" s="467">
        <v>10096</v>
      </c>
      <c r="AE176" s="467">
        <v>10894</v>
      </c>
      <c r="AF176" s="467">
        <v>5034</v>
      </c>
      <c r="AG176" s="467">
        <v>4605</v>
      </c>
      <c r="AH176" s="467">
        <v>5103</v>
      </c>
      <c r="AI176" s="467">
        <v>4733</v>
      </c>
      <c r="AJ176" s="467">
        <v>4403</v>
      </c>
      <c r="AK176" s="467">
        <v>4474</v>
      </c>
      <c r="AL176" s="467">
        <v>4936</v>
      </c>
      <c r="AM176" s="467">
        <v>5151</v>
      </c>
      <c r="AN176" s="467">
        <v>4741</v>
      </c>
      <c r="AO176" s="467">
        <v>4222</v>
      </c>
      <c r="AP176" s="467">
        <v>4592</v>
      </c>
      <c r="AQ176" s="467">
        <v>4955</v>
      </c>
      <c r="AR176" s="468">
        <v>0.59499999999999997</v>
      </c>
      <c r="AS176" s="468">
        <v>0.59499999999999997</v>
      </c>
      <c r="AT176" s="468">
        <v>0.59499999999999997</v>
      </c>
      <c r="AU176" s="468">
        <v>0.59499999999999997</v>
      </c>
      <c r="AV176" s="468">
        <v>0.59499999999999997</v>
      </c>
      <c r="AW176" s="468">
        <v>0.59499999999999997</v>
      </c>
      <c r="AX176" s="468">
        <v>0.59499999999999997</v>
      </c>
      <c r="AY176" s="468">
        <v>0.59499999999999997</v>
      </c>
      <c r="AZ176" s="468">
        <v>0.59499999999999997</v>
      </c>
      <c r="BA176" s="468">
        <v>0.59499999999999997</v>
      </c>
      <c r="BB176" s="468">
        <v>0.59499999999999997</v>
      </c>
      <c r="BC176" s="468">
        <v>0.59499999999999997</v>
      </c>
      <c r="BD176" s="467">
        <v>6584</v>
      </c>
      <c r="BE176" s="467">
        <v>6025</v>
      </c>
      <c r="BF176" s="467">
        <v>6675</v>
      </c>
      <c r="BG176" s="467">
        <v>6193</v>
      </c>
      <c r="BH176" s="467">
        <v>5761</v>
      </c>
      <c r="BI176" s="467">
        <v>5854</v>
      </c>
      <c r="BJ176" s="467">
        <v>6459</v>
      </c>
      <c r="BK176" s="467">
        <v>6738</v>
      </c>
      <c r="BL176" s="467">
        <v>6203</v>
      </c>
      <c r="BM176" s="467">
        <v>5523</v>
      </c>
      <c r="BN176" s="467">
        <v>6007</v>
      </c>
      <c r="BO176" s="467">
        <v>6482</v>
      </c>
      <c r="BP176" s="467">
        <v>2995</v>
      </c>
      <c r="BQ176" s="467">
        <v>2740</v>
      </c>
      <c r="BR176" s="467">
        <v>3036</v>
      </c>
      <c r="BS176" s="467">
        <v>2816</v>
      </c>
      <c r="BT176" s="467">
        <v>2620</v>
      </c>
      <c r="BU176" s="467">
        <v>2662</v>
      </c>
      <c r="BV176" s="467">
        <v>2937</v>
      </c>
      <c r="BW176" s="467">
        <v>3065</v>
      </c>
      <c r="BX176" s="467">
        <v>2821</v>
      </c>
      <c r="BY176" s="467">
        <v>2512</v>
      </c>
      <c r="BZ176" s="467">
        <v>2732</v>
      </c>
      <c r="CA176" s="467">
        <v>2948</v>
      </c>
      <c r="CB176" s="467">
        <v>517.57299999999998</v>
      </c>
      <c r="CC176" s="467">
        <v>473.584</v>
      </c>
      <c r="CD176" s="467">
        <v>524.70600000000002</v>
      </c>
      <c r="CE176" s="467">
        <v>486.78899999999999</v>
      </c>
      <c r="CF176" s="467">
        <v>452.90199999999999</v>
      </c>
      <c r="CG176" s="467">
        <v>460.11200000000002</v>
      </c>
      <c r="CH176" s="467">
        <v>507.70600000000002</v>
      </c>
      <c r="CI176" s="467">
        <v>529.67100000000005</v>
      </c>
      <c r="CJ176" s="467">
        <v>487.63900000000001</v>
      </c>
      <c r="CK176" s="467">
        <v>434.166</v>
      </c>
      <c r="CL176" s="467">
        <v>472.19499999999999</v>
      </c>
      <c r="CM176" s="467">
        <v>509.53100000000001</v>
      </c>
      <c r="CN176" s="467">
        <v>125219</v>
      </c>
      <c r="CO176" s="467">
        <v>56949</v>
      </c>
      <c r="CP176" s="467">
        <v>74504</v>
      </c>
      <c r="CQ176" s="467">
        <v>33884</v>
      </c>
      <c r="CR176" s="467">
        <v>5856.5739999999996</v>
      </c>
      <c r="CS176" s="465">
        <v>2019</v>
      </c>
    </row>
    <row r="177" spans="1:97" ht="38.25" x14ac:dyDescent="0.2">
      <c r="A177" s="465">
        <v>60385</v>
      </c>
      <c r="B177" s="466" t="s">
        <v>1439</v>
      </c>
      <c r="C177" s="465" t="s">
        <v>1981</v>
      </c>
      <c r="D177" s="466" t="s">
        <v>1834</v>
      </c>
      <c r="E177" s="466" t="s">
        <v>1833</v>
      </c>
      <c r="F177" s="465">
        <v>60182</v>
      </c>
      <c r="G177" s="466" t="s">
        <v>1982</v>
      </c>
      <c r="H177" s="466" t="s">
        <v>1983</v>
      </c>
      <c r="I177" s="466" t="s">
        <v>1984</v>
      </c>
      <c r="J177" s="466" t="s">
        <v>1533</v>
      </c>
      <c r="K177" s="465">
        <v>22</v>
      </c>
      <c r="L177" s="465">
        <v>3</v>
      </c>
      <c r="M177" s="466" t="s">
        <v>1985</v>
      </c>
      <c r="N177" s="466" t="s">
        <v>2027</v>
      </c>
      <c r="O177" s="466" t="s">
        <v>1986</v>
      </c>
      <c r="P177" s="466" t="s">
        <v>1986</v>
      </c>
      <c r="Q177" s="466" t="s">
        <v>1533</v>
      </c>
      <c r="R177" s="466" t="s">
        <v>1533</v>
      </c>
      <c r="S177" s="466" t="s">
        <v>1987</v>
      </c>
      <c r="T177" s="467">
        <v>7641</v>
      </c>
      <c r="U177" s="467">
        <v>7084</v>
      </c>
      <c r="V177" s="467">
        <v>6178</v>
      </c>
      <c r="W177" s="467">
        <v>4335</v>
      </c>
      <c r="X177" s="467">
        <v>3735</v>
      </c>
      <c r="Y177" s="467">
        <v>4995</v>
      </c>
      <c r="Z177" s="467">
        <v>7874</v>
      </c>
      <c r="AA177" s="467">
        <v>9249</v>
      </c>
      <c r="AB177" s="467">
        <v>8138</v>
      </c>
      <c r="AC177" s="467">
        <v>8335</v>
      </c>
      <c r="AD177" s="467">
        <v>8175</v>
      </c>
      <c r="AE177" s="467">
        <v>8479</v>
      </c>
      <c r="AF177" s="467">
        <v>7641</v>
      </c>
      <c r="AG177" s="467">
        <v>7084</v>
      </c>
      <c r="AH177" s="467">
        <v>6178</v>
      </c>
      <c r="AI177" s="467">
        <v>4335</v>
      </c>
      <c r="AJ177" s="467">
        <v>3735</v>
      </c>
      <c r="AK177" s="467">
        <v>4995</v>
      </c>
      <c r="AL177" s="467">
        <v>7874</v>
      </c>
      <c r="AM177" s="467">
        <v>9249</v>
      </c>
      <c r="AN177" s="467">
        <v>8138</v>
      </c>
      <c r="AO177" s="467">
        <v>8335</v>
      </c>
      <c r="AP177" s="467">
        <v>8175</v>
      </c>
      <c r="AQ177" s="467">
        <v>8479</v>
      </c>
      <c r="AR177" s="468">
        <v>1.0389999999999999</v>
      </c>
      <c r="AS177" s="468">
        <v>1.0389999999999999</v>
      </c>
      <c r="AT177" s="468">
        <v>1.0389999999999999</v>
      </c>
      <c r="AU177" s="468">
        <v>1.0389999999999999</v>
      </c>
      <c r="AV177" s="468">
        <v>1.0389999999999999</v>
      </c>
      <c r="AW177" s="468">
        <v>1.0389999999999999</v>
      </c>
      <c r="AX177" s="468">
        <v>1.0389999999999999</v>
      </c>
      <c r="AY177" s="468">
        <v>1.0389999999999999</v>
      </c>
      <c r="AZ177" s="468">
        <v>1.0389999999999999</v>
      </c>
      <c r="BA177" s="468">
        <v>1.0389999999999999</v>
      </c>
      <c r="BB177" s="468">
        <v>1.0389999999999999</v>
      </c>
      <c r="BC177" s="468">
        <v>1.0389999999999999</v>
      </c>
      <c r="BD177" s="467">
        <v>7939</v>
      </c>
      <c r="BE177" s="467">
        <v>7360</v>
      </c>
      <c r="BF177" s="467">
        <v>6419</v>
      </c>
      <c r="BG177" s="467">
        <v>4504</v>
      </c>
      <c r="BH177" s="467">
        <v>3881</v>
      </c>
      <c r="BI177" s="467">
        <v>5190</v>
      </c>
      <c r="BJ177" s="467">
        <v>8181</v>
      </c>
      <c r="BK177" s="467">
        <v>9610</v>
      </c>
      <c r="BL177" s="467">
        <v>8455</v>
      </c>
      <c r="BM177" s="467">
        <v>8660</v>
      </c>
      <c r="BN177" s="467">
        <v>8494</v>
      </c>
      <c r="BO177" s="467">
        <v>8810</v>
      </c>
      <c r="BP177" s="467">
        <v>7939</v>
      </c>
      <c r="BQ177" s="467">
        <v>7360</v>
      </c>
      <c r="BR177" s="467">
        <v>6419</v>
      </c>
      <c r="BS177" s="467">
        <v>4504</v>
      </c>
      <c r="BT177" s="467">
        <v>3881</v>
      </c>
      <c r="BU177" s="467">
        <v>5190</v>
      </c>
      <c r="BV177" s="467">
        <v>8181</v>
      </c>
      <c r="BW177" s="467">
        <v>9610</v>
      </c>
      <c r="BX177" s="467">
        <v>8455</v>
      </c>
      <c r="BY177" s="467">
        <v>8660</v>
      </c>
      <c r="BZ177" s="467">
        <v>8494</v>
      </c>
      <c r="CA177" s="467">
        <v>8810</v>
      </c>
      <c r="CB177" s="467">
        <v>871.54300000000001</v>
      </c>
      <c r="CC177" s="467">
        <v>808.10599999999999</v>
      </c>
      <c r="CD177" s="467">
        <v>704.70699999999999</v>
      </c>
      <c r="CE177" s="467">
        <v>494.49099999999999</v>
      </c>
      <c r="CF177" s="467">
        <v>426.11</v>
      </c>
      <c r="CG177" s="467">
        <v>569.78599999999994</v>
      </c>
      <c r="CH177" s="467">
        <v>898.21199999999999</v>
      </c>
      <c r="CI177" s="467">
        <v>1055.058</v>
      </c>
      <c r="CJ177" s="467">
        <v>928.37300000000005</v>
      </c>
      <c r="CK177" s="467">
        <v>950.85400000000004</v>
      </c>
      <c r="CL177" s="467">
        <v>932.54</v>
      </c>
      <c r="CM177" s="467">
        <v>967.22</v>
      </c>
      <c r="CN177" s="467">
        <v>84218</v>
      </c>
      <c r="CO177" s="467">
        <v>84218</v>
      </c>
      <c r="CP177" s="467">
        <v>87503</v>
      </c>
      <c r="CQ177" s="467">
        <v>87503</v>
      </c>
      <c r="CR177" s="467">
        <v>9607</v>
      </c>
      <c r="CS177" s="465">
        <v>2019</v>
      </c>
    </row>
    <row r="178" spans="1:97" ht="51" x14ac:dyDescent="0.2">
      <c r="A178" s="465">
        <v>61754</v>
      </c>
      <c r="B178" s="466" t="s">
        <v>1439</v>
      </c>
      <c r="C178" s="465" t="s">
        <v>1981</v>
      </c>
      <c r="D178" s="466" t="s">
        <v>1838</v>
      </c>
      <c r="E178" s="466" t="s">
        <v>1837</v>
      </c>
      <c r="F178" s="465">
        <v>63182</v>
      </c>
      <c r="G178" s="466" t="s">
        <v>1982</v>
      </c>
      <c r="H178" s="466" t="s">
        <v>1983</v>
      </c>
      <c r="I178" s="466" t="s">
        <v>1984</v>
      </c>
      <c r="J178" s="466" t="s">
        <v>1533</v>
      </c>
      <c r="K178" s="465">
        <v>311</v>
      </c>
      <c r="L178" s="465">
        <v>7</v>
      </c>
      <c r="M178" s="466" t="s">
        <v>1989</v>
      </c>
      <c r="N178" s="466" t="s">
        <v>2011</v>
      </c>
      <c r="O178" s="466" t="s">
        <v>1986</v>
      </c>
      <c r="P178" s="466" t="s">
        <v>1986</v>
      </c>
      <c r="Q178" s="466" t="s">
        <v>1533</v>
      </c>
      <c r="R178" s="466" t="s">
        <v>1533</v>
      </c>
      <c r="S178" s="466" t="s">
        <v>1987</v>
      </c>
      <c r="T178" s="467">
        <v>26084</v>
      </c>
      <c r="U178" s="467">
        <v>24186</v>
      </c>
      <c r="V178" s="467">
        <v>21091</v>
      </c>
      <c r="W178" s="467">
        <v>14800</v>
      </c>
      <c r="X178" s="467">
        <v>12753</v>
      </c>
      <c r="Y178" s="467">
        <v>17053</v>
      </c>
      <c r="Z178" s="467">
        <v>26883</v>
      </c>
      <c r="AA178" s="467">
        <v>31577</v>
      </c>
      <c r="AB178" s="467">
        <v>27785</v>
      </c>
      <c r="AC178" s="467">
        <v>28458</v>
      </c>
      <c r="AD178" s="467">
        <v>27910</v>
      </c>
      <c r="AE178" s="467">
        <v>28948</v>
      </c>
      <c r="AF178" s="467">
        <v>26084</v>
      </c>
      <c r="AG178" s="467">
        <v>24186</v>
      </c>
      <c r="AH178" s="467">
        <v>21091</v>
      </c>
      <c r="AI178" s="467">
        <v>14800</v>
      </c>
      <c r="AJ178" s="467">
        <v>12753</v>
      </c>
      <c r="AK178" s="467">
        <v>17053</v>
      </c>
      <c r="AL178" s="467">
        <v>26883</v>
      </c>
      <c r="AM178" s="467">
        <v>31577</v>
      </c>
      <c r="AN178" s="467">
        <v>27785</v>
      </c>
      <c r="AO178" s="467">
        <v>28458</v>
      </c>
      <c r="AP178" s="467">
        <v>27910</v>
      </c>
      <c r="AQ178" s="467">
        <v>28948</v>
      </c>
      <c r="AR178" s="468">
        <v>1</v>
      </c>
      <c r="AS178" s="468">
        <v>1</v>
      </c>
      <c r="AT178" s="468">
        <v>1</v>
      </c>
      <c r="AU178" s="468">
        <v>1</v>
      </c>
      <c r="AV178" s="468">
        <v>1</v>
      </c>
      <c r="AW178" s="468">
        <v>1</v>
      </c>
      <c r="AX178" s="468">
        <v>1</v>
      </c>
      <c r="AY178" s="468">
        <v>1</v>
      </c>
      <c r="AZ178" s="468">
        <v>1</v>
      </c>
      <c r="BA178" s="468">
        <v>1</v>
      </c>
      <c r="BB178" s="468">
        <v>1</v>
      </c>
      <c r="BC178" s="468">
        <v>1</v>
      </c>
      <c r="BD178" s="467">
        <v>26084</v>
      </c>
      <c r="BE178" s="467">
        <v>24186</v>
      </c>
      <c r="BF178" s="467">
        <v>21091</v>
      </c>
      <c r="BG178" s="467">
        <v>14800</v>
      </c>
      <c r="BH178" s="467">
        <v>12753</v>
      </c>
      <c r="BI178" s="467">
        <v>17053</v>
      </c>
      <c r="BJ178" s="467">
        <v>26883</v>
      </c>
      <c r="BK178" s="467">
        <v>31577</v>
      </c>
      <c r="BL178" s="467">
        <v>27785</v>
      </c>
      <c r="BM178" s="467">
        <v>28458</v>
      </c>
      <c r="BN178" s="467">
        <v>27910</v>
      </c>
      <c r="BO178" s="467">
        <v>28948</v>
      </c>
      <c r="BP178" s="467">
        <v>26084</v>
      </c>
      <c r="BQ178" s="467">
        <v>24186</v>
      </c>
      <c r="BR178" s="467">
        <v>21091</v>
      </c>
      <c r="BS178" s="467">
        <v>14800</v>
      </c>
      <c r="BT178" s="467">
        <v>12753</v>
      </c>
      <c r="BU178" s="467">
        <v>17053</v>
      </c>
      <c r="BV178" s="467">
        <v>26883</v>
      </c>
      <c r="BW178" s="467">
        <v>31577</v>
      </c>
      <c r="BX178" s="467">
        <v>27785</v>
      </c>
      <c r="BY178" s="467">
        <v>28458</v>
      </c>
      <c r="BZ178" s="467">
        <v>27910</v>
      </c>
      <c r="CA178" s="467">
        <v>28948</v>
      </c>
      <c r="CB178" s="467">
        <v>2329.9520000000002</v>
      </c>
      <c r="CC178" s="467">
        <v>2160.36</v>
      </c>
      <c r="CD178" s="467">
        <v>1883.9380000000001</v>
      </c>
      <c r="CE178" s="467">
        <v>1321.9549999999999</v>
      </c>
      <c r="CF178" s="467">
        <v>1139.1469999999999</v>
      </c>
      <c r="CG178" s="467">
        <v>1523.2439999999999</v>
      </c>
      <c r="CH178" s="467">
        <v>2401.248</v>
      </c>
      <c r="CI178" s="467">
        <v>2820.5529999999999</v>
      </c>
      <c r="CJ178" s="467">
        <v>2481.8780000000002</v>
      </c>
      <c r="CK178" s="467">
        <v>2541.9780000000001</v>
      </c>
      <c r="CL178" s="467">
        <v>2493.0169999999998</v>
      </c>
      <c r="CM178" s="467">
        <v>2585.73</v>
      </c>
      <c r="CN178" s="467">
        <v>287528</v>
      </c>
      <c r="CO178" s="467">
        <v>287528</v>
      </c>
      <c r="CP178" s="467">
        <v>287528</v>
      </c>
      <c r="CQ178" s="467">
        <v>287528</v>
      </c>
      <c r="CR178" s="467">
        <v>25683</v>
      </c>
      <c r="CS178" s="465">
        <v>2019</v>
      </c>
    </row>
    <row r="179" spans="1:97" ht="38.25" x14ac:dyDescent="0.2">
      <c r="A179" s="465">
        <v>61846</v>
      </c>
      <c r="B179" s="466" t="s">
        <v>1439</v>
      </c>
      <c r="C179" s="465" t="s">
        <v>1981</v>
      </c>
      <c r="D179" s="466" t="s">
        <v>1840</v>
      </c>
      <c r="E179" s="466" t="s">
        <v>1839</v>
      </c>
      <c r="F179" s="465">
        <v>61467</v>
      </c>
      <c r="G179" s="466" t="s">
        <v>1982</v>
      </c>
      <c r="H179" s="466" t="s">
        <v>1983</v>
      </c>
      <c r="I179" s="466" t="s">
        <v>1984</v>
      </c>
      <c r="J179" s="466" t="s">
        <v>1533</v>
      </c>
      <c r="K179" s="465">
        <v>22</v>
      </c>
      <c r="L179" s="465">
        <v>3</v>
      </c>
      <c r="M179" s="466" t="s">
        <v>1985</v>
      </c>
      <c r="N179" s="466" t="s">
        <v>2027</v>
      </c>
      <c r="O179" s="466" t="s">
        <v>1986</v>
      </c>
      <c r="P179" s="466" t="s">
        <v>1986</v>
      </c>
      <c r="Q179" s="466" t="s">
        <v>1533</v>
      </c>
      <c r="R179" s="466" t="s">
        <v>1533</v>
      </c>
      <c r="S179" s="466" t="s">
        <v>1987</v>
      </c>
      <c r="T179" s="467" t="s">
        <v>1981</v>
      </c>
      <c r="U179" s="467" t="s">
        <v>1981</v>
      </c>
      <c r="V179" s="467" t="s">
        <v>1981</v>
      </c>
      <c r="W179" s="467" t="s">
        <v>1981</v>
      </c>
      <c r="X179" s="467" t="s">
        <v>1981</v>
      </c>
      <c r="Y179" s="467" t="s">
        <v>1981</v>
      </c>
      <c r="Z179" s="467" t="s">
        <v>1981</v>
      </c>
      <c r="AA179" s="467" t="s">
        <v>1981</v>
      </c>
      <c r="AB179" s="467" t="s">
        <v>1981</v>
      </c>
      <c r="AC179" s="467" t="s">
        <v>1981</v>
      </c>
      <c r="AD179" s="467" t="s">
        <v>1981</v>
      </c>
      <c r="AE179" s="467">
        <v>3870</v>
      </c>
      <c r="AF179" s="467" t="s">
        <v>1981</v>
      </c>
      <c r="AG179" s="467" t="s">
        <v>1981</v>
      </c>
      <c r="AH179" s="467" t="s">
        <v>1981</v>
      </c>
      <c r="AI179" s="467" t="s">
        <v>1981</v>
      </c>
      <c r="AJ179" s="467" t="s">
        <v>1981</v>
      </c>
      <c r="AK179" s="467" t="s">
        <v>1981</v>
      </c>
      <c r="AL179" s="467" t="s">
        <v>1981</v>
      </c>
      <c r="AM179" s="467" t="s">
        <v>1981</v>
      </c>
      <c r="AN179" s="467" t="s">
        <v>1981</v>
      </c>
      <c r="AO179" s="467" t="s">
        <v>1981</v>
      </c>
      <c r="AP179" s="467" t="s">
        <v>1981</v>
      </c>
      <c r="AQ179" s="467">
        <v>3870</v>
      </c>
      <c r="AR179" s="468" t="s">
        <v>1981</v>
      </c>
      <c r="AS179" s="468" t="s">
        <v>1981</v>
      </c>
      <c r="AT179" s="468" t="s">
        <v>1981</v>
      </c>
      <c r="AU179" s="468" t="s">
        <v>1981</v>
      </c>
      <c r="AV179" s="468" t="s">
        <v>1981</v>
      </c>
      <c r="AW179" s="468" t="s">
        <v>1981</v>
      </c>
      <c r="AX179" s="468" t="s">
        <v>1981</v>
      </c>
      <c r="AY179" s="468" t="s">
        <v>1981</v>
      </c>
      <c r="AZ179" s="468" t="s">
        <v>1981</v>
      </c>
      <c r="BA179" s="468" t="s">
        <v>1981</v>
      </c>
      <c r="BB179" s="468" t="s">
        <v>1981</v>
      </c>
      <c r="BC179" s="468">
        <v>0.90300000000000002</v>
      </c>
      <c r="BD179" s="467" t="s">
        <v>1981</v>
      </c>
      <c r="BE179" s="467" t="s">
        <v>1981</v>
      </c>
      <c r="BF179" s="467" t="s">
        <v>1981</v>
      </c>
      <c r="BG179" s="467" t="s">
        <v>1981</v>
      </c>
      <c r="BH179" s="467" t="s">
        <v>1981</v>
      </c>
      <c r="BI179" s="467" t="s">
        <v>1981</v>
      </c>
      <c r="BJ179" s="467" t="s">
        <v>1981</v>
      </c>
      <c r="BK179" s="467" t="s">
        <v>1981</v>
      </c>
      <c r="BL179" s="467" t="s">
        <v>1981</v>
      </c>
      <c r="BM179" s="467" t="s">
        <v>1981</v>
      </c>
      <c r="BN179" s="467" t="s">
        <v>1981</v>
      </c>
      <c r="BO179" s="467">
        <v>3495</v>
      </c>
      <c r="BP179" s="467" t="s">
        <v>1981</v>
      </c>
      <c r="BQ179" s="467" t="s">
        <v>1981</v>
      </c>
      <c r="BR179" s="467" t="s">
        <v>1981</v>
      </c>
      <c r="BS179" s="467" t="s">
        <v>1981</v>
      </c>
      <c r="BT179" s="467" t="s">
        <v>1981</v>
      </c>
      <c r="BU179" s="467" t="s">
        <v>1981</v>
      </c>
      <c r="BV179" s="467" t="s">
        <v>1981</v>
      </c>
      <c r="BW179" s="467" t="s">
        <v>1981</v>
      </c>
      <c r="BX179" s="467" t="s">
        <v>1981</v>
      </c>
      <c r="BY179" s="467" t="s">
        <v>1981</v>
      </c>
      <c r="BZ179" s="467" t="s">
        <v>1981</v>
      </c>
      <c r="CA179" s="467">
        <v>3495</v>
      </c>
      <c r="CB179" s="467" t="s">
        <v>1981</v>
      </c>
      <c r="CC179" s="467" t="s">
        <v>1981</v>
      </c>
      <c r="CD179" s="467" t="s">
        <v>1981</v>
      </c>
      <c r="CE179" s="467" t="s">
        <v>1981</v>
      </c>
      <c r="CF179" s="467" t="s">
        <v>1981</v>
      </c>
      <c r="CG179" s="467" t="s">
        <v>1981</v>
      </c>
      <c r="CH179" s="467" t="s">
        <v>1981</v>
      </c>
      <c r="CI179" s="467" t="s">
        <v>1981</v>
      </c>
      <c r="CJ179" s="467" t="s">
        <v>1981</v>
      </c>
      <c r="CK179" s="467" t="s">
        <v>1981</v>
      </c>
      <c r="CL179" s="467" t="s">
        <v>1981</v>
      </c>
      <c r="CM179" s="467">
        <v>637.60799999999995</v>
      </c>
      <c r="CN179" s="467">
        <v>3870</v>
      </c>
      <c r="CO179" s="467">
        <v>3870</v>
      </c>
      <c r="CP179" s="467">
        <v>3495</v>
      </c>
      <c r="CQ179" s="467">
        <v>3495</v>
      </c>
      <c r="CR179" s="467">
        <v>637.60799999999995</v>
      </c>
      <c r="CS179" s="465">
        <v>2019</v>
      </c>
    </row>
    <row r="180" spans="1:97" ht="38.25" x14ac:dyDescent="0.2">
      <c r="A180" s="465">
        <v>61846</v>
      </c>
      <c r="B180" s="466" t="s">
        <v>1439</v>
      </c>
      <c r="C180" s="465" t="s">
        <v>1981</v>
      </c>
      <c r="D180" s="466" t="s">
        <v>1840</v>
      </c>
      <c r="E180" s="466" t="s">
        <v>1839</v>
      </c>
      <c r="F180" s="465">
        <v>61467</v>
      </c>
      <c r="G180" s="466" t="s">
        <v>1982</v>
      </c>
      <c r="H180" s="466" t="s">
        <v>1983</v>
      </c>
      <c r="I180" s="466" t="s">
        <v>1984</v>
      </c>
      <c r="J180" s="466" t="s">
        <v>1533</v>
      </c>
      <c r="K180" s="465">
        <v>22</v>
      </c>
      <c r="L180" s="465">
        <v>3</v>
      </c>
      <c r="M180" s="466" t="s">
        <v>1985</v>
      </c>
      <c r="N180" s="466" t="s">
        <v>2027</v>
      </c>
      <c r="O180" s="466" t="s">
        <v>2022</v>
      </c>
      <c r="P180" s="466" t="s">
        <v>2023</v>
      </c>
      <c r="Q180" s="466" t="s">
        <v>1533</v>
      </c>
      <c r="R180" s="466" t="s">
        <v>1533</v>
      </c>
      <c r="S180" s="466" t="s">
        <v>2024</v>
      </c>
      <c r="T180" s="467" t="s">
        <v>1981</v>
      </c>
      <c r="U180" s="467" t="s">
        <v>1981</v>
      </c>
      <c r="V180" s="467" t="s">
        <v>1981</v>
      </c>
      <c r="W180" s="467" t="s">
        <v>1981</v>
      </c>
      <c r="X180" s="467" t="s">
        <v>1981</v>
      </c>
      <c r="Y180" s="467" t="s">
        <v>1981</v>
      </c>
      <c r="Z180" s="467" t="s">
        <v>1981</v>
      </c>
      <c r="AA180" s="467" t="s">
        <v>1981</v>
      </c>
      <c r="AB180" s="467" t="s">
        <v>1981</v>
      </c>
      <c r="AC180" s="467" t="s">
        <v>1981</v>
      </c>
      <c r="AD180" s="467" t="s">
        <v>1981</v>
      </c>
      <c r="AE180" s="467">
        <v>7790</v>
      </c>
      <c r="AF180" s="467" t="s">
        <v>1981</v>
      </c>
      <c r="AG180" s="467" t="s">
        <v>1981</v>
      </c>
      <c r="AH180" s="467" t="s">
        <v>1981</v>
      </c>
      <c r="AI180" s="467" t="s">
        <v>1981</v>
      </c>
      <c r="AJ180" s="467" t="s">
        <v>1981</v>
      </c>
      <c r="AK180" s="467" t="s">
        <v>1981</v>
      </c>
      <c r="AL180" s="467" t="s">
        <v>1981</v>
      </c>
      <c r="AM180" s="467" t="s">
        <v>1981</v>
      </c>
      <c r="AN180" s="467" t="s">
        <v>1981</v>
      </c>
      <c r="AO180" s="467" t="s">
        <v>1981</v>
      </c>
      <c r="AP180" s="467" t="s">
        <v>1981</v>
      </c>
      <c r="AQ180" s="467">
        <v>7790</v>
      </c>
      <c r="AR180" s="468" t="s">
        <v>1981</v>
      </c>
      <c r="AS180" s="468" t="s">
        <v>1981</v>
      </c>
      <c r="AT180" s="468" t="s">
        <v>1981</v>
      </c>
      <c r="AU180" s="468" t="s">
        <v>1981</v>
      </c>
      <c r="AV180" s="468" t="s">
        <v>1981</v>
      </c>
      <c r="AW180" s="468" t="s">
        <v>1981</v>
      </c>
      <c r="AX180" s="468" t="s">
        <v>1981</v>
      </c>
      <c r="AY180" s="468" t="s">
        <v>1981</v>
      </c>
      <c r="AZ180" s="468" t="s">
        <v>1981</v>
      </c>
      <c r="BA180" s="468" t="s">
        <v>1981</v>
      </c>
      <c r="BB180" s="468" t="s">
        <v>1981</v>
      </c>
      <c r="BC180" s="468">
        <v>0.67500000000000004</v>
      </c>
      <c r="BD180" s="467" t="s">
        <v>1981</v>
      </c>
      <c r="BE180" s="467" t="s">
        <v>1981</v>
      </c>
      <c r="BF180" s="467" t="s">
        <v>1981</v>
      </c>
      <c r="BG180" s="467" t="s">
        <v>1981</v>
      </c>
      <c r="BH180" s="467" t="s">
        <v>1981</v>
      </c>
      <c r="BI180" s="467" t="s">
        <v>1981</v>
      </c>
      <c r="BJ180" s="467" t="s">
        <v>1981</v>
      </c>
      <c r="BK180" s="467" t="s">
        <v>1981</v>
      </c>
      <c r="BL180" s="467" t="s">
        <v>1981</v>
      </c>
      <c r="BM180" s="467" t="s">
        <v>1981</v>
      </c>
      <c r="BN180" s="467" t="s">
        <v>1981</v>
      </c>
      <c r="BO180" s="467">
        <v>5258</v>
      </c>
      <c r="BP180" s="467" t="s">
        <v>1981</v>
      </c>
      <c r="BQ180" s="467" t="s">
        <v>1981</v>
      </c>
      <c r="BR180" s="467" t="s">
        <v>1981</v>
      </c>
      <c r="BS180" s="467" t="s">
        <v>1981</v>
      </c>
      <c r="BT180" s="467" t="s">
        <v>1981</v>
      </c>
      <c r="BU180" s="467" t="s">
        <v>1981</v>
      </c>
      <c r="BV180" s="467" t="s">
        <v>1981</v>
      </c>
      <c r="BW180" s="467" t="s">
        <v>1981</v>
      </c>
      <c r="BX180" s="467" t="s">
        <v>1981</v>
      </c>
      <c r="BY180" s="467" t="s">
        <v>1981</v>
      </c>
      <c r="BZ180" s="467" t="s">
        <v>1981</v>
      </c>
      <c r="CA180" s="467">
        <v>5258</v>
      </c>
      <c r="CB180" s="467" t="s">
        <v>1981</v>
      </c>
      <c r="CC180" s="467" t="s">
        <v>1981</v>
      </c>
      <c r="CD180" s="467" t="s">
        <v>1981</v>
      </c>
      <c r="CE180" s="467" t="s">
        <v>1981</v>
      </c>
      <c r="CF180" s="467" t="s">
        <v>1981</v>
      </c>
      <c r="CG180" s="467" t="s">
        <v>1981</v>
      </c>
      <c r="CH180" s="467" t="s">
        <v>1981</v>
      </c>
      <c r="CI180" s="467" t="s">
        <v>1981</v>
      </c>
      <c r="CJ180" s="467" t="s">
        <v>1981</v>
      </c>
      <c r="CK180" s="467" t="s">
        <v>1981</v>
      </c>
      <c r="CL180" s="467" t="s">
        <v>1981</v>
      </c>
      <c r="CM180" s="467">
        <v>959.39200000000005</v>
      </c>
      <c r="CN180" s="467">
        <v>7790</v>
      </c>
      <c r="CO180" s="467">
        <v>7790</v>
      </c>
      <c r="CP180" s="467">
        <v>5258</v>
      </c>
      <c r="CQ180" s="467">
        <v>5258</v>
      </c>
      <c r="CR180" s="467">
        <v>959.39200000000005</v>
      </c>
      <c r="CS180" s="465">
        <v>2019</v>
      </c>
    </row>
    <row r="181" spans="1:97" ht="51" x14ac:dyDescent="0.2">
      <c r="A181" s="465">
        <v>63285</v>
      </c>
      <c r="B181" s="466" t="s">
        <v>1439</v>
      </c>
      <c r="C181" s="465" t="s">
        <v>1981</v>
      </c>
      <c r="D181" s="466" t="s">
        <v>1846</v>
      </c>
      <c r="E181" s="466" t="s">
        <v>1845</v>
      </c>
      <c r="F181" s="465">
        <v>63067</v>
      </c>
      <c r="G181" s="466" t="s">
        <v>1982</v>
      </c>
      <c r="H181" s="466" t="s">
        <v>1983</v>
      </c>
      <c r="I181" s="466" t="s">
        <v>1984</v>
      </c>
      <c r="J181" s="466" t="s">
        <v>1533</v>
      </c>
      <c r="K181" s="465">
        <v>32411</v>
      </c>
      <c r="L181" s="465">
        <v>7</v>
      </c>
      <c r="M181" s="466" t="s">
        <v>1989</v>
      </c>
      <c r="N181" s="466" t="s">
        <v>1990</v>
      </c>
      <c r="O181" s="466" t="s">
        <v>1986</v>
      </c>
      <c r="P181" s="466" t="s">
        <v>1986</v>
      </c>
      <c r="Q181" s="466" t="s">
        <v>1533</v>
      </c>
      <c r="R181" s="466" t="s">
        <v>1533</v>
      </c>
      <c r="S181" s="466" t="s">
        <v>1987</v>
      </c>
      <c r="T181" s="467">
        <v>231812</v>
      </c>
      <c r="U181" s="467">
        <v>214939</v>
      </c>
      <c r="V181" s="467">
        <v>187437</v>
      </c>
      <c r="W181" s="467">
        <v>131524</v>
      </c>
      <c r="X181" s="467">
        <v>113336</v>
      </c>
      <c r="Y181" s="467">
        <v>151551</v>
      </c>
      <c r="Z181" s="467">
        <v>238906</v>
      </c>
      <c r="AA181" s="467">
        <v>280623</v>
      </c>
      <c r="AB181" s="467">
        <v>246928</v>
      </c>
      <c r="AC181" s="467">
        <v>252907</v>
      </c>
      <c r="AD181" s="467">
        <v>248036</v>
      </c>
      <c r="AE181" s="467">
        <v>257260</v>
      </c>
      <c r="AF181" s="467">
        <v>231812</v>
      </c>
      <c r="AG181" s="467">
        <v>214939</v>
      </c>
      <c r="AH181" s="467">
        <v>187437</v>
      </c>
      <c r="AI181" s="467">
        <v>131524</v>
      </c>
      <c r="AJ181" s="467">
        <v>113336</v>
      </c>
      <c r="AK181" s="467">
        <v>151551</v>
      </c>
      <c r="AL181" s="467">
        <v>238906</v>
      </c>
      <c r="AM181" s="467">
        <v>280623</v>
      </c>
      <c r="AN181" s="467">
        <v>246928</v>
      </c>
      <c r="AO181" s="467">
        <v>252907</v>
      </c>
      <c r="AP181" s="467">
        <v>248036</v>
      </c>
      <c r="AQ181" s="467">
        <v>257260</v>
      </c>
      <c r="AR181" s="468">
        <v>0.92</v>
      </c>
      <c r="AS181" s="468">
        <v>0.92</v>
      </c>
      <c r="AT181" s="468">
        <v>0.92</v>
      </c>
      <c r="AU181" s="468">
        <v>0.92</v>
      </c>
      <c r="AV181" s="468">
        <v>0.92</v>
      </c>
      <c r="AW181" s="468">
        <v>0.92</v>
      </c>
      <c r="AX181" s="468">
        <v>0.92</v>
      </c>
      <c r="AY181" s="468">
        <v>0.92</v>
      </c>
      <c r="AZ181" s="468">
        <v>0.92</v>
      </c>
      <c r="BA181" s="468">
        <v>0.92</v>
      </c>
      <c r="BB181" s="468">
        <v>0.92</v>
      </c>
      <c r="BC181" s="468">
        <v>0.92</v>
      </c>
      <c r="BD181" s="467">
        <v>213267</v>
      </c>
      <c r="BE181" s="467">
        <v>197744</v>
      </c>
      <c r="BF181" s="467">
        <v>172442</v>
      </c>
      <c r="BG181" s="467">
        <v>121002</v>
      </c>
      <c r="BH181" s="467">
        <v>104269</v>
      </c>
      <c r="BI181" s="467">
        <v>139427</v>
      </c>
      <c r="BJ181" s="467">
        <v>219794</v>
      </c>
      <c r="BK181" s="467">
        <v>258173</v>
      </c>
      <c r="BL181" s="467">
        <v>227174</v>
      </c>
      <c r="BM181" s="467">
        <v>232674</v>
      </c>
      <c r="BN181" s="467">
        <v>228193</v>
      </c>
      <c r="BO181" s="467">
        <v>236679</v>
      </c>
      <c r="BP181" s="467">
        <v>213267</v>
      </c>
      <c r="BQ181" s="467">
        <v>197744</v>
      </c>
      <c r="BR181" s="467">
        <v>172442</v>
      </c>
      <c r="BS181" s="467">
        <v>121002</v>
      </c>
      <c r="BT181" s="467">
        <v>104269</v>
      </c>
      <c r="BU181" s="467">
        <v>139427</v>
      </c>
      <c r="BV181" s="467">
        <v>219794</v>
      </c>
      <c r="BW181" s="467">
        <v>258173</v>
      </c>
      <c r="BX181" s="467">
        <v>227174</v>
      </c>
      <c r="BY181" s="467">
        <v>232674</v>
      </c>
      <c r="BZ181" s="467">
        <v>228193</v>
      </c>
      <c r="CA181" s="467">
        <v>236679</v>
      </c>
      <c r="CB181" s="467">
        <v>22984.003000000001</v>
      </c>
      <c r="CC181" s="467">
        <v>21311.040000000001</v>
      </c>
      <c r="CD181" s="467">
        <v>18584.258000000002</v>
      </c>
      <c r="CE181" s="467">
        <v>13040.528</v>
      </c>
      <c r="CF181" s="467">
        <v>11237.205</v>
      </c>
      <c r="CG181" s="467">
        <v>15026.157999999999</v>
      </c>
      <c r="CH181" s="467">
        <v>23687.304</v>
      </c>
      <c r="CI181" s="467">
        <v>27823.569</v>
      </c>
      <c r="CJ181" s="467">
        <v>24482.679</v>
      </c>
      <c r="CK181" s="467">
        <v>25075.547999999999</v>
      </c>
      <c r="CL181" s="467">
        <v>24592.569</v>
      </c>
      <c r="CM181" s="467">
        <v>25507.138999999999</v>
      </c>
      <c r="CN181" s="467">
        <v>2555259</v>
      </c>
      <c r="CO181" s="467">
        <v>2555259</v>
      </c>
      <c r="CP181" s="467">
        <v>2350838</v>
      </c>
      <c r="CQ181" s="467">
        <v>2350838</v>
      </c>
      <c r="CR181" s="467">
        <v>253352</v>
      </c>
      <c r="CS181" s="465">
        <v>2019</v>
      </c>
    </row>
    <row r="182" spans="1:97" ht="38.25" x14ac:dyDescent="0.2">
      <c r="A182" s="465">
        <v>63439</v>
      </c>
      <c r="B182" s="466" t="s">
        <v>1439</v>
      </c>
      <c r="C182" s="465" t="s">
        <v>1981</v>
      </c>
      <c r="D182" s="466" t="s">
        <v>1848</v>
      </c>
      <c r="E182" s="466" t="s">
        <v>1847</v>
      </c>
      <c r="F182" s="465">
        <v>61939</v>
      </c>
      <c r="G182" s="466" t="s">
        <v>1982</v>
      </c>
      <c r="H182" s="466" t="s">
        <v>1983</v>
      </c>
      <c r="I182" s="466" t="s">
        <v>2035</v>
      </c>
      <c r="J182" s="466" t="s">
        <v>1533</v>
      </c>
      <c r="K182" s="465">
        <v>22</v>
      </c>
      <c r="L182" s="465">
        <v>3</v>
      </c>
      <c r="M182" s="466" t="s">
        <v>1985</v>
      </c>
      <c r="N182" s="466" t="s">
        <v>2027</v>
      </c>
      <c r="O182" s="466" t="s">
        <v>1986</v>
      </c>
      <c r="P182" s="466" t="s">
        <v>1986</v>
      </c>
      <c r="Q182" s="466" t="s">
        <v>1533</v>
      </c>
      <c r="R182" s="466" t="s">
        <v>1533</v>
      </c>
      <c r="S182" s="466" t="s">
        <v>1987</v>
      </c>
      <c r="T182" s="467">
        <v>15979</v>
      </c>
      <c r="U182" s="467">
        <v>14814</v>
      </c>
      <c r="V182" s="467">
        <v>12919</v>
      </c>
      <c r="W182" s="467">
        <v>9065</v>
      </c>
      <c r="X182" s="467">
        <v>7812</v>
      </c>
      <c r="Y182" s="467">
        <v>10445</v>
      </c>
      <c r="Z182" s="467">
        <v>16466</v>
      </c>
      <c r="AA182" s="467">
        <v>19341</v>
      </c>
      <c r="AB182" s="467">
        <v>17019</v>
      </c>
      <c r="AC182" s="467">
        <v>17431</v>
      </c>
      <c r="AD182" s="467">
        <v>17095</v>
      </c>
      <c r="AE182" s="467">
        <v>17731</v>
      </c>
      <c r="AF182" s="467">
        <v>15979</v>
      </c>
      <c r="AG182" s="467">
        <v>14814</v>
      </c>
      <c r="AH182" s="467">
        <v>12919</v>
      </c>
      <c r="AI182" s="467">
        <v>9065</v>
      </c>
      <c r="AJ182" s="467">
        <v>7812</v>
      </c>
      <c r="AK182" s="467">
        <v>10445</v>
      </c>
      <c r="AL182" s="467">
        <v>16466</v>
      </c>
      <c r="AM182" s="467">
        <v>19341</v>
      </c>
      <c r="AN182" s="467">
        <v>17019</v>
      </c>
      <c r="AO182" s="467">
        <v>17431</v>
      </c>
      <c r="AP182" s="467">
        <v>17095</v>
      </c>
      <c r="AQ182" s="467">
        <v>17731</v>
      </c>
      <c r="AR182" s="468">
        <v>1</v>
      </c>
      <c r="AS182" s="468">
        <v>1</v>
      </c>
      <c r="AT182" s="468">
        <v>1</v>
      </c>
      <c r="AU182" s="468">
        <v>1</v>
      </c>
      <c r="AV182" s="468">
        <v>1</v>
      </c>
      <c r="AW182" s="468">
        <v>1</v>
      </c>
      <c r="AX182" s="468">
        <v>1</v>
      </c>
      <c r="AY182" s="468">
        <v>1</v>
      </c>
      <c r="AZ182" s="468">
        <v>1</v>
      </c>
      <c r="BA182" s="468">
        <v>1</v>
      </c>
      <c r="BB182" s="468">
        <v>1</v>
      </c>
      <c r="BC182" s="468">
        <v>1</v>
      </c>
      <c r="BD182" s="467">
        <v>15979</v>
      </c>
      <c r="BE182" s="467">
        <v>14814</v>
      </c>
      <c r="BF182" s="467">
        <v>12919</v>
      </c>
      <c r="BG182" s="467">
        <v>9065</v>
      </c>
      <c r="BH182" s="467">
        <v>7812</v>
      </c>
      <c r="BI182" s="467">
        <v>10445</v>
      </c>
      <c r="BJ182" s="467">
        <v>16466</v>
      </c>
      <c r="BK182" s="467">
        <v>19341</v>
      </c>
      <c r="BL182" s="467">
        <v>17019</v>
      </c>
      <c r="BM182" s="467">
        <v>17431</v>
      </c>
      <c r="BN182" s="467">
        <v>17095</v>
      </c>
      <c r="BO182" s="467">
        <v>17731</v>
      </c>
      <c r="BP182" s="467">
        <v>15979</v>
      </c>
      <c r="BQ182" s="467">
        <v>14814</v>
      </c>
      <c r="BR182" s="467">
        <v>12919</v>
      </c>
      <c r="BS182" s="467">
        <v>9065</v>
      </c>
      <c r="BT182" s="467">
        <v>7812</v>
      </c>
      <c r="BU182" s="467">
        <v>10445</v>
      </c>
      <c r="BV182" s="467">
        <v>16466</v>
      </c>
      <c r="BW182" s="467">
        <v>19341</v>
      </c>
      <c r="BX182" s="467">
        <v>17019</v>
      </c>
      <c r="BY182" s="467">
        <v>17431</v>
      </c>
      <c r="BZ182" s="467">
        <v>17095</v>
      </c>
      <c r="CA182" s="467">
        <v>17731</v>
      </c>
      <c r="CB182" s="467">
        <v>1607.644</v>
      </c>
      <c r="CC182" s="467">
        <v>1490.625</v>
      </c>
      <c r="CD182" s="467">
        <v>1299.8979999999999</v>
      </c>
      <c r="CE182" s="467">
        <v>912.13499999999999</v>
      </c>
      <c r="CF182" s="467">
        <v>785.99900000000002</v>
      </c>
      <c r="CG182" s="467">
        <v>1051.0219999999999</v>
      </c>
      <c r="CH182" s="467">
        <v>1656.836</v>
      </c>
      <c r="CI182" s="467">
        <v>1946.152</v>
      </c>
      <c r="CJ182" s="467">
        <v>1712.4690000000001</v>
      </c>
      <c r="CK182" s="467">
        <v>1753.9380000000001</v>
      </c>
      <c r="CL182" s="467">
        <v>1720.1559999999999</v>
      </c>
      <c r="CM182" s="467">
        <v>1784.126</v>
      </c>
      <c r="CN182" s="467">
        <v>176117</v>
      </c>
      <c r="CO182" s="467">
        <v>176117</v>
      </c>
      <c r="CP182" s="467">
        <v>176117</v>
      </c>
      <c r="CQ182" s="467">
        <v>176117</v>
      </c>
      <c r="CR182" s="467">
        <v>17721</v>
      </c>
      <c r="CS182" s="465">
        <v>2019</v>
      </c>
    </row>
    <row r="183" spans="1:97" ht="38.25" x14ac:dyDescent="0.2">
      <c r="A183" s="465">
        <v>99999</v>
      </c>
      <c r="B183" s="466" t="s">
        <v>1439</v>
      </c>
      <c r="C183" s="465" t="s">
        <v>1981</v>
      </c>
      <c r="D183" s="466" t="s">
        <v>2036</v>
      </c>
      <c r="E183" s="466" t="s">
        <v>2036</v>
      </c>
      <c r="F183" s="465">
        <v>99999</v>
      </c>
      <c r="G183" s="466" t="s">
        <v>1982</v>
      </c>
      <c r="H183" s="466" t="s">
        <v>1983</v>
      </c>
      <c r="I183" s="466" t="s">
        <v>1533</v>
      </c>
      <c r="J183" s="466" t="s">
        <v>1533</v>
      </c>
      <c r="K183" s="465">
        <v>99999</v>
      </c>
      <c r="L183" s="465">
        <v>3</v>
      </c>
      <c r="M183" s="466" t="s">
        <v>1985</v>
      </c>
      <c r="N183" s="466" t="s">
        <v>2011</v>
      </c>
      <c r="O183" s="466" t="s">
        <v>2021</v>
      </c>
      <c r="P183" s="466" t="s">
        <v>2017</v>
      </c>
      <c r="Q183" s="466" t="s">
        <v>1533</v>
      </c>
      <c r="R183" s="466" t="s">
        <v>1533</v>
      </c>
      <c r="S183" s="466" t="s">
        <v>1987</v>
      </c>
      <c r="T183" s="467">
        <v>48699</v>
      </c>
      <c r="U183" s="467">
        <v>43168</v>
      </c>
      <c r="V183" s="467">
        <v>47761</v>
      </c>
      <c r="W183" s="467">
        <v>39642</v>
      </c>
      <c r="X183" s="467">
        <v>29892</v>
      </c>
      <c r="Y183" s="467">
        <v>31628</v>
      </c>
      <c r="Z183" s="467">
        <v>39388</v>
      </c>
      <c r="AA183" s="467">
        <v>40063</v>
      </c>
      <c r="AB183" s="467">
        <v>38770</v>
      </c>
      <c r="AC183" s="467">
        <v>45544</v>
      </c>
      <c r="AD183" s="467">
        <v>45809</v>
      </c>
      <c r="AE183" s="467">
        <v>59940</v>
      </c>
      <c r="AF183" s="467">
        <v>20417</v>
      </c>
      <c r="AG183" s="467">
        <v>17832</v>
      </c>
      <c r="AH183" s="467">
        <v>19993</v>
      </c>
      <c r="AI183" s="467">
        <v>17032</v>
      </c>
      <c r="AJ183" s="467">
        <v>14668</v>
      </c>
      <c r="AK183" s="467">
        <v>15904</v>
      </c>
      <c r="AL183" s="467">
        <v>18390</v>
      </c>
      <c r="AM183" s="467">
        <v>19156</v>
      </c>
      <c r="AN183" s="467">
        <v>17888</v>
      </c>
      <c r="AO183" s="467">
        <v>19478</v>
      </c>
      <c r="AP183" s="467">
        <v>19147</v>
      </c>
      <c r="AQ183" s="467">
        <v>26185</v>
      </c>
      <c r="AR183" s="468">
        <v>0.42</v>
      </c>
      <c r="AS183" s="468">
        <v>0.42299999999999999</v>
      </c>
      <c r="AT183" s="468">
        <v>0.42599999999999999</v>
      </c>
      <c r="AU183" s="468">
        <v>0.46100000000000002</v>
      </c>
      <c r="AV183" s="468">
        <v>0.498</v>
      </c>
      <c r="AW183" s="468">
        <v>0.47599999999999998</v>
      </c>
      <c r="AX183" s="468">
        <v>0.434</v>
      </c>
      <c r="AY183" s="468">
        <v>0.42299999999999999</v>
      </c>
      <c r="AZ183" s="468">
        <v>0.41799999999999998</v>
      </c>
      <c r="BA183" s="468">
        <v>0.41599999999999998</v>
      </c>
      <c r="BB183" s="468">
        <v>0.41499999999999998</v>
      </c>
      <c r="BC183" s="468">
        <v>0.31900000000000001</v>
      </c>
      <c r="BD183" s="467">
        <v>20454</v>
      </c>
      <c r="BE183" s="467">
        <v>18260</v>
      </c>
      <c r="BF183" s="467">
        <v>20346</v>
      </c>
      <c r="BG183" s="467">
        <v>18275</v>
      </c>
      <c r="BH183" s="467">
        <v>14886</v>
      </c>
      <c r="BI183" s="467">
        <v>15055</v>
      </c>
      <c r="BJ183" s="467">
        <v>17094</v>
      </c>
      <c r="BK183" s="467">
        <v>16947</v>
      </c>
      <c r="BL183" s="467">
        <v>16206</v>
      </c>
      <c r="BM183" s="467">
        <v>18946</v>
      </c>
      <c r="BN183" s="467">
        <v>19011</v>
      </c>
      <c r="BO183" s="467">
        <v>19121</v>
      </c>
      <c r="BP183" s="467">
        <v>8575</v>
      </c>
      <c r="BQ183" s="467">
        <v>7543</v>
      </c>
      <c r="BR183" s="467">
        <v>8517</v>
      </c>
      <c r="BS183" s="467">
        <v>7852</v>
      </c>
      <c r="BT183" s="467">
        <v>7305</v>
      </c>
      <c r="BU183" s="467">
        <v>7570</v>
      </c>
      <c r="BV183" s="467">
        <v>7981</v>
      </c>
      <c r="BW183" s="467">
        <v>8103</v>
      </c>
      <c r="BX183" s="467">
        <v>7477</v>
      </c>
      <c r="BY183" s="467">
        <v>8103</v>
      </c>
      <c r="BZ183" s="467">
        <v>7946</v>
      </c>
      <c r="CA183" s="467">
        <v>8353</v>
      </c>
      <c r="CB183" s="467">
        <v>1973.684</v>
      </c>
      <c r="CC183" s="467">
        <v>1736.442</v>
      </c>
      <c r="CD183" s="467">
        <v>1960.825</v>
      </c>
      <c r="CE183" s="467">
        <v>1807.7919999999999</v>
      </c>
      <c r="CF183" s="467">
        <v>1682.1089999999999</v>
      </c>
      <c r="CG183" s="467">
        <v>1742.6659999999999</v>
      </c>
      <c r="CH183" s="467">
        <v>1838.1849999999999</v>
      </c>
      <c r="CI183" s="467">
        <v>1866.4179999999999</v>
      </c>
      <c r="CJ183" s="467">
        <v>1722.135</v>
      </c>
      <c r="CK183" s="467">
        <v>1865.1610000000001</v>
      </c>
      <c r="CL183" s="467">
        <v>1829.126</v>
      </c>
      <c r="CM183" s="467">
        <v>1922.836</v>
      </c>
      <c r="CN183" s="467">
        <v>510304</v>
      </c>
      <c r="CO183" s="467">
        <v>226090</v>
      </c>
      <c r="CP183" s="467">
        <v>214601</v>
      </c>
      <c r="CQ183" s="467">
        <v>95325</v>
      </c>
      <c r="CR183" s="467">
        <v>21947.379000000001</v>
      </c>
      <c r="CS183" s="465">
        <v>2019</v>
      </c>
    </row>
    <row r="184" spans="1:97" ht="38.25" x14ac:dyDescent="0.2">
      <c r="A184" s="465">
        <v>99999</v>
      </c>
      <c r="B184" s="466" t="s">
        <v>1439</v>
      </c>
      <c r="C184" s="465" t="s">
        <v>1981</v>
      </c>
      <c r="D184" s="466" t="s">
        <v>2036</v>
      </c>
      <c r="E184" s="466" t="s">
        <v>2036</v>
      </c>
      <c r="F184" s="465">
        <v>99999</v>
      </c>
      <c r="G184" s="466" t="s">
        <v>1982</v>
      </c>
      <c r="H184" s="466" t="s">
        <v>1983</v>
      </c>
      <c r="I184" s="466" t="s">
        <v>1533</v>
      </c>
      <c r="J184" s="466" t="s">
        <v>1533</v>
      </c>
      <c r="K184" s="465">
        <v>99999</v>
      </c>
      <c r="L184" s="465">
        <v>3</v>
      </c>
      <c r="M184" s="466" t="s">
        <v>1985</v>
      </c>
      <c r="N184" s="466" t="s">
        <v>2011</v>
      </c>
      <c r="O184" s="466" t="s">
        <v>1986</v>
      </c>
      <c r="P184" s="466" t="s">
        <v>1986</v>
      </c>
      <c r="Q184" s="466" t="s">
        <v>1533</v>
      </c>
      <c r="R184" s="466" t="s">
        <v>1533</v>
      </c>
      <c r="S184" s="466" t="s">
        <v>1987</v>
      </c>
      <c r="T184" s="467">
        <v>2186</v>
      </c>
      <c r="U184" s="467">
        <v>1788</v>
      </c>
      <c r="V184" s="467">
        <v>2009</v>
      </c>
      <c r="W184" s="467">
        <v>1800</v>
      </c>
      <c r="X184" s="467">
        <v>1846</v>
      </c>
      <c r="Y184" s="467">
        <v>1980</v>
      </c>
      <c r="Z184" s="467">
        <v>2331</v>
      </c>
      <c r="AA184" s="467">
        <v>2514</v>
      </c>
      <c r="AB184" s="467">
        <v>2247</v>
      </c>
      <c r="AC184" s="467">
        <v>2236</v>
      </c>
      <c r="AD184" s="467">
        <v>2281</v>
      </c>
      <c r="AE184" s="467">
        <v>2115</v>
      </c>
      <c r="AF184" s="467">
        <v>561</v>
      </c>
      <c r="AG184" s="467">
        <v>58</v>
      </c>
      <c r="AH184" s="467">
        <v>437</v>
      </c>
      <c r="AI184" s="467">
        <v>748</v>
      </c>
      <c r="AJ184" s="467">
        <v>248</v>
      </c>
      <c r="AK184" s="467">
        <v>308</v>
      </c>
      <c r="AL184" s="467">
        <v>942</v>
      </c>
      <c r="AM184" s="467">
        <v>913</v>
      </c>
      <c r="AN184" s="467">
        <v>887</v>
      </c>
      <c r="AO184" s="467">
        <v>895</v>
      </c>
      <c r="AP184" s="467">
        <v>252</v>
      </c>
      <c r="AQ184" s="467">
        <v>0</v>
      </c>
      <c r="AR184" s="468">
        <v>1.0309999999999999</v>
      </c>
      <c r="AS184" s="468">
        <v>1.0309999999999999</v>
      </c>
      <c r="AT184" s="468">
        <v>1.0289999999999999</v>
      </c>
      <c r="AU184" s="468">
        <v>1.0309999999999999</v>
      </c>
      <c r="AV184" s="468">
        <v>1.03</v>
      </c>
      <c r="AW184" s="468">
        <v>1.03</v>
      </c>
      <c r="AX184" s="468">
        <v>1.0349999999999999</v>
      </c>
      <c r="AY184" s="468">
        <v>1.0369999999999999</v>
      </c>
      <c r="AZ184" s="468">
        <v>1.036</v>
      </c>
      <c r="BA184" s="468">
        <v>1.04</v>
      </c>
      <c r="BB184" s="468">
        <v>1.0369999999999999</v>
      </c>
      <c r="BC184" s="468">
        <v>1.0369999999999999</v>
      </c>
      <c r="BD184" s="467">
        <v>2254</v>
      </c>
      <c r="BE184" s="467">
        <v>1843</v>
      </c>
      <c r="BF184" s="467">
        <v>2067</v>
      </c>
      <c r="BG184" s="467">
        <v>1856</v>
      </c>
      <c r="BH184" s="467">
        <v>1901</v>
      </c>
      <c r="BI184" s="467">
        <v>2039</v>
      </c>
      <c r="BJ184" s="467">
        <v>2413</v>
      </c>
      <c r="BK184" s="467">
        <v>2607</v>
      </c>
      <c r="BL184" s="467">
        <v>2328</v>
      </c>
      <c r="BM184" s="467">
        <v>2325</v>
      </c>
      <c r="BN184" s="467">
        <v>2365</v>
      </c>
      <c r="BO184" s="467">
        <v>2193</v>
      </c>
      <c r="BP184" s="467">
        <v>578</v>
      </c>
      <c r="BQ184" s="467">
        <v>60</v>
      </c>
      <c r="BR184" s="467">
        <v>450</v>
      </c>
      <c r="BS184" s="467">
        <v>771</v>
      </c>
      <c r="BT184" s="467">
        <v>255</v>
      </c>
      <c r="BU184" s="467">
        <v>317</v>
      </c>
      <c r="BV184" s="467">
        <v>975</v>
      </c>
      <c r="BW184" s="467">
        <v>947</v>
      </c>
      <c r="BX184" s="467">
        <v>919</v>
      </c>
      <c r="BY184" s="467">
        <v>931</v>
      </c>
      <c r="BZ184" s="467">
        <v>261</v>
      </c>
      <c r="CA184" s="467">
        <v>0</v>
      </c>
      <c r="CB184" s="467">
        <v>92.906000000000006</v>
      </c>
      <c r="CC184" s="467">
        <v>9.6110000000000007</v>
      </c>
      <c r="CD184" s="467">
        <v>72.317999999999998</v>
      </c>
      <c r="CE184" s="467">
        <v>124.08799999999999</v>
      </c>
      <c r="CF184" s="467">
        <v>40.978000000000002</v>
      </c>
      <c r="CG184" s="467">
        <v>50.988</v>
      </c>
      <c r="CH184" s="467">
        <v>156.82499999999999</v>
      </c>
      <c r="CI184" s="467">
        <v>152.36099999999999</v>
      </c>
      <c r="CJ184" s="467">
        <v>147.768</v>
      </c>
      <c r="CK184" s="467">
        <v>149.792</v>
      </c>
      <c r="CL184" s="467">
        <v>41.9</v>
      </c>
      <c r="CM184" s="467">
        <v>0</v>
      </c>
      <c r="CN184" s="467">
        <v>25333</v>
      </c>
      <c r="CO184" s="467">
        <v>6249</v>
      </c>
      <c r="CP184" s="467">
        <v>26191</v>
      </c>
      <c r="CQ184" s="467">
        <v>6464</v>
      </c>
      <c r="CR184" s="467">
        <v>1039.5350000000001</v>
      </c>
      <c r="CS184" s="465">
        <v>2019</v>
      </c>
    </row>
  </sheetData>
  <mergeCells count="8">
    <mergeCell ref="CB1:CM1"/>
    <mergeCell ref="CN1:CR1"/>
    <mergeCell ref="A1:S1"/>
    <mergeCell ref="T1:AE1"/>
    <mergeCell ref="AF1:AQ1"/>
    <mergeCell ref="AR1:BC1"/>
    <mergeCell ref="BD1:BO1"/>
    <mergeCell ref="BP1:CA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95"/>
  <sheetViews>
    <sheetView topLeftCell="A149" zoomScaleNormal="100" workbookViewId="0">
      <selection activeCell="E179" sqref="E179"/>
    </sheetView>
  </sheetViews>
  <sheetFormatPr defaultRowHeight="14.25" x14ac:dyDescent="0.2"/>
  <cols>
    <col min="1" max="1" width="13.75" bestFit="1" customWidth="1"/>
    <col min="2" max="5" width="38.25" bestFit="1" customWidth="1"/>
    <col min="6" max="6" width="11.5" customWidth="1"/>
    <col min="7" max="7" width="29.375" customWidth="1"/>
    <col min="8" max="8" width="20.125" bestFit="1" customWidth="1"/>
    <col min="9" max="9" width="29.125" bestFit="1" customWidth="1"/>
    <col min="12" max="12" width="12.25" bestFit="1" customWidth="1"/>
  </cols>
  <sheetData>
    <row r="1" spans="1:18" x14ac:dyDescent="0.2">
      <c r="A1" s="324" t="s">
        <v>1555</v>
      </c>
      <c r="B1" s="4"/>
      <c r="C1" s="4"/>
      <c r="D1" s="325"/>
      <c r="E1" s="4"/>
      <c r="F1" s="4"/>
      <c r="G1" s="4"/>
      <c r="H1" s="4"/>
      <c r="I1" s="326" t="s">
        <v>163</v>
      </c>
      <c r="J1" s="422">
        <v>1292933038575193.3</v>
      </c>
      <c r="K1" s="327"/>
    </row>
    <row r="2" spans="1:18" x14ac:dyDescent="0.2">
      <c r="A2" s="219" t="s">
        <v>164</v>
      </c>
      <c r="B2" s="220" t="s">
        <v>165</v>
      </c>
      <c r="C2" s="221" t="s">
        <v>166</v>
      </c>
      <c r="D2" s="221" t="s">
        <v>167</v>
      </c>
      <c r="E2" s="221" t="s">
        <v>168</v>
      </c>
      <c r="F2" s="221" t="s">
        <v>169</v>
      </c>
      <c r="G2" s="221" t="s">
        <v>170</v>
      </c>
      <c r="H2" s="221" t="s">
        <v>171</v>
      </c>
      <c r="I2" s="222" t="s">
        <v>591</v>
      </c>
      <c r="J2" s="423">
        <v>2019</v>
      </c>
      <c r="K2" s="424" t="s">
        <v>592</v>
      </c>
      <c r="L2" s="1" t="s">
        <v>1641</v>
      </c>
      <c r="M2" s="1" t="s">
        <v>1642</v>
      </c>
    </row>
    <row r="3" spans="1:18" s="29" customFormat="1" ht="15" x14ac:dyDescent="0.25">
      <c r="A3" s="418" t="s">
        <v>172</v>
      </c>
      <c r="B3" s="418" t="s">
        <v>173</v>
      </c>
      <c r="C3" s="418" t="s">
        <v>174</v>
      </c>
      <c r="D3" s="418" t="s">
        <v>175</v>
      </c>
      <c r="E3" s="418" t="s">
        <v>176</v>
      </c>
      <c r="F3" s="418" t="s">
        <v>177</v>
      </c>
      <c r="G3" s="418" t="s">
        <v>178</v>
      </c>
      <c r="H3" s="418" t="s">
        <v>179</v>
      </c>
      <c r="I3" s="419" t="s">
        <v>593</v>
      </c>
      <c r="J3" s="425">
        <v>10981077800000</v>
      </c>
      <c r="K3" s="425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20" t="s">
        <v>172</v>
      </c>
      <c r="B4" s="420" t="s">
        <v>173</v>
      </c>
      <c r="C4" s="420" t="s">
        <v>174</v>
      </c>
      <c r="D4" s="420" t="s">
        <v>175</v>
      </c>
      <c r="E4" s="420" t="s">
        <v>181</v>
      </c>
      <c r="F4" s="420" t="s">
        <v>177</v>
      </c>
      <c r="G4" s="420" t="s">
        <v>178</v>
      </c>
      <c r="H4" s="420" t="s">
        <v>179</v>
      </c>
      <c r="I4" s="421" t="s">
        <v>593</v>
      </c>
      <c r="J4" s="426">
        <v>1578395000000</v>
      </c>
      <c r="K4" s="426" t="s">
        <v>182</v>
      </c>
      <c r="L4" s="3" t="s">
        <v>52</v>
      </c>
      <c r="M4" s="45" t="str">
        <f>H4</f>
        <v>Natural gas</v>
      </c>
      <c r="Q4" s="4"/>
      <c r="R4" s="200"/>
    </row>
    <row r="5" spans="1:18" ht="15" x14ac:dyDescent="0.25">
      <c r="A5" s="418" t="s">
        <v>172</v>
      </c>
      <c r="B5" s="418" t="s">
        <v>173</v>
      </c>
      <c r="C5" s="418" t="s">
        <v>174</v>
      </c>
      <c r="D5" s="418" t="s">
        <v>175</v>
      </c>
      <c r="E5" s="418" t="s">
        <v>183</v>
      </c>
      <c r="F5" s="418" t="s">
        <v>177</v>
      </c>
      <c r="G5" s="418" t="s">
        <v>178</v>
      </c>
      <c r="H5" s="418" t="s">
        <v>184</v>
      </c>
      <c r="I5" s="419" t="s">
        <v>593</v>
      </c>
      <c r="J5" s="425">
        <v>24956334000000</v>
      </c>
      <c r="K5" s="425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20" t="s">
        <v>172</v>
      </c>
      <c r="B6" s="420" t="s">
        <v>173</v>
      </c>
      <c r="C6" s="420" t="s">
        <v>174</v>
      </c>
      <c r="D6" s="420" t="s">
        <v>175</v>
      </c>
      <c r="E6" s="420" t="s">
        <v>183</v>
      </c>
      <c r="F6" s="420" t="s">
        <v>177</v>
      </c>
      <c r="G6" s="420" t="s">
        <v>178</v>
      </c>
      <c r="H6" s="420" t="s">
        <v>186</v>
      </c>
      <c r="I6" s="421" t="s">
        <v>593</v>
      </c>
      <c r="J6" s="426">
        <v>7204290767.3727493</v>
      </c>
      <c r="K6" s="426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18" t="s">
        <v>172</v>
      </c>
      <c r="B7" s="418" t="s">
        <v>173</v>
      </c>
      <c r="C7" s="418" t="s">
        <v>174</v>
      </c>
      <c r="D7" s="418" t="s">
        <v>175</v>
      </c>
      <c r="E7" s="418" t="s">
        <v>183</v>
      </c>
      <c r="F7" s="418" t="s">
        <v>177</v>
      </c>
      <c r="G7" s="418" t="s">
        <v>178</v>
      </c>
      <c r="H7" s="418" t="s">
        <v>188</v>
      </c>
      <c r="I7" s="419" t="s">
        <v>593</v>
      </c>
      <c r="J7" s="425">
        <v>96504614429.63295</v>
      </c>
      <c r="K7" s="425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20" t="s">
        <v>172</v>
      </c>
      <c r="B8" s="420" t="s">
        <v>173</v>
      </c>
      <c r="C8" s="420" t="s">
        <v>174</v>
      </c>
      <c r="D8" s="420" t="s">
        <v>175</v>
      </c>
      <c r="E8" s="420" t="s">
        <v>183</v>
      </c>
      <c r="F8" s="420" t="s">
        <v>177</v>
      </c>
      <c r="G8" s="420" t="s">
        <v>178</v>
      </c>
      <c r="H8" s="420" t="s">
        <v>190</v>
      </c>
      <c r="I8" s="421" t="s">
        <v>593</v>
      </c>
      <c r="J8" s="426">
        <v>2295000000</v>
      </c>
      <c r="K8" s="426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18" t="s">
        <v>172</v>
      </c>
      <c r="B9" s="418" t="s">
        <v>173</v>
      </c>
      <c r="C9" s="418" t="s">
        <v>174</v>
      </c>
      <c r="D9" s="418" t="s">
        <v>175</v>
      </c>
      <c r="E9" s="418" t="s">
        <v>183</v>
      </c>
      <c r="F9" s="418" t="s">
        <v>177</v>
      </c>
      <c r="G9" s="418" t="s">
        <v>178</v>
      </c>
      <c r="H9" s="418" t="s">
        <v>179</v>
      </c>
      <c r="I9" s="419" t="s">
        <v>593</v>
      </c>
      <c r="J9" s="425">
        <v>214006228480.71875</v>
      </c>
      <c r="K9" s="425" t="s">
        <v>192</v>
      </c>
      <c r="L9" s="3" t="s">
        <v>52</v>
      </c>
      <c r="M9" s="45" t="str">
        <f>H9</f>
        <v>Natural gas</v>
      </c>
      <c r="Q9" s="4"/>
      <c r="R9" s="4"/>
    </row>
    <row r="10" spans="1:18" s="29" customFormat="1" ht="15" x14ac:dyDescent="0.25">
      <c r="A10" s="420" t="s">
        <v>172</v>
      </c>
      <c r="B10" s="420" t="s">
        <v>351</v>
      </c>
      <c r="C10" s="420" t="s">
        <v>334</v>
      </c>
      <c r="D10" s="420" t="s">
        <v>352</v>
      </c>
      <c r="E10" s="420" t="s">
        <v>353</v>
      </c>
      <c r="F10" s="420" t="s">
        <v>354</v>
      </c>
      <c r="G10" s="420" t="s">
        <v>178</v>
      </c>
      <c r="H10" s="420" t="s">
        <v>179</v>
      </c>
      <c r="I10" s="421" t="s">
        <v>593</v>
      </c>
      <c r="J10" s="426">
        <v>142124347569581.97</v>
      </c>
      <c r="K10" s="426" t="s">
        <v>355</v>
      </c>
      <c r="L10" s="3" t="s">
        <v>61</v>
      </c>
      <c r="M10" s="45" t="str">
        <f>H10</f>
        <v>Natural gas</v>
      </c>
      <c r="Q10" s="4"/>
      <c r="R10" s="4"/>
    </row>
    <row r="11" spans="1:18" s="29" customFormat="1" ht="15" x14ac:dyDescent="0.25">
      <c r="A11" s="418" t="s">
        <v>172</v>
      </c>
      <c r="B11" s="418" t="s">
        <v>356</v>
      </c>
      <c r="C11" s="418" t="s">
        <v>334</v>
      </c>
      <c r="D11" s="418" t="s">
        <v>352</v>
      </c>
      <c r="E11" s="418" t="s">
        <v>87</v>
      </c>
      <c r="F11" s="418" t="s">
        <v>177</v>
      </c>
      <c r="G11" s="418" t="s">
        <v>178</v>
      </c>
      <c r="H11" s="418" t="s">
        <v>186</v>
      </c>
      <c r="I11" s="419" t="s">
        <v>593</v>
      </c>
      <c r="J11" s="425">
        <v>20517347628.05505</v>
      </c>
      <c r="K11" s="425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20" t="s">
        <v>172</v>
      </c>
      <c r="B12" s="420" t="s">
        <v>356</v>
      </c>
      <c r="C12" s="420" t="s">
        <v>334</v>
      </c>
      <c r="D12" s="420" t="s">
        <v>352</v>
      </c>
      <c r="E12" s="420" t="s">
        <v>87</v>
      </c>
      <c r="F12" s="420" t="s">
        <v>177</v>
      </c>
      <c r="G12" s="420" t="s">
        <v>178</v>
      </c>
      <c r="H12" s="420" t="s">
        <v>188</v>
      </c>
      <c r="I12" s="421" t="s">
        <v>593</v>
      </c>
      <c r="J12" s="426">
        <v>274838812854.61591</v>
      </c>
      <c r="K12" s="426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18" t="s">
        <v>172</v>
      </c>
      <c r="B13" s="418" t="s">
        <v>356</v>
      </c>
      <c r="C13" s="418" t="s">
        <v>334</v>
      </c>
      <c r="D13" s="418" t="s">
        <v>352</v>
      </c>
      <c r="E13" s="418" t="s">
        <v>87</v>
      </c>
      <c r="F13" s="418" t="s">
        <v>177</v>
      </c>
      <c r="G13" s="418" t="s">
        <v>178</v>
      </c>
      <c r="H13" s="418" t="s">
        <v>179</v>
      </c>
      <c r="I13" s="419" t="s">
        <v>593</v>
      </c>
      <c r="J13" s="425">
        <v>1995404299999.9993</v>
      </c>
      <c r="K13" s="425" t="s">
        <v>359</v>
      </c>
      <c r="L13" s="3" t="s">
        <v>76</v>
      </c>
      <c r="M13" s="45" t="str">
        <f t="shared" ref="M13:M21" si="0">H13</f>
        <v>Natural gas</v>
      </c>
      <c r="Q13" s="4"/>
      <c r="R13" s="4"/>
    </row>
    <row r="14" spans="1:18" s="29" customFormat="1" ht="15" x14ac:dyDescent="0.25">
      <c r="A14" s="420" t="s">
        <v>172</v>
      </c>
      <c r="B14" s="420" t="s">
        <v>361</v>
      </c>
      <c r="C14" s="420" t="s">
        <v>334</v>
      </c>
      <c r="D14" s="420" t="s">
        <v>352</v>
      </c>
      <c r="E14" s="420" t="s">
        <v>360</v>
      </c>
      <c r="F14" s="420" t="s">
        <v>177</v>
      </c>
      <c r="G14" s="420" t="s">
        <v>178</v>
      </c>
      <c r="H14" s="420" t="s">
        <v>179</v>
      </c>
      <c r="I14" s="421" t="s">
        <v>593</v>
      </c>
      <c r="J14" s="426">
        <v>448159700000</v>
      </c>
      <c r="K14" s="426" t="s">
        <v>362</v>
      </c>
      <c r="L14" s="3" t="s">
        <v>69</v>
      </c>
      <c r="M14" s="45" t="str">
        <f t="shared" si="0"/>
        <v>Natural gas</v>
      </c>
      <c r="Q14" s="4"/>
      <c r="R14" s="4"/>
    </row>
    <row r="15" spans="1:18" ht="15" x14ac:dyDescent="0.25">
      <c r="A15" s="418" t="s">
        <v>172</v>
      </c>
      <c r="B15" s="418" t="s">
        <v>363</v>
      </c>
      <c r="C15" s="418" t="s">
        <v>334</v>
      </c>
      <c r="D15" s="418" t="s">
        <v>352</v>
      </c>
      <c r="E15" s="418" t="s">
        <v>364</v>
      </c>
      <c r="F15" s="418" t="s">
        <v>89</v>
      </c>
      <c r="G15" s="418" t="s">
        <v>178</v>
      </c>
      <c r="H15" s="418" t="s">
        <v>179</v>
      </c>
      <c r="I15" s="419" t="s">
        <v>593</v>
      </c>
      <c r="J15" s="425">
        <v>55592374500000.008</v>
      </c>
      <c r="K15" s="425" t="s">
        <v>365</v>
      </c>
      <c r="L15" s="3" t="s">
        <v>56</v>
      </c>
      <c r="M15" s="45" t="str">
        <f t="shared" si="0"/>
        <v>Natural gas</v>
      </c>
      <c r="Q15" s="4"/>
      <c r="R15" s="4"/>
    </row>
    <row r="16" spans="1:18" ht="15" x14ac:dyDescent="0.25">
      <c r="A16" s="420" t="s">
        <v>172</v>
      </c>
      <c r="B16" s="420" t="s">
        <v>363</v>
      </c>
      <c r="C16" s="420" t="s">
        <v>334</v>
      </c>
      <c r="D16" s="420" t="s">
        <v>352</v>
      </c>
      <c r="E16" s="420" t="s">
        <v>364</v>
      </c>
      <c r="F16" s="420" t="s">
        <v>177</v>
      </c>
      <c r="G16" s="420" t="s">
        <v>178</v>
      </c>
      <c r="H16" s="420" t="s">
        <v>179</v>
      </c>
      <c r="I16" s="421" t="s">
        <v>593</v>
      </c>
      <c r="J16" s="426">
        <v>4271049200000</v>
      </c>
      <c r="K16" s="426" t="s">
        <v>366</v>
      </c>
      <c r="L16" s="3" t="s">
        <v>56</v>
      </c>
      <c r="M16" s="45" t="str">
        <f t="shared" si="0"/>
        <v>Natural gas</v>
      </c>
      <c r="Q16" s="4"/>
      <c r="R16" s="4"/>
    </row>
    <row r="17" spans="1:18" ht="15" x14ac:dyDescent="0.25">
      <c r="A17" s="418" t="s">
        <v>172</v>
      </c>
      <c r="B17" s="418" t="s">
        <v>363</v>
      </c>
      <c r="C17" s="418" t="s">
        <v>334</v>
      </c>
      <c r="D17" s="418" t="s">
        <v>352</v>
      </c>
      <c r="E17" s="418" t="s">
        <v>364</v>
      </c>
      <c r="F17" s="418" t="s">
        <v>367</v>
      </c>
      <c r="G17" s="418" t="s">
        <v>178</v>
      </c>
      <c r="H17" s="418" t="s">
        <v>179</v>
      </c>
      <c r="I17" s="419" t="s">
        <v>593</v>
      </c>
      <c r="J17" s="425">
        <v>1972846699999.9998</v>
      </c>
      <c r="K17" s="425" t="s">
        <v>368</v>
      </c>
      <c r="L17" s="3" t="s">
        <v>56</v>
      </c>
      <c r="M17" s="45" t="str">
        <f t="shared" si="0"/>
        <v>Natural gas</v>
      </c>
      <c r="Q17" s="4"/>
      <c r="R17" s="4"/>
    </row>
    <row r="18" spans="1:18" ht="15" x14ac:dyDescent="0.25">
      <c r="A18" s="420" t="s">
        <v>172</v>
      </c>
      <c r="B18" s="420" t="s">
        <v>361</v>
      </c>
      <c r="C18" s="420" t="s">
        <v>334</v>
      </c>
      <c r="D18" s="420" t="s">
        <v>352</v>
      </c>
      <c r="E18" s="420" t="s">
        <v>369</v>
      </c>
      <c r="F18" s="420" t="s">
        <v>370</v>
      </c>
      <c r="G18" s="420" t="s">
        <v>178</v>
      </c>
      <c r="H18" s="420" t="s">
        <v>179</v>
      </c>
      <c r="I18" s="421" t="s">
        <v>593</v>
      </c>
      <c r="J18" s="426">
        <v>3200644800000.0005</v>
      </c>
      <c r="K18" s="426" t="s">
        <v>371</v>
      </c>
      <c r="L18" s="427" t="s">
        <v>68</v>
      </c>
      <c r="M18" s="45" t="str">
        <f t="shared" si="0"/>
        <v>Natural gas</v>
      </c>
      <c r="Q18" s="4"/>
      <c r="R18" s="4"/>
    </row>
    <row r="19" spans="1:18" ht="15" x14ac:dyDescent="0.25">
      <c r="A19" s="418" t="s">
        <v>172</v>
      </c>
      <c r="B19" s="418" t="s">
        <v>361</v>
      </c>
      <c r="C19" s="418" t="s">
        <v>334</v>
      </c>
      <c r="D19" s="418" t="s">
        <v>352</v>
      </c>
      <c r="E19" s="418" t="s">
        <v>369</v>
      </c>
      <c r="F19" s="418" t="s">
        <v>372</v>
      </c>
      <c r="G19" s="418" t="s">
        <v>178</v>
      </c>
      <c r="H19" s="418" t="s">
        <v>179</v>
      </c>
      <c r="I19" s="419" t="s">
        <v>593</v>
      </c>
      <c r="J19" s="425">
        <v>8686384099999.999</v>
      </c>
      <c r="K19" s="425" t="s">
        <v>373</v>
      </c>
      <c r="L19" s="3" t="s">
        <v>67</v>
      </c>
      <c r="M19" s="45" t="str">
        <f t="shared" si="0"/>
        <v>Natural gas</v>
      </c>
      <c r="Q19" s="4"/>
      <c r="R19" s="4"/>
    </row>
    <row r="20" spans="1:18" ht="15" x14ac:dyDescent="0.25">
      <c r="A20" s="420" t="s">
        <v>172</v>
      </c>
      <c r="B20" s="420" t="s">
        <v>361</v>
      </c>
      <c r="C20" s="420" t="s">
        <v>334</v>
      </c>
      <c r="D20" s="420" t="s">
        <v>352</v>
      </c>
      <c r="E20" s="420" t="s">
        <v>369</v>
      </c>
      <c r="F20" s="420" t="s">
        <v>374</v>
      </c>
      <c r="G20" s="420" t="s">
        <v>178</v>
      </c>
      <c r="H20" s="420" t="s">
        <v>179</v>
      </c>
      <c r="I20" s="421" t="s">
        <v>593</v>
      </c>
      <c r="J20" s="426">
        <v>1743129992901.8904</v>
      </c>
      <c r="K20" s="426" t="s">
        <v>375</v>
      </c>
      <c r="L20" s="3" t="s">
        <v>70</v>
      </c>
      <c r="M20" s="45" t="str">
        <f t="shared" si="0"/>
        <v>Natural gas</v>
      </c>
      <c r="Q20" s="4"/>
      <c r="R20" s="4"/>
    </row>
    <row r="21" spans="1:18" ht="15" x14ac:dyDescent="0.25">
      <c r="A21" s="418" t="s">
        <v>172</v>
      </c>
      <c r="B21" s="418" t="s">
        <v>376</v>
      </c>
      <c r="C21" s="418" t="s">
        <v>334</v>
      </c>
      <c r="D21" s="418" t="s">
        <v>352</v>
      </c>
      <c r="E21" s="418" t="s">
        <v>183</v>
      </c>
      <c r="F21" s="418" t="s">
        <v>177</v>
      </c>
      <c r="G21" s="418" t="s">
        <v>178</v>
      </c>
      <c r="H21" s="418" t="s">
        <v>241</v>
      </c>
      <c r="I21" s="419" t="s">
        <v>593</v>
      </c>
      <c r="J21" s="425">
        <v>83714039500.000015</v>
      </c>
      <c r="K21" s="425" t="s">
        <v>377</v>
      </c>
      <c r="L21" s="3" t="s">
        <v>73</v>
      </c>
      <c r="M21" s="45" t="str">
        <f t="shared" si="0"/>
        <v>Coal</v>
      </c>
      <c r="Q21" s="4"/>
      <c r="R21" s="4"/>
    </row>
    <row r="22" spans="1:18" ht="15" x14ac:dyDescent="0.25">
      <c r="A22" s="420" t="s">
        <v>172</v>
      </c>
      <c r="B22" s="420" t="s">
        <v>376</v>
      </c>
      <c r="C22" s="420" t="s">
        <v>334</v>
      </c>
      <c r="D22" s="420" t="s">
        <v>352</v>
      </c>
      <c r="E22" s="420" t="s">
        <v>183</v>
      </c>
      <c r="F22" s="420" t="s">
        <v>177</v>
      </c>
      <c r="G22" s="420" t="s">
        <v>178</v>
      </c>
      <c r="H22" s="420" t="s">
        <v>184</v>
      </c>
      <c r="I22" s="421" t="s">
        <v>593</v>
      </c>
      <c r="J22" s="426">
        <v>7022820000000</v>
      </c>
      <c r="K22" s="426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18" t="s">
        <v>172</v>
      </c>
      <c r="B23" s="418" t="s">
        <v>376</v>
      </c>
      <c r="C23" s="418" t="s">
        <v>334</v>
      </c>
      <c r="D23" s="418" t="s">
        <v>352</v>
      </c>
      <c r="E23" s="418" t="s">
        <v>183</v>
      </c>
      <c r="F23" s="418" t="s">
        <v>177</v>
      </c>
      <c r="G23" s="418" t="s">
        <v>178</v>
      </c>
      <c r="H23" s="418" t="s">
        <v>186</v>
      </c>
      <c r="I23" s="419" t="s">
        <v>593</v>
      </c>
      <c r="J23" s="425">
        <v>105075448856.17993</v>
      </c>
      <c r="K23" s="425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20" t="s">
        <v>172</v>
      </c>
      <c r="B24" s="420" t="s">
        <v>376</v>
      </c>
      <c r="C24" s="420" t="s">
        <v>334</v>
      </c>
      <c r="D24" s="420" t="s">
        <v>352</v>
      </c>
      <c r="E24" s="420" t="s">
        <v>183</v>
      </c>
      <c r="F24" s="420" t="s">
        <v>177</v>
      </c>
      <c r="G24" s="420" t="s">
        <v>178</v>
      </c>
      <c r="H24" s="420" t="s">
        <v>188</v>
      </c>
      <c r="I24" s="421" t="s">
        <v>593</v>
      </c>
      <c r="J24" s="426">
        <v>1407531428882.6516</v>
      </c>
      <c r="K24" s="426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18" t="s">
        <v>172</v>
      </c>
      <c r="B25" s="418" t="s">
        <v>376</v>
      </c>
      <c r="C25" s="418" t="s">
        <v>334</v>
      </c>
      <c r="D25" s="418" t="s">
        <v>352</v>
      </c>
      <c r="E25" s="418" t="s">
        <v>183</v>
      </c>
      <c r="F25" s="418" t="s">
        <v>177</v>
      </c>
      <c r="G25" s="418" t="s">
        <v>178</v>
      </c>
      <c r="H25" s="418" t="s">
        <v>190</v>
      </c>
      <c r="I25" s="419" t="s">
        <v>593</v>
      </c>
      <c r="J25" s="425">
        <v>1215000000</v>
      </c>
      <c r="K25" s="425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20" t="s">
        <v>172</v>
      </c>
      <c r="B26" s="420" t="s">
        <v>376</v>
      </c>
      <c r="C26" s="420" t="s">
        <v>334</v>
      </c>
      <c r="D26" s="420" t="s">
        <v>352</v>
      </c>
      <c r="E26" s="420" t="s">
        <v>183</v>
      </c>
      <c r="F26" s="420" t="s">
        <v>177</v>
      </c>
      <c r="G26" s="420" t="s">
        <v>178</v>
      </c>
      <c r="H26" s="420" t="s">
        <v>247</v>
      </c>
      <c r="I26" s="421" t="s">
        <v>593</v>
      </c>
      <c r="J26" s="426">
        <v>21779000000000</v>
      </c>
      <c r="K26" s="426" t="s">
        <v>382</v>
      </c>
      <c r="L26" s="3" t="s">
        <v>73</v>
      </c>
      <c r="M26" s="4" t="s">
        <v>1163</v>
      </c>
      <c r="Q26" s="4"/>
      <c r="R26" s="4"/>
    </row>
    <row r="27" spans="1:18" ht="15" x14ac:dyDescent="0.25">
      <c r="A27" s="418" t="s">
        <v>172</v>
      </c>
      <c r="B27" s="418" t="s">
        <v>376</v>
      </c>
      <c r="C27" s="418" t="s">
        <v>334</v>
      </c>
      <c r="D27" s="418" t="s">
        <v>352</v>
      </c>
      <c r="E27" s="418" t="s">
        <v>183</v>
      </c>
      <c r="F27" s="418" t="s">
        <v>177</v>
      </c>
      <c r="G27" s="418" t="s">
        <v>178</v>
      </c>
      <c r="H27" s="418" t="s">
        <v>179</v>
      </c>
      <c r="I27" s="419" t="s">
        <v>593</v>
      </c>
      <c r="J27" s="425">
        <v>31705114700000.004</v>
      </c>
      <c r="K27" s="425" t="s">
        <v>383</v>
      </c>
      <c r="L27" s="3" t="s">
        <v>73</v>
      </c>
      <c r="M27" s="4" t="str">
        <f>H27</f>
        <v>Natural gas</v>
      </c>
      <c r="Q27" s="4"/>
      <c r="R27" s="4"/>
    </row>
    <row r="28" spans="1:18" ht="15" x14ac:dyDescent="0.25">
      <c r="A28" s="420" t="s">
        <v>172</v>
      </c>
      <c r="B28" s="420" t="s">
        <v>376</v>
      </c>
      <c r="C28" s="420" t="s">
        <v>334</v>
      </c>
      <c r="D28" s="420" t="s">
        <v>352</v>
      </c>
      <c r="E28" s="420" t="s">
        <v>183</v>
      </c>
      <c r="F28" s="420" t="s">
        <v>177</v>
      </c>
      <c r="G28" s="420" t="s">
        <v>178</v>
      </c>
      <c r="H28" s="420" t="s">
        <v>297</v>
      </c>
      <c r="I28" s="421" t="s">
        <v>593</v>
      </c>
      <c r="J28" s="426">
        <v>314205088000.00012</v>
      </c>
      <c r="K28" s="426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18" t="s">
        <v>172</v>
      </c>
      <c r="B29" s="418" t="s">
        <v>376</v>
      </c>
      <c r="C29" s="418" t="s">
        <v>334</v>
      </c>
      <c r="D29" s="418" t="s">
        <v>352</v>
      </c>
      <c r="E29" s="418" t="s">
        <v>183</v>
      </c>
      <c r="F29" s="418" t="s">
        <v>177</v>
      </c>
      <c r="G29" s="418" t="s">
        <v>178</v>
      </c>
      <c r="H29" s="418" t="s">
        <v>250</v>
      </c>
      <c r="I29" s="419" t="s">
        <v>593</v>
      </c>
      <c r="J29" s="425">
        <v>68250000000</v>
      </c>
      <c r="K29" s="425" t="s">
        <v>385</v>
      </c>
      <c r="L29" s="3" t="s">
        <v>73</v>
      </c>
      <c r="M29" s="29" t="str">
        <f t="shared" ref="M29:M34" si="1">H29</f>
        <v>Residual fuel oil</v>
      </c>
      <c r="Q29" s="4"/>
      <c r="R29" s="4"/>
    </row>
    <row r="30" spans="1:18" ht="15" x14ac:dyDescent="0.25">
      <c r="A30" s="420" t="s">
        <v>172</v>
      </c>
      <c r="B30" s="420" t="s">
        <v>376</v>
      </c>
      <c r="C30" s="420" t="s">
        <v>334</v>
      </c>
      <c r="D30" s="420" t="s">
        <v>352</v>
      </c>
      <c r="E30" s="420" t="s">
        <v>386</v>
      </c>
      <c r="F30" s="420" t="s">
        <v>177</v>
      </c>
      <c r="G30" s="420" t="s">
        <v>178</v>
      </c>
      <c r="H30" s="420" t="s">
        <v>179</v>
      </c>
      <c r="I30" s="421" t="s">
        <v>593</v>
      </c>
      <c r="J30" s="426">
        <v>208855399999.99988</v>
      </c>
      <c r="K30" s="426" t="s">
        <v>387</v>
      </c>
      <c r="L30" s="3" t="s">
        <v>62</v>
      </c>
      <c r="M30" s="4" t="str">
        <f t="shared" si="1"/>
        <v>Natural gas</v>
      </c>
      <c r="Q30" s="4"/>
      <c r="R30" s="4"/>
    </row>
    <row r="31" spans="1:18" ht="15" x14ac:dyDescent="0.25">
      <c r="A31" s="418" t="s">
        <v>172</v>
      </c>
      <c r="B31" s="418" t="s">
        <v>376</v>
      </c>
      <c r="C31" s="418" t="s">
        <v>334</v>
      </c>
      <c r="D31" s="418" t="s">
        <v>352</v>
      </c>
      <c r="E31" s="418" t="s">
        <v>386</v>
      </c>
      <c r="F31" s="418" t="s">
        <v>388</v>
      </c>
      <c r="G31" s="418" t="s">
        <v>178</v>
      </c>
      <c r="H31" s="418" t="s">
        <v>179</v>
      </c>
      <c r="I31" s="419" t="s">
        <v>593</v>
      </c>
      <c r="J31" s="425">
        <v>1626829000000.0002</v>
      </c>
      <c r="K31" s="425" t="s">
        <v>389</v>
      </c>
      <c r="L31" s="3" t="s">
        <v>62</v>
      </c>
      <c r="M31" s="4" t="str">
        <f t="shared" si="1"/>
        <v>Natural gas</v>
      </c>
      <c r="Q31" s="4"/>
      <c r="R31" s="4"/>
    </row>
    <row r="32" spans="1:18" ht="15" x14ac:dyDescent="0.25">
      <c r="A32" s="420" t="s">
        <v>172</v>
      </c>
      <c r="B32" s="420" t="s">
        <v>391</v>
      </c>
      <c r="C32" s="420" t="s">
        <v>334</v>
      </c>
      <c r="D32" s="420" t="s">
        <v>352</v>
      </c>
      <c r="E32" s="420" t="s">
        <v>390</v>
      </c>
      <c r="F32" s="420" t="s">
        <v>177</v>
      </c>
      <c r="G32" s="420" t="s">
        <v>178</v>
      </c>
      <c r="H32" s="420" t="s">
        <v>179</v>
      </c>
      <c r="I32" s="421" t="s">
        <v>593</v>
      </c>
      <c r="J32" s="426">
        <v>8351389100000</v>
      </c>
      <c r="K32" s="426" t="s">
        <v>392</v>
      </c>
      <c r="L32" s="427" t="s">
        <v>65</v>
      </c>
      <c r="M32" s="4" t="str">
        <f t="shared" si="1"/>
        <v>Natural gas</v>
      </c>
      <c r="Q32" s="4"/>
      <c r="R32" s="4"/>
    </row>
    <row r="33" spans="1:18" ht="15" x14ac:dyDescent="0.25">
      <c r="A33" s="418" t="s">
        <v>172</v>
      </c>
      <c r="B33" s="418" t="s">
        <v>393</v>
      </c>
      <c r="C33" s="418" t="s">
        <v>334</v>
      </c>
      <c r="D33" s="418" t="s">
        <v>352</v>
      </c>
      <c r="E33" s="418" t="s">
        <v>394</v>
      </c>
      <c r="F33" s="418" t="s">
        <v>177</v>
      </c>
      <c r="G33" s="418" t="s">
        <v>178</v>
      </c>
      <c r="H33" s="418" t="s">
        <v>179</v>
      </c>
      <c r="I33" s="419" t="s">
        <v>593</v>
      </c>
      <c r="J33" s="425">
        <v>843984400000.00012</v>
      </c>
      <c r="K33" s="425" t="s">
        <v>395</v>
      </c>
      <c r="L33" s="3" t="s">
        <v>59</v>
      </c>
      <c r="M33" s="4" t="str">
        <f t="shared" si="1"/>
        <v>Natural gas</v>
      </c>
      <c r="Q33" s="4"/>
      <c r="R33" s="4"/>
    </row>
    <row r="34" spans="1:18" ht="15" x14ac:dyDescent="0.25">
      <c r="A34" s="420" t="s">
        <v>172</v>
      </c>
      <c r="B34" s="420" t="s">
        <v>393</v>
      </c>
      <c r="C34" s="420" t="s">
        <v>334</v>
      </c>
      <c r="D34" s="420" t="s">
        <v>352</v>
      </c>
      <c r="E34" s="420" t="s">
        <v>396</v>
      </c>
      <c r="F34" s="420" t="s">
        <v>177</v>
      </c>
      <c r="G34" s="420" t="s">
        <v>178</v>
      </c>
      <c r="H34" s="420" t="s">
        <v>179</v>
      </c>
      <c r="I34" s="421" t="s">
        <v>593</v>
      </c>
      <c r="J34" s="426">
        <v>6311159999999.9971</v>
      </c>
      <c r="K34" s="426" t="s">
        <v>397</v>
      </c>
      <c r="L34" s="3" t="s">
        <v>59</v>
      </c>
      <c r="M34" s="4" t="str">
        <f t="shared" si="1"/>
        <v>Natural gas</v>
      </c>
      <c r="Q34" s="4"/>
      <c r="R34" s="4"/>
    </row>
    <row r="35" spans="1:18" ht="15" x14ac:dyDescent="0.25">
      <c r="A35" s="418" t="s">
        <v>172</v>
      </c>
      <c r="B35" s="418" t="s">
        <v>399</v>
      </c>
      <c r="C35" s="418" t="s">
        <v>334</v>
      </c>
      <c r="D35" s="418" t="s">
        <v>352</v>
      </c>
      <c r="E35" s="418" t="s">
        <v>398</v>
      </c>
      <c r="F35" s="418" t="s">
        <v>101</v>
      </c>
      <c r="G35" s="418" t="s">
        <v>178</v>
      </c>
      <c r="H35" s="418" t="s">
        <v>400</v>
      </c>
      <c r="I35" s="419" t="s">
        <v>593</v>
      </c>
      <c r="J35" s="425">
        <v>1251192527080</v>
      </c>
      <c r="K35" s="425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20" t="s">
        <v>172</v>
      </c>
      <c r="B36" s="420" t="s">
        <v>399</v>
      </c>
      <c r="C36" s="420" t="s">
        <v>334</v>
      </c>
      <c r="D36" s="420" t="s">
        <v>352</v>
      </c>
      <c r="E36" s="420" t="s">
        <v>398</v>
      </c>
      <c r="F36" s="420" t="s">
        <v>101</v>
      </c>
      <c r="G36" s="420" t="s">
        <v>178</v>
      </c>
      <c r="H36" s="420" t="s">
        <v>241</v>
      </c>
      <c r="I36" s="421" t="s">
        <v>593</v>
      </c>
      <c r="J36" s="426">
        <v>20135613169289.898</v>
      </c>
      <c r="K36" s="426" t="s">
        <v>402</v>
      </c>
      <c r="L36" s="3" t="s">
        <v>64</v>
      </c>
      <c r="M36" s="4" t="str">
        <f>H36</f>
        <v>Coal</v>
      </c>
      <c r="Q36" s="4"/>
      <c r="R36" s="4"/>
    </row>
    <row r="37" spans="1:18" ht="15" x14ac:dyDescent="0.25">
      <c r="A37" s="418" t="s">
        <v>172</v>
      </c>
      <c r="B37" s="418" t="s">
        <v>399</v>
      </c>
      <c r="C37" s="418" t="s">
        <v>334</v>
      </c>
      <c r="D37" s="418" t="s">
        <v>352</v>
      </c>
      <c r="E37" s="418" t="s">
        <v>398</v>
      </c>
      <c r="F37" s="418" t="s">
        <v>101</v>
      </c>
      <c r="G37" s="418" t="s">
        <v>178</v>
      </c>
      <c r="H37" s="418" t="s">
        <v>184</v>
      </c>
      <c r="I37" s="419" t="s">
        <v>593</v>
      </c>
      <c r="J37" s="425"/>
      <c r="K37" s="425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20" t="s">
        <v>172</v>
      </c>
      <c r="B38" s="420" t="s">
        <v>399</v>
      </c>
      <c r="C38" s="420" t="s">
        <v>334</v>
      </c>
      <c r="D38" s="420" t="s">
        <v>352</v>
      </c>
      <c r="E38" s="420" t="s">
        <v>398</v>
      </c>
      <c r="F38" s="420" t="s">
        <v>101</v>
      </c>
      <c r="G38" s="420" t="s">
        <v>178</v>
      </c>
      <c r="H38" s="420" t="s">
        <v>247</v>
      </c>
      <c r="I38" s="421" t="s">
        <v>593</v>
      </c>
      <c r="J38" s="426">
        <v>562988102.68472004</v>
      </c>
      <c r="K38" s="426" t="s">
        <v>404</v>
      </c>
      <c r="L38" s="3" t="s">
        <v>64</v>
      </c>
      <c r="M38" s="4" t="s">
        <v>1163</v>
      </c>
      <c r="Q38" s="4"/>
      <c r="R38" s="4"/>
    </row>
    <row r="39" spans="1:18" ht="15" x14ac:dyDescent="0.25">
      <c r="A39" s="418" t="s">
        <v>172</v>
      </c>
      <c r="B39" s="418" t="s">
        <v>399</v>
      </c>
      <c r="C39" s="418" t="s">
        <v>334</v>
      </c>
      <c r="D39" s="418" t="s">
        <v>352</v>
      </c>
      <c r="E39" s="418" t="s">
        <v>398</v>
      </c>
      <c r="F39" s="418" t="s">
        <v>101</v>
      </c>
      <c r="G39" s="418" t="s">
        <v>178</v>
      </c>
      <c r="H39" s="418" t="s">
        <v>294</v>
      </c>
      <c r="I39" s="419" t="s">
        <v>593</v>
      </c>
      <c r="J39" s="425">
        <v>253633763936.79443</v>
      </c>
      <c r="K39" s="425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20" t="s">
        <v>172</v>
      </c>
      <c r="B40" s="420" t="s">
        <v>399</v>
      </c>
      <c r="C40" s="420" t="s">
        <v>334</v>
      </c>
      <c r="D40" s="420" t="s">
        <v>352</v>
      </c>
      <c r="E40" s="420" t="s">
        <v>398</v>
      </c>
      <c r="F40" s="420" t="s">
        <v>101</v>
      </c>
      <c r="G40" s="420" t="s">
        <v>178</v>
      </c>
      <c r="H40" s="420" t="s">
        <v>179</v>
      </c>
      <c r="I40" s="421" t="s">
        <v>593</v>
      </c>
      <c r="J40" s="426">
        <v>5218541953652.0664</v>
      </c>
      <c r="K40" s="426" t="s">
        <v>406</v>
      </c>
      <c r="L40" s="3" t="s">
        <v>64</v>
      </c>
      <c r="M40" s="4" t="str">
        <f>H40</f>
        <v>Natural gas</v>
      </c>
      <c r="Q40" s="4"/>
      <c r="R40" s="4"/>
    </row>
    <row r="41" spans="1:18" ht="15" x14ac:dyDescent="0.25">
      <c r="A41" s="418" t="s">
        <v>172</v>
      </c>
      <c r="B41" s="418" t="s">
        <v>399</v>
      </c>
      <c r="C41" s="418" t="s">
        <v>334</v>
      </c>
      <c r="D41" s="418" t="s">
        <v>352</v>
      </c>
      <c r="E41" s="418" t="s">
        <v>398</v>
      </c>
      <c r="F41" s="418" t="s">
        <v>101</v>
      </c>
      <c r="G41" s="418" t="s">
        <v>178</v>
      </c>
      <c r="H41" s="418" t="s">
        <v>297</v>
      </c>
      <c r="I41" s="419" t="s">
        <v>593</v>
      </c>
      <c r="J41" s="425">
        <v>4853114683917.2988</v>
      </c>
      <c r="K41" s="425" t="s">
        <v>407</v>
      </c>
      <c r="L41" s="3" t="s">
        <v>64</v>
      </c>
      <c r="M41" s="4" t="s">
        <v>241</v>
      </c>
      <c r="Q41" s="3"/>
    </row>
    <row r="42" spans="1:18" ht="15" x14ac:dyDescent="0.25">
      <c r="A42" s="420" t="s">
        <v>172</v>
      </c>
      <c r="B42" s="420" t="s">
        <v>399</v>
      </c>
      <c r="C42" s="420" t="s">
        <v>334</v>
      </c>
      <c r="D42" s="420" t="s">
        <v>352</v>
      </c>
      <c r="E42" s="420" t="s">
        <v>398</v>
      </c>
      <c r="F42" s="420" t="s">
        <v>101</v>
      </c>
      <c r="G42" s="420" t="s">
        <v>178</v>
      </c>
      <c r="H42" s="420" t="s">
        <v>250</v>
      </c>
      <c r="I42" s="421" t="s">
        <v>593</v>
      </c>
      <c r="J42" s="426"/>
      <c r="K42" s="426" t="s">
        <v>408</v>
      </c>
      <c r="L42" s="3" t="s">
        <v>64</v>
      </c>
      <c r="M42" s="29" t="str">
        <f>H42</f>
        <v>Residual fuel oil</v>
      </c>
      <c r="Q42" s="3"/>
    </row>
    <row r="43" spans="1:18" ht="15" x14ac:dyDescent="0.25">
      <c r="A43" s="418" t="s">
        <v>172</v>
      </c>
      <c r="B43" s="418" t="s">
        <v>399</v>
      </c>
      <c r="C43" s="418" t="s">
        <v>334</v>
      </c>
      <c r="D43" s="418" t="s">
        <v>352</v>
      </c>
      <c r="E43" s="418" t="s">
        <v>398</v>
      </c>
      <c r="F43" s="418" t="s">
        <v>101</v>
      </c>
      <c r="G43" s="418" t="s">
        <v>178</v>
      </c>
      <c r="H43" s="418" t="s">
        <v>303</v>
      </c>
      <c r="I43" s="419" t="s">
        <v>593</v>
      </c>
      <c r="J43" s="425">
        <v>2040374235858.9934</v>
      </c>
      <c r="K43" s="425" t="s">
        <v>409</v>
      </c>
      <c r="L43" s="3" t="s">
        <v>64</v>
      </c>
      <c r="M43" s="4" t="s">
        <v>43</v>
      </c>
      <c r="Q43" s="3"/>
    </row>
    <row r="44" spans="1:18" ht="15" x14ac:dyDescent="0.25">
      <c r="A44" s="420" t="s">
        <v>172</v>
      </c>
      <c r="B44" s="420" t="s">
        <v>399</v>
      </c>
      <c r="C44" s="420" t="s">
        <v>334</v>
      </c>
      <c r="D44" s="420" t="s">
        <v>352</v>
      </c>
      <c r="E44" s="420" t="s">
        <v>398</v>
      </c>
      <c r="F44" s="420" t="s">
        <v>410</v>
      </c>
      <c r="G44" s="420" t="s">
        <v>178</v>
      </c>
      <c r="H44" s="420" t="s">
        <v>179</v>
      </c>
      <c r="I44" s="421" t="s">
        <v>593</v>
      </c>
      <c r="J44" s="426">
        <v>9009100000</v>
      </c>
      <c r="K44" s="426" t="s">
        <v>411</v>
      </c>
      <c r="L44" s="3" t="s">
        <v>63</v>
      </c>
      <c r="M44" s="4" t="str">
        <f t="shared" ref="M44:M56" si="2">H44</f>
        <v>Natural gas</v>
      </c>
      <c r="Q44" s="3"/>
    </row>
    <row r="45" spans="1:18" ht="15" x14ac:dyDescent="0.25">
      <c r="A45" s="418" t="s">
        <v>172</v>
      </c>
      <c r="B45" s="418" t="s">
        <v>399</v>
      </c>
      <c r="C45" s="418" t="s">
        <v>334</v>
      </c>
      <c r="D45" s="418" t="s">
        <v>352</v>
      </c>
      <c r="E45" s="418" t="s">
        <v>398</v>
      </c>
      <c r="F45" s="418" t="s">
        <v>412</v>
      </c>
      <c r="G45" s="418" t="s">
        <v>178</v>
      </c>
      <c r="H45" s="418" t="s">
        <v>179</v>
      </c>
      <c r="I45" s="419" t="s">
        <v>593</v>
      </c>
      <c r="J45" s="425">
        <v>6881541600000</v>
      </c>
      <c r="K45" s="425" t="s">
        <v>413</v>
      </c>
      <c r="L45" s="3" t="s">
        <v>63</v>
      </c>
      <c r="M45" s="4" t="str">
        <f t="shared" si="2"/>
        <v>Natural gas</v>
      </c>
    </row>
    <row r="46" spans="1:18" ht="15" x14ac:dyDescent="0.25">
      <c r="A46" s="420" t="s">
        <v>172</v>
      </c>
      <c r="B46" s="420" t="s">
        <v>399</v>
      </c>
      <c r="C46" s="420" t="s">
        <v>334</v>
      </c>
      <c r="D46" s="420" t="s">
        <v>352</v>
      </c>
      <c r="E46" s="420" t="s">
        <v>398</v>
      </c>
      <c r="F46" s="420" t="s">
        <v>177</v>
      </c>
      <c r="G46" s="420" t="s">
        <v>178</v>
      </c>
      <c r="H46" s="420" t="s">
        <v>179</v>
      </c>
      <c r="I46" s="421" t="s">
        <v>593</v>
      </c>
      <c r="J46" s="426">
        <v>8449362681767.002</v>
      </c>
      <c r="K46" s="426" t="s">
        <v>414</v>
      </c>
      <c r="L46" s="3" t="s">
        <v>63</v>
      </c>
      <c r="M46" s="45" t="str">
        <f t="shared" si="2"/>
        <v>Natural gas</v>
      </c>
    </row>
    <row r="47" spans="1:18" ht="15" x14ac:dyDescent="0.25">
      <c r="A47" s="418" t="s">
        <v>172</v>
      </c>
      <c r="B47" s="418" t="s">
        <v>415</v>
      </c>
      <c r="C47" s="418" t="s">
        <v>334</v>
      </c>
      <c r="D47" s="418" t="s">
        <v>352</v>
      </c>
      <c r="E47" s="418" t="s">
        <v>416</v>
      </c>
      <c r="F47" s="418" t="s">
        <v>417</v>
      </c>
      <c r="G47" s="418" t="s">
        <v>178</v>
      </c>
      <c r="H47" s="418" t="s">
        <v>179</v>
      </c>
      <c r="I47" s="419" t="s">
        <v>593</v>
      </c>
      <c r="J47" s="425">
        <v>101262700000</v>
      </c>
      <c r="K47" s="425" t="s">
        <v>418</v>
      </c>
      <c r="L47" s="3" t="s">
        <v>57</v>
      </c>
      <c r="M47" s="45" t="str">
        <f t="shared" si="2"/>
        <v>Natural gas</v>
      </c>
    </row>
    <row r="48" spans="1:18" ht="15" x14ac:dyDescent="0.25">
      <c r="A48" s="420" t="s">
        <v>172</v>
      </c>
      <c r="B48" s="420" t="s">
        <v>415</v>
      </c>
      <c r="C48" s="420" t="s">
        <v>334</v>
      </c>
      <c r="D48" s="420" t="s">
        <v>352</v>
      </c>
      <c r="E48" s="420" t="s">
        <v>416</v>
      </c>
      <c r="F48" s="420" t="s">
        <v>419</v>
      </c>
      <c r="G48" s="420" t="s">
        <v>178</v>
      </c>
      <c r="H48" s="420" t="s">
        <v>179</v>
      </c>
      <c r="I48" s="421" t="s">
        <v>593</v>
      </c>
      <c r="J48" s="426">
        <v>16032800000.000002</v>
      </c>
      <c r="K48" s="426" t="s">
        <v>420</v>
      </c>
      <c r="L48" s="3" t="s">
        <v>57</v>
      </c>
      <c r="M48" s="45" t="str">
        <f t="shared" si="2"/>
        <v>Natural gas</v>
      </c>
    </row>
    <row r="49" spans="1:13" ht="15" x14ac:dyDescent="0.25">
      <c r="A49" s="418" t="s">
        <v>172</v>
      </c>
      <c r="B49" s="418" t="s">
        <v>415</v>
      </c>
      <c r="C49" s="418" t="s">
        <v>334</v>
      </c>
      <c r="D49" s="418" t="s">
        <v>352</v>
      </c>
      <c r="E49" s="418" t="s">
        <v>416</v>
      </c>
      <c r="F49" s="418" t="s">
        <v>421</v>
      </c>
      <c r="G49" s="418" t="s">
        <v>178</v>
      </c>
      <c r="H49" s="418" t="s">
        <v>179</v>
      </c>
      <c r="I49" s="419" t="s">
        <v>593</v>
      </c>
      <c r="J49" s="425">
        <v>3381247000000</v>
      </c>
      <c r="K49" s="425" t="s">
        <v>422</v>
      </c>
      <c r="L49" s="3" t="s">
        <v>57</v>
      </c>
      <c r="M49" s="45" t="str">
        <f t="shared" si="2"/>
        <v>Natural gas</v>
      </c>
    </row>
    <row r="50" spans="1:13" ht="15" x14ac:dyDescent="0.25">
      <c r="A50" s="420" t="s">
        <v>172</v>
      </c>
      <c r="B50" s="420" t="s">
        <v>363</v>
      </c>
      <c r="C50" s="420" t="s">
        <v>334</v>
      </c>
      <c r="D50" s="420" t="s">
        <v>352</v>
      </c>
      <c r="E50" s="420" t="s">
        <v>423</v>
      </c>
      <c r="F50" s="420" t="s">
        <v>177</v>
      </c>
      <c r="G50" s="420" t="s">
        <v>178</v>
      </c>
      <c r="H50" s="420" t="s">
        <v>179</v>
      </c>
      <c r="I50" s="421" t="s">
        <v>593</v>
      </c>
      <c r="J50" s="426">
        <v>703400000</v>
      </c>
      <c r="K50" s="426" t="s">
        <v>424</v>
      </c>
      <c r="L50" s="3" t="s">
        <v>56</v>
      </c>
      <c r="M50" s="45" t="str">
        <f t="shared" si="2"/>
        <v>Natural gas</v>
      </c>
    </row>
    <row r="51" spans="1:13" ht="15" x14ac:dyDescent="0.25">
      <c r="A51" s="418" t="s">
        <v>172</v>
      </c>
      <c r="B51" s="418" t="s">
        <v>425</v>
      </c>
      <c r="C51" s="418" t="s">
        <v>334</v>
      </c>
      <c r="D51" s="418" t="s">
        <v>352</v>
      </c>
      <c r="E51" s="418" t="s">
        <v>426</v>
      </c>
      <c r="F51" s="418" t="s">
        <v>177</v>
      </c>
      <c r="G51" s="418" t="s">
        <v>178</v>
      </c>
      <c r="H51" s="418" t="s">
        <v>179</v>
      </c>
      <c r="I51" s="419" t="s">
        <v>593</v>
      </c>
      <c r="J51" s="425">
        <v>3975708600000</v>
      </c>
      <c r="K51" s="425" t="s">
        <v>427</v>
      </c>
      <c r="L51" s="3" t="s">
        <v>71</v>
      </c>
      <c r="M51" s="45" t="str">
        <f t="shared" si="2"/>
        <v>Natural gas</v>
      </c>
    </row>
    <row r="52" spans="1:13" ht="15" x14ac:dyDescent="0.25">
      <c r="A52" s="420" t="s">
        <v>172</v>
      </c>
      <c r="B52" s="420" t="s">
        <v>428</v>
      </c>
      <c r="C52" s="420" t="s">
        <v>334</v>
      </c>
      <c r="D52" s="420" t="s">
        <v>352</v>
      </c>
      <c r="E52" s="420" t="s">
        <v>429</v>
      </c>
      <c r="F52" s="420" t="s">
        <v>430</v>
      </c>
      <c r="G52" s="420" t="s">
        <v>178</v>
      </c>
      <c r="H52" s="420" t="s">
        <v>179</v>
      </c>
      <c r="I52" s="421" t="s">
        <v>593</v>
      </c>
      <c r="J52" s="426">
        <v>256708100000</v>
      </c>
      <c r="K52" s="426" t="s">
        <v>431</v>
      </c>
      <c r="L52" s="3" t="s">
        <v>73</v>
      </c>
      <c r="M52" s="45" t="str">
        <f t="shared" si="2"/>
        <v>Natural gas</v>
      </c>
    </row>
    <row r="53" spans="1:13" ht="15" x14ac:dyDescent="0.25">
      <c r="A53" s="418" t="s">
        <v>172</v>
      </c>
      <c r="B53" s="418" t="s">
        <v>428</v>
      </c>
      <c r="C53" s="418" t="s">
        <v>334</v>
      </c>
      <c r="D53" s="418" t="s">
        <v>352</v>
      </c>
      <c r="E53" s="418" t="s">
        <v>429</v>
      </c>
      <c r="F53" s="418" t="s">
        <v>432</v>
      </c>
      <c r="G53" s="418" t="s">
        <v>178</v>
      </c>
      <c r="H53" s="418" t="s">
        <v>179</v>
      </c>
      <c r="I53" s="419" t="s">
        <v>593</v>
      </c>
      <c r="J53" s="425">
        <v>471589289618.66693</v>
      </c>
      <c r="K53" s="425" t="s">
        <v>433</v>
      </c>
      <c r="L53" s="3" t="s">
        <v>73</v>
      </c>
      <c r="M53" s="45" t="str">
        <f t="shared" si="2"/>
        <v>Natural gas</v>
      </c>
    </row>
    <row r="54" spans="1:13" ht="15" x14ac:dyDescent="0.25">
      <c r="A54" s="420" t="s">
        <v>172</v>
      </c>
      <c r="B54" s="420" t="s">
        <v>434</v>
      </c>
      <c r="C54" s="420" t="s">
        <v>334</v>
      </c>
      <c r="D54" s="420" t="s">
        <v>86</v>
      </c>
      <c r="E54" s="420" t="s">
        <v>241</v>
      </c>
      <c r="F54" s="420" t="s">
        <v>177</v>
      </c>
      <c r="G54" s="420" t="s">
        <v>178</v>
      </c>
      <c r="H54" s="420" t="s">
        <v>179</v>
      </c>
      <c r="I54" s="421" t="s">
        <v>593</v>
      </c>
      <c r="J54" s="426">
        <v>33400000.000000007</v>
      </c>
      <c r="K54" s="426" t="s">
        <v>435</v>
      </c>
      <c r="L54" s="196" t="s">
        <v>53</v>
      </c>
      <c r="M54" s="45" t="str">
        <f t="shared" si="2"/>
        <v>Natural gas</v>
      </c>
    </row>
    <row r="55" spans="1:13" ht="15" x14ac:dyDescent="0.25">
      <c r="A55" s="418" t="s">
        <v>172</v>
      </c>
      <c r="B55" s="418" t="s">
        <v>434</v>
      </c>
      <c r="C55" s="418" t="s">
        <v>334</v>
      </c>
      <c r="D55" s="418" t="s">
        <v>86</v>
      </c>
      <c r="E55" s="418" t="s">
        <v>436</v>
      </c>
      <c r="F55" s="418" t="s">
        <v>177</v>
      </c>
      <c r="G55" s="418" t="s">
        <v>178</v>
      </c>
      <c r="H55" s="418" t="s">
        <v>179</v>
      </c>
      <c r="I55" s="419" t="s">
        <v>593</v>
      </c>
      <c r="J55" s="425">
        <v>445395898191.09302</v>
      </c>
      <c r="K55" s="425" t="s">
        <v>437</v>
      </c>
      <c r="L55" s="196" t="s">
        <v>55</v>
      </c>
      <c r="M55" s="45" t="str">
        <f t="shared" si="2"/>
        <v>Natural gas</v>
      </c>
    </row>
    <row r="56" spans="1:13" ht="15" x14ac:dyDescent="0.25">
      <c r="A56" s="420" t="s">
        <v>172</v>
      </c>
      <c r="B56" s="420" t="s">
        <v>434</v>
      </c>
      <c r="C56" s="420" t="s">
        <v>334</v>
      </c>
      <c r="D56" s="420" t="s">
        <v>86</v>
      </c>
      <c r="E56" s="420" t="s">
        <v>438</v>
      </c>
      <c r="F56" s="420" t="s">
        <v>177</v>
      </c>
      <c r="G56" s="420" t="s">
        <v>178</v>
      </c>
      <c r="H56" s="420" t="s">
        <v>179</v>
      </c>
      <c r="I56" s="421" t="s">
        <v>593</v>
      </c>
      <c r="J56" s="426">
        <v>2477876200000</v>
      </c>
      <c r="K56" s="426" t="s">
        <v>439</v>
      </c>
      <c r="L56" s="196" t="s">
        <v>55</v>
      </c>
      <c r="M56" s="45" t="str">
        <f t="shared" si="2"/>
        <v>Natural gas</v>
      </c>
    </row>
    <row r="57" spans="1:13" ht="15" x14ac:dyDescent="0.25">
      <c r="A57" s="420" t="s">
        <v>172</v>
      </c>
      <c r="B57" s="420" t="s">
        <v>447</v>
      </c>
      <c r="C57" s="420" t="s">
        <v>334</v>
      </c>
      <c r="D57" s="420" t="s">
        <v>448</v>
      </c>
      <c r="E57" s="420" t="s">
        <v>183</v>
      </c>
      <c r="F57" s="420" t="s">
        <v>177</v>
      </c>
      <c r="G57" s="420" t="s">
        <v>178</v>
      </c>
      <c r="H57" s="420" t="s">
        <v>282</v>
      </c>
      <c r="I57" s="421" t="s">
        <v>593</v>
      </c>
      <c r="J57" s="426">
        <v>29566233383999.996</v>
      </c>
      <c r="K57" s="426" t="s">
        <v>449</v>
      </c>
      <c r="L57" s="3" t="s">
        <v>54</v>
      </c>
      <c r="M57" s="45" t="s">
        <v>179</v>
      </c>
    </row>
    <row r="58" spans="1:13" ht="15" x14ac:dyDescent="0.25">
      <c r="A58" s="418" t="s">
        <v>172</v>
      </c>
      <c r="B58" s="418" t="s">
        <v>447</v>
      </c>
      <c r="C58" s="418" t="s">
        <v>334</v>
      </c>
      <c r="D58" s="418" t="s">
        <v>448</v>
      </c>
      <c r="E58" s="418" t="s">
        <v>183</v>
      </c>
      <c r="F58" s="418" t="s">
        <v>177</v>
      </c>
      <c r="G58" s="418" t="s">
        <v>178</v>
      </c>
      <c r="H58" s="418" t="s">
        <v>184</v>
      </c>
      <c r="I58" s="419" t="s">
        <v>593</v>
      </c>
      <c r="J58" s="425">
        <v>590364000000</v>
      </c>
      <c r="K58" s="425" t="s">
        <v>450</v>
      </c>
      <c r="L58" s="3" t="s">
        <v>54</v>
      </c>
      <c r="M58" s="45" t="s">
        <v>43</v>
      </c>
    </row>
    <row r="59" spans="1:13" ht="15" x14ac:dyDescent="0.25">
      <c r="A59" s="420" t="s">
        <v>172</v>
      </c>
      <c r="B59" s="420" t="s">
        <v>447</v>
      </c>
      <c r="C59" s="420" t="s">
        <v>334</v>
      </c>
      <c r="D59" s="420" t="s">
        <v>448</v>
      </c>
      <c r="E59" s="420" t="s">
        <v>183</v>
      </c>
      <c r="F59" s="420" t="s">
        <v>177</v>
      </c>
      <c r="G59" s="420" t="s">
        <v>178</v>
      </c>
      <c r="H59" s="420" t="s">
        <v>179</v>
      </c>
      <c r="I59" s="421" t="s">
        <v>593</v>
      </c>
      <c r="J59" s="426">
        <v>232422779121227.5</v>
      </c>
      <c r="K59" s="426" t="s">
        <v>451</v>
      </c>
      <c r="L59" s="3" t="s">
        <v>54</v>
      </c>
      <c r="M59" s="45" t="str">
        <f>H59</f>
        <v>Natural gas</v>
      </c>
    </row>
    <row r="60" spans="1:13" s="29" customFormat="1" ht="15" x14ac:dyDescent="0.25">
      <c r="A60" s="418" t="s">
        <v>172</v>
      </c>
      <c r="B60" s="418" t="s">
        <v>447</v>
      </c>
      <c r="C60" s="418" t="s">
        <v>334</v>
      </c>
      <c r="D60" s="418" t="s">
        <v>448</v>
      </c>
      <c r="E60" s="418" t="s">
        <v>183</v>
      </c>
      <c r="F60" s="418" t="s">
        <v>177</v>
      </c>
      <c r="G60" s="418" t="s">
        <v>178</v>
      </c>
      <c r="H60" s="418" t="s">
        <v>250</v>
      </c>
      <c r="I60" s="419" t="s">
        <v>593</v>
      </c>
      <c r="J60" s="425"/>
      <c r="K60" s="425" t="s">
        <v>452</v>
      </c>
      <c r="L60" s="3" t="s">
        <v>54</v>
      </c>
      <c r="M60" s="45" t="str">
        <f>H60</f>
        <v>Residual fuel oil</v>
      </c>
    </row>
    <row r="61" spans="1:13" s="29" customFormat="1" ht="15" x14ac:dyDescent="0.25">
      <c r="A61" s="420" t="s">
        <v>172</v>
      </c>
      <c r="B61" s="420" t="s">
        <v>454</v>
      </c>
      <c r="C61" s="420" t="s">
        <v>334</v>
      </c>
      <c r="D61" s="420" t="s">
        <v>453</v>
      </c>
      <c r="E61" s="420" t="s">
        <v>183</v>
      </c>
      <c r="F61" s="420" t="s">
        <v>177</v>
      </c>
      <c r="G61" s="420" t="s">
        <v>178</v>
      </c>
      <c r="H61" s="420" t="s">
        <v>282</v>
      </c>
      <c r="I61" s="421" t="s">
        <v>593</v>
      </c>
      <c r="J61" s="426">
        <v>110196776252.33713</v>
      </c>
      <c r="K61" s="426" t="s">
        <v>455</v>
      </c>
      <c r="L61" s="3" t="s">
        <v>60</v>
      </c>
      <c r="M61" s="45" t="s">
        <v>38</v>
      </c>
    </row>
    <row r="62" spans="1:13" s="29" customFormat="1" ht="15" x14ac:dyDescent="0.25">
      <c r="A62" s="418" t="s">
        <v>172</v>
      </c>
      <c r="B62" s="418" t="s">
        <v>454</v>
      </c>
      <c r="C62" s="418" t="s">
        <v>334</v>
      </c>
      <c r="D62" s="418" t="s">
        <v>453</v>
      </c>
      <c r="E62" s="418" t="s">
        <v>183</v>
      </c>
      <c r="F62" s="418" t="s">
        <v>177</v>
      </c>
      <c r="G62" s="418" t="s">
        <v>178</v>
      </c>
      <c r="H62" s="418" t="s">
        <v>456</v>
      </c>
      <c r="I62" s="419" t="s">
        <v>593</v>
      </c>
      <c r="J62" s="425">
        <v>51647383150094.086</v>
      </c>
      <c r="K62" s="425" t="s">
        <v>457</v>
      </c>
      <c r="L62" s="3" t="s">
        <v>60</v>
      </c>
      <c r="M62" s="45" t="s">
        <v>241</v>
      </c>
    </row>
    <row r="63" spans="1:13" s="29" customFormat="1" ht="15" x14ac:dyDescent="0.25">
      <c r="A63" s="420" t="s">
        <v>172</v>
      </c>
      <c r="B63" s="420" t="s">
        <v>454</v>
      </c>
      <c r="C63" s="420" t="s">
        <v>334</v>
      </c>
      <c r="D63" s="420" t="s">
        <v>453</v>
      </c>
      <c r="E63" s="420" t="s">
        <v>183</v>
      </c>
      <c r="F63" s="420" t="s">
        <v>177</v>
      </c>
      <c r="G63" s="420" t="s">
        <v>178</v>
      </c>
      <c r="H63" s="420" t="s">
        <v>199</v>
      </c>
      <c r="I63" s="421" t="s">
        <v>593</v>
      </c>
      <c r="J63" s="426"/>
      <c r="K63" s="426" t="s">
        <v>458</v>
      </c>
      <c r="L63" s="3" t="s">
        <v>60</v>
      </c>
      <c r="M63" s="45" t="s">
        <v>179</v>
      </c>
    </row>
    <row r="64" spans="1:13" s="29" customFormat="1" ht="15" x14ac:dyDescent="0.25">
      <c r="A64" s="418" t="s">
        <v>172</v>
      </c>
      <c r="B64" s="418" t="s">
        <v>454</v>
      </c>
      <c r="C64" s="418" t="s">
        <v>334</v>
      </c>
      <c r="D64" s="418" t="s">
        <v>453</v>
      </c>
      <c r="E64" s="418" t="s">
        <v>183</v>
      </c>
      <c r="F64" s="418" t="s">
        <v>177</v>
      </c>
      <c r="G64" s="418" t="s">
        <v>178</v>
      </c>
      <c r="H64" s="418" t="s">
        <v>184</v>
      </c>
      <c r="I64" s="419" t="s">
        <v>593</v>
      </c>
      <c r="J64" s="425">
        <v>58073628442.946564</v>
      </c>
      <c r="K64" s="425" t="s">
        <v>459</v>
      </c>
      <c r="L64" s="3" t="s">
        <v>60</v>
      </c>
      <c r="M64" s="45" t="s">
        <v>43</v>
      </c>
    </row>
    <row r="65" spans="1:16365" ht="15" x14ac:dyDescent="0.25">
      <c r="A65" s="420" t="s">
        <v>172</v>
      </c>
      <c r="B65" s="420" t="s">
        <v>454</v>
      </c>
      <c r="C65" s="420" t="s">
        <v>334</v>
      </c>
      <c r="D65" s="420" t="s">
        <v>453</v>
      </c>
      <c r="E65" s="420" t="s">
        <v>183</v>
      </c>
      <c r="F65" s="420" t="s">
        <v>177</v>
      </c>
      <c r="G65" s="420" t="s">
        <v>178</v>
      </c>
      <c r="H65" s="420" t="s">
        <v>186</v>
      </c>
      <c r="I65" s="421" t="s">
        <v>593</v>
      </c>
      <c r="J65" s="426"/>
      <c r="K65" s="426" t="s">
        <v>460</v>
      </c>
      <c r="L65" s="3" t="s">
        <v>60</v>
      </c>
      <c r="M65" s="45" t="s">
        <v>43</v>
      </c>
    </row>
    <row r="66" spans="1:16365" ht="15" x14ac:dyDescent="0.25">
      <c r="A66" s="418" t="s">
        <v>172</v>
      </c>
      <c r="B66" s="418" t="s">
        <v>454</v>
      </c>
      <c r="C66" s="418" t="s">
        <v>334</v>
      </c>
      <c r="D66" s="418" t="s">
        <v>453</v>
      </c>
      <c r="E66" s="418" t="s">
        <v>183</v>
      </c>
      <c r="F66" s="418" t="s">
        <v>177</v>
      </c>
      <c r="G66" s="418" t="s">
        <v>178</v>
      </c>
      <c r="H66" s="418" t="s">
        <v>188</v>
      </c>
      <c r="I66" s="419" t="s">
        <v>593</v>
      </c>
      <c r="J66" s="425">
        <v>29760230250</v>
      </c>
      <c r="K66" s="425" t="s">
        <v>461</v>
      </c>
      <c r="L66" s="3" t="s">
        <v>60</v>
      </c>
      <c r="M66" s="45" t="s">
        <v>43</v>
      </c>
    </row>
    <row r="67" spans="1:16365" ht="15" x14ac:dyDescent="0.25">
      <c r="A67" s="420" t="s">
        <v>172</v>
      </c>
      <c r="B67" s="420" t="s">
        <v>454</v>
      </c>
      <c r="C67" s="420" t="s">
        <v>334</v>
      </c>
      <c r="D67" s="420" t="s">
        <v>453</v>
      </c>
      <c r="E67" s="420" t="s">
        <v>183</v>
      </c>
      <c r="F67" s="420" t="s">
        <v>177</v>
      </c>
      <c r="G67" s="420" t="s">
        <v>178</v>
      </c>
      <c r="H67" s="420" t="s">
        <v>247</v>
      </c>
      <c r="I67" s="421" t="s">
        <v>593</v>
      </c>
      <c r="J67" s="426">
        <v>38119989804.567482</v>
      </c>
      <c r="K67" s="426" t="s">
        <v>462</v>
      </c>
      <c r="L67" s="3" t="s">
        <v>60</v>
      </c>
      <c r="M67" s="4" t="s">
        <v>1163</v>
      </c>
    </row>
    <row r="68" spans="1:16365" ht="15" x14ac:dyDescent="0.25">
      <c r="A68" s="418" t="s">
        <v>172</v>
      </c>
      <c r="B68" s="418" t="s">
        <v>454</v>
      </c>
      <c r="C68" s="418" t="s">
        <v>334</v>
      </c>
      <c r="D68" s="418" t="s">
        <v>453</v>
      </c>
      <c r="E68" s="418" t="s">
        <v>183</v>
      </c>
      <c r="F68" s="418" t="s">
        <v>177</v>
      </c>
      <c r="G68" s="418" t="s">
        <v>178</v>
      </c>
      <c r="H68" s="418" t="s">
        <v>179</v>
      </c>
      <c r="I68" s="419" t="s">
        <v>593</v>
      </c>
      <c r="J68" s="425">
        <v>46461651955862.617</v>
      </c>
      <c r="K68" s="425" t="s">
        <v>463</v>
      </c>
      <c r="L68" s="3" t="s">
        <v>60</v>
      </c>
      <c r="M68" s="45" t="str">
        <f>H68</f>
        <v>Natural gas</v>
      </c>
    </row>
    <row r="69" spans="1:16365" ht="15" x14ac:dyDescent="0.25">
      <c r="A69" s="420" t="s">
        <v>172</v>
      </c>
      <c r="B69" s="420" t="s">
        <v>454</v>
      </c>
      <c r="C69" s="420" t="s">
        <v>334</v>
      </c>
      <c r="D69" s="420" t="s">
        <v>453</v>
      </c>
      <c r="E69" s="420" t="s">
        <v>183</v>
      </c>
      <c r="F69" s="420" t="s">
        <v>177</v>
      </c>
      <c r="G69" s="420" t="s">
        <v>178</v>
      </c>
      <c r="H69" s="420" t="s">
        <v>297</v>
      </c>
      <c r="I69" s="421" t="s">
        <v>593</v>
      </c>
      <c r="J69" s="426">
        <v>5498196162792.0488</v>
      </c>
      <c r="K69" s="426" t="s">
        <v>464</v>
      </c>
      <c r="L69" s="3" t="s">
        <v>60</v>
      </c>
      <c r="M69" s="45" t="s">
        <v>241</v>
      </c>
    </row>
    <row r="70" spans="1:16365" ht="15" x14ac:dyDescent="0.25">
      <c r="A70" s="418" t="s">
        <v>172</v>
      </c>
      <c r="B70" s="418" t="s">
        <v>454</v>
      </c>
      <c r="C70" s="418" t="s">
        <v>334</v>
      </c>
      <c r="D70" s="418" t="s">
        <v>453</v>
      </c>
      <c r="E70" s="418" t="s">
        <v>183</v>
      </c>
      <c r="F70" s="418" t="s">
        <v>177</v>
      </c>
      <c r="G70" s="418" t="s">
        <v>178</v>
      </c>
      <c r="H70" s="418" t="s">
        <v>465</v>
      </c>
      <c r="I70" s="419" t="s">
        <v>593</v>
      </c>
      <c r="J70" s="425">
        <v>68090806323056.859</v>
      </c>
      <c r="K70" s="425" t="s">
        <v>466</v>
      </c>
      <c r="L70" s="3" t="s">
        <v>60</v>
      </c>
      <c r="M70" s="45" t="s">
        <v>38</v>
      </c>
    </row>
    <row r="71" spans="1:16365" ht="15" x14ac:dyDescent="0.25">
      <c r="A71" s="420" t="s">
        <v>172</v>
      </c>
      <c r="B71" s="420" t="s">
        <v>454</v>
      </c>
      <c r="C71" s="420" t="s">
        <v>334</v>
      </c>
      <c r="D71" s="420" t="s">
        <v>453</v>
      </c>
      <c r="E71" s="420" t="s">
        <v>183</v>
      </c>
      <c r="F71" s="420" t="s">
        <v>177</v>
      </c>
      <c r="G71" s="420" t="s">
        <v>178</v>
      </c>
      <c r="H71" s="420" t="s">
        <v>300</v>
      </c>
      <c r="I71" s="421" t="s">
        <v>593</v>
      </c>
      <c r="J71" s="426">
        <v>311545618256415.38</v>
      </c>
      <c r="K71" s="426" t="s">
        <v>467</v>
      </c>
      <c r="L71" s="3" t="s">
        <v>60</v>
      </c>
      <c r="M71" s="45" t="s">
        <v>38</v>
      </c>
    </row>
    <row r="72" spans="1:16365" ht="15" x14ac:dyDescent="0.25">
      <c r="A72" s="418" t="s">
        <v>172</v>
      </c>
      <c r="B72" s="418" t="s">
        <v>454</v>
      </c>
      <c r="C72" s="418" t="s">
        <v>334</v>
      </c>
      <c r="D72" s="418" t="s">
        <v>453</v>
      </c>
      <c r="E72" s="418" t="s">
        <v>183</v>
      </c>
      <c r="F72" s="418" t="s">
        <v>177</v>
      </c>
      <c r="G72" s="418" t="s">
        <v>178</v>
      </c>
      <c r="H72" s="418" t="s">
        <v>250</v>
      </c>
      <c r="I72" s="419" t="s">
        <v>593</v>
      </c>
      <c r="J72" s="425">
        <v>3055907978802.7861</v>
      </c>
      <c r="K72" s="425" t="s">
        <v>468</v>
      </c>
      <c r="L72" s="3" t="s">
        <v>60</v>
      </c>
      <c r="M72" s="45" t="str">
        <f>H72</f>
        <v>Residual fuel oil</v>
      </c>
    </row>
    <row r="73" spans="1:16365" s="29" customFormat="1" ht="15" x14ac:dyDescent="0.25">
      <c r="A73" s="420" t="s">
        <v>172</v>
      </c>
      <c r="B73" s="420" t="s">
        <v>469</v>
      </c>
      <c r="C73" s="420" t="s">
        <v>334</v>
      </c>
      <c r="D73" s="420" t="s">
        <v>453</v>
      </c>
      <c r="E73" s="420" t="s">
        <v>470</v>
      </c>
      <c r="F73" s="420" t="s">
        <v>177</v>
      </c>
      <c r="G73" s="420" t="s">
        <v>444</v>
      </c>
      <c r="H73" s="420" t="s">
        <v>179</v>
      </c>
      <c r="I73" s="421" t="s">
        <v>593</v>
      </c>
      <c r="J73" s="426">
        <v>29594424509267.711</v>
      </c>
      <c r="K73" s="426" t="s">
        <v>471</v>
      </c>
      <c r="L73" s="3" t="s">
        <v>60</v>
      </c>
      <c r="M73" s="427" t="s">
        <v>1880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</row>
    <row r="74" spans="1:16365" s="29" customFormat="1" ht="15" x14ac:dyDescent="0.25">
      <c r="A74" s="418" t="s">
        <v>172</v>
      </c>
      <c r="B74" s="418" t="s">
        <v>469</v>
      </c>
      <c r="C74" s="418" t="s">
        <v>334</v>
      </c>
      <c r="D74" s="418" t="s">
        <v>453</v>
      </c>
      <c r="E74" s="418" t="s">
        <v>470</v>
      </c>
      <c r="F74" s="418" t="s">
        <v>177</v>
      </c>
      <c r="G74" s="418" t="s">
        <v>444</v>
      </c>
      <c r="H74" s="418" t="s">
        <v>472</v>
      </c>
      <c r="I74" s="419" t="s">
        <v>593</v>
      </c>
      <c r="J74" s="425"/>
      <c r="K74" s="425" t="s">
        <v>473</v>
      </c>
      <c r="L74" s="3" t="s">
        <v>60</v>
      </c>
      <c r="M74" s="427" t="s">
        <v>1556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</row>
    <row r="75" spans="1:16365" s="29" customFormat="1" ht="15" x14ac:dyDescent="0.25">
      <c r="A75" s="420" t="s">
        <v>172</v>
      </c>
      <c r="B75" s="420" t="s">
        <v>469</v>
      </c>
      <c r="C75" s="420" t="s">
        <v>334</v>
      </c>
      <c r="D75" s="420" t="s">
        <v>453</v>
      </c>
      <c r="E75" s="420" t="s">
        <v>470</v>
      </c>
      <c r="F75" s="420" t="s">
        <v>177</v>
      </c>
      <c r="G75" s="420" t="s">
        <v>444</v>
      </c>
      <c r="H75" s="420" t="s">
        <v>300</v>
      </c>
      <c r="I75" s="421" t="s">
        <v>593</v>
      </c>
      <c r="J75" s="426">
        <v>54544452005407.109</v>
      </c>
      <c r="K75" s="426" t="s">
        <v>474</v>
      </c>
      <c r="L75" s="3" t="s">
        <v>60</v>
      </c>
      <c r="M75" s="427" t="s">
        <v>1556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</row>
    <row r="76" spans="1:16365" ht="15" x14ac:dyDescent="0.25">
      <c r="A76" s="418" t="s">
        <v>172</v>
      </c>
      <c r="B76" s="418" t="s">
        <v>447</v>
      </c>
      <c r="C76" s="418" t="s">
        <v>334</v>
      </c>
      <c r="D76" s="418" t="s">
        <v>271</v>
      </c>
      <c r="E76" s="418" t="s">
        <v>475</v>
      </c>
      <c r="F76" s="418" t="s">
        <v>177</v>
      </c>
      <c r="G76" s="418" t="s">
        <v>178</v>
      </c>
      <c r="H76" s="418" t="s">
        <v>179</v>
      </c>
      <c r="I76" s="419" t="s">
        <v>593</v>
      </c>
      <c r="J76" s="425">
        <v>21082224000000</v>
      </c>
      <c r="K76" s="425" t="s">
        <v>476</v>
      </c>
      <c r="L76" s="3" t="s">
        <v>74</v>
      </c>
      <c r="M76" s="45" t="str">
        <f>H76</f>
        <v>Natural gas</v>
      </c>
    </row>
    <row r="77" spans="1:16365" ht="15" x14ac:dyDescent="0.25">
      <c r="A77" s="420" t="s">
        <v>172</v>
      </c>
      <c r="B77" s="420" t="s">
        <v>447</v>
      </c>
      <c r="C77" s="420" t="s">
        <v>334</v>
      </c>
      <c r="D77" s="420" t="s">
        <v>271</v>
      </c>
      <c r="E77" s="420" t="s">
        <v>477</v>
      </c>
      <c r="F77" s="420" t="s">
        <v>177</v>
      </c>
      <c r="G77" s="420" t="s">
        <v>178</v>
      </c>
      <c r="H77" s="420" t="s">
        <v>179</v>
      </c>
      <c r="I77" s="421" t="s">
        <v>593</v>
      </c>
      <c r="J77" s="426">
        <v>1354388900000</v>
      </c>
      <c r="K77" s="426" t="s">
        <v>478</v>
      </c>
      <c r="L77" s="3" t="s">
        <v>74</v>
      </c>
      <c r="M77" s="45" t="str">
        <f>H77</f>
        <v>Natural gas</v>
      </c>
    </row>
    <row r="78" spans="1:16365" ht="15" x14ac:dyDescent="0.25">
      <c r="A78" s="420" t="s">
        <v>172</v>
      </c>
      <c r="B78" s="420" t="s">
        <v>502</v>
      </c>
      <c r="C78" s="420" t="s">
        <v>266</v>
      </c>
      <c r="D78" s="420" t="s">
        <v>503</v>
      </c>
      <c r="E78" s="420" t="s">
        <v>506</v>
      </c>
      <c r="F78" s="420" t="s">
        <v>177</v>
      </c>
      <c r="G78" s="420" t="s">
        <v>178</v>
      </c>
      <c r="H78" s="420" t="s">
        <v>184</v>
      </c>
      <c r="I78" s="421" t="s">
        <v>593</v>
      </c>
      <c r="J78" s="426">
        <v>34696202479328.148</v>
      </c>
      <c r="K78" s="426" t="s">
        <v>507</v>
      </c>
      <c r="L78" s="1" t="s">
        <v>76</v>
      </c>
      <c r="M78" s="45" t="s">
        <v>43</v>
      </c>
    </row>
    <row r="79" spans="1:16365" ht="15" x14ac:dyDescent="0.25">
      <c r="A79" s="418" t="s">
        <v>172</v>
      </c>
      <c r="B79" s="418" t="s">
        <v>502</v>
      </c>
      <c r="C79" s="418" t="s">
        <v>266</v>
      </c>
      <c r="D79" s="418" t="s">
        <v>503</v>
      </c>
      <c r="E79" s="418" t="s">
        <v>508</v>
      </c>
      <c r="F79" s="418" t="s">
        <v>177</v>
      </c>
      <c r="G79" s="418" t="s">
        <v>178</v>
      </c>
      <c r="H79" s="418" t="s">
        <v>184</v>
      </c>
      <c r="I79" s="419" t="s">
        <v>593</v>
      </c>
      <c r="J79" s="425">
        <v>2935570545502.7544</v>
      </c>
      <c r="K79" s="425" t="s">
        <v>509</v>
      </c>
      <c r="L79" s="3" t="s">
        <v>73</v>
      </c>
      <c r="M79" s="45" t="s">
        <v>43</v>
      </c>
    </row>
    <row r="80" spans="1:16365" ht="15" x14ac:dyDescent="0.25">
      <c r="A80" s="420" t="s">
        <v>172</v>
      </c>
      <c r="B80" s="420" t="s">
        <v>502</v>
      </c>
      <c r="C80" s="420" t="s">
        <v>266</v>
      </c>
      <c r="D80" s="420" t="s">
        <v>503</v>
      </c>
      <c r="E80" s="420" t="s">
        <v>510</v>
      </c>
      <c r="F80" s="420" t="s">
        <v>177</v>
      </c>
      <c r="G80" s="420" t="s">
        <v>178</v>
      </c>
      <c r="H80" s="420" t="s">
        <v>184</v>
      </c>
      <c r="I80" s="421" t="s">
        <v>593</v>
      </c>
      <c r="J80" s="426">
        <v>1396523525388.8723</v>
      </c>
      <c r="K80" s="426" t="s">
        <v>511</v>
      </c>
      <c r="L80" s="3" t="s">
        <v>54</v>
      </c>
      <c r="M80" s="45" t="s">
        <v>43</v>
      </c>
    </row>
    <row r="81" spans="1:14" s="29" customFormat="1" ht="15" x14ac:dyDescent="0.25">
      <c r="A81" s="418" t="s">
        <v>172</v>
      </c>
      <c r="B81" s="418" t="s">
        <v>193</v>
      </c>
      <c r="C81" s="418" t="s">
        <v>334</v>
      </c>
      <c r="D81" s="418" t="s">
        <v>281</v>
      </c>
      <c r="E81" s="418" t="s">
        <v>196</v>
      </c>
      <c r="F81" s="418" t="s">
        <v>177</v>
      </c>
      <c r="G81" s="418" t="s">
        <v>178</v>
      </c>
      <c r="H81" s="418" t="s">
        <v>282</v>
      </c>
      <c r="I81" s="419" t="s">
        <v>593</v>
      </c>
      <c r="J81" s="425">
        <v>694866529955.13892</v>
      </c>
      <c r="K81" s="425" t="s">
        <v>335</v>
      </c>
      <c r="L81" s="3" t="s">
        <v>54</v>
      </c>
      <c r="M81" s="196" t="s">
        <v>38</v>
      </c>
      <c r="N81" s="44">
        <f>J81/SUM($J$81:$J$97)</f>
        <v>6.4449725177328516E-3</v>
      </c>
    </row>
    <row r="82" spans="1:14" s="29" customFormat="1" ht="15" x14ac:dyDescent="0.25">
      <c r="A82" s="420" t="s">
        <v>172</v>
      </c>
      <c r="B82" s="420" t="s">
        <v>193</v>
      </c>
      <c r="C82" s="420" t="s">
        <v>334</v>
      </c>
      <c r="D82" s="420" t="s">
        <v>281</v>
      </c>
      <c r="E82" s="420" t="s">
        <v>196</v>
      </c>
      <c r="F82" s="420" t="s">
        <v>177</v>
      </c>
      <c r="G82" s="420" t="s">
        <v>178</v>
      </c>
      <c r="H82" s="420" t="s">
        <v>284</v>
      </c>
      <c r="I82" s="421" t="s">
        <v>593</v>
      </c>
      <c r="J82" s="426">
        <v>6710903298872.3545</v>
      </c>
      <c r="K82" s="426" t="s">
        <v>336</v>
      </c>
      <c r="L82" s="3"/>
      <c r="M82" s="196" t="s">
        <v>583</v>
      </c>
      <c r="N82" s="44">
        <f t="shared" ref="N82:N97" si="3">J82/SUM($J$81:$J$97)</f>
        <v>6.2244453381842139E-2</v>
      </c>
    </row>
    <row r="83" spans="1:14" s="29" customFormat="1" ht="15" x14ac:dyDescent="0.25">
      <c r="A83" s="418" t="s">
        <v>1551</v>
      </c>
      <c r="B83" s="418" t="s">
        <v>193</v>
      </c>
      <c r="C83" s="418" t="s">
        <v>334</v>
      </c>
      <c r="D83" s="418" t="s">
        <v>281</v>
      </c>
      <c r="E83" s="418" t="s">
        <v>196</v>
      </c>
      <c r="F83" s="418" t="s">
        <v>177</v>
      </c>
      <c r="G83" s="418" t="s">
        <v>178</v>
      </c>
      <c r="H83" s="418" t="s">
        <v>286</v>
      </c>
      <c r="I83" s="419" t="s">
        <v>593</v>
      </c>
      <c r="J83" s="425">
        <v>48314729385.670403</v>
      </c>
      <c r="K83" s="425" t="s">
        <v>1552</v>
      </c>
      <c r="L83" s="427" t="s">
        <v>1653</v>
      </c>
      <c r="M83" s="196" t="s">
        <v>583</v>
      </c>
      <c r="N83" s="44">
        <f t="shared" si="3"/>
        <v>4.4812505663850141E-4</v>
      </c>
    </row>
    <row r="84" spans="1:14" s="29" customFormat="1" ht="15" x14ac:dyDescent="0.25">
      <c r="A84" s="420" t="s">
        <v>172</v>
      </c>
      <c r="B84" s="420" t="s">
        <v>193</v>
      </c>
      <c r="C84" s="420" t="s">
        <v>334</v>
      </c>
      <c r="D84" s="420" t="s">
        <v>281</v>
      </c>
      <c r="E84" s="420" t="s">
        <v>196</v>
      </c>
      <c r="F84" s="420" t="s">
        <v>177</v>
      </c>
      <c r="G84" s="420" t="s">
        <v>178</v>
      </c>
      <c r="H84" s="420" t="s">
        <v>241</v>
      </c>
      <c r="I84" s="421" t="s">
        <v>593</v>
      </c>
      <c r="J84" s="426">
        <v>9669548064053.0273</v>
      </c>
      <c r="K84" s="426" t="s">
        <v>337</v>
      </c>
      <c r="L84" s="3" t="s">
        <v>64</v>
      </c>
      <c r="M84" s="196" t="s">
        <v>582</v>
      </c>
      <c r="N84" s="44">
        <f t="shared" si="3"/>
        <v>8.9686247423288734E-2</v>
      </c>
    </row>
    <row r="85" spans="1:14" s="29" customFormat="1" ht="15" x14ac:dyDescent="0.25">
      <c r="A85" s="418" t="s">
        <v>172</v>
      </c>
      <c r="B85" s="418" t="s">
        <v>193</v>
      </c>
      <c r="C85" s="418" t="s">
        <v>334</v>
      </c>
      <c r="D85" s="418" t="s">
        <v>281</v>
      </c>
      <c r="E85" s="418" t="s">
        <v>196</v>
      </c>
      <c r="F85" s="418" t="s">
        <v>177</v>
      </c>
      <c r="G85" s="418" t="s">
        <v>178</v>
      </c>
      <c r="H85" s="418" t="s">
        <v>197</v>
      </c>
      <c r="I85" s="419" t="s">
        <v>593</v>
      </c>
      <c r="J85" s="425"/>
      <c r="K85" s="425" t="s">
        <v>338</v>
      </c>
      <c r="L85" s="3"/>
      <c r="M85" s="196" t="s">
        <v>38</v>
      </c>
      <c r="N85" s="44">
        <f t="shared" si="3"/>
        <v>0</v>
      </c>
    </row>
    <row r="86" spans="1:14" s="29" customFormat="1" ht="15" x14ac:dyDescent="0.25">
      <c r="A86" s="420" t="s">
        <v>172</v>
      </c>
      <c r="B86" s="420" t="s">
        <v>193</v>
      </c>
      <c r="C86" s="420" t="s">
        <v>334</v>
      </c>
      <c r="D86" s="420" t="s">
        <v>281</v>
      </c>
      <c r="E86" s="420" t="s">
        <v>196</v>
      </c>
      <c r="F86" s="420" t="s">
        <v>177</v>
      </c>
      <c r="G86" s="420" t="s">
        <v>178</v>
      </c>
      <c r="H86" s="420" t="s">
        <v>199</v>
      </c>
      <c r="I86" s="421" t="s">
        <v>593</v>
      </c>
      <c r="J86" s="426">
        <v>66677286741.175079</v>
      </c>
      <c r="K86" s="426" t="s">
        <v>339</v>
      </c>
      <c r="L86" s="1" t="s">
        <v>1653</v>
      </c>
      <c r="M86" s="196" t="s">
        <v>38</v>
      </c>
      <c r="N86" s="44">
        <f t="shared" si="3"/>
        <v>6.1844003427767677E-4</v>
      </c>
    </row>
    <row r="87" spans="1:14" s="29" customFormat="1" ht="15" x14ac:dyDescent="0.25">
      <c r="A87" s="418" t="s">
        <v>172</v>
      </c>
      <c r="B87" s="418" t="s">
        <v>193</v>
      </c>
      <c r="C87" s="418" t="s">
        <v>334</v>
      </c>
      <c r="D87" s="418" t="s">
        <v>281</v>
      </c>
      <c r="E87" s="418" t="s">
        <v>196</v>
      </c>
      <c r="F87" s="418" t="s">
        <v>177</v>
      </c>
      <c r="G87" s="418" t="s">
        <v>178</v>
      </c>
      <c r="H87" s="418" t="s">
        <v>184</v>
      </c>
      <c r="I87" s="419" t="s">
        <v>593</v>
      </c>
      <c r="J87" s="425">
        <v>10779638246.614231</v>
      </c>
      <c r="K87" s="425" t="s">
        <v>340</v>
      </c>
      <c r="L87" s="3" t="s">
        <v>73</v>
      </c>
      <c r="M87" s="196" t="s">
        <v>43</v>
      </c>
      <c r="N87" s="44">
        <f t="shared" si="3"/>
        <v>9.9982470381781071E-5</v>
      </c>
    </row>
    <row r="88" spans="1:14" s="29" customFormat="1" ht="15" x14ac:dyDescent="0.25">
      <c r="A88" s="420" t="s">
        <v>172</v>
      </c>
      <c r="B88" s="420" t="s">
        <v>193</v>
      </c>
      <c r="C88" s="420" t="s">
        <v>334</v>
      </c>
      <c r="D88" s="420" t="s">
        <v>281</v>
      </c>
      <c r="E88" s="420" t="s">
        <v>196</v>
      </c>
      <c r="F88" s="420" t="s">
        <v>177</v>
      </c>
      <c r="G88" s="420" t="s">
        <v>178</v>
      </c>
      <c r="H88" s="420" t="s">
        <v>190</v>
      </c>
      <c r="I88" s="421" t="s">
        <v>593</v>
      </c>
      <c r="J88" s="426"/>
      <c r="K88" s="426" t="s">
        <v>341</v>
      </c>
      <c r="L88" s="3"/>
      <c r="M88" s="196" t="s">
        <v>43</v>
      </c>
      <c r="N88" s="44">
        <f t="shared" si="3"/>
        <v>0</v>
      </c>
    </row>
    <row r="89" spans="1:14" s="29" customFormat="1" ht="15" x14ac:dyDescent="0.25">
      <c r="A89" s="418" t="s">
        <v>172</v>
      </c>
      <c r="B89" s="418" t="s">
        <v>193</v>
      </c>
      <c r="C89" s="418" t="s">
        <v>334</v>
      </c>
      <c r="D89" s="418" t="s">
        <v>281</v>
      </c>
      <c r="E89" s="418" t="s">
        <v>196</v>
      </c>
      <c r="F89" s="418" t="s">
        <v>177</v>
      </c>
      <c r="G89" s="418" t="s">
        <v>178</v>
      </c>
      <c r="H89" s="418" t="s">
        <v>205</v>
      </c>
      <c r="I89" s="419" t="s">
        <v>593</v>
      </c>
      <c r="J89" s="425">
        <v>97822889169.151718</v>
      </c>
      <c r="K89" s="425" t="s">
        <v>342</v>
      </c>
      <c r="L89" s="1" t="s">
        <v>1653</v>
      </c>
      <c r="M89" s="196" t="s">
        <v>179</v>
      </c>
      <c r="N89" s="44">
        <f t="shared" si="3"/>
        <v>9.0731932698084167E-4</v>
      </c>
    </row>
    <row r="90" spans="1:14" s="29" customFormat="1" ht="15" x14ac:dyDescent="0.25">
      <c r="A90" s="420" t="s">
        <v>172</v>
      </c>
      <c r="B90" s="420" t="s">
        <v>193</v>
      </c>
      <c r="C90" s="420" t="s">
        <v>334</v>
      </c>
      <c r="D90" s="420" t="s">
        <v>281</v>
      </c>
      <c r="E90" s="420" t="s">
        <v>196</v>
      </c>
      <c r="F90" s="420" t="s">
        <v>177</v>
      </c>
      <c r="G90" s="420" t="s">
        <v>178</v>
      </c>
      <c r="H90" s="420" t="s">
        <v>294</v>
      </c>
      <c r="I90" s="421" t="s">
        <v>593</v>
      </c>
      <c r="J90" s="426"/>
      <c r="K90" s="426" t="s">
        <v>343</v>
      </c>
      <c r="L90" s="3"/>
      <c r="M90" s="196" t="s">
        <v>284</v>
      </c>
      <c r="N90" s="44">
        <f t="shared" si="3"/>
        <v>0</v>
      </c>
    </row>
    <row r="91" spans="1:14" s="29" customFormat="1" ht="15" x14ac:dyDescent="0.25">
      <c r="A91" s="418" t="s">
        <v>172</v>
      </c>
      <c r="B91" s="418" t="s">
        <v>193</v>
      </c>
      <c r="C91" s="418" t="s">
        <v>334</v>
      </c>
      <c r="D91" s="418" t="s">
        <v>281</v>
      </c>
      <c r="E91" s="418" t="s">
        <v>196</v>
      </c>
      <c r="F91" s="418" t="s">
        <v>177</v>
      </c>
      <c r="G91" s="418" t="s">
        <v>178</v>
      </c>
      <c r="H91" s="418" t="s">
        <v>179</v>
      </c>
      <c r="I91" s="419" t="s">
        <v>593</v>
      </c>
      <c r="J91" s="425">
        <v>76488640995836.484</v>
      </c>
      <c r="K91" s="425" t="s">
        <v>344</v>
      </c>
      <c r="L91" s="3"/>
      <c r="M91" s="196" t="s">
        <v>179</v>
      </c>
      <c r="N91" s="44">
        <f t="shared" si="3"/>
        <v>0.70944155155771682</v>
      </c>
    </row>
    <row r="92" spans="1:14" s="29" customFormat="1" ht="15" x14ac:dyDescent="0.25">
      <c r="A92" s="420" t="s">
        <v>172</v>
      </c>
      <c r="B92" s="420" t="s">
        <v>193</v>
      </c>
      <c r="C92" s="420" t="s">
        <v>334</v>
      </c>
      <c r="D92" s="420" t="s">
        <v>281</v>
      </c>
      <c r="E92" s="420" t="s">
        <v>196</v>
      </c>
      <c r="F92" s="420" t="s">
        <v>177</v>
      </c>
      <c r="G92" s="420" t="s">
        <v>178</v>
      </c>
      <c r="H92" s="420" t="s">
        <v>297</v>
      </c>
      <c r="I92" s="421" t="s">
        <v>593</v>
      </c>
      <c r="J92" s="426"/>
      <c r="K92" s="426" t="s">
        <v>345</v>
      </c>
      <c r="L92" s="3" t="s">
        <v>60</v>
      </c>
      <c r="M92" s="196" t="s">
        <v>582</v>
      </c>
      <c r="N92" s="44">
        <f t="shared" si="3"/>
        <v>0</v>
      </c>
    </row>
    <row r="93" spans="1:14" s="29" customFormat="1" ht="15" x14ac:dyDescent="0.25">
      <c r="A93" s="418" t="s">
        <v>172</v>
      </c>
      <c r="B93" s="418" t="s">
        <v>193</v>
      </c>
      <c r="C93" s="418" t="s">
        <v>334</v>
      </c>
      <c r="D93" s="418" t="s">
        <v>281</v>
      </c>
      <c r="E93" s="418" t="s">
        <v>196</v>
      </c>
      <c r="F93" s="418" t="s">
        <v>177</v>
      </c>
      <c r="G93" s="418" t="s">
        <v>178</v>
      </c>
      <c r="H93" s="418" t="s">
        <v>208</v>
      </c>
      <c r="I93" s="419" t="s">
        <v>593</v>
      </c>
      <c r="J93" s="425">
        <v>53542982063.762512</v>
      </c>
      <c r="K93" s="425" t="s">
        <v>346</v>
      </c>
      <c r="L93" s="3" t="s">
        <v>73</v>
      </c>
      <c r="M93" s="196" t="s">
        <v>1163</v>
      </c>
      <c r="N93" s="44">
        <f t="shared" si="3"/>
        <v>4.9661774318111309E-4</v>
      </c>
    </row>
    <row r="94" spans="1:14" s="29" customFormat="1" ht="15" x14ac:dyDescent="0.25">
      <c r="A94" s="420" t="s">
        <v>172</v>
      </c>
      <c r="B94" s="420" t="s">
        <v>193</v>
      </c>
      <c r="C94" s="420" t="s">
        <v>334</v>
      </c>
      <c r="D94" s="420" t="s">
        <v>281</v>
      </c>
      <c r="E94" s="420" t="s">
        <v>196</v>
      </c>
      <c r="F94" s="420" t="s">
        <v>177</v>
      </c>
      <c r="G94" s="420" t="s">
        <v>178</v>
      </c>
      <c r="H94" s="420" t="s">
        <v>300</v>
      </c>
      <c r="I94" s="421" t="s">
        <v>593</v>
      </c>
      <c r="J94" s="426">
        <v>13974185659148.068</v>
      </c>
      <c r="K94" s="426" t="s">
        <v>347</v>
      </c>
      <c r="L94" s="3" t="s">
        <v>60</v>
      </c>
      <c r="M94" s="196" t="s">
        <v>38</v>
      </c>
      <c r="N94" s="44">
        <f t="shared" si="3"/>
        <v>0.12961229048795944</v>
      </c>
    </row>
    <row r="95" spans="1:14" s="29" customFormat="1" ht="15" x14ac:dyDescent="0.25">
      <c r="A95" s="418" t="s">
        <v>172</v>
      </c>
      <c r="B95" s="418" t="s">
        <v>193</v>
      </c>
      <c r="C95" s="418" t="s">
        <v>334</v>
      </c>
      <c r="D95" s="418" t="s">
        <v>281</v>
      </c>
      <c r="E95" s="418" t="s">
        <v>196</v>
      </c>
      <c r="F95" s="418" t="s">
        <v>177</v>
      </c>
      <c r="G95" s="418" t="s">
        <v>178</v>
      </c>
      <c r="H95" s="418" t="s">
        <v>250</v>
      </c>
      <c r="I95" s="419" t="s">
        <v>593</v>
      </c>
      <c r="J95" s="425"/>
      <c r="K95" s="425" t="s">
        <v>348</v>
      </c>
      <c r="L95" s="3"/>
      <c r="M95" s="196" t="s">
        <v>250</v>
      </c>
      <c r="N95" s="44">
        <f t="shared" si="3"/>
        <v>0</v>
      </c>
    </row>
    <row r="96" spans="1:14" s="29" customFormat="1" ht="15" x14ac:dyDescent="0.25">
      <c r="A96" s="420" t="s">
        <v>172</v>
      </c>
      <c r="B96" s="420" t="s">
        <v>193</v>
      </c>
      <c r="C96" s="420" t="s">
        <v>334</v>
      </c>
      <c r="D96" s="420" t="s">
        <v>281</v>
      </c>
      <c r="E96" s="420" t="s">
        <v>196</v>
      </c>
      <c r="F96" s="420" t="s">
        <v>177</v>
      </c>
      <c r="G96" s="420" t="s">
        <v>178</v>
      </c>
      <c r="H96" s="420" t="s">
        <v>303</v>
      </c>
      <c r="I96" s="421" t="s">
        <v>593</v>
      </c>
      <c r="J96" s="426"/>
      <c r="K96" s="426" t="s">
        <v>349</v>
      </c>
      <c r="L96" s="3"/>
      <c r="M96" s="196" t="s">
        <v>43</v>
      </c>
      <c r="N96" s="44">
        <f t="shared" si="3"/>
        <v>0</v>
      </c>
    </row>
    <row r="97" spans="1:16365" s="29" customFormat="1" ht="15" x14ac:dyDescent="0.25">
      <c r="A97" s="418" t="s">
        <v>172</v>
      </c>
      <c r="B97" s="418" t="s">
        <v>193</v>
      </c>
      <c r="C97" s="418" t="s">
        <v>334</v>
      </c>
      <c r="D97" s="418" t="s">
        <v>281</v>
      </c>
      <c r="E97" s="418" t="s">
        <v>196</v>
      </c>
      <c r="F97" s="418" t="s">
        <v>177</v>
      </c>
      <c r="G97" s="418" t="s">
        <v>178</v>
      </c>
      <c r="H97" s="418" t="s">
        <v>305</v>
      </c>
      <c r="I97" s="419" t="s">
        <v>593</v>
      </c>
      <c r="J97" s="425"/>
      <c r="K97" s="425" t="s">
        <v>350</v>
      </c>
      <c r="L97" s="3"/>
      <c r="M97" s="196" t="s">
        <v>250</v>
      </c>
      <c r="N97" s="44">
        <f t="shared" si="3"/>
        <v>0</v>
      </c>
    </row>
    <row r="98" spans="1:16365" ht="13.5" customHeight="1" x14ac:dyDescent="0.25">
      <c r="A98" s="418" t="s">
        <v>172</v>
      </c>
      <c r="B98" s="418" t="s">
        <v>193</v>
      </c>
      <c r="C98" s="418" t="s">
        <v>272</v>
      </c>
      <c r="D98" s="418" t="s">
        <v>281</v>
      </c>
      <c r="E98" s="418" t="s">
        <v>183</v>
      </c>
      <c r="F98" s="418" t="s">
        <v>177</v>
      </c>
      <c r="G98" s="418" t="s">
        <v>178</v>
      </c>
      <c r="H98" s="418" t="s">
        <v>282</v>
      </c>
      <c r="I98" s="419" t="s">
        <v>593</v>
      </c>
      <c r="J98" s="425">
        <v>22047661796808.285</v>
      </c>
      <c r="K98" s="425" t="s">
        <v>283</v>
      </c>
      <c r="L98" s="3" t="s">
        <v>54</v>
      </c>
      <c r="M98" s="196" t="s">
        <v>38</v>
      </c>
      <c r="N98" s="44">
        <f>J98/SUM($J$98:$J$114)</f>
        <v>0.11281526033014026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  <c r="XDX98" s="4"/>
      <c r="XDY98" s="4"/>
      <c r="XDZ98" s="4"/>
      <c r="XEA98" s="4"/>
      <c r="XEB98" s="4"/>
      <c r="XEC98" s="4"/>
      <c r="XED98" s="4"/>
      <c r="XEE98" s="4"/>
      <c r="XEF98" s="4"/>
      <c r="XEG98" s="4"/>
      <c r="XEH98" s="4"/>
      <c r="XEI98" s="4"/>
      <c r="XEJ98" s="4"/>
      <c r="XEK98" s="4"/>
    </row>
    <row r="99" spans="1:16365" s="29" customFormat="1" ht="13.5" customHeight="1" x14ac:dyDescent="0.25">
      <c r="A99" s="420" t="s">
        <v>172</v>
      </c>
      <c r="B99" s="420" t="s">
        <v>193</v>
      </c>
      <c r="C99" s="420" t="s">
        <v>272</v>
      </c>
      <c r="D99" s="420" t="s">
        <v>281</v>
      </c>
      <c r="E99" s="420" t="s">
        <v>183</v>
      </c>
      <c r="F99" s="420" t="s">
        <v>177</v>
      </c>
      <c r="G99" s="420" t="s">
        <v>178</v>
      </c>
      <c r="H99" s="420" t="s">
        <v>284</v>
      </c>
      <c r="I99" s="421" t="s">
        <v>593</v>
      </c>
      <c r="J99" s="426">
        <v>17901057998065.699</v>
      </c>
      <c r="K99" s="426" t="s">
        <v>285</v>
      </c>
      <c r="L99" s="3"/>
      <c r="M99" s="196" t="s">
        <v>583</v>
      </c>
      <c r="N99" s="44">
        <f t="shared" ref="N99:N114" si="4">J99/SUM($J$98:$J$114)</f>
        <v>9.1597582403458083E-2</v>
      </c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  <c r="XDX99" s="4"/>
      <c r="XDY99" s="4"/>
      <c r="XDZ99" s="4"/>
      <c r="XEA99" s="4"/>
      <c r="XEB99" s="4"/>
      <c r="XEC99" s="4"/>
      <c r="XED99" s="4"/>
      <c r="XEE99" s="4"/>
      <c r="XEF99" s="4"/>
      <c r="XEG99" s="4"/>
      <c r="XEH99" s="4"/>
      <c r="XEI99" s="4"/>
      <c r="XEJ99" s="4"/>
      <c r="XEK99" s="4"/>
    </row>
    <row r="100" spans="1:16365" s="29" customFormat="1" ht="13.5" customHeight="1" x14ac:dyDescent="0.25">
      <c r="A100" s="418" t="s">
        <v>172</v>
      </c>
      <c r="B100" s="418" t="s">
        <v>193</v>
      </c>
      <c r="C100" s="418" t="s">
        <v>272</v>
      </c>
      <c r="D100" s="418" t="s">
        <v>281</v>
      </c>
      <c r="E100" s="418" t="s">
        <v>183</v>
      </c>
      <c r="F100" s="418" t="s">
        <v>177</v>
      </c>
      <c r="G100" s="418" t="s">
        <v>178</v>
      </c>
      <c r="H100" s="418" t="s">
        <v>286</v>
      </c>
      <c r="I100" s="419" t="s">
        <v>593</v>
      </c>
      <c r="J100" s="425"/>
      <c r="K100" s="425" t="s">
        <v>287</v>
      </c>
      <c r="L100" s="1" t="s">
        <v>1653</v>
      </c>
      <c r="M100" s="196" t="s">
        <v>583</v>
      </c>
      <c r="N100" s="44">
        <f t="shared" si="4"/>
        <v>0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  <c r="XDX100" s="4"/>
      <c r="XDY100" s="4"/>
      <c r="XDZ100" s="4"/>
      <c r="XEA100" s="4"/>
      <c r="XEB100" s="4"/>
      <c r="XEC100" s="4"/>
      <c r="XED100" s="4"/>
      <c r="XEE100" s="4"/>
      <c r="XEF100" s="4"/>
      <c r="XEG100" s="4"/>
      <c r="XEH100" s="4"/>
      <c r="XEI100" s="4"/>
      <c r="XEJ100" s="4"/>
      <c r="XEK100" s="4"/>
    </row>
    <row r="101" spans="1:16365" s="29" customFormat="1" ht="13.5" customHeight="1" x14ac:dyDescent="0.25">
      <c r="A101" s="420" t="s">
        <v>172</v>
      </c>
      <c r="B101" s="420" t="s">
        <v>193</v>
      </c>
      <c r="C101" s="420" t="s">
        <v>272</v>
      </c>
      <c r="D101" s="420" t="s">
        <v>281</v>
      </c>
      <c r="E101" s="420" t="s">
        <v>183</v>
      </c>
      <c r="F101" s="420" t="s">
        <v>177</v>
      </c>
      <c r="G101" s="420" t="s">
        <v>178</v>
      </c>
      <c r="H101" s="420" t="s">
        <v>241</v>
      </c>
      <c r="I101" s="421" t="s">
        <v>593</v>
      </c>
      <c r="J101" s="426">
        <v>2497935571946.9731</v>
      </c>
      <c r="K101" s="426" t="s">
        <v>288</v>
      </c>
      <c r="L101" s="3" t="s">
        <v>64</v>
      </c>
      <c r="M101" s="196" t="s">
        <v>582</v>
      </c>
      <c r="N101" s="44">
        <f t="shared" si="4"/>
        <v>1.2781638907301768E-2</v>
      </c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  <c r="EMX101" s="4"/>
      <c r="EMY101" s="4"/>
      <c r="EMZ101" s="4"/>
      <c r="ENA101" s="4"/>
      <c r="ENB101" s="4"/>
      <c r="ENC101" s="4"/>
      <c r="END101" s="4"/>
      <c r="ENE101" s="4"/>
      <c r="ENF101" s="4"/>
      <c r="ENG101" s="4"/>
      <c r="ENH101" s="4"/>
      <c r="ENI101" s="4"/>
      <c r="ENJ101" s="4"/>
      <c r="ENK101" s="4"/>
      <c r="ENL101" s="4"/>
      <c r="ENM101" s="4"/>
      <c r="ENN101" s="4"/>
      <c r="ENO101" s="4"/>
      <c r="ENP101" s="4"/>
      <c r="ENQ101" s="4"/>
      <c r="ENR101" s="4"/>
      <c r="ENS101" s="4"/>
      <c r="ENT101" s="4"/>
      <c r="ENU101" s="4"/>
      <c r="ENV101" s="4"/>
      <c r="ENW101" s="4"/>
      <c r="ENX101" s="4"/>
      <c r="ENY101" s="4"/>
      <c r="ENZ101" s="4"/>
      <c r="EOA101" s="4"/>
      <c r="EOB101" s="4"/>
      <c r="EOC101" s="4"/>
      <c r="EOD101" s="4"/>
      <c r="EOE101" s="4"/>
      <c r="EOF101" s="4"/>
      <c r="EOG101" s="4"/>
      <c r="EOH101" s="4"/>
      <c r="EOI101" s="4"/>
      <c r="EOJ101" s="4"/>
      <c r="EOK101" s="4"/>
      <c r="EOL101" s="4"/>
      <c r="EOM101" s="4"/>
      <c r="EON101" s="4"/>
      <c r="EOO101" s="4"/>
      <c r="EOP101" s="4"/>
      <c r="EOQ101" s="4"/>
      <c r="EOR101" s="4"/>
      <c r="EOS101" s="4"/>
      <c r="EOT101" s="4"/>
      <c r="EOU101" s="4"/>
      <c r="EOV101" s="4"/>
      <c r="EOW101" s="4"/>
      <c r="EOX101" s="4"/>
      <c r="EOY101" s="4"/>
      <c r="EOZ101" s="4"/>
      <c r="EPA101" s="4"/>
      <c r="EPB101" s="4"/>
      <c r="EPC101" s="4"/>
      <c r="EPD101" s="4"/>
      <c r="EPE101" s="4"/>
      <c r="EPF101" s="4"/>
      <c r="EPG101" s="4"/>
      <c r="EPH101" s="4"/>
      <c r="EPI101" s="4"/>
      <c r="EPJ101" s="4"/>
      <c r="EPK101" s="4"/>
      <c r="EPL101" s="4"/>
      <c r="EPM101" s="4"/>
      <c r="EPN101" s="4"/>
      <c r="EPO101" s="4"/>
      <c r="EPP101" s="4"/>
      <c r="EPQ101" s="4"/>
      <c r="EPR101" s="4"/>
      <c r="EPS101" s="4"/>
      <c r="EPT101" s="4"/>
      <c r="EPU101" s="4"/>
      <c r="EPV101" s="4"/>
      <c r="EPW101" s="4"/>
      <c r="EPX101" s="4"/>
      <c r="EPY101" s="4"/>
      <c r="EPZ101" s="4"/>
      <c r="EQA101" s="4"/>
      <c r="EQB101" s="4"/>
      <c r="EQC101" s="4"/>
      <c r="EQD101" s="4"/>
      <c r="EQE101" s="4"/>
      <c r="EQF101" s="4"/>
      <c r="EQG101" s="4"/>
      <c r="EQH101" s="4"/>
      <c r="EQI101" s="4"/>
      <c r="EQJ101" s="4"/>
      <c r="EQK101" s="4"/>
      <c r="EQL101" s="4"/>
      <c r="EQM101" s="4"/>
      <c r="EQN101" s="4"/>
      <c r="EQO101" s="4"/>
      <c r="EQP101" s="4"/>
      <c r="EQQ101" s="4"/>
      <c r="EQR101" s="4"/>
      <c r="EQS101" s="4"/>
      <c r="EQT101" s="4"/>
      <c r="EQU101" s="4"/>
      <c r="EQV101" s="4"/>
      <c r="EQW101" s="4"/>
      <c r="EQX101" s="4"/>
      <c r="EQY101" s="4"/>
      <c r="EQZ101" s="4"/>
      <c r="ERA101" s="4"/>
      <c r="ERB101" s="4"/>
      <c r="ERC101" s="4"/>
      <c r="ERD101" s="4"/>
      <c r="ERE101" s="4"/>
      <c r="ERF101" s="4"/>
      <c r="ERG101" s="4"/>
      <c r="ERH101" s="4"/>
      <c r="ERI101" s="4"/>
      <c r="ERJ101" s="4"/>
      <c r="ERK101" s="4"/>
      <c r="ERL101" s="4"/>
      <c r="ERM101" s="4"/>
      <c r="ERN101" s="4"/>
      <c r="ERO101" s="4"/>
      <c r="ERP101" s="4"/>
      <c r="ERQ101" s="4"/>
      <c r="ERR101" s="4"/>
      <c r="ERS101" s="4"/>
      <c r="ERT101" s="4"/>
      <c r="ERU101" s="4"/>
      <c r="ERV101" s="4"/>
      <c r="ERW101" s="4"/>
      <c r="ERX101" s="4"/>
      <c r="ERY101" s="4"/>
      <c r="ERZ101" s="4"/>
      <c r="ESA101" s="4"/>
      <c r="ESB101" s="4"/>
      <c r="ESC101" s="4"/>
      <c r="ESD101" s="4"/>
      <c r="ESE101" s="4"/>
      <c r="ESF101" s="4"/>
      <c r="ESG101" s="4"/>
      <c r="ESH101" s="4"/>
      <c r="ESI101" s="4"/>
      <c r="ESJ101" s="4"/>
      <c r="ESK101" s="4"/>
      <c r="ESL101" s="4"/>
      <c r="ESM101" s="4"/>
      <c r="ESN101" s="4"/>
      <c r="ESO101" s="4"/>
      <c r="ESP101" s="4"/>
      <c r="ESQ101" s="4"/>
      <c r="ESR101" s="4"/>
      <c r="ESS101" s="4"/>
      <c r="EST101" s="4"/>
      <c r="ESU101" s="4"/>
      <c r="ESV101" s="4"/>
      <c r="ESW101" s="4"/>
      <c r="ESX101" s="4"/>
      <c r="ESY101" s="4"/>
      <c r="ESZ101" s="4"/>
      <c r="ETA101" s="4"/>
      <c r="ETB101" s="4"/>
      <c r="ETC101" s="4"/>
      <c r="ETD101" s="4"/>
      <c r="ETE101" s="4"/>
      <c r="ETF101" s="4"/>
      <c r="ETG101" s="4"/>
      <c r="ETH101" s="4"/>
      <c r="ETI101" s="4"/>
      <c r="ETJ101" s="4"/>
      <c r="ETK101" s="4"/>
      <c r="ETL101" s="4"/>
      <c r="ETM101" s="4"/>
      <c r="ETN101" s="4"/>
      <c r="ETO101" s="4"/>
      <c r="ETP101" s="4"/>
      <c r="ETQ101" s="4"/>
      <c r="ETR101" s="4"/>
      <c r="ETS101" s="4"/>
      <c r="ETT101" s="4"/>
      <c r="ETU101" s="4"/>
      <c r="ETV101" s="4"/>
      <c r="ETW101" s="4"/>
      <c r="ETX101" s="4"/>
      <c r="ETY101" s="4"/>
      <c r="ETZ101" s="4"/>
      <c r="EUA101" s="4"/>
      <c r="EUB101" s="4"/>
      <c r="EUC101" s="4"/>
      <c r="EUD101" s="4"/>
      <c r="EUE101" s="4"/>
      <c r="EUF101" s="4"/>
      <c r="EUG101" s="4"/>
      <c r="EUH101" s="4"/>
      <c r="EUI101" s="4"/>
      <c r="EUJ101" s="4"/>
      <c r="EUK101" s="4"/>
      <c r="EUL101" s="4"/>
      <c r="EUM101" s="4"/>
      <c r="EUN101" s="4"/>
      <c r="EUO101" s="4"/>
      <c r="EUP101" s="4"/>
      <c r="EUQ101" s="4"/>
      <c r="EUR101" s="4"/>
      <c r="EUS101" s="4"/>
      <c r="EUT101" s="4"/>
      <c r="EUU101" s="4"/>
      <c r="EUV101" s="4"/>
      <c r="EUW101" s="4"/>
      <c r="EUX101" s="4"/>
      <c r="EUY101" s="4"/>
      <c r="EUZ101" s="4"/>
      <c r="EVA101" s="4"/>
      <c r="EVB101" s="4"/>
      <c r="EVC101" s="4"/>
      <c r="EVD101" s="4"/>
      <c r="EVE101" s="4"/>
      <c r="EVF101" s="4"/>
      <c r="EVG101" s="4"/>
      <c r="EVH101" s="4"/>
      <c r="EVI101" s="4"/>
      <c r="EVJ101" s="4"/>
      <c r="EVK101" s="4"/>
      <c r="EVL101" s="4"/>
      <c r="EVM101" s="4"/>
      <c r="EVN101" s="4"/>
      <c r="EVO101" s="4"/>
      <c r="EVP101" s="4"/>
      <c r="EVQ101" s="4"/>
      <c r="EVR101" s="4"/>
      <c r="EVS101" s="4"/>
      <c r="EVT101" s="4"/>
      <c r="EVU101" s="4"/>
      <c r="EVV101" s="4"/>
      <c r="EVW101" s="4"/>
      <c r="EVX101" s="4"/>
      <c r="EVY101" s="4"/>
      <c r="EVZ101" s="4"/>
      <c r="EWA101" s="4"/>
      <c r="EWB101" s="4"/>
      <c r="EWC101" s="4"/>
      <c r="EWD101" s="4"/>
      <c r="EWE101" s="4"/>
      <c r="EWF101" s="4"/>
      <c r="EWG101" s="4"/>
      <c r="EWH101" s="4"/>
      <c r="EWI101" s="4"/>
      <c r="EWJ101" s="4"/>
      <c r="EWK101" s="4"/>
      <c r="EWL101" s="4"/>
      <c r="EWM101" s="4"/>
      <c r="EWN101" s="4"/>
      <c r="EWO101" s="4"/>
      <c r="EWP101" s="4"/>
      <c r="EWQ101" s="4"/>
      <c r="EWR101" s="4"/>
      <c r="EWS101" s="4"/>
      <c r="EWT101" s="4"/>
      <c r="EWU101" s="4"/>
      <c r="EWV101" s="4"/>
      <c r="EWW101" s="4"/>
      <c r="EWX101" s="4"/>
      <c r="EWY101" s="4"/>
      <c r="EWZ101" s="4"/>
      <c r="EXA101" s="4"/>
      <c r="EXB101" s="4"/>
      <c r="EXC101" s="4"/>
      <c r="EXD101" s="4"/>
      <c r="EXE101" s="4"/>
      <c r="EXF101" s="4"/>
      <c r="EXG101" s="4"/>
      <c r="EXH101" s="4"/>
      <c r="EXI101" s="4"/>
      <c r="EXJ101" s="4"/>
      <c r="EXK101" s="4"/>
      <c r="EXL101" s="4"/>
      <c r="EXM101" s="4"/>
      <c r="EXN101" s="4"/>
      <c r="EXO101" s="4"/>
      <c r="EXP101" s="4"/>
      <c r="EXQ101" s="4"/>
      <c r="EXR101" s="4"/>
      <c r="EXS101" s="4"/>
      <c r="EXT101" s="4"/>
      <c r="EXU101" s="4"/>
      <c r="EXV101" s="4"/>
      <c r="EXW101" s="4"/>
      <c r="EXX101" s="4"/>
      <c r="EXY101" s="4"/>
      <c r="EXZ101" s="4"/>
      <c r="EYA101" s="4"/>
      <c r="EYB101" s="4"/>
      <c r="EYC101" s="4"/>
      <c r="EYD101" s="4"/>
      <c r="EYE101" s="4"/>
      <c r="EYF101" s="4"/>
      <c r="EYG101" s="4"/>
      <c r="EYH101" s="4"/>
      <c r="EYI101" s="4"/>
      <c r="EYJ101" s="4"/>
      <c r="EYK101" s="4"/>
      <c r="EYL101" s="4"/>
      <c r="EYM101" s="4"/>
      <c r="EYN101" s="4"/>
      <c r="EYO101" s="4"/>
      <c r="EYP101" s="4"/>
      <c r="EYQ101" s="4"/>
      <c r="EYR101" s="4"/>
      <c r="EYS101" s="4"/>
      <c r="EYT101" s="4"/>
      <c r="EYU101" s="4"/>
      <c r="EYV101" s="4"/>
      <c r="EYW101" s="4"/>
      <c r="EYX101" s="4"/>
      <c r="EYY101" s="4"/>
      <c r="EYZ101" s="4"/>
      <c r="EZA101" s="4"/>
      <c r="EZB101" s="4"/>
      <c r="EZC101" s="4"/>
      <c r="EZD101" s="4"/>
      <c r="EZE101" s="4"/>
      <c r="EZF101" s="4"/>
      <c r="EZG101" s="4"/>
      <c r="EZH101" s="4"/>
      <c r="EZI101" s="4"/>
      <c r="EZJ101" s="4"/>
      <c r="EZK101" s="4"/>
      <c r="EZL101" s="4"/>
      <c r="EZM101" s="4"/>
      <c r="EZN101" s="4"/>
      <c r="EZO101" s="4"/>
      <c r="EZP101" s="4"/>
      <c r="EZQ101" s="4"/>
      <c r="EZR101" s="4"/>
      <c r="EZS101" s="4"/>
      <c r="EZT101" s="4"/>
      <c r="EZU101" s="4"/>
      <c r="EZV101" s="4"/>
      <c r="EZW101" s="4"/>
      <c r="EZX101" s="4"/>
      <c r="EZY101" s="4"/>
      <c r="EZZ101" s="4"/>
      <c r="FAA101" s="4"/>
      <c r="FAB101" s="4"/>
      <c r="FAC101" s="4"/>
      <c r="FAD101" s="4"/>
      <c r="FAE101" s="4"/>
      <c r="FAF101" s="4"/>
      <c r="FAG101" s="4"/>
      <c r="FAH101" s="4"/>
      <c r="FAI101" s="4"/>
      <c r="FAJ101" s="4"/>
      <c r="FAK101" s="4"/>
      <c r="FAL101" s="4"/>
      <c r="FAM101" s="4"/>
      <c r="FAN101" s="4"/>
      <c r="FAO101" s="4"/>
      <c r="FAP101" s="4"/>
      <c r="FAQ101" s="4"/>
      <c r="FAR101" s="4"/>
      <c r="FAS101" s="4"/>
      <c r="FAT101" s="4"/>
      <c r="FAU101" s="4"/>
      <c r="FAV101" s="4"/>
      <c r="FAW101" s="4"/>
      <c r="FAX101" s="4"/>
      <c r="FAY101" s="4"/>
      <c r="FAZ101" s="4"/>
      <c r="FBA101" s="4"/>
      <c r="FBB101" s="4"/>
      <c r="FBC101" s="4"/>
      <c r="FBD101" s="4"/>
      <c r="FBE101" s="4"/>
      <c r="FBF101" s="4"/>
      <c r="FBG101" s="4"/>
      <c r="FBH101" s="4"/>
      <c r="FBI101" s="4"/>
      <c r="FBJ101" s="4"/>
      <c r="FBK101" s="4"/>
      <c r="FBL101" s="4"/>
      <c r="FBM101" s="4"/>
      <c r="FBN101" s="4"/>
      <c r="FBO101" s="4"/>
      <c r="FBP101" s="4"/>
      <c r="FBQ101" s="4"/>
      <c r="FBR101" s="4"/>
      <c r="FBS101" s="4"/>
      <c r="FBT101" s="4"/>
      <c r="FBU101" s="4"/>
      <c r="FBV101" s="4"/>
      <c r="FBW101" s="4"/>
      <c r="FBX101" s="4"/>
      <c r="FBY101" s="4"/>
      <c r="FBZ101" s="4"/>
      <c r="FCA101" s="4"/>
      <c r="FCB101" s="4"/>
      <c r="FCC101" s="4"/>
      <c r="FCD101" s="4"/>
      <c r="FCE101" s="4"/>
      <c r="FCF101" s="4"/>
      <c r="FCG101" s="4"/>
      <c r="FCH101" s="4"/>
      <c r="FCI101" s="4"/>
      <c r="FCJ101" s="4"/>
      <c r="FCK101" s="4"/>
      <c r="FCL101" s="4"/>
      <c r="FCM101" s="4"/>
      <c r="FCN101" s="4"/>
      <c r="FCO101" s="4"/>
      <c r="FCP101" s="4"/>
      <c r="FCQ101" s="4"/>
      <c r="FCR101" s="4"/>
      <c r="FCS101" s="4"/>
      <c r="FCT101" s="4"/>
      <c r="FCU101" s="4"/>
      <c r="FCV101" s="4"/>
      <c r="FCW101" s="4"/>
      <c r="FCX101" s="4"/>
      <c r="FCY101" s="4"/>
      <c r="FCZ101" s="4"/>
      <c r="FDA101" s="4"/>
      <c r="FDB101" s="4"/>
      <c r="FDC101" s="4"/>
      <c r="FDD101" s="4"/>
      <c r="FDE101" s="4"/>
      <c r="FDF101" s="4"/>
      <c r="FDG101" s="4"/>
      <c r="FDH101" s="4"/>
      <c r="FDI101" s="4"/>
      <c r="FDJ101" s="4"/>
      <c r="FDK101" s="4"/>
      <c r="FDL101" s="4"/>
      <c r="FDM101" s="4"/>
      <c r="FDN101" s="4"/>
      <c r="FDO101" s="4"/>
      <c r="FDP101" s="4"/>
      <c r="FDQ101" s="4"/>
      <c r="FDR101" s="4"/>
      <c r="FDS101" s="4"/>
      <c r="FDT101" s="4"/>
      <c r="FDU101" s="4"/>
      <c r="FDV101" s="4"/>
      <c r="FDW101" s="4"/>
      <c r="FDX101" s="4"/>
      <c r="FDY101" s="4"/>
      <c r="FDZ101" s="4"/>
      <c r="FEA101" s="4"/>
      <c r="FEB101" s="4"/>
      <c r="FEC101" s="4"/>
      <c r="FED101" s="4"/>
      <c r="FEE101" s="4"/>
      <c r="FEF101" s="4"/>
      <c r="FEG101" s="4"/>
      <c r="FEH101" s="4"/>
      <c r="FEI101" s="4"/>
      <c r="FEJ101" s="4"/>
      <c r="FEK101" s="4"/>
      <c r="FEL101" s="4"/>
      <c r="FEM101" s="4"/>
      <c r="FEN101" s="4"/>
      <c r="FEO101" s="4"/>
      <c r="FEP101" s="4"/>
      <c r="FEQ101" s="4"/>
      <c r="FER101" s="4"/>
      <c r="FES101" s="4"/>
      <c r="FET101" s="4"/>
      <c r="FEU101" s="4"/>
      <c r="FEV101" s="4"/>
      <c r="FEW101" s="4"/>
      <c r="FEX101" s="4"/>
      <c r="FEY101" s="4"/>
      <c r="FEZ101" s="4"/>
      <c r="FFA101" s="4"/>
      <c r="FFB101" s="4"/>
      <c r="FFC101" s="4"/>
      <c r="FFD101" s="4"/>
      <c r="FFE101" s="4"/>
      <c r="FFF101" s="4"/>
      <c r="FFG101" s="4"/>
      <c r="FFH101" s="4"/>
      <c r="FFI101" s="4"/>
      <c r="FFJ101" s="4"/>
      <c r="FFK101" s="4"/>
      <c r="FFL101" s="4"/>
      <c r="FFM101" s="4"/>
      <c r="FFN101" s="4"/>
      <c r="FFO101" s="4"/>
      <c r="FFP101" s="4"/>
      <c r="FFQ101" s="4"/>
      <c r="FFR101" s="4"/>
      <c r="FFS101" s="4"/>
      <c r="FFT101" s="4"/>
      <c r="FFU101" s="4"/>
      <c r="FFV101" s="4"/>
      <c r="FFW101" s="4"/>
      <c r="FFX101" s="4"/>
      <c r="FFY101" s="4"/>
      <c r="FFZ101" s="4"/>
      <c r="FGA101" s="4"/>
      <c r="FGB101" s="4"/>
      <c r="FGC101" s="4"/>
      <c r="FGD101" s="4"/>
      <c r="FGE101" s="4"/>
      <c r="FGF101" s="4"/>
      <c r="FGG101" s="4"/>
      <c r="FGH101" s="4"/>
      <c r="FGI101" s="4"/>
      <c r="FGJ101" s="4"/>
      <c r="FGK101" s="4"/>
      <c r="FGL101" s="4"/>
      <c r="FGM101" s="4"/>
      <c r="FGN101" s="4"/>
      <c r="FGO101" s="4"/>
      <c r="FGP101" s="4"/>
      <c r="FGQ101" s="4"/>
      <c r="FGR101" s="4"/>
      <c r="FGS101" s="4"/>
      <c r="FGT101" s="4"/>
      <c r="FGU101" s="4"/>
      <c r="FGV101" s="4"/>
      <c r="FGW101" s="4"/>
      <c r="FGX101" s="4"/>
      <c r="FGY101" s="4"/>
      <c r="FGZ101" s="4"/>
      <c r="FHA101" s="4"/>
      <c r="FHB101" s="4"/>
      <c r="FHC101" s="4"/>
      <c r="FHD101" s="4"/>
      <c r="FHE101" s="4"/>
      <c r="FHF101" s="4"/>
      <c r="FHG101" s="4"/>
      <c r="FHH101" s="4"/>
      <c r="FHI101" s="4"/>
      <c r="FHJ101" s="4"/>
      <c r="FHK101" s="4"/>
      <c r="FHL101" s="4"/>
      <c r="FHM101" s="4"/>
      <c r="FHN101" s="4"/>
      <c r="FHO101" s="4"/>
      <c r="FHP101" s="4"/>
      <c r="FHQ101" s="4"/>
      <c r="FHR101" s="4"/>
      <c r="FHS101" s="4"/>
      <c r="FHT101" s="4"/>
      <c r="FHU101" s="4"/>
      <c r="FHV101" s="4"/>
      <c r="FHW101" s="4"/>
      <c r="FHX101" s="4"/>
      <c r="FHY101" s="4"/>
      <c r="FHZ101" s="4"/>
      <c r="FIA101" s="4"/>
      <c r="FIB101" s="4"/>
      <c r="FIC101" s="4"/>
      <c r="FID101" s="4"/>
      <c r="FIE101" s="4"/>
      <c r="FIF101" s="4"/>
      <c r="FIG101" s="4"/>
      <c r="FIH101" s="4"/>
      <c r="FII101" s="4"/>
      <c r="FIJ101" s="4"/>
      <c r="FIK101" s="4"/>
      <c r="FIL101" s="4"/>
      <c r="FIM101" s="4"/>
      <c r="FIN101" s="4"/>
      <c r="FIO101" s="4"/>
      <c r="FIP101" s="4"/>
      <c r="FIQ101" s="4"/>
      <c r="FIR101" s="4"/>
      <c r="FIS101" s="4"/>
      <c r="FIT101" s="4"/>
      <c r="FIU101" s="4"/>
      <c r="FIV101" s="4"/>
      <c r="FIW101" s="4"/>
      <c r="FIX101" s="4"/>
      <c r="FIY101" s="4"/>
      <c r="FIZ101" s="4"/>
      <c r="FJA101" s="4"/>
      <c r="FJB101" s="4"/>
      <c r="FJC101" s="4"/>
      <c r="FJD101" s="4"/>
      <c r="FJE101" s="4"/>
      <c r="FJF101" s="4"/>
      <c r="FJG101" s="4"/>
      <c r="FJH101" s="4"/>
      <c r="FJI101" s="4"/>
      <c r="FJJ101" s="4"/>
      <c r="FJK101" s="4"/>
      <c r="FJL101" s="4"/>
      <c r="FJM101" s="4"/>
      <c r="FJN101" s="4"/>
      <c r="FJO101" s="4"/>
      <c r="FJP101" s="4"/>
      <c r="FJQ101" s="4"/>
      <c r="FJR101" s="4"/>
      <c r="FJS101" s="4"/>
      <c r="FJT101" s="4"/>
      <c r="FJU101" s="4"/>
      <c r="FJV101" s="4"/>
      <c r="FJW101" s="4"/>
      <c r="FJX101" s="4"/>
      <c r="FJY101" s="4"/>
      <c r="FJZ101" s="4"/>
      <c r="FKA101" s="4"/>
      <c r="FKB101" s="4"/>
      <c r="FKC101" s="4"/>
      <c r="FKD101" s="4"/>
      <c r="FKE101" s="4"/>
      <c r="FKF101" s="4"/>
      <c r="FKG101" s="4"/>
      <c r="FKH101" s="4"/>
      <c r="FKI101" s="4"/>
      <c r="FKJ101" s="4"/>
      <c r="FKK101" s="4"/>
      <c r="FKL101" s="4"/>
      <c r="FKM101" s="4"/>
      <c r="FKN101" s="4"/>
      <c r="FKO101" s="4"/>
      <c r="FKP101" s="4"/>
      <c r="FKQ101" s="4"/>
      <c r="FKR101" s="4"/>
      <c r="FKS101" s="4"/>
      <c r="FKT101" s="4"/>
      <c r="FKU101" s="4"/>
      <c r="FKV101" s="4"/>
      <c r="FKW101" s="4"/>
      <c r="FKX101" s="4"/>
      <c r="FKY101" s="4"/>
      <c r="FKZ101" s="4"/>
      <c r="FLA101" s="4"/>
      <c r="FLB101" s="4"/>
      <c r="FLC101" s="4"/>
      <c r="FLD101" s="4"/>
      <c r="FLE101" s="4"/>
      <c r="FLF101" s="4"/>
      <c r="FLG101" s="4"/>
      <c r="FLH101" s="4"/>
      <c r="FLI101" s="4"/>
      <c r="FLJ101" s="4"/>
      <c r="FLK101" s="4"/>
      <c r="FLL101" s="4"/>
      <c r="FLM101" s="4"/>
      <c r="FLN101" s="4"/>
      <c r="FLO101" s="4"/>
      <c r="FLP101" s="4"/>
      <c r="FLQ101" s="4"/>
      <c r="FLR101" s="4"/>
      <c r="FLS101" s="4"/>
      <c r="FLT101" s="4"/>
      <c r="FLU101" s="4"/>
      <c r="FLV101" s="4"/>
      <c r="FLW101" s="4"/>
      <c r="FLX101" s="4"/>
      <c r="FLY101" s="4"/>
      <c r="FLZ101" s="4"/>
      <c r="FMA101" s="4"/>
      <c r="FMB101" s="4"/>
      <c r="FMC101" s="4"/>
      <c r="FMD101" s="4"/>
      <c r="FME101" s="4"/>
      <c r="FMF101" s="4"/>
      <c r="FMG101" s="4"/>
      <c r="FMH101" s="4"/>
      <c r="FMI101" s="4"/>
      <c r="FMJ101" s="4"/>
      <c r="FMK101" s="4"/>
      <c r="FML101" s="4"/>
      <c r="FMM101" s="4"/>
      <c r="FMN101" s="4"/>
      <c r="FMO101" s="4"/>
      <c r="FMP101" s="4"/>
      <c r="FMQ101" s="4"/>
      <c r="FMR101" s="4"/>
      <c r="FMS101" s="4"/>
      <c r="FMT101" s="4"/>
      <c r="FMU101" s="4"/>
      <c r="FMV101" s="4"/>
      <c r="FMW101" s="4"/>
      <c r="FMX101" s="4"/>
      <c r="FMY101" s="4"/>
      <c r="FMZ101" s="4"/>
      <c r="FNA101" s="4"/>
      <c r="FNB101" s="4"/>
      <c r="FNC101" s="4"/>
      <c r="FND101" s="4"/>
      <c r="FNE101" s="4"/>
      <c r="FNF101" s="4"/>
      <c r="FNG101" s="4"/>
      <c r="FNH101" s="4"/>
      <c r="FNI101" s="4"/>
      <c r="FNJ101" s="4"/>
      <c r="FNK101" s="4"/>
      <c r="FNL101" s="4"/>
      <c r="FNM101" s="4"/>
      <c r="FNN101" s="4"/>
      <c r="FNO101" s="4"/>
      <c r="FNP101" s="4"/>
      <c r="FNQ101" s="4"/>
      <c r="FNR101" s="4"/>
      <c r="FNS101" s="4"/>
      <c r="FNT101" s="4"/>
      <c r="FNU101" s="4"/>
      <c r="FNV101" s="4"/>
      <c r="FNW101" s="4"/>
      <c r="FNX101" s="4"/>
      <c r="FNY101" s="4"/>
      <c r="FNZ101" s="4"/>
      <c r="FOA101" s="4"/>
      <c r="FOB101" s="4"/>
      <c r="FOC101" s="4"/>
      <c r="FOD101" s="4"/>
      <c r="FOE101" s="4"/>
      <c r="FOF101" s="4"/>
      <c r="FOG101" s="4"/>
      <c r="FOH101" s="4"/>
      <c r="FOI101" s="4"/>
      <c r="FOJ101" s="4"/>
      <c r="FOK101" s="4"/>
      <c r="FOL101" s="4"/>
      <c r="FOM101" s="4"/>
      <c r="FON101" s="4"/>
      <c r="FOO101" s="4"/>
      <c r="FOP101" s="4"/>
      <c r="FOQ101" s="4"/>
      <c r="FOR101" s="4"/>
      <c r="FOS101" s="4"/>
      <c r="FOT101" s="4"/>
      <c r="FOU101" s="4"/>
      <c r="FOV101" s="4"/>
      <c r="FOW101" s="4"/>
      <c r="FOX101" s="4"/>
      <c r="FOY101" s="4"/>
      <c r="FOZ101" s="4"/>
      <c r="FPA101" s="4"/>
      <c r="FPB101" s="4"/>
      <c r="FPC101" s="4"/>
      <c r="FPD101" s="4"/>
      <c r="FPE101" s="4"/>
      <c r="FPF101" s="4"/>
      <c r="FPG101" s="4"/>
      <c r="FPH101" s="4"/>
      <c r="FPI101" s="4"/>
      <c r="FPJ101" s="4"/>
      <c r="FPK101" s="4"/>
      <c r="FPL101" s="4"/>
      <c r="FPM101" s="4"/>
      <c r="FPN101" s="4"/>
      <c r="FPO101" s="4"/>
      <c r="FPP101" s="4"/>
      <c r="FPQ101" s="4"/>
      <c r="FPR101" s="4"/>
      <c r="FPS101" s="4"/>
      <c r="FPT101" s="4"/>
      <c r="FPU101" s="4"/>
      <c r="FPV101" s="4"/>
      <c r="FPW101" s="4"/>
      <c r="FPX101" s="4"/>
      <c r="FPY101" s="4"/>
      <c r="FPZ101" s="4"/>
      <c r="FQA101" s="4"/>
      <c r="FQB101" s="4"/>
      <c r="FQC101" s="4"/>
      <c r="FQD101" s="4"/>
      <c r="FQE101" s="4"/>
      <c r="FQF101" s="4"/>
      <c r="FQG101" s="4"/>
      <c r="FQH101" s="4"/>
      <c r="FQI101" s="4"/>
      <c r="FQJ101" s="4"/>
      <c r="FQK101" s="4"/>
      <c r="FQL101" s="4"/>
      <c r="FQM101" s="4"/>
      <c r="FQN101" s="4"/>
      <c r="FQO101" s="4"/>
      <c r="FQP101" s="4"/>
      <c r="FQQ101" s="4"/>
      <c r="FQR101" s="4"/>
      <c r="FQS101" s="4"/>
      <c r="FQT101" s="4"/>
      <c r="FQU101" s="4"/>
      <c r="FQV101" s="4"/>
      <c r="FQW101" s="4"/>
      <c r="FQX101" s="4"/>
      <c r="FQY101" s="4"/>
      <c r="FQZ101" s="4"/>
      <c r="FRA101" s="4"/>
      <c r="FRB101" s="4"/>
      <c r="FRC101" s="4"/>
      <c r="FRD101" s="4"/>
      <c r="FRE101" s="4"/>
      <c r="FRF101" s="4"/>
      <c r="FRG101" s="4"/>
      <c r="FRH101" s="4"/>
      <c r="FRI101" s="4"/>
      <c r="FRJ101" s="4"/>
      <c r="FRK101" s="4"/>
      <c r="FRL101" s="4"/>
      <c r="FRM101" s="4"/>
      <c r="FRN101" s="4"/>
      <c r="FRO101" s="4"/>
      <c r="FRP101" s="4"/>
      <c r="FRQ101" s="4"/>
      <c r="FRR101" s="4"/>
      <c r="FRS101" s="4"/>
      <c r="FRT101" s="4"/>
      <c r="FRU101" s="4"/>
      <c r="FRV101" s="4"/>
      <c r="FRW101" s="4"/>
      <c r="FRX101" s="4"/>
      <c r="FRY101" s="4"/>
      <c r="FRZ101" s="4"/>
      <c r="FSA101" s="4"/>
      <c r="FSB101" s="4"/>
      <c r="FSC101" s="4"/>
      <c r="FSD101" s="4"/>
      <c r="FSE101" s="4"/>
      <c r="FSF101" s="4"/>
      <c r="FSG101" s="4"/>
      <c r="FSH101" s="4"/>
      <c r="FSI101" s="4"/>
      <c r="FSJ101" s="4"/>
      <c r="FSK101" s="4"/>
      <c r="FSL101" s="4"/>
      <c r="FSM101" s="4"/>
      <c r="FSN101" s="4"/>
      <c r="FSO101" s="4"/>
      <c r="FSP101" s="4"/>
      <c r="FSQ101" s="4"/>
      <c r="FSR101" s="4"/>
      <c r="FSS101" s="4"/>
      <c r="FST101" s="4"/>
      <c r="FSU101" s="4"/>
      <c r="FSV101" s="4"/>
      <c r="FSW101" s="4"/>
      <c r="FSX101" s="4"/>
      <c r="FSY101" s="4"/>
      <c r="FSZ101" s="4"/>
      <c r="FTA101" s="4"/>
      <c r="FTB101" s="4"/>
      <c r="FTC101" s="4"/>
      <c r="FTD101" s="4"/>
      <c r="FTE101" s="4"/>
      <c r="FTF101" s="4"/>
      <c r="FTG101" s="4"/>
      <c r="FTH101" s="4"/>
      <c r="FTI101" s="4"/>
      <c r="FTJ101" s="4"/>
      <c r="FTK101" s="4"/>
      <c r="FTL101" s="4"/>
      <c r="FTM101" s="4"/>
      <c r="FTN101" s="4"/>
      <c r="FTO101" s="4"/>
      <c r="FTP101" s="4"/>
      <c r="FTQ101" s="4"/>
      <c r="FTR101" s="4"/>
      <c r="FTS101" s="4"/>
      <c r="FTT101" s="4"/>
      <c r="FTU101" s="4"/>
      <c r="FTV101" s="4"/>
      <c r="FTW101" s="4"/>
      <c r="FTX101" s="4"/>
      <c r="FTY101" s="4"/>
      <c r="FTZ101" s="4"/>
      <c r="FUA101" s="4"/>
      <c r="FUB101" s="4"/>
      <c r="FUC101" s="4"/>
      <c r="FUD101" s="4"/>
      <c r="FUE101" s="4"/>
      <c r="FUF101" s="4"/>
      <c r="FUG101" s="4"/>
      <c r="FUH101" s="4"/>
      <c r="FUI101" s="4"/>
      <c r="FUJ101" s="4"/>
      <c r="FUK101" s="4"/>
      <c r="FUL101" s="4"/>
      <c r="FUM101" s="4"/>
      <c r="FUN101" s="4"/>
      <c r="FUO101" s="4"/>
      <c r="FUP101" s="4"/>
      <c r="FUQ101" s="4"/>
      <c r="FUR101" s="4"/>
      <c r="FUS101" s="4"/>
      <c r="FUT101" s="4"/>
      <c r="FUU101" s="4"/>
      <c r="FUV101" s="4"/>
      <c r="FUW101" s="4"/>
      <c r="FUX101" s="4"/>
      <c r="FUY101" s="4"/>
      <c r="FUZ101" s="4"/>
      <c r="FVA101" s="4"/>
      <c r="FVB101" s="4"/>
      <c r="FVC101" s="4"/>
      <c r="FVD101" s="4"/>
      <c r="FVE101" s="4"/>
      <c r="FVF101" s="4"/>
      <c r="FVG101" s="4"/>
      <c r="FVH101" s="4"/>
      <c r="FVI101" s="4"/>
      <c r="FVJ101" s="4"/>
      <c r="FVK101" s="4"/>
      <c r="FVL101" s="4"/>
      <c r="FVM101" s="4"/>
      <c r="FVN101" s="4"/>
      <c r="FVO101" s="4"/>
      <c r="FVP101" s="4"/>
      <c r="FVQ101" s="4"/>
      <c r="FVR101" s="4"/>
      <c r="FVS101" s="4"/>
      <c r="FVT101" s="4"/>
      <c r="FVU101" s="4"/>
      <c r="FVV101" s="4"/>
      <c r="FVW101" s="4"/>
      <c r="FVX101" s="4"/>
      <c r="FVY101" s="4"/>
      <c r="FVZ101" s="4"/>
      <c r="FWA101" s="4"/>
      <c r="FWB101" s="4"/>
      <c r="FWC101" s="4"/>
      <c r="FWD101" s="4"/>
      <c r="FWE101" s="4"/>
      <c r="FWF101" s="4"/>
      <c r="FWG101" s="4"/>
      <c r="FWH101" s="4"/>
      <c r="FWI101" s="4"/>
      <c r="FWJ101" s="4"/>
      <c r="FWK101" s="4"/>
      <c r="FWL101" s="4"/>
      <c r="FWM101" s="4"/>
      <c r="FWN101" s="4"/>
      <c r="FWO101" s="4"/>
      <c r="FWP101" s="4"/>
      <c r="FWQ101" s="4"/>
      <c r="FWR101" s="4"/>
      <c r="FWS101" s="4"/>
      <c r="FWT101" s="4"/>
      <c r="FWU101" s="4"/>
      <c r="FWV101" s="4"/>
      <c r="FWW101" s="4"/>
      <c r="FWX101" s="4"/>
      <c r="FWY101" s="4"/>
      <c r="FWZ101" s="4"/>
      <c r="FXA101" s="4"/>
      <c r="FXB101" s="4"/>
      <c r="FXC101" s="4"/>
      <c r="FXD101" s="4"/>
      <c r="FXE101" s="4"/>
      <c r="FXF101" s="4"/>
      <c r="FXG101" s="4"/>
      <c r="FXH101" s="4"/>
      <c r="FXI101" s="4"/>
      <c r="FXJ101" s="4"/>
      <c r="FXK101" s="4"/>
      <c r="FXL101" s="4"/>
      <c r="FXM101" s="4"/>
      <c r="FXN101" s="4"/>
      <c r="FXO101" s="4"/>
      <c r="FXP101" s="4"/>
      <c r="FXQ101" s="4"/>
      <c r="FXR101" s="4"/>
      <c r="FXS101" s="4"/>
      <c r="FXT101" s="4"/>
      <c r="FXU101" s="4"/>
      <c r="FXV101" s="4"/>
      <c r="FXW101" s="4"/>
      <c r="FXX101" s="4"/>
      <c r="FXY101" s="4"/>
      <c r="FXZ101" s="4"/>
      <c r="FYA101" s="4"/>
      <c r="FYB101" s="4"/>
      <c r="FYC101" s="4"/>
      <c r="FYD101" s="4"/>
      <c r="FYE101" s="4"/>
      <c r="FYF101" s="4"/>
      <c r="FYG101" s="4"/>
      <c r="FYH101" s="4"/>
      <c r="FYI101" s="4"/>
      <c r="FYJ101" s="4"/>
      <c r="FYK101" s="4"/>
      <c r="FYL101" s="4"/>
      <c r="FYM101" s="4"/>
      <c r="FYN101" s="4"/>
      <c r="FYO101" s="4"/>
      <c r="FYP101" s="4"/>
      <c r="FYQ101" s="4"/>
      <c r="FYR101" s="4"/>
      <c r="FYS101" s="4"/>
      <c r="FYT101" s="4"/>
      <c r="FYU101" s="4"/>
      <c r="FYV101" s="4"/>
      <c r="FYW101" s="4"/>
      <c r="FYX101" s="4"/>
      <c r="FYY101" s="4"/>
      <c r="FYZ101" s="4"/>
      <c r="FZA101" s="4"/>
      <c r="FZB101" s="4"/>
      <c r="FZC101" s="4"/>
      <c r="FZD101" s="4"/>
      <c r="FZE101" s="4"/>
      <c r="FZF101" s="4"/>
      <c r="FZG101" s="4"/>
      <c r="FZH101" s="4"/>
      <c r="FZI101" s="4"/>
      <c r="FZJ101" s="4"/>
      <c r="FZK101" s="4"/>
      <c r="FZL101" s="4"/>
      <c r="FZM101" s="4"/>
      <c r="FZN101" s="4"/>
      <c r="FZO101" s="4"/>
      <c r="FZP101" s="4"/>
      <c r="FZQ101" s="4"/>
      <c r="FZR101" s="4"/>
      <c r="FZS101" s="4"/>
      <c r="FZT101" s="4"/>
      <c r="FZU101" s="4"/>
      <c r="FZV101" s="4"/>
      <c r="FZW101" s="4"/>
      <c r="FZX101" s="4"/>
      <c r="FZY101" s="4"/>
      <c r="FZZ101" s="4"/>
      <c r="GAA101" s="4"/>
      <c r="GAB101" s="4"/>
      <c r="GAC101" s="4"/>
      <c r="GAD101" s="4"/>
      <c r="GAE101" s="4"/>
      <c r="GAF101" s="4"/>
      <c r="GAG101" s="4"/>
      <c r="GAH101" s="4"/>
      <c r="GAI101" s="4"/>
      <c r="GAJ101" s="4"/>
      <c r="GAK101" s="4"/>
      <c r="GAL101" s="4"/>
      <c r="GAM101" s="4"/>
      <c r="GAN101" s="4"/>
      <c r="GAO101" s="4"/>
      <c r="GAP101" s="4"/>
      <c r="GAQ101" s="4"/>
      <c r="GAR101" s="4"/>
      <c r="GAS101" s="4"/>
      <c r="GAT101" s="4"/>
      <c r="GAU101" s="4"/>
      <c r="GAV101" s="4"/>
      <c r="GAW101" s="4"/>
      <c r="GAX101" s="4"/>
      <c r="GAY101" s="4"/>
      <c r="GAZ101" s="4"/>
      <c r="GBA101" s="4"/>
      <c r="GBB101" s="4"/>
      <c r="GBC101" s="4"/>
      <c r="GBD101" s="4"/>
      <c r="GBE101" s="4"/>
      <c r="GBF101" s="4"/>
      <c r="GBG101" s="4"/>
      <c r="GBH101" s="4"/>
      <c r="GBI101" s="4"/>
      <c r="GBJ101" s="4"/>
      <c r="GBK101" s="4"/>
      <c r="GBL101" s="4"/>
      <c r="GBM101" s="4"/>
      <c r="GBN101" s="4"/>
      <c r="GBO101" s="4"/>
      <c r="GBP101" s="4"/>
      <c r="GBQ101" s="4"/>
      <c r="GBR101" s="4"/>
      <c r="GBS101" s="4"/>
      <c r="GBT101" s="4"/>
      <c r="GBU101" s="4"/>
      <c r="GBV101" s="4"/>
      <c r="GBW101" s="4"/>
      <c r="GBX101" s="4"/>
      <c r="GBY101" s="4"/>
      <c r="GBZ101" s="4"/>
      <c r="GCA101" s="4"/>
      <c r="GCB101" s="4"/>
      <c r="GCC101" s="4"/>
      <c r="GCD101" s="4"/>
      <c r="GCE101" s="4"/>
      <c r="GCF101" s="4"/>
      <c r="GCG101" s="4"/>
      <c r="GCH101" s="4"/>
      <c r="GCI101" s="4"/>
      <c r="GCJ101" s="4"/>
      <c r="GCK101" s="4"/>
      <c r="GCL101" s="4"/>
      <c r="GCM101" s="4"/>
      <c r="GCN101" s="4"/>
      <c r="GCO101" s="4"/>
      <c r="GCP101" s="4"/>
      <c r="GCQ101" s="4"/>
      <c r="GCR101" s="4"/>
      <c r="GCS101" s="4"/>
      <c r="GCT101" s="4"/>
      <c r="GCU101" s="4"/>
      <c r="GCV101" s="4"/>
      <c r="GCW101" s="4"/>
      <c r="GCX101" s="4"/>
      <c r="GCY101" s="4"/>
      <c r="GCZ101" s="4"/>
      <c r="GDA101" s="4"/>
      <c r="GDB101" s="4"/>
      <c r="GDC101" s="4"/>
      <c r="GDD101" s="4"/>
      <c r="GDE101" s="4"/>
      <c r="GDF101" s="4"/>
      <c r="GDG101" s="4"/>
      <c r="GDH101" s="4"/>
      <c r="GDI101" s="4"/>
      <c r="GDJ101" s="4"/>
      <c r="GDK101" s="4"/>
      <c r="GDL101" s="4"/>
      <c r="GDM101" s="4"/>
      <c r="GDN101" s="4"/>
      <c r="GDO101" s="4"/>
      <c r="GDP101" s="4"/>
      <c r="GDQ101" s="4"/>
      <c r="GDR101" s="4"/>
      <c r="GDS101" s="4"/>
      <c r="GDT101" s="4"/>
      <c r="GDU101" s="4"/>
      <c r="GDV101" s="4"/>
      <c r="GDW101" s="4"/>
      <c r="GDX101" s="4"/>
      <c r="GDY101" s="4"/>
      <c r="GDZ101" s="4"/>
      <c r="GEA101" s="4"/>
      <c r="GEB101" s="4"/>
      <c r="GEC101" s="4"/>
      <c r="GED101" s="4"/>
      <c r="GEE101" s="4"/>
      <c r="GEF101" s="4"/>
      <c r="GEG101" s="4"/>
      <c r="GEH101" s="4"/>
      <c r="GEI101" s="4"/>
      <c r="GEJ101" s="4"/>
      <c r="GEK101" s="4"/>
      <c r="GEL101" s="4"/>
      <c r="GEM101" s="4"/>
      <c r="GEN101" s="4"/>
      <c r="GEO101" s="4"/>
      <c r="GEP101" s="4"/>
      <c r="GEQ101" s="4"/>
      <c r="GER101" s="4"/>
      <c r="GES101" s="4"/>
      <c r="GET101" s="4"/>
      <c r="GEU101" s="4"/>
      <c r="GEV101" s="4"/>
      <c r="GEW101" s="4"/>
      <c r="GEX101" s="4"/>
      <c r="GEY101" s="4"/>
      <c r="GEZ101" s="4"/>
      <c r="GFA101" s="4"/>
      <c r="GFB101" s="4"/>
      <c r="GFC101" s="4"/>
      <c r="GFD101" s="4"/>
      <c r="GFE101" s="4"/>
      <c r="GFF101" s="4"/>
      <c r="GFG101" s="4"/>
      <c r="GFH101" s="4"/>
      <c r="GFI101" s="4"/>
      <c r="GFJ101" s="4"/>
      <c r="GFK101" s="4"/>
      <c r="GFL101" s="4"/>
      <c r="GFM101" s="4"/>
      <c r="GFN101" s="4"/>
      <c r="GFO101" s="4"/>
      <c r="GFP101" s="4"/>
      <c r="GFQ101" s="4"/>
      <c r="GFR101" s="4"/>
      <c r="GFS101" s="4"/>
      <c r="GFT101" s="4"/>
      <c r="GFU101" s="4"/>
      <c r="GFV101" s="4"/>
      <c r="GFW101" s="4"/>
      <c r="GFX101" s="4"/>
      <c r="GFY101" s="4"/>
      <c r="GFZ101" s="4"/>
      <c r="GGA101" s="4"/>
      <c r="GGB101" s="4"/>
      <c r="GGC101" s="4"/>
      <c r="GGD101" s="4"/>
      <c r="GGE101" s="4"/>
      <c r="GGF101" s="4"/>
      <c r="GGG101" s="4"/>
      <c r="GGH101" s="4"/>
      <c r="GGI101" s="4"/>
      <c r="GGJ101" s="4"/>
      <c r="GGK101" s="4"/>
      <c r="GGL101" s="4"/>
      <c r="GGM101" s="4"/>
      <c r="GGN101" s="4"/>
      <c r="GGO101" s="4"/>
      <c r="GGP101" s="4"/>
      <c r="GGQ101" s="4"/>
      <c r="GGR101" s="4"/>
      <c r="GGS101" s="4"/>
      <c r="GGT101" s="4"/>
      <c r="GGU101" s="4"/>
      <c r="GGV101" s="4"/>
      <c r="GGW101" s="4"/>
      <c r="GGX101" s="4"/>
      <c r="GGY101" s="4"/>
      <c r="GGZ101" s="4"/>
      <c r="GHA101" s="4"/>
      <c r="GHB101" s="4"/>
      <c r="GHC101" s="4"/>
      <c r="GHD101" s="4"/>
      <c r="GHE101" s="4"/>
      <c r="GHF101" s="4"/>
      <c r="GHG101" s="4"/>
      <c r="GHH101" s="4"/>
      <c r="GHI101" s="4"/>
      <c r="GHJ101" s="4"/>
      <c r="GHK101" s="4"/>
      <c r="GHL101" s="4"/>
      <c r="GHM101" s="4"/>
      <c r="GHN101" s="4"/>
      <c r="GHO101" s="4"/>
      <c r="GHP101" s="4"/>
      <c r="GHQ101" s="4"/>
      <c r="GHR101" s="4"/>
      <c r="GHS101" s="4"/>
      <c r="GHT101" s="4"/>
      <c r="GHU101" s="4"/>
      <c r="GHV101" s="4"/>
      <c r="GHW101" s="4"/>
      <c r="GHX101" s="4"/>
      <c r="GHY101" s="4"/>
      <c r="GHZ101" s="4"/>
      <c r="GIA101" s="4"/>
      <c r="GIB101" s="4"/>
      <c r="GIC101" s="4"/>
      <c r="GID101" s="4"/>
      <c r="GIE101" s="4"/>
      <c r="GIF101" s="4"/>
      <c r="GIG101" s="4"/>
      <c r="GIH101" s="4"/>
      <c r="GII101" s="4"/>
      <c r="GIJ101" s="4"/>
      <c r="GIK101" s="4"/>
      <c r="GIL101" s="4"/>
      <c r="GIM101" s="4"/>
      <c r="GIN101" s="4"/>
      <c r="GIO101" s="4"/>
      <c r="GIP101" s="4"/>
      <c r="GIQ101" s="4"/>
      <c r="GIR101" s="4"/>
      <c r="GIS101" s="4"/>
      <c r="GIT101" s="4"/>
      <c r="GIU101" s="4"/>
      <c r="GIV101" s="4"/>
      <c r="GIW101" s="4"/>
      <c r="GIX101" s="4"/>
      <c r="GIY101" s="4"/>
      <c r="GIZ101" s="4"/>
      <c r="GJA101" s="4"/>
      <c r="GJB101" s="4"/>
      <c r="GJC101" s="4"/>
      <c r="GJD101" s="4"/>
      <c r="GJE101" s="4"/>
      <c r="GJF101" s="4"/>
      <c r="GJG101" s="4"/>
      <c r="GJH101" s="4"/>
      <c r="GJI101" s="4"/>
      <c r="GJJ101" s="4"/>
      <c r="GJK101" s="4"/>
      <c r="GJL101" s="4"/>
      <c r="GJM101" s="4"/>
      <c r="GJN101" s="4"/>
      <c r="GJO101" s="4"/>
      <c r="GJP101" s="4"/>
      <c r="GJQ101" s="4"/>
      <c r="GJR101" s="4"/>
      <c r="GJS101" s="4"/>
      <c r="GJT101" s="4"/>
      <c r="GJU101" s="4"/>
      <c r="GJV101" s="4"/>
      <c r="GJW101" s="4"/>
      <c r="GJX101" s="4"/>
      <c r="GJY101" s="4"/>
      <c r="GJZ101" s="4"/>
      <c r="GKA101" s="4"/>
      <c r="GKB101" s="4"/>
      <c r="GKC101" s="4"/>
      <c r="GKD101" s="4"/>
      <c r="GKE101" s="4"/>
      <c r="GKF101" s="4"/>
      <c r="GKG101" s="4"/>
      <c r="GKH101" s="4"/>
      <c r="GKI101" s="4"/>
      <c r="GKJ101" s="4"/>
      <c r="GKK101" s="4"/>
      <c r="GKL101" s="4"/>
      <c r="GKM101" s="4"/>
      <c r="GKN101" s="4"/>
      <c r="GKO101" s="4"/>
      <c r="GKP101" s="4"/>
      <c r="GKQ101" s="4"/>
      <c r="GKR101" s="4"/>
      <c r="GKS101" s="4"/>
      <c r="GKT101" s="4"/>
      <c r="GKU101" s="4"/>
      <c r="GKV101" s="4"/>
      <c r="GKW101" s="4"/>
      <c r="GKX101" s="4"/>
      <c r="GKY101" s="4"/>
      <c r="GKZ101" s="4"/>
      <c r="GLA101" s="4"/>
      <c r="GLB101" s="4"/>
      <c r="GLC101" s="4"/>
      <c r="GLD101" s="4"/>
      <c r="GLE101" s="4"/>
      <c r="GLF101" s="4"/>
      <c r="GLG101" s="4"/>
      <c r="GLH101" s="4"/>
      <c r="GLI101" s="4"/>
      <c r="GLJ101" s="4"/>
      <c r="GLK101" s="4"/>
      <c r="GLL101" s="4"/>
      <c r="GLM101" s="4"/>
      <c r="GLN101" s="4"/>
      <c r="GLO101" s="4"/>
      <c r="GLP101" s="4"/>
      <c r="GLQ101" s="4"/>
      <c r="GLR101" s="4"/>
      <c r="GLS101" s="4"/>
      <c r="GLT101" s="4"/>
      <c r="GLU101" s="4"/>
      <c r="GLV101" s="4"/>
      <c r="GLW101" s="4"/>
      <c r="GLX101" s="4"/>
      <c r="GLY101" s="4"/>
      <c r="GLZ101" s="4"/>
      <c r="GMA101" s="4"/>
      <c r="GMB101" s="4"/>
      <c r="GMC101" s="4"/>
      <c r="GMD101" s="4"/>
      <c r="GME101" s="4"/>
      <c r="GMF101" s="4"/>
      <c r="GMG101" s="4"/>
      <c r="GMH101" s="4"/>
      <c r="GMI101" s="4"/>
      <c r="GMJ101" s="4"/>
      <c r="GMK101" s="4"/>
      <c r="GML101" s="4"/>
      <c r="GMM101" s="4"/>
      <c r="GMN101" s="4"/>
      <c r="GMO101" s="4"/>
      <c r="GMP101" s="4"/>
      <c r="GMQ101" s="4"/>
      <c r="GMR101" s="4"/>
      <c r="GMS101" s="4"/>
      <c r="GMT101" s="4"/>
      <c r="GMU101" s="4"/>
      <c r="GMV101" s="4"/>
      <c r="GMW101" s="4"/>
      <c r="GMX101" s="4"/>
      <c r="GMY101" s="4"/>
      <c r="GMZ101" s="4"/>
      <c r="GNA101" s="4"/>
      <c r="GNB101" s="4"/>
      <c r="GNC101" s="4"/>
      <c r="GND101" s="4"/>
      <c r="GNE101" s="4"/>
      <c r="GNF101" s="4"/>
      <c r="GNG101" s="4"/>
      <c r="GNH101" s="4"/>
      <c r="GNI101" s="4"/>
      <c r="GNJ101" s="4"/>
      <c r="GNK101" s="4"/>
      <c r="GNL101" s="4"/>
      <c r="GNM101" s="4"/>
      <c r="GNN101" s="4"/>
      <c r="GNO101" s="4"/>
      <c r="GNP101" s="4"/>
      <c r="GNQ101" s="4"/>
      <c r="GNR101" s="4"/>
      <c r="GNS101" s="4"/>
      <c r="GNT101" s="4"/>
      <c r="GNU101" s="4"/>
      <c r="GNV101" s="4"/>
      <c r="GNW101" s="4"/>
      <c r="GNX101" s="4"/>
      <c r="GNY101" s="4"/>
      <c r="GNZ101" s="4"/>
      <c r="GOA101" s="4"/>
      <c r="GOB101" s="4"/>
      <c r="GOC101" s="4"/>
      <c r="GOD101" s="4"/>
      <c r="GOE101" s="4"/>
      <c r="GOF101" s="4"/>
      <c r="GOG101" s="4"/>
      <c r="GOH101" s="4"/>
      <c r="GOI101" s="4"/>
      <c r="GOJ101" s="4"/>
      <c r="GOK101" s="4"/>
      <c r="GOL101" s="4"/>
      <c r="GOM101" s="4"/>
      <c r="GON101" s="4"/>
      <c r="GOO101" s="4"/>
      <c r="GOP101" s="4"/>
      <c r="GOQ101" s="4"/>
      <c r="GOR101" s="4"/>
      <c r="GOS101" s="4"/>
      <c r="GOT101" s="4"/>
      <c r="GOU101" s="4"/>
      <c r="GOV101" s="4"/>
      <c r="GOW101" s="4"/>
      <c r="GOX101" s="4"/>
      <c r="GOY101" s="4"/>
      <c r="GOZ101" s="4"/>
      <c r="GPA101" s="4"/>
      <c r="GPB101" s="4"/>
      <c r="GPC101" s="4"/>
      <c r="GPD101" s="4"/>
      <c r="GPE101" s="4"/>
      <c r="GPF101" s="4"/>
      <c r="GPG101" s="4"/>
      <c r="GPH101" s="4"/>
      <c r="GPI101" s="4"/>
      <c r="GPJ101" s="4"/>
      <c r="GPK101" s="4"/>
      <c r="GPL101" s="4"/>
      <c r="GPM101" s="4"/>
      <c r="GPN101" s="4"/>
      <c r="GPO101" s="4"/>
      <c r="GPP101" s="4"/>
      <c r="GPQ101" s="4"/>
      <c r="GPR101" s="4"/>
      <c r="GPS101" s="4"/>
      <c r="GPT101" s="4"/>
      <c r="GPU101" s="4"/>
      <c r="GPV101" s="4"/>
      <c r="GPW101" s="4"/>
      <c r="GPX101" s="4"/>
      <c r="GPY101" s="4"/>
      <c r="GPZ101" s="4"/>
      <c r="GQA101" s="4"/>
      <c r="GQB101" s="4"/>
      <c r="GQC101" s="4"/>
      <c r="GQD101" s="4"/>
      <c r="GQE101" s="4"/>
      <c r="GQF101" s="4"/>
      <c r="GQG101" s="4"/>
      <c r="GQH101" s="4"/>
      <c r="GQI101" s="4"/>
      <c r="GQJ101" s="4"/>
      <c r="GQK101" s="4"/>
      <c r="GQL101" s="4"/>
      <c r="GQM101" s="4"/>
      <c r="GQN101" s="4"/>
      <c r="GQO101" s="4"/>
      <c r="GQP101" s="4"/>
      <c r="GQQ101" s="4"/>
      <c r="GQR101" s="4"/>
      <c r="GQS101" s="4"/>
      <c r="GQT101" s="4"/>
      <c r="GQU101" s="4"/>
      <c r="GQV101" s="4"/>
      <c r="GQW101" s="4"/>
      <c r="GQX101" s="4"/>
      <c r="GQY101" s="4"/>
      <c r="GQZ101" s="4"/>
      <c r="GRA101" s="4"/>
      <c r="GRB101" s="4"/>
      <c r="GRC101" s="4"/>
      <c r="GRD101" s="4"/>
      <c r="GRE101" s="4"/>
      <c r="GRF101" s="4"/>
      <c r="GRG101" s="4"/>
      <c r="GRH101" s="4"/>
      <c r="GRI101" s="4"/>
      <c r="GRJ101" s="4"/>
      <c r="GRK101" s="4"/>
      <c r="GRL101" s="4"/>
      <c r="GRM101" s="4"/>
      <c r="GRN101" s="4"/>
      <c r="GRO101" s="4"/>
      <c r="GRP101" s="4"/>
      <c r="GRQ101" s="4"/>
      <c r="GRR101" s="4"/>
      <c r="GRS101" s="4"/>
      <c r="GRT101" s="4"/>
      <c r="GRU101" s="4"/>
      <c r="GRV101" s="4"/>
      <c r="GRW101" s="4"/>
      <c r="GRX101" s="4"/>
      <c r="GRY101" s="4"/>
      <c r="GRZ101" s="4"/>
      <c r="GSA101" s="4"/>
      <c r="GSB101" s="4"/>
      <c r="GSC101" s="4"/>
      <c r="GSD101" s="4"/>
      <c r="GSE101" s="4"/>
      <c r="GSF101" s="4"/>
      <c r="GSG101" s="4"/>
      <c r="GSH101" s="4"/>
      <c r="GSI101" s="4"/>
      <c r="GSJ101" s="4"/>
      <c r="GSK101" s="4"/>
      <c r="GSL101" s="4"/>
      <c r="GSM101" s="4"/>
      <c r="GSN101" s="4"/>
      <c r="GSO101" s="4"/>
      <c r="GSP101" s="4"/>
      <c r="GSQ101" s="4"/>
      <c r="GSR101" s="4"/>
      <c r="GSS101" s="4"/>
      <c r="GST101" s="4"/>
      <c r="GSU101" s="4"/>
      <c r="GSV101" s="4"/>
      <c r="GSW101" s="4"/>
      <c r="GSX101" s="4"/>
      <c r="GSY101" s="4"/>
      <c r="GSZ101" s="4"/>
      <c r="GTA101" s="4"/>
      <c r="GTB101" s="4"/>
      <c r="GTC101" s="4"/>
      <c r="GTD101" s="4"/>
      <c r="GTE101" s="4"/>
      <c r="GTF101" s="4"/>
      <c r="GTG101" s="4"/>
      <c r="GTH101" s="4"/>
      <c r="GTI101" s="4"/>
      <c r="GTJ101" s="4"/>
      <c r="GTK101" s="4"/>
      <c r="GTL101" s="4"/>
      <c r="GTM101" s="4"/>
      <c r="GTN101" s="4"/>
      <c r="GTO101" s="4"/>
      <c r="GTP101" s="4"/>
      <c r="GTQ101" s="4"/>
      <c r="GTR101" s="4"/>
      <c r="GTS101" s="4"/>
      <c r="GTT101" s="4"/>
      <c r="GTU101" s="4"/>
      <c r="GTV101" s="4"/>
      <c r="GTW101" s="4"/>
      <c r="GTX101" s="4"/>
      <c r="GTY101" s="4"/>
      <c r="GTZ101" s="4"/>
      <c r="GUA101" s="4"/>
      <c r="GUB101" s="4"/>
      <c r="GUC101" s="4"/>
      <c r="GUD101" s="4"/>
      <c r="GUE101" s="4"/>
      <c r="GUF101" s="4"/>
      <c r="GUG101" s="4"/>
      <c r="GUH101" s="4"/>
      <c r="GUI101" s="4"/>
      <c r="GUJ101" s="4"/>
      <c r="GUK101" s="4"/>
      <c r="GUL101" s="4"/>
      <c r="GUM101" s="4"/>
      <c r="GUN101" s="4"/>
      <c r="GUO101" s="4"/>
      <c r="GUP101" s="4"/>
      <c r="GUQ101" s="4"/>
      <c r="GUR101" s="4"/>
      <c r="GUS101" s="4"/>
      <c r="GUT101" s="4"/>
      <c r="GUU101" s="4"/>
      <c r="GUV101" s="4"/>
      <c r="GUW101" s="4"/>
      <c r="GUX101" s="4"/>
      <c r="GUY101" s="4"/>
      <c r="GUZ101" s="4"/>
      <c r="GVA101" s="4"/>
      <c r="GVB101" s="4"/>
      <c r="GVC101" s="4"/>
      <c r="GVD101" s="4"/>
      <c r="GVE101" s="4"/>
      <c r="GVF101" s="4"/>
      <c r="GVG101" s="4"/>
      <c r="GVH101" s="4"/>
      <c r="GVI101" s="4"/>
      <c r="GVJ101" s="4"/>
      <c r="GVK101" s="4"/>
      <c r="GVL101" s="4"/>
      <c r="GVM101" s="4"/>
      <c r="GVN101" s="4"/>
      <c r="GVO101" s="4"/>
      <c r="GVP101" s="4"/>
      <c r="GVQ101" s="4"/>
      <c r="GVR101" s="4"/>
      <c r="GVS101" s="4"/>
      <c r="GVT101" s="4"/>
      <c r="GVU101" s="4"/>
      <c r="GVV101" s="4"/>
      <c r="GVW101" s="4"/>
      <c r="GVX101" s="4"/>
      <c r="GVY101" s="4"/>
      <c r="GVZ101" s="4"/>
      <c r="GWA101" s="4"/>
      <c r="GWB101" s="4"/>
      <c r="GWC101" s="4"/>
      <c r="GWD101" s="4"/>
      <c r="GWE101" s="4"/>
      <c r="GWF101" s="4"/>
      <c r="GWG101" s="4"/>
      <c r="GWH101" s="4"/>
      <c r="GWI101" s="4"/>
      <c r="GWJ101" s="4"/>
      <c r="GWK101" s="4"/>
      <c r="GWL101" s="4"/>
      <c r="GWM101" s="4"/>
      <c r="GWN101" s="4"/>
      <c r="GWO101" s="4"/>
      <c r="GWP101" s="4"/>
      <c r="GWQ101" s="4"/>
      <c r="GWR101" s="4"/>
      <c r="GWS101" s="4"/>
      <c r="GWT101" s="4"/>
      <c r="GWU101" s="4"/>
      <c r="GWV101" s="4"/>
      <c r="GWW101" s="4"/>
      <c r="GWX101" s="4"/>
      <c r="GWY101" s="4"/>
      <c r="GWZ101" s="4"/>
      <c r="GXA101" s="4"/>
      <c r="GXB101" s="4"/>
      <c r="GXC101" s="4"/>
      <c r="GXD101" s="4"/>
      <c r="GXE101" s="4"/>
      <c r="GXF101" s="4"/>
      <c r="GXG101" s="4"/>
      <c r="GXH101" s="4"/>
      <c r="GXI101" s="4"/>
      <c r="GXJ101" s="4"/>
      <c r="GXK101" s="4"/>
      <c r="GXL101" s="4"/>
      <c r="GXM101" s="4"/>
      <c r="GXN101" s="4"/>
      <c r="GXO101" s="4"/>
      <c r="GXP101" s="4"/>
      <c r="GXQ101" s="4"/>
      <c r="GXR101" s="4"/>
      <c r="GXS101" s="4"/>
      <c r="GXT101" s="4"/>
      <c r="GXU101" s="4"/>
      <c r="GXV101" s="4"/>
      <c r="GXW101" s="4"/>
      <c r="GXX101" s="4"/>
      <c r="GXY101" s="4"/>
      <c r="GXZ101" s="4"/>
      <c r="GYA101" s="4"/>
      <c r="GYB101" s="4"/>
      <c r="GYC101" s="4"/>
      <c r="GYD101" s="4"/>
      <c r="GYE101" s="4"/>
      <c r="GYF101" s="4"/>
      <c r="GYG101" s="4"/>
      <c r="GYH101" s="4"/>
      <c r="GYI101" s="4"/>
      <c r="GYJ101" s="4"/>
      <c r="GYK101" s="4"/>
      <c r="GYL101" s="4"/>
      <c r="GYM101" s="4"/>
      <c r="GYN101" s="4"/>
      <c r="GYO101" s="4"/>
      <c r="GYP101" s="4"/>
      <c r="GYQ101" s="4"/>
      <c r="GYR101" s="4"/>
      <c r="GYS101" s="4"/>
      <c r="GYT101" s="4"/>
      <c r="GYU101" s="4"/>
      <c r="GYV101" s="4"/>
      <c r="GYW101" s="4"/>
      <c r="GYX101" s="4"/>
      <c r="GYY101" s="4"/>
      <c r="GYZ101" s="4"/>
      <c r="GZA101" s="4"/>
      <c r="GZB101" s="4"/>
      <c r="GZC101" s="4"/>
      <c r="GZD101" s="4"/>
      <c r="GZE101" s="4"/>
      <c r="GZF101" s="4"/>
      <c r="GZG101" s="4"/>
      <c r="GZH101" s="4"/>
      <c r="GZI101" s="4"/>
      <c r="GZJ101" s="4"/>
      <c r="GZK101" s="4"/>
      <c r="GZL101" s="4"/>
      <c r="GZM101" s="4"/>
      <c r="GZN101" s="4"/>
      <c r="GZO101" s="4"/>
      <c r="GZP101" s="4"/>
      <c r="GZQ101" s="4"/>
      <c r="GZR101" s="4"/>
      <c r="GZS101" s="4"/>
      <c r="GZT101" s="4"/>
      <c r="GZU101" s="4"/>
      <c r="GZV101" s="4"/>
      <c r="GZW101" s="4"/>
      <c r="GZX101" s="4"/>
      <c r="GZY101" s="4"/>
      <c r="GZZ101" s="4"/>
      <c r="HAA101" s="4"/>
      <c r="HAB101" s="4"/>
      <c r="HAC101" s="4"/>
      <c r="HAD101" s="4"/>
      <c r="HAE101" s="4"/>
      <c r="HAF101" s="4"/>
      <c r="HAG101" s="4"/>
      <c r="HAH101" s="4"/>
      <c r="HAI101" s="4"/>
      <c r="HAJ101" s="4"/>
      <c r="HAK101" s="4"/>
      <c r="HAL101" s="4"/>
      <c r="HAM101" s="4"/>
      <c r="HAN101" s="4"/>
      <c r="HAO101" s="4"/>
      <c r="HAP101" s="4"/>
      <c r="HAQ101" s="4"/>
      <c r="HAR101" s="4"/>
      <c r="HAS101" s="4"/>
      <c r="HAT101" s="4"/>
      <c r="HAU101" s="4"/>
      <c r="HAV101" s="4"/>
      <c r="HAW101" s="4"/>
      <c r="HAX101" s="4"/>
      <c r="HAY101" s="4"/>
      <c r="HAZ101" s="4"/>
      <c r="HBA101" s="4"/>
      <c r="HBB101" s="4"/>
      <c r="HBC101" s="4"/>
      <c r="HBD101" s="4"/>
      <c r="HBE101" s="4"/>
      <c r="HBF101" s="4"/>
      <c r="HBG101" s="4"/>
      <c r="HBH101" s="4"/>
      <c r="HBI101" s="4"/>
      <c r="HBJ101" s="4"/>
      <c r="HBK101" s="4"/>
      <c r="HBL101" s="4"/>
      <c r="HBM101" s="4"/>
      <c r="HBN101" s="4"/>
      <c r="HBO101" s="4"/>
      <c r="HBP101" s="4"/>
      <c r="HBQ101" s="4"/>
      <c r="HBR101" s="4"/>
      <c r="HBS101" s="4"/>
      <c r="HBT101" s="4"/>
      <c r="HBU101" s="4"/>
      <c r="HBV101" s="4"/>
      <c r="HBW101" s="4"/>
      <c r="HBX101" s="4"/>
      <c r="HBY101" s="4"/>
      <c r="HBZ101" s="4"/>
      <c r="HCA101" s="4"/>
      <c r="HCB101" s="4"/>
      <c r="HCC101" s="4"/>
      <c r="HCD101" s="4"/>
      <c r="HCE101" s="4"/>
      <c r="HCF101" s="4"/>
      <c r="HCG101" s="4"/>
      <c r="HCH101" s="4"/>
      <c r="HCI101" s="4"/>
      <c r="HCJ101" s="4"/>
      <c r="HCK101" s="4"/>
      <c r="HCL101" s="4"/>
      <c r="HCM101" s="4"/>
      <c r="HCN101" s="4"/>
      <c r="HCO101" s="4"/>
      <c r="HCP101" s="4"/>
      <c r="HCQ101" s="4"/>
      <c r="HCR101" s="4"/>
      <c r="HCS101" s="4"/>
      <c r="HCT101" s="4"/>
      <c r="HCU101" s="4"/>
      <c r="HCV101" s="4"/>
      <c r="HCW101" s="4"/>
      <c r="HCX101" s="4"/>
      <c r="HCY101" s="4"/>
      <c r="HCZ101" s="4"/>
      <c r="HDA101" s="4"/>
      <c r="HDB101" s="4"/>
      <c r="HDC101" s="4"/>
      <c r="HDD101" s="4"/>
      <c r="HDE101" s="4"/>
      <c r="HDF101" s="4"/>
      <c r="HDG101" s="4"/>
      <c r="HDH101" s="4"/>
      <c r="HDI101" s="4"/>
      <c r="HDJ101" s="4"/>
      <c r="HDK101" s="4"/>
      <c r="HDL101" s="4"/>
      <c r="HDM101" s="4"/>
      <c r="HDN101" s="4"/>
      <c r="HDO101" s="4"/>
      <c r="HDP101" s="4"/>
      <c r="HDQ101" s="4"/>
      <c r="HDR101" s="4"/>
      <c r="HDS101" s="4"/>
      <c r="HDT101" s="4"/>
      <c r="HDU101" s="4"/>
      <c r="HDV101" s="4"/>
      <c r="HDW101" s="4"/>
      <c r="HDX101" s="4"/>
      <c r="HDY101" s="4"/>
      <c r="HDZ101" s="4"/>
      <c r="HEA101" s="4"/>
      <c r="HEB101" s="4"/>
      <c r="HEC101" s="4"/>
      <c r="HED101" s="4"/>
      <c r="HEE101" s="4"/>
      <c r="HEF101" s="4"/>
      <c r="HEG101" s="4"/>
      <c r="HEH101" s="4"/>
      <c r="HEI101" s="4"/>
      <c r="HEJ101" s="4"/>
      <c r="HEK101" s="4"/>
      <c r="HEL101" s="4"/>
      <c r="HEM101" s="4"/>
      <c r="HEN101" s="4"/>
      <c r="HEO101" s="4"/>
      <c r="HEP101" s="4"/>
      <c r="HEQ101" s="4"/>
      <c r="HER101" s="4"/>
      <c r="HES101" s="4"/>
      <c r="HET101" s="4"/>
      <c r="HEU101" s="4"/>
      <c r="HEV101" s="4"/>
      <c r="HEW101" s="4"/>
      <c r="HEX101" s="4"/>
      <c r="HEY101" s="4"/>
      <c r="HEZ101" s="4"/>
      <c r="HFA101" s="4"/>
      <c r="HFB101" s="4"/>
      <c r="HFC101" s="4"/>
      <c r="HFD101" s="4"/>
      <c r="HFE101" s="4"/>
      <c r="HFF101" s="4"/>
      <c r="HFG101" s="4"/>
      <c r="HFH101" s="4"/>
      <c r="HFI101" s="4"/>
      <c r="HFJ101" s="4"/>
      <c r="HFK101" s="4"/>
      <c r="HFL101" s="4"/>
      <c r="HFM101" s="4"/>
      <c r="HFN101" s="4"/>
      <c r="HFO101" s="4"/>
      <c r="HFP101" s="4"/>
      <c r="HFQ101" s="4"/>
      <c r="HFR101" s="4"/>
      <c r="HFS101" s="4"/>
      <c r="HFT101" s="4"/>
      <c r="HFU101" s="4"/>
      <c r="HFV101" s="4"/>
      <c r="HFW101" s="4"/>
      <c r="HFX101" s="4"/>
      <c r="HFY101" s="4"/>
      <c r="HFZ101" s="4"/>
      <c r="HGA101" s="4"/>
      <c r="HGB101" s="4"/>
      <c r="HGC101" s="4"/>
      <c r="HGD101" s="4"/>
      <c r="HGE101" s="4"/>
      <c r="HGF101" s="4"/>
      <c r="HGG101" s="4"/>
      <c r="HGH101" s="4"/>
      <c r="HGI101" s="4"/>
      <c r="HGJ101" s="4"/>
      <c r="HGK101" s="4"/>
      <c r="HGL101" s="4"/>
      <c r="HGM101" s="4"/>
      <c r="HGN101" s="4"/>
      <c r="HGO101" s="4"/>
      <c r="HGP101" s="4"/>
      <c r="HGQ101" s="4"/>
      <c r="HGR101" s="4"/>
      <c r="HGS101" s="4"/>
      <c r="HGT101" s="4"/>
      <c r="HGU101" s="4"/>
      <c r="HGV101" s="4"/>
      <c r="HGW101" s="4"/>
      <c r="HGX101" s="4"/>
      <c r="HGY101" s="4"/>
      <c r="HGZ101" s="4"/>
      <c r="HHA101" s="4"/>
      <c r="HHB101" s="4"/>
      <c r="HHC101" s="4"/>
      <c r="HHD101" s="4"/>
      <c r="HHE101" s="4"/>
      <c r="HHF101" s="4"/>
      <c r="HHG101" s="4"/>
      <c r="HHH101" s="4"/>
      <c r="HHI101" s="4"/>
      <c r="HHJ101" s="4"/>
      <c r="HHK101" s="4"/>
      <c r="HHL101" s="4"/>
      <c r="HHM101" s="4"/>
      <c r="HHN101" s="4"/>
      <c r="HHO101" s="4"/>
      <c r="HHP101" s="4"/>
      <c r="HHQ101" s="4"/>
      <c r="HHR101" s="4"/>
      <c r="HHS101" s="4"/>
      <c r="HHT101" s="4"/>
      <c r="HHU101" s="4"/>
      <c r="HHV101" s="4"/>
      <c r="HHW101" s="4"/>
      <c r="HHX101" s="4"/>
      <c r="HHY101" s="4"/>
      <c r="HHZ101" s="4"/>
      <c r="HIA101" s="4"/>
      <c r="HIB101" s="4"/>
      <c r="HIC101" s="4"/>
      <c r="HID101" s="4"/>
      <c r="HIE101" s="4"/>
      <c r="HIF101" s="4"/>
      <c r="HIG101" s="4"/>
      <c r="HIH101" s="4"/>
      <c r="HII101" s="4"/>
      <c r="HIJ101" s="4"/>
      <c r="HIK101" s="4"/>
      <c r="HIL101" s="4"/>
      <c r="HIM101" s="4"/>
      <c r="HIN101" s="4"/>
      <c r="HIO101" s="4"/>
      <c r="HIP101" s="4"/>
      <c r="HIQ101" s="4"/>
      <c r="HIR101" s="4"/>
      <c r="HIS101" s="4"/>
      <c r="HIT101" s="4"/>
      <c r="HIU101" s="4"/>
      <c r="HIV101" s="4"/>
      <c r="HIW101" s="4"/>
      <c r="HIX101" s="4"/>
      <c r="HIY101" s="4"/>
      <c r="HIZ101" s="4"/>
      <c r="HJA101" s="4"/>
      <c r="HJB101" s="4"/>
      <c r="HJC101" s="4"/>
      <c r="HJD101" s="4"/>
      <c r="HJE101" s="4"/>
      <c r="HJF101" s="4"/>
      <c r="HJG101" s="4"/>
      <c r="HJH101" s="4"/>
      <c r="HJI101" s="4"/>
      <c r="HJJ101" s="4"/>
      <c r="HJK101" s="4"/>
      <c r="HJL101" s="4"/>
      <c r="HJM101" s="4"/>
      <c r="HJN101" s="4"/>
      <c r="HJO101" s="4"/>
      <c r="HJP101" s="4"/>
      <c r="HJQ101" s="4"/>
      <c r="HJR101" s="4"/>
      <c r="HJS101" s="4"/>
      <c r="HJT101" s="4"/>
      <c r="HJU101" s="4"/>
      <c r="HJV101" s="4"/>
      <c r="HJW101" s="4"/>
      <c r="HJX101" s="4"/>
      <c r="HJY101" s="4"/>
      <c r="HJZ101" s="4"/>
      <c r="HKA101" s="4"/>
      <c r="HKB101" s="4"/>
      <c r="HKC101" s="4"/>
      <c r="HKD101" s="4"/>
      <c r="HKE101" s="4"/>
      <c r="HKF101" s="4"/>
      <c r="HKG101" s="4"/>
      <c r="HKH101" s="4"/>
      <c r="HKI101" s="4"/>
      <c r="HKJ101" s="4"/>
      <c r="HKK101" s="4"/>
      <c r="HKL101" s="4"/>
      <c r="HKM101" s="4"/>
      <c r="HKN101" s="4"/>
      <c r="HKO101" s="4"/>
      <c r="HKP101" s="4"/>
      <c r="HKQ101" s="4"/>
      <c r="HKR101" s="4"/>
      <c r="HKS101" s="4"/>
      <c r="HKT101" s="4"/>
      <c r="HKU101" s="4"/>
      <c r="HKV101" s="4"/>
      <c r="HKW101" s="4"/>
      <c r="HKX101" s="4"/>
      <c r="HKY101" s="4"/>
      <c r="HKZ101" s="4"/>
      <c r="HLA101" s="4"/>
      <c r="HLB101" s="4"/>
      <c r="HLC101" s="4"/>
      <c r="HLD101" s="4"/>
      <c r="HLE101" s="4"/>
      <c r="HLF101" s="4"/>
      <c r="HLG101" s="4"/>
      <c r="HLH101" s="4"/>
      <c r="HLI101" s="4"/>
      <c r="HLJ101" s="4"/>
      <c r="HLK101" s="4"/>
      <c r="HLL101" s="4"/>
      <c r="HLM101" s="4"/>
      <c r="HLN101" s="4"/>
      <c r="HLO101" s="4"/>
      <c r="HLP101" s="4"/>
      <c r="HLQ101" s="4"/>
      <c r="HLR101" s="4"/>
      <c r="HLS101" s="4"/>
      <c r="HLT101" s="4"/>
      <c r="HLU101" s="4"/>
      <c r="HLV101" s="4"/>
      <c r="HLW101" s="4"/>
      <c r="HLX101" s="4"/>
      <c r="HLY101" s="4"/>
      <c r="HLZ101" s="4"/>
      <c r="HMA101" s="4"/>
      <c r="HMB101" s="4"/>
      <c r="HMC101" s="4"/>
      <c r="HMD101" s="4"/>
      <c r="HME101" s="4"/>
      <c r="HMF101" s="4"/>
      <c r="HMG101" s="4"/>
      <c r="HMH101" s="4"/>
      <c r="HMI101" s="4"/>
      <c r="HMJ101" s="4"/>
      <c r="HMK101" s="4"/>
      <c r="HML101" s="4"/>
      <c r="HMM101" s="4"/>
      <c r="HMN101" s="4"/>
      <c r="HMO101" s="4"/>
      <c r="HMP101" s="4"/>
      <c r="HMQ101" s="4"/>
      <c r="HMR101" s="4"/>
      <c r="HMS101" s="4"/>
      <c r="HMT101" s="4"/>
      <c r="HMU101" s="4"/>
      <c r="HMV101" s="4"/>
      <c r="HMW101" s="4"/>
      <c r="HMX101" s="4"/>
      <c r="HMY101" s="4"/>
      <c r="HMZ101" s="4"/>
      <c r="HNA101" s="4"/>
      <c r="HNB101" s="4"/>
      <c r="HNC101" s="4"/>
      <c r="HND101" s="4"/>
      <c r="HNE101" s="4"/>
      <c r="HNF101" s="4"/>
      <c r="HNG101" s="4"/>
      <c r="HNH101" s="4"/>
      <c r="HNI101" s="4"/>
      <c r="HNJ101" s="4"/>
      <c r="HNK101" s="4"/>
      <c r="HNL101" s="4"/>
      <c r="HNM101" s="4"/>
      <c r="HNN101" s="4"/>
      <c r="HNO101" s="4"/>
      <c r="HNP101" s="4"/>
      <c r="HNQ101" s="4"/>
      <c r="HNR101" s="4"/>
      <c r="HNS101" s="4"/>
      <c r="HNT101" s="4"/>
      <c r="HNU101" s="4"/>
      <c r="HNV101" s="4"/>
      <c r="HNW101" s="4"/>
      <c r="HNX101" s="4"/>
      <c r="HNY101" s="4"/>
      <c r="HNZ101" s="4"/>
      <c r="HOA101" s="4"/>
      <c r="HOB101" s="4"/>
      <c r="HOC101" s="4"/>
      <c r="HOD101" s="4"/>
      <c r="HOE101" s="4"/>
      <c r="HOF101" s="4"/>
      <c r="HOG101" s="4"/>
      <c r="HOH101" s="4"/>
      <c r="HOI101" s="4"/>
      <c r="HOJ101" s="4"/>
      <c r="HOK101" s="4"/>
      <c r="HOL101" s="4"/>
      <c r="HOM101" s="4"/>
      <c r="HON101" s="4"/>
      <c r="HOO101" s="4"/>
      <c r="HOP101" s="4"/>
      <c r="HOQ101" s="4"/>
      <c r="HOR101" s="4"/>
      <c r="HOS101" s="4"/>
      <c r="HOT101" s="4"/>
      <c r="HOU101" s="4"/>
      <c r="HOV101" s="4"/>
      <c r="HOW101" s="4"/>
      <c r="HOX101" s="4"/>
      <c r="HOY101" s="4"/>
      <c r="HOZ101" s="4"/>
      <c r="HPA101" s="4"/>
      <c r="HPB101" s="4"/>
      <c r="HPC101" s="4"/>
      <c r="HPD101" s="4"/>
      <c r="HPE101" s="4"/>
      <c r="HPF101" s="4"/>
      <c r="HPG101" s="4"/>
      <c r="HPH101" s="4"/>
      <c r="HPI101" s="4"/>
      <c r="HPJ101" s="4"/>
      <c r="HPK101" s="4"/>
      <c r="HPL101" s="4"/>
      <c r="HPM101" s="4"/>
      <c r="HPN101" s="4"/>
      <c r="HPO101" s="4"/>
      <c r="HPP101" s="4"/>
      <c r="HPQ101" s="4"/>
      <c r="HPR101" s="4"/>
      <c r="HPS101" s="4"/>
      <c r="HPT101" s="4"/>
      <c r="HPU101" s="4"/>
      <c r="HPV101" s="4"/>
      <c r="HPW101" s="4"/>
      <c r="HPX101" s="4"/>
      <c r="HPY101" s="4"/>
      <c r="HPZ101" s="4"/>
      <c r="HQA101" s="4"/>
      <c r="HQB101" s="4"/>
      <c r="HQC101" s="4"/>
      <c r="HQD101" s="4"/>
      <c r="HQE101" s="4"/>
      <c r="HQF101" s="4"/>
      <c r="HQG101" s="4"/>
      <c r="HQH101" s="4"/>
      <c r="HQI101" s="4"/>
      <c r="HQJ101" s="4"/>
      <c r="HQK101" s="4"/>
      <c r="HQL101" s="4"/>
      <c r="HQM101" s="4"/>
      <c r="HQN101" s="4"/>
      <c r="HQO101" s="4"/>
      <c r="HQP101" s="4"/>
      <c r="HQQ101" s="4"/>
      <c r="HQR101" s="4"/>
      <c r="HQS101" s="4"/>
      <c r="HQT101" s="4"/>
      <c r="HQU101" s="4"/>
      <c r="HQV101" s="4"/>
      <c r="HQW101" s="4"/>
      <c r="HQX101" s="4"/>
      <c r="HQY101" s="4"/>
      <c r="HQZ101" s="4"/>
      <c r="HRA101" s="4"/>
      <c r="HRB101" s="4"/>
      <c r="HRC101" s="4"/>
      <c r="HRD101" s="4"/>
      <c r="HRE101" s="4"/>
      <c r="HRF101" s="4"/>
      <c r="HRG101" s="4"/>
      <c r="HRH101" s="4"/>
      <c r="HRI101" s="4"/>
      <c r="HRJ101" s="4"/>
      <c r="HRK101" s="4"/>
      <c r="HRL101" s="4"/>
      <c r="HRM101" s="4"/>
      <c r="HRN101" s="4"/>
      <c r="HRO101" s="4"/>
      <c r="HRP101" s="4"/>
      <c r="HRQ101" s="4"/>
      <c r="HRR101" s="4"/>
      <c r="HRS101" s="4"/>
      <c r="HRT101" s="4"/>
      <c r="HRU101" s="4"/>
      <c r="HRV101" s="4"/>
      <c r="HRW101" s="4"/>
      <c r="HRX101" s="4"/>
      <c r="HRY101" s="4"/>
      <c r="HRZ101" s="4"/>
      <c r="HSA101" s="4"/>
      <c r="HSB101" s="4"/>
      <c r="HSC101" s="4"/>
      <c r="HSD101" s="4"/>
      <c r="HSE101" s="4"/>
      <c r="HSF101" s="4"/>
      <c r="HSG101" s="4"/>
      <c r="HSH101" s="4"/>
      <c r="HSI101" s="4"/>
      <c r="HSJ101" s="4"/>
      <c r="HSK101" s="4"/>
      <c r="HSL101" s="4"/>
      <c r="HSM101" s="4"/>
      <c r="HSN101" s="4"/>
      <c r="HSO101" s="4"/>
      <c r="HSP101" s="4"/>
      <c r="HSQ101" s="4"/>
      <c r="HSR101" s="4"/>
      <c r="HSS101" s="4"/>
      <c r="HST101" s="4"/>
      <c r="HSU101" s="4"/>
      <c r="HSV101" s="4"/>
      <c r="HSW101" s="4"/>
      <c r="HSX101" s="4"/>
      <c r="HSY101" s="4"/>
      <c r="HSZ101" s="4"/>
      <c r="HTA101" s="4"/>
      <c r="HTB101" s="4"/>
      <c r="HTC101" s="4"/>
      <c r="HTD101" s="4"/>
      <c r="HTE101" s="4"/>
      <c r="HTF101" s="4"/>
      <c r="HTG101" s="4"/>
      <c r="HTH101" s="4"/>
      <c r="HTI101" s="4"/>
      <c r="HTJ101" s="4"/>
      <c r="HTK101" s="4"/>
      <c r="HTL101" s="4"/>
      <c r="HTM101" s="4"/>
      <c r="HTN101" s="4"/>
      <c r="HTO101" s="4"/>
      <c r="HTP101" s="4"/>
      <c r="HTQ101" s="4"/>
      <c r="HTR101" s="4"/>
      <c r="HTS101" s="4"/>
      <c r="HTT101" s="4"/>
      <c r="HTU101" s="4"/>
      <c r="HTV101" s="4"/>
      <c r="HTW101" s="4"/>
      <c r="HTX101" s="4"/>
      <c r="HTY101" s="4"/>
      <c r="HTZ101" s="4"/>
      <c r="HUA101" s="4"/>
      <c r="HUB101" s="4"/>
      <c r="HUC101" s="4"/>
      <c r="HUD101" s="4"/>
      <c r="HUE101" s="4"/>
      <c r="HUF101" s="4"/>
      <c r="HUG101" s="4"/>
      <c r="HUH101" s="4"/>
      <c r="HUI101" s="4"/>
      <c r="HUJ101" s="4"/>
      <c r="HUK101" s="4"/>
      <c r="HUL101" s="4"/>
      <c r="HUM101" s="4"/>
      <c r="HUN101" s="4"/>
      <c r="HUO101" s="4"/>
      <c r="HUP101" s="4"/>
      <c r="HUQ101" s="4"/>
      <c r="HUR101" s="4"/>
      <c r="HUS101" s="4"/>
      <c r="HUT101" s="4"/>
      <c r="HUU101" s="4"/>
      <c r="HUV101" s="4"/>
      <c r="HUW101" s="4"/>
      <c r="HUX101" s="4"/>
      <c r="HUY101" s="4"/>
      <c r="HUZ101" s="4"/>
      <c r="HVA101" s="4"/>
      <c r="HVB101" s="4"/>
      <c r="HVC101" s="4"/>
      <c r="HVD101" s="4"/>
      <c r="HVE101" s="4"/>
      <c r="HVF101" s="4"/>
      <c r="HVG101" s="4"/>
      <c r="HVH101" s="4"/>
      <c r="HVI101" s="4"/>
      <c r="HVJ101" s="4"/>
      <c r="HVK101" s="4"/>
      <c r="HVL101" s="4"/>
      <c r="HVM101" s="4"/>
      <c r="HVN101" s="4"/>
      <c r="HVO101" s="4"/>
      <c r="HVP101" s="4"/>
      <c r="HVQ101" s="4"/>
      <c r="HVR101" s="4"/>
      <c r="HVS101" s="4"/>
      <c r="HVT101" s="4"/>
      <c r="HVU101" s="4"/>
      <c r="HVV101" s="4"/>
      <c r="HVW101" s="4"/>
      <c r="HVX101" s="4"/>
      <c r="HVY101" s="4"/>
      <c r="HVZ101" s="4"/>
      <c r="HWA101" s="4"/>
      <c r="HWB101" s="4"/>
      <c r="HWC101" s="4"/>
      <c r="HWD101" s="4"/>
      <c r="HWE101" s="4"/>
      <c r="HWF101" s="4"/>
      <c r="HWG101" s="4"/>
      <c r="HWH101" s="4"/>
      <c r="HWI101" s="4"/>
      <c r="HWJ101" s="4"/>
      <c r="HWK101" s="4"/>
      <c r="HWL101" s="4"/>
      <c r="HWM101" s="4"/>
      <c r="HWN101" s="4"/>
      <c r="HWO101" s="4"/>
      <c r="HWP101" s="4"/>
      <c r="HWQ101" s="4"/>
      <c r="HWR101" s="4"/>
      <c r="HWS101" s="4"/>
      <c r="HWT101" s="4"/>
      <c r="HWU101" s="4"/>
      <c r="HWV101" s="4"/>
      <c r="HWW101" s="4"/>
      <c r="HWX101" s="4"/>
      <c r="HWY101" s="4"/>
      <c r="HWZ101" s="4"/>
      <c r="HXA101" s="4"/>
      <c r="HXB101" s="4"/>
      <c r="HXC101" s="4"/>
      <c r="HXD101" s="4"/>
      <c r="HXE101" s="4"/>
      <c r="HXF101" s="4"/>
      <c r="HXG101" s="4"/>
      <c r="HXH101" s="4"/>
      <c r="HXI101" s="4"/>
      <c r="HXJ101" s="4"/>
      <c r="HXK101" s="4"/>
      <c r="HXL101" s="4"/>
      <c r="HXM101" s="4"/>
      <c r="HXN101" s="4"/>
      <c r="HXO101" s="4"/>
      <c r="HXP101" s="4"/>
      <c r="HXQ101" s="4"/>
      <c r="HXR101" s="4"/>
      <c r="HXS101" s="4"/>
      <c r="HXT101" s="4"/>
      <c r="HXU101" s="4"/>
      <c r="HXV101" s="4"/>
      <c r="HXW101" s="4"/>
      <c r="HXX101" s="4"/>
      <c r="HXY101" s="4"/>
      <c r="HXZ101" s="4"/>
      <c r="HYA101" s="4"/>
      <c r="HYB101" s="4"/>
      <c r="HYC101" s="4"/>
      <c r="HYD101" s="4"/>
      <c r="HYE101" s="4"/>
      <c r="HYF101" s="4"/>
      <c r="HYG101" s="4"/>
      <c r="HYH101" s="4"/>
      <c r="HYI101" s="4"/>
      <c r="HYJ101" s="4"/>
      <c r="HYK101" s="4"/>
      <c r="HYL101" s="4"/>
      <c r="HYM101" s="4"/>
      <c r="HYN101" s="4"/>
      <c r="HYO101" s="4"/>
      <c r="HYP101" s="4"/>
      <c r="HYQ101" s="4"/>
      <c r="HYR101" s="4"/>
      <c r="HYS101" s="4"/>
      <c r="HYT101" s="4"/>
      <c r="HYU101" s="4"/>
      <c r="HYV101" s="4"/>
      <c r="HYW101" s="4"/>
      <c r="HYX101" s="4"/>
      <c r="HYY101" s="4"/>
      <c r="HYZ101" s="4"/>
      <c r="HZA101" s="4"/>
      <c r="HZB101" s="4"/>
      <c r="HZC101" s="4"/>
      <c r="HZD101" s="4"/>
      <c r="HZE101" s="4"/>
      <c r="HZF101" s="4"/>
      <c r="HZG101" s="4"/>
      <c r="HZH101" s="4"/>
      <c r="HZI101" s="4"/>
      <c r="HZJ101" s="4"/>
      <c r="HZK101" s="4"/>
      <c r="HZL101" s="4"/>
      <c r="HZM101" s="4"/>
      <c r="HZN101" s="4"/>
      <c r="HZO101" s="4"/>
      <c r="HZP101" s="4"/>
      <c r="HZQ101" s="4"/>
      <c r="HZR101" s="4"/>
      <c r="HZS101" s="4"/>
      <c r="HZT101" s="4"/>
      <c r="HZU101" s="4"/>
      <c r="HZV101" s="4"/>
      <c r="HZW101" s="4"/>
      <c r="HZX101" s="4"/>
      <c r="HZY101" s="4"/>
      <c r="HZZ101" s="4"/>
      <c r="IAA101" s="4"/>
      <c r="IAB101" s="4"/>
      <c r="IAC101" s="4"/>
      <c r="IAD101" s="4"/>
      <c r="IAE101" s="4"/>
      <c r="IAF101" s="4"/>
      <c r="IAG101" s="4"/>
      <c r="IAH101" s="4"/>
      <c r="IAI101" s="4"/>
      <c r="IAJ101" s="4"/>
      <c r="IAK101" s="4"/>
      <c r="IAL101" s="4"/>
      <c r="IAM101" s="4"/>
      <c r="IAN101" s="4"/>
      <c r="IAO101" s="4"/>
      <c r="IAP101" s="4"/>
      <c r="IAQ101" s="4"/>
      <c r="IAR101" s="4"/>
      <c r="IAS101" s="4"/>
      <c r="IAT101" s="4"/>
      <c r="IAU101" s="4"/>
      <c r="IAV101" s="4"/>
      <c r="IAW101" s="4"/>
      <c r="IAX101" s="4"/>
      <c r="IAY101" s="4"/>
      <c r="IAZ101" s="4"/>
      <c r="IBA101" s="4"/>
      <c r="IBB101" s="4"/>
      <c r="IBC101" s="4"/>
      <c r="IBD101" s="4"/>
      <c r="IBE101" s="4"/>
      <c r="IBF101" s="4"/>
      <c r="IBG101" s="4"/>
      <c r="IBH101" s="4"/>
      <c r="IBI101" s="4"/>
      <c r="IBJ101" s="4"/>
      <c r="IBK101" s="4"/>
      <c r="IBL101" s="4"/>
      <c r="IBM101" s="4"/>
      <c r="IBN101" s="4"/>
      <c r="IBO101" s="4"/>
      <c r="IBP101" s="4"/>
      <c r="IBQ101" s="4"/>
      <c r="IBR101" s="4"/>
      <c r="IBS101" s="4"/>
      <c r="IBT101" s="4"/>
      <c r="IBU101" s="4"/>
      <c r="IBV101" s="4"/>
      <c r="IBW101" s="4"/>
      <c r="IBX101" s="4"/>
      <c r="IBY101" s="4"/>
      <c r="IBZ101" s="4"/>
      <c r="ICA101" s="4"/>
      <c r="ICB101" s="4"/>
      <c r="ICC101" s="4"/>
      <c r="ICD101" s="4"/>
      <c r="ICE101" s="4"/>
      <c r="ICF101" s="4"/>
      <c r="ICG101" s="4"/>
      <c r="ICH101" s="4"/>
      <c r="ICI101" s="4"/>
      <c r="ICJ101" s="4"/>
      <c r="ICK101" s="4"/>
      <c r="ICL101" s="4"/>
      <c r="ICM101" s="4"/>
      <c r="ICN101" s="4"/>
      <c r="ICO101" s="4"/>
      <c r="ICP101" s="4"/>
      <c r="ICQ101" s="4"/>
      <c r="ICR101" s="4"/>
      <c r="ICS101" s="4"/>
      <c r="ICT101" s="4"/>
      <c r="ICU101" s="4"/>
      <c r="ICV101" s="4"/>
      <c r="ICW101" s="4"/>
      <c r="ICX101" s="4"/>
      <c r="ICY101" s="4"/>
      <c r="ICZ101" s="4"/>
      <c r="IDA101" s="4"/>
      <c r="IDB101" s="4"/>
      <c r="IDC101" s="4"/>
      <c r="IDD101" s="4"/>
      <c r="IDE101" s="4"/>
      <c r="IDF101" s="4"/>
      <c r="IDG101" s="4"/>
      <c r="IDH101" s="4"/>
      <c r="IDI101" s="4"/>
      <c r="IDJ101" s="4"/>
      <c r="IDK101" s="4"/>
      <c r="IDL101" s="4"/>
      <c r="IDM101" s="4"/>
      <c r="IDN101" s="4"/>
      <c r="IDO101" s="4"/>
      <c r="IDP101" s="4"/>
      <c r="IDQ101" s="4"/>
      <c r="IDR101" s="4"/>
      <c r="IDS101" s="4"/>
      <c r="IDT101" s="4"/>
      <c r="IDU101" s="4"/>
      <c r="IDV101" s="4"/>
      <c r="IDW101" s="4"/>
      <c r="IDX101" s="4"/>
      <c r="IDY101" s="4"/>
      <c r="IDZ101" s="4"/>
      <c r="IEA101" s="4"/>
      <c r="IEB101" s="4"/>
      <c r="IEC101" s="4"/>
      <c r="IED101" s="4"/>
      <c r="IEE101" s="4"/>
      <c r="IEF101" s="4"/>
      <c r="IEG101" s="4"/>
      <c r="IEH101" s="4"/>
      <c r="IEI101" s="4"/>
      <c r="IEJ101" s="4"/>
      <c r="IEK101" s="4"/>
      <c r="IEL101" s="4"/>
      <c r="IEM101" s="4"/>
      <c r="IEN101" s="4"/>
      <c r="IEO101" s="4"/>
      <c r="IEP101" s="4"/>
      <c r="IEQ101" s="4"/>
      <c r="IER101" s="4"/>
      <c r="IES101" s="4"/>
      <c r="IET101" s="4"/>
      <c r="IEU101" s="4"/>
      <c r="IEV101" s="4"/>
      <c r="IEW101" s="4"/>
      <c r="IEX101" s="4"/>
      <c r="IEY101" s="4"/>
      <c r="IEZ101" s="4"/>
      <c r="IFA101" s="4"/>
      <c r="IFB101" s="4"/>
      <c r="IFC101" s="4"/>
      <c r="IFD101" s="4"/>
      <c r="IFE101" s="4"/>
      <c r="IFF101" s="4"/>
      <c r="IFG101" s="4"/>
      <c r="IFH101" s="4"/>
      <c r="IFI101" s="4"/>
      <c r="IFJ101" s="4"/>
      <c r="IFK101" s="4"/>
      <c r="IFL101" s="4"/>
      <c r="IFM101" s="4"/>
      <c r="IFN101" s="4"/>
      <c r="IFO101" s="4"/>
      <c r="IFP101" s="4"/>
      <c r="IFQ101" s="4"/>
      <c r="IFR101" s="4"/>
      <c r="IFS101" s="4"/>
      <c r="IFT101" s="4"/>
      <c r="IFU101" s="4"/>
      <c r="IFV101" s="4"/>
      <c r="IFW101" s="4"/>
      <c r="IFX101" s="4"/>
      <c r="IFY101" s="4"/>
      <c r="IFZ101" s="4"/>
      <c r="IGA101" s="4"/>
      <c r="IGB101" s="4"/>
      <c r="IGC101" s="4"/>
      <c r="IGD101" s="4"/>
      <c r="IGE101" s="4"/>
      <c r="IGF101" s="4"/>
      <c r="IGG101" s="4"/>
      <c r="IGH101" s="4"/>
      <c r="IGI101" s="4"/>
      <c r="IGJ101" s="4"/>
      <c r="IGK101" s="4"/>
      <c r="IGL101" s="4"/>
      <c r="IGM101" s="4"/>
      <c r="IGN101" s="4"/>
      <c r="IGO101" s="4"/>
      <c r="IGP101" s="4"/>
      <c r="IGQ101" s="4"/>
      <c r="IGR101" s="4"/>
      <c r="IGS101" s="4"/>
      <c r="IGT101" s="4"/>
      <c r="IGU101" s="4"/>
      <c r="IGV101" s="4"/>
      <c r="IGW101" s="4"/>
      <c r="IGX101" s="4"/>
      <c r="IGY101" s="4"/>
      <c r="IGZ101" s="4"/>
      <c r="IHA101" s="4"/>
      <c r="IHB101" s="4"/>
      <c r="IHC101" s="4"/>
      <c r="IHD101" s="4"/>
      <c r="IHE101" s="4"/>
      <c r="IHF101" s="4"/>
      <c r="IHG101" s="4"/>
      <c r="IHH101" s="4"/>
      <c r="IHI101" s="4"/>
      <c r="IHJ101" s="4"/>
      <c r="IHK101" s="4"/>
      <c r="IHL101" s="4"/>
      <c r="IHM101" s="4"/>
      <c r="IHN101" s="4"/>
      <c r="IHO101" s="4"/>
      <c r="IHP101" s="4"/>
      <c r="IHQ101" s="4"/>
      <c r="IHR101" s="4"/>
      <c r="IHS101" s="4"/>
      <c r="IHT101" s="4"/>
      <c r="IHU101" s="4"/>
      <c r="IHV101" s="4"/>
      <c r="IHW101" s="4"/>
      <c r="IHX101" s="4"/>
      <c r="IHY101" s="4"/>
      <c r="IHZ101" s="4"/>
      <c r="IIA101" s="4"/>
      <c r="IIB101" s="4"/>
      <c r="IIC101" s="4"/>
      <c r="IID101" s="4"/>
      <c r="IIE101" s="4"/>
      <c r="IIF101" s="4"/>
      <c r="IIG101" s="4"/>
      <c r="IIH101" s="4"/>
      <c r="III101" s="4"/>
      <c r="IIJ101" s="4"/>
      <c r="IIK101" s="4"/>
      <c r="IIL101" s="4"/>
      <c r="IIM101" s="4"/>
      <c r="IIN101" s="4"/>
      <c r="IIO101" s="4"/>
      <c r="IIP101" s="4"/>
      <c r="IIQ101" s="4"/>
      <c r="IIR101" s="4"/>
      <c r="IIS101" s="4"/>
      <c r="IIT101" s="4"/>
      <c r="IIU101" s="4"/>
      <c r="IIV101" s="4"/>
      <c r="IIW101" s="4"/>
      <c r="IIX101" s="4"/>
      <c r="IIY101" s="4"/>
      <c r="IIZ101" s="4"/>
      <c r="IJA101" s="4"/>
      <c r="IJB101" s="4"/>
      <c r="IJC101" s="4"/>
      <c r="IJD101" s="4"/>
      <c r="IJE101" s="4"/>
      <c r="IJF101" s="4"/>
      <c r="IJG101" s="4"/>
      <c r="IJH101" s="4"/>
      <c r="IJI101" s="4"/>
      <c r="IJJ101" s="4"/>
      <c r="IJK101" s="4"/>
      <c r="IJL101" s="4"/>
      <c r="IJM101" s="4"/>
      <c r="IJN101" s="4"/>
      <c r="IJO101" s="4"/>
      <c r="IJP101" s="4"/>
      <c r="IJQ101" s="4"/>
      <c r="IJR101" s="4"/>
      <c r="IJS101" s="4"/>
      <c r="IJT101" s="4"/>
      <c r="IJU101" s="4"/>
      <c r="IJV101" s="4"/>
      <c r="IJW101" s="4"/>
      <c r="IJX101" s="4"/>
      <c r="IJY101" s="4"/>
      <c r="IJZ101" s="4"/>
      <c r="IKA101" s="4"/>
      <c r="IKB101" s="4"/>
      <c r="IKC101" s="4"/>
      <c r="IKD101" s="4"/>
      <c r="IKE101" s="4"/>
      <c r="IKF101" s="4"/>
      <c r="IKG101" s="4"/>
      <c r="IKH101" s="4"/>
      <c r="IKI101" s="4"/>
      <c r="IKJ101" s="4"/>
      <c r="IKK101" s="4"/>
      <c r="IKL101" s="4"/>
      <c r="IKM101" s="4"/>
      <c r="IKN101" s="4"/>
      <c r="IKO101" s="4"/>
      <c r="IKP101" s="4"/>
      <c r="IKQ101" s="4"/>
      <c r="IKR101" s="4"/>
      <c r="IKS101" s="4"/>
      <c r="IKT101" s="4"/>
      <c r="IKU101" s="4"/>
      <c r="IKV101" s="4"/>
      <c r="IKW101" s="4"/>
      <c r="IKX101" s="4"/>
      <c r="IKY101" s="4"/>
      <c r="IKZ101" s="4"/>
      <c r="ILA101" s="4"/>
      <c r="ILB101" s="4"/>
      <c r="ILC101" s="4"/>
      <c r="ILD101" s="4"/>
      <c r="ILE101" s="4"/>
      <c r="ILF101" s="4"/>
      <c r="ILG101" s="4"/>
      <c r="ILH101" s="4"/>
      <c r="ILI101" s="4"/>
      <c r="ILJ101" s="4"/>
      <c r="ILK101" s="4"/>
      <c r="ILL101" s="4"/>
      <c r="ILM101" s="4"/>
      <c r="ILN101" s="4"/>
      <c r="ILO101" s="4"/>
      <c r="ILP101" s="4"/>
      <c r="ILQ101" s="4"/>
      <c r="ILR101" s="4"/>
      <c r="ILS101" s="4"/>
      <c r="ILT101" s="4"/>
      <c r="ILU101" s="4"/>
      <c r="ILV101" s="4"/>
      <c r="ILW101" s="4"/>
      <c r="ILX101" s="4"/>
      <c r="ILY101" s="4"/>
      <c r="ILZ101" s="4"/>
      <c r="IMA101" s="4"/>
      <c r="IMB101" s="4"/>
      <c r="IMC101" s="4"/>
      <c r="IMD101" s="4"/>
      <c r="IME101" s="4"/>
      <c r="IMF101" s="4"/>
      <c r="IMG101" s="4"/>
      <c r="IMH101" s="4"/>
      <c r="IMI101" s="4"/>
      <c r="IMJ101" s="4"/>
      <c r="IMK101" s="4"/>
      <c r="IML101" s="4"/>
      <c r="IMM101" s="4"/>
      <c r="IMN101" s="4"/>
      <c r="IMO101" s="4"/>
      <c r="IMP101" s="4"/>
      <c r="IMQ101" s="4"/>
      <c r="IMR101" s="4"/>
      <c r="IMS101" s="4"/>
      <c r="IMT101" s="4"/>
      <c r="IMU101" s="4"/>
      <c r="IMV101" s="4"/>
      <c r="IMW101" s="4"/>
      <c r="IMX101" s="4"/>
      <c r="IMY101" s="4"/>
      <c r="IMZ101" s="4"/>
      <c r="INA101" s="4"/>
      <c r="INB101" s="4"/>
      <c r="INC101" s="4"/>
      <c r="IND101" s="4"/>
      <c r="INE101" s="4"/>
      <c r="INF101" s="4"/>
      <c r="ING101" s="4"/>
      <c r="INH101" s="4"/>
      <c r="INI101" s="4"/>
      <c r="INJ101" s="4"/>
      <c r="INK101" s="4"/>
      <c r="INL101" s="4"/>
      <c r="INM101" s="4"/>
      <c r="INN101" s="4"/>
      <c r="INO101" s="4"/>
      <c r="INP101" s="4"/>
      <c r="INQ101" s="4"/>
      <c r="INR101" s="4"/>
      <c r="INS101" s="4"/>
      <c r="INT101" s="4"/>
      <c r="INU101" s="4"/>
      <c r="INV101" s="4"/>
      <c r="INW101" s="4"/>
      <c r="INX101" s="4"/>
      <c r="INY101" s="4"/>
      <c r="INZ101" s="4"/>
      <c r="IOA101" s="4"/>
      <c r="IOB101" s="4"/>
      <c r="IOC101" s="4"/>
      <c r="IOD101" s="4"/>
      <c r="IOE101" s="4"/>
      <c r="IOF101" s="4"/>
      <c r="IOG101" s="4"/>
      <c r="IOH101" s="4"/>
      <c r="IOI101" s="4"/>
      <c r="IOJ101" s="4"/>
      <c r="IOK101" s="4"/>
      <c r="IOL101" s="4"/>
      <c r="IOM101" s="4"/>
      <c r="ION101" s="4"/>
      <c r="IOO101" s="4"/>
      <c r="IOP101" s="4"/>
      <c r="IOQ101" s="4"/>
      <c r="IOR101" s="4"/>
      <c r="IOS101" s="4"/>
      <c r="IOT101" s="4"/>
      <c r="IOU101" s="4"/>
      <c r="IOV101" s="4"/>
      <c r="IOW101" s="4"/>
      <c r="IOX101" s="4"/>
      <c r="IOY101" s="4"/>
      <c r="IOZ101" s="4"/>
      <c r="IPA101" s="4"/>
      <c r="IPB101" s="4"/>
      <c r="IPC101" s="4"/>
      <c r="IPD101" s="4"/>
      <c r="IPE101" s="4"/>
      <c r="IPF101" s="4"/>
      <c r="IPG101" s="4"/>
      <c r="IPH101" s="4"/>
      <c r="IPI101" s="4"/>
      <c r="IPJ101" s="4"/>
      <c r="IPK101" s="4"/>
      <c r="IPL101" s="4"/>
      <c r="IPM101" s="4"/>
      <c r="IPN101" s="4"/>
      <c r="IPO101" s="4"/>
      <c r="IPP101" s="4"/>
      <c r="IPQ101" s="4"/>
      <c r="IPR101" s="4"/>
      <c r="IPS101" s="4"/>
      <c r="IPT101" s="4"/>
      <c r="IPU101" s="4"/>
      <c r="IPV101" s="4"/>
      <c r="IPW101" s="4"/>
      <c r="IPX101" s="4"/>
      <c r="IPY101" s="4"/>
      <c r="IPZ101" s="4"/>
      <c r="IQA101" s="4"/>
      <c r="IQB101" s="4"/>
      <c r="IQC101" s="4"/>
      <c r="IQD101" s="4"/>
      <c r="IQE101" s="4"/>
      <c r="IQF101" s="4"/>
      <c r="IQG101" s="4"/>
      <c r="IQH101" s="4"/>
      <c r="IQI101" s="4"/>
      <c r="IQJ101" s="4"/>
      <c r="IQK101" s="4"/>
      <c r="IQL101" s="4"/>
      <c r="IQM101" s="4"/>
      <c r="IQN101" s="4"/>
      <c r="IQO101" s="4"/>
      <c r="IQP101" s="4"/>
      <c r="IQQ101" s="4"/>
      <c r="IQR101" s="4"/>
      <c r="IQS101" s="4"/>
      <c r="IQT101" s="4"/>
      <c r="IQU101" s="4"/>
      <c r="IQV101" s="4"/>
      <c r="IQW101" s="4"/>
      <c r="IQX101" s="4"/>
      <c r="IQY101" s="4"/>
      <c r="IQZ101" s="4"/>
      <c r="IRA101" s="4"/>
      <c r="IRB101" s="4"/>
      <c r="IRC101" s="4"/>
      <c r="IRD101" s="4"/>
      <c r="IRE101" s="4"/>
      <c r="IRF101" s="4"/>
      <c r="IRG101" s="4"/>
      <c r="IRH101" s="4"/>
      <c r="IRI101" s="4"/>
      <c r="IRJ101" s="4"/>
      <c r="IRK101" s="4"/>
      <c r="IRL101" s="4"/>
      <c r="IRM101" s="4"/>
      <c r="IRN101" s="4"/>
      <c r="IRO101" s="4"/>
      <c r="IRP101" s="4"/>
      <c r="IRQ101" s="4"/>
      <c r="IRR101" s="4"/>
      <c r="IRS101" s="4"/>
      <c r="IRT101" s="4"/>
      <c r="IRU101" s="4"/>
      <c r="IRV101" s="4"/>
      <c r="IRW101" s="4"/>
      <c r="IRX101" s="4"/>
      <c r="IRY101" s="4"/>
      <c r="IRZ101" s="4"/>
      <c r="ISA101" s="4"/>
      <c r="ISB101" s="4"/>
      <c r="ISC101" s="4"/>
      <c r="ISD101" s="4"/>
      <c r="ISE101" s="4"/>
      <c r="ISF101" s="4"/>
      <c r="ISG101" s="4"/>
      <c r="ISH101" s="4"/>
      <c r="ISI101" s="4"/>
      <c r="ISJ101" s="4"/>
      <c r="ISK101" s="4"/>
      <c r="ISL101" s="4"/>
      <c r="ISM101" s="4"/>
      <c r="ISN101" s="4"/>
      <c r="ISO101" s="4"/>
      <c r="ISP101" s="4"/>
      <c r="ISQ101" s="4"/>
      <c r="ISR101" s="4"/>
      <c r="ISS101" s="4"/>
      <c r="IST101" s="4"/>
      <c r="ISU101" s="4"/>
      <c r="ISV101" s="4"/>
      <c r="ISW101" s="4"/>
      <c r="ISX101" s="4"/>
      <c r="ISY101" s="4"/>
      <c r="ISZ101" s="4"/>
      <c r="ITA101" s="4"/>
      <c r="ITB101" s="4"/>
      <c r="ITC101" s="4"/>
      <c r="ITD101" s="4"/>
      <c r="ITE101" s="4"/>
      <c r="ITF101" s="4"/>
      <c r="ITG101" s="4"/>
      <c r="ITH101" s="4"/>
      <c r="ITI101" s="4"/>
      <c r="ITJ101" s="4"/>
      <c r="ITK101" s="4"/>
      <c r="ITL101" s="4"/>
      <c r="ITM101" s="4"/>
      <c r="ITN101" s="4"/>
      <c r="ITO101" s="4"/>
      <c r="ITP101" s="4"/>
      <c r="ITQ101" s="4"/>
      <c r="ITR101" s="4"/>
      <c r="ITS101" s="4"/>
      <c r="ITT101" s="4"/>
      <c r="ITU101" s="4"/>
      <c r="ITV101" s="4"/>
      <c r="ITW101" s="4"/>
      <c r="ITX101" s="4"/>
      <c r="ITY101" s="4"/>
      <c r="ITZ101" s="4"/>
      <c r="IUA101" s="4"/>
      <c r="IUB101" s="4"/>
      <c r="IUC101" s="4"/>
      <c r="IUD101" s="4"/>
      <c r="IUE101" s="4"/>
      <c r="IUF101" s="4"/>
      <c r="IUG101" s="4"/>
      <c r="IUH101" s="4"/>
      <c r="IUI101" s="4"/>
      <c r="IUJ101" s="4"/>
      <c r="IUK101" s="4"/>
      <c r="IUL101" s="4"/>
      <c r="IUM101" s="4"/>
      <c r="IUN101" s="4"/>
      <c r="IUO101" s="4"/>
      <c r="IUP101" s="4"/>
      <c r="IUQ101" s="4"/>
      <c r="IUR101" s="4"/>
      <c r="IUS101" s="4"/>
      <c r="IUT101" s="4"/>
      <c r="IUU101" s="4"/>
      <c r="IUV101" s="4"/>
      <c r="IUW101" s="4"/>
      <c r="IUX101" s="4"/>
      <c r="IUY101" s="4"/>
      <c r="IUZ101" s="4"/>
      <c r="IVA101" s="4"/>
      <c r="IVB101" s="4"/>
      <c r="IVC101" s="4"/>
      <c r="IVD101" s="4"/>
      <c r="IVE101" s="4"/>
      <c r="IVF101" s="4"/>
      <c r="IVG101" s="4"/>
      <c r="IVH101" s="4"/>
      <c r="IVI101" s="4"/>
      <c r="IVJ101" s="4"/>
      <c r="IVK101" s="4"/>
      <c r="IVL101" s="4"/>
      <c r="IVM101" s="4"/>
      <c r="IVN101" s="4"/>
      <c r="IVO101" s="4"/>
      <c r="IVP101" s="4"/>
      <c r="IVQ101" s="4"/>
      <c r="IVR101" s="4"/>
      <c r="IVS101" s="4"/>
      <c r="IVT101" s="4"/>
      <c r="IVU101" s="4"/>
      <c r="IVV101" s="4"/>
      <c r="IVW101" s="4"/>
      <c r="IVX101" s="4"/>
      <c r="IVY101" s="4"/>
      <c r="IVZ101" s="4"/>
      <c r="IWA101" s="4"/>
      <c r="IWB101" s="4"/>
      <c r="IWC101" s="4"/>
      <c r="IWD101" s="4"/>
      <c r="IWE101" s="4"/>
      <c r="IWF101" s="4"/>
      <c r="IWG101" s="4"/>
      <c r="IWH101" s="4"/>
      <c r="IWI101" s="4"/>
      <c r="IWJ101" s="4"/>
      <c r="IWK101" s="4"/>
      <c r="IWL101" s="4"/>
      <c r="IWM101" s="4"/>
      <c r="IWN101" s="4"/>
      <c r="IWO101" s="4"/>
      <c r="IWP101" s="4"/>
      <c r="IWQ101" s="4"/>
      <c r="IWR101" s="4"/>
      <c r="IWS101" s="4"/>
      <c r="IWT101" s="4"/>
      <c r="IWU101" s="4"/>
      <c r="IWV101" s="4"/>
      <c r="IWW101" s="4"/>
      <c r="IWX101" s="4"/>
      <c r="IWY101" s="4"/>
      <c r="IWZ101" s="4"/>
      <c r="IXA101" s="4"/>
      <c r="IXB101" s="4"/>
      <c r="IXC101" s="4"/>
      <c r="IXD101" s="4"/>
      <c r="IXE101" s="4"/>
      <c r="IXF101" s="4"/>
      <c r="IXG101" s="4"/>
      <c r="IXH101" s="4"/>
      <c r="IXI101" s="4"/>
      <c r="IXJ101" s="4"/>
      <c r="IXK101" s="4"/>
      <c r="IXL101" s="4"/>
      <c r="IXM101" s="4"/>
      <c r="IXN101" s="4"/>
      <c r="IXO101" s="4"/>
      <c r="IXP101" s="4"/>
      <c r="IXQ101" s="4"/>
      <c r="IXR101" s="4"/>
      <c r="IXS101" s="4"/>
      <c r="IXT101" s="4"/>
      <c r="IXU101" s="4"/>
      <c r="IXV101" s="4"/>
      <c r="IXW101" s="4"/>
      <c r="IXX101" s="4"/>
      <c r="IXY101" s="4"/>
      <c r="IXZ101" s="4"/>
      <c r="IYA101" s="4"/>
      <c r="IYB101" s="4"/>
      <c r="IYC101" s="4"/>
      <c r="IYD101" s="4"/>
      <c r="IYE101" s="4"/>
      <c r="IYF101" s="4"/>
      <c r="IYG101" s="4"/>
      <c r="IYH101" s="4"/>
      <c r="IYI101" s="4"/>
      <c r="IYJ101" s="4"/>
      <c r="IYK101" s="4"/>
      <c r="IYL101" s="4"/>
      <c r="IYM101" s="4"/>
      <c r="IYN101" s="4"/>
      <c r="IYO101" s="4"/>
      <c r="IYP101" s="4"/>
      <c r="IYQ101" s="4"/>
      <c r="IYR101" s="4"/>
      <c r="IYS101" s="4"/>
      <c r="IYT101" s="4"/>
      <c r="IYU101" s="4"/>
      <c r="IYV101" s="4"/>
      <c r="IYW101" s="4"/>
      <c r="IYX101" s="4"/>
      <c r="IYY101" s="4"/>
      <c r="IYZ101" s="4"/>
      <c r="IZA101" s="4"/>
      <c r="IZB101" s="4"/>
      <c r="IZC101" s="4"/>
      <c r="IZD101" s="4"/>
      <c r="IZE101" s="4"/>
      <c r="IZF101" s="4"/>
      <c r="IZG101" s="4"/>
      <c r="IZH101" s="4"/>
      <c r="IZI101" s="4"/>
      <c r="IZJ101" s="4"/>
      <c r="IZK101" s="4"/>
      <c r="IZL101" s="4"/>
      <c r="IZM101" s="4"/>
      <c r="IZN101" s="4"/>
      <c r="IZO101" s="4"/>
      <c r="IZP101" s="4"/>
      <c r="IZQ101" s="4"/>
      <c r="IZR101" s="4"/>
      <c r="IZS101" s="4"/>
      <c r="IZT101" s="4"/>
      <c r="IZU101" s="4"/>
      <c r="IZV101" s="4"/>
      <c r="IZW101" s="4"/>
      <c r="IZX101" s="4"/>
      <c r="IZY101" s="4"/>
      <c r="IZZ101" s="4"/>
      <c r="JAA101" s="4"/>
      <c r="JAB101" s="4"/>
      <c r="JAC101" s="4"/>
      <c r="JAD101" s="4"/>
      <c r="JAE101" s="4"/>
      <c r="JAF101" s="4"/>
      <c r="JAG101" s="4"/>
      <c r="JAH101" s="4"/>
      <c r="JAI101" s="4"/>
      <c r="JAJ101" s="4"/>
      <c r="JAK101" s="4"/>
      <c r="JAL101" s="4"/>
      <c r="JAM101" s="4"/>
      <c r="JAN101" s="4"/>
      <c r="JAO101" s="4"/>
      <c r="JAP101" s="4"/>
      <c r="JAQ101" s="4"/>
      <c r="JAR101" s="4"/>
      <c r="JAS101" s="4"/>
      <c r="JAT101" s="4"/>
      <c r="JAU101" s="4"/>
      <c r="JAV101" s="4"/>
      <c r="JAW101" s="4"/>
      <c r="JAX101" s="4"/>
      <c r="JAY101" s="4"/>
      <c r="JAZ101" s="4"/>
      <c r="JBA101" s="4"/>
      <c r="JBB101" s="4"/>
      <c r="JBC101" s="4"/>
      <c r="JBD101" s="4"/>
      <c r="JBE101" s="4"/>
      <c r="JBF101" s="4"/>
      <c r="JBG101" s="4"/>
      <c r="JBH101" s="4"/>
      <c r="JBI101" s="4"/>
      <c r="JBJ101" s="4"/>
      <c r="JBK101" s="4"/>
      <c r="JBL101" s="4"/>
      <c r="JBM101" s="4"/>
      <c r="JBN101" s="4"/>
      <c r="JBO101" s="4"/>
      <c r="JBP101" s="4"/>
      <c r="JBQ101" s="4"/>
      <c r="JBR101" s="4"/>
      <c r="JBS101" s="4"/>
      <c r="JBT101" s="4"/>
      <c r="JBU101" s="4"/>
      <c r="JBV101" s="4"/>
      <c r="JBW101" s="4"/>
      <c r="JBX101" s="4"/>
      <c r="JBY101" s="4"/>
      <c r="JBZ101" s="4"/>
      <c r="JCA101" s="4"/>
      <c r="JCB101" s="4"/>
      <c r="JCC101" s="4"/>
      <c r="JCD101" s="4"/>
      <c r="JCE101" s="4"/>
      <c r="JCF101" s="4"/>
      <c r="JCG101" s="4"/>
      <c r="JCH101" s="4"/>
      <c r="JCI101" s="4"/>
      <c r="JCJ101" s="4"/>
      <c r="JCK101" s="4"/>
      <c r="JCL101" s="4"/>
      <c r="JCM101" s="4"/>
      <c r="JCN101" s="4"/>
      <c r="JCO101" s="4"/>
      <c r="JCP101" s="4"/>
      <c r="JCQ101" s="4"/>
      <c r="JCR101" s="4"/>
      <c r="JCS101" s="4"/>
      <c r="JCT101" s="4"/>
      <c r="JCU101" s="4"/>
      <c r="JCV101" s="4"/>
      <c r="JCW101" s="4"/>
      <c r="JCX101" s="4"/>
      <c r="JCY101" s="4"/>
      <c r="JCZ101" s="4"/>
      <c r="JDA101" s="4"/>
      <c r="JDB101" s="4"/>
      <c r="JDC101" s="4"/>
      <c r="JDD101" s="4"/>
      <c r="JDE101" s="4"/>
      <c r="JDF101" s="4"/>
      <c r="JDG101" s="4"/>
      <c r="JDH101" s="4"/>
      <c r="JDI101" s="4"/>
      <c r="JDJ101" s="4"/>
      <c r="JDK101" s="4"/>
      <c r="JDL101" s="4"/>
      <c r="JDM101" s="4"/>
      <c r="JDN101" s="4"/>
      <c r="JDO101" s="4"/>
      <c r="JDP101" s="4"/>
      <c r="JDQ101" s="4"/>
      <c r="JDR101" s="4"/>
      <c r="JDS101" s="4"/>
      <c r="JDT101" s="4"/>
      <c r="JDU101" s="4"/>
      <c r="JDV101" s="4"/>
      <c r="JDW101" s="4"/>
      <c r="JDX101" s="4"/>
      <c r="JDY101" s="4"/>
      <c r="JDZ101" s="4"/>
      <c r="JEA101" s="4"/>
      <c r="JEB101" s="4"/>
      <c r="JEC101" s="4"/>
      <c r="JED101" s="4"/>
      <c r="JEE101" s="4"/>
      <c r="JEF101" s="4"/>
      <c r="JEG101" s="4"/>
      <c r="JEH101" s="4"/>
      <c r="JEI101" s="4"/>
      <c r="JEJ101" s="4"/>
      <c r="JEK101" s="4"/>
      <c r="JEL101" s="4"/>
      <c r="JEM101" s="4"/>
      <c r="JEN101" s="4"/>
      <c r="JEO101" s="4"/>
      <c r="JEP101" s="4"/>
      <c r="JEQ101" s="4"/>
      <c r="JER101" s="4"/>
      <c r="JES101" s="4"/>
      <c r="JET101" s="4"/>
      <c r="JEU101" s="4"/>
      <c r="JEV101" s="4"/>
      <c r="JEW101" s="4"/>
      <c r="JEX101" s="4"/>
      <c r="JEY101" s="4"/>
      <c r="JEZ101" s="4"/>
      <c r="JFA101" s="4"/>
      <c r="JFB101" s="4"/>
      <c r="JFC101" s="4"/>
      <c r="JFD101" s="4"/>
      <c r="JFE101" s="4"/>
      <c r="JFF101" s="4"/>
      <c r="JFG101" s="4"/>
      <c r="JFH101" s="4"/>
      <c r="JFI101" s="4"/>
      <c r="JFJ101" s="4"/>
      <c r="JFK101" s="4"/>
      <c r="JFL101" s="4"/>
      <c r="JFM101" s="4"/>
      <c r="JFN101" s="4"/>
      <c r="JFO101" s="4"/>
      <c r="JFP101" s="4"/>
      <c r="JFQ101" s="4"/>
      <c r="JFR101" s="4"/>
      <c r="JFS101" s="4"/>
      <c r="JFT101" s="4"/>
      <c r="JFU101" s="4"/>
      <c r="JFV101" s="4"/>
      <c r="JFW101" s="4"/>
      <c r="JFX101" s="4"/>
      <c r="JFY101" s="4"/>
      <c r="JFZ101" s="4"/>
      <c r="JGA101" s="4"/>
      <c r="JGB101" s="4"/>
      <c r="JGC101" s="4"/>
      <c r="JGD101" s="4"/>
      <c r="JGE101" s="4"/>
      <c r="JGF101" s="4"/>
      <c r="JGG101" s="4"/>
      <c r="JGH101" s="4"/>
      <c r="JGI101" s="4"/>
      <c r="JGJ101" s="4"/>
      <c r="JGK101" s="4"/>
      <c r="JGL101" s="4"/>
      <c r="JGM101" s="4"/>
      <c r="JGN101" s="4"/>
      <c r="JGO101" s="4"/>
      <c r="JGP101" s="4"/>
      <c r="JGQ101" s="4"/>
      <c r="JGR101" s="4"/>
      <c r="JGS101" s="4"/>
      <c r="JGT101" s="4"/>
      <c r="JGU101" s="4"/>
      <c r="JGV101" s="4"/>
      <c r="JGW101" s="4"/>
      <c r="JGX101" s="4"/>
      <c r="JGY101" s="4"/>
      <c r="JGZ101" s="4"/>
      <c r="JHA101" s="4"/>
      <c r="JHB101" s="4"/>
      <c r="JHC101" s="4"/>
      <c r="JHD101" s="4"/>
      <c r="JHE101" s="4"/>
      <c r="JHF101" s="4"/>
      <c r="JHG101" s="4"/>
      <c r="JHH101" s="4"/>
      <c r="JHI101" s="4"/>
      <c r="JHJ101" s="4"/>
      <c r="JHK101" s="4"/>
      <c r="JHL101" s="4"/>
      <c r="JHM101" s="4"/>
      <c r="JHN101" s="4"/>
      <c r="JHO101" s="4"/>
      <c r="JHP101" s="4"/>
      <c r="JHQ101" s="4"/>
      <c r="JHR101" s="4"/>
      <c r="JHS101" s="4"/>
      <c r="JHT101" s="4"/>
      <c r="JHU101" s="4"/>
      <c r="JHV101" s="4"/>
      <c r="JHW101" s="4"/>
      <c r="JHX101" s="4"/>
      <c r="JHY101" s="4"/>
      <c r="JHZ101" s="4"/>
      <c r="JIA101" s="4"/>
      <c r="JIB101" s="4"/>
      <c r="JIC101" s="4"/>
      <c r="JID101" s="4"/>
      <c r="JIE101" s="4"/>
      <c r="JIF101" s="4"/>
      <c r="JIG101" s="4"/>
      <c r="JIH101" s="4"/>
      <c r="JII101" s="4"/>
      <c r="JIJ101" s="4"/>
      <c r="JIK101" s="4"/>
      <c r="JIL101" s="4"/>
      <c r="JIM101" s="4"/>
      <c r="JIN101" s="4"/>
      <c r="JIO101" s="4"/>
      <c r="JIP101" s="4"/>
      <c r="JIQ101" s="4"/>
      <c r="JIR101" s="4"/>
      <c r="JIS101" s="4"/>
      <c r="JIT101" s="4"/>
      <c r="JIU101" s="4"/>
      <c r="JIV101" s="4"/>
      <c r="JIW101" s="4"/>
      <c r="JIX101" s="4"/>
      <c r="JIY101" s="4"/>
      <c r="JIZ101" s="4"/>
      <c r="JJA101" s="4"/>
      <c r="JJB101" s="4"/>
      <c r="JJC101" s="4"/>
      <c r="JJD101" s="4"/>
      <c r="JJE101" s="4"/>
      <c r="JJF101" s="4"/>
      <c r="JJG101" s="4"/>
      <c r="JJH101" s="4"/>
      <c r="JJI101" s="4"/>
      <c r="JJJ101" s="4"/>
      <c r="JJK101" s="4"/>
      <c r="JJL101" s="4"/>
      <c r="JJM101" s="4"/>
      <c r="JJN101" s="4"/>
      <c r="JJO101" s="4"/>
      <c r="JJP101" s="4"/>
      <c r="JJQ101" s="4"/>
      <c r="JJR101" s="4"/>
      <c r="JJS101" s="4"/>
      <c r="JJT101" s="4"/>
      <c r="JJU101" s="4"/>
      <c r="JJV101" s="4"/>
      <c r="JJW101" s="4"/>
      <c r="JJX101" s="4"/>
      <c r="JJY101" s="4"/>
      <c r="JJZ101" s="4"/>
      <c r="JKA101" s="4"/>
      <c r="JKB101" s="4"/>
      <c r="JKC101" s="4"/>
      <c r="JKD101" s="4"/>
      <c r="JKE101" s="4"/>
      <c r="JKF101" s="4"/>
      <c r="JKG101" s="4"/>
      <c r="JKH101" s="4"/>
      <c r="JKI101" s="4"/>
      <c r="JKJ101" s="4"/>
      <c r="JKK101" s="4"/>
      <c r="JKL101" s="4"/>
      <c r="JKM101" s="4"/>
      <c r="JKN101" s="4"/>
      <c r="JKO101" s="4"/>
      <c r="JKP101" s="4"/>
      <c r="JKQ101" s="4"/>
      <c r="JKR101" s="4"/>
      <c r="JKS101" s="4"/>
      <c r="JKT101" s="4"/>
      <c r="JKU101" s="4"/>
      <c r="JKV101" s="4"/>
      <c r="JKW101" s="4"/>
      <c r="JKX101" s="4"/>
      <c r="JKY101" s="4"/>
      <c r="JKZ101" s="4"/>
      <c r="JLA101" s="4"/>
      <c r="JLB101" s="4"/>
      <c r="JLC101" s="4"/>
      <c r="JLD101" s="4"/>
      <c r="JLE101" s="4"/>
      <c r="JLF101" s="4"/>
      <c r="JLG101" s="4"/>
      <c r="JLH101" s="4"/>
      <c r="JLI101" s="4"/>
      <c r="JLJ101" s="4"/>
      <c r="JLK101" s="4"/>
      <c r="JLL101" s="4"/>
      <c r="JLM101" s="4"/>
      <c r="JLN101" s="4"/>
      <c r="JLO101" s="4"/>
      <c r="JLP101" s="4"/>
      <c r="JLQ101" s="4"/>
      <c r="JLR101" s="4"/>
      <c r="JLS101" s="4"/>
      <c r="JLT101" s="4"/>
      <c r="JLU101" s="4"/>
      <c r="JLV101" s="4"/>
      <c r="JLW101" s="4"/>
      <c r="JLX101" s="4"/>
      <c r="JLY101" s="4"/>
      <c r="JLZ101" s="4"/>
      <c r="JMA101" s="4"/>
      <c r="JMB101" s="4"/>
      <c r="JMC101" s="4"/>
      <c r="JMD101" s="4"/>
      <c r="JME101" s="4"/>
      <c r="JMF101" s="4"/>
      <c r="JMG101" s="4"/>
      <c r="JMH101" s="4"/>
      <c r="JMI101" s="4"/>
      <c r="JMJ101" s="4"/>
      <c r="JMK101" s="4"/>
      <c r="JML101" s="4"/>
      <c r="JMM101" s="4"/>
      <c r="JMN101" s="4"/>
      <c r="JMO101" s="4"/>
      <c r="JMP101" s="4"/>
      <c r="JMQ101" s="4"/>
      <c r="JMR101" s="4"/>
      <c r="JMS101" s="4"/>
      <c r="JMT101" s="4"/>
      <c r="JMU101" s="4"/>
      <c r="JMV101" s="4"/>
      <c r="JMW101" s="4"/>
      <c r="JMX101" s="4"/>
      <c r="JMY101" s="4"/>
      <c r="JMZ101" s="4"/>
      <c r="JNA101" s="4"/>
      <c r="JNB101" s="4"/>
      <c r="JNC101" s="4"/>
      <c r="JND101" s="4"/>
      <c r="JNE101" s="4"/>
      <c r="JNF101" s="4"/>
      <c r="JNG101" s="4"/>
      <c r="JNH101" s="4"/>
      <c r="JNI101" s="4"/>
      <c r="JNJ101" s="4"/>
      <c r="JNK101" s="4"/>
      <c r="JNL101" s="4"/>
      <c r="JNM101" s="4"/>
      <c r="JNN101" s="4"/>
      <c r="JNO101" s="4"/>
      <c r="JNP101" s="4"/>
      <c r="JNQ101" s="4"/>
      <c r="JNR101" s="4"/>
      <c r="JNS101" s="4"/>
      <c r="JNT101" s="4"/>
      <c r="JNU101" s="4"/>
      <c r="JNV101" s="4"/>
      <c r="JNW101" s="4"/>
      <c r="JNX101" s="4"/>
      <c r="JNY101" s="4"/>
      <c r="JNZ101" s="4"/>
      <c r="JOA101" s="4"/>
      <c r="JOB101" s="4"/>
      <c r="JOC101" s="4"/>
      <c r="JOD101" s="4"/>
      <c r="JOE101" s="4"/>
      <c r="JOF101" s="4"/>
      <c r="JOG101" s="4"/>
      <c r="JOH101" s="4"/>
      <c r="JOI101" s="4"/>
      <c r="JOJ101" s="4"/>
      <c r="JOK101" s="4"/>
      <c r="JOL101" s="4"/>
      <c r="JOM101" s="4"/>
      <c r="JON101" s="4"/>
      <c r="JOO101" s="4"/>
      <c r="JOP101" s="4"/>
      <c r="JOQ101" s="4"/>
      <c r="JOR101" s="4"/>
      <c r="JOS101" s="4"/>
      <c r="JOT101" s="4"/>
      <c r="JOU101" s="4"/>
      <c r="JOV101" s="4"/>
      <c r="JOW101" s="4"/>
      <c r="JOX101" s="4"/>
      <c r="JOY101" s="4"/>
      <c r="JOZ101" s="4"/>
      <c r="JPA101" s="4"/>
      <c r="JPB101" s="4"/>
      <c r="JPC101" s="4"/>
      <c r="JPD101" s="4"/>
      <c r="JPE101" s="4"/>
      <c r="JPF101" s="4"/>
      <c r="JPG101" s="4"/>
      <c r="JPH101" s="4"/>
      <c r="JPI101" s="4"/>
      <c r="JPJ101" s="4"/>
      <c r="JPK101" s="4"/>
      <c r="JPL101" s="4"/>
      <c r="JPM101" s="4"/>
      <c r="JPN101" s="4"/>
      <c r="JPO101" s="4"/>
      <c r="JPP101" s="4"/>
      <c r="JPQ101" s="4"/>
      <c r="JPR101" s="4"/>
      <c r="JPS101" s="4"/>
      <c r="JPT101" s="4"/>
      <c r="JPU101" s="4"/>
      <c r="JPV101" s="4"/>
      <c r="JPW101" s="4"/>
      <c r="JPX101" s="4"/>
      <c r="JPY101" s="4"/>
      <c r="JPZ101" s="4"/>
      <c r="JQA101" s="4"/>
      <c r="JQB101" s="4"/>
      <c r="JQC101" s="4"/>
      <c r="JQD101" s="4"/>
      <c r="JQE101" s="4"/>
      <c r="JQF101" s="4"/>
      <c r="JQG101" s="4"/>
      <c r="JQH101" s="4"/>
      <c r="JQI101" s="4"/>
      <c r="JQJ101" s="4"/>
      <c r="JQK101" s="4"/>
      <c r="JQL101" s="4"/>
      <c r="JQM101" s="4"/>
      <c r="JQN101" s="4"/>
      <c r="JQO101" s="4"/>
      <c r="JQP101" s="4"/>
      <c r="JQQ101" s="4"/>
      <c r="JQR101" s="4"/>
      <c r="JQS101" s="4"/>
      <c r="JQT101" s="4"/>
      <c r="JQU101" s="4"/>
      <c r="JQV101" s="4"/>
      <c r="JQW101" s="4"/>
      <c r="JQX101" s="4"/>
      <c r="JQY101" s="4"/>
      <c r="JQZ101" s="4"/>
      <c r="JRA101" s="4"/>
      <c r="JRB101" s="4"/>
      <c r="JRC101" s="4"/>
      <c r="JRD101" s="4"/>
      <c r="JRE101" s="4"/>
      <c r="JRF101" s="4"/>
      <c r="JRG101" s="4"/>
      <c r="JRH101" s="4"/>
      <c r="JRI101" s="4"/>
      <c r="JRJ101" s="4"/>
      <c r="JRK101" s="4"/>
      <c r="JRL101" s="4"/>
      <c r="JRM101" s="4"/>
      <c r="JRN101" s="4"/>
      <c r="JRO101" s="4"/>
      <c r="JRP101" s="4"/>
      <c r="JRQ101" s="4"/>
      <c r="JRR101" s="4"/>
      <c r="JRS101" s="4"/>
      <c r="JRT101" s="4"/>
      <c r="JRU101" s="4"/>
      <c r="JRV101" s="4"/>
      <c r="JRW101" s="4"/>
      <c r="JRX101" s="4"/>
      <c r="JRY101" s="4"/>
      <c r="JRZ101" s="4"/>
      <c r="JSA101" s="4"/>
      <c r="JSB101" s="4"/>
      <c r="JSC101" s="4"/>
      <c r="JSD101" s="4"/>
      <c r="JSE101" s="4"/>
      <c r="JSF101" s="4"/>
      <c r="JSG101" s="4"/>
      <c r="JSH101" s="4"/>
      <c r="JSI101" s="4"/>
      <c r="JSJ101" s="4"/>
      <c r="JSK101" s="4"/>
      <c r="JSL101" s="4"/>
      <c r="JSM101" s="4"/>
      <c r="JSN101" s="4"/>
      <c r="JSO101" s="4"/>
      <c r="JSP101" s="4"/>
      <c r="JSQ101" s="4"/>
      <c r="JSR101" s="4"/>
      <c r="JSS101" s="4"/>
      <c r="JST101" s="4"/>
      <c r="JSU101" s="4"/>
      <c r="JSV101" s="4"/>
      <c r="JSW101" s="4"/>
      <c r="JSX101" s="4"/>
      <c r="JSY101" s="4"/>
      <c r="JSZ101" s="4"/>
      <c r="JTA101" s="4"/>
      <c r="JTB101" s="4"/>
      <c r="JTC101" s="4"/>
      <c r="JTD101" s="4"/>
      <c r="JTE101" s="4"/>
      <c r="JTF101" s="4"/>
      <c r="JTG101" s="4"/>
      <c r="JTH101" s="4"/>
      <c r="JTI101" s="4"/>
      <c r="JTJ101" s="4"/>
      <c r="JTK101" s="4"/>
      <c r="JTL101" s="4"/>
      <c r="JTM101" s="4"/>
      <c r="JTN101" s="4"/>
      <c r="JTO101" s="4"/>
      <c r="JTP101" s="4"/>
      <c r="JTQ101" s="4"/>
      <c r="JTR101" s="4"/>
      <c r="JTS101" s="4"/>
      <c r="JTT101" s="4"/>
      <c r="JTU101" s="4"/>
      <c r="JTV101" s="4"/>
      <c r="JTW101" s="4"/>
      <c r="JTX101" s="4"/>
      <c r="JTY101" s="4"/>
      <c r="JTZ101" s="4"/>
      <c r="JUA101" s="4"/>
      <c r="JUB101" s="4"/>
      <c r="JUC101" s="4"/>
      <c r="JUD101" s="4"/>
      <c r="JUE101" s="4"/>
      <c r="JUF101" s="4"/>
      <c r="JUG101" s="4"/>
      <c r="JUH101" s="4"/>
      <c r="JUI101" s="4"/>
      <c r="JUJ101" s="4"/>
      <c r="JUK101" s="4"/>
      <c r="JUL101" s="4"/>
      <c r="JUM101" s="4"/>
      <c r="JUN101" s="4"/>
      <c r="JUO101" s="4"/>
      <c r="JUP101" s="4"/>
      <c r="JUQ101" s="4"/>
      <c r="JUR101" s="4"/>
      <c r="JUS101" s="4"/>
      <c r="JUT101" s="4"/>
      <c r="JUU101" s="4"/>
      <c r="JUV101" s="4"/>
      <c r="JUW101" s="4"/>
      <c r="JUX101" s="4"/>
      <c r="JUY101" s="4"/>
      <c r="JUZ101" s="4"/>
      <c r="JVA101" s="4"/>
      <c r="JVB101" s="4"/>
      <c r="JVC101" s="4"/>
      <c r="JVD101" s="4"/>
      <c r="JVE101" s="4"/>
      <c r="JVF101" s="4"/>
      <c r="JVG101" s="4"/>
      <c r="JVH101" s="4"/>
      <c r="JVI101" s="4"/>
      <c r="JVJ101" s="4"/>
      <c r="JVK101" s="4"/>
      <c r="JVL101" s="4"/>
      <c r="JVM101" s="4"/>
      <c r="JVN101" s="4"/>
      <c r="JVO101" s="4"/>
      <c r="JVP101" s="4"/>
      <c r="JVQ101" s="4"/>
      <c r="JVR101" s="4"/>
      <c r="JVS101" s="4"/>
      <c r="JVT101" s="4"/>
      <c r="JVU101" s="4"/>
      <c r="JVV101" s="4"/>
      <c r="JVW101" s="4"/>
      <c r="JVX101" s="4"/>
      <c r="JVY101" s="4"/>
      <c r="JVZ101" s="4"/>
      <c r="JWA101" s="4"/>
      <c r="JWB101" s="4"/>
      <c r="JWC101" s="4"/>
      <c r="JWD101" s="4"/>
      <c r="JWE101" s="4"/>
      <c r="JWF101" s="4"/>
      <c r="JWG101" s="4"/>
      <c r="JWH101" s="4"/>
      <c r="JWI101" s="4"/>
      <c r="JWJ101" s="4"/>
      <c r="JWK101" s="4"/>
      <c r="JWL101" s="4"/>
      <c r="JWM101" s="4"/>
      <c r="JWN101" s="4"/>
      <c r="JWO101" s="4"/>
      <c r="JWP101" s="4"/>
      <c r="JWQ101" s="4"/>
      <c r="JWR101" s="4"/>
      <c r="JWS101" s="4"/>
      <c r="JWT101" s="4"/>
      <c r="JWU101" s="4"/>
      <c r="JWV101" s="4"/>
      <c r="JWW101" s="4"/>
      <c r="JWX101" s="4"/>
      <c r="JWY101" s="4"/>
      <c r="JWZ101" s="4"/>
      <c r="JXA101" s="4"/>
      <c r="JXB101" s="4"/>
      <c r="JXC101" s="4"/>
      <c r="JXD101" s="4"/>
      <c r="JXE101" s="4"/>
      <c r="JXF101" s="4"/>
      <c r="JXG101" s="4"/>
      <c r="JXH101" s="4"/>
      <c r="JXI101" s="4"/>
      <c r="JXJ101" s="4"/>
      <c r="JXK101" s="4"/>
      <c r="JXL101" s="4"/>
      <c r="JXM101" s="4"/>
      <c r="JXN101" s="4"/>
      <c r="JXO101" s="4"/>
      <c r="JXP101" s="4"/>
      <c r="JXQ101" s="4"/>
      <c r="JXR101" s="4"/>
      <c r="JXS101" s="4"/>
      <c r="JXT101" s="4"/>
      <c r="JXU101" s="4"/>
      <c r="JXV101" s="4"/>
      <c r="JXW101" s="4"/>
      <c r="JXX101" s="4"/>
      <c r="JXY101" s="4"/>
      <c r="JXZ101" s="4"/>
      <c r="JYA101" s="4"/>
      <c r="JYB101" s="4"/>
      <c r="JYC101" s="4"/>
      <c r="JYD101" s="4"/>
      <c r="JYE101" s="4"/>
      <c r="JYF101" s="4"/>
      <c r="JYG101" s="4"/>
      <c r="JYH101" s="4"/>
      <c r="JYI101" s="4"/>
      <c r="JYJ101" s="4"/>
      <c r="JYK101" s="4"/>
      <c r="JYL101" s="4"/>
      <c r="JYM101" s="4"/>
      <c r="JYN101" s="4"/>
      <c r="JYO101" s="4"/>
      <c r="JYP101" s="4"/>
      <c r="JYQ101" s="4"/>
      <c r="JYR101" s="4"/>
      <c r="JYS101" s="4"/>
      <c r="JYT101" s="4"/>
      <c r="JYU101" s="4"/>
      <c r="JYV101" s="4"/>
      <c r="JYW101" s="4"/>
      <c r="JYX101" s="4"/>
      <c r="JYY101" s="4"/>
      <c r="JYZ101" s="4"/>
      <c r="JZA101" s="4"/>
      <c r="JZB101" s="4"/>
      <c r="JZC101" s="4"/>
      <c r="JZD101" s="4"/>
      <c r="JZE101" s="4"/>
      <c r="JZF101" s="4"/>
      <c r="JZG101" s="4"/>
      <c r="JZH101" s="4"/>
      <c r="JZI101" s="4"/>
      <c r="JZJ101" s="4"/>
      <c r="JZK101" s="4"/>
      <c r="JZL101" s="4"/>
      <c r="JZM101" s="4"/>
      <c r="JZN101" s="4"/>
      <c r="JZO101" s="4"/>
      <c r="JZP101" s="4"/>
      <c r="JZQ101" s="4"/>
      <c r="JZR101" s="4"/>
      <c r="JZS101" s="4"/>
      <c r="JZT101" s="4"/>
      <c r="JZU101" s="4"/>
      <c r="JZV101" s="4"/>
      <c r="JZW101" s="4"/>
      <c r="JZX101" s="4"/>
      <c r="JZY101" s="4"/>
      <c r="JZZ101" s="4"/>
      <c r="KAA101" s="4"/>
      <c r="KAB101" s="4"/>
      <c r="KAC101" s="4"/>
      <c r="KAD101" s="4"/>
      <c r="KAE101" s="4"/>
      <c r="KAF101" s="4"/>
      <c r="KAG101" s="4"/>
      <c r="KAH101" s="4"/>
      <c r="KAI101" s="4"/>
      <c r="KAJ101" s="4"/>
      <c r="KAK101" s="4"/>
      <c r="KAL101" s="4"/>
      <c r="KAM101" s="4"/>
      <c r="KAN101" s="4"/>
      <c r="KAO101" s="4"/>
      <c r="KAP101" s="4"/>
      <c r="KAQ101" s="4"/>
      <c r="KAR101" s="4"/>
      <c r="KAS101" s="4"/>
      <c r="KAT101" s="4"/>
      <c r="KAU101" s="4"/>
      <c r="KAV101" s="4"/>
      <c r="KAW101" s="4"/>
      <c r="KAX101" s="4"/>
      <c r="KAY101" s="4"/>
      <c r="KAZ101" s="4"/>
      <c r="KBA101" s="4"/>
      <c r="KBB101" s="4"/>
      <c r="KBC101" s="4"/>
      <c r="KBD101" s="4"/>
      <c r="KBE101" s="4"/>
      <c r="KBF101" s="4"/>
      <c r="KBG101" s="4"/>
      <c r="KBH101" s="4"/>
      <c r="KBI101" s="4"/>
      <c r="KBJ101" s="4"/>
      <c r="KBK101" s="4"/>
      <c r="KBL101" s="4"/>
      <c r="KBM101" s="4"/>
      <c r="KBN101" s="4"/>
      <c r="KBO101" s="4"/>
      <c r="KBP101" s="4"/>
      <c r="KBQ101" s="4"/>
      <c r="KBR101" s="4"/>
      <c r="KBS101" s="4"/>
      <c r="KBT101" s="4"/>
      <c r="KBU101" s="4"/>
      <c r="KBV101" s="4"/>
      <c r="KBW101" s="4"/>
      <c r="KBX101" s="4"/>
      <c r="KBY101" s="4"/>
      <c r="KBZ101" s="4"/>
      <c r="KCA101" s="4"/>
      <c r="KCB101" s="4"/>
      <c r="KCC101" s="4"/>
      <c r="KCD101" s="4"/>
      <c r="KCE101" s="4"/>
      <c r="KCF101" s="4"/>
      <c r="KCG101" s="4"/>
      <c r="KCH101" s="4"/>
      <c r="KCI101" s="4"/>
      <c r="KCJ101" s="4"/>
      <c r="KCK101" s="4"/>
      <c r="KCL101" s="4"/>
      <c r="KCM101" s="4"/>
      <c r="KCN101" s="4"/>
      <c r="KCO101" s="4"/>
      <c r="KCP101" s="4"/>
      <c r="KCQ101" s="4"/>
      <c r="KCR101" s="4"/>
      <c r="KCS101" s="4"/>
      <c r="KCT101" s="4"/>
      <c r="KCU101" s="4"/>
      <c r="KCV101" s="4"/>
      <c r="KCW101" s="4"/>
      <c r="KCX101" s="4"/>
      <c r="KCY101" s="4"/>
      <c r="KCZ101" s="4"/>
      <c r="KDA101" s="4"/>
      <c r="KDB101" s="4"/>
      <c r="KDC101" s="4"/>
      <c r="KDD101" s="4"/>
      <c r="KDE101" s="4"/>
      <c r="KDF101" s="4"/>
      <c r="KDG101" s="4"/>
      <c r="KDH101" s="4"/>
      <c r="KDI101" s="4"/>
      <c r="KDJ101" s="4"/>
      <c r="KDK101" s="4"/>
      <c r="KDL101" s="4"/>
      <c r="KDM101" s="4"/>
      <c r="KDN101" s="4"/>
      <c r="KDO101" s="4"/>
      <c r="KDP101" s="4"/>
      <c r="KDQ101" s="4"/>
      <c r="KDR101" s="4"/>
      <c r="KDS101" s="4"/>
      <c r="KDT101" s="4"/>
      <c r="KDU101" s="4"/>
      <c r="KDV101" s="4"/>
      <c r="KDW101" s="4"/>
      <c r="KDX101" s="4"/>
      <c r="KDY101" s="4"/>
      <c r="KDZ101" s="4"/>
      <c r="KEA101" s="4"/>
      <c r="KEB101" s="4"/>
      <c r="KEC101" s="4"/>
      <c r="KED101" s="4"/>
      <c r="KEE101" s="4"/>
      <c r="KEF101" s="4"/>
      <c r="KEG101" s="4"/>
      <c r="KEH101" s="4"/>
      <c r="KEI101" s="4"/>
      <c r="KEJ101" s="4"/>
      <c r="KEK101" s="4"/>
      <c r="KEL101" s="4"/>
      <c r="KEM101" s="4"/>
      <c r="KEN101" s="4"/>
      <c r="KEO101" s="4"/>
      <c r="KEP101" s="4"/>
      <c r="KEQ101" s="4"/>
      <c r="KER101" s="4"/>
      <c r="KES101" s="4"/>
      <c r="KET101" s="4"/>
      <c r="KEU101" s="4"/>
      <c r="KEV101" s="4"/>
      <c r="KEW101" s="4"/>
      <c r="KEX101" s="4"/>
      <c r="KEY101" s="4"/>
      <c r="KEZ101" s="4"/>
      <c r="KFA101" s="4"/>
      <c r="KFB101" s="4"/>
      <c r="KFC101" s="4"/>
      <c r="KFD101" s="4"/>
      <c r="KFE101" s="4"/>
      <c r="KFF101" s="4"/>
      <c r="KFG101" s="4"/>
      <c r="KFH101" s="4"/>
      <c r="KFI101" s="4"/>
      <c r="KFJ101" s="4"/>
      <c r="KFK101" s="4"/>
      <c r="KFL101" s="4"/>
      <c r="KFM101" s="4"/>
      <c r="KFN101" s="4"/>
      <c r="KFO101" s="4"/>
      <c r="KFP101" s="4"/>
      <c r="KFQ101" s="4"/>
      <c r="KFR101" s="4"/>
      <c r="KFS101" s="4"/>
      <c r="KFT101" s="4"/>
      <c r="KFU101" s="4"/>
      <c r="KFV101" s="4"/>
      <c r="KFW101" s="4"/>
      <c r="KFX101" s="4"/>
      <c r="KFY101" s="4"/>
      <c r="KFZ101" s="4"/>
      <c r="KGA101" s="4"/>
      <c r="KGB101" s="4"/>
      <c r="KGC101" s="4"/>
      <c r="KGD101" s="4"/>
      <c r="KGE101" s="4"/>
      <c r="KGF101" s="4"/>
      <c r="KGG101" s="4"/>
      <c r="KGH101" s="4"/>
      <c r="KGI101" s="4"/>
      <c r="KGJ101" s="4"/>
      <c r="KGK101" s="4"/>
      <c r="KGL101" s="4"/>
      <c r="KGM101" s="4"/>
      <c r="KGN101" s="4"/>
      <c r="KGO101" s="4"/>
      <c r="KGP101" s="4"/>
      <c r="KGQ101" s="4"/>
      <c r="KGR101" s="4"/>
      <c r="KGS101" s="4"/>
      <c r="KGT101" s="4"/>
      <c r="KGU101" s="4"/>
      <c r="KGV101" s="4"/>
      <c r="KGW101" s="4"/>
      <c r="KGX101" s="4"/>
      <c r="KGY101" s="4"/>
      <c r="KGZ101" s="4"/>
      <c r="KHA101" s="4"/>
      <c r="KHB101" s="4"/>
      <c r="KHC101" s="4"/>
      <c r="KHD101" s="4"/>
      <c r="KHE101" s="4"/>
      <c r="KHF101" s="4"/>
      <c r="KHG101" s="4"/>
      <c r="KHH101" s="4"/>
      <c r="KHI101" s="4"/>
      <c r="KHJ101" s="4"/>
      <c r="KHK101" s="4"/>
      <c r="KHL101" s="4"/>
      <c r="KHM101" s="4"/>
      <c r="KHN101" s="4"/>
      <c r="KHO101" s="4"/>
      <c r="KHP101" s="4"/>
      <c r="KHQ101" s="4"/>
      <c r="KHR101" s="4"/>
      <c r="KHS101" s="4"/>
      <c r="KHT101" s="4"/>
      <c r="KHU101" s="4"/>
      <c r="KHV101" s="4"/>
      <c r="KHW101" s="4"/>
      <c r="KHX101" s="4"/>
      <c r="KHY101" s="4"/>
      <c r="KHZ101" s="4"/>
      <c r="KIA101" s="4"/>
      <c r="KIB101" s="4"/>
      <c r="KIC101" s="4"/>
      <c r="KID101" s="4"/>
      <c r="KIE101" s="4"/>
      <c r="KIF101" s="4"/>
      <c r="KIG101" s="4"/>
      <c r="KIH101" s="4"/>
      <c r="KII101" s="4"/>
      <c r="KIJ101" s="4"/>
      <c r="KIK101" s="4"/>
      <c r="KIL101" s="4"/>
      <c r="KIM101" s="4"/>
      <c r="KIN101" s="4"/>
      <c r="KIO101" s="4"/>
      <c r="KIP101" s="4"/>
      <c r="KIQ101" s="4"/>
      <c r="KIR101" s="4"/>
      <c r="KIS101" s="4"/>
      <c r="KIT101" s="4"/>
      <c r="KIU101" s="4"/>
      <c r="KIV101" s="4"/>
      <c r="KIW101" s="4"/>
      <c r="KIX101" s="4"/>
      <c r="KIY101" s="4"/>
      <c r="KIZ101" s="4"/>
      <c r="KJA101" s="4"/>
      <c r="KJB101" s="4"/>
      <c r="KJC101" s="4"/>
      <c r="KJD101" s="4"/>
      <c r="KJE101" s="4"/>
      <c r="KJF101" s="4"/>
      <c r="KJG101" s="4"/>
      <c r="KJH101" s="4"/>
      <c r="KJI101" s="4"/>
      <c r="KJJ101" s="4"/>
      <c r="KJK101" s="4"/>
      <c r="KJL101" s="4"/>
      <c r="KJM101" s="4"/>
      <c r="KJN101" s="4"/>
      <c r="KJO101" s="4"/>
      <c r="KJP101" s="4"/>
      <c r="KJQ101" s="4"/>
      <c r="KJR101" s="4"/>
      <c r="KJS101" s="4"/>
      <c r="KJT101" s="4"/>
      <c r="KJU101" s="4"/>
      <c r="KJV101" s="4"/>
      <c r="KJW101" s="4"/>
      <c r="KJX101" s="4"/>
      <c r="KJY101" s="4"/>
      <c r="KJZ101" s="4"/>
      <c r="KKA101" s="4"/>
      <c r="KKB101" s="4"/>
      <c r="KKC101" s="4"/>
      <c r="KKD101" s="4"/>
      <c r="KKE101" s="4"/>
      <c r="KKF101" s="4"/>
      <c r="KKG101" s="4"/>
      <c r="KKH101" s="4"/>
      <c r="KKI101" s="4"/>
      <c r="KKJ101" s="4"/>
      <c r="KKK101" s="4"/>
      <c r="KKL101" s="4"/>
      <c r="KKM101" s="4"/>
      <c r="KKN101" s="4"/>
      <c r="KKO101" s="4"/>
      <c r="KKP101" s="4"/>
      <c r="KKQ101" s="4"/>
      <c r="KKR101" s="4"/>
      <c r="KKS101" s="4"/>
      <c r="KKT101" s="4"/>
      <c r="KKU101" s="4"/>
      <c r="KKV101" s="4"/>
      <c r="KKW101" s="4"/>
      <c r="KKX101" s="4"/>
      <c r="KKY101" s="4"/>
      <c r="KKZ101" s="4"/>
      <c r="KLA101" s="4"/>
      <c r="KLB101" s="4"/>
      <c r="KLC101" s="4"/>
      <c r="KLD101" s="4"/>
      <c r="KLE101" s="4"/>
      <c r="KLF101" s="4"/>
      <c r="KLG101" s="4"/>
      <c r="KLH101" s="4"/>
      <c r="KLI101" s="4"/>
      <c r="KLJ101" s="4"/>
      <c r="KLK101" s="4"/>
      <c r="KLL101" s="4"/>
      <c r="KLM101" s="4"/>
      <c r="KLN101" s="4"/>
      <c r="KLO101" s="4"/>
      <c r="KLP101" s="4"/>
      <c r="KLQ101" s="4"/>
      <c r="KLR101" s="4"/>
      <c r="KLS101" s="4"/>
      <c r="KLT101" s="4"/>
      <c r="KLU101" s="4"/>
      <c r="KLV101" s="4"/>
      <c r="KLW101" s="4"/>
      <c r="KLX101" s="4"/>
      <c r="KLY101" s="4"/>
      <c r="KLZ101" s="4"/>
      <c r="KMA101" s="4"/>
      <c r="KMB101" s="4"/>
      <c r="KMC101" s="4"/>
      <c r="KMD101" s="4"/>
      <c r="KME101" s="4"/>
      <c r="KMF101" s="4"/>
      <c r="KMG101" s="4"/>
      <c r="KMH101" s="4"/>
      <c r="KMI101" s="4"/>
      <c r="KMJ101" s="4"/>
      <c r="KMK101" s="4"/>
      <c r="KML101" s="4"/>
      <c r="KMM101" s="4"/>
      <c r="KMN101" s="4"/>
      <c r="KMO101" s="4"/>
      <c r="KMP101" s="4"/>
      <c r="KMQ101" s="4"/>
      <c r="KMR101" s="4"/>
      <c r="KMS101" s="4"/>
      <c r="KMT101" s="4"/>
      <c r="KMU101" s="4"/>
      <c r="KMV101" s="4"/>
      <c r="KMW101" s="4"/>
      <c r="KMX101" s="4"/>
      <c r="KMY101" s="4"/>
      <c r="KMZ101" s="4"/>
      <c r="KNA101" s="4"/>
      <c r="KNB101" s="4"/>
      <c r="KNC101" s="4"/>
      <c r="KND101" s="4"/>
      <c r="KNE101" s="4"/>
      <c r="KNF101" s="4"/>
      <c r="KNG101" s="4"/>
      <c r="KNH101" s="4"/>
      <c r="KNI101" s="4"/>
      <c r="KNJ101" s="4"/>
      <c r="KNK101" s="4"/>
      <c r="KNL101" s="4"/>
      <c r="KNM101" s="4"/>
      <c r="KNN101" s="4"/>
      <c r="KNO101" s="4"/>
      <c r="KNP101" s="4"/>
      <c r="KNQ101" s="4"/>
      <c r="KNR101" s="4"/>
      <c r="KNS101" s="4"/>
      <c r="KNT101" s="4"/>
      <c r="KNU101" s="4"/>
      <c r="KNV101" s="4"/>
      <c r="KNW101" s="4"/>
      <c r="KNX101" s="4"/>
      <c r="KNY101" s="4"/>
      <c r="KNZ101" s="4"/>
      <c r="KOA101" s="4"/>
      <c r="KOB101" s="4"/>
      <c r="KOC101" s="4"/>
      <c r="KOD101" s="4"/>
      <c r="KOE101" s="4"/>
      <c r="KOF101" s="4"/>
      <c r="KOG101" s="4"/>
      <c r="KOH101" s="4"/>
      <c r="KOI101" s="4"/>
      <c r="KOJ101" s="4"/>
      <c r="KOK101" s="4"/>
      <c r="KOL101" s="4"/>
      <c r="KOM101" s="4"/>
      <c r="KON101" s="4"/>
      <c r="KOO101" s="4"/>
      <c r="KOP101" s="4"/>
      <c r="KOQ101" s="4"/>
      <c r="KOR101" s="4"/>
      <c r="KOS101" s="4"/>
      <c r="KOT101" s="4"/>
      <c r="KOU101" s="4"/>
      <c r="KOV101" s="4"/>
      <c r="KOW101" s="4"/>
      <c r="KOX101" s="4"/>
      <c r="KOY101" s="4"/>
      <c r="KOZ101" s="4"/>
      <c r="KPA101" s="4"/>
      <c r="KPB101" s="4"/>
      <c r="KPC101" s="4"/>
      <c r="KPD101" s="4"/>
      <c r="KPE101" s="4"/>
      <c r="KPF101" s="4"/>
      <c r="KPG101" s="4"/>
      <c r="KPH101" s="4"/>
      <c r="KPI101" s="4"/>
      <c r="KPJ101" s="4"/>
      <c r="KPK101" s="4"/>
      <c r="KPL101" s="4"/>
      <c r="KPM101" s="4"/>
      <c r="KPN101" s="4"/>
      <c r="KPO101" s="4"/>
      <c r="KPP101" s="4"/>
      <c r="KPQ101" s="4"/>
      <c r="KPR101" s="4"/>
      <c r="KPS101" s="4"/>
      <c r="KPT101" s="4"/>
      <c r="KPU101" s="4"/>
      <c r="KPV101" s="4"/>
      <c r="KPW101" s="4"/>
      <c r="KPX101" s="4"/>
      <c r="KPY101" s="4"/>
      <c r="KPZ101" s="4"/>
      <c r="KQA101" s="4"/>
      <c r="KQB101" s="4"/>
      <c r="KQC101" s="4"/>
      <c r="KQD101" s="4"/>
      <c r="KQE101" s="4"/>
      <c r="KQF101" s="4"/>
      <c r="KQG101" s="4"/>
      <c r="KQH101" s="4"/>
      <c r="KQI101" s="4"/>
      <c r="KQJ101" s="4"/>
      <c r="KQK101" s="4"/>
      <c r="KQL101" s="4"/>
      <c r="KQM101" s="4"/>
      <c r="KQN101" s="4"/>
      <c r="KQO101" s="4"/>
      <c r="KQP101" s="4"/>
      <c r="KQQ101" s="4"/>
      <c r="KQR101" s="4"/>
      <c r="KQS101" s="4"/>
      <c r="KQT101" s="4"/>
      <c r="KQU101" s="4"/>
      <c r="KQV101" s="4"/>
      <c r="KQW101" s="4"/>
      <c r="KQX101" s="4"/>
      <c r="KQY101" s="4"/>
      <c r="KQZ101" s="4"/>
      <c r="KRA101" s="4"/>
      <c r="KRB101" s="4"/>
      <c r="KRC101" s="4"/>
      <c r="KRD101" s="4"/>
      <c r="KRE101" s="4"/>
      <c r="KRF101" s="4"/>
      <c r="KRG101" s="4"/>
      <c r="KRH101" s="4"/>
      <c r="KRI101" s="4"/>
      <c r="KRJ101" s="4"/>
      <c r="KRK101" s="4"/>
      <c r="KRL101" s="4"/>
      <c r="KRM101" s="4"/>
      <c r="KRN101" s="4"/>
      <c r="KRO101" s="4"/>
      <c r="KRP101" s="4"/>
      <c r="KRQ101" s="4"/>
      <c r="KRR101" s="4"/>
      <c r="KRS101" s="4"/>
      <c r="KRT101" s="4"/>
      <c r="KRU101" s="4"/>
      <c r="KRV101" s="4"/>
      <c r="KRW101" s="4"/>
      <c r="KRX101" s="4"/>
      <c r="KRY101" s="4"/>
      <c r="KRZ101" s="4"/>
      <c r="KSA101" s="4"/>
      <c r="KSB101" s="4"/>
      <c r="KSC101" s="4"/>
      <c r="KSD101" s="4"/>
      <c r="KSE101" s="4"/>
      <c r="KSF101" s="4"/>
      <c r="KSG101" s="4"/>
      <c r="KSH101" s="4"/>
      <c r="KSI101" s="4"/>
      <c r="KSJ101" s="4"/>
      <c r="KSK101" s="4"/>
      <c r="KSL101" s="4"/>
      <c r="KSM101" s="4"/>
      <c r="KSN101" s="4"/>
      <c r="KSO101" s="4"/>
      <c r="KSP101" s="4"/>
      <c r="KSQ101" s="4"/>
      <c r="KSR101" s="4"/>
      <c r="KSS101" s="4"/>
      <c r="KST101" s="4"/>
      <c r="KSU101" s="4"/>
      <c r="KSV101" s="4"/>
      <c r="KSW101" s="4"/>
      <c r="KSX101" s="4"/>
      <c r="KSY101" s="4"/>
      <c r="KSZ101" s="4"/>
      <c r="KTA101" s="4"/>
      <c r="KTB101" s="4"/>
      <c r="KTC101" s="4"/>
      <c r="KTD101" s="4"/>
      <c r="KTE101" s="4"/>
      <c r="KTF101" s="4"/>
      <c r="KTG101" s="4"/>
      <c r="KTH101" s="4"/>
      <c r="KTI101" s="4"/>
      <c r="KTJ101" s="4"/>
      <c r="KTK101" s="4"/>
      <c r="KTL101" s="4"/>
      <c r="KTM101" s="4"/>
      <c r="KTN101" s="4"/>
      <c r="KTO101" s="4"/>
      <c r="KTP101" s="4"/>
      <c r="KTQ101" s="4"/>
      <c r="KTR101" s="4"/>
      <c r="KTS101" s="4"/>
      <c r="KTT101" s="4"/>
      <c r="KTU101" s="4"/>
      <c r="KTV101" s="4"/>
      <c r="KTW101" s="4"/>
      <c r="KTX101" s="4"/>
      <c r="KTY101" s="4"/>
      <c r="KTZ101" s="4"/>
      <c r="KUA101" s="4"/>
      <c r="KUB101" s="4"/>
      <c r="KUC101" s="4"/>
      <c r="KUD101" s="4"/>
      <c r="KUE101" s="4"/>
      <c r="KUF101" s="4"/>
      <c r="KUG101" s="4"/>
      <c r="KUH101" s="4"/>
      <c r="KUI101" s="4"/>
      <c r="KUJ101" s="4"/>
      <c r="KUK101" s="4"/>
      <c r="KUL101" s="4"/>
      <c r="KUM101" s="4"/>
      <c r="KUN101" s="4"/>
      <c r="KUO101" s="4"/>
      <c r="KUP101" s="4"/>
      <c r="KUQ101" s="4"/>
      <c r="KUR101" s="4"/>
      <c r="KUS101" s="4"/>
      <c r="KUT101" s="4"/>
      <c r="KUU101" s="4"/>
      <c r="KUV101" s="4"/>
      <c r="KUW101" s="4"/>
      <c r="KUX101" s="4"/>
      <c r="KUY101" s="4"/>
      <c r="KUZ101" s="4"/>
      <c r="KVA101" s="4"/>
      <c r="KVB101" s="4"/>
      <c r="KVC101" s="4"/>
      <c r="KVD101" s="4"/>
      <c r="KVE101" s="4"/>
      <c r="KVF101" s="4"/>
      <c r="KVG101" s="4"/>
      <c r="KVH101" s="4"/>
      <c r="KVI101" s="4"/>
      <c r="KVJ101" s="4"/>
      <c r="KVK101" s="4"/>
      <c r="KVL101" s="4"/>
      <c r="KVM101" s="4"/>
      <c r="KVN101" s="4"/>
      <c r="KVO101" s="4"/>
      <c r="KVP101" s="4"/>
      <c r="KVQ101" s="4"/>
      <c r="KVR101" s="4"/>
      <c r="KVS101" s="4"/>
      <c r="KVT101" s="4"/>
      <c r="KVU101" s="4"/>
      <c r="KVV101" s="4"/>
      <c r="KVW101" s="4"/>
      <c r="KVX101" s="4"/>
      <c r="KVY101" s="4"/>
      <c r="KVZ101" s="4"/>
      <c r="KWA101" s="4"/>
      <c r="KWB101" s="4"/>
      <c r="KWC101" s="4"/>
      <c r="KWD101" s="4"/>
      <c r="KWE101" s="4"/>
      <c r="KWF101" s="4"/>
      <c r="KWG101" s="4"/>
      <c r="KWH101" s="4"/>
      <c r="KWI101" s="4"/>
      <c r="KWJ101" s="4"/>
      <c r="KWK101" s="4"/>
      <c r="KWL101" s="4"/>
      <c r="KWM101" s="4"/>
      <c r="KWN101" s="4"/>
      <c r="KWO101" s="4"/>
      <c r="KWP101" s="4"/>
      <c r="KWQ101" s="4"/>
      <c r="KWR101" s="4"/>
      <c r="KWS101" s="4"/>
      <c r="KWT101" s="4"/>
      <c r="KWU101" s="4"/>
      <c r="KWV101" s="4"/>
      <c r="KWW101" s="4"/>
      <c r="KWX101" s="4"/>
      <c r="KWY101" s="4"/>
      <c r="KWZ101" s="4"/>
      <c r="KXA101" s="4"/>
      <c r="KXB101" s="4"/>
      <c r="KXC101" s="4"/>
      <c r="KXD101" s="4"/>
      <c r="KXE101" s="4"/>
      <c r="KXF101" s="4"/>
      <c r="KXG101" s="4"/>
      <c r="KXH101" s="4"/>
      <c r="KXI101" s="4"/>
      <c r="KXJ101" s="4"/>
      <c r="KXK101" s="4"/>
      <c r="KXL101" s="4"/>
      <c r="KXM101" s="4"/>
      <c r="KXN101" s="4"/>
      <c r="KXO101" s="4"/>
      <c r="KXP101" s="4"/>
      <c r="KXQ101" s="4"/>
      <c r="KXR101" s="4"/>
      <c r="KXS101" s="4"/>
      <c r="KXT101" s="4"/>
      <c r="KXU101" s="4"/>
      <c r="KXV101" s="4"/>
      <c r="KXW101" s="4"/>
      <c r="KXX101" s="4"/>
      <c r="KXY101" s="4"/>
      <c r="KXZ101" s="4"/>
      <c r="KYA101" s="4"/>
      <c r="KYB101" s="4"/>
      <c r="KYC101" s="4"/>
      <c r="KYD101" s="4"/>
      <c r="KYE101" s="4"/>
      <c r="KYF101" s="4"/>
      <c r="KYG101" s="4"/>
      <c r="KYH101" s="4"/>
      <c r="KYI101" s="4"/>
      <c r="KYJ101" s="4"/>
      <c r="KYK101" s="4"/>
      <c r="KYL101" s="4"/>
      <c r="KYM101" s="4"/>
      <c r="KYN101" s="4"/>
      <c r="KYO101" s="4"/>
      <c r="KYP101" s="4"/>
      <c r="KYQ101" s="4"/>
      <c r="KYR101" s="4"/>
      <c r="KYS101" s="4"/>
      <c r="KYT101" s="4"/>
      <c r="KYU101" s="4"/>
      <c r="KYV101" s="4"/>
      <c r="KYW101" s="4"/>
      <c r="KYX101" s="4"/>
      <c r="KYY101" s="4"/>
      <c r="KYZ101" s="4"/>
      <c r="KZA101" s="4"/>
      <c r="KZB101" s="4"/>
      <c r="KZC101" s="4"/>
      <c r="KZD101" s="4"/>
      <c r="KZE101" s="4"/>
      <c r="KZF101" s="4"/>
      <c r="KZG101" s="4"/>
      <c r="KZH101" s="4"/>
      <c r="KZI101" s="4"/>
      <c r="KZJ101" s="4"/>
      <c r="KZK101" s="4"/>
      <c r="KZL101" s="4"/>
      <c r="KZM101" s="4"/>
      <c r="KZN101" s="4"/>
      <c r="KZO101" s="4"/>
      <c r="KZP101" s="4"/>
      <c r="KZQ101" s="4"/>
      <c r="KZR101" s="4"/>
      <c r="KZS101" s="4"/>
      <c r="KZT101" s="4"/>
      <c r="KZU101" s="4"/>
      <c r="KZV101" s="4"/>
      <c r="KZW101" s="4"/>
      <c r="KZX101" s="4"/>
      <c r="KZY101" s="4"/>
      <c r="KZZ101" s="4"/>
      <c r="LAA101" s="4"/>
      <c r="LAB101" s="4"/>
      <c r="LAC101" s="4"/>
      <c r="LAD101" s="4"/>
      <c r="LAE101" s="4"/>
      <c r="LAF101" s="4"/>
      <c r="LAG101" s="4"/>
      <c r="LAH101" s="4"/>
      <c r="LAI101" s="4"/>
      <c r="LAJ101" s="4"/>
      <c r="LAK101" s="4"/>
      <c r="LAL101" s="4"/>
      <c r="LAM101" s="4"/>
      <c r="LAN101" s="4"/>
      <c r="LAO101" s="4"/>
      <c r="LAP101" s="4"/>
      <c r="LAQ101" s="4"/>
      <c r="LAR101" s="4"/>
      <c r="LAS101" s="4"/>
      <c r="LAT101" s="4"/>
      <c r="LAU101" s="4"/>
      <c r="LAV101" s="4"/>
      <c r="LAW101" s="4"/>
      <c r="LAX101" s="4"/>
      <c r="LAY101" s="4"/>
      <c r="LAZ101" s="4"/>
      <c r="LBA101" s="4"/>
      <c r="LBB101" s="4"/>
      <c r="LBC101" s="4"/>
      <c r="LBD101" s="4"/>
      <c r="LBE101" s="4"/>
      <c r="LBF101" s="4"/>
      <c r="LBG101" s="4"/>
      <c r="LBH101" s="4"/>
      <c r="LBI101" s="4"/>
      <c r="LBJ101" s="4"/>
      <c r="LBK101" s="4"/>
      <c r="LBL101" s="4"/>
      <c r="LBM101" s="4"/>
      <c r="LBN101" s="4"/>
      <c r="LBO101" s="4"/>
      <c r="LBP101" s="4"/>
      <c r="LBQ101" s="4"/>
      <c r="LBR101" s="4"/>
      <c r="LBS101" s="4"/>
      <c r="LBT101" s="4"/>
      <c r="LBU101" s="4"/>
      <c r="LBV101" s="4"/>
      <c r="LBW101" s="4"/>
      <c r="LBX101" s="4"/>
      <c r="LBY101" s="4"/>
      <c r="LBZ101" s="4"/>
      <c r="LCA101" s="4"/>
      <c r="LCB101" s="4"/>
      <c r="LCC101" s="4"/>
      <c r="LCD101" s="4"/>
      <c r="LCE101" s="4"/>
      <c r="LCF101" s="4"/>
      <c r="LCG101" s="4"/>
      <c r="LCH101" s="4"/>
      <c r="LCI101" s="4"/>
      <c r="LCJ101" s="4"/>
      <c r="LCK101" s="4"/>
      <c r="LCL101" s="4"/>
      <c r="LCM101" s="4"/>
      <c r="LCN101" s="4"/>
      <c r="LCO101" s="4"/>
      <c r="LCP101" s="4"/>
      <c r="LCQ101" s="4"/>
      <c r="LCR101" s="4"/>
      <c r="LCS101" s="4"/>
      <c r="LCT101" s="4"/>
      <c r="LCU101" s="4"/>
      <c r="LCV101" s="4"/>
      <c r="LCW101" s="4"/>
      <c r="LCX101" s="4"/>
      <c r="LCY101" s="4"/>
      <c r="LCZ101" s="4"/>
      <c r="LDA101" s="4"/>
      <c r="LDB101" s="4"/>
      <c r="LDC101" s="4"/>
      <c r="LDD101" s="4"/>
      <c r="LDE101" s="4"/>
      <c r="LDF101" s="4"/>
      <c r="LDG101" s="4"/>
      <c r="LDH101" s="4"/>
      <c r="LDI101" s="4"/>
      <c r="LDJ101" s="4"/>
      <c r="LDK101" s="4"/>
      <c r="LDL101" s="4"/>
      <c r="LDM101" s="4"/>
      <c r="LDN101" s="4"/>
      <c r="LDO101" s="4"/>
      <c r="LDP101" s="4"/>
      <c r="LDQ101" s="4"/>
      <c r="LDR101" s="4"/>
      <c r="LDS101" s="4"/>
      <c r="LDT101" s="4"/>
      <c r="LDU101" s="4"/>
      <c r="LDV101" s="4"/>
      <c r="LDW101" s="4"/>
      <c r="LDX101" s="4"/>
      <c r="LDY101" s="4"/>
      <c r="LDZ101" s="4"/>
      <c r="LEA101" s="4"/>
      <c r="LEB101" s="4"/>
      <c r="LEC101" s="4"/>
      <c r="LED101" s="4"/>
      <c r="LEE101" s="4"/>
      <c r="LEF101" s="4"/>
      <c r="LEG101" s="4"/>
      <c r="LEH101" s="4"/>
      <c r="LEI101" s="4"/>
      <c r="LEJ101" s="4"/>
      <c r="LEK101" s="4"/>
      <c r="LEL101" s="4"/>
      <c r="LEM101" s="4"/>
      <c r="LEN101" s="4"/>
      <c r="LEO101" s="4"/>
      <c r="LEP101" s="4"/>
      <c r="LEQ101" s="4"/>
      <c r="LER101" s="4"/>
      <c r="LES101" s="4"/>
      <c r="LET101" s="4"/>
      <c r="LEU101" s="4"/>
      <c r="LEV101" s="4"/>
      <c r="LEW101" s="4"/>
      <c r="LEX101" s="4"/>
      <c r="LEY101" s="4"/>
      <c r="LEZ101" s="4"/>
      <c r="LFA101" s="4"/>
      <c r="LFB101" s="4"/>
      <c r="LFC101" s="4"/>
      <c r="LFD101" s="4"/>
      <c r="LFE101" s="4"/>
      <c r="LFF101" s="4"/>
      <c r="LFG101" s="4"/>
      <c r="LFH101" s="4"/>
      <c r="LFI101" s="4"/>
      <c r="LFJ101" s="4"/>
      <c r="LFK101" s="4"/>
      <c r="LFL101" s="4"/>
      <c r="LFM101" s="4"/>
      <c r="LFN101" s="4"/>
      <c r="LFO101" s="4"/>
      <c r="LFP101" s="4"/>
      <c r="LFQ101" s="4"/>
      <c r="LFR101" s="4"/>
      <c r="LFS101" s="4"/>
      <c r="LFT101" s="4"/>
      <c r="LFU101" s="4"/>
      <c r="LFV101" s="4"/>
      <c r="LFW101" s="4"/>
      <c r="LFX101" s="4"/>
      <c r="LFY101" s="4"/>
      <c r="LFZ101" s="4"/>
      <c r="LGA101" s="4"/>
      <c r="LGB101" s="4"/>
      <c r="LGC101" s="4"/>
      <c r="LGD101" s="4"/>
      <c r="LGE101" s="4"/>
      <c r="LGF101" s="4"/>
      <c r="LGG101" s="4"/>
      <c r="LGH101" s="4"/>
      <c r="LGI101" s="4"/>
      <c r="LGJ101" s="4"/>
      <c r="LGK101" s="4"/>
      <c r="LGL101" s="4"/>
      <c r="LGM101" s="4"/>
      <c r="LGN101" s="4"/>
      <c r="LGO101" s="4"/>
      <c r="LGP101" s="4"/>
      <c r="LGQ101" s="4"/>
      <c r="LGR101" s="4"/>
      <c r="LGS101" s="4"/>
      <c r="LGT101" s="4"/>
      <c r="LGU101" s="4"/>
      <c r="LGV101" s="4"/>
      <c r="LGW101" s="4"/>
      <c r="LGX101" s="4"/>
      <c r="LGY101" s="4"/>
      <c r="LGZ101" s="4"/>
      <c r="LHA101" s="4"/>
      <c r="LHB101" s="4"/>
      <c r="LHC101" s="4"/>
      <c r="LHD101" s="4"/>
      <c r="LHE101" s="4"/>
      <c r="LHF101" s="4"/>
      <c r="LHG101" s="4"/>
      <c r="LHH101" s="4"/>
      <c r="LHI101" s="4"/>
      <c r="LHJ101" s="4"/>
      <c r="LHK101" s="4"/>
      <c r="LHL101" s="4"/>
      <c r="LHM101" s="4"/>
      <c r="LHN101" s="4"/>
      <c r="LHO101" s="4"/>
      <c r="LHP101" s="4"/>
      <c r="LHQ101" s="4"/>
      <c r="LHR101" s="4"/>
      <c r="LHS101" s="4"/>
      <c r="LHT101" s="4"/>
      <c r="LHU101" s="4"/>
      <c r="LHV101" s="4"/>
      <c r="LHW101" s="4"/>
      <c r="LHX101" s="4"/>
      <c r="LHY101" s="4"/>
      <c r="LHZ101" s="4"/>
      <c r="LIA101" s="4"/>
      <c r="LIB101" s="4"/>
      <c r="LIC101" s="4"/>
      <c r="LID101" s="4"/>
      <c r="LIE101" s="4"/>
      <c r="LIF101" s="4"/>
      <c r="LIG101" s="4"/>
      <c r="LIH101" s="4"/>
      <c r="LII101" s="4"/>
      <c r="LIJ101" s="4"/>
      <c r="LIK101" s="4"/>
      <c r="LIL101" s="4"/>
      <c r="LIM101" s="4"/>
      <c r="LIN101" s="4"/>
      <c r="LIO101" s="4"/>
      <c r="LIP101" s="4"/>
      <c r="LIQ101" s="4"/>
      <c r="LIR101" s="4"/>
      <c r="LIS101" s="4"/>
      <c r="LIT101" s="4"/>
      <c r="LIU101" s="4"/>
      <c r="LIV101" s="4"/>
      <c r="LIW101" s="4"/>
      <c r="LIX101" s="4"/>
      <c r="LIY101" s="4"/>
      <c r="LIZ101" s="4"/>
      <c r="LJA101" s="4"/>
      <c r="LJB101" s="4"/>
      <c r="LJC101" s="4"/>
      <c r="LJD101" s="4"/>
      <c r="LJE101" s="4"/>
      <c r="LJF101" s="4"/>
      <c r="LJG101" s="4"/>
      <c r="LJH101" s="4"/>
      <c r="LJI101" s="4"/>
      <c r="LJJ101" s="4"/>
      <c r="LJK101" s="4"/>
      <c r="LJL101" s="4"/>
      <c r="LJM101" s="4"/>
      <c r="LJN101" s="4"/>
      <c r="LJO101" s="4"/>
      <c r="LJP101" s="4"/>
      <c r="LJQ101" s="4"/>
      <c r="LJR101" s="4"/>
      <c r="LJS101" s="4"/>
      <c r="LJT101" s="4"/>
      <c r="LJU101" s="4"/>
      <c r="LJV101" s="4"/>
      <c r="LJW101" s="4"/>
      <c r="LJX101" s="4"/>
      <c r="LJY101" s="4"/>
      <c r="LJZ101" s="4"/>
      <c r="LKA101" s="4"/>
      <c r="LKB101" s="4"/>
      <c r="LKC101" s="4"/>
      <c r="LKD101" s="4"/>
      <c r="LKE101" s="4"/>
      <c r="LKF101" s="4"/>
      <c r="LKG101" s="4"/>
      <c r="LKH101" s="4"/>
      <c r="LKI101" s="4"/>
      <c r="LKJ101" s="4"/>
      <c r="LKK101" s="4"/>
      <c r="LKL101" s="4"/>
      <c r="LKM101" s="4"/>
      <c r="LKN101" s="4"/>
      <c r="LKO101" s="4"/>
      <c r="LKP101" s="4"/>
      <c r="LKQ101" s="4"/>
      <c r="LKR101" s="4"/>
      <c r="LKS101" s="4"/>
      <c r="LKT101" s="4"/>
      <c r="LKU101" s="4"/>
      <c r="LKV101" s="4"/>
      <c r="LKW101" s="4"/>
      <c r="LKX101" s="4"/>
      <c r="LKY101" s="4"/>
      <c r="LKZ101" s="4"/>
      <c r="LLA101" s="4"/>
      <c r="LLB101" s="4"/>
      <c r="LLC101" s="4"/>
      <c r="LLD101" s="4"/>
      <c r="LLE101" s="4"/>
      <c r="LLF101" s="4"/>
      <c r="LLG101" s="4"/>
      <c r="LLH101" s="4"/>
      <c r="LLI101" s="4"/>
      <c r="LLJ101" s="4"/>
      <c r="LLK101" s="4"/>
      <c r="LLL101" s="4"/>
      <c r="LLM101" s="4"/>
      <c r="LLN101" s="4"/>
      <c r="LLO101" s="4"/>
      <c r="LLP101" s="4"/>
      <c r="LLQ101" s="4"/>
      <c r="LLR101" s="4"/>
      <c r="LLS101" s="4"/>
      <c r="LLT101" s="4"/>
      <c r="LLU101" s="4"/>
      <c r="LLV101" s="4"/>
      <c r="LLW101" s="4"/>
      <c r="LLX101" s="4"/>
      <c r="LLY101" s="4"/>
      <c r="LLZ101" s="4"/>
      <c r="LMA101" s="4"/>
      <c r="LMB101" s="4"/>
      <c r="LMC101" s="4"/>
      <c r="LMD101" s="4"/>
      <c r="LME101" s="4"/>
      <c r="LMF101" s="4"/>
      <c r="LMG101" s="4"/>
      <c r="LMH101" s="4"/>
      <c r="LMI101" s="4"/>
      <c r="LMJ101" s="4"/>
      <c r="LMK101" s="4"/>
      <c r="LML101" s="4"/>
      <c r="LMM101" s="4"/>
      <c r="LMN101" s="4"/>
      <c r="LMO101" s="4"/>
      <c r="LMP101" s="4"/>
      <c r="LMQ101" s="4"/>
      <c r="LMR101" s="4"/>
      <c r="LMS101" s="4"/>
      <c r="LMT101" s="4"/>
      <c r="LMU101" s="4"/>
      <c r="LMV101" s="4"/>
      <c r="LMW101" s="4"/>
      <c r="LMX101" s="4"/>
      <c r="LMY101" s="4"/>
      <c r="LMZ101" s="4"/>
      <c r="LNA101" s="4"/>
      <c r="LNB101" s="4"/>
      <c r="LNC101" s="4"/>
      <c r="LND101" s="4"/>
      <c r="LNE101" s="4"/>
      <c r="LNF101" s="4"/>
      <c r="LNG101" s="4"/>
      <c r="LNH101" s="4"/>
      <c r="LNI101" s="4"/>
      <c r="LNJ101" s="4"/>
      <c r="LNK101" s="4"/>
      <c r="LNL101" s="4"/>
      <c r="LNM101" s="4"/>
      <c r="LNN101" s="4"/>
      <c r="LNO101" s="4"/>
      <c r="LNP101" s="4"/>
      <c r="LNQ101" s="4"/>
      <c r="LNR101" s="4"/>
      <c r="LNS101" s="4"/>
      <c r="LNT101" s="4"/>
      <c r="LNU101" s="4"/>
      <c r="LNV101" s="4"/>
      <c r="LNW101" s="4"/>
      <c r="LNX101" s="4"/>
      <c r="LNY101" s="4"/>
      <c r="LNZ101" s="4"/>
      <c r="LOA101" s="4"/>
      <c r="LOB101" s="4"/>
      <c r="LOC101" s="4"/>
      <c r="LOD101" s="4"/>
      <c r="LOE101" s="4"/>
      <c r="LOF101" s="4"/>
      <c r="LOG101" s="4"/>
      <c r="LOH101" s="4"/>
      <c r="LOI101" s="4"/>
      <c r="LOJ101" s="4"/>
      <c r="LOK101" s="4"/>
      <c r="LOL101" s="4"/>
      <c r="LOM101" s="4"/>
      <c r="LON101" s="4"/>
      <c r="LOO101" s="4"/>
      <c r="LOP101" s="4"/>
      <c r="LOQ101" s="4"/>
      <c r="LOR101" s="4"/>
      <c r="LOS101" s="4"/>
      <c r="LOT101" s="4"/>
      <c r="LOU101" s="4"/>
      <c r="LOV101" s="4"/>
      <c r="LOW101" s="4"/>
      <c r="LOX101" s="4"/>
      <c r="LOY101" s="4"/>
      <c r="LOZ101" s="4"/>
      <c r="LPA101" s="4"/>
      <c r="LPB101" s="4"/>
      <c r="LPC101" s="4"/>
      <c r="LPD101" s="4"/>
      <c r="LPE101" s="4"/>
      <c r="LPF101" s="4"/>
      <c r="LPG101" s="4"/>
      <c r="LPH101" s="4"/>
      <c r="LPI101" s="4"/>
      <c r="LPJ101" s="4"/>
      <c r="LPK101" s="4"/>
      <c r="LPL101" s="4"/>
      <c r="LPM101" s="4"/>
      <c r="LPN101" s="4"/>
      <c r="LPO101" s="4"/>
      <c r="LPP101" s="4"/>
      <c r="LPQ101" s="4"/>
      <c r="LPR101" s="4"/>
      <c r="LPS101" s="4"/>
      <c r="LPT101" s="4"/>
      <c r="LPU101" s="4"/>
      <c r="LPV101" s="4"/>
      <c r="LPW101" s="4"/>
      <c r="LPX101" s="4"/>
      <c r="LPY101" s="4"/>
      <c r="LPZ101" s="4"/>
      <c r="LQA101" s="4"/>
      <c r="LQB101" s="4"/>
      <c r="LQC101" s="4"/>
      <c r="LQD101" s="4"/>
      <c r="LQE101" s="4"/>
      <c r="LQF101" s="4"/>
      <c r="LQG101" s="4"/>
      <c r="LQH101" s="4"/>
      <c r="LQI101" s="4"/>
      <c r="LQJ101" s="4"/>
      <c r="LQK101" s="4"/>
      <c r="LQL101" s="4"/>
      <c r="LQM101" s="4"/>
      <c r="LQN101" s="4"/>
      <c r="LQO101" s="4"/>
      <c r="LQP101" s="4"/>
      <c r="LQQ101" s="4"/>
      <c r="LQR101" s="4"/>
      <c r="LQS101" s="4"/>
      <c r="LQT101" s="4"/>
      <c r="LQU101" s="4"/>
      <c r="LQV101" s="4"/>
      <c r="LQW101" s="4"/>
      <c r="LQX101" s="4"/>
      <c r="LQY101" s="4"/>
      <c r="LQZ101" s="4"/>
      <c r="LRA101" s="4"/>
      <c r="LRB101" s="4"/>
      <c r="LRC101" s="4"/>
      <c r="LRD101" s="4"/>
      <c r="LRE101" s="4"/>
      <c r="LRF101" s="4"/>
      <c r="LRG101" s="4"/>
      <c r="LRH101" s="4"/>
      <c r="LRI101" s="4"/>
      <c r="LRJ101" s="4"/>
      <c r="LRK101" s="4"/>
      <c r="LRL101" s="4"/>
      <c r="LRM101" s="4"/>
      <c r="LRN101" s="4"/>
      <c r="LRO101" s="4"/>
      <c r="LRP101" s="4"/>
      <c r="LRQ101" s="4"/>
      <c r="LRR101" s="4"/>
      <c r="LRS101" s="4"/>
      <c r="LRT101" s="4"/>
      <c r="LRU101" s="4"/>
      <c r="LRV101" s="4"/>
      <c r="LRW101" s="4"/>
      <c r="LRX101" s="4"/>
      <c r="LRY101" s="4"/>
      <c r="LRZ101" s="4"/>
      <c r="LSA101" s="4"/>
      <c r="LSB101" s="4"/>
      <c r="LSC101" s="4"/>
      <c r="LSD101" s="4"/>
      <c r="LSE101" s="4"/>
      <c r="LSF101" s="4"/>
      <c r="LSG101" s="4"/>
      <c r="LSH101" s="4"/>
      <c r="LSI101" s="4"/>
      <c r="LSJ101" s="4"/>
      <c r="LSK101" s="4"/>
      <c r="LSL101" s="4"/>
      <c r="LSM101" s="4"/>
      <c r="LSN101" s="4"/>
      <c r="LSO101" s="4"/>
      <c r="LSP101" s="4"/>
      <c r="LSQ101" s="4"/>
      <c r="LSR101" s="4"/>
      <c r="LSS101" s="4"/>
      <c r="LST101" s="4"/>
      <c r="LSU101" s="4"/>
      <c r="LSV101" s="4"/>
      <c r="LSW101" s="4"/>
      <c r="LSX101" s="4"/>
      <c r="LSY101" s="4"/>
      <c r="LSZ101" s="4"/>
      <c r="LTA101" s="4"/>
      <c r="LTB101" s="4"/>
      <c r="LTC101" s="4"/>
      <c r="LTD101" s="4"/>
      <c r="LTE101" s="4"/>
      <c r="LTF101" s="4"/>
      <c r="LTG101" s="4"/>
      <c r="LTH101" s="4"/>
      <c r="LTI101" s="4"/>
      <c r="LTJ101" s="4"/>
      <c r="LTK101" s="4"/>
      <c r="LTL101" s="4"/>
      <c r="LTM101" s="4"/>
      <c r="LTN101" s="4"/>
      <c r="LTO101" s="4"/>
      <c r="LTP101" s="4"/>
      <c r="LTQ101" s="4"/>
      <c r="LTR101" s="4"/>
      <c r="LTS101" s="4"/>
      <c r="LTT101" s="4"/>
      <c r="LTU101" s="4"/>
      <c r="LTV101" s="4"/>
      <c r="LTW101" s="4"/>
      <c r="LTX101" s="4"/>
      <c r="LTY101" s="4"/>
      <c r="LTZ101" s="4"/>
      <c r="LUA101" s="4"/>
      <c r="LUB101" s="4"/>
      <c r="LUC101" s="4"/>
      <c r="LUD101" s="4"/>
      <c r="LUE101" s="4"/>
      <c r="LUF101" s="4"/>
      <c r="LUG101" s="4"/>
      <c r="LUH101" s="4"/>
      <c r="LUI101" s="4"/>
      <c r="LUJ101" s="4"/>
      <c r="LUK101" s="4"/>
      <c r="LUL101" s="4"/>
      <c r="LUM101" s="4"/>
      <c r="LUN101" s="4"/>
      <c r="LUO101" s="4"/>
      <c r="LUP101" s="4"/>
      <c r="LUQ101" s="4"/>
      <c r="LUR101" s="4"/>
      <c r="LUS101" s="4"/>
      <c r="LUT101" s="4"/>
      <c r="LUU101" s="4"/>
      <c r="LUV101" s="4"/>
      <c r="LUW101" s="4"/>
      <c r="LUX101" s="4"/>
      <c r="LUY101" s="4"/>
      <c r="LUZ101" s="4"/>
      <c r="LVA101" s="4"/>
      <c r="LVB101" s="4"/>
      <c r="LVC101" s="4"/>
      <c r="LVD101" s="4"/>
      <c r="LVE101" s="4"/>
      <c r="LVF101" s="4"/>
      <c r="LVG101" s="4"/>
      <c r="LVH101" s="4"/>
      <c r="LVI101" s="4"/>
      <c r="LVJ101" s="4"/>
      <c r="LVK101" s="4"/>
      <c r="LVL101" s="4"/>
      <c r="LVM101" s="4"/>
      <c r="LVN101" s="4"/>
      <c r="LVO101" s="4"/>
      <c r="LVP101" s="4"/>
      <c r="LVQ101" s="4"/>
      <c r="LVR101" s="4"/>
      <c r="LVS101" s="4"/>
      <c r="LVT101" s="4"/>
      <c r="LVU101" s="4"/>
      <c r="LVV101" s="4"/>
      <c r="LVW101" s="4"/>
      <c r="LVX101" s="4"/>
      <c r="LVY101" s="4"/>
      <c r="LVZ101" s="4"/>
      <c r="LWA101" s="4"/>
      <c r="LWB101" s="4"/>
      <c r="LWC101" s="4"/>
      <c r="LWD101" s="4"/>
      <c r="LWE101" s="4"/>
      <c r="LWF101" s="4"/>
      <c r="LWG101" s="4"/>
      <c r="LWH101" s="4"/>
      <c r="LWI101" s="4"/>
      <c r="LWJ101" s="4"/>
      <c r="LWK101" s="4"/>
      <c r="LWL101" s="4"/>
      <c r="LWM101" s="4"/>
      <c r="LWN101" s="4"/>
      <c r="LWO101" s="4"/>
      <c r="LWP101" s="4"/>
      <c r="LWQ101" s="4"/>
      <c r="LWR101" s="4"/>
      <c r="LWS101" s="4"/>
      <c r="LWT101" s="4"/>
      <c r="LWU101" s="4"/>
      <c r="LWV101" s="4"/>
      <c r="LWW101" s="4"/>
      <c r="LWX101" s="4"/>
      <c r="LWY101" s="4"/>
      <c r="LWZ101" s="4"/>
      <c r="LXA101" s="4"/>
      <c r="LXB101" s="4"/>
      <c r="LXC101" s="4"/>
      <c r="LXD101" s="4"/>
      <c r="LXE101" s="4"/>
      <c r="LXF101" s="4"/>
      <c r="LXG101" s="4"/>
      <c r="LXH101" s="4"/>
      <c r="LXI101" s="4"/>
      <c r="LXJ101" s="4"/>
      <c r="LXK101" s="4"/>
      <c r="LXL101" s="4"/>
      <c r="LXM101" s="4"/>
      <c r="LXN101" s="4"/>
      <c r="LXO101" s="4"/>
      <c r="LXP101" s="4"/>
      <c r="LXQ101" s="4"/>
      <c r="LXR101" s="4"/>
      <c r="LXS101" s="4"/>
      <c r="LXT101" s="4"/>
      <c r="LXU101" s="4"/>
      <c r="LXV101" s="4"/>
      <c r="LXW101" s="4"/>
      <c r="LXX101" s="4"/>
      <c r="LXY101" s="4"/>
      <c r="LXZ101" s="4"/>
      <c r="LYA101" s="4"/>
      <c r="LYB101" s="4"/>
      <c r="LYC101" s="4"/>
      <c r="LYD101" s="4"/>
      <c r="LYE101" s="4"/>
      <c r="LYF101" s="4"/>
      <c r="LYG101" s="4"/>
      <c r="LYH101" s="4"/>
      <c r="LYI101" s="4"/>
      <c r="LYJ101" s="4"/>
      <c r="LYK101" s="4"/>
      <c r="LYL101" s="4"/>
      <c r="LYM101" s="4"/>
      <c r="LYN101" s="4"/>
      <c r="LYO101" s="4"/>
      <c r="LYP101" s="4"/>
      <c r="LYQ101" s="4"/>
      <c r="LYR101" s="4"/>
      <c r="LYS101" s="4"/>
      <c r="LYT101" s="4"/>
      <c r="LYU101" s="4"/>
      <c r="LYV101" s="4"/>
      <c r="LYW101" s="4"/>
      <c r="LYX101" s="4"/>
      <c r="LYY101" s="4"/>
      <c r="LYZ101" s="4"/>
      <c r="LZA101" s="4"/>
      <c r="LZB101" s="4"/>
      <c r="LZC101" s="4"/>
      <c r="LZD101" s="4"/>
      <c r="LZE101" s="4"/>
      <c r="LZF101" s="4"/>
      <c r="LZG101" s="4"/>
      <c r="LZH101" s="4"/>
      <c r="LZI101" s="4"/>
      <c r="LZJ101" s="4"/>
      <c r="LZK101" s="4"/>
      <c r="LZL101" s="4"/>
      <c r="LZM101" s="4"/>
      <c r="LZN101" s="4"/>
      <c r="LZO101" s="4"/>
      <c r="LZP101" s="4"/>
      <c r="LZQ101" s="4"/>
      <c r="LZR101" s="4"/>
      <c r="LZS101" s="4"/>
      <c r="LZT101" s="4"/>
      <c r="LZU101" s="4"/>
      <c r="LZV101" s="4"/>
      <c r="LZW101" s="4"/>
      <c r="LZX101" s="4"/>
      <c r="LZY101" s="4"/>
      <c r="LZZ101" s="4"/>
      <c r="MAA101" s="4"/>
      <c r="MAB101" s="4"/>
      <c r="MAC101" s="4"/>
      <c r="MAD101" s="4"/>
      <c r="MAE101" s="4"/>
      <c r="MAF101" s="4"/>
      <c r="MAG101" s="4"/>
      <c r="MAH101" s="4"/>
      <c r="MAI101" s="4"/>
      <c r="MAJ101" s="4"/>
      <c r="MAK101" s="4"/>
      <c r="MAL101" s="4"/>
      <c r="MAM101" s="4"/>
      <c r="MAN101" s="4"/>
      <c r="MAO101" s="4"/>
      <c r="MAP101" s="4"/>
      <c r="MAQ101" s="4"/>
      <c r="MAR101" s="4"/>
      <c r="MAS101" s="4"/>
      <c r="MAT101" s="4"/>
      <c r="MAU101" s="4"/>
      <c r="MAV101" s="4"/>
      <c r="MAW101" s="4"/>
      <c r="MAX101" s="4"/>
      <c r="MAY101" s="4"/>
      <c r="MAZ101" s="4"/>
      <c r="MBA101" s="4"/>
      <c r="MBB101" s="4"/>
      <c r="MBC101" s="4"/>
      <c r="MBD101" s="4"/>
      <c r="MBE101" s="4"/>
      <c r="MBF101" s="4"/>
      <c r="MBG101" s="4"/>
      <c r="MBH101" s="4"/>
      <c r="MBI101" s="4"/>
      <c r="MBJ101" s="4"/>
      <c r="MBK101" s="4"/>
      <c r="MBL101" s="4"/>
      <c r="MBM101" s="4"/>
      <c r="MBN101" s="4"/>
      <c r="MBO101" s="4"/>
      <c r="MBP101" s="4"/>
      <c r="MBQ101" s="4"/>
      <c r="MBR101" s="4"/>
      <c r="MBS101" s="4"/>
      <c r="MBT101" s="4"/>
      <c r="MBU101" s="4"/>
      <c r="MBV101" s="4"/>
      <c r="MBW101" s="4"/>
      <c r="MBX101" s="4"/>
      <c r="MBY101" s="4"/>
      <c r="MBZ101" s="4"/>
      <c r="MCA101" s="4"/>
      <c r="MCB101" s="4"/>
      <c r="MCC101" s="4"/>
      <c r="MCD101" s="4"/>
      <c r="MCE101" s="4"/>
      <c r="MCF101" s="4"/>
      <c r="MCG101" s="4"/>
      <c r="MCH101" s="4"/>
      <c r="MCI101" s="4"/>
      <c r="MCJ101" s="4"/>
      <c r="MCK101" s="4"/>
      <c r="MCL101" s="4"/>
      <c r="MCM101" s="4"/>
      <c r="MCN101" s="4"/>
      <c r="MCO101" s="4"/>
      <c r="MCP101" s="4"/>
      <c r="MCQ101" s="4"/>
      <c r="MCR101" s="4"/>
      <c r="MCS101" s="4"/>
      <c r="MCT101" s="4"/>
      <c r="MCU101" s="4"/>
      <c r="MCV101" s="4"/>
      <c r="MCW101" s="4"/>
      <c r="MCX101" s="4"/>
      <c r="MCY101" s="4"/>
      <c r="MCZ101" s="4"/>
      <c r="MDA101" s="4"/>
      <c r="MDB101" s="4"/>
      <c r="MDC101" s="4"/>
      <c r="MDD101" s="4"/>
      <c r="MDE101" s="4"/>
      <c r="MDF101" s="4"/>
      <c r="MDG101" s="4"/>
      <c r="MDH101" s="4"/>
      <c r="MDI101" s="4"/>
      <c r="MDJ101" s="4"/>
      <c r="MDK101" s="4"/>
      <c r="MDL101" s="4"/>
      <c r="MDM101" s="4"/>
      <c r="MDN101" s="4"/>
      <c r="MDO101" s="4"/>
      <c r="MDP101" s="4"/>
      <c r="MDQ101" s="4"/>
      <c r="MDR101" s="4"/>
      <c r="MDS101" s="4"/>
      <c r="MDT101" s="4"/>
      <c r="MDU101" s="4"/>
      <c r="MDV101" s="4"/>
      <c r="MDW101" s="4"/>
      <c r="MDX101" s="4"/>
      <c r="MDY101" s="4"/>
      <c r="MDZ101" s="4"/>
      <c r="MEA101" s="4"/>
      <c r="MEB101" s="4"/>
      <c r="MEC101" s="4"/>
      <c r="MED101" s="4"/>
      <c r="MEE101" s="4"/>
      <c r="MEF101" s="4"/>
      <c r="MEG101" s="4"/>
      <c r="MEH101" s="4"/>
      <c r="MEI101" s="4"/>
      <c r="MEJ101" s="4"/>
      <c r="MEK101" s="4"/>
      <c r="MEL101" s="4"/>
      <c r="MEM101" s="4"/>
      <c r="MEN101" s="4"/>
      <c r="MEO101" s="4"/>
      <c r="MEP101" s="4"/>
      <c r="MEQ101" s="4"/>
      <c r="MER101" s="4"/>
      <c r="MES101" s="4"/>
      <c r="MET101" s="4"/>
      <c r="MEU101" s="4"/>
      <c r="MEV101" s="4"/>
      <c r="MEW101" s="4"/>
      <c r="MEX101" s="4"/>
      <c r="MEY101" s="4"/>
      <c r="MEZ101" s="4"/>
      <c r="MFA101" s="4"/>
      <c r="MFB101" s="4"/>
      <c r="MFC101" s="4"/>
      <c r="MFD101" s="4"/>
      <c r="MFE101" s="4"/>
      <c r="MFF101" s="4"/>
      <c r="MFG101" s="4"/>
      <c r="MFH101" s="4"/>
      <c r="MFI101" s="4"/>
      <c r="MFJ101" s="4"/>
      <c r="MFK101" s="4"/>
      <c r="MFL101" s="4"/>
      <c r="MFM101" s="4"/>
      <c r="MFN101" s="4"/>
      <c r="MFO101" s="4"/>
      <c r="MFP101" s="4"/>
      <c r="MFQ101" s="4"/>
      <c r="MFR101" s="4"/>
      <c r="MFS101" s="4"/>
      <c r="MFT101" s="4"/>
      <c r="MFU101" s="4"/>
      <c r="MFV101" s="4"/>
      <c r="MFW101" s="4"/>
      <c r="MFX101" s="4"/>
      <c r="MFY101" s="4"/>
      <c r="MFZ101" s="4"/>
      <c r="MGA101" s="4"/>
      <c r="MGB101" s="4"/>
      <c r="MGC101" s="4"/>
      <c r="MGD101" s="4"/>
      <c r="MGE101" s="4"/>
      <c r="MGF101" s="4"/>
      <c r="MGG101" s="4"/>
      <c r="MGH101" s="4"/>
      <c r="MGI101" s="4"/>
      <c r="MGJ101" s="4"/>
      <c r="MGK101" s="4"/>
      <c r="MGL101" s="4"/>
      <c r="MGM101" s="4"/>
      <c r="MGN101" s="4"/>
      <c r="MGO101" s="4"/>
      <c r="MGP101" s="4"/>
      <c r="MGQ101" s="4"/>
      <c r="MGR101" s="4"/>
      <c r="MGS101" s="4"/>
      <c r="MGT101" s="4"/>
      <c r="MGU101" s="4"/>
      <c r="MGV101" s="4"/>
      <c r="MGW101" s="4"/>
      <c r="MGX101" s="4"/>
      <c r="MGY101" s="4"/>
      <c r="MGZ101" s="4"/>
      <c r="MHA101" s="4"/>
      <c r="MHB101" s="4"/>
      <c r="MHC101" s="4"/>
      <c r="MHD101" s="4"/>
      <c r="MHE101" s="4"/>
      <c r="MHF101" s="4"/>
      <c r="MHG101" s="4"/>
      <c r="MHH101" s="4"/>
      <c r="MHI101" s="4"/>
      <c r="MHJ101" s="4"/>
      <c r="MHK101" s="4"/>
      <c r="MHL101" s="4"/>
      <c r="MHM101" s="4"/>
      <c r="MHN101" s="4"/>
      <c r="MHO101" s="4"/>
      <c r="MHP101" s="4"/>
      <c r="MHQ101" s="4"/>
      <c r="MHR101" s="4"/>
      <c r="MHS101" s="4"/>
      <c r="MHT101" s="4"/>
      <c r="MHU101" s="4"/>
      <c r="MHV101" s="4"/>
      <c r="MHW101" s="4"/>
      <c r="MHX101" s="4"/>
      <c r="MHY101" s="4"/>
      <c r="MHZ101" s="4"/>
      <c r="MIA101" s="4"/>
      <c r="MIB101" s="4"/>
      <c r="MIC101" s="4"/>
      <c r="MID101" s="4"/>
      <c r="MIE101" s="4"/>
      <c r="MIF101" s="4"/>
      <c r="MIG101" s="4"/>
      <c r="MIH101" s="4"/>
      <c r="MII101" s="4"/>
      <c r="MIJ101" s="4"/>
      <c r="MIK101" s="4"/>
      <c r="MIL101" s="4"/>
      <c r="MIM101" s="4"/>
      <c r="MIN101" s="4"/>
      <c r="MIO101" s="4"/>
      <c r="MIP101" s="4"/>
      <c r="MIQ101" s="4"/>
      <c r="MIR101" s="4"/>
      <c r="MIS101" s="4"/>
      <c r="MIT101" s="4"/>
      <c r="MIU101" s="4"/>
      <c r="MIV101" s="4"/>
      <c r="MIW101" s="4"/>
      <c r="MIX101" s="4"/>
      <c r="MIY101" s="4"/>
      <c r="MIZ101" s="4"/>
      <c r="MJA101" s="4"/>
      <c r="MJB101" s="4"/>
      <c r="MJC101" s="4"/>
      <c r="MJD101" s="4"/>
      <c r="MJE101" s="4"/>
      <c r="MJF101" s="4"/>
      <c r="MJG101" s="4"/>
      <c r="MJH101" s="4"/>
      <c r="MJI101" s="4"/>
      <c r="MJJ101" s="4"/>
      <c r="MJK101" s="4"/>
      <c r="MJL101" s="4"/>
      <c r="MJM101" s="4"/>
      <c r="MJN101" s="4"/>
      <c r="MJO101" s="4"/>
      <c r="MJP101" s="4"/>
      <c r="MJQ101" s="4"/>
      <c r="MJR101" s="4"/>
      <c r="MJS101" s="4"/>
      <c r="MJT101" s="4"/>
      <c r="MJU101" s="4"/>
      <c r="MJV101" s="4"/>
      <c r="MJW101" s="4"/>
      <c r="MJX101" s="4"/>
      <c r="MJY101" s="4"/>
      <c r="MJZ101" s="4"/>
      <c r="MKA101" s="4"/>
      <c r="MKB101" s="4"/>
      <c r="MKC101" s="4"/>
      <c r="MKD101" s="4"/>
      <c r="MKE101" s="4"/>
      <c r="MKF101" s="4"/>
      <c r="MKG101" s="4"/>
      <c r="MKH101" s="4"/>
      <c r="MKI101" s="4"/>
      <c r="MKJ101" s="4"/>
      <c r="MKK101" s="4"/>
      <c r="MKL101" s="4"/>
      <c r="MKM101" s="4"/>
      <c r="MKN101" s="4"/>
      <c r="MKO101" s="4"/>
      <c r="MKP101" s="4"/>
      <c r="MKQ101" s="4"/>
      <c r="MKR101" s="4"/>
      <c r="MKS101" s="4"/>
      <c r="MKT101" s="4"/>
      <c r="MKU101" s="4"/>
      <c r="MKV101" s="4"/>
      <c r="MKW101" s="4"/>
      <c r="MKX101" s="4"/>
      <c r="MKY101" s="4"/>
      <c r="MKZ101" s="4"/>
      <c r="MLA101" s="4"/>
      <c r="MLB101" s="4"/>
      <c r="MLC101" s="4"/>
      <c r="MLD101" s="4"/>
      <c r="MLE101" s="4"/>
      <c r="MLF101" s="4"/>
      <c r="MLG101" s="4"/>
      <c r="MLH101" s="4"/>
      <c r="MLI101" s="4"/>
      <c r="MLJ101" s="4"/>
      <c r="MLK101" s="4"/>
      <c r="MLL101" s="4"/>
      <c r="MLM101" s="4"/>
      <c r="MLN101" s="4"/>
      <c r="MLO101" s="4"/>
      <c r="MLP101" s="4"/>
      <c r="MLQ101" s="4"/>
      <c r="MLR101" s="4"/>
      <c r="MLS101" s="4"/>
      <c r="MLT101" s="4"/>
      <c r="MLU101" s="4"/>
      <c r="MLV101" s="4"/>
      <c r="MLW101" s="4"/>
      <c r="MLX101" s="4"/>
      <c r="MLY101" s="4"/>
      <c r="MLZ101" s="4"/>
      <c r="MMA101" s="4"/>
      <c r="MMB101" s="4"/>
      <c r="MMC101" s="4"/>
      <c r="MMD101" s="4"/>
      <c r="MME101" s="4"/>
      <c r="MMF101" s="4"/>
      <c r="MMG101" s="4"/>
      <c r="MMH101" s="4"/>
      <c r="MMI101" s="4"/>
      <c r="MMJ101" s="4"/>
      <c r="MMK101" s="4"/>
      <c r="MML101" s="4"/>
      <c r="MMM101" s="4"/>
      <c r="MMN101" s="4"/>
      <c r="MMO101" s="4"/>
      <c r="MMP101" s="4"/>
      <c r="MMQ101" s="4"/>
      <c r="MMR101" s="4"/>
      <c r="MMS101" s="4"/>
      <c r="MMT101" s="4"/>
      <c r="MMU101" s="4"/>
      <c r="MMV101" s="4"/>
      <c r="MMW101" s="4"/>
      <c r="MMX101" s="4"/>
      <c r="MMY101" s="4"/>
      <c r="MMZ101" s="4"/>
      <c r="MNA101" s="4"/>
      <c r="MNB101" s="4"/>
      <c r="MNC101" s="4"/>
      <c r="MND101" s="4"/>
      <c r="MNE101" s="4"/>
      <c r="MNF101" s="4"/>
      <c r="MNG101" s="4"/>
      <c r="MNH101" s="4"/>
      <c r="MNI101" s="4"/>
      <c r="MNJ101" s="4"/>
      <c r="MNK101" s="4"/>
      <c r="MNL101" s="4"/>
      <c r="MNM101" s="4"/>
      <c r="MNN101" s="4"/>
      <c r="MNO101" s="4"/>
      <c r="MNP101" s="4"/>
      <c r="MNQ101" s="4"/>
      <c r="MNR101" s="4"/>
      <c r="MNS101" s="4"/>
      <c r="MNT101" s="4"/>
      <c r="MNU101" s="4"/>
      <c r="MNV101" s="4"/>
      <c r="MNW101" s="4"/>
      <c r="MNX101" s="4"/>
      <c r="MNY101" s="4"/>
      <c r="MNZ101" s="4"/>
      <c r="MOA101" s="4"/>
      <c r="MOB101" s="4"/>
      <c r="MOC101" s="4"/>
      <c r="MOD101" s="4"/>
      <c r="MOE101" s="4"/>
      <c r="MOF101" s="4"/>
      <c r="MOG101" s="4"/>
      <c r="MOH101" s="4"/>
      <c r="MOI101" s="4"/>
      <c r="MOJ101" s="4"/>
      <c r="MOK101" s="4"/>
      <c r="MOL101" s="4"/>
      <c r="MOM101" s="4"/>
      <c r="MON101" s="4"/>
      <c r="MOO101" s="4"/>
      <c r="MOP101" s="4"/>
      <c r="MOQ101" s="4"/>
      <c r="MOR101" s="4"/>
      <c r="MOS101" s="4"/>
      <c r="MOT101" s="4"/>
      <c r="MOU101" s="4"/>
      <c r="MOV101" s="4"/>
      <c r="MOW101" s="4"/>
      <c r="MOX101" s="4"/>
      <c r="MOY101" s="4"/>
      <c r="MOZ101" s="4"/>
      <c r="MPA101" s="4"/>
      <c r="MPB101" s="4"/>
      <c r="MPC101" s="4"/>
      <c r="MPD101" s="4"/>
      <c r="MPE101" s="4"/>
      <c r="MPF101" s="4"/>
      <c r="MPG101" s="4"/>
      <c r="MPH101" s="4"/>
      <c r="MPI101" s="4"/>
      <c r="MPJ101" s="4"/>
      <c r="MPK101" s="4"/>
      <c r="MPL101" s="4"/>
      <c r="MPM101" s="4"/>
      <c r="MPN101" s="4"/>
      <c r="MPO101" s="4"/>
      <c r="MPP101" s="4"/>
      <c r="MPQ101" s="4"/>
      <c r="MPR101" s="4"/>
      <c r="MPS101" s="4"/>
      <c r="MPT101" s="4"/>
      <c r="MPU101" s="4"/>
      <c r="MPV101" s="4"/>
      <c r="MPW101" s="4"/>
      <c r="MPX101" s="4"/>
      <c r="MPY101" s="4"/>
      <c r="MPZ101" s="4"/>
      <c r="MQA101" s="4"/>
      <c r="MQB101" s="4"/>
      <c r="MQC101" s="4"/>
      <c r="MQD101" s="4"/>
      <c r="MQE101" s="4"/>
      <c r="MQF101" s="4"/>
      <c r="MQG101" s="4"/>
      <c r="MQH101" s="4"/>
      <c r="MQI101" s="4"/>
      <c r="MQJ101" s="4"/>
      <c r="MQK101" s="4"/>
      <c r="MQL101" s="4"/>
      <c r="MQM101" s="4"/>
      <c r="MQN101" s="4"/>
      <c r="MQO101" s="4"/>
      <c r="MQP101" s="4"/>
      <c r="MQQ101" s="4"/>
      <c r="MQR101" s="4"/>
      <c r="MQS101" s="4"/>
      <c r="MQT101" s="4"/>
      <c r="MQU101" s="4"/>
      <c r="MQV101" s="4"/>
      <c r="MQW101" s="4"/>
      <c r="MQX101" s="4"/>
      <c r="MQY101" s="4"/>
      <c r="MQZ101" s="4"/>
      <c r="MRA101" s="4"/>
      <c r="MRB101" s="4"/>
      <c r="MRC101" s="4"/>
      <c r="MRD101" s="4"/>
      <c r="MRE101" s="4"/>
      <c r="MRF101" s="4"/>
      <c r="MRG101" s="4"/>
      <c r="MRH101" s="4"/>
      <c r="MRI101" s="4"/>
      <c r="MRJ101" s="4"/>
      <c r="MRK101" s="4"/>
      <c r="MRL101" s="4"/>
      <c r="MRM101" s="4"/>
      <c r="MRN101" s="4"/>
      <c r="MRO101" s="4"/>
      <c r="MRP101" s="4"/>
      <c r="MRQ101" s="4"/>
      <c r="MRR101" s="4"/>
      <c r="MRS101" s="4"/>
      <c r="MRT101" s="4"/>
      <c r="MRU101" s="4"/>
      <c r="MRV101" s="4"/>
      <c r="MRW101" s="4"/>
      <c r="MRX101" s="4"/>
      <c r="MRY101" s="4"/>
      <c r="MRZ101" s="4"/>
      <c r="MSA101" s="4"/>
      <c r="MSB101" s="4"/>
      <c r="MSC101" s="4"/>
      <c r="MSD101" s="4"/>
      <c r="MSE101" s="4"/>
      <c r="MSF101" s="4"/>
      <c r="MSG101" s="4"/>
      <c r="MSH101" s="4"/>
      <c r="MSI101" s="4"/>
      <c r="MSJ101" s="4"/>
      <c r="MSK101" s="4"/>
      <c r="MSL101" s="4"/>
      <c r="MSM101" s="4"/>
      <c r="MSN101" s="4"/>
      <c r="MSO101" s="4"/>
      <c r="MSP101" s="4"/>
      <c r="MSQ101" s="4"/>
      <c r="MSR101" s="4"/>
      <c r="MSS101" s="4"/>
      <c r="MST101" s="4"/>
      <c r="MSU101" s="4"/>
      <c r="MSV101" s="4"/>
      <c r="MSW101" s="4"/>
      <c r="MSX101" s="4"/>
      <c r="MSY101" s="4"/>
      <c r="MSZ101" s="4"/>
      <c r="MTA101" s="4"/>
      <c r="MTB101" s="4"/>
      <c r="MTC101" s="4"/>
      <c r="MTD101" s="4"/>
      <c r="MTE101" s="4"/>
      <c r="MTF101" s="4"/>
      <c r="MTG101" s="4"/>
      <c r="MTH101" s="4"/>
      <c r="MTI101" s="4"/>
      <c r="MTJ101" s="4"/>
      <c r="MTK101" s="4"/>
      <c r="MTL101" s="4"/>
      <c r="MTM101" s="4"/>
      <c r="MTN101" s="4"/>
      <c r="MTO101" s="4"/>
      <c r="MTP101" s="4"/>
      <c r="MTQ101" s="4"/>
      <c r="MTR101" s="4"/>
      <c r="MTS101" s="4"/>
      <c r="MTT101" s="4"/>
      <c r="MTU101" s="4"/>
      <c r="MTV101" s="4"/>
      <c r="MTW101" s="4"/>
      <c r="MTX101" s="4"/>
      <c r="MTY101" s="4"/>
      <c r="MTZ101" s="4"/>
      <c r="MUA101" s="4"/>
      <c r="MUB101" s="4"/>
      <c r="MUC101" s="4"/>
      <c r="MUD101" s="4"/>
      <c r="MUE101" s="4"/>
      <c r="MUF101" s="4"/>
      <c r="MUG101" s="4"/>
      <c r="MUH101" s="4"/>
      <c r="MUI101" s="4"/>
      <c r="MUJ101" s="4"/>
      <c r="MUK101" s="4"/>
      <c r="MUL101" s="4"/>
      <c r="MUM101" s="4"/>
      <c r="MUN101" s="4"/>
      <c r="MUO101" s="4"/>
      <c r="MUP101" s="4"/>
      <c r="MUQ101" s="4"/>
      <c r="MUR101" s="4"/>
      <c r="MUS101" s="4"/>
      <c r="MUT101" s="4"/>
      <c r="MUU101" s="4"/>
      <c r="MUV101" s="4"/>
      <c r="MUW101" s="4"/>
      <c r="MUX101" s="4"/>
      <c r="MUY101" s="4"/>
      <c r="MUZ101" s="4"/>
      <c r="MVA101" s="4"/>
      <c r="MVB101" s="4"/>
      <c r="MVC101" s="4"/>
      <c r="MVD101" s="4"/>
      <c r="MVE101" s="4"/>
      <c r="MVF101" s="4"/>
      <c r="MVG101" s="4"/>
      <c r="MVH101" s="4"/>
      <c r="MVI101" s="4"/>
      <c r="MVJ101" s="4"/>
      <c r="MVK101" s="4"/>
      <c r="MVL101" s="4"/>
      <c r="MVM101" s="4"/>
      <c r="MVN101" s="4"/>
      <c r="MVO101" s="4"/>
      <c r="MVP101" s="4"/>
      <c r="MVQ101" s="4"/>
      <c r="MVR101" s="4"/>
      <c r="MVS101" s="4"/>
      <c r="MVT101" s="4"/>
      <c r="MVU101" s="4"/>
      <c r="MVV101" s="4"/>
      <c r="MVW101" s="4"/>
      <c r="MVX101" s="4"/>
      <c r="MVY101" s="4"/>
      <c r="MVZ101" s="4"/>
      <c r="MWA101" s="4"/>
      <c r="MWB101" s="4"/>
      <c r="MWC101" s="4"/>
      <c r="MWD101" s="4"/>
      <c r="MWE101" s="4"/>
      <c r="MWF101" s="4"/>
      <c r="MWG101" s="4"/>
      <c r="MWH101" s="4"/>
      <c r="MWI101" s="4"/>
      <c r="MWJ101" s="4"/>
      <c r="MWK101" s="4"/>
      <c r="MWL101" s="4"/>
      <c r="MWM101" s="4"/>
      <c r="MWN101" s="4"/>
      <c r="MWO101" s="4"/>
      <c r="MWP101" s="4"/>
      <c r="MWQ101" s="4"/>
      <c r="MWR101" s="4"/>
      <c r="MWS101" s="4"/>
      <c r="MWT101" s="4"/>
      <c r="MWU101" s="4"/>
      <c r="MWV101" s="4"/>
      <c r="MWW101" s="4"/>
      <c r="MWX101" s="4"/>
      <c r="MWY101" s="4"/>
      <c r="MWZ101" s="4"/>
      <c r="MXA101" s="4"/>
      <c r="MXB101" s="4"/>
      <c r="MXC101" s="4"/>
      <c r="MXD101" s="4"/>
      <c r="MXE101" s="4"/>
      <c r="MXF101" s="4"/>
      <c r="MXG101" s="4"/>
      <c r="MXH101" s="4"/>
      <c r="MXI101" s="4"/>
      <c r="MXJ101" s="4"/>
      <c r="MXK101" s="4"/>
      <c r="MXL101" s="4"/>
      <c r="MXM101" s="4"/>
      <c r="MXN101" s="4"/>
      <c r="MXO101" s="4"/>
      <c r="MXP101" s="4"/>
      <c r="MXQ101" s="4"/>
      <c r="MXR101" s="4"/>
      <c r="MXS101" s="4"/>
      <c r="MXT101" s="4"/>
      <c r="MXU101" s="4"/>
      <c r="MXV101" s="4"/>
      <c r="MXW101" s="4"/>
      <c r="MXX101" s="4"/>
      <c r="MXY101" s="4"/>
      <c r="MXZ101" s="4"/>
      <c r="MYA101" s="4"/>
      <c r="MYB101" s="4"/>
      <c r="MYC101" s="4"/>
      <c r="MYD101" s="4"/>
      <c r="MYE101" s="4"/>
      <c r="MYF101" s="4"/>
      <c r="MYG101" s="4"/>
      <c r="MYH101" s="4"/>
      <c r="MYI101" s="4"/>
      <c r="MYJ101" s="4"/>
      <c r="MYK101" s="4"/>
      <c r="MYL101" s="4"/>
      <c r="MYM101" s="4"/>
      <c r="MYN101" s="4"/>
      <c r="MYO101" s="4"/>
      <c r="MYP101" s="4"/>
      <c r="MYQ101" s="4"/>
      <c r="MYR101" s="4"/>
      <c r="MYS101" s="4"/>
      <c r="MYT101" s="4"/>
      <c r="MYU101" s="4"/>
      <c r="MYV101" s="4"/>
      <c r="MYW101" s="4"/>
      <c r="MYX101" s="4"/>
      <c r="MYY101" s="4"/>
      <c r="MYZ101" s="4"/>
      <c r="MZA101" s="4"/>
      <c r="MZB101" s="4"/>
      <c r="MZC101" s="4"/>
      <c r="MZD101" s="4"/>
      <c r="MZE101" s="4"/>
      <c r="MZF101" s="4"/>
      <c r="MZG101" s="4"/>
      <c r="MZH101" s="4"/>
      <c r="MZI101" s="4"/>
      <c r="MZJ101" s="4"/>
      <c r="MZK101" s="4"/>
      <c r="MZL101" s="4"/>
      <c r="MZM101" s="4"/>
      <c r="MZN101" s="4"/>
      <c r="MZO101" s="4"/>
      <c r="MZP101" s="4"/>
      <c r="MZQ101" s="4"/>
      <c r="MZR101" s="4"/>
      <c r="MZS101" s="4"/>
      <c r="MZT101" s="4"/>
      <c r="MZU101" s="4"/>
      <c r="MZV101" s="4"/>
      <c r="MZW101" s="4"/>
      <c r="MZX101" s="4"/>
      <c r="MZY101" s="4"/>
      <c r="MZZ101" s="4"/>
      <c r="NAA101" s="4"/>
      <c r="NAB101" s="4"/>
      <c r="NAC101" s="4"/>
      <c r="NAD101" s="4"/>
      <c r="NAE101" s="4"/>
      <c r="NAF101" s="4"/>
      <c r="NAG101" s="4"/>
      <c r="NAH101" s="4"/>
      <c r="NAI101" s="4"/>
      <c r="NAJ101" s="4"/>
      <c r="NAK101" s="4"/>
      <c r="NAL101" s="4"/>
      <c r="NAM101" s="4"/>
      <c r="NAN101" s="4"/>
      <c r="NAO101" s="4"/>
      <c r="NAP101" s="4"/>
      <c r="NAQ101" s="4"/>
      <c r="NAR101" s="4"/>
      <c r="NAS101" s="4"/>
      <c r="NAT101" s="4"/>
      <c r="NAU101" s="4"/>
      <c r="NAV101" s="4"/>
      <c r="NAW101" s="4"/>
      <c r="NAX101" s="4"/>
      <c r="NAY101" s="4"/>
      <c r="NAZ101" s="4"/>
      <c r="NBA101" s="4"/>
      <c r="NBB101" s="4"/>
      <c r="NBC101" s="4"/>
      <c r="NBD101" s="4"/>
      <c r="NBE101" s="4"/>
      <c r="NBF101" s="4"/>
      <c r="NBG101" s="4"/>
      <c r="NBH101" s="4"/>
      <c r="NBI101" s="4"/>
      <c r="NBJ101" s="4"/>
      <c r="NBK101" s="4"/>
      <c r="NBL101" s="4"/>
      <c r="NBM101" s="4"/>
      <c r="NBN101" s="4"/>
      <c r="NBO101" s="4"/>
      <c r="NBP101" s="4"/>
      <c r="NBQ101" s="4"/>
      <c r="NBR101" s="4"/>
      <c r="NBS101" s="4"/>
      <c r="NBT101" s="4"/>
      <c r="NBU101" s="4"/>
      <c r="NBV101" s="4"/>
      <c r="NBW101" s="4"/>
      <c r="NBX101" s="4"/>
      <c r="NBY101" s="4"/>
      <c r="NBZ101" s="4"/>
      <c r="NCA101" s="4"/>
      <c r="NCB101" s="4"/>
      <c r="NCC101" s="4"/>
      <c r="NCD101" s="4"/>
      <c r="NCE101" s="4"/>
      <c r="NCF101" s="4"/>
      <c r="NCG101" s="4"/>
      <c r="NCH101" s="4"/>
      <c r="NCI101" s="4"/>
      <c r="NCJ101" s="4"/>
      <c r="NCK101" s="4"/>
      <c r="NCL101" s="4"/>
      <c r="NCM101" s="4"/>
      <c r="NCN101" s="4"/>
      <c r="NCO101" s="4"/>
      <c r="NCP101" s="4"/>
      <c r="NCQ101" s="4"/>
      <c r="NCR101" s="4"/>
      <c r="NCS101" s="4"/>
      <c r="NCT101" s="4"/>
      <c r="NCU101" s="4"/>
      <c r="NCV101" s="4"/>
      <c r="NCW101" s="4"/>
      <c r="NCX101" s="4"/>
      <c r="NCY101" s="4"/>
      <c r="NCZ101" s="4"/>
      <c r="NDA101" s="4"/>
      <c r="NDB101" s="4"/>
      <c r="NDC101" s="4"/>
      <c r="NDD101" s="4"/>
      <c r="NDE101" s="4"/>
      <c r="NDF101" s="4"/>
      <c r="NDG101" s="4"/>
      <c r="NDH101" s="4"/>
      <c r="NDI101" s="4"/>
      <c r="NDJ101" s="4"/>
      <c r="NDK101" s="4"/>
      <c r="NDL101" s="4"/>
      <c r="NDM101" s="4"/>
      <c r="NDN101" s="4"/>
      <c r="NDO101" s="4"/>
      <c r="NDP101" s="4"/>
      <c r="NDQ101" s="4"/>
      <c r="NDR101" s="4"/>
      <c r="NDS101" s="4"/>
      <c r="NDT101" s="4"/>
      <c r="NDU101" s="4"/>
      <c r="NDV101" s="4"/>
      <c r="NDW101" s="4"/>
      <c r="NDX101" s="4"/>
      <c r="NDY101" s="4"/>
      <c r="NDZ101" s="4"/>
      <c r="NEA101" s="4"/>
      <c r="NEB101" s="4"/>
      <c r="NEC101" s="4"/>
      <c r="NED101" s="4"/>
      <c r="NEE101" s="4"/>
      <c r="NEF101" s="4"/>
      <c r="NEG101" s="4"/>
      <c r="NEH101" s="4"/>
      <c r="NEI101" s="4"/>
      <c r="NEJ101" s="4"/>
      <c r="NEK101" s="4"/>
      <c r="NEL101" s="4"/>
      <c r="NEM101" s="4"/>
      <c r="NEN101" s="4"/>
      <c r="NEO101" s="4"/>
      <c r="NEP101" s="4"/>
      <c r="NEQ101" s="4"/>
      <c r="NER101" s="4"/>
      <c r="NES101" s="4"/>
      <c r="NET101" s="4"/>
      <c r="NEU101" s="4"/>
      <c r="NEV101" s="4"/>
      <c r="NEW101" s="4"/>
      <c r="NEX101" s="4"/>
      <c r="NEY101" s="4"/>
      <c r="NEZ101" s="4"/>
      <c r="NFA101" s="4"/>
      <c r="NFB101" s="4"/>
      <c r="NFC101" s="4"/>
      <c r="NFD101" s="4"/>
      <c r="NFE101" s="4"/>
      <c r="NFF101" s="4"/>
      <c r="NFG101" s="4"/>
      <c r="NFH101" s="4"/>
      <c r="NFI101" s="4"/>
      <c r="NFJ101" s="4"/>
      <c r="NFK101" s="4"/>
      <c r="NFL101" s="4"/>
      <c r="NFM101" s="4"/>
      <c r="NFN101" s="4"/>
      <c r="NFO101" s="4"/>
      <c r="NFP101" s="4"/>
      <c r="NFQ101" s="4"/>
      <c r="NFR101" s="4"/>
      <c r="NFS101" s="4"/>
      <c r="NFT101" s="4"/>
      <c r="NFU101" s="4"/>
      <c r="NFV101" s="4"/>
      <c r="NFW101" s="4"/>
      <c r="NFX101" s="4"/>
      <c r="NFY101" s="4"/>
      <c r="NFZ101" s="4"/>
      <c r="NGA101" s="4"/>
      <c r="NGB101" s="4"/>
      <c r="NGC101" s="4"/>
      <c r="NGD101" s="4"/>
      <c r="NGE101" s="4"/>
      <c r="NGF101" s="4"/>
      <c r="NGG101" s="4"/>
      <c r="NGH101" s="4"/>
      <c r="NGI101" s="4"/>
      <c r="NGJ101" s="4"/>
      <c r="NGK101" s="4"/>
      <c r="NGL101" s="4"/>
      <c r="NGM101" s="4"/>
      <c r="NGN101" s="4"/>
      <c r="NGO101" s="4"/>
      <c r="NGP101" s="4"/>
      <c r="NGQ101" s="4"/>
      <c r="NGR101" s="4"/>
      <c r="NGS101" s="4"/>
      <c r="NGT101" s="4"/>
      <c r="NGU101" s="4"/>
      <c r="NGV101" s="4"/>
      <c r="NGW101" s="4"/>
      <c r="NGX101" s="4"/>
      <c r="NGY101" s="4"/>
      <c r="NGZ101" s="4"/>
      <c r="NHA101" s="4"/>
      <c r="NHB101" s="4"/>
      <c r="NHC101" s="4"/>
      <c r="NHD101" s="4"/>
      <c r="NHE101" s="4"/>
      <c r="NHF101" s="4"/>
      <c r="NHG101" s="4"/>
      <c r="NHH101" s="4"/>
      <c r="NHI101" s="4"/>
      <c r="NHJ101" s="4"/>
      <c r="NHK101" s="4"/>
      <c r="NHL101" s="4"/>
      <c r="NHM101" s="4"/>
      <c r="NHN101" s="4"/>
      <c r="NHO101" s="4"/>
      <c r="NHP101" s="4"/>
      <c r="NHQ101" s="4"/>
      <c r="NHR101" s="4"/>
      <c r="NHS101" s="4"/>
      <c r="NHT101" s="4"/>
      <c r="NHU101" s="4"/>
      <c r="NHV101" s="4"/>
      <c r="NHW101" s="4"/>
      <c r="NHX101" s="4"/>
      <c r="NHY101" s="4"/>
      <c r="NHZ101" s="4"/>
      <c r="NIA101" s="4"/>
      <c r="NIB101" s="4"/>
      <c r="NIC101" s="4"/>
      <c r="NID101" s="4"/>
      <c r="NIE101" s="4"/>
      <c r="NIF101" s="4"/>
      <c r="NIG101" s="4"/>
      <c r="NIH101" s="4"/>
      <c r="NII101" s="4"/>
      <c r="NIJ101" s="4"/>
      <c r="NIK101" s="4"/>
      <c r="NIL101" s="4"/>
      <c r="NIM101" s="4"/>
      <c r="NIN101" s="4"/>
      <c r="NIO101" s="4"/>
      <c r="NIP101" s="4"/>
      <c r="NIQ101" s="4"/>
      <c r="NIR101" s="4"/>
      <c r="NIS101" s="4"/>
      <c r="NIT101" s="4"/>
      <c r="NIU101" s="4"/>
      <c r="NIV101" s="4"/>
      <c r="NIW101" s="4"/>
      <c r="NIX101" s="4"/>
      <c r="NIY101" s="4"/>
      <c r="NIZ101" s="4"/>
      <c r="NJA101" s="4"/>
      <c r="NJB101" s="4"/>
      <c r="NJC101" s="4"/>
      <c r="NJD101" s="4"/>
      <c r="NJE101" s="4"/>
      <c r="NJF101" s="4"/>
      <c r="NJG101" s="4"/>
      <c r="NJH101" s="4"/>
      <c r="NJI101" s="4"/>
      <c r="NJJ101" s="4"/>
      <c r="NJK101" s="4"/>
      <c r="NJL101" s="4"/>
      <c r="NJM101" s="4"/>
      <c r="NJN101" s="4"/>
      <c r="NJO101" s="4"/>
      <c r="NJP101" s="4"/>
      <c r="NJQ101" s="4"/>
      <c r="NJR101" s="4"/>
      <c r="NJS101" s="4"/>
      <c r="NJT101" s="4"/>
      <c r="NJU101" s="4"/>
      <c r="NJV101" s="4"/>
      <c r="NJW101" s="4"/>
      <c r="NJX101" s="4"/>
      <c r="NJY101" s="4"/>
      <c r="NJZ101" s="4"/>
      <c r="NKA101" s="4"/>
      <c r="NKB101" s="4"/>
      <c r="NKC101" s="4"/>
      <c r="NKD101" s="4"/>
      <c r="NKE101" s="4"/>
      <c r="NKF101" s="4"/>
      <c r="NKG101" s="4"/>
      <c r="NKH101" s="4"/>
      <c r="NKI101" s="4"/>
      <c r="NKJ101" s="4"/>
      <c r="NKK101" s="4"/>
      <c r="NKL101" s="4"/>
      <c r="NKM101" s="4"/>
      <c r="NKN101" s="4"/>
      <c r="NKO101" s="4"/>
      <c r="NKP101" s="4"/>
      <c r="NKQ101" s="4"/>
      <c r="NKR101" s="4"/>
      <c r="NKS101" s="4"/>
      <c r="NKT101" s="4"/>
      <c r="NKU101" s="4"/>
      <c r="NKV101" s="4"/>
      <c r="NKW101" s="4"/>
      <c r="NKX101" s="4"/>
      <c r="NKY101" s="4"/>
      <c r="NKZ101" s="4"/>
      <c r="NLA101" s="4"/>
      <c r="NLB101" s="4"/>
      <c r="NLC101" s="4"/>
      <c r="NLD101" s="4"/>
      <c r="NLE101" s="4"/>
      <c r="NLF101" s="4"/>
      <c r="NLG101" s="4"/>
      <c r="NLH101" s="4"/>
      <c r="NLI101" s="4"/>
      <c r="NLJ101" s="4"/>
      <c r="NLK101" s="4"/>
      <c r="NLL101" s="4"/>
      <c r="NLM101" s="4"/>
      <c r="NLN101" s="4"/>
      <c r="NLO101" s="4"/>
      <c r="NLP101" s="4"/>
      <c r="NLQ101" s="4"/>
      <c r="NLR101" s="4"/>
      <c r="NLS101" s="4"/>
      <c r="NLT101" s="4"/>
      <c r="NLU101" s="4"/>
      <c r="NLV101" s="4"/>
      <c r="NLW101" s="4"/>
      <c r="NLX101" s="4"/>
      <c r="NLY101" s="4"/>
      <c r="NLZ101" s="4"/>
      <c r="NMA101" s="4"/>
      <c r="NMB101" s="4"/>
      <c r="NMC101" s="4"/>
      <c r="NMD101" s="4"/>
      <c r="NME101" s="4"/>
      <c r="NMF101" s="4"/>
      <c r="NMG101" s="4"/>
      <c r="NMH101" s="4"/>
      <c r="NMI101" s="4"/>
      <c r="NMJ101" s="4"/>
      <c r="NMK101" s="4"/>
      <c r="NML101" s="4"/>
      <c r="NMM101" s="4"/>
      <c r="NMN101" s="4"/>
      <c r="NMO101" s="4"/>
      <c r="NMP101" s="4"/>
      <c r="NMQ101" s="4"/>
      <c r="NMR101" s="4"/>
      <c r="NMS101" s="4"/>
      <c r="NMT101" s="4"/>
      <c r="NMU101" s="4"/>
      <c r="NMV101" s="4"/>
      <c r="NMW101" s="4"/>
      <c r="NMX101" s="4"/>
      <c r="NMY101" s="4"/>
      <c r="NMZ101" s="4"/>
      <c r="NNA101" s="4"/>
      <c r="NNB101" s="4"/>
      <c r="NNC101" s="4"/>
      <c r="NND101" s="4"/>
      <c r="NNE101" s="4"/>
      <c r="NNF101" s="4"/>
      <c r="NNG101" s="4"/>
      <c r="NNH101" s="4"/>
      <c r="NNI101" s="4"/>
      <c r="NNJ101" s="4"/>
      <c r="NNK101" s="4"/>
      <c r="NNL101" s="4"/>
      <c r="NNM101" s="4"/>
      <c r="NNN101" s="4"/>
      <c r="NNO101" s="4"/>
      <c r="NNP101" s="4"/>
      <c r="NNQ101" s="4"/>
      <c r="NNR101" s="4"/>
      <c r="NNS101" s="4"/>
      <c r="NNT101" s="4"/>
      <c r="NNU101" s="4"/>
      <c r="NNV101" s="4"/>
      <c r="NNW101" s="4"/>
      <c r="NNX101" s="4"/>
      <c r="NNY101" s="4"/>
      <c r="NNZ101" s="4"/>
      <c r="NOA101" s="4"/>
      <c r="NOB101" s="4"/>
      <c r="NOC101" s="4"/>
      <c r="NOD101" s="4"/>
      <c r="NOE101" s="4"/>
      <c r="NOF101" s="4"/>
      <c r="NOG101" s="4"/>
      <c r="NOH101" s="4"/>
      <c r="NOI101" s="4"/>
      <c r="NOJ101" s="4"/>
      <c r="NOK101" s="4"/>
      <c r="NOL101" s="4"/>
      <c r="NOM101" s="4"/>
      <c r="NON101" s="4"/>
      <c r="NOO101" s="4"/>
      <c r="NOP101" s="4"/>
      <c r="NOQ101" s="4"/>
      <c r="NOR101" s="4"/>
      <c r="NOS101" s="4"/>
      <c r="NOT101" s="4"/>
      <c r="NOU101" s="4"/>
      <c r="NOV101" s="4"/>
      <c r="NOW101" s="4"/>
      <c r="NOX101" s="4"/>
      <c r="NOY101" s="4"/>
      <c r="NOZ101" s="4"/>
      <c r="NPA101" s="4"/>
      <c r="NPB101" s="4"/>
      <c r="NPC101" s="4"/>
      <c r="NPD101" s="4"/>
      <c r="NPE101" s="4"/>
      <c r="NPF101" s="4"/>
      <c r="NPG101" s="4"/>
      <c r="NPH101" s="4"/>
      <c r="NPI101" s="4"/>
      <c r="NPJ101" s="4"/>
      <c r="NPK101" s="4"/>
      <c r="NPL101" s="4"/>
      <c r="NPM101" s="4"/>
      <c r="NPN101" s="4"/>
      <c r="NPO101" s="4"/>
      <c r="NPP101" s="4"/>
      <c r="NPQ101" s="4"/>
      <c r="NPR101" s="4"/>
      <c r="NPS101" s="4"/>
      <c r="NPT101" s="4"/>
      <c r="NPU101" s="4"/>
      <c r="NPV101" s="4"/>
      <c r="NPW101" s="4"/>
      <c r="NPX101" s="4"/>
      <c r="NPY101" s="4"/>
      <c r="NPZ101" s="4"/>
      <c r="NQA101" s="4"/>
      <c r="NQB101" s="4"/>
      <c r="NQC101" s="4"/>
      <c r="NQD101" s="4"/>
      <c r="NQE101" s="4"/>
      <c r="NQF101" s="4"/>
      <c r="NQG101" s="4"/>
      <c r="NQH101" s="4"/>
      <c r="NQI101" s="4"/>
      <c r="NQJ101" s="4"/>
      <c r="NQK101" s="4"/>
      <c r="NQL101" s="4"/>
      <c r="NQM101" s="4"/>
      <c r="NQN101" s="4"/>
      <c r="NQO101" s="4"/>
      <c r="NQP101" s="4"/>
      <c r="NQQ101" s="4"/>
      <c r="NQR101" s="4"/>
      <c r="NQS101" s="4"/>
      <c r="NQT101" s="4"/>
      <c r="NQU101" s="4"/>
      <c r="NQV101" s="4"/>
      <c r="NQW101" s="4"/>
      <c r="NQX101" s="4"/>
      <c r="NQY101" s="4"/>
      <c r="NQZ101" s="4"/>
      <c r="NRA101" s="4"/>
      <c r="NRB101" s="4"/>
      <c r="NRC101" s="4"/>
      <c r="NRD101" s="4"/>
      <c r="NRE101" s="4"/>
      <c r="NRF101" s="4"/>
      <c r="NRG101" s="4"/>
      <c r="NRH101" s="4"/>
      <c r="NRI101" s="4"/>
      <c r="NRJ101" s="4"/>
      <c r="NRK101" s="4"/>
      <c r="NRL101" s="4"/>
      <c r="NRM101" s="4"/>
      <c r="NRN101" s="4"/>
      <c r="NRO101" s="4"/>
      <c r="NRP101" s="4"/>
      <c r="NRQ101" s="4"/>
      <c r="NRR101" s="4"/>
      <c r="NRS101" s="4"/>
      <c r="NRT101" s="4"/>
      <c r="NRU101" s="4"/>
      <c r="NRV101" s="4"/>
      <c r="NRW101" s="4"/>
      <c r="NRX101" s="4"/>
      <c r="NRY101" s="4"/>
      <c r="NRZ101" s="4"/>
      <c r="NSA101" s="4"/>
      <c r="NSB101" s="4"/>
      <c r="NSC101" s="4"/>
      <c r="NSD101" s="4"/>
      <c r="NSE101" s="4"/>
      <c r="NSF101" s="4"/>
      <c r="NSG101" s="4"/>
      <c r="NSH101" s="4"/>
      <c r="NSI101" s="4"/>
      <c r="NSJ101" s="4"/>
      <c r="NSK101" s="4"/>
      <c r="NSL101" s="4"/>
      <c r="NSM101" s="4"/>
      <c r="NSN101" s="4"/>
      <c r="NSO101" s="4"/>
      <c r="NSP101" s="4"/>
      <c r="NSQ101" s="4"/>
      <c r="NSR101" s="4"/>
      <c r="NSS101" s="4"/>
      <c r="NST101" s="4"/>
      <c r="NSU101" s="4"/>
      <c r="NSV101" s="4"/>
      <c r="NSW101" s="4"/>
      <c r="NSX101" s="4"/>
      <c r="NSY101" s="4"/>
      <c r="NSZ101" s="4"/>
      <c r="NTA101" s="4"/>
      <c r="NTB101" s="4"/>
      <c r="NTC101" s="4"/>
      <c r="NTD101" s="4"/>
      <c r="NTE101" s="4"/>
      <c r="NTF101" s="4"/>
      <c r="NTG101" s="4"/>
      <c r="NTH101" s="4"/>
      <c r="NTI101" s="4"/>
      <c r="NTJ101" s="4"/>
      <c r="NTK101" s="4"/>
      <c r="NTL101" s="4"/>
      <c r="NTM101" s="4"/>
      <c r="NTN101" s="4"/>
      <c r="NTO101" s="4"/>
      <c r="NTP101" s="4"/>
      <c r="NTQ101" s="4"/>
      <c r="NTR101" s="4"/>
      <c r="NTS101" s="4"/>
      <c r="NTT101" s="4"/>
      <c r="NTU101" s="4"/>
      <c r="NTV101" s="4"/>
      <c r="NTW101" s="4"/>
      <c r="NTX101" s="4"/>
      <c r="NTY101" s="4"/>
      <c r="NTZ101" s="4"/>
      <c r="NUA101" s="4"/>
      <c r="NUB101" s="4"/>
      <c r="NUC101" s="4"/>
      <c r="NUD101" s="4"/>
      <c r="NUE101" s="4"/>
      <c r="NUF101" s="4"/>
      <c r="NUG101" s="4"/>
      <c r="NUH101" s="4"/>
      <c r="NUI101" s="4"/>
      <c r="NUJ101" s="4"/>
      <c r="NUK101" s="4"/>
      <c r="NUL101" s="4"/>
      <c r="NUM101" s="4"/>
      <c r="NUN101" s="4"/>
      <c r="NUO101" s="4"/>
      <c r="NUP101" s="4"/>
      <c r="NUQ101" s="4"/>
      <c r="NUR101" s="4"/>
      <c r="NUS101" s="4"/>
      <c r="NUT101" s="4"/>
      <c r="NUU101" s="4"/>
      <c r="NUV101" s="4"/>
      <c r="NUW101" s="4"/>
      <c r="NUX101" s="4"/>
      <c r="NUY101" s="4"/>
      <c r="NUZ101" s="4"/>
      <c r="NVA101" s="4"/>
      <c r="NVB101" s="4"/>
      <c r="NVC101" s="4"/>
      <c r="NVD101" s="4"/>
      <c r="NVE101" s="4"/>
      <c r="NVF101" s="4"/>
      <c r="NVG101" s="4"/>
      <c r="NVH101" s="4"/>
      <c r="NVI101" s="4"/>
      <c r="NVJ101" s="4"/>
      <c r="NVK101" s="4"/>
      <c r="NVL101" s="4"/>
      <c r="NVM101" s="4"/>
      <c r="NVN101" s="4"/>
      <c r="NVO101" s="4"/>
      <c r="NVP101" s="4"/>
      <c r="NVQ101" s="4"/>
      <c r="NVR101" s="4"/>
      <c r="NVS101" s="4"/>
      <c r="NVT101" s="4"/>
      <c r="NVU101" s="4"/>
      <c r="NVV101" s="4"/>
      <c r="NVW101" s="4"/>
      <c r="NVX101" s="4"/>
      <c r="NVY101" s="4"/>
      <c r="NVZ101" s="4"/>
      <c r="NWA101" s="4"/>
      <c r="NWB101" s="4"/>
      <c r="NWC101" s="4"/>
      <c r="NWD101" s="4"/>
      <c r="NWE101" s="4"/>
      <c r="NWF101" s="4"/>
      <c r="NWG101" s="4"/>
      <c r="NWH101" s="4"/>
      <c r="NWI101" s="4"/>
      <c r="NWJ101" s="4"/>
      <c r="NWK101" s="4"/>
      <c r="NWL101" s="4"/>
      <c r="NWM101" s="4"/>
      <c r="NWN101" s="4"/>
      <c r="NWO101" s="4"/>
      <c r="NWP101" s="4"/>
      <c r="NWQ101" s="4"/>
      <c r="NWR101" s="4"/>
      <c r="NWS101" s="4"/>
      <c r="NWT101" s="4"/>
      <c r="NWU101" s="4"/>
      <c r="NWV101" s="4"/>
      <c r="NWW101" s="4"/>
      <c r="NWX101" s="4"/>
      <c r="NWY101" s="4"/>
      <c r="NWZ101" s="4"/>
      <c r="NXA101" s="4"/>
      <c r="NXB101" s="4"/>
      <c r="NXC101" s="4"/>
      <c r="NXD101" s="4"/>
      <c r="NXE101" s="4"/>
      <c r="NXF101" s="4"/>
      <c r="NXG101" s="4"/>
      <c r="NXH101" s="4"/>
      <c r="NXI101" s="4"/>
      <c r="NXJ101" s="4"/>
      <c r="NXK101" s="4"/>
      <c r="NXL101" s="4"/>
      <c r="NXM101" s="4"/>
      <c r="NXN101" s="4"/>
      <c r="NXO101" s="4"/>
      <c r="NXP101" s="4"/>
      <c r="NXQ101" s="4"/>
      <c r="NXR101" s="4"/>
      <c r="NXS101" s="4"/>
      <c r="NXT101" s="4"/>
      <c r="NXU101" s="4"/>
      <c r="NXV101" s="4"/>
      <c r="NXW101" s="4"/>
      <c r="NXX101" s="4"/>
      <c r="NXY101" s="4"/>
      <c r="NXZ101" s="4"/>
      <c r="NYA101" s="4"/>
      <c r="NYB101" s="4"/>
      <c r="NYC101" s="4"/>
      <c r="NYD101" s="4"/>
      <c r="NYE101" s="4"/>
      <c r="NYF101" s="4"/>
      <c r="NYG101" s="4"/>
      <c r="NYH101" s="4"/>
      <c r="NYI101" s="4"/>
      <c r="NYJ101" s="4"/>
      <c r="NYK101" s="4"/>
      <c r="NYL101" s="4"/>
      <c r="NYM101" s="4"/>
      <c r="NYN101" s="4"/>
      <c r="NYO101" s="4"/>
      <c r="NYP101" s="4"/>
      <c r="NYQ101" s="4"/>
      <c r="NYR101" s="4"/>
      <c r="NYS101" s="4"/>
      <c r="NYT101" s="4"/>
      <c r="NYU101" s="4"/>
      <c r="NYV101" s="4"/>
      <c r="NYW101" s="4"/>
      <c r="NYX101" s="4"/>
      <c r="NYY101" s="4"/>
      <c r="NYZ101" s="4"/>
      <c r="NZA101" s="4"/>
      <c r="NZB101" s="4"/>
      <c r="NZC101" s="4"/>
      <c r="NZD101" s="4"/>
      <c r="NZE101" s="4"/>
      <c r="NZF101" s="4"/>
      <c r="NZG101" s="4"/>
      <c r="NZH101" s="4"/>
      <c r="NZI101" s="4"/>
      <c r="NZJ101" s="4"/>
      <c r="NZK101" s="4"/>
      <c r="NZL101" s="4"/>
      <c r="NZM101" s="4"/>
      <c r="NZN101" s="4"/>
      <c r="NZO101" s="4"/>
      <c r="NZP101" s="4"/>
      <c r="NZQ101" s="4"/>
      <c r="NZR101" s="4"/>
      <c r="NZS101" s="4"/>
      <c r="NZT101" s="4"/>
      <c r="NZU101" s="4"/>
      <c r="NZV101" s="4"/>
      <c r="NZW101" s="4"/>
      <c r="NZX101" s="4"/>
      <c r="NZY101" s="4"/>
      <c r="NZZ101" s="4"/>
      <c r="OAA101" s="4"/>
      <c r="OAB101" s="4"/>
      <c r="OAC101" s="4"/>
      <c r="OAD101" s="4"/>
      <c r="OAE101" s="4"/>
      <c r="OAF101" s="4"/>
      <c r="OAG101" s="4"/>
      <c r="OAH101" s="4"/>
      <c r="OAI101" s="4"/>
      <c r="OAJ101" s="4"/>
      <c r="OAK101" s="4"/>
      <c r="OAL101" s="4"/>
      <c r="OAM101" s="4"/>
      <c r="OAN101" s="4"/>
      <c r="OAO101" s="4"/>
      <c r="OAP101" s="4"/>
      <c r="OAQ101" s="4"/>
      <c r="OAR101" s="4"/>
      <c r="OAS101" s="4"/>
      <c r="OAT101" s="4"/>
      <c r="OAU101" s="4"/>
      <c r="OAV101" s="4"/>
      <c r="OAW101" s="4"/>
      <c r="OAX101" s="4"/>
      <c r="OAY101" s="4"/>
      <c r="OAZ101" s="4"/>
      <c r="OBA101" s="4"/>
      <c r="OBB101" s="4"/>
      <c r="OBC101" s="4"/>
      <c r="OBD101" s="4"/>
      <c r="OBE101" s="4"/>
      <c r="OBF101" s="4"/>
      <c r="OBG101" s="4"/>
      <c r="OBH101" s="4"/>
      <c r="OBI101" s="4"/>
      <c r="OBJ101" s="4"/>
      <c r="OBK101" s="4"/>
      <c r="OBL101" s="4"/>
      <c r="OBM101" s="4"/>
      <c r="OBN101" s="4"/>
      <c r="OBO101" s="4"/>
      <c r="OBP101" s="4"/>
      <c r="OBQ101" s="4"/>
      <c r="OBR101" s="4"/>
      <c r="OBS101" s="4"/>
      <c r="OBT101" s="4"/>
      <c r="OBU101" s="4"/>
      <c r="OBV101" s="4"/>
      <c r="OBW101" s="4"/>
      <c r="OBX101" s="4"/>
      <c r="OBY101" s="4"/>
      <c r="OBZ101" s="4"/>
      <c r="OCA101" s="4"/>
      <c r="OCB101" s="4"/>
      <c r="OCC101" s="4"/>
      <c r="OCD101" s="4"/>
      <c r="OCE101" s="4"/>
      <c r="OCF101" s="4"/>
      <c r="OCG101" s="4"/>
      <c r="OCH101" s="4"/>
      <c r="OCI101" s="4"/>
      <c r="OCJ101" s="4"/>
      <c r="OCK101" s="4"/>
      <c r="OCL101" s="4"/>
      <c r="OCM101" s="4"/>
      <c r="OCN101" s="4"/>
      <c r="OCO101" s="4"/>
      <c r="OCP101" s="4"/>
      <c r="OCQ101" s="4"/>
      <c r="OCR101" s="4"/>
      <c r="OCS101" s="4"/>
      <c r="OCT101" s="4"/>
      <c r="OCU101" s="4"/>
      <c r="OCV101" s="4"/>
      <c r="OCW101" s="4"/>
      <c r="OCX101" s="4"/>
      <c r="OCY101" s="4"/>
      <c r="OCZ101" s="4"/>
      <c r="ODA101" s="4"/>
      <c r="ODB101" s="4"/>
      <c r="ODC101" s="4"/>
      <c r="ODD101" s="4"/>
      <c r="ODE101" s="4"/>
      <c r="ODF101" s="4"/>
      <c r="ODG101" s="4"/>
      <c r="ODH101" s="4"/>
      <c r="ODI101" s="4"/>
      <c r="ODJ101" s="4"/>
      <c r="ODK101" s="4"/>
      <c r="ODL101" s="4"/>
      <c r="ODM101" s="4"/>
      <c r="ODN101" s="4"/>
      <c r="ODO101" s="4"/>
      <c r="ODP101" s="4"/>
      <c r="ODQ101" s="4"/>
      <c r="ODR101" s="4"/>
      <c r="ODS101" s="4"/>
      <c r="ODT101" s="4"/>
      <c r="ODU101" s="4"/>
      <c r="ODV101" s="4"/>
      <c r="ODW101" s="4"/>
      <c r="ODX101" s="4"/>
      <c r="ODY101" s="4"/>
      <c r="ODZ101" s="4"/>
      <c r="OEA101" s="4"/>
      <c r="OEB101" s="4"/>
      <c r="OEC101" s="4"/>
      <c r="OED101" s="4"/>
      <c r="OEE101" s="4"/>
      <c r="OEF101" s="4"/>
      <c r="OEG101" s="4"/>
      <c r="OEH101" s="4"/>
      <c r="OEI101" s="4"/>
      <c r="OEJ101" s="4"/>
      <c r="OEK101" s="4"/>
      <c r="OEL101" s="4"/>
      <c r="OEM101" s="4"/>
      <c r="OEN101" s="4"/>
      <c r="OEO101" s="4"/>
      <c r="OEP101" s="4"/>
      <c r="OEQ101" s="4"/>
      <c r="OER101" s="4"/>
      <c r="OES101" s="4"/>
      <c r="OET101" s="4"/>
      <c r="OEU101" s="4"/>
      <c r="OEV101" s="4"/>
      <c r="OEW101" s="4"/>
      <c r="OEX101" s="4"/>
      <c r="OEY101" s="4"/>
      <c r="OEZ101" s="4"/>
      <c r="OFA101" s="4"/>
      <c r="OFB101" s="4"/>
      <c r="OFC101" s="4"/>
      <c r="OFD101" s="4"/>
      <c r="OFE101" s="4"/>
      <c r="OFF101" s="4"/>
      <c r="OFG101" s="4"/>
      <c r="OFH101" s="4"/>
      <c r="OFI101" s="4"/>
      <c r="OFJ101" s="4"/>
      <c r="OFK101" s="4"/>
      <c r="OFL101" s="4"/>
      <c r="OFM101" s="4"/>
      <c r="OFN101" s="4"/>
      <c r="OFO101" s="4"/>
      <c r="OFP101" s="4"/>
      <c r="OFQ101" s="4"/>
      <c r="OFR101" s="4"/>
      <c r="OFS101" s="4"/>
      <c r="OFT101" s="4"/>
      <c r="OFU101" s="4"/>
      <c r="OFV101" s="4"/>
      <c r="OFW101" s="4"/>
      <c r="OFX101" s="4"/>
      <c r="OFY101" s="4"/>
      <c r="OFZ101" s="4"/>
      <c r="OGA101" s="4"/>
      <c r="OGB101" s="4"/>
      <c r="OGC101" s="4"/>
      <c r="OGD101" s="4"/>
      <c r="OGE101" s="4"/>
      <c r="OGF101" s="4"/>
      <c r="OGG101" s="4"/>
      <c r="OGH101" s="4"/>
      <c r="OGI101" s="4"/>
      <c r="OGJ101" s="4"/>
      <c r="OGK101" s="4"/>
      <c r="OGL101" s="4"/>
      <c r="OGM101" s="4"/>
      <c r="OGN101" s="4"/>
      <c r="OGO101" s="4"/>
      <c r="OGP101" s="4"/>
      <c r="OGQ101" s="4"/>
      <c r="OGR101" s="4"/>
      <c r="OGS101" s="4"/>
      <c r="OGT101" s="4"/>
      <c r="OGU101" s="4"/>
      <c r="OGV101" s="4"/>
      <c r="OGW101" s="4"/>
      <c r="OGX101" s="4"/>
      <c r="OGY101" s="4"/>
      <c r="OGZ101" s="4"/>
      <c r="OHA101" s="4"/>
      <c r="OHB101" s="4"/>
      <c r="OHC101" s="4"/>
      <c r="OHD101" s="4"/>
      <c r="OHE101" s="4"/>
      <c r="OHF101" s="4"/>
      <c r="OHG101" s="4"/>
      <c r="OHH101" s="4"/>
      <c r="OHI101" s="4"/>
      <c r="OHJ101" s="4"/>
      <c r="OHK101" s="4"/>
      <c r="OHL101" s="4"/>
      <c r="OHM101" s="4"/>
      <c r="OHN101" s="4"/>
      <c r="OHO101" s="4"/>
      <c r="OHP101" s="4"/>
      <c r="OHQ101" s="4"/>
      <c r="OHR101" s="4"/>
      <c r="OHS101" s="4"/>
      <c r="OHT101" s="4"/>
      <c r="OHU101" s="4"/>
      <c r="OHV101" s="4"/>
      <c r="OHW101" s="4"/>
      <c r="OHX101" s="4"/>
      <c r="OHY101" s="4"/>
      <c r="OHZ101" s="4"/>
      <c r="OIA101" s="4"/>
      <c r="OIB101" s="4"/>
      <c r="OIC101" s="4"/>
      <c r="OID101" s="4"/>
      <c r="OIE101" s="4"/>
      <c r="OIF101" s="4"/>
      <c r="OIG101" s="4"/>
      <c r="OIH101" s="4"/>
      <c r="OII101" s="4"/>
      <c r="OIJ101" s="4"/>
      <c r="OIK101" s="4"/>
      <c r="OIL101" s="4"/>
      <c r="OIM101" s="4"/>
      <c r="OIN101" s="4"/>
      <c r="OIO101" s="4"/>
      <c r="OIP101" s="4"/>
      <c r="OIQ101" s="4"/>
      <c r="OIR101" s="4"/>
      <c r="OIS101" s="4"/>
      <c r="OIT101" s="4"/>
      <c r="OIU101" s="4"/>
      <c r="OIV101" s="4"/>
      <c r="OIW101" s="4"/>
      <c r="OIX101" s="4"/>
      <c r="OIY101" s="4"/>
      <c r="OIZ101" s="4"/>
      <c r="OJA101" s="4"/>
      <c r="OJB101" s="4"/>
      <c r="OJC101" s="4"/>
      <c r="OJD101" s="4"/>
      <c r="OJE101" s="4"/>
      <c r="OJF101" s="4"/>
      <c r="OJG101" s="4"/>
      <c r="OJH101" s="4"/>
      <c r="OJI101" s="4"/>
      <c r="OJJ101" s="4"/>
      <c r="OJK101" s="4"/>
      <c r="OJL101" s="4"/>
      <c r="OJM101" s="4"/>
      <c r="OJN101" s="4"/>
      <c r="OJO101" s="4"/>
      <c r="OJP101" s="4"/>
      <c r="OJQ101" s="4"/>
      <c r="OJR101" s="4"/>
      <c r="OJS101" s="4"/>
      <c r="OJT101" s="4"/>
      <c r="OJU101" s="4"/>
      <c r="OJV101" s="4"/>
      <c r="OJW101" s="4"/>
      <c r="OJX101" s="4"/>
      <c r="OJY101" s="4"/>
      <c r="OJZ101" s="4"/>
      <c r="OKA101" s="4"/>
      <c r="OKB101" s="4"/>
      <c r="OKC101" s="4"/>
      <c r="OKD101" s="4"/>
      <c r="OKE101" s="4"/>
      <c r="OKF101" s="4"/>
      <c r="OKG101" s="4"/>
      <c r="OKH101" s="4"/>
      <c r="OKI101" s="4"/>
      <c r="OKJ101" s="4"/>
      <c r="OKK101" s="4"/>
      <c r="OKL101" s="4"/>
      <c r="OKM101" s="4"/>
      <c r="OKN101" s="4"/>
      <c r="OKO101" s="4"/>
      <c r="OKP101" s="4"/>
      <c r="OKQ101" s="4"/>
      <c r="OKR101" s="4"/>
      <c r="OKS101" s="4"/>
      <c r="OKT101" s="4"/>
      <c r="OKU101" s="4"/>
      <c r="OKV101" s="4"/>
      <c r="OKW101" s="4"/>
      <c r="OKX101" s="4"/>
      <c r="OKY101" s="4"/>
      <c r="OKZ101" s="4"/>
      <c r="OLA101" s="4"/>
      <c r="OLB101" s="4"/>
      <c r="OLC101" s="4"/>
      <c r="OLD101" s="4"/>
      <c r="OLE101" s="4"/>
      <c r="OLF101" s="4"/>
      <c r="OLG101" s="4"/>
      <c r="OLH101" s="4"/>
      <c r="OLI101" s="4"/>
      <c r="OLJ101" s="4"/>
      <c r="OLK101" s="4"/>
      <c r="OLL101" s="4"/>
      <c r="OLM101" s="4"/>
      <c r="OLN101" s="4"/>
      <c r="OLO101" s="4"/>
      <c r="OLP101" s="4"/>
      <c r="OLQ101" s="4"/>
      <c r="OLR101" s="4"/>
      <c r="OLS101" s="4"/>
      <c r="OLT101" s="4"/>
      <c r="OLU101" s="4"/>
      <c r="OLV101" s="4"/>
      <c r="OLW101" s="4"/>
      <c r="OLX101" s="4"/>
      <c r="OLY101" s="4"/>
      <c r="OLZ101" s="4"/>
      <c r="OMA101" s="4"/>
      <c r="OMB101" s="4"/>
      <c r="OMC101" s="4"/>
      <c r="OMD101" s="4"/>
      <c r="OME101" s="4"/>
      <c r="OMF101" s="4"/>
      <c r="OMG101" s="4"/>
      <c r="OMH101" s="4"/>
      <c r="OMI101" s="4"/>
      <c r="OMJ101" s="4"/>
      <c r="OMK101" s="4"/>
      <c r="OML101" s="4"/>
      <c r="OMM101" s="4"/>
      <c r="OMN101" s="4"/>
      <c r="OMO101" s="4"/>
      <c r="OMP101" s="4"/>
      <c r="OMQ101" s="4"/>
      <c r="OMR101" s="4"/>
      <c r="OMS101" s="4"/>
      <c r="OMT101" s="4"/>
      <c r="OMU101" s="4"/>
      <c r="OMV101" s="4"/>
      <c r="OMW101" s="4"/>
      <c r="OMX101" s="4"/>
      <c r="OMY101" s="4"/>
      <c r="OMZ101" s="4"/>
      <c r="ONA101" s="4"/>
      <c r="ONB101" s="4"/>
      <c r="ONC101" s="4"/>
      <c r="OND101" s="4"/>
      <c r="ONE101" s="4"/>
      <c r="ONF101" s="4"/>
      <c r="ONG101" s="4"/>
      <c r="ONH101" s="4"/>
      <c r="ONI101" s="4"/>
      <c r="ONJ101" s="4"/>
      <c r="ONK101" s="4"/>
      <c r="ONL101" s="4"/>
      <c r="ONM101" s="4"/>
      <c r="ONN101" s="4"/>
      <c r="ONO101" s="4"/>
      <c r="ONP101" s="4"/>
      <c r="ONQ101" s="4"/>
      <c r="ONR101" s="4"/>
      <c r="ONS101" s="4"/>
      <c r="ONT101" s="4"/>
      <c r="ONU101" s="4"/>
      <c r="ONV101" s="4"/>
      <c r="ONW101" s="4"/>
      <c r="ONX101" s="4"/>
      <c r="ONY101" s="4"/>
      <c r="ONZ101" s="4"/>
      <c r="OOA101" s="4"/>
      <c r="OOB101" s="4"/>
      <c r="OOC101" s="4"/>
      <c r="OOD101" s="4"/>
      <c r="OOE101" s="4"/>
      <c r="OOF101" s="4"/>
      <c r="OOG101" s="4"/>
      <c r="OOH101" s="4"/>
      <c r="OOI101" s="4"/>
      <c r="OOJ101" s="4"/>
      <c r="OOK101" s="4"/>
      <c r="OOL101" s="4"/>
      <c r="OOM101" s="4"/>
      <c r="OON101" s="4"/>
      <c r="OOO101" s="4"/>
      <c r="OOP101" s="4"/>
      <c r="OOQ101" s="4"/>
      <c r="OOR101" s="4"/>
      <c r="OOS101" s="4"/>
      <c r="OOT101" s="4"/>
      <c r="OOU101" s="4"/>
      <c r="OOV101" s="4"/>
      <c r="OOW101" s="4"/>
      <c r="OOX101" s="4"/>
      <c r="OOY101" s="4"/>
      <c r="OOZ101" s="4"/>
      <c r="OPA101" s="4"/>
      <c r="OPB101" s="4"/>
      <c r="OPC101" s="4"/>
      <c r="OPD101" s="4"/>
      <c r="OPE101" s="4"/>
      <c r="OPF101" s="4"/>
      <c r="OPG101" s="4"/>
      <c r="OPH101" s="4"/>
      <c r="OPI101" s="4"/>
      <c r="OPJ101" s="4"/>
      <c r="OPK101" s="4"/>
      <c r="OPL101" s="4"/>
      <c r="OPM101" s="4"/>
      <c r="OPN101" s="4"/>
      <c r="OPO101" s="4"/>
      <c r="OPP101" s="4"/>
      <c r="OPQ101" s="4"/>
      <c r="OPR101" s="4"/>
      <c r="OPS101" s="4"/>
      <c r="OPT101" s="4"/>
      <c r="OPU101" s="4"/>
      <c r="OPV101" s="4"/>
      <c r="OPW101" s="4"/>
      <c r="OPX101" s="4"/>
      <c r="OPY101" s="4"/>
      <c r="OPZ101" s="4"/>
      <c r="OQA101" s="4"/>
      <c r="OQB101" s="4"/>
      <c r="OQC101" s="4"/>
      <c r="OQD101" s="4"/>
      <c r="OQE101" s="4"/>
      <c r="OQF101" s="4"/>
      <c r="OQG101" s="4"/>
      <c r="OQH101" s="4"/>
      <c r="OQI101" s="4"/>
      <c r="OQJ101" s="4"/>
      <c r="OQK101" s="4"/>
      <c r="OQL101" s="4"/>
      <c r="OQM101" s="4"/>
      <c r="OQN101" s="4"/>
      <c r="OQO101" s="4"/>
      <c r="OQP101" s="4"/>
      <c r="OQQ101" s="4"/>
      <c r="OQR101" s="4"/>
      <c r="OQS101" s="4"/>
      <c r="OQT101" s="4"/>
      <c r="OQU101" s="4"/>
      <c r="OQV101" s="4"/>
      <c r="OQW101" s="4"/>
      <c r="OQX101" s="4"/>
      <c r="OQY101" s="4"/>
      <c r="OQZ101" s="4"/>
      <c r="ORA101" s="4"/>
      <c r="ORB101" s="4"/>
      <c r="ORC101" s="4"/>
      <c r="ORD101" s="4"/>
      <c r="ORE101" s="4"/>
      <c r="ORF101" s="4"/>
      <c r="ORG101" s="4"/>
      <c r="ORH101" s="4"/>
      <c r="ORI101" s="4"/>
      <c r="ORJ101" s="4"/>
      <c r="ORK101" s="4"/>
      <c r="ORL101" s="4"/>
      <c r="ORM101" s="4"/>
      <c r="ORN101" s="4"/>
      <c r="ORO101" s="4"/>
      <c r="ORP101" s="4"/>
      <c r="ORQ101" s="4"/>
      <c r="ORR101" s="4"/>
      <c r="ORS101" s="4"/>
      <c r="ORT101" s="4"/>
      <c r="ORU101" s="4"/>
      <c r="ORV101" s="4"/>
      <c r="ORW101" s="4"/>
      <c r="ORX101" s="4"/>
      <c r="ORY101" s="4"/>
      <c r="ORZ101" s="4"/>
      <c r="OSA101" s="4"/>
      <c r="OSB101" s="4"/>
      <c r="OSC101" s="4"/>
      <c r="OSD101" s="4"/>
      <c r="OSE101" s="4"/>
      <c r="OSF101" s="4"/>
      <c r="OSG101" s="4"/>
      <c r="OSH101" s="4"/>
      <c r="OSI101" s="4"/>
      <c r="OSJ101" s="4"/>
      <c r="OSK101" s="4"/>
      <c r="OSL101" s="4"/>
      <c r="OSM101" s="4"/>
      <c r="OSN101" s="4"/>
      <c r="OSO101" s="4"/>
      <c r="OSP101" s="4"/>
      <c r="OSQ101" s="4"/>
      <c r="OSR101" s="4"/>
      <c r="OSS101" s="4"/>
      <c r="OST101" s="4"/>
      <c r="OSU101" s="4"/>
      <c r="OSV101" s="4"/>
      <c r="OSW101" s="4"/>
      <c r="OSX101" s="4"/>
      <c r="OSY101" s="4"/>
      <c r="OSZ101" s="4"/>
      <c r="OTA101" s="4"/>
      <c r="OTB101" s="4"/>
      <c r="OTC101" s="4"/>
      <c r="OTD101" s="4"/>
      <c r="OTE101" s="4"/>
      <c r="OTF101" s="4"/>
      <c r="OTG101" s="4"/>
      <c r="OTH101" s="4"/>
      <c r="OTI101" s="4"/>
      <c r="OTJ101" s="4"/>
      <c r="OTK101" s="4"/>
      <c r="OTL101" s="4"/>
      <c r="OTM101" s="4"/>
      <c r="OTN101" s="4"/>
      <c r="OTO101" s="4"/>
      <c r="OTP101" s="4"/>
      <c r="OTQ101" s="4"/>
      <c r="OTR101" s="4"/>
      <c r="OTS101" s="4"/>
      <c r="OTT101" s="4"/>
      <c r="OTU101" s="4"/>
      <c r="OTV101" s="4"/>
      <c r="OTW101" s="4"/>
      <c r="OTX101" s="4"/>
      <c r="OTY101" s="4"/>
      <c r="OTZ101" s="4"/>
      <c r="OUA101" s="4"/>
      <c r="OUB101" s="4"/>
      <c r="OUC101" s="4"/>
      <c r="OUD101" s="4"/>
      <c r="OUE101" s="4"/>
      <c r="OUF101" s="4"/>
      <c r="OUG101" s="4"/>
      <c r="OUH101" s="4"/>
      <c r="OUI101" s="4"/>
      <c r="OUJ101" s="4"/>
      <c r="OUK101" s="4"/>
      <c r="OUL101" s="4"/>
      <c r="OUM101" s="4"/>
      <c r="OUN101" s="4"/>
      <c r="OUO101" s="4"/>
      <c r="OUP101" s="4"/>
      <c r="OUQ101" s="4"/>
      <c r="OUR101" s="4"/>
      <c r="OUS101" s="4"/>
      <c r="OUT101" s="4"/>
      <c r="OUU101" s="4"/>
      <c r="OUV101" s="4"/>
      <c r="OUW101" s="4"/>
      <c r="OUX101" s="4"/>
      <c r="OUY101" s="4"/>
      <c r="OUZ101" s="4"/>
      <c r="OVA101" s="4"/>
      <c r="OVB101" s="4"/>
      <c r="OVC101" s="4"/>
      <c r="OVD101" s="4"/>
      <c r="OVE101" s="4"/>
      <c r="OVF101" s="4"/>
      <c r="OVG101" s="4"/>
      <c r="OVH101" s="4"/>
      <c r="OVI101" s="4"/>
      <c r="OVJ101" s="4"/>
      <c r="OVK101" s="4"/>
      <c r="OVL101" s="4"/>
      <c r="OVM101" s="4"/>
      <c r="OVN101" s="4"/>
      <c r="OVO101" s="4"/>
      <c r="OVP101" s="4"/>
      <c r="OVQ101" s="4"/>
      <c r="OVR101" s="4"/>
      <c r="OVS101" s="4"/>
      <c r="OVT101" s="4"/>
      <c r="OVU101" s="4"/>
      <c r="OVV101" s="4"/>
      <c r="OVW101" s="4"/>
      <c r="OVX101" s="4"/>
      <c r="OVY101" s="4"/>
      <c r="OVZ101" s="4"/>
      <c r="OWA101" s="4"/>
      <c r="OWB101" s="4"/>
      <c r="OWC101" s="4"/>
      <c r="OWD101" s="4"/>
      <c r="OWE101" s="4"/>
      <c r="OWF101" s="4"/>
      <c r="OWG101" s="4"/>
      <c r="OWH101" s="4"/>
      <c r="OWI101" s="4"/>
      <c r="OWJ101" s="4"/>
      <c r="OWK101" s="4"/>
      <c r="OWL101" s="4"/>
      <c r="OWM101" s="4"/>
      <c r="OWN101" s="4"/>
      <c r="OWO101" s="4"/>
      <c r="OWP101" s="4"/>
      <c r="OWQ101" s="4"/>
      <c r="OWR101" s="4"/>
      <c r="OWS101" s="4"/>
      <c r="OWT101" s="4"/>
      <c r="OWU101" s="4"/>
      <c r="OWV101" s="4"/>
      <c r="OWW101" s="4"/>
      <c r="OWX101" s="4"/>
      <c r="OWY101" s="4"/>
      <c r="OWZ101" s="4"/>
      <c r="OXA101" s="4"/>
      <c r="OXB101" s="4"/>
      <c r="OXC101" s="4"/>
      <c r="OXD101" s="4"/>
      <c r="OXE101" s="4"/>
      <c r="OXF101" s="4"/>
      <c r="OXG101" s="4"/>
      <c r="OXH101" s="4"/>
      <c r="OXI101" s="4"/>
      <c r="OXJ101" s="4"/>
      <c r="OXK101" s="4"/>
      <c r="OXL101" s="4"/>
      <c r="OXM101" s="4"/>
      <c r="OXN101" s="4"/>
      <c r="OXO101" s="4"/>
      <c r="OXP101" s="4"/>
      <c r="OXQ101" s="4"/>
      <c r="OXR101" s="4"/>
      <c r="OXS101" s="4"/>
      <c r="OXT101" s="4"/>
      <c r="OXU101" s="4"/>
      <c r="OXV101" s="4"/>
      <c r="OXW101" s="4"/>
      <c r="OXX101" s="4"/>
      <c r="OXY101" s="4"/>
      <c r="OXZ101" s="4"/>
      <c r="OYA101" s="4"/>
      <c r="OYB101" s="4"/>
      <c r="OYC101" s="4"/>
      <c r="OYD101" s="4"/>
      <c r="OYE101" s="4"/>
      <c r="OYF101" s="4"/>
      <c r="OYG101" s="4"/>
      <c r="OYH101" s="4"/>
      <c r="OYI101" s="4"/>
      <c r="OYJ101" s="4"/>
      <c r="OYK101" s="4"/>
      <c r="OYL101" s="4"/>
      <c r="OYM101" s="4"/>
      <c r="OYN101" s="4"/>
      <c r="OYO101" s="4"/>
      <c r="OYP101" s="4"/>
      <c r="OYQ101" s="4"/>
      <c r="OYR101" s="4"/>
      <c r="OYS101" s="4"/>
      <c r="OYT101" s="4"/>
      <c r="OYU101" s="4"/>
      <c r="OYV101" s="4"/>
      <c r="OYW101" s="4"/>
      <c r="OYX101" s="4"/>
      <c r="OYY101" s="4"/>
      <c r="OYZ101" s="4"/>
      <c r="OZA101" s="4"/>
      <c r="OZB101" s="4"/>
      <c r="OZC101" s="4"/>
      <c r="OZD101" s="4"/>
      <c r="OZE101" s="4"/>
      <c r="OZF101" s="4"/>
      <c r="OZG101" s="4"/>
      <c r="OZH101" s="4"/>
      <c r="OZI101" s="4"/>
      <c r="OZJ101" s="4"/>
      <c r="OZK101" s="4"/>
      <c r="OZL101" s="4"/>
      <c r="OZM101" s="4"/>
      <c r="OZN101" s="4"/>
      <c r="OZO101" s="4"/>
      <c r="OZP101" s="4"/>
      <c r="OZQ101" s="4"/>
      <c r="OZR101" s="4"/>
      <c r="OZS101" s="4"/>
      <c r="OZT101" s="4"/>
      <c r="OZU101" s="4"/>
      <c r="OZV101" s="4"/>
      <c r="OZW101" s="4"/>
      <c r="OZX101" s="4"/>
      <c r="OZY101" s="4"/>
      <c r="OZZ101" s="4"/>
      <c r="PAA101" s="4"/>
      <c r="PAB101" s="4"/>
      <c r="PAC101" s="4"/>
      <c r="PAD101" s="4"/>
      <c r="PAE101" s="4"/>
      <c r="PAF101" s="4"/>
      <c r="PAG101" s="4"/>
      <c r="PAH101" s="4"/>
      <c r="PAI101" s="4"/>
      <c r="PAJ101" s="4"/>
      <c r="PAK101" s="4"/>
      <c r="PAL101" s="4"/>
      <c r="PAM101" s="4"/>
      <c r="PAN101" s="4"/>
      <c r="PAO101" s="4"/>
      <c r="PAP101" s="4"/>
      <c r="PAQ101" s="4"/>
      <c r="PAR101" s="4"/>
      <c r="PAS101" s="4"/>
      <c r="PAT101" s="4"/>
      <c r="PAU101" s="4"/>
      <c r="PAV101" s="4"/>
      <c r="PAW101" s="4"/>
      <c r="PAX101" s="4"/>
      <c r="PAY101" s="4"/>
      <c r="PAZ101" s="4"/>
      <c r="PBA101" s="4"/>
      <c r="PBB101" s="4"/>
      <c r="PBC101" s="4"/>
      <c r="PBD101" s="4"/>
      <c r="PBE101" s="4"/>
      <c r="PBF101" s="4"/>
      <c r="PBG101" s="4"/>
      <c r="PBH101" s="4"/>
      <c r="PBI101" s="4"/>
      <c r="PBJ101" s="4"/>
      <c r="PBK101" s="4"/>
      <c r="PBL101" s="4"/>
      <c r="PBM101" s="4"/>
      <c r="PBN101" s="4"/>
      <c r="PBO101" s="4"/>
      <c r="PBP101" s="4"/>
      <c r="PBQ101" s="4"/>
      <c r="PBR101" s="4"/>
      <c r="PBS101" s="4"/>
      <c r="PBT101" s="4"/>
      <c r="PBU101" s="4"/>
      <c r="PBV101" s="4"/>
      <c r="PBW101" s="4"/>
      <c r="PBX101" s="4"/>
      <c r="PBY101" s="4"/>
      <c r="PBZ101" s="4"/>
      <c r="PCA101" s="4"/>
      <c r="PCB101" s="4"/>
      <c r="PCC101" s="4"/>
      <c r="PCD101" s="4"/>
      <c r="PCE101" s="4"/>
      <c r="PCF101" s="4"/>
      <c r="PCG101" s="4"/>
      <c r="PCH101" s="4"/>
      <c r="PCI101" s="4"/>
      <c r="PCJ101" s="4"/>
      <c r="PCK101" s="4"/>
      <c r="PCL101" s="4"/>
      <c r="PCM101" s="4"/>
      <c r="PCN101" s="4"/>
      <c r="PCO101" s="4"/>
      <c r="PCP101" s="4"/>
      <c r="PCQ101" s="4"/>
      <c r="PCR101" s="4"/>
      <c r="PCS101" s="4"/>
      <c r="PCT101" s="4"/>
      <c r="PCU101" s="4"/>
      <c r="PCV101" s="4"/>
      <c r="PCW101" s="4"/>
      <c r="PCX101" s="4"/>
      <c r="PCY101" s="4"/>
      <c r="PCZ101" s="4"/>
      <c r="PDA101" s="4"/>
      <c r="PDB101" s="4"/>
      <c r="PDC101" s="4"/>
      <c r="PDD101" s="4"/>
      <c r="PDE101" s="4"/>
      <c r="PDF101" s="4"/>
      <c r="PDG101" s="4"/>
      <c r="PDH101" s="4"/>
      <c r="PDI101" s="4"/>
      <c r="PDJ101" s="4"/>
      <c r="PDK101" s="4"/>
      <c r="PDL101" s="4"/>
      <c r="PDM101" s="4"/>
      <c r="PDN101" s="4"/>
      <c r="PDO101" s="4"/>
      <c r="PDP101" s="4"/>
      <c r="PDQ101" s="4"/>
      <c r="PDR101" s="4"/>
      <c r="PDS101" s="4"/>
      <c r="PDT101" s="4"/>
      <c r="PDU101" s="4"/>
      <c r="PDV101" s="4"/>
      <c r="PDW101" s="4"/>
      <c r="PDX101" s="4"/>
      <c r="PDY101" s="4"/>
      <c r="PDZ101" s="4"/>
      <c r="PEA101" s="4"/>
      <c r="PEB101" s="4"/>
      <c r="PEC101" s="4"/>
      <c r="PED101" s="4"/>
      <c r="PEE101" s="4"/>
      <c r="PEF101" s="4"/>
      <c r="PEG101" s="4"/>
      <c r="PEH101" s="4"/>
      <c r="PEI101" s="4"/>
      <c r="PEJ101" s="4"/>
      <c r="PEK101" s="4"/>
      <c r="PEL101" s="4"/>
      <c r="PEM101" s="4"/>
      <c r="PEN101" s="4"/>
      <c r="PEO101" s="4"/>
      <c r="PEP101" s="4"/>
      <c r="PEQ101" s="4"/>
      <c r="PER101" s="4"/>
      <c r="PES101" s="4"/>
      <c r="PET101" s="4"/>
      <c r="PEU101" s="4"/>
      <c r="PEV101" s="4"/>
      <c r="PEW101" s="4"/>
      <c r="PEX101" s="4"/>
      <c r="PEY101" s="4"/>
      <c r="PEZ101" s="4"/>
      <c r="PFA101" s="4"/>
      <c r="PFB101" s="4"/>
      <c r="PFC101" s="4"/>
      <c r="PFD101" s="4"/>
      <c r="PFE101" s="4"/>
      <c r="PFF101" s="4"/>
      <c r="PFG101" s="4"/>
      <c r="PFH101" s="4"/>
      <c r="PFI101" s="4"/>
      <c r="PFJ101" s="4"/>
      <c r="PFK101" s="4"/>
      <c r="PFL101" s="4"/>
      <c r="PFM101" s="4"/>
      <c r="PFN101" s="4"/>
      <c r="PFO101" s="4"/>
      <c r="PFP101" s="4"/>
      <c r="PFQ101" s="4"/>
      <c r="PFR101" s="4"/>
      <c r="PFS101" s="4"/>
      <c r="PFT101" s="4"/>
      <c r="PFU101" s="4"/>
      <c r="PFV101" s="4"/>
      <c r="PFW101" s="4"/>
      <c r="PFX101" s="4"/>
      <c r="PFY101" s="4"/>
      <c r="PFZ101" s="4"/>
      <c r="PGA101" s="4"/>
      <c r="PGB101" s="4"/>
      <c r="PGC101" s="4"/>
      <c r="PGD101" s="4"/>
      <c r="PGE101" s="4"/>
      <c r="PGF101" s="4"/>
      <c r="PGG101" s="4"/>
      <c r="PGH101" s="4"/>
      <c r="PGI101" s="4"/>
      <c r="PGJ101" s="4"/>
      <c r="PGK101" s="4"/>
      <c r="PGL101" s="4"/>
      <c r="PGM101" s="4"/>
      <c r="PGN101" s="4"/>
      <c r="PGO101" s="4"/>
      <c r="PGP101" s="4"/>
      <c r="PGQ101" s="4"/>
      <c r="PGR101" s="4"/>
      <c r="PGS101" s="4"/>
      <c r="PGT101" s="4"/>
      <c r="PGU101" s="4"/>
      <c r="PGV101" s="4"/>
      <c r="PGW101" s="4"/>
      <c r="PGX101" s="4"/>
      <c r="PGY101" s="4"/>
      <c r="PGZ101" s="4"/>
      <c r="PHA101" s="4"/>
      <c r="PHB101" s="4"/>
      <c r="PHC101" s="4"/>
      <c r="PHD101" s="4"/>
      <c r="PHE101" s="4"/>
      <c r="PHF101" s="4"/>
      <c r="PHG101" s="4"/>
      <c r="PHH101" s="4"/>
      <c r="PHI101" s="4"/>
      <c r="PHJ101" s="4"/>
      <c r="PHK101" s="4"/>
      <c r="PHL101" s="4"/>
      <c r="PHM101" s="4"/>
      <c r="PHN101" s="4"/>
      <c r="PHO101" s="4"/>
      <c r="PHP101" s="4"/>
      <c r="PHQ101" s="4"/>
      <c r="PHR101" s="4"/>
      <c r="PHS101" s="4"/>
      <c r="PHT101" s="4"/>
      <c r="PHU101" s="4"/>
      <c r="PHV101" s="4"/>
      <c r="PHW101" s="4"/>
      <c r="PHX101" s="4"/>
      <c r="PHY101" s="4"/>
      <c r="PHZ101" s="4"/>
      <c r="PIA101" s="4"/>
      <c r="PIB101" s="4"/>
      <c r="PIC101" s="4"/>
      <c r="PID101" s="4"/>
      <c r="PIE101" s="4"/>
      <c r="PIF101" s="4"/>
      <c r="PIG101" s="4"/>
      <c r="PIH101" s="4"/>
      <c r="PII101" s="4"/>
      <c r="PIJ101" s="4"/>
      <c r="PIK101" s="4"/>
      <c r="PIL101" s="4"/>
      <c r="PIM101" s="4"/>
      <c r="PIN101" s="4"/>
      <c r="PIO101" s="4"/>
      <c r="PIP101" s="4"/>
      <c r="PIQ101" s="4"/>
      <c r="PIR101" s="4"/>
      <c r="PIS101" s="4"/>
      <c r="PIT101" s="4"/>
      <c r="PIU101" s="4"/>
      <c r="PIV101" s="4"/>
      <c r="PIW101" s="4"/>
      <c r="PIX101" s="4"/>
      <c r="PIY101" s="4"/>
      <c r="PIZ101" s="4"/>
      <c r="PJA101" s="4"/>
      <c r="PJB101" s="4"/>
      <c r="PJC101" s="4"/>
      <c r="PJD101" s="4"/>
      <c r="PJE101" s="4"/>
      <c r="PJF101" s="4"/>
      <c r="PJG101" s="4"/>
      <c r="PJH101" s="4"/>
      <c r="PJI101" s="4"/>
      <c r="PJJ101" s="4"/>
      <c r="PJK101" s="4"/>
      <c r="PJL101" s="4"/>
      <c r="PJM101" s="4"/>
      <c r="PJN101" s="4"/>
      <c r="PJO101" s="4"/>
      <c r="PJP101" s="4"/>
      <c r="PJQ101" s="4"/>
      <c r="PJR101" s="4"/>
      <c r="PJS101" s="4"/>
      <c r="PJT101" s="4"/>
      <c r="PJU101" s="4"/>
      <c r="PJV101" s="4"/>
      <c r="PJW101" s="4"/>
      <c r="PJX101" s="4"/>
      <c r="PJY101" s="4"/>
      <c r="PJZ101" s="4"/>
      <c r="PKA101" s="4"/>
      <c r="PKB101" s="4"/>
      <c r="PKC101" s="4"/>
      <c r="PKD101" s="4"/>
      <c r="PKE101" s="4"/>
      <c r="PKF101" s="4"/>
      <c r="PKG101" s="4"/>
      <c r="PKH101" s="4"/>
      <c r="PKI101" s="4"/>
      <c r="PKJ101" s="4"/>
      <c r="PKK101" s="4"/>
      <c r="PKL101" s="4"/>
      <c r="PKM101" s="4"/>
      <c r="PKN101" s="4"/>
      <c r="PKO101" s="4"/>
      <c r="PKP101" s="4"/>
      <c r="PKQ101" s="4"/>
      <c r="PKR101" s="4"/>
      <c r="PKS101" s="4"/>
      <c r="PKT101" s="4"/>
      <c r="PKU101" s="4"/>
      <c r="PKV101" s="4"/>
      <c r="PKW101" s="4"/>
      <c r="PKX101" s="4"/>
      <c r="PKY101" s="4"/>
      <c r="PKZ101" s="4"/>
      <c r="PLA101" s="4"/>
      <c r="PLB101" s="4"/>
      <c r="PLC101" s="4"/>
      <c r="PLD101" s="4"/>
      <c r="PLE101" s="4"/>
      <c r="PLF101" s="4"/>
      <c r="PLG101" s="4"/>
      <c r="PLH101" s="4"/>
      <c r="PLI101" s="4"/>
      <c r="PLJ101" s="4"/>
      <c r="PLK101" s="4"/>
      <c r="PLL101" s="4"/>
      <c r="PLM101" s="4"/>
      <c r="PLN101" s="4"/>
      <c r="PLO101" s="4"/>
      <c r="PLP101" s="4"/>
      <c r="PLQ101" s="4"/>
      <c r="PLR101" s="4"/>
      <c r="PLS101" s="4"/>
      <c r="PLT101" s="4"/>
      <c r="PLU101" s="4"/>
      <c r="PLV101" s="4"/>
      <c r="PLW101" s="4"/>
      <c r="PLX101" s="4"/>
      <c r="PLY101" s="4"/>
      <c r="PLZ101" s="4"/>
      <c r="PMA101" s="4"/>
      <c r="PMB101" s="4"/>
      <c r="PMC101" s="4"/>
      <c r="PMD101" s="4"/>
      <c r="PME101" s="4"/>
      <c r="PMF101" s="4"/>
      <c r="PMG101" s="4"/>
      <c r="PMH101" s="4"/>
      <c r="PMI101" s="4"/>
      <c r="PMJ101" s="4"/>
      <c r="PMK101" s="4"/>
      <c r="PML101" s="4"/>
      <c r="PMM101" s="4"/>
      <c r="PMN101" s="4"/>
      <c r="PMO101" s="4"/>
      <c r="PMP101" s="4"/>
      <c r="PMQ101" s="4"/>
      <c r="PMR101" s="4"/>
      <c r="PMS101" s="4"/>
      <c r="PMT101" s="4"/>
      <c r="PMU101" s="4"/>
      <c r="PMV101" s="4"/>
      <c r="PMW101" s="4"/>
      <c r="PMX101" s="4"/>
      <c r="PMY101" s="4"/>
      <c r="PMZ101" s="4"/>
      <c r="PNA101" s="4"/>
      <c r="PNB101" s="4"/>
      <c r="PNC101" s="4"/>
      <c r="PND101" s="4"/>
      <c r="PNE101" s="4"/>
      <c r="PNF101" s="4"/>
      <c r="PNG101" s="4"/>
      <c r="PNH101" s="4"/>
      <c r="PNI101" s="4"/>
      <c r="PNJ101" s="4"/>
      <c r="PNK101" s="4"/>
      <c r="PNL101" s="4"/>
      <c r="PNM101" s="4"/>
      <c r="PNN101" s="4"/>
      <c r="PNO101" s="4"/>
      <c r="PNP101" s="4"/>
      <c r="PNQ101" s="4"/>
      <c r="PNR101" s="4"/>
      <c r="PNS101" s="4"/>
      <c r="PNT101" s="4"/>
      <c r="PNU101" s="4"/>
      <c r="PNV101" s="4"/>
      <c r="PNW101" s="4"/>
      <c r="PNX101" s="4"/>
      <c r="PNY101" s="4"/>
      <c r="PNZ101" s="4"/>
      <c r="POA101" s="4"/>
      <c r="POB101" s="4"/>
      <c r="POC101" s="4"/>
      <c r="POD101" s="4"/>
      <c r="POE101" s="4"/>
      <c r="POF101" s="4"/>
      <c r="POG101" s="4"/>
      <c r="POH101" s="4"/>
      <c r="POI101" s="4"/>
      <c r="POJ101" s="4"/>
      <c r="POK101" s="4"/>
      <c r="POL101" s="4"/>
      <c r="POM101" s="4"/>
      <c r="PON101" s="4"/>
      <c r="POO101" s="4"/>
      <c r="POP101" s="4"/>
      <c r="POQ101" s="4"/>
      <c r="POR101" s="4"/>
      <c r="POS101" s="4"/>
      <c r="POT101" s="4"/>
      <c r="POU101" s="4"/>
      <c r="POV101" s="4"/>
      <c r="POW101" s="4"/>
      <c r="POX101" s="4"/>
      <c r="POY101" s="4"/>
      <c r="POZ101" s="4"/>
      <c r="PPA101" s="4"/>
      <c r="PPB101" s="4"/>
      <c r="PPC101" s="4"/>
      <c r="PPD101" s="4"/>
      <c r="PPE101" s="4"/>
      <c r="PPF101" s="4"/>
      <c r="PPG101" s="4"/>
      <c r="PPH101" s="4"/>
      <c r="PPI101" s="4"/>
      <c r="PPJ101" s="4"/>
      <c r="PPK101" s="4"/>
      <c r="PPL101" s="4"/>
      <c r="PPM101" s="4"/>
      <c r="PPN101" s="4"/>
      <c r="PPO101" s="4"/>
      <c r="PPP101" s="4"/>
      <c r="PPQ101" s="4"/>
      <c r="PPR101" s="4"/>
      <c r="PPS101" s="4"/>
      <c r="PPT101" s="4"/>
      <c r="PPU101" s="4"/>
      <c r="PPV101" s="4"/>
      <c r="PPW101" s="4"/>
      <c r="PPX101" s="4"/>
      <c r="PPY101" s="4"/>
      <c r="PPZ101" s="4"/>
      <c r="PQA101" s="4"/>
      <c r="PQB101" s="4"/>
      <c r="PQC101" s="4"/>
      <c r="PQD101" s="4"/>
      <c r="PQE101" s="4"/>
      <c r="PQF101" s="4"/>
      <c r="PQG101" s="4"/>
      <c r="PQH101" s="4"/>
      <c r="PQI101" s="4"/>
      <c r="PQJ101" s="4"/>
      <c r="PQK101" s="4"/>
      <c r="PQL101" s="4"/>
      <c r="PQM101" s="4"/>
      <c r="PQN101" s="4"/>
      <c r="PQO101" s="4"/>
      <c r="PQP101" s="4"/>
      <c r="PQQ101" s="4"/>
      <c r="PQR101" s="4"/>
      <c r="PQS101" s="4"/>
      <c r="PQT101" s="4"/>
      <c r="PQU101" s="4"/>
      <c r="PQV101" s="4"/>
      <c r="PQW101" s="4"/>
      <c r="PQX101" s="4"/>
      <c r="PQY101" s="4"/>
      <c r="PQZ101" s="4"/>
      <c r="PRA101" s="4"/>
      <c r="PRB101" s="4"/>
      <c r="PRC101" s="4"/>
      <c r="PRD101" s="4"/>
      <c r="PRE101" s="4"/>
      <c r="PRF101" s="4"/>
      <c r="PRG101" s="4"/>
      <c r="PRH101" s="4"/>
      <c r="PRI101" s="4"/>
      <c r="PRJ101" s="4"/>
      <c r="PRK101" s="4"/>
      <c r="PRL101" s="4"/>
      <c r="PRM101" s="4"/>
      <c r="PRN101" s="4"/>
      <c r="PRO101" s="4"/>
      <c r="PRP101" s="4"/>
      <c r="PRQ101" s="4"/>
      <c r="PRR101" s="4"/>
      <c r="PRS101" s="4"/>
      <c r="PRT101" s="4"/>
      <c r="PRU101" s="4"/>
      <c r="PRV101" s="4"/>
      <c r="PRW101" s="4"/>
      <c r="PRX101" s="4"/>
      <c r="PRY101" s="4"/>
      <c r="PRZ101" s="4"/>
      <c r="PSA101" s="4"/>
      <c r="PSB101" s="4"/>
      <c r="PSC101" s="4"/>
      <c r="PSD101" s="4"/>
      <c r="PSE101" s="4"/>
      <c r="PSF101" s="4"/>
      <c r="PSG101" s="4"/>
      <c r="PSH101" s="4"/>
      <c r="PSI101" s="4"/>
      <c r="PSJ101" s="4"/>
      <c r="PSK101" s="4"/>
      <c r="PSL101" s="4"/>
      <c r="PSM101" s="4"/>
      <c r="PSN101" s="4"/>
      <c r="PSO101" s="4"/>
      <c r="PSP101" s="4"/>
      <c r="PSQ101" s="4"/>
      <c r="PSR101" s="4"/>
      <c r="PSS101" s="4"/>
      <c r="PST101" s="4"/>
      <c r="PSU101" s="4"/>
      <c r="PSV101" s="4"/>
      <c r="PSW101" s="4"/>
      <c r="PSX101" s="4"/>
      <c r="PSY101" s="4"/>
      <c r="PSZ101" s="4"/>
      <c r="PTA101" s="4"/>
      <c r="PTB101" s="4"/>
      <c r="PTC101" s="4"/>
      <c r="PTD101" s="4"/>
      <c r="PTE101" s="4"/>
      <c r="PTF101" s="4"/>
      <c r="PTG101" s="4"/>
      <c r="PTH101" s="4"/>
      <c r="PTI101" s="4"/>
      <c r="PTJ101" s="4"/>
      <c r="PTK101" s="4"/>
      <c r="PTL101" s="4"/>
      <c r="PTM101" s="4"/>
      <c r="PTN101" s="4"/>
      <c r="PTO101" s="4"/>
      <c r="PTP101" s="4"/>
      <c r="PTQ101" s="4"/>
      <c r="PTR101" s="4"/>
      <c r="PTS101" s="4"/>
      <c r="PTT101" s="4"/>
      <c r="PTU101" s="4"/>
      <c r="PTV101" s="4"/>
      <c r="PTW101" s="4"/>
      <c r="PTX101" s="4"/>
      <c r="PTY101" s="4"/>
      <c r="PTZ101" s="4"/>
      <c r="PUA101" s="4"/>
      <c r="PUB101" s="4"/>
      <c r="PUC101" s="4"/>
      <c r="PUD101" s="4"/>
      <c r="PUE101" s="4"/>
      <c r="PUF101" s="4"/>
      <c r="PUG101" s="4"/>
      <c r="PUH101" s="4"/>
      <c r="PUI101" s="4"/>
      <c r="PUJ101" s="4"/>
      <c r="PUK101" s="4"/>
      <c r="PUL101" s="4"/>
      <c r="PUM101" s="4"/>
      <c r="PUN101" s="4"/>
      <c r="PUO101" s="4"/>
      <c r="PUP101" s="4"/>
      <c r="PUQ101" s="4"/>
      <c r="PUR101" s="4"/>
      <c r="PUS101" s="4"/>
      <c r="PUT101" s="4"/>
      <c r="PUU101" s="4"/>
      <c r="PUV101" s="4"/>
      <c r="PUW101" s="4"/>
      <c r="PUX101" s="4"/>
      <c r="PUY101" s="4"/>
      <c r="PUZ101" s="4"/>
      <c r="PVA101" s="4"/>
      <c r="PVB101" s="4"/>
      <c r="PVC101" s="4"/>
      <c r="PVD101" s="4"/>
      <c r="PVE101" s="4"/>
      <c r="PVF101" s="4"/>
      <c r="PVG101" s="4"/>
      <c r="PVH101" s="4"/>
      <c r="PVI101" s="4"/>
      <c r="PVJ101" s="4"/>
      <c r="PVK101" s="4"/>
      <c r="PVL101" s="4"/>
      <c r="PVM101" s="4"/>
      <c r="PVN101" s="4"/>
      <c r="PVO101" s="4"/>
      <c r="PVP101" s="4"/>
      <c r="PVQ101" s="4"/>
      <c r="PVR101" s="4"/>
      <c r="PVS101" s="4"/>
      <c r="PVT101" s="4"/>
      <c r="PVU101" s="4"/>
      <c r="PVV101" s="4"/>
      <c r="PVW101" s="4"/>
      <c r="PVX101" s="4"/>
      <c r="PVY101" s="4"/>
      <c r="PVZ101" s="4"/>
      <c r="PWA101" s="4"/>
      <c r="PWB101" s="4"/>
      <c r="PWC101" s="4"/>
      <c r="PWD101" s="4"/>
      <c r="PWE101" s="4"/>
      <c r="PWF101" s="4"/>
      <c r="PWG101" s="4"/>
      <c r="PWH101" s="4"/>
      <c r="PWI101" s="4"/>
      <c r="PWJ101" s="4"/>
      <c r="PWK101" s="4"/>
      <c r="PWL101" s="4"/>
      <c r="PWM101" s="4"/>
      <c r="PWN101" s="4"/>
      <c r="PWO101" s="4"/>
      <c r="PWP101" s="4"/>
      <c r="PWQ101" s="4"/>
      <c r="PWR101" s="4"/>
      <c r="PWS101" s="4"/>
      <c r="PWT101" s="4"/>
      <c r="PWU101" s="4"/>
      <c r="PWV101" s="4"/>
      <c r="PWW101" s="4"/>
      <c r="PWX101" s="4"/>
      <c r="PWY101" s="4"/>
      <c r="PWZ101" s="4"/>
      <c r="PXA101" s="4"/>
      <c r="PXB101" s="4"/>
      <c r="PXC101" s="4"/>
      <c r="PXD101" s="4"/>
      <c r="PXE101" s="4"/>
      <c r="PXF101" s="4"/>
      <c r="PXG101" s="4"/>
      <c r="PXH101" s="4"/>
      <c r="PXI101" s="4"/>
      <c r="PXJ101" s="4"/>
      <c r="PXK101" s="4"/>
      <c r="PXL101" s="4"/>
      <c r="PXM101" s="4"/>
      <c r="PXN101" s="4"/>
      <c r="PXO101" s="4"/>
      <c r="PXP101" s="4"/>
      <c r="PXQ101" s="4"/>
      <c r="PXR101" s="4"/>
      <c r="PXS101" s="4"/>
      <c r="PXT101" s="4"/>
      <c r="PXU101" s="4"/>
      <c r="PXV101" s="4"/>
      <c r="PXW101" s="4"/>
      <c r="PXX101" s="4"/>
      <c r="PXY101" s="4"/>
      <c r="PXZ101" s="4"/>
      <c r="PYA101" s="4"/>
      <c r="PYB101" s="4"/>
      <c r="PYC101" s="4"/>
      <c r="PYD101" s="4"/>
      <c r="PYE101" s="4"/>
      <c r="PYF101" s="4"/>
      <c r="PYG101" s="4"/>
      <c r="PYH101" s="4"/>
      <c r="PYI101" s="4"/>
      <c r="PYJ101" s="4"/>
      <c r="PYK101" s="4"/>
      <c r="PYL101" s="4"/>
      <c r="PYM101" s="4"/>
      <c r="PYN101" s="4"/>
      <c r="PYO101" s="4"/>
      <c r="PYP101" s="4"/>
      <c r="PYQ101" s="4"/>
      <c r="PYR101" s="4"/>
      <c r="PYS101" s="4"/>
      <c r="PYT101" s="4"/>
      <c r="PYU101" s="4"/>
      <c r="PYV101" s="4"/>
      <c r="PYW101" s="4"/>
      <c r="PYX101" s="4"/>
      <c r="PYY101" s="4"/>
      <c r="PYZ101" s="4"/>
      <c r="PZA101" s="4"/>
      <c r="PZB101" s="4"/>
      <c r="PZC101" s="4"/>
      <c r="PZD101" s="4"/>
      <c r="PZE101" s="4"/>
      <c r="PZF101" s="4"/>
      <c r="PZG101" s="4"/>
      <c r="PZH101" s="4"/>
      <c r="PZI101" s="4"/>
      <c r="PZJ101" s="4"/>
      <c r="PZK101" s="4"/>
      <c r="PZL101" s="4"/>
      <c r="PZM101" s="4"/>
      <c r="PZN101" s="4"/>
      <c r="PZO101" s="4"/>
      <c r="PZP101" s="4"/>
      <c r="PZQ101" s="4"/>
      <c r="PZR101" s="4"/>
      <c r="PZS101" s="4"/>
      <c r="PZT101" s="4"/>
      <c r="PZU101" s="4"/>
      <c r="PZV101" s="4"/>
      <c r="PZW101" s="4"/>
      <c r="PZX101" s="4"/>
      <c r="PZY101" s="4"/>
      <c r="PZZ101" s="4"/>
      <c r="QAA101" s="4"/>
      <c r="QAB101" s="4"/>
      <c r="QAC101" s="4"/>
      <c r="QAD101" s="4"/>
      <c r="QAE101" s="4"/>
      <c r="QAF101" s="4"/>
      <c r="QAG101" s="4"/>
      <c r="QAH101" s="4"/>
      <c r="QAI101" s="4"/>
      <c r="QAJ101" s="4"/>
      <c r="QAK101" s="4"/>
      <c r="QAL101" s="4"/>
      <c r="QAM101" s="4"/>
      <c r="QAN101" s="4"/>
      <c r="QAO101" s="4"/>
      <c r="QAP101" s="4"/>
      <c r="QAQ101" s="4"/>
      <c r="QAR101" s="4"/>
      <c r="QAS101" s="4"/>
      <c r="QAT101" s="4"/>
      <c r="QAU101" s="4"/>
      <c r="QAV101" s="4"/>
      <c r="QAW101" s="4"/>
      <c r="QAX101" s="4"/>
      <c r="QAY101" s="4"/>
      <c r="QAZ101" s="4"/>
      <c r="QBA101" s="4"/>
      <c r="QBB101" s="4"/>
      <c r="QBC101" s="4"/>
      <c r="QBD101" s="4"/>
      <c r="QBE101" s="4"/>
      <c r="QBF101" s="4"/>
      <c r="QBG101" s="4"/>
      <c r="QBH101" s="4"/>
      <c r="QBI101" s="4"/>
      <c r="QBJ101" s="4"/>
      <c r="QBK101" s="4"/>
      <c r="QBL101" s="4"/>
      <c r="QBM101" s="4"/>
      <c r="QBN101" s="4"/>
      <c r="QBO101" s="4"/>
      <c r="QBP101" s="4"/>
      <c r="QBQ101" s="4"/>
      <c r="QBR101" s="4"/>
      <c r="QBS101" s="4"/>
      <c r="QBT101" s="4"/>
      <c r="QBU101" s="4"/>
      <c r="QBV101" s="4"/>
      <c r="QBW101" s="4"/>
      <c r="QBX101" s="4"/>
      <c r="QBY101" s="4"/>
      <c r="QBZ101" s="4"/>
      <c r="QCA101" s="4"/>
      <c r="QCB101" s="4"/>
      <c r="QCC101" s="4"/>
      <c r="QCD101" s="4"/>
      <c r="QCE101" s="4"/>
      <c r="QCF101" s="4"/>
      <c r="QCG101" s="4"/>
      <c r="QCH101" s="4"/>
      <c r="QCI101" s="4"/>
      <c r="QCJ101" s="4"/>
      <c r="QCK101" s="4"/>
      <c r="QCL101" s="4"/>
      <c r="QCM101" s="4"/>
      <c r="QCN101" s="4"/>
      <c r="QCO101" s="4"/>
      <c r="QCP101" s="4"/>
      <c r="QCQ101" s="4"/>
      <c r="QCR101" s="4"/>
      <c r="QCS101" s="4"/>
      <c r="QCT101" s="4"/>
      <c r="QCU101" s="4"/>
      <c r="QCV101" s="4"/>
      <c r="QCW101" s="4"/>
      <c r="QCX101" s="4"/>
      <c r="QCY101" s="4"/>
      <c r="QCZ101" s="4"/>
      <c r="QDA101" s="4"/>
      <c r="QDB101" s="4"/>
      <c r="QDC101" s="4"/>
      <c r="QDD101" s="4"/>
      <c r="QDE101" s="4"/>
      <c r="QDF101" s="4"/>
      <c r="QDG101" s="4"/>
      <c r="QDH101" s="4"/>
      <c r="QDI101" s="4"/>
      <c r="QDJ101" s="4"/>
      <c r="QDK101" s="4"/>
      <c r="QDL101" s="4"/>
      <c r="QDM101" s="4"/>
      <c r="QDN101" s="4"/>
      <c r="QDO101" s="4"/>
      <c r="QDP101" s="4"/>
      <c r="QDQ101" s="4"/>
      <c r="QDR101" s="4"/>
      <c r="QDS101" s="4"/>
      <c r="QDT101" s="4"/>
      <c r="QDU101" s="4"/>
      <c r="QDV101" s="4"/>
      <c r="QDW101" s="4"/>
      <c r="QDX101" s="4"/>
      <c r="QDY101" s="4"/>
      <c r="QDZ101" s="4"/>
      <c r="QEA101" s="4"/>
      <c r="QEB101" s="4"/>
      <c r="QEC101" s="4"/>
      <c r="QED101" s="4"/>
      <c r="QEE101" s="4"/>
      <c r="QEF101" s="4"/>
      <c r="QEG101" s="4"/>
      <c r="QEH101" s="4"/>
      <c r="QEI101" s="4"/>
      <c r="QEJ101" s="4"/>
      <c r="QEK101" s="4"/>
      <c r="QEL101" s="4"/>
      <c r="QEM101" s="4"/>
      <c r="QEN101" s="4"/>
      <c r="QEO101" s="4"/>
      <c r="QEP101" s="4"/>
      <c r="QEQ101" s="4"/>
      <c r="QER101" s="4"/>
      <c r="QES101" s="4"/>
      <c r="QET101" s="4"/>
      <c r="QEU101" s="4"/>
      <c r="QEV101" s="4"/>
      <c r="QEW101" s="4"/>
      <c r="QEX101" s="4"/>
      <c r="QEY101" s="4"/>
      <c r="QEZ101" s="4"/>
      <c r="QFA101" s="4"/>
      <c r="QFB101" s="4"/>
      <c r="QFC101" s="4"/>
      <c r="QFD101" s="4"/>
      <c r="QFE101" s="4"/>
      <c r="QFF101" s="4"/>
      <c r="QFG101" s="4"/>
      <c r="QFH101" s="4"/>
      <c r="QFI101" s="4"/>
      <c r="QFJ101" s="4"/>
      <c r="QFK101" s="4"/>
      <c r="QFL101" s="4"/>
      <c r="QFM101" s="4"/>
      <c r="QFN101" s="4"/>
      <c r="QFO101" s="4"/>
      <c r="QFP101" s="4"/>
      <c r="QFQ101" s="4"/>
      <c r="QFR101" s="4"/>
      <c r="QFS101" s="4"/>
      <c r="QFT101" s="4"/>
      <c r="QFU101" s="4"/>
      <c r="QFV101" s="4"/>
      <c r="QFW101" s="4"/>
      <c r="QFX101" s="4"/>
      <c r="QFY101" s="4"/>
      <c r="QFZ101" s="4"/>
      <c r="QGA101" s="4"/>
      <c r="QGB101" s="4"/>
      <c r="QGC101" s="4"/>
      <c r="QGD101" s="4"/>
      <c r="QGE101" s="4"/>
      <c r="QGF101" s="4"/>
      <c r="QGG101" s="4"/>
      <c r="QGH101" s="4"/>
      <c r="QGI101" s="4"/>
      <c r="QGJ101" s="4"/>
      <c r="QGK101" s="4"/>
      <c r="QGL101" s="4"/>
      <c r="QGM101" s="4"/>
      <c r="QGN101" s="4"/>
      <c r="QGO101" s="4"/>
      <c r="QGP101" s="4"/>
      <c r="QGQ101" s="4"/>
      <c r="QGR101" s="4"/>
      <c r="QGS101" s="4"/>
      <c r="QGT101" s="4"/>
      <c r="QGU101" s="4"/>
      <c r="QGV101" s="4"/>
      <c r="QGW101" s="4"/>
      <c r="QGX101" s="4"/>
      <c r="QGY101" s="4"/>
      <c r="QGZ101" s="4"/>
      <c r="QHA101" s="4"/>
      <c r="QHB101" s="4"/>
      <c r="QHC101" s="4"/>
      <c r="QHD101" s="4"/>
      <c r="QHE101" s="4"/>
      <c r="QHF101" s="4"/>
      <c r="QHG101" s="4"/>
      <c r="QHH101" s="4"/>
      <c r="QHI101" s="4"/>
      <c r="QHJ101" s="4"/>
      <c r="QHK101" s="4"/>
      <c r="QHL101" s="4"/>
      <c r="QHM101" s="4"/>
      <c r="QHN101" s="4"/>
      <c r="QHO101" s="4"/>
      <c r="QHP101" s="4"/>
      <c r="QHQ101" s="4"/>
      <c r="QHR101" s="4"/>
      <c r="QHS101" s="4"/>
      <c r="QHT101" s="4"/>
      <c r="QHU101" s="4"/>
      <c r="QHV101" s="4"/>
      <c r="QHW101" s="4"/>
      <c r="QHX101" s="4"/>
      <c r="QHY101" s="4"/>
      <c r="QHZ101" s="4"/>
      <c r="QIA101" s="4"/>
      <c r="QIB101" s="4"/>
      <c r="QIC101" s="4"/>
      <c r="QID101" s="4"/>
      <c r="QIE101" s="4"/>
      <c r="QIF101" s="4"/>
      <c r="QIG101" s="4"/>
      <c r="QIH101" s="4"/>
      <c r="QII101" s="4"/>
      <c r="QIJ101" s="4"/>
      <c r="QIK101" s="4"/>
      <c r="QIL101" s="4"/>
      <c r="QIM101" s="4"/>
      <c r="QIN101" s="4"/>
      <c r="QIO101" s="4"/>
      <c r="QIP101" s="4"/>
      <c r="QIQ101" s="4"/>
      <c r="QIR101" s="4"/>
      <c r="QIS101" s="4"/>
      <c r="QIT101" s="4"/>
      <c r="QIU101" s="4"/>
      <c r="QIV101" s="4"/>
      <c r="QIW101" s="4"/>
      <c r="QIX101" s="4"/>
      <c r="QIY101" s="4"/>
      <c r="QIZ101" s="4"/>
      <c r="QJA101" s="4"/>
      <c r="QJB101" s="4"/>
      <c r="QJC101" s="4"/>
      <c r="QJD101" s="4"/>
      <c r="QJE101" s="4"/>
      <c r="QJF101" s="4"/>
      <c r="QJG101" s="4"/>
      <c r="QJH101" s="4"/>
      <c r="QJI101" s="4"/>
      <c r="QJJ101" s="4"/>
      <c r="QJK101" s="4"/>
      <c r="QJL101" s="4"/>
      <c r="QJM101" s="4"/>
      <c r="QJN101" s="4"/>
      <c r="QJO101" s="4"/>
      <c r="QJP101" s="4"/>
      <c r="QJQ101" s="4"/>
      <c r="QJR101" s="4"/>
      <c r="QJS101" s="4"/>
      <c r="QJT101" s="4"/>
      <c r="QJU101" s="4"/>
      <c r="QJV101" s="4"/>
      <c r="QJW101" s="4"/>
      <c r="QJX101" s="4"/>
      <c r="QJY101" s="4"/>
      <c r="QJZ101" s="4"/>
      <c r="QKA101" s="4"/>
      <c r="QKB101" s="4"/>
      <c r="QKC101" s="4"/>
      <c r="QKD101" s="4"/>
      <c r="QKE101" s="4"/>
      <c r="QKF101" s="4"/>
      <c r="QKG101" s="4"/>
      <c r="QKH101" s="4"/>
      <c r="QKI101" s="4"/>
      <c r="QKJ101" s="4"/>
      <c r="QKK101" s="4"/>
      <c r="QKL101" s="4"/>
      <c r="QKM101" s="4"/>
      <c r="QKN101" s="4"/>
      <c r="QKO101" s="4"/>
      <c r="QKP101" s="4"/>
      <c r="QKQ101" s="4"/>
      <c r="QKR101" s="4"/>
      <c r="QKS101" s="4"/>
      <c r="QKT101" s="4"/>
      <c r="QKU101" s="4"/>
      <c r="QKV101" s="4"/>
      <c r="QKW101" s="4"/>
      <c r="QKX101" s="4"/>
      <c r="QKY101" s="4"/>
      <c r="QKZ101" s="4"/>
      <c r="QLA101" s="4"/>
      <c r="QLB101" s="4"/>
      <c r="QLC101" s="4"/>
      <c r="QLD101" s="4"/>
      <c r="QLE101" s="4"/>
      <c r="QLF101" s="4"/>
      <c r="QLG101" s="4"/>
      <c r="QLH101" s="4"/>
      <c r="QLI101" s="4"/>
      <c r="QLJ101" s="4"/>
      <c r="QLK101" s="4"/>
      <c r="QLL101" s="4"/>
      <c r="QLM101" s="4"/>
      <c r="QLN101" s="4"/>
      <c r="QLO101" s="4"/>
      <c r="QLP101" s="4"/>
      <c r="QLQ101" s="4"/>
      <c r="QLR101" s="4"/>
      <c r="QLS101" s="4"/>
      <c r="QLT101" s="4"/>
      <c r="QLU101" s="4"/>
      <c r="QLV101" s="4"/>
      <c r="QLW101" s="4"/>
      <c r="QLX101" s="4"/>
      <c r="QLY101" s="4"/>
      <c r="QLZ101" s="4"/>
      <c r="QMA101" s="4"/>
      <c r="QMB101" s="4"/>
      <c r="QMC101" s="4"/>
      <c r="QMD101" s="4"/>
      <c r="QME101" s="4"/>
      <c r="QMF101" s="4"/>
      <c r="QMG101" s="4"/>
      <c r="QMH101" s="4"/>
      <c r="QMI101" s="4"/>
      <c r="QMJ101" s="4"/>
      <c r="QMK101" s="4"/>
      <c r="QML101" s="4"/>
      <c r="QMM101" s="4"/>
      <c r="QMN101" s="4"/>
      <c r="QMO101" s="4"/>
      <c r="QMP101" s="4"/>
      <c r="QMQ101" s="4"/>
      <c r="QMR101" s="4"/>
      <c r="QMS101" s="4"/>
      <c r="QMT101" s="4"/>
      <c r="QMU101" s="4"/>
      <c r="QMV101" s="4"/>
      <c r="QMW101" s="4"/>
      <c r="QMX101" s="4"/>
      <c r="QMY101" s="4"/>
      <c r="QMZ101" s="4"/>
      <c r="QNA101" s="4"/>
      <c r="QNB101" s="4"/>
      <c r="QNC101" s="4"/>
      <c r="QND101" s="4"/>
      <c r="QNE101" s="4"/>
      <c r="QNF101" s="4"/>
      <c r="QNG101" s="4"/>
      <c r="QNH101" s="4"/>
      <c r="QNI101" s="4"/>
      <c r="QNJ101" s="4"/>
      <c r="QNK101" s="4"/>
      <c r="QNL101" s="4"/>
      <c r="QNM101" s="4"/>
      <c r="QNN101" s="4"/>
      <c r="QNO101" s="4"/>
      <c r="QNP101" s="4"/>
      <c r="QNQ101" s="4"/>
      <c r="QNR101" s="4"/>
      <c r="QNS101" s="4"/>
      <c r="QNT101" s="4"/>
      <c r="QNU101" s="4"/>
      <c r="QNV101" s="4"/>
      <c r="QNW101" s="4"/>
      <c r="QNX101" s="4"/>
      <c r="QNY101" s="4"/>
      <c r="QNZ101" s="4"/>
      <c r="QOA101" s="4"/>
      <c r="QOB101" s="4"/>
      <c r="QOC101" s="4"/>
      <c r="QOD101" s="4"/>
      <c r="QOE101" s="4"/>
      <c r="QOF101" s="4"/>
      <c r="QOG101" s="4"/>
      <c r="QOH101" s="4"/>
      <c r="QOI101" s="4"/>
      <c r="QOJ101" s="4"/>
      <c r="QOK101" s="4"/>
      <c r="QOL101" s="4"/>
      <c r="QOM101" s="4"/>
      <c r="QON101" s="4"/>
      <c r="QOO101" s="4"/>
      <c r="QOP101" s="4"/>
      <c r="QOQ101" s="4"/>
      <c r="QOR101" s="4"/>
      <c r="QOS101" s="4"/>
      <c r="QOT101" s="4"/>
      <c r="QOU101" s="4"/>
      <c r="QOV101" s="4"/>
      <c r="QOW101" s="4"/>
      <c r="QOX101" s="4"/>
      <c r="QOY101" s="4"/>
      <c r="QOZ101" s="4"/>
      <c r="QPA101" s="4"/>
      <c r="QPB101" s="4"/>
      <c r="QPC101" s="4"/>
      <c r="QPD101" s="4"/>
      <c r="QPE101" s="4"/>
      <c r="QPF101" s="4"/>
      <c r="QPG101" s="4"/>
      <c r="QPH101" s="4"/>
      <c r="QPI101" s="4"/>
      <c r="QPJ101" s="4"/>
      <c r="QPK101" s="4"/>
      <c r="QPL101" s="4"/>
      <c r="QPM101" s="4"/>
      <c r="QPN101" s="4"/>
      <c r="QPO101" s="4"/>
      <c r="QPP101" s="4"/>
      <c r="QPQ101" s="4"/>
      <c r="QPR101" s="4"/>
      <c r="QPS101" s="4"/>
      <c r="QPT101" s="4"/>
      <c r="QPU101" s="4"/>
      <c r="QPV101" s="4"/>
      <c r="QPW101" s="4"/>
      <c r="QPX101" s="4"/>
      <c r="QPY101" s="4"/>
      <c r="QPZ101" s="4"/>
      <c r="QQA101" s="4"/>
      <c r="QQB101" s="4"/>
      <c r="QQC101" s="4"/>
      <c r="QQD101" s="4"/>
      <c r="QQE101" s="4"/>
      <c r="QQF101" s="4"/>
      <c r="QQG101" s="4"/>
      <c r="QQH101" s="4"/>
      <c r="QQI101" s="4"/>
      <c r="QQJ101" s="4"/>
      <c r="QQK101" s="4"/>
      <c r="QQL101" s="4"/>
      <c r="QQM101" s="4"/>
      <c r="QQN101" s="4"/>
      <c r="QQO101" s="4"/>
      <c r="QQP101" s="4"/>
      <c r="QQQ101" s="4"/>
      <c r="QQR101" s="4"/>
      <c r="QQS101" s="4"/>
      <c r="QQT101" s="4"/>
      <c r="QQU101" s="4"/>
      <c r="QQV101" s="4"/>
      <c r="QQW101" s="4"/>
      <c r="QQX101" s="4"/>
      <c r="QQY101" s="4"/>
      <c r="QQZ101" s="4"/>
      <c r="QRA101" s="4"/>
      <c r="QRB101" s="4"/>
      <c r="QRC101" s="4"/>
      <c r="QRD101" s="4"/>
      <c r="QRE101" s="4"/>
      <c r="QRF101" s="4"/>
      <c r="QRG101" s="4"/>
      <c r="QRH101" s="4"/>
      <c r="QRI101" s="4"/>
      <c r="QRJ101" s="4"/>
      <c r="QRK101" s="4"/>
      <c r="QRL101" s="4"/>
      <c r="QRM101" s="4"/>
      <c r="QRN101" s="4"/>
      <c r="QRO101" s="4"/>
      <c r="QRP101" s="4"/>
      <c r="QRQ101" s="4"/>
      <c r="QRR101" s="4"/>
      <c r="QRS101" s="4"/>
      <c r="QRT101" s="4"/>
      <c r="QRU101" s="4"/>
      <c r="QRV101" s="4"/>
      <c r="QRW101" s="4"/>
      <c r="QRX101" s="4"/>
      <c r="QRY101" s="4"/>
      <c r="QRZ101" s="4"/>
      <c r="QSA101" s="4"/>
      <c r="QSB101" s="4"/>
      <c r="QSC101" s="4"/>
      <c r="QSD101" s="4"/>
      <c r="QSE101" s="4"/>
      <c r="QSF101" s="4"/>
      <c r="QSG101" s="4"/>
      <c r="QSH101" s="4"/>
      <c r="QSI101" s="4"/>
      <c r="QSJ101" s="4"/>
      <c r="QSK101" s="4"/>
      <c r="QSL101" s="4"/>
      <c r="QSM101" s="4"/>
      <c r="QSN101" s="4"/>
      <c r="QSO101" s="4"/>
      <c r="QSP101" s="4"/>
      <c r="QSQ101" s="4"/>
      <c r="QSR101" s="4"/>
      <c r="QSS101" s="4"/>
      <c r="QST101" s="4"/>
      <c r="QSU101" s="4"/>
      <c r="QSV101" s="4"/>
      <c r="QSW101" s="4"/>
      <c r="QSX101" s="4"/>
      <c r="QSY101" s="4"/>
      <c r="QSZ101" s="4"/>
      <c r="QTA101" s="4"/>
      <c r="QTB101" s="4"/>
      <c r="QTC101" s="4"/>
      <c r="QTD101" s="4"/>
      <c r="QTE101" s="4"/>
      <c r="QTF101" s="4"/>
      <c r="QTG101" s="4"/>
      <c r="QTH101" s="4"/>
      <c r="QTI101" s="4"/>
      <c r="QTJ101" s="4"/>
      <c r="QTK101" s="4"/>
      <c r="QTL101" s="4"/>
      <c r="QTM101" s="4"/>
      <c r="QTN101" s="4"/>
      <c r="QTO101" s="4"/>
      <c r="QTP101" s="4"/>
      <c r="QTQ101" s="4"/>
      <c r="QTR101" s="4"/>
      <c r="QTS101" s="4"/>
      <c r="QTT101" s="4"/>
      <c r="QTU101" s="4"/>
      <c r="QTV101" s="4"/>
      <c r="QTW101" s="4"/>
      <c r="QTX101" s="4"/>
      <c r="QTY101" s="4"/>
      <c r="QTZ101" s="4"/>
      <c r="QUA101" s="4"/>
      <c r="QUB101" s="4"/>
      <c r="QUC101" s="4"/>
      <c r="QUD101" s="4"/>
      <c r="QUE101" s="4"/>
      <c r="QUF101" s="4"/>
      <c r="QUG101" s="4"/>
      <c r="QUH101" s="4"/>
      <c r="QUI101" s="4"/>
      <c r="QUJ101" s="4"/>
      <c r="QUK101" s="4"/>
      <c r="QUL101" s="4"/>
      <c r="QUM101" s="4"/>
      <c r="QUN101" s="4"/>
      <c r="QUO101" s="4"/>
      <c r="QUP101" s="4"/>
      <c r="QUQ101" s="4"/>
      <c r="QUR101" s="4"/>
      <c r="QUS101" s="4"/>
      <c r="QUT101" s="4"/>
      <c r="QUU101" s="4"/>
      <c r="QUV101" s="4"/>
      <c r="QUW101" s="4"/>
      <c r="QUX101" s="4"/>
      <c r="QUY101" s="4"/>
      <c r="QUZ101" s="4"/>
      <c r="QVA101" s="4"/>
      <c r="QVB101" s="4"/>
      <c r="QVC101" s="4"/>
      <c r="QVD101" s="4"/>
      <c r="QVE101" s="4"/>
      <c r="QVF101" s="4"/>
      <c r="QVG101" s="4"/>
      <c r="QVH101" s="4"/>
      <c r="QVI101" s="4"/>
      <c r="QVJ101" s="4"/>
      <c r="QVK101" s="4"/>
      <c r="QVL101" s="4"/>
      <c r="QVM101" s="4"/>
      <c r="QVN101" s="4"/>
      <c r="QVO101" s="4"/>
      <c r="QVP101" s="4"/>
      <c r="QVQ101" s="4"/>
      <c r="QVR101" s="4"/>
      <c r="QVS101" s="4"/>
      <c r="QVT101" s="4"/>
      <c r="QVU101" s="4"/>
      <c r="QVV101" s="4"/>
      <c r="QVW101" s="4"/>
      <c r="QVX101" s="4"/>
      <c r="QVY101" s="4"/>
      <c r="QVZ101" s="4"/>
      <c r="QWA101" s="4"/>
      <c r="QWB101" s="4"/>
      <c r="QWC101" s="4"/>
      <c r="QWD101" s="4"/>
      <c r="QWE101" s="4"/>
      <c r="QWF101" s="4"/>
      <c r="QWG101" s="4"/>
      <c r="QWH101" s="4"/>
      <c r="QWI101" s="4"/>
      <c r="QWJ101" s="4"/>
      <c r="QWK101" s="4"/>
      <c r="QWL101" s="4"/>
      <c r="QWM101" s="4"/>
      <c r="QWN101" s="4"/>
      <c r="QWO101" s="4"/>
      <c r="QWP101" s="4"/>
      <c r="QWQ101" s="4"/>
      <c r="QWR101" s="4"/>
      <c r="QWS101" s="4"/>
      <c r="QWT101" s="4"/>
      <c r="QWU101" s="4"/>
      <c r="QWV101" s="4"/>
      <c r="QWW101" s="4"/>
      <c r="QWX101" s="4"/>
      <c r="QWY101" s="4"/>
      <c r="QWZ101" s="4"/>
      <c r="QXA101" s="4"/>
      <c r="QXB101" s="4"/>
      <c r="QXC101" s="4"/>
      <c r="QXD101" s="4"/>
      <c r="QXE101" s="4"/>
      <c r="QXF101" s="4"/>
      <c r="QXG101" s="4"/>
      <c r="QXH101" s="4"/>
      <c r="QXI101" s="4"/>
      <c r="QXJ101" s="4"/>
      <c r="QXK101" s="4"/>
      <c r="QXL101" s="4"/>
      <c r="QXM101" s="4"/>
      <c r="QXN101" s="4"/>
      <c r="QXO101" s="4"/>
      <c r="QXP101" s="4"/>
      <c r="QXQ101" s="4"/>
      <c r="QXR101" s="4"/>
      <c r="QXS101" s="4"/>
      <c r="QXT101" s="4"/>
      <c r="QXU101" s="4"/>
      <c r="QXV101" s="4"/>
      <c r="QXW101" s="4"/>
      <c r="QXX101" s="4"/>
      <c r="QXY101" s="4"/>
      <c r="QXZ101" s="4"/>
      <c r="QYA101" s="4"/>
      <c r="QYB101" s="4"/>
      <c r="QYC101" s="4"/>
      <c r="QYD101" s="4"/>
      <c r="QYE101" s="4"/>
      <c r="QYF101" s="4"/>
      <c r="QYG101" s="4"/>
      <c r="QYH101" s="4"/>
      <c r="QYI101" s="4"/>
      <c r="QYJ101" s="4"/>
      <c r="QYK101" s="4"/>
      <c r="QYL101" s="4"/>
      <c r="QYM101" s="4"/>
      <c r="QYN101" s="4"/>
      <c r="QYO101" s="4"/>
      <c r="QYP101" s="4"/>
      <c r="QYQ101" s="4"/>
      <c r="QYR101" s="4"/>
      <c r="QYS101" s="4"/>
      <c r="QYT101" s="4"/>
      <c r="QYU101" s="4"/>
      <c r="QYV101" s="4"/>
      <c r="QYW101" s="4"/>
      <c r="QYX101" s="4"/>
      <c r="QYY101" s="4"/>
      <c r="QYZ101" s="4"/>
      <c r="QZA101" s="4"/>
      <c r="QZB101" s="4"/>
      <c r="QZC101" s="4"/>
      <c r="QZD101" s="4"/>
      <c r="QZE101" s="4"/>
      <c r="QZF101" s="4"/>
      <c r="QZG101" s="4"/>
      <c r="QZH101" s="4"/>
      <c r="QZI101" s="4"/>
      <c r="QZJ101" s="4"/>
      <c r="QZK101" s="4"/>
      <c r="QZL101" s="4"/>
      <c r="QZM101" s="4"/>
      <c r="QZN101" s="4"/>
      <c r="QZO101" s="4"/>
      <c r="QZP101" s="4"/>
      <c r="QZQ101" s="4"/>
      <c r="QZR101" s="4"/>
      <c r="QZS101" s="4"/>
      <c r="QZT101" s="4"/>
      <c r="QZU101" s="4"/>
      <c r="QZV101" s="4"/>
      <c r="QZW101" s="4"/>
      <c r="QZX101" s="4"/>
      <c r="QZY101" s="4"/>
      <c r="QZZ101" s="4"/>
      <c r="RAA101" s="4"/>
      <c r="RAB101" s="4"/>
      <c r="RAC101" s="4"/>
      <c r="RAD101" s="4"/>
      <c r="RAE101" s="4"/>
      <c r="RAF101" s="4"/>
      <c r="RAG101" s="4"/>
      <c r="RAH101" s="4"/>
      <c r="RAI101" s="4"/>
      <c r="RAJ101" s="4"/>
      <c r="RAK101" s="4"/>
      <c r="RAL101" s="4"/>
      <c r="RAM101" s="4"/>
      <c r="RAN101" s="4"/>
      <c r="RAO101" s="4"/>
      <c r="RAP101" s="4"/>
      <c r="RAQ101" s="4"/>
      <c r="RAR101" s="4"/>
      <c r="RAS101" s="4"/>
      <c r="RAT101" s="4"/>
      <c r="RAU101" s="4"/>
      <c r="RAV101" s="4"/>
      <c r="RAW101" s="4"/>
      <c r="RAX101" s="4"/>
      <c r="RAY101" s="4"/>
      <c r="RAZ101" s="4"/>
      <c r="RBA101" s="4"/>
      <c r="RBB101" s="4"/>
      <c r="RBC101" s="4"/>
      <c r="RBD101" s="4"/>
      <c r="RBE101" s="4"/>
      <c r="RBF101" s="4"/>
      <c r="RBG101" s="4"/>
      <c r="RBH101" s="4"/>
      <c r="RBI101" s="4"/>
      <c r="RBJ101" s="4"/>
      <c r="RBK101" s="4"/>
      <c r="RBL101" s="4"/>
      <c r="RBM101" s="4"/>
      <c r="RBN101" s="4"/>
      <c r="RBO101" s="4"/>
      <c r="RBP101" s="4"/>
      <c r="RBQ101" s="4"/>
      <c r="RBR101" s="4"/>
      <c r="RBS101" s="4"/>
      <c r="RBT101" s="4"/>
      <c r="RBU101" s="4"/>
      <c r="RBV101" s="4"/>
      <c r="RBW101" s="4"/>
      <c r="RBX101" s="4"/>
      <c r="RBY101" s="4"/>
      <c r="RBZ101" s="4"/>
      <c r="RCA101" s="4"/>
      <c r="RCB101" s="4"/>
      <c r="RCC101" s="4"/>
      <c r="RCD101" s="4"/>
      <c r="RCE101" s="4"/>
      <c r="RCF101" s="4"/>
      <c r="RCG101" s="4"/>
      <c r="RCH101" s="4"/>
      <c r="RCI101" s="4"/>
      <c r="RCJ101" s="4"/>
      <c r="RCK101" s="4"/>
      <c r="RCL101" s="4"/>
      <c r="RCM101" s="4"/>
      <c r="RCN101" s="4"/>
      <c r="RCO101" s="4"/>
      <c r="RCP101" s="4"/>
      <c r="RCQ101" s="4"/>
      <c r="RCR101" s="4"/>
      <c r="RCS101" s="4"/>
      <c r="RCT101" s="4"/>
      <c r="RCU101" s="4"/>
      <c r="RCV101" s="4"/>
      <c r="RCW101" s="4"/>
      <c r="RCX101" s="4"/>
      <c r="RCY101" s="4"/>
      <c r="RCZ101" s="4"/>
      <c r="RDA101" s="4"/>
      <c r="RDB101" s="4"/>
      <c r="RDC101" s="4"/>
      <c r="RDD101" s="4"/>
      <c r="RDE101" s="4"/>
      <c r="RDF101" s="4"/>
      <c r="RDG101" s="4"/>
      <c r="RDH101" s="4"/>
      <c r="RDI101" s="4"/>
      <c r="RDJ101" s="4"/>
      <c r="RDK101" s="4"/>
      <c r="RDL101" s="4"/>
      <c r="RDM101" s="4"/>
      <c r="RDN101" s="4"/>
      <c r="RDO101" s="4"/>
      <c r="RDP101" s="4"/>
      <c r="RDQ101" s="4"/>
      <c r="RDR101" s="4"/>
      <c r="RDS101" s="4"/>
      <c r="RDT101" s="4"/>
      <c r="RDU101" s="4"/>
      <c r="RDV101" s="4"/>
      <c r="RDW101" s="4"/>
      <c r="RDX101" s="4"/>
      <c r="RDY101" s="4"/>
      <c r="RDZ101" s="4"/>
      <c r="REA101" s="4"/>
      <c r="REB101" s="4"/>
      <c r="REC101" s="4"/>
      <c r="RED101" s="4"/>
      <c r="REE101" s="4"/>
      <c r="REF101" s="4"/>
      <c r="REG101" s="4"/>
      <c r="REH101" s="4"/>
      <c r="REI101" s="4"/>
      <c r="REJ101" s="4"/>
      <c r="REK101" s="4"/>
      <c r="REL101" s="4"/>
      <c r="REM101" s="4"/>
      <c r="REN101" s="4"/>
      <c r="REO101" s="4"/>
      <c r="REP101" s="4"/>
      <c r="REQ101" s="4"/>
      <c r="RER101" s="4"/>
      <c r="RES101" s="4"/>
      <c r="RET101" s="4"/>
      <c r="REU101" s="4"/>
      <c r="REV101" s="4"/>
      <c r="REW101" s="4"/>
      <c r="REX101" s="4"/>
      <c r="REY101" s="4"/>
      <c r="REZ101" s="4"/>
      <c r="RFA101" s="4"/>
      <c r="RFB101" s="4"/>
      <c r="RFC101" s="4"/>
      <c r="RFD101" s="4"/>
      <c r="RFE101" s="4"/>
      <c r="RFF101" s="4"/>
      <c r="RFG101" s="4"/>
      <c r="RFH101" s="4"/>
      <c r="RFI101" s="4"/>
      <c r="RFJ101" s="4"/>
      <c r="RFK101" s="4"/>
      <c r="RFL101" s="4"/>
      <c r="RFM101" s="4"/>
      <c r="RFN101" s="4"/>
      <c r="RFO101" s="4"/>
      <c r="RFP101" s="4"/>
      <c r="RFQ101" s="4"/>
      <c r="RFR101" s="4"/>
      <c r="RFS101" s="4"/>
      <c r="RFT101" s="4"/>
      <c r="RFU101" s="4"/>
      <c r="RFV101" s="4"/>
      <c r="RFW101" s="4"/>
      <c r="RFX101" s="4"/>
      <c r="RFY101" s="4"/>
      <c r="RFZ101" s="4"/>
      <c r="RGA101" s="4"/>
      <c r="RGB101" s="4"/>
      <c r="RGC101" s="4"/>
      <c r="RGD101" s="4"/>
      <c r="RGE101" s="4"/>
      <c r="RGF101" s="4"/>
      <c r="RGG101" s="4"/>
      <c r="RGH101" s="4"/>
      <c r="RGI101" s="4"/>
      <c r="RGJ101" s="4"/>
      <c r="RGK101" s="4"/>
      <c r="RGL101" s="4"/>
      <c r="RGM101" s="4"/>
      <c r="RGN101" s="4"/>
      <c r="RGO101" s="4"/>
      <c r="RGP101" s="4"/>
      <c r="RGQ101" s="4"/>
      <c r="RGR101" s="4"/>
      <c r="RGS101" s="4"/>
      <c r="RGT101" s="4"/>
      <c r="RGU101" s="4"/>
      <c r="RGV101" s="4"/>
      <c r="RGW101" s="4"/>
      <c r="RGX101" s="4"/>
      <c r="RGY101" s="4"/>
      <c r="RGZ101" s="4"/>
      <c r="RHA101" s="4"/>
      <c r="RHB101" s="4"/>
      <c r="RHC101" s="4"/>
      <c r="RHD101" s="4"/>
      <c r="RHE101" s="4"/>
      <c r="RHF101" s="4"/>
      <c r="RHG101" s="4"/>
      <c r="RHH101" s="4"/>
      <c r="RHI101" s="4"/>
      <c r="RHJ101" s="4"/>
      <c r="RHK101" s="4"/>
      <c r="RHL101" s="4"/>
      <c r="RHM101" s="4"/>
      <c r="RHN101" s="4"/>
      <c r="RHO101" s="4"/>
      <c r="RHP101" s="4"/>
      <c r="RHQ101" s="4"/>
      <c r="RHR101" s="4"/>
      <c r="RHS101" s="4"/>
      <c r="RHT101" s="4"/>
      <c r="RHU101" s="4"/>
      <c r="RHV101" s="4"/>
      <c r="RHW101" s="4"/>
      <c r="RHX101" s="4"/>
      <c r="RHY101" s="4"/>
      <c r="RHZ101" s="4"/>
      <c r="RIA101" s="4"/>
      <c r="RIB101" s="4"/>
      <c r="RIC101" s="4"/>
      <c r="RID101" s="4"/>
      <c r="RIE101" s="4"/>
      <c r="RIF101" s="4"/>
      <c r="RIG101" s="4"/>
      <c r="RIH101" s="4"/>
      <c r="RII101" s="4"/>
      <c r="RIJ101" s="4"/>
      <c r="RIK101" s="4"/>
      <c r="RIL101" s="4"/>
      <c r="RIM101" s="4"/>
      <c r="RIN101" s="4"/>
      <c r="RIO101" s="4"/>
      <c r="RIP101" s="4"/>
      <c r="RIQ101" s="4"/>
      <c r="RIR101" s="4"/>
      <c r="RIS101" s="4"/>
      <c r="RIT101" s="4"/>
      <c r="RIU101" s="4"/>
      <c r="RIV101" s="4"/>
      <c r="RIW101" s="4"/>
      <c r="RIX101" s="4"/>
      <c r="RIY101" s="4"/>
      <c r="RIZ101" s="4"/>
      <c r="RJA101" s="4"/>
      <c r="RJB101" s="4"/>
      <c r="RJC101" s="4"/>
      <c r="RJD101" s="4"/>
      <c r="RJE101" s="4"/>
      <c r="RJF101" s="4"/>
      <c r="RJG101" s="4"/>
      <c r="RJH101" s="4"/>
      <c r="RJI101" s="4"/>
      <c r="RJJ101" s="4"/>
      <c r="RJK101" s="4"/>
      <c r="RJL101" s="4"/>
      <c r="RJM101" s="4"/>
      <c r="RJN101" s="4"/>
      <c r="RJO101" s="4"/>
      <c r="RJP101" s="4"/>
      <c r="RJQ101" s="4"/>
      <c r="RJR101" s="4"/>
      <c r="RJS101" s="4"/>
      <c r="RJT101" s="4"/>
      <c r="RJU101" s="4"/>
      <c r="RJV101" s="4"/>
      <c r="RJW101" s="4"/>
      <c r="RJX101" s="4"/>
      <c r="RJY101" s="4"/>
      <c r="RJZ101" s="4"/>
      <c r="RKA101" s="4"/>
      <c r="RKB101" s="4"/>
      <c r="RKC101" s="4"/>
      <c r="RKD101" s="4"/>
      <c r="RKE101" s="4"/>
      <c r="RKF101" s="4"/>
      <c r="RKG101" s="4"/>
      <c r="RKH101" s="4"/>
      <c r="RKI101" s="4"/>
      <c r="RKJ101" s="4"/>
      <c r="RKK101" s="4"/>
      <c r="RKL101" s="4"/>
      <c r="RKM101" s="4"/>
      <c r="RKN101" s="4"/>
      <c r="RKO101" s="4"/>
      <c r="RKP101" s="4"/>
      <c r="RKQ101" s="4"/>
      <c r="RKR101" s="4"/>
      <c r="RKS101" s="4"/>
      <c r="RKT101" s="4"/>
      <c r="RKU101" s="4"/>
      <c r="RKV101" s="4"/>
      <c r="RKW101" s="4"/>
      <c r="RKX101" s="4"/>
      <c r="RKY101" s="4"/>
      <c r="RKZ101" s="4"/>
      <c r="RLA101" s="4"/>
      <c r="RLB101" s="4"/>
      <c r="RLC101" s="4"/>
      <c r="RLD101" s="4"/>
      <c r="RLE101" s="4"/>
      <c r="RLF101" s="4"/>
      <c r="RLG101" s="4"/>
      <c r="RLH101" s="4"/>
      <c r="RLI101" s="4"/>
      <c r="RLJ101" s="4"/>
      <c r="RLK101" s="4"/>
      <c r="RLL101" s="4"/>
      <c r="RLM101" s="4"/>
      <c r="RLN101" s="4"/>
      <c r="RLO101" s="4"/>
      <c r="RLP101" s="4"/>
      <c r="RLQ101" s="4"/>
      <c r="RLR101" s="4"/>
      <c r="RLS101" s="4"/>
      <c r="RLT101" s="4"/>
      <c r="RLU101" s="4"/>
      <c r="RLV101" s="4"/>
      <c r="RLW101" s="4"/>
      <c r="RLX101" s="4"/>
      <c r="RLY101" s="4"/>
      <c r="RLZ101" s="4"/>
      <c r="RMA101" s="4"/>
      <c r="RMB101" s="4"/>
      <c r="RMC101" s="4"/>
      <c r="RMD101" s="4"/>
      <c r="RME101" s="4"/>
      <c r="RMF101" s="4"/>
      <c r="RMG101" s="4"/>
      <c r="RMH101" s="4"/>
      <c r="RMI101" s="4"/>
      <c r="RMJ101" s="4"/>
      <c r="RMK101" s="4"/>
      <c r="RML101" s="4"/>
      <c r="RMM101" s="4"/>
      <c r="RMN101" s="4"/>
      <c r="RMO101" s="4"/>
      <c r="RMP101" s="4"/>
      <c r="RMQ101" s="4"/>
      <c r="RMR101" s="4"/>
      <c r="RMS101" s="4"/>
      <c r="RMT101" s="4"/>
      <c r="RMU101" s="4"/>
      <c r="RMV101" s="4"/>
      <c r="RMW101" s="4"/>
      <c r="RMX101" s="4"/>
      <c r="RMY101" s="4"/>
      <c r="RMZ101" s="4"/>
      <c r="RNA101" s="4"/>
      <c r="RNB101" s="4"/>
      <c r="RNC101" s="4"/>
      <c r="RND101" s="4"/>
      <c r="RNE101" s="4"/>
      <c r="RNF101" s="4"/>
      <c r="RNG101" s="4"/>
      <c r="RNH101" s="4"/>
      <c r="RNI101" s="4"/>
      <c r="RNJ101" s="4"/>
      <c r="RNK101" s="4"/>
      <c r="RNL101" s="4"/>
      <c r="RNM101" s="4"/>
      <c r="RNN101" s="4"/>
      <c r="RNO101" s="4"/>
      <c r="RNP101" s="4"/>
      <c r="RNQ101" s="4"/>
      <c r="RNR101" s="4"/>
      <c r="RNS101" s="4"/>
      <c r="RNT101" s="4"/>
      <c r="RNU101" s="4"/>
      <c r="RNV101" s="4"/>
      <c r="RNW101" s="4"/>
      <c r="RNX101" s="4"/>
      <c r="RNY101" s="4"/>
      <c r="RNZ101" s="4"/>
      <c r="ROA101" s="4"/>
      <c r="ROB101" s="4"/>
      <c r="ROC101" s="4"/>
      <c r="ROD101" s="4"/>
      <c r="ROE101" s="4"/>
      <c r="ROF101" s="4"/>
      <c r="ROG101" s="4"/>
      <c r="ROH101" s="4"/>
      <c r="ROI101" s="4"/>
      <c r="ROJ101" s="4"/>
      <c r="ROK101" s="4"/>
      <c r="ROL101" s="4"/>
      <c r="ROM101" s="4"/>
      <c r="RON101" s="4"/>
      <c r="ROO101" s="4"/>
      <c r="ROP101" s="4"/>
      <c r="ROQ101" s="4"/>
      <c r="ROR101" s="4"/>
      <c r="ROS101" s="4"/>
      <c r="ROT101" s="4"/>
      <c r="ROU101" s="4"/>
      <c r="ROV101" s="4"/>
      <c r="ROW101" s="4"/>
      <c r="ROX101" s="4"/>
      <c r="ROY101" s="4"/>
      <c r="ROZ101" s="4"/>
      <c r="RPA101" s="4"/>
      <c r="RPB101" s="4"/>
      <c r="RPC101" s="4"/>
      <c r="RPD101" s="4"/>
      <c r="RPE101" s="4"/>
      <c r="RPF101" s="4"/>
      <c r="RPG101" s="4"/>
      <c r="RPH101" s="4"/>
      <c r="RPI101" s="4"/>
      <c r="RPJ101" s="4"/>
      <c r="RPK101" s="4"/>
      <c r="RPL101" s="4"/>
      <c r="RPM101" s="4"/>
      <c r="RPN101" s="4"/>
      <c r="RPO101" s="4"/>
      <c r="RPP101" s="4"/>
      <c r="RPQ101" s="4"/>
      <c r="RPR101" s="4"/>
      <c r="RPS101" s="4"/>
      <c r="RPT101" s="4"/>
      <c r="RPU101" s="4"/>
      <c r="RPV101" s="4"/>
      <c r="RPW101" s="4"/>
      <c r="RPX101" s="4"/>
      <c r="RPY101" s="4"/>
      <c r="RPZ101" s="4"/>
      <c r="RQA101" s="4"/>
      <c r="RQB101" s="4"/>
      <c r="RQC101" s="4"/>
      <c r="RQD101" s="4"/>
      <c r="RQE101" s="4"/>
      <c r="RQF101" s="4"/>
      <c r="RQG101" s="4"/>
      <c r="RQH101" s="4"/>
      <c r="RQI101" s="4"/>
      <c r="RQJ101" s="4"/>
      <c r="RQK101" s="4"/>
      <c r="RQL101" s="4"/>
      <c r="RQM101" s="4"/>
      <c r="RQN101" s="4"/>
      <c r="RQO101" s="4"/>
      <c r="RQP101" s="4"/>
      <c r="RQQ101" s="4"/>
      <c r="RQR101" s="4"/>
      <c r="RQS101" s="4"/>
      <c r="RQT101" s="4"/>
      <c r="RQU101" s="4"/>
      <c r="RQV101" s="4"/>
      <c r="RQW101" s="4"/>
      <c r="RQX101" s="4"/>
      <c r="RQY101" s="4"/>
      <c r="RQZ101" s="4"/>
      <c r="RRA101" s="4"/>
      <c r="RRB101" s="4"/>
      <c r="RRC101" s="4"/>
      <c r="RRD101" s="4"/>
      <c r="RRE101" s="4"/>
      <c r="RRF101" s="4"/>
      <c r="RRG101" s="4"/>
      <c r="RRH101" s="4"/>
      <c r="RRI101" s="4"/>
      <c r="RRJ101" s="4"/>
      <c r="RRK101" s="4"/>
      <c r="RRL101" s="4"/>
      <c r="RRM101" s="4"/>
      <c r="RRN101" s="4"/>
      <c r="RRO101" s="4"/>
      <c r="RRP101" s="4"/>
      <c r="RRQ101" s="4"/>
      <c r="RRR101" s="4"/>
      <c r="RRS101" s="4"/>
      <c r="RRT101" s="4"/>
      <c r="RRU101" s="4"/>
      <c r="RRV101" s="4"/>
      <c r="RRW101" s="4"/>
      <c r="RRX101" s="4"/>
      <c r="RRY101" s="4"/>
      <c r="RRZ101" s="4"/>
      <c r="RSA101" s="4"/>
      <c r="RSB101" s="4"/>
      <c r="RSC101" s="4"/>
      <c r="RSD101" s="4"/>
      <c r="RSE101" s="4"/>
      <c r="RSF101" s="4"/>
      <c r="RSG101" s="4"/>
      <c r="RSH101" s="4"/>
      <c r="RSI101" s="4"/>
      <c r="RSJ101" s="4"/>
      <c r="RSK101" s="4"/>
      <c r="RSL101" s="4"/>
      <c r="RSM101" s="4"/>
      <c r="RSN101" s="4"/>
      <c r="RSO101" s="4"/>
      <c r="RSP101" s="4"/>
      <c r="RSQ101" s="4"/>
      <c r="RSR101" s="4"/>
      <c r="RSS101" s="4"/>
      <c r="RST101" s="4"/>
      <c r="RSU101" s="4"/>
      <c r="RSV101" s="4"/>
      <c r="RSW101" s="4"/>
      <c r="RSX101" s="4"/>
      <c r="RSY101" s="4"/>
      <c r="RSZ101" s="4"/>
      <c r="RTA101" s="4"/>
      <c r="RTB101" s="4"/>
      <c r="RTC101" s="4"/>
      <c r="RTD101" s="4"/>
      <c r="RTE101" s="4"/>
      <c r="RTF101" s="4"/>
      <c r="RTG101" s="4"/>
      <c r="RTH101" s="4"/>
      <c r="RTI101" s="4"/>
      <c r="RTJ101" s="4"/>
      <c r="RTK101" s="4"/>
      <c r="RTL101" s="4"/>
      <c r="RTM101" s="4"/>
      <c r="RTN101" s="4"/>
      <c r="RTO101" s="4"/>
      <c r="RTP101" s="4"/>
      <c r="RTQ101" s="4"/>
      <c r="RTR101" s="4"/>
      <c r="RTS101" s="4"/>
      <c r="RTT101" s="4"/>
      <c r="RTU101" s="4"/>
      <c r="RTV101" s="4"/>
      <c r="RTW101" s="4"/>
      <c r="RTX101" s="4"/>
      <c r="RTY101" s="4"/>
      <c r="RTZ101" s="4"/>
      <c r="RUA101" s="4"/>
      <c r="RUB101" s="4"/>
      <c r="RUC101" s="4"/>
      <c r="RUD101" s="4"/>
      <c r="RUE101" s="4"/>
      <c r="RUF101" s="4"/>
      <c r="RUG101" s="4"/>
      <c r="RUH101" s="4"/>
      <c r="RUI101" s="4"/>
      <c r="RUJ101" s="4"/>
      <c r="RUK101" s="4"/>
      <c r="RUL101" s="4"/>
      <c r="RUM101" s="4"/>
      <c r="RUN101" s="4"/>
      <c r="RUO101" s="4"/>
      <c r="RUP101" s="4"/>
      <c r="RUQ101" s="4"/>
      <c r="RUR101" s="4"/>
      <c r="RUS101" s="4"/>
      <c r="RUT101" s="4"/>
      <c r="RUU101" s="4"/>
      <c r="RUV101" s="4"/>
      <c r="RUW101" s="4"/>
      <c r="RUX101" s="4"/>
      <c r="RUY101" s="4"/>
      <c r="RUZ101" s="4"/>
      <c r="RVA101" s="4"/>
      <c r="RVB101" s="4"/>
      <c r="RVC101" s="4"/>
      <c r="RVD101" s="4"/>
      <c r="RVE101" s="4"/>
      <c r="RVF101" s="4"/>
      <c r="RVG101" s="4"/>
      <c r="RVH101" s="4"/>
      <c r="RVI101" s="4"/>
      <c r="RVJ101" s="4"/>
      <c r="RVK101" s="4"/>
      <c r="RVL101" s="4"/>
      <c r="RVM101" s="4"/>
      <c r="RVN101" s="4"/>
      <c r="RVO101" s="4"/>
      <c r="RVP101" s="4"/>
      <c r="RVQ101" s="4"/>
      <c r="RVR101" s="4"/>
      <c r="RVS101" s="4"/>
      <c r="RVT101" s="4"/>
      <c r="RVU101" s="4"/>
      <c r="RVV101" s="4"/>
      <c r="RVW101" s="4"/>
      <c r="RVX101" s="4"/>
      <c r="RVY101" s="4"/>
      <c r="RVZ101" s="4"/>
      <c r="RWA101" s="4"/>
      <c r="RWB101" s="4"/>
      <c r="RWC101" s="4"/>
      <c r="RWD101" s="4"/>
      <c r="RWE101" s="4"/>
      <c r="RWF101" s="4"/>
      <c r="RWG101" s="4"/>
      <c r="RWH101" s="4"/>
      <c r="RWI101" s="4"/>
      <c r="RWJ101" s="4"/>
      <c r="RWK101" s="4"/>
      <c r="RWL101" s="4"/>
      <c r="RWM101" s="4"/>
      <c r="RWN101" s="4"/>
      <c r="RWO101" s="4"/>
      <c r="RWP101" s="4"/>
      <c r="RWQ101" s="4"/>
      <c r="RWR101" s="4"/>
      <c r="RWS101" s="4"/>
      <c r="RWT101" s="4"/>
      <c r="RWU101" s="4"/>
      <c r="RWV101" s="4"/>
      <c r="RWW101" s="4"/>
      <c r="RWX101" s="4"/>
      <c r="RWY101" s="4"/>
      <c r="RWZ101" s="4"/>
      <c r="RXA101" s="4"/>
      <c r="RXB101" s="4"/>
      <c r="RXC101" s="4"/>
      <c r="RXD101" s="4"/>
      <c r="RXE101" s="4"/>
      <c r="RXF101" s="4"/>
      <c r="RXG101" s="4"/>
      <c r="RXH101" s="4"/>
      <c r="RXI101" s="4"/>
      <c r="RXJ101" s="4"/>
      <c r="RXK101" s="4"/>
      <c r="RXL101" s="4"/>
      <c r="RXM101" s="4"/>
      <c r="RXN101" s="4"/>
      <c r="RXO101" s="4"/>
      <c r="RXP101" s="4"/>
      <c r="RXQ101" s="4"/>
      <c r="RXR101" s="4"/>
      <c r="RXS101" s="4"/>
      <c r="RXT101" s="4"/>
      <c r="RXU101" s="4"/>
      <c r="RXV101" s="4"/>
      <c r="RXW101" s="4"/>
      <c r="RXX101" s="4"/>
      <c r="RXY101" s="4"/>
      <c r="RXZ101" s="4"/>
      <c r="RYA101" s="4"/>
      <c r="RYB101" s="4"/>
      <c r="RYC101" s="4"/>
      <c r="RYD101" s="4"/>
      <c r="RYE101" s="4"/>
      <c r="RYF101" s="4"/>
      <c r="RYG101" s="4"/>
      <c r="RYH101" s="4"/>
      <c r="RYI101" s="4"/>
      <c r="RYJ101" s="4"/>
      <c r="RYK101" s="4"/>
      <c r="RYL101" s="4"/>
      <c r="RYM101" s="4"/>
      <c r="RYN101" s="4"/>
      <c r="RYO101" s="4"/>
      <c r="RYP101" s="4"/>
      <c r="RYQ101" s="4"/>
      <c r="RYR101" s="4"/>
      <c r="RYS101" s="4"/>
      <c r="RYT101" s="4"/>
      <c r="RYU101" s="4"/>
      <c r="RYV101" s="4"/>
      <c r="RYW101" s="4"/>
      <c r="RYX101" s="4"/>
      <c r="RYY101" s="4"/>
      <c r="RYZ101" s="4"/>
      <c r="RZA101" s="4"/>
      <c r="RZB101" s="4"/>
      <c r="RZC101" s="4"/>
      <c r="RZD101" s="4"/>
      <c r="RZE101" s="4"/>
      <c r="RZF101" s="4"/>
      <c r="RZG101" s="4"/>
      <c r="RZH101" s="4"/>
      <c r="RZI101" s="4"/>
      <c r="RZJ101" s="4"/>
      <c r="RZK101" s="4"/>
      <c r="RZL101" s="4"/>
      <c r="RZM101" s="4"/>
      <c r="RZN101" s="4"/>
      <c r="RZO101" s="4"/>
      <c r="RZP101" s="4"/>
      <c r="RZQ101" s="4"/>
      <c r="RZR101" s="4"/>
      <c r="RZS101" s="4"/>
      <c r="RZT101" s="4"/>
      <c r="RZU101" s="4"/>
      <c r="RZV101" s="4"/>
      <c r="RZW101" s="4"/>
      <c r="RZX101" s="4"/>
      <c r="RZY101" s="4"/>
      <c r="RZZ101" s="4"/>
      <c r="SAA101" s="4"/>
      <c r="SAB101" s="4"/>
      <c r="SAC101" s="4"/>
      <c r="SAD101" s="4"/>
      <c r="SAE101" s="4"/>
      <c r="SAF101" s="4"/>
      <c r="SAG101" s="4"/>
      <c r="SAH101" s="4"/>
      <c r="SAI101" s="4"/>
      <c r="SAJ101" s="4"/>
      <c r="SAK101" s="4"/>
      <c r="SAL101" s="4"/>
      <c r="SAM101" s="4"/>
      <c r="SAN101" s="4"/>
      <c r="SAO101" s="4"/>
      <c r="SAP101" s="4"/>
      <c r="SAQ101" s="4"/>
      <c r="SAR101" s="4"/>
      <c r="SAS101" s="4"/>
      <c r="SAT101" s="4"/>
      <c r="SAU101" s="4"/>
      <c r="SAV101" s="4"/>
      <c r="SAW101" s="4"/>
      <c r="SAX101" s="4"/>
      <c r="SAY101" s="4"/>
      <c r="SAZ101" s="4"/>
      <c r="SBA101" s="4"/>
      <c r="SBB101" s="4"/>
      <c r="SBC101" s="4"/>
      <c r="SBD101" s="4"/>
      <c r="SBE101" s="4"/>
      <c r="SBF101" s="4"/>
      <c r="SBG101" s="4"/>
      <c r="SBH101" s="4"/>
      <c r="SBI101" s="4"/>
      <c r="SBJ101" s="4"/>
      <c r="SBK101" s="4"/>
      <c r="SBL101" s="4"/>
      <c r="SBM101" s="4"/>
      <c r="SBN101" s="4"/>
      <c r="SBO101" s="4"/>
      <c r="SBP101" s="4"/>
      <c r="SBQ101" s="4"/>
      <c r="SBR101" s="4"/>
      <c r="SBS101" s="4"/>
      <c r="SBT101" s="4"/>
      <c r="SBU101" s="4"/>
      <c r="SBV101" s="4"/>
      <c r="SBW101" s="4"/>
      <c r="SBX101" s="4"/>
      <c r="SBY101" s="4"/>
      <c r="SBZ101" s="4"/>
      <c r="SCA101" s="4"/>
      <c r="SCB101" s="4"/>
      <c r="SCC101" s="4"/>
      <c r="SCD101" s="4"/>
      <c r="SCE101" s="4"/>
      <c r="SCF101" s="4"/>
      <c r="SCG101" s="4"/>
      <c r="SCH101" s="4"/>
      <c r="SCI101" s="4"/>
      <c r="SCJ101" s="4"/>
      <c r="SCK101" s="4"/>
      <c r="SCL101" s="4"/>
      <c r="SCM101" s="4"/>
      <c r="SCN101" s="4"/>
      <c r="SCO101" s="4"/>
      <c r="SCP101" s="4"/>
      <c r="SCQ101" s="4"/>
      <c r="SCR101" s="4"/>
      <c r="SCS101" s="4"/>
      <c r="SCT101" s="4"/>
      <c r="SCU101" s="4"/>
      <c r="SCV101" s="4"/>
      <c r="SCW101" s="4"/>
      <c r="SCX101" s="4"/>
      <c r="SCY101" s="4"/>
      <c r="SCZ101" s="4"/>
      <c r="SDA101" s="4"/>
      <c r="SDB101" s="4"/>
      <c r="SDC101" s="4"/>
      <c r="SDD101" s="4"/>
      <c r="SDE101" s="4"/>
      <c r="SDF101" s="4"/>
      <c r="SDG101" s="4"/>
      <c r="SDH101" s="4"/>
      <c r="SDI101" s="4"/>
      <c r="SDJ101" s="4"/>
      <c r="SDK101" s="4"/>
      <c r="SDL101" s="4"/>
      <c r="SDM101" s="4"/>
      <c r="SDN101" s="4"/>
      <c r="SDO101" s="4"/>
      <c r="SDP101" s="4"/>
      <c r="SDQ101" s="4"/>
      <c r="SDR101" s="4"/>
      <c r="SDS101" s="4"/>
      <c r="SDT101" s="4"/>
      <c r="SDU101" s="4"/>
      <c r="SDV101" s="4"/>
      <c r="SDW101" s="4"/>
      <c r="SDX101" s="4"/>
      <c r="SDY101" s="4"/>
      <c r="SDZ101" s="4"/>
      <c r="SEA101" s="4"/>
      <c r="SEB101" s="4"/>
      <c r="SEC101" s="4"/>
      <c r="SED101" s="4"/>
      <c r="SEE101" s="4"/>
      <c r="SEF101" s="4"/>
      <c r="SEG101" s="4"/>
      <c r="SEH101" s="4"/>
      <c r="SEI101" s="4"/>
      <c r="SEJ101" s="4"/>
      <c r="SEK101" s="4"/>
      <c r="SEL101" s="4"/>
      <c r="SEM101" s="4"/>
      <c r="SEN101" s="4"/>
      <c r="SEO101" s="4"/>
      <c r="SEP101" s="4"/>
      <c r="SEQ101" s="4"/>
      <c r="SER101" s="4"/>
      <c r="SES101" s="4"/>
      <c r="SET101" s="4"/>
      <c r="SEU101" s="4"/>
      <c r="SEV101" s="4"/>
      <c r="SEW101" s="4"/>
      <c r="SEX101" s="4"/>
      <c r="SEY101" s="4"/>
      <c r="SEZ101" s="4"/>
      <c r="SFA101" s="4"/>
      <c r="SFB101" s="4"/>
      <c r="SFC101" s="4"/>
      <c r="SFD101" s="4"/>
      <c r="SFE101" s="4"/>
      <c r="SFF101" s="4"/>
      <c r="SFG101" s="4"/>
      <c r="SFH101" s="4"/>
      <c r="SFI101" s="4"/>
      <c r="SFJ101" s="4"/>
      <c r="SFK101" s="4"/>
      <c r="SFL101" s="4"/>
      <c r="SFM101" s="4"/>
      <c r="SFN101" s="4"/>
      <c r="SFO101" s="4"/>
      <c r="SFP101" s="4"/>
      <c r="SFQ101" s="4"/>
      <c r="SFR101" s="4"/>
      <c r="SFS101" s="4"/>
      <c r="SFT101" s="4"/>
      <c r="SFU101" s="4"/>
      <c r="SFV101" s="4"/>
      <c r="SFW101" s="4"/>
      <c r="SFX101" s="4"/>
      <c r="SFY101" s="4"/>
      <c r="SFZ101" s="4"/>
      <c r="SGA101" s="4"/>
      <c r="SGB101" s="4"/>
      <c r="SGC101" s="4"/>
      <c r="SGD101" s="4"/>
      <c r="SGE101" s="4"/>
      <c r="SGF101" s="4"/>
      <c r="SGG101" s="4"/>
      <c r="SGH101" s="4"/>
      <c r="SGI101" s="4"/>
      <c r="SGJ101" s="4"/>
      <c r="SGK101" s="4"/>
      <c r="SGL101" s="4"/>
      <c r="SGM101" s="4"/>
      <c r="SGN101" s="4"/>
      <c r="SGO101" s="4"/>
      <c r="SGP101" s="4"/>
      <c r="SGQ101" s="4"/>
      <c r="SGR101" s="4"/>
      <c r="SGS101" s="4"/>
      <c r="SGT101" s="4"/>
      <c r="SGU101" s="4"/>
      <c r="SGV101" s="4"/>
      <c r="SGW101" s="4"/>
      <c r="SGX101" s="4"/>
      <c r="SGY101" s="4"/>
      <c r="SGZ101" s="4"/>
      <c r="SHA101" s="4"/>
      <c r="SHB101" s="4"/>
      <c r="SHC101" s="4"/>
      <c r="SHD101" s="4"/>
      <c r="SHE101" s="4"/>
      <c r="SHF101" s="4"/>
      <c r="SHG101" s="4"/>
      <c r="SHH101" s="4"/>
      <c r="SHI101" s="4"/>
      <c r="SHJ101" s="4"/>
      <c r="SHK101" s="4"/>
      <c r="SHL101" s="4"/>
      <c r="SHM101" s="4"/>
      <c r="SHN101" s="4"/>
      <c r="SHO101" s="4"/>
      <c r="SHP101" s="4"/>
      <c r="SHQ101" s="4"/>
      <c r="SHR101" s="4"/>
      <c r="SHS101" s="4"/>
      <c r="SHT101" s="4"/>
      <c r="SHU101" s="4"/>
      <c r="SHV101" s="4"/>
      <c r="SHW101" s="4"/>
      <c r="SHX101" s="4"/>
      <c r="SHY101" s="4"/>
      <c r="SHZ101" s="4"/>
      <c r="SIA101" s="4"/>
      <c r="SIB101" s="4"/>
      <c r="SIC101" s="4"/>
      <c r="SID101" s="4"/>
      <c r="SIE101" s="4"/>
      <c r="SIF101" s="4"/>
      <c r="SIG101" s="4"/>
      <c r="SIH101" s="4"/>
      <c r="SII101" s="4"/>
      <c r="SIJ101" s="4"/>
      <c r="SIK101" s="4"/>
      <c r="SIL101" s="4"/>
      <c r="SIM101" s="4"/>
      <c r="SIN101" s="4"/>
      <c r="SIO101" s="4"/>
      <c r="SIP101" s="4"/>
      <c r="SIQ101" s="4"/>
      <c r="SIR101" s="4"/>
      <c r="SIS101" s="4"/>
      <c r="SIT101" s="4"/>
      <c r="SIU101" s="4"/>
      <c r="SIV101" s="4"/>
      <c r="SIW101" s="4"/>
      <c r="SIX101" s="4"/>
      <c r="SIY101" s="4"/>
      <c r="SIZ101" s="4"/>
      <c r="SJA101" s="4"/>
      <c r="SJB101" s="4"/>
      <c r="SJC101" s="4"/>
      <c r="SJD101" s="4"/>
      <c r="SJE101" s="4"/>
      <c r="SJF101" s="4"/>
      <c r="SJG101" s="4"/>
      <c r="SJH101" s="4"/>
      <c r="SJI101" s="4"/>
      <c r="SJJ101" s="4"/>
      <c r="SJK101" s="4"/>
      <c r="SJL101" s="4"/>
      <c r="SJM101" s="4"/>
      <c r="SJN101" s="4"/>
      <c r="SJO101" s="4"/>
      <c r="SJP101" s="4"/>
      <c r="SJQ101" s="4"/>
      <c r="SJR101" s="4"/>
      <c r="SJS101" s="4"/>
      <c r="SJT101" s="4"/>
      <c r="SJU101" s="4"/>
      <c r="SJV101" s="4"/>
      <c r="SJW101" s="4"/>
      <c r="SJX101" s="4"/>
      <c r="SJY101" s="4"/>
      <c r="SJZ101" s="4"/>
      <c r="SKA101" s="4"/>
      <c r="SKB101" s="4"/>
      <c r="SKC101" s="4"/>
      <c r="SKD101" s="4"/>
      <c r="SKE101" s="4"/>
      <c r="SKF101" s="4"/>
      <c r="SKG101" s="4"/>
      <c r="SKH101" s="4"/>
      <c r="SKI101" s="4"/>
      <c r="SKJ101" s="4"/>
      <c r="SKK101" s="4"/>
      <c r="SKL101" s="4"/>
      <c r="SKM101" s="4"/>
      <c r="SKN101" s="4"/>
      <c r="SKO101" s="4"/>
      <c r="SKP101" s="4"/>
      <c r="SKQ101" s="4"/>
      <c r="SKR101" s="4"/>
      <c r="SKS101" s="4"/>
      <c r="SKT101" s="4"/>
      <c r="SKU101" s="4"/>
      <c r="SKV101" s="4"/>
      <c r="SKW101" s="4"/>
      <c r="SKX101" s="4"/>
      <c r="SKY101" s="4"/>
      <c r="SKZ101" s="4"/>
      <c r="SLA101" s="4"/>
      <c r="SLB101" s="4"/>
      <c r="SLC101" s="4"/>
      <c r="SLD101" s="4"/>
      <c r="SLE101" s="4"/>
      <c r="SLF101" s="4"/>
      <c r="SLG101" s="4"/>
      <c r="SLH101" s="4"/>
      <c r="SLI101" s="4"/>
      <c r="SLJ101" s="4"/>
      <c r="SLK101" s="4"/>
      <c r="SLL101" s="4"/>
      <c r="SLM101" s="4"/>
      <c r="SLN101" s="4"/>
      <c r="SLO101" s="4"/>
      <c r="SLP101" s="4"/>
      <c r="SLQ101" s="4"/>
      <c r="SLR101" s="4"/>
      <c r="SLS101" s="4"/>
      <c r="SLT101" s="4"/>
      <c r="SLU101" s="4"/>
      <c r="SLV101" s="4"/>
      <c r="SLW101" s="4"/>
      <c r="SLX101" s="4"/>
      <c r="SLY101" s="4"/>
      <c r="SLZ101" s="4"/>
      <c r="SMA101" s="4"/>
      <c r="SMB101" s="4"/>
      <c r="SMC101" s="4"/>
      <c r="SMD101" s="4"/>
      <c r="SME101" s="4"/>
      <c r="SMF101" s="4"/>
      <c r="SMG101" s="4"/>
      <c r="SMH101" s="4"/>
      <c r="SMI101" s="4"/>
      <c r="SMJ101" s="4"/>
      <c r="SMK101" s="4"/>
      <c r="SML101" s="4"/>
      <c r="SMM101" s="4"/>
      <c r="SMN101" s="4"/>
      <c r="SMO101" s="4"/>
      <c r="SMP101" s="4"/>
      <c r="SMQ101" s="4"/>
      <c r="SMR101" s="4"/>
      <c r="SMS101" s="4"/>
      <c r="SMT101" s="4"/>
      <c r="SMU101" s="4"/>
      <c r="SMV101" s="4"/>
      <c r="SMW101" s="4"/>
      <c r="SMX101" s="4"/>
      <c r="SMY101" s="4"/>
      <c r="SMZ101" s="4"/>
      <c r="SNA101" s="4"/>
      <c r="SNB101" s="4"/>
      <c r="SNC101" s="4"/>
      <c r="SND101" s="4"/>
      <c r="SNE101" s="4"/>
      <c r="SNF101" s="4"/>
      <c r="SNG101" s="4"/>
      <c r="SNH101" s="4"/>
      <c r="SNI101" s="4"/>
      <c r="SNJ101" s="4"/>
      <c r="SNK101" s="4"/>
      <c r="SNL101" s="4"/>
      <c r="SNM101" s="4"/>
      <c r="SNN101" s="4"/>
      <c r="SNO101" s="4"/>
      <c r="SNP101" s="4"/>
      <c r="SNQ101" s="4"/>
      <c r="SNR101" s="4"/>
      <c r="SNS101" s="4"/>
      <c r="SNT101" s="4"/>
      <c r="SNU101" s="4"/>
      <c r="SNV101" s="4"/>
      <c r="SNW101" s="4"/>
      <c r="SNX101" s="4"/>
      <c r="SNY101" s="4"/>
      <c r="SNZ101" s="4"/>
      <c r="SOA101" s="4"/>
      <c r="SOB101" s="4"/>
      <c r="SOC101" s="4"/>
      <c r="SOD101" s="4"/>
      <c r="SOE101" s="4"/>
      <c r="SOF101" s="4"/>
      <c r="SOG101" s="4"/>
      <c r="SOH101" s="4"/>
      <c r="SOI101" s="4"/>
      <c r="SOJ101" s="4"/>
      <c r="SOK101" s="4"/>
      <c r="SOL101" s="4"/>
      <c r="SOM101" s="4"/>
      <c r="SON101" s="4"/>
      <c r="SOO101" s="4"/>
      <c r="SOP101" s="4"/>
      <c r="SOQ101" s="4"/>
      <c r="SOR101" s="4"/>
      <c r="SOS101" s="4"/>
      <c r="SOT101" s="4"/>
      <c r="SOU101" s="4"/>
      <c r="SOV101" s="4"/>
      <c r="SOW101" s="4"/>
      <c r="SOX101" s="4"/>
      <c r="SOY101" s="4"/>
      <c r="SOZ101" s="4"/>
      <c r="SPA101" s="4"/>
      <c r="SPB101" s="4"/>
      <c r="SPC101" s="4"/>
      <c r="SPD101" s="4"/>
      <c r="SPE101" s="4"/>
      <c r="SPF101" s="4"/>
      <c r="SPG101" s="4"/>
      <c r="SPH101" s="4"/>
      <c r="SPI101" s="4"/>
      <c r="SPJ101" s="4"/>
      <c r="SPK101" s="4"/>
      <c r="SPL101" s="4"/>
      <c r="SPM101" s="4"/>
      <c r="SPN101" s="4"/>
      <c r="SPO101" s="4"/>
      <c r="SPP101" s="4"/>
      <c r="SPQ101" s="4"/>
      <c r="SPR101" s="4"/>
      <c r="SPS101" s="4"/>
      <c r="SPT101" s="4"/>
      <c r="SPU101" s="4"/>
      <c r="SPV101" s="4"/>
      <c r="SPW101" s="4"/>
      <c r="SPX101" s="4"/>
      <c r="SPY101" s="4"/>
      <c r="SPZ101" s="4"/>
      <c r="SQA101" s="4"/>
      <c r="SQB101" s="4"/>
      <c r="SQC101" s="4"/>
      <c r="SQD101" s="4"/>
      <c r="SQE101" s="4"/>
      <c r="SQF101" s="4"/>
      <c r="SQG101" s="4"/>
      <c r="SQH101" s="4"/>
      <c r="SQI101" s="4"/>
      <c r="SQJ101" s="4"/>
      <c r="SQK101" s="4"/>
      <c r="SQL101" s="4"/>
      <c r="SQM101" s="4"/>
      <c r="SQN101" s="4"/>
      <c r="SQO101" s="4"/>
      <c r="SQP101" s="4"/>
      <c r="SQQ101" s="4"/>
      <c r="SQR101" s="4"/>
      <c r="SQS101" s="4"/>
      <c r="SQT101" s="4"/>
      <c r="SQU101" s="4"/>
      <c r="SQV101" s="4"/>
      <c r="SQW101" s="4"/>
      <c r="SQX101" s="4"/>
      <c r="SQY101" s="4"/>
      <c r="SQZ101" s="4"/>
      <c r="SRA101" s="4"/>
      <c r="SRB101" s="4"/>
      <c r="SRC101" s="4"/>
      <c r="SRD101" s="4"/>
      <c r="SRE101" s="4"/>
      <c r="SRF101" s="4"/>
      <c r="SRG101" s="4"/>
      <c r="SRH101" s="4"/>
      <c r="SRI101" s="4"/>
      <c r="SRJ101" s="4"/>
      <c r="SRK101" s="4"/>
      <c r="SRL101" s="4"/>
      <c r="SRM101" s="4"/>
      <c r="SRN101" s="4"/>
      <c r="SRO101" s="4"/>
      <c r="SRP101" s="4"/>
      <c r="SRQ101" s="4"/>
      <c r="SRR101" s="4"/>
      <c r="SRS101" s="4"/>
      <c r="SRT101" s="4"/>
      <c r="SRU101" s="4"/>
      <c r="SRV101" s="4"/>
      <c r="SRW101" s="4"/>
      <c r="SRX101" s="4"/>
      <c r="SRY101" s="4"/>
      <c r="SRZ101" s="4"/>
      <c r="SSA101" s="4"/>
      <c r="SSB101" s="4"/>
      <c r="SSC101" s="4"/>
      <c r="SSD101" s="4"/>
      <c r="SSE101" s="4"/>
      <c r="SSF101" s="4"/>
      <c r="SSG101" s="4"/>
      <c r="SSH101" s="4"/>
      <c r="SSI101" s="4"/>
      <c r="SSJ101" s="4"/>
      <c r="SSK101" s="4"/>
      <c r="SSL101" s="4"/>
      <c r="SSM101" s="4"/>
      <c r="SSN101" s="4"/>
      <c r="SSO101" s="4"/>
      <c r="SSP101" s="4"/>
      <c r="SSQ101" s="4"/>
      <c r="SSR101" s="4"/>
      <c r="SSS101" s="4"/>
      <c r="SST101" s="4"/>
      <c r="SSU101" s="4"/>
      <c r="SSV101" s="4"/>
      <c r="SSW101" s="4"/>
      <c r="SSX101" s="4"/>
      <c r="SSY101" s="4"/>
      <c r="SSZ101" s="4"/>
      <c r="STA101" s="4"/>
      <c r="STB101" s="4"/>
      <c r="STC101" s="4"/>
      <c r="STD101" s="4"/>
      <c r="STE101" s="4"/>
      <c r="STF101" s="4"/>
      <c r="STG101" s="4"/>
      <c r="STH101" s="4"/>
      <c r="STI101" s="4"/>
      <c r="STJ101" s="4"/>
      <c r="STK101" s="4"/>
      <c r="STL101" s="4"/>
      <c r="STM101" s="4"/>
      <c r="STN101" s="4"/>
      <c r="STO101" s="4"/>
      <c r="STP101" s="4"/>
      <c r="STQ101" s="4"/>
      <c r="STR101" s="4"/>
      <c r="STS101" s="4"/>
      <c r="STT101" s="4"/>
      <c r="STU101" s="4"/>
      <c r="STV101" s="4"/>
      <c r="STW101" s="4"/>
      <c r="STX101" s="4"/>
      <c r="STY101" s="4"/>
      <c r="STZ101" s="4"/>
      <c r="SUA101" s="4"/>
      <c r="SUB101" s="4"/>
      <c r="SUC101" s="4"/>
      <c r="SUD101" s="4"/>
      <c r="SUE101" s="4"/>
      <c r="SUF101" s="4"/>
      <c r="SUG101" s="4"/>
      <c r="SUH101" s="4"/>
      <c r="SUI101" s="4"/>
      <c r="SUJ101" s="4"/>
      <c r="SUK101" s="4"/>
      <c r="SUL101" s="4"/>
      <c r="SUM101" s="4"/>
      <c r="SUN101" s="4"/>
      <c r="SUO101" s="4"/>
      <c r="SUP101" s="4"/>
      <c r="SUQ101" s="4"/>
      <c r="SUR101" s="4"/>
      <c r="SUS101" s="4"/>
      <c r="SUT101" s="4"/>
      <c r="SUU101" s="4"/>
      <c r="SUV101" s="4"/>
      <c r="SUW101" s="4"/>
      <c r="SUX101" s="4"/>
      <c r="SUY101" s="4"/>
      <c r="SUZ101" s="4"/>
      <c r="SVA101" s="4"/>
      <c r="SVB101" s="4"/>
      <c r="SVC101" s="4"/>
      <c r="SVD101" s="4"/>
      <c r="SVE101" s="4"/>
      <c r="SVF101" s="4"/>
      <c r="SVG101" s="4"/>
      <c r="SVH101" s="4"/>
      <c r="SVI101" s="4"/>
      <c r="SVJ101" s="4"/>
      <c r="SVK101" s="4"/>
      <c r="SVL101" s="4"/>
      <c r="SVM101" s="4"/>
      <c r="SVN101" s="4"/>
      <c r="SVO101" s="4"/>
      <c r="SVP101" s="4"/>
      <c r="SVQ101" s="4"/>
      <c r="SVR101" s="4"/>
      <c r="SVS101" s="4"/>
      <c r="SVT101" s="4"/>
      <c r="SVU101" s="4"/>
      <c r="SVV101" s="4"/>
      <c r="SVW101" s="4"/>
      <c r="SVX101" s="4"/>
      <c r="SVY101" s="4"/>
      <c r="SVZ101" s="4"/>
      <c r="SWA101" s="4"/>
      <c r="SWB101" s="4"/>
      <c r="SWC101" s="4"/>
      <c r="SWD101" s="4"/>
      <c r="SWE101" s="4"/>
      <c r="SWF101" s="4"/>
      <c r="SWG101" s="4"/>
      <c r="SWH101" s="4"/>
      <c r="SWI101" s="4"/>
      <c r="SWJ101" s="4"/>
      <c r="SWK101" s="4"/>
      <c r="SWL101" s="4"/>
      <c r="SWM101" s="4"/>
      <c r="SWN101" s="4"/>
      <c r="SWO101" s="4"/>
      <c r="SWP101" s="4"/>
      <c r="SWQ101" s="4"/>
      <c r="SWR101" s="4"/>
      <c r="SWS101" s="4"/>
      <c r="SWT101" s="4"/>
      <c r="SWU101" s="4"/>
      <c r="SWV101" s="4"/>
      <c r="SWW101" s="4"/>
      <c r="SWX101" s="4"/>
      <c r="SWY101" s="4"/>
      <c r="SWZ101" s="4"/>
      <c r="SXA101" s="4"/>
      <c r="SXB101" s="4"/>
      <c r="SXC101" s="4"/>
      <c r="SXD101" s="4"/>
      <c r="SXE101" s="4"/>
      <c r="SXF101" s="4"/>
      <c r="SXG101" s="4"/>
      <c r="SXH101" s="4"/>
      <c r="SXI101" s="4"/>
      <c r="SXJ101" s="4"/>
      <c r="SXK101" s="4"/>
      <c r="SXL101" s="4"/>
      <c r="SXM101" s="4"/>
      <c r="SXN101" s="4"/>
      <c r="SXO101" s="4"/>
      <c r="SXP101" s="4"/>
      <c r="SXQ101" s="4"/>
      <c r="SXR101" s="4"/>
      <c r="SXS101" s="4"/>
      <c r="SXT101" s="4"/>
      <c r="SXU101" s="4"/>
      <c r="SXV101" s="4"/>
      <c r="SXW101" s="4"/>
      <c r="SXX101" s="4"/>
      <c r="SXY101" s="4"/>
      <c r="SXZ101" s="4"/>
      <c r="SYA101" s="4"/>
      <c r="SYB101" s="4"/>
      <c r="SYC101" s="4"/>
      <c r="SYD101" s="4"/>
      <c r="SYE101" s="4"/>
      <c r="SYF101" s="4"/>
      <c r="SYG101" s="4"/>
      <c r="SYH101" s="4"/>
      <c r="SYI101" s="4"/>
      <c r="SYJ101" s="4"/>
      <c r="SYK101" s="4"/>
      <c r="SYL101" s="4"/>
      <c r="SYM101" s="4"/>
      <c r="SYN101" s="4"/>
      <c r="SYO101" s="4"/>
      <c r="SYP101" s="4"/>
      <c r="SYQ101" s="4"/>
      <c r="SYR101" s="4"/>
      <c r="SYS101" s="4"/>
      <c r="SYT101" s="4"/>
      <c r="SYU101" s="4"/>
      <c r="SYV101" s="4"/>
      <c r="SYW101" s="4"/>
      <c r="SYX101" s="4"/>
      <c r="SYY101" s="4"/>
      <c r="SYZ101" s="4"/>
      <c r="SZA101" s="4"/>
      <c r="SZB101" s="4"/>
      <c r="SZC101" s="4"/>
      <c r="SZD101" s="4"/>
      <c r="SZE101" s="4"/>
      <c r="SZF101" s="4"/>
      <c r="SZG101" s="4"/>
      <c r="SZH101" s="4"/>
      <c r="SZI101" s="4"/>
      <c r="SZJ101" s="4"/>
      <c r="SZK101" s="4"/>
      <c r="SZL101" s="4"/>
      <c r="SZM101" s="4"/>
      <c r="SZN101" s="4"/>
      <c r="SZO101" s="4"/>
      <c r="SZP101" s="4"/>
      <c r="SZQ101" s="4"/>
      <c r="SZR101" s="4"/>
      <c r="SZS101" s="4"/>
      <c r="SZT101" s="4"/>
      <c r="SZU101" s="4"/>
      <c r="SZV101" s="4"/>
      <c r="SZW101" s="4"/>
      <c r="SZX101" s="4"/>
      <c r="SZY101" s="4"/>
      <c r="SZZ101" s="4"/>
      <c r="TAA101" s="4"/>
      <c r="TAB101" s="4"/>
      <c r="TAC101" s="4"/>
      <c r="TAD101" s="4"/>
      <c r="TAE101" s="4"/>
      <c r="TAF101" s="4"/>
      <c r="TAG101" s="4"/>
      <c r="TAH101" s="4"/>
      <c r="TAI101" s="4"/>
      <c r="TAJ101" s="4"/>
      <c r="TAK101" s="4"/>
      <c r="TAL101" s="4"/>
      <c r="TAM101" s="4"/>
      <c r="TAN101" s="4"/>
      <c r="TAO101" s="4"/>
      <c r="TAP101" s="4"/>
      <c r="TAQ101" s="4"/>
      <c r="TAR101" s="4"/>
      <c r="TAS101" s="4"/>
      <c r="TAT101" s="4"/>
      <c r="TAU101" s="4"/>
      <c r="TAV101" s="4"/>
      <c r="TAW101" s="4"/>
      <c r="TAX101" s="4"/>
      <c r="TAY101" s="4"/>
      <c r="TAZ101" s="4"/>
      <c r="TBA101" s="4"/>
      <c r="TBB101" s="4"/>
      <c r="TBC101" s="4"/>
      <c r="TBD101" s="4"/>
      <c r="TBE101" s="4"/>
      <c r="TBF101" s="4"/>
      <c r="TBG101" s="4"/>
      <c r="TBH101" s="4"/>
      <c r="TBI101" s="4"/>
      <c r="TBJ101" s="4"/>
      <c r="TBK101" s="4"/>
      <c r="TBL101" s="4"/>
      <c r="TBM101" s="4"/>
      <c r="TBN101" s="4"/>
      <c r="TBO101" s="4"/>
      <c r="TBP101" s="4"/>
      <c r="TBQ101" s="4"/>
      <c r="TBR101" s="4"/>
      <c r="TBS101" s="4"/>
      <c r="TBT101" s="4"/>
      <c r="TBU101" s="4"/>
      <c r="TBV101" s="4"/>
      <c r="TBW101" s="4"/>
      <c r="TBX101" s="4"/>
      <c r="TBY101" s="4"/>
      <c r="TBZ101" s="4"/>
      <c r="TCA101" s="4"/>
      <c r="TCB101" s="4"/>
      <c r="TCC101" s="4"/>
      <c r="TCD101" s="4"/>
      <c r="TCE101" s="4"/>
      <c r="TCF101" s="4"/>
      <c r="TCG101" s="4"/>
      <c r="TCH101" s="4"/>
      <c r="TCI101" s="4"/>
      <c r="TCJ101" s="4"/>
      <c r="TCK101" s="4"/>
      <c r="TCL101" s="4"/>
      <c r="TCM101" s="4"/>
      <c r="TCN101" s="4"/>
      <c r="TCO101" s="4"/>
      <c r="TCP101" s="4"/>
      <c r="TCQ101" s="4"/>
      <c r="TCR101" s="4"/>
      <c r="TCS101" s="4"/>
      <c r="TCT101" s="4"/>
      <c r="TCU101" s="4"/>
      <c r="TCV101" s="4"/>
      <c r="TCW101" s="4"/>
      <c r="TCX101" s="4"/>
      <c r="TCY101" s="4"/>
      <c r="TCZ101" s="4"/>
      <c r="TDA101" s="4"/>
      <c r="TDB101" s="4"/>
      <c r="TDC101" s="4"/>
      <c r="TDD101" s="4"/>
      <c r="TDE101" s="4"/>
      <c r="TDF101" s="4"/>
      <c r="TDG101" s="4"/>
      <c r="TDH101" s="4"/>
      <c r="TDI101" s="4"/>
      <c r="TDJ101" s="4"/>
      <c r="TDK101" s="4"/>
      <c r="TDL101" s="4"/>
      <c r="TDM101" s="4"/>
      <c r="TDN101" s="4"/>
      <c r="TDO101" s="4"/>
      <c r="TDP101" s="4"/>
      <c r="TDQ101" s="4"/>
      <c r="TDR101" s="4"/>
      <c r="TDS101" s="4"/>
      <c r="TDT101" s="4"/>
      <c r="TDU101" s="4"/>
      <c r="TDV101" s="4"/>
      <c r="TDW101" s="4"/>
      <c r="TDX101" s="4"/>
      <c r="TDY101" s="4"/>
      <c r="TDZ101" s="4"/>
      <c r="TEA101" s="4"/>
      <c r="TEB101" s="4"/>
      <c r="TEC101" s="4"/>
      <c r="TED101" s="4"/>
      <c r="TEE101" s="4"/>
      <c r="TEF101" s="4"/>
      <c r="TEG101" s="4"/>
      <c r="TEH101" s="4"/>
      <c r="TEI101" s="4"/>
      <c r="TEJ101" s="4"/>
      <c r="TEK101" s="4"/>
      <c r="TEL101" s="4"/>
      <c r="TEM101" s="4"/>
      <c r="TEN101" s="4"/>
      <c r="TEO101" s="4"/>
      <c r="TEP101" s="4"/>
      <c r="TEQ101" s="4"/>
      <c r="TER101" s="4"/>
      <c r="TES101" s="4"/>
      <c r="TET101" s="4"/>
      <c r="TEU101" s="4"/>
      <c r="TEV101" s="4"/>
      <c r="TEW101" s="4"/>
      <c r="TEX101" s="4"/>
      <c r="TEY101" s="4"/>
      <c r="TEZ101" s="4"/>
      <c r="TFA101" s="4"/>
      <c r="TFB101" s="4"/>
      <c r="TFC101" s="4"/>
      <c r="TFD101" s="4"/>
      <c r="TFE101" s="4"/>
      <c r="TFF101" s="4"/>
      <c r="TFG101" s="4"/>
      <c r="TFH101" s="4"/>
      <c r="TFI101" s="4"/>
      <c r="TFJ101" s="4"/>
      <c r="TFK101" s="4"/>
      <c r="TFL101" s="4"/>
      <c r="TFM101" s="4"/>
      <c r="TFN101" s="4"/>
      <c r="TFO101" s="4"/>
      <c r="TFP101" s="4"/>
      <c r="TFQ101" s="4"/>
      <c r="TFR101" s="4"/>
      <c r="TFS101" s="4"/>
      <c r="TFT101" s="4"/>
      <c r="TFU101" s="4"/>
      <c r="TFV101" s="4"/>
      <c r="TFW101" s="4"/>
      <c r="TFX101" s="4"/>
      <c r="TFY101" s="4"/>
      <c r="TFZ101" s="4"/>
      <c r="TGA101" s="4"/>
      <c r="TGB101" s="4"/>
      <c r="TGC101" s="4"/>
      <c r="TGD101" s="4"/>
      <c r="TGE101" s="4"/>
      <c r="TGF101" s="4"/>
      <c r="TGG101" s="4"/>
      <c r="TGH101" s="4"/>
      <c r="TGI101" s="4"/>
      <c r="TGJ101" s="4"/>
      <c r="TGK101" s="4"/>
      <c r="TGL101" s="4"/>
      <c r="TGM101" s="4"/>
      <c r="TGN101" s="4"/>
      <c r="TGO101" s="4"/>
      <c r="TGP101" s="4"/>
      <c r="TGQ101" s="4"/>
      <c r="TGR101" s="4"/>
      <c r="TGS101" s="4"/>
      <c r="TGT101" s="4"/>
      <c r="TGU101" s="4"/>
      <c r="TGV101" s="4"/>
      <c r="TGW101" s="4"/>
      <c r="TGX101" s="4"/>
      <c r="TGY101" s="4"/>
      <c r="TGZ101" s="4"/>
      <c r="THA101" s="4"/>
      <c r="THB101" s="4"/>
      <c r="THC101" s="4"/>
      <c r="THD101" s="4"/>
      <c r="THE101" s="4"/>
      <c r="THF101" s="4"/>
      <c r="THG101" s="4"/>
      <c r="THH101" s="4"/>
      <c r="THI101" s="4"/>
      <c r="THJ101" s="4"/>
      <c r="THK101" s="4"/>
      <c r="THL101" s="4"/>
      <c r="THM101" s="4"/>
      <c r="THN101" s="4"/>
      <c r="THO101" s="4"/>
      <c r="THP101" s="4"/>
      <c r="THQ101" s="4"/>
      <c r="THR101" s="4"/>
      <c r="THS101" s="4"/>
      <c r="THT101" s="4"/>
      <c r="THU101" s="4"/>
      <c r="THV101" s="4"/>
      <c r="THW101" s="4"/>
      <c r="THX101" s="4"/>
      <c r="THY101" s="4"/>
      <c r="THZ101" s="4"/>
      <c r="TIA101" s="4"/>
      <c r="TIB101" s="4"/>
      <c r="TIC101" s="4"/>
      <c r="TID101" s="4"/>
      <c r="TIE101" s="4"/>
      <c r="TIF101" s="4"/>
      <c r="TIG101" s="4"/>
      <c r="TIH101" s="4"/>
      <c r="TII101" s="4"/>
      <c r="TIJ101" s="4"/>
      <c r="TIK101" s="4"/>
      <c r="TIL101" s="4"/>
      <c r="TIM101" s="4"/>
      <c r="TIN101" s="4"/>
      <c r="TIO101" s="4"/>
      <c r="TIP101" s="4"/>
      <c r="TIQ101" s="4"/>
      <c r="TIR101" s="4"/>
      <c r="TIS101" s="4"/>
      <c r="TIT101" s="4"/>
      <c r="TIU101" s="4"/>
      <c r="TIV101" s="4"/>
      <c r="TIW101" s="4"/>
      <c r="TIX101" s="4"/>
      <c r="TIY101" s="4"/>
      <c r="TIZ101" s="4"/>
      <c r="TJA101" s="4"/>
      <c r="TJB101" s="4"/>
      <c r="TJC101" s="4"/>
      <c r="TJD101" s="4"/>
      <c r="TJE101" s="4"/>
      <c r="TJF101" s="4"/>
      <c r="TJG101" s="4"/>
      <c r="TJH101" s="4"/>
      <c r="TJI101" s="4"/>
      <c r="TJJ101" s="4"/>
      <c r="TJK101" s="4"/>
      <c r="TJL101" s="4"/>
      <c r="TJM101" s="4"/>
      <c r="TJN101" s="4"/>
      <c r="TJO101" s="4"/>
      <c r="TJP101" s="4"/>
      <c r="TJQ101" s="4"/>
      <c r="TJR101" s="4"/>
      <c r="TJS101" s="4"/>
      <c r="TJT101" s="4"/>
      <c r="TJU101" s="4"/>
      <c r="TJV101" s="4"/>
      <c r="TJW101" s="4"/>
      <c r="TJX101" s="4"/>
      <c r="TJY101" s="4"/>
      <c r="TJZ101" s="4"/>
      <c r="TKA101" s="4"/>
      <c r="TKB101" s="4"/>
      <c r="TKC101" s="4"/>
      <c r="TKD101" s="4"/>
      <c r="TKE101" s="4"/>
      <c r="TKF101" s="4"/>
      <c r="TKG101" s="4"/>
      <c r="TKH101" s="4"/>
      <c r="TKI101" s="4"/>
      <c r="TKJ101" s="4"/>
      <c r="TKK101" s="4"/>
      <c r="TKL101" s="4"/>
      <c r="TKM101" s="4"/>
      <c r="TKN101" s="4"/>
      <c r="TKO101" s="4"/>
      <c r="TKP101" s="4"/>
      <c r="TKQ101" s="4"/>
      <c r="TKR101" s="4"/>
      <c r="TKS101" s="4"/>
      <c r="TKT101" s="4"/>
      <c r="TKU101" s="4"/>
      <c r="TKV101" s="4"/>
      <c r="TKW101" s="4"/>
      <c r="TKX101" s="4"/>
      <c r="TKY101" s="4"/>
      <c r="TKZ101" s="4"/>
      <c r="TLA101" s="4"/>
      <c r="TLB101" s="4"/>
      <c r="TLC101" s="4"/>
      <c r="TLD101" s="4"/>
      <c r="TLE101" s="4"/>
      <c r="TLF101" s="4"/>
      <c r="TLG101" s="4"/>
      <c r="TLH101" s="4"/>
      <c r="TLI101" s="4"/>
      <c r="TLJ101" s="4"/>
      <c r="TLK101" s="4"/>
      <c r="TLL101" s="4"/>
      <c r="TLM101" s="4"/>
      <c r="TLN101" s="4"/>
      <c r="TLO101" s="4"/>
      <c r="TLP101" s="4"/>
      <c r="TLQ101" s="4"/>
      <c r="TLR101" s="4"/>
      <c r="TLS101" s="4"/>
      <c r="TLT101" s="4"/>
      <c r="TLU101" s="4"/>
      <c r="TLV101" s="4"/>
      <c r="TLW101" s="4"/>
      <c r="TLX101" s="4"/>
      <c r="TLY101" s="4"/>
      <c r="TLZ101" s="4"/>
      <c r="TMA101" s="4"/>
      <c r="TMB101" s="4"/>
      <c r="TMC101" s="4"/>
      <c r="TMD101" s="4"/>
      <c r="TME101" s="4"/>
      <c r="TMF101" s="4"/>
      <c r="TMG101" s="4"/>
      <c r="TMH101" s="4"/>
      <c r="TMI101" s="4"/>
      <c r="TMJ101" s="4"/>
      <c r="TMK101" s="4"/>
      <c r="TML101" s="4"/>
      <c r="TMM101" s="4"/>
      <c r="TMN101" s="4"/>
      <c r="TMO101" s="4"/>
      <c r="TMP101" s="4"/>
      <c r="TMQ101" s="4"/>
      <c r="TMR101" s="4"/>
      <c r="TMS101" s="4"/>
      <c r="TMT101" s="4"/>
      <c r="TMU101" s="4"/>
      <c r="TMV101" s="4"/>
      <c r="TMW101" s="4"/>
      <c r="TMX101" s="4"/>
      <c r="TMY101" s="4"/>
      <c r="TMZ101" s="4"/>
      <c r="TNA101" s="4"/>
      <c r="TNB101" s="4"/>
      <c r="TNC101" s="4"/>
      <c r="TND101" s="4"/>
      <c r="TNE101" s="4"/>
      <c r="TNF101" s="4"/>
      <c r="TNG101" s="4"/>
      <c r="TNH101" s="4"/>
      <c r="TNI101" s="4"/>
      <c r="TNJ101" s="4"/>
      <c r="TNK101" s="4"/>
      <c r="TNL101" s="4"/>
      <c r="TNM101" s="4"/>
      <c r="TNN101" s="4"/>
      <c r="TNO101" s="4"/>
      <c r="TNP101" s="4"/>
      <c r="TNQ101" s="4"/>
      <c r="TNR101" s="4"/>
      <c r="TNS101" s="4"/>
      <c r="TNT101" s="4"/>
      <c r="TNU101" s="4"/>
      <c r="TNV101" s="4"/>
      <c r="TNW101" s="4"/>
      <c r="TNX101" s="4"/>
      <c r="TNY101" s="4"/>
      <c r="TNZ101" s="4"/>
      <c r="TOA101" s="4"/>
      <c r="TOB101" s="4"/>
      <c r="TOC101" s="4"/>
      <c r="TOD101" s="4"/>
      <c r="TOE101" s="4"/>
      <c r="TOF101" s="4"/>
      <c r="TOG101" s="4"/>
      <c r="TOH101" s="4"/>
      <c r="TOI101" s="4"/>
      <c r="TOJ101" s="4"/>
      <c r="TOK101" s="4"/>
      <c r="TOL101" s="4"/>
      <c r="TOM101" s="4"/>
      <c r="TON101" s="4"/>
      <c r="TOO101" s="4"/>
      <c r="TOP101" s="4"/>
      <c r="TOQ101" s="4"/>
      <c r="TOR101" s="4"/>
      <c r="TOS101" s="4"/>
      <c r="TOT101" s="4"/>
      <c r="TOU101" s="4"/>
      <c r="TOV101" s="4"/>
      <c r="TOW101" s="4"/>
      <c r="TOX101" s="4"/>
      <c r="TOY101" s="4"/>
      <c r="TOZ101" s="4"/>
      <c r="TPA101" s="4"/>
      <c r="TPB101" s="4"/>
      <c r="TPC101" s="4"/>
      <c r="TPD101" s="4"/>
      <c r="TPE101" s="4"/>
      <c r="TPF101" s="4"/>
      <c r="TPG101" s="4"/>
      <c r="TPH101" s="4"/>
      <c r="TPI101" s="4"/>
      <c r="TPJ101" s="4"/>
      <c r="TPK101" s="4"/>
      <c r="TPL101" s="4"/>
      <c r="TPM101" s="4"/>
      <c r="TPN101" s="4"/>
      <c r="TPO101" s="4"/>
      <c r="TPP101" s="4"/>
      <c r="TPQ101" s="4"/>
      <c r="TPR101" s="4"/>
      <c r="TPS101" s="4"/>
      <c r="TPT101" s="4"/>
      <c r="TPU101" s="4"/>
      <c r="TPV101" s="4"/>
      <c r="TPW101" s="4"/>
      <c r="TPX101" s="4"/>
      <c r="TPY101" s="4"/>
      <c r="TPZ101" s="4"/>
      <c r="TQA101" s="4"/>
      <c r="TQB101" s="4"/>
      <c r="TQC101" s="4"/>
      <c r="TQD101" s="4"/>
      <c r="TQE101" s="4"/>
      <c r="TQF101" s="4"/>
      <c r="TQG101" s="4"/>
      <c r="TQH101" s="4"/>
      <c r="TQI101" s="4"/>
      <c r="TQJ101" s="4"/>
      <c r="TQK101" s="4"/>
      <c r="TQL101" s="4"/>
      <c r="TQM101" s="4"/>
      <c r="TQN101" s="4"/>
      <c r="TQO101" s="4"/>
      <c r="TQP101" s="4"/>
      <c r="TQQ101" s="4"/>
      <c r="TQR101" s="4"/>
      <c r="TQS101" s="4"/>
      <c r="TQT101" s="4"/>
      <c r="TQU101" s="4"/>
      <c r="TQV101" s="4"/>
      <c r="TQW101" s="4"/>
      <c r="TQX101" s="4"/>
      <c r="TQY101" s="4"/>
      <c r="TQZ101" s="4"/>
      <c r="TRA101" s="4"/>
      <c r="TRB101" s="4"/>
      <c r="TRC101" s="4"/>
      <c r="TRD101" s="4"/>
      <c r="TRE101" s="4"/>
      <c r="TRF101" s="4"/>
      <c r="TRG101" s="4"/>
      <c r="TRH101" s="4"/>
      <c r="TRI101" s="4"/>
      <c r="TRJ101" s="4"/>
      <c r="TRK101" s="4"/>
      <c r="TRL101" s="4"/>
      <c r="TRM101" s="4"/>
      <c r="TRN101" s="4"/>
      <c r="TRO101" s="4"/>
      <c r="TRP101" s="4"/>
      <c r="TRQ101" s="4"/>
      <c r="TRR101" s="4"/>
      <c r="TRS101" s="4"/>
      <c r="TRT101" s="4"/>
      <c r="TRU101" s="4"/>
      <c r="TRV101" s="4"/>
      <c r="TRW101" s="4"/>
      <c r="TRX101" s="4"/>
      <c r="TRY101" s="4"/>
      <c r="TRZ101" s="4"/>
      <c r="TSA101" s="4"/>
      <c r="TSB101" s="4"/>
      <c r="TSC101" s="4"/>
      <c r="TSD101" s="4"/>
      <c r="TSE101" s="4"/>
      <c r="TSF101" s="4"/>
      <c r="TSG101" s="4"/>
      <c r="TSH101" s="4"/>
      <c r="TSI101" s="4"/>
      <c r="TSJ101" s="4"/>
      <c r="TSK101" s="4"/>
      <c r="TSL101" s="4"/>
      <c r="TSM101" s="4"/>
      <c r="TSN101" s="4"/>
      <c r="TSO101" s="4"/>
      <c r="TSP101" s="4"/>
      <c r="TSQ101" s="4"/>
      <c r="TSR101" s="4"/>
      <c r="TSS101" s="4"/>
      <c r="TST101" s="4"/>
      <c r="TSU101" s="4"/>
      <c r="TSV101" s="4"/>
      <c r="TSW101" s="4"/>
      <c r="TSX101" s="4"/>
      <c r="TSY101" s="4"/>
      <c r="TSZ101" s="4"/>
      <c r="TTA101" s="4"/>
      <c r="TTB101" s="4"/>
      <c r="TTC101" s="4"/>
      <c r="TTD101" s="4"/>
      <c r="TTE101" s="4"/>
      <c r="TTF101" s="4"/>
      <c r="TTG101" s="4"/>
      <c r="TTH101" s="4"/>
      <c r="TTI101" s="4"/>
      <c r="TTJ101" s="4"/>
      <c r="TTK101" s="4"/>
      <c r="TTL101" s="4"/>
      <c r="TTM101" s="4"/>
      <c r="TTN101" s="4"/>
      <c r="TTO101" s="4"/>
      <c r="TTP101" s="4"/>
      <c r="TTQ101" s="4"/>
      <c r="TTR101" s="4"/>
      <c r="TTS101" s="4"/>
      <c r="TTT101" s="4"/>
      <c r="TTU101" s="4"/>
      <c r="TTV101" s="4"/>
      <c r="TTW101" s="4"/>
      <c r="TTX101" s="4"/>
      <c r="TTY101" s="4"/>
      <c r="TTZ101" s="4"/>
      <c r="TUA101" s="4"/>
      <c r="TUB101" s="4"/>
      <c r="TUC101" s="4"/>
      <c r="TUD101" s="4"/>
      <c r="TUE101" s="4"/>
      <c r="TUF101" s="4"/>
      <c r="TUG101" s="4"/>
      <c r="TUH101" s="4"/>
      <c r="TUI101" s="4"/>
      <c r="TUJ101" s="4"/>
      <c r="TUK101" s="4"/>
      <c r="TUL101" s="4"/>
      <c r="TUM101" s="4"/>
      <c r="TUN101" s="4"/>
      <c r="TUO101" s="4"/>
      <c r="TUP101" s="4"/>
      <c r="TUQ101" s="4"/>
      <c r="TUR101" s="4"/>
      <c r="TUS101" s="4"/>
      <c r="TUT101" s="4"/>
      <c r="TUU101" s="4"/>
      <c r="TUV101" s="4"/>
      <c r="TUW101" s="4"/>
      <c r="TUX101" s="4"/>
      <c r="TUY101" s="4"/>
      <c r="TUZ101" s="4"/>
      <c r="TVA101" s="4"/>
      <c r="TVB101" s="4"/>
      <c r="TVC101" s="4"/>
      <c r="TVD101" s="4"/>
      <c r="TVE101" s="4"/>
      <c r="TVF101" s="4"/>
      <c r="TVG101" s="4"/>
      <c r="TVH101" s="4"/>
      <c r="TVI101" s="4"/>
      <c r="TVJ101" s="4"/>
      <c r="TVK101" s="4"/>
      <c r="TVL101" s="4"/>
      <c r="TVM101" s="4"/>
      <c r="TVN101" s="4"/>
      <c r="TVO101" s="4"/>
      <c r="TVP101" s="4"/>
      <c r="TVQ101" s="4"/>
      <c r="TVR101" s="4"/>
      <c r="TVS101" s="4"/>
      <c r="TVT101" s="4"/>
      <c r="TVU101" s="4"/>
      <c r="TVV101" s="4"/>
      <c r="TVW101" s="4"/>
      <c r="TVX101" s="4"/>
      <c r="TVY101" s="4"/>
      <c r="TVZ101" s="4"/>
      <c r="TWA101" s="4"/>
      <c r="TWB101" s="4"/>
      <c r="TWC101" s="4"/>
      <c r="TWD101" s="4"/>
      <c r="TWE101" s="4"/>
      <c r="TWF101" s="4"/>
      <c r="TWG101" s="4"/>
      <c r="TWH101" s="4"/>
      <c r="TWI101" s="4"/>
      <c r="TWJ101" s="4"/>
      <c r="TWK101" s="4"/>
      <c r="TWL101" s="4"/>
      <c r="TWM101" s="4"/>
      <c r="TWN101" s="4"/>
      <c r="TWO101" s="4"/>
      <c r="TWP101" s="4"/>
      <c r="TWQ101" s="4"/>
      <c r="TWR101" s="4"/>
      <c r="TWS101" s="4"/>
      <c r="TWT101" s="4"/>
      <c r="TWU101" s="4"/>
      <c r="TWV101" s="4"/>
      <c r="TWW101" s="4"/>
      <c r="TWX101" s="4"/>
      <c r="TWY101" s="4"/>
      <c r="TWZ101" s="4"/>
      <c r="TXA101" s="4"/>
      <c r="TXB101" s="4"/>
      <c r="TXC101" s="4"/>
      <c r="TXD101" s="4"/>
      <c r="TXE101" s="4"/>
      <c r="TXF101" s="4"/>
      <c r="TXG101" s="4"/>
      <c r="TXH101" s="4"/>
      <c r="TXI101" s="4"/>
      <c r="TXJ101" s="4"/>
      <c r="TXK101" s="4"/>
      <c r="TXL101" s="4"/>
      <c r="TXM101" s="4"/>
      <c r="TXN101" s="4"/>
      <c r="TXO101" s="4"/>
      <c r="TXP101" s="4"/>
      <c r="TXQ101" s="4"/>
      <c r="TXR101" s="4"/>
      <c r="TXS101" s="4"/>
      <c r="TXT101" s="4"/>
      <c r="TXU101" s="4"/>
      <c r="TXV101" s="4"/>
      <c r="TXW101" s="4"/>
      <c r="TXX101" s="4"/>
      <c r="TXY101" s="4"/>
      <c r="TXZ101" s="4"/>
      <c r="TYA101" s="4"/>
      <c r="TYB101" s="4"/>
      <c r="TYC101" s="4"/>
      <c r="TYD101" s="4"/>
      <c r="TYE101" s="4"/>
      <c r="TYF101" s="4"/>
      <c r="TYG101" s="4"/>
      <c r="TYH101" s="4"/>
      <c r="TYI101" s="4"/>
      <c r="TYJ101" s="4"/>
      <c r="TYK101" s="4"/>
      <c r="TYL101" s="4"/>
      <c r="TYM101" s="4"/>
      <c r="TYN101" s="4"/>
      <c r="TYO101" s="4"/>
      <c r="TYP101" s="4"/>
      <c r="TYQ101" s="4"/>
      <c r="TYR101" s="4"/>
      <c r="TYS101" s="4"/>
      <c r="TYT101" s="4"/>
      <c r="TYU101" s="4"/>
      <c r="TYV101" s="4"/>
      <c r="TYW101" s="4"/>
      <c r="TYX101" s="4"/>
      <c r="TYY101" s="4"/>
      <c r="TYZ101" s="4"/>
      <c r="TZA101" s="4"/>
      <c r="TZB101" s="4"/>
      <c r="TZC101" s="4"/>
      <c r="TZD101" s="4"/>
      <c r="TZE101" s="4"/>
      <c r="TZF101" s="4"/>
      <c r="TZG101" s="4"/>
      <c r="TZH101" s="4"/>
      <c r="TZI101" s="4"/>
      <c r="TZJ101" s="4"/>
      <c r="TZK101" s="4"/>
      <c r="TZL101" s="4"/>
      <c r="TZM101" s="4"/>
      <c r="TZN101" s="4"/>
      <c r="TZO101" s="4"/>
      <c r="TZP101" s="4"/>
      <c r="TZQ101" s="4"/>
      <c r="TZR101" s="4"/>
      <c r="TZS101" s="4"/>
      <c r="TZT101" s="4"/>
      <c r="TZU101" s="4"/>
      <c r="TZV101" s="4"/>
      <c r="TZW101" s="4"/>
      <c r="TZX101" s="4"/>
      <c r="TZY101" s="4"/>
      <c r="TZZ101" s="4"/>
      <c r="UAA101" s="4"/>
      <c r="UAB101" s="4"/>
      <c r="UAC101" s="4"/>
      <c r="UAD101" s="4"/>
      <c r="UAE101" s="4"/>
      <c r="UAF101" s="4"/>
      <c r="UAG101" s="4"/>
      <c r="UAH101" s="4"/>
      <c r="UAI101" s="4"/>
      <c r="UAJ101" s="4"/>
      <c r="UAK101" s="4"/>
      <c r="UAL101" s="4"/>
      <c r="UAM101" s="4"/>
      <c r="UAN101" s="4"/>
      <c r="UAO101" s="4"/>
      <c r="UAP101" s="4"/>
      <c r="UAQ101" s="4"/>
      <c r="UAR101" s="4"/>
      <c r="UAS101" s="4"/>
      <c r="UAT101" s="4"/>
      <c r="UAU101" s="4"/>
      <c r="UAV101" s="4"/>
      <c r="UAW101" s="4"/>
      <c r="UAX101" s="4"/>
      <c r="UAY101" s="4"/>
      <c r="UAZ101" s="4"/>
      <c r="UBA101" s="4"/>
      <c r="UBB101" s="4"/>
      <c r="UBC101" s="4"/>
      <c r="UBD101" s="4"/>
      <c r="UBE101" s="4"/>
      <c r="UBF101" s="4"/>
      <c r="UBG101" s="4"/>
      <c r="UBH101" s="4"/>
      <c r="UBI101" s="4"/>
      <c r="UBJ101" s="4"/>
      <c r="UBK101" s="4"/>
      <c r="UBL101" s="4"/>
      <c r="UBM101" s="4"/>
      <c r="UBN101" s="4"/>
      <c r="UBO101" s="4"/>
      <c r="UBP101" s="4"/>
      <c r="UBQ101" s="4"/>
      <c r="UBR101" s="4"/>
      <c r="UBS101" s="4"/>
      <c r="UBT101" s="4"/>
      <c r="UBU101" s="4"/>
      <c r="UBV101" s="4"/>
      <c r="UBW101" s="4"/>
      <c r="UBX101" s="4"/>
      <c r="UBY101" s="4"/>
      <c r="UBZ101" s="4"/>
      <c r="UCA101" s="4"/>
      <c r="UCB101" s="4"/>
      <c r="UCC101" s="4"/>
      <c r="UCD101" s="4"/>
      <c r="UCE101" s="4"/>
      <c r="UCF101" s="4"/>
      <c r="UCG101" s="4"/>
      <c r="UCH101" s="4"/>
      <c r="UCI101" s="4"/>
      <c r="UCJ101" s="4"/>
      <c r="UCK101" s="4"/>
      <c r="UCL101" s="4"/>
      <c r="UCM101" s="4"/>
      <c r="UCN101" s="4"/>
      <c r="UCO101" s="4"/>
      <c r="UCP101" s="4"/>
      <c r="UCQ101" s="4"/>
      <c r="UCR101" s="4"/>
      <c r="UCS101" s="4"/>
      <c r="UCT101" s="4"/>
      <c r="UCU101" s="4"/>
      <c r="UCV101" s="4"/>
      <c r="UCW101" s="4"/>
      <c r="UCX101" s="4"/>
      <c r="UCY101" s="4"/>
      <c r="UCZ101" s="4"/>
      <c r="UDA101" s="4"/>
      <c r="UDB101" s="4"/>
      <c r="UDC101" s="4"/>
      <c r="UDD101" s="4"/>
      <c r="UDE101" s="4"/>
      <c r="UDF101" s="4"/>
      <c r="UDG101" s="4"/>
      <c r="UDH101" s="4"/>
      <c r="UDI101" s="4"/>
      <c r="UDJ101" s="4"/>
      <c r="UDK101" s="4"/>
      <c r="UDL101" s="4"/>
      <c r="UDM101" s="4"/>
      <c r="UDN101" s="4"/>
      <c r="UDO101" s="4"/>
      <c r="UDP101" s="4"/>
      <c r="UDQ101" s="4"/>
      <c r="UDR101" s="4"/>
      <c r="UDS101" s="4"/>
      <c r="UDT101" s="4"/>
      <c r="UDU101" s="4"/>
      <c r="UDV101" s="4"/>
      <c r="UDW101" s="4"/>
      <c r="UDX101" s="4"/>
      <c r="UDY101" s="4"/>
      <c r="UDZ101" s="4"/>
      <c r="UEA101" s="4"/>
      <c r="UEB101" s="4"/>
      <c r="UEC101" s="4"/>
      <c r="UED101" s="4"/>
      <c r="UEE101" s="4"/>
      <c r="UEF101" s="4"/>
      <c r="UEG101" s="4"/>
      <c r="UEH101" s="4"/>
      <c r="UEI101" s="4"/>
      <c r="UEJ101" s="4"/>
      <c r="UEK101" s="4"/>
      <c r="UEL101" s="4"/>
      <c r="UEM101" s="4"/>
      <c r="UEN101" s="4"/>
      <c r="UEO101" s="4"/>
      <c r="UEP101" s="4"/>
      <c r="UEQ101" s="4"/>
      <c r="UER101" s="4"/>
      <c r="UES101" s="4"/>
      <c r="UET101" s="4"/>
      <c r="UEU101" s="4"/>
      <c r="UEV101" s="4"/>
      <c r="UEW101" s="4"/>
      <c r="UEX101" s="4"/>
      <c r="UEY101" s="4"/>
      <c r="UEZ101" s="4"/>
      <c r="UFA101" s="4"/>
      <c r="UFB101" s="4"/>
      <c r="UFC101" s="4"/>
      <c r="UFD101" s="4"/>
      <c r="UFE101" s="4"/>
      <c r="UFF101" s="4"/>
      <c r="UFG101" s="4"/>
      <c r="UFH101" s="4"/>
      <c r="UFI101" s="4"/>
      <c r="UFJ101" s="4"/>
      <c r="UFK101" s="4"/>
      <c r="UFL101" s="4"/>
      <c r="UFM101" s="4"/>
      <c r="UFN101" s="4"/>
      <c r="UFO101" s="4"/>
      <c r="UFP101" s="4"/>
      <c r="UFQ101" s="4"/>
      <c r="UFR101" s="4"/>
      <c r="UFS101" s="4"/>
      <c r="UFT101" s="4"/>
      <c r="UFU101" s="4"/>
      <c r="UFV101" s="4"/>
      <c r="UFW101" s="4"/>
      <c r="UFX101" s="4"/>
      <c r="UFY101" s="4"/>
      <c r="UFZ101" s="4"/>
      <c r="UGA101" s="4"/>
      <c r="UGB101" s="4"/>
      <c r="UGC101" s="4"/>
      <c r="UGD101" s="4"/>
      <c r="UGE101" s="4"/>
      <c r="UGF101" s="4"/>
      <c r="UGG101" s="4"/>
      <c r="UGH101" s="4"/>
      <c r="UGI101" s="4"/>
      <c r="UGJ101" s="4"/>
      <c r="UGK101" s="4"/>
      <c r="UGL101" s="4"/>
      <c r="UGM101" s="4"/>
      <c r="UGN101" s="4"/>
      <c r="UGO101" s="4"/>
      <c r="UGP101" s="4"/>
      <c r="UGQ101" s="4"/>
      <c r="UGR101" s="4"/>
      <c r="UGS101" s="4"/>
      <c r="UGT101" s="4"/>
      <c r="UGU101" s="4"/>
      <c r="UGV101" s="4"/>
      <c r="UGW101" s="4"/>
      <c r="UGX101" s="4"/>
      <c r="UGY101" s="4"/>
      <c r="UGZ101" s="4"/>
      <c r="UHA101" s="4"/>
      <c r="UHB101" s="4"/>
      <c r="UHC101" s="4"/>
      <c r="UHD101" s="4"/>
      <c r="UHE101" s="4"/>
      <c r="UHF101" s="4"/>
      <c r="UHG101" s="4"/>
      <c r="UHH101" s="4"/>
      <c r="UHI101" s="4"/>
      <c r="UHJ101" s="4"/>
      <c r="UHK101" s="4"/>
      <c r="UHL101" s="4"/>
      <c r="UHM101" s="4"/>
      <c r="UHN101" s="4"/>
      <c r="UHO101" s="4"/>
      <c r="UHP101" s="4"/>
      <c r="UHQ101" s="4"/>
      <c r="UHR101" s="4"/>
      <c r="UHS101" s="4"/>
      <c r="UHT101" s="4"/>
      <c r="UHU101" s="4"/>
      <c r="UHV101" s="4"/>
      <c r="UHW101" s="4"/>
      <c r="UHX101" s="4"/>
      <c r="UHY101" s="4"/>
      <c r="UHZ101" s="4"/>
      <c r="UIA101" s="4"/>
      <c r="UIB101" s="4"/>
      <c r="UIC101" s="4"/>
      <c r="UID101" s="4"/>
      <c r="UIE101" s="4"/>
      <c r="UIF101" s="4"/>
      <c r="UIG101" s="4"/>
      <c r="UIH101" s="4"/>
      <c r="UII101" s="4"/>
      <c r="UIJ101" s="4"/>
      <c r="UIK101" s="4"/>
      <c r="UIL101" s="4"/>
      <c r="UIM101" s="4"/>
      <c r="UIN101" s="4"/>
      <c r="UIO101" s="4"/>
      <c r="UIP101" s="4"/>
      <c r="UIQ101" s="4"/>
      <c r="UIR101" s="4"/>
      <c r="UIS101" s="4"/>
      <c r="UIT101" s="4"/>
      <c r="UIU101" s="4"/>
      <c r="UIV101" s="4"/>
      <c r="UIW101" s="4"/>
      <c r="UIX101" s="4"/>
      <c r="UIY101" s="4"/>
      <c r="UIZ101" s="4"/>
      <c r="UJA101" s="4"/>
      <c r="UJB101" s="4"/>
      <c r="UJC101" s="4"/>
      <c r="UJD101" s="4"/>
      <c r="UJE101" s="4"/>
      <c r="UJF101" s="4"/>
      <c r="UJG101" s="4"/>
      <c r="UJH101" s="4"/>
      <c r="UJI101" s="4"/>
      <c r="UJJ101" s="4"/>
      <c r="UJK101" s="4"/>
      <c r="UJL101" s="4"/>
      <c r="UJM101" s="4"/>
      <c r="UJN101" s="4"/>
      <c r="UJO101" s="4"/>
      <c r="UJP101" s="4"/>
      <c r="UJQ101" s="4"/>
      <c r="UJR101" s="4"/>
      <c r="UJS101" s="4"/>
      <c r="UJT101" s="4"/>
      <c r="UJU101" s="4"/>
      <c r="UJV101" s="4"/>
      <c r="UJW101" s="4"/>
      <c r="UJX101" s="4"/>
      <c r="UJY101" s="4"/>
      <c r="UJZ101" s="4"/>
      <c r="UKA101" s="4"/>
      <c r="UKB101" s="4"/>
      <c r="UKC101" s="4"/>
      <c r="UKD101" s="4"/>
      <c r="UKE101" s="4"/>
      <c r="UKF101" s="4"/>
      <c r="UKG101" s="4"/>
      <c r="UKH101" s="4"/>
      <c r="UKI101" s="4"/>
      <c r="UKJ101" s="4"/>
      <c r="UKK101" s="4"/>
      <c r="UKL101" s="4"/>
      <c r="UKM101" s="4"/>
      <c r="UKN101" s="4"/>
      <c r="UKO101" s="4"/>
      <c r="UKP101" s="4"/>
      <c r="UKQ101" s="4"/>
      <c r="UKR101" s="4"/>
      <c r="UKS101" s="4"/>
      <c r="UKT101" s="4"/>
      <c r="UKU101" s="4"/>
      <c r="UKV101" s="4"/>
      <c r="UKW101" s="4"/>
      <c r="UKX101" s="4"/>
      <c r="UKY101" s="4"/>
      <c r="UKZ101" s="4"/>
      <c r="ULA101" s="4"/>
      <c r="ULB101" s="4"/>
      <c r="ULC101" s="4"/>
      <c r="ULD101" s="4"/>
      <c r="ULE101" s="4"/>
      <c r="ULF101" s="4"/>
      <c r="ULG101" s="4"/>
      <c r="ULH101" s="4"/>
      <c r="ULI101" s="4"/>
      <c r="ULJ101" s="4"/>
      <c r="ULK101" s="4"/>
      <c r="ULL101" s="4"/>
      <c r="ULM101" s="4"/>
      <c r="ULN101" s="4"/>
      <c r="ULO101" s="4"/>
      <c r="ULP101" s="4"/>
      <c r="ULQ101" s="4"/>
      <c r="ULR101" s="4"/>
      <c r="ULS101" s="4"/>
      <c r="ULT101" s="4"/>
      <c r="ULU101" s="4"/>
      <c r="ULV101" s="4"/>
      <c r="ULW101" s="4"/>
      <c r="ULX101" s="4"/>
      <c r="ULY101" s="4"/>
      <c r="ULZ101" s="4"/>
      <c r="UMA101" s="4"/>
      <c r="UMB101" s="4"/>
      <c r="UMC101" s="4"/>
      <c r="UMD101" s="4"/>
      <c r="UME101" s="4"/>
      <c r="UMF101" s="4"/>
      <c r="UMG101" s="4"/>
      <c r="UMH101" s="4"/>
      <c r="UMI101" s="4"/>
      <c r="UMJ101" s="4"/>
      <c r="UMK101" s="4"/>
      <c r="UML101" s="4"/>
      <c r="UMM101" s="4"/>
      <c r="UMN101" s="4"/>
      <c r="UMO101" s="4"/>
      <c r="UMP101" s="4"/>
      <c r="UMQ101" s="4"/>
      <c r="UMR101" s="4"/>
      <c r="UMS101" s="4"/>
      <c r="UMT101" s="4"/>
      <c r="UMU101" s="4"/>
      <c r="UMV101" s="4"/>
      <c r="UMW101" s="4"/>
      <c r="UMX101" s="4"/>
      <c r="UMY101" s="4"/>
      <c r="UMZ101" s="4"/>
      <c r="UNA101" s="4"/>
      <c r="UNB101" s="4"/>
      <c r="UNC101" s="4"/>
      <c r="UND101" s="4"/>
      <c r="UNE101" s="4"/>
      <c r="UNF101" s="4"/>
      <c r="UNG101" s="4"/>
      <c r="UNH101" s="4"/>
      <c r="UNI101" s="4"/>
      <c r="UNJ101" s="4"/>
      <c r="UNK101" s="4"/>
      <c r="UNL101" s="4"/>
      <c r="UNM101" s="4"/>
      <c r="UNN101" s="4"/>
      <c r="UNO101" s="4"/>
      <c r="UNP101" s="4"/>
      <c r="UNQ101" s="4"/>
      <c r="UNR101" s="4"/>
      <c r="UNS101" s="4"/>
      <c r="UNT101" s="4"/>
      <c r="UNU101" s="4"/>
      <c r="UNV101" s="4"/>
      <c r="UNW101" s="4"/>
      <c r="UNX101" s="4"/>
      <c r="UNY101" s="4"/>
      <c r="UNZ101" s="4"/>
      <c r="UOA101" s="4"/>
      <c r="UOB101" s="4"/>
      <c r="UOC101" s="4"/>
      <c r="UOD101" s="4"/>
      <c r="UOE101" s="4"/>
      <c r="UOF101" s="4"/>
      <c r="UOG101" s="4"/>
      <c r="UOH101" s="4"/>
      <c r="UOI101" s="4"/>
      <c r="UOJ101" s="4"/>
      <c r="UOK101" s="4"/>
      <c r="UOL101" s="4"/>
      <c r="UOM101" s="4"/>
      <c r="UON101" s="4"/>
      <c r="UOO101" s="4"/>
      <c r="UOP101" s="4"/>
      <c r="UOQ101" s="4"/>
      <c r="UOR101" s="4"/>
      <c r="UOS101" s="4"/>
      <c r="UOT101" s="4"/>
      <c r="UOU101" s="4"/>
      <c r="UOV101" s="4"/>
      <c r="UOW101" s="4"/>
      <c r="UOX101" s="4"/>
      <c r="UOY101" s="4"/>
      <c r="UOZ101" s="4"/>
      <c r="UPA101" s="4"/>
      <c r="UPB101" s="4"/>
      <c r="UPC101" s="4"/>
      <c r="UPD101" s="4"/>
      <c r="UPE101" s="4"/>
      <c r="UPF101" s="4"/>
      <c r="UPG101" s="4"/>
      <c r="UPH101" s="4"/>
      <c r="UPI101" s="4"/>
      <c r="UPJ101" s="4"/>
      <c r="UPK101" s="4"/>
      <c r="UPL101" s="4"/>
      <c r="UPM101" s="4"/>
      <c r="UPN101" s="4"/>
      <c r="UPO101" s="4"/>
      <c r="UPP101" s="4"/>
      <c r="UPQ101" s="4"/>
      <c r="UPR101" s="4"/>
      <c r="UPS101" s="4"/>
      <c r="UPT101" s="4"/>
      <c r="UPU101" s="4"/>
      <c r="UPV101" s="4"/>
      <c r="UPW101" s="4"/>
      <c r="UPX101" s="4"/>
      <c r="UPY101" s="4"/>
      <c r="UPZ101" s="4"/>
      <c r="UQA101" s="4"/>
      <c r="UQB101" s="4"/>
      <c r="UQC101" s="4"/>
      <c r="UQD101" s="4"/>
      <c r="UQE101" s="4"/>
      <c r="UQF101" s="4"/>
      <c r="UQG101" s="4"/>
      <c r="UQH101" s="4"/>
      <c r="UQI101" s="4"/>
      <c r="UQJ101" s="4"/>
      <c r="UQK101" s="4"/>
      <c r="UQL101" s="4"/>
      <c r="UQM101" s="4"/>
      <c r="UQN101" s="4"/>
      <c r="UQO101" s="4"/>
      <c r="UQP101" s="4"/>
      <c r="UQQ101" s="4"/>
      <c r="UQR101" s="4"/>
      <c r="UQS101" s="4"/>
      <c r="UQT101" s="4"/>
      <c r="UQU101" s="4"/>
      <c r="UQV101" s="4"/>
      <c r="UQW101" s="4"/>
      <c r="UQX101" s="4"/>
      <c r="UQY101" s="4"/>
      <c r="UQZ101" s="4"/>
      <c r="URA101" s="4"/>
      <c r="URB101" s="4"/>
      <c r="URC101" s="4"/>
      <c r="URD101" s="4"/>
      <c r="URE101" s="4"/>
      <c r="URF101" s="4"/>
      <c r="URG101" s="4"/>
      <c r="URH101" s="4"/>
      <c r="URI101" s="4"/>
      <c r="URJ101" s="4"/>
      <c r="URK101" s="4"/>
      <c r="URL101" s="4"/>
      <c r="URM101" s="4"/>
      <c r="URN101" s="4"/>
      <c r="URO101" s="4"/>
      <c r="URP101" s="4"/>
      <c r="URQ101" s="4"/>
      <c r="URR101" s="4"/>
      <c r="URS101" s="4"/>
      <c r="URT101" s="4"/>
      <c r="URU101" s="4"/>
      <c r="URV101" s="4"/>
      <c r="URW101" s="4"/>
      <c r="URX101" s="4"/>
      <c r="URY101" s="4"/>
      <c r="URZ101" s="4"/>
      <c r="USA101" s="4"/>
      <c r="USB101" s="4"/>
      <c r="USC101" s="4"/>
      <c r="USD101" s="4"/>
      <c r="USE101" s="4"/>
      <c r="USF101" s="4"/>
      <c r="USG101" s="4"/>
      <c r="USH101" s="4"/>
      <c r="USI101" s="4"/>
      <c r="USJ101" s="4"/>
      <c r="USK101" s="4"/>
      <c r="USL101" s="4"/>
      <c r="USM101" s="4"/>
      <c r="USN101" s="4"/>
      <c r="USO101" s="4"/>
      <c r="USP101" s="4"/>
      <c r="USQ101" s="4"/>
      <c r="USR101" s="4"/>
      <c r="USS101" s="4"/>
      <c r="UST101" s="4"/>
      <c r="USU101" s="4"/>
      <c r="USV101" s="4"/>
      <c r="USW101" s="4"/>
      <c r="USX101" s="4"/>
      <c r="USY101" s="4"/>
      <c r="USZ101" s="4"/>
      <c r="UTA101" s="4"/>
      <c r="UTB101" s="4"/>
      <c r="UTC101" s="4"/>
      <c r="UTD101" s="4"/>
      <c r="UTE101" s="4"/>
      <c r="UTF101" s="4"/>
      <c r="UTG101" s="4"/>
      <c r="UTH101" s="4"/>
      <c r="UTI101" s="4"/>
      <c r="UTJ101" s="4"/>
      <c r="UTK101" s="4"/>
      <c r="UTL101" s="4"/>
      <c r="UTM101" s="4"/>
      <c r="UTN101" s="4"/>
      <c r="UTO101" s="4"/>
      <c r="UTP101" s="4"/>
      <c r="UTQ101" s="4"/>
      <c r="UTR101" s="4"/>
      <c r="UTS101" s="4"/>
      <c r="UTT101" s="4"/>
      <c r="UTU101" s="4"/>
      <c r="UTV101" s="4"/>
      <c r="UTW101" s="4"/>
      <c r="UTX101" s="4"/>
      <c r="UTY101" s="4"/>
      <c r="UTZ101" s="4"/>
      <c r="UUA101" s="4"/>
      <c r="UUB101" s="4"/>
      <c r="UUC101" s="4"/>
      <c r="UUD101" s="4"/>
      <c r="UUE101" s="4"/>
      <c r="UUF101" s="4"/>
      <c r="UUG101" s="4"/>
      <c r="UUH101" s="4"/>
      <c r="UUI101" s="4"/>
      <c r="UUJ101" s="4"/>
      <c r="UUK101" s="4"/>
      <c r="UUL101" s="4"/>
      <c r="UUM101" s="4"/>
      <c r="UUN101" s="4"/>
      <c r="UUO101" s="4"/>
      <c r="UUP101" s="4"/>
      <c r="UUQ101" s="4"/>
      <c r="UUR101" s="4"/>
      <c r="UUS101" s="4"/>
      <c r="UUT101" s="4"/>
      <c r="UUU101" s="4"/>
      <c r="UUV101" s="4"/>
      <c r="UUW101" s="4"/>
      <c r="UUX101" s="4"/>
      <c r="UUY101" s="4"/>
      <c r="UUZ101" s="4"/>
      <c r="UVA101" s="4"/>
      <c r="UVB101" s="4"/>
      <c r="UVC101" s="4"/>
      <c r="UVD101" s="4"/>
      <c r="UVE101" s="4"/>
      <c r="UVF101" s="4"/>
      <c r="UVG101" s="4"/>
      <c r="UVH101" s="4"/>
      <c r="UVI101" s="4"/>
      <c r="UVJ101" s="4"/>
      <c r="UVK101" s="4"/>
      <c r="UVL101" s="4"/>
      <c r="UVM101" s="4"/>
      <c r="UVN101" s="4"/>
      <c r="UVO101" s="4"/>
      <c r="UVP101" s="4"/>
      <c r="UVQ101" s="4"/>
      <c r="UVR101" s="4"/>
      <c r="UVS101" s="4"/>
      <c r="UVT101" s="4"/>
      <c r="UVU101" s="4"/>
      <c r="UVV101" s="4"/>
      <c r="UVW101" s="4"/>
      <c r="UVX101" s="4"/>
      <c r="UVY101" s="4"/>
      <c r="UVZ101" s="4"/>
      <c r="UWA101" s="4"/>
      <c r="UWB101" s="4"/>
      <c r="UWC101" s="4"/>
      <c r="UWD101" s="4"/>
      <c r="UWE101" s="4"/>
      <c r="UWF101" s="4"/>
      <c r="UWG101" s="4"/>
      <c r="UWH101" s="4"/>
      <c r="UWI101" s="4"/>
      <c r="UWJ101" s="4"/>
      <c r="UWK101" s="4"/>
      <c r="UWL101" s="4"/>
      <c r="UWM101" s="4"/>
      <c r="UWN101" s="4"/>
      <c r="UWO101" s="4"/>
      <c r="UWP101" s="4"/>
      <c r="UWQ101" s="4"/>
      <c r="UWR101" s="4"/>
      <c r="UWS101" s="4"/>
      <c r="UWT101" s="4"/>
      <c r="UWU101" s="4"/>
      <c r="UWV101" s="4"/>
      <c r="UWW101" s="4"/>
      <c r="UWX101" s="4"/>
      <c r="UWY101" s="4"/>
      <c r="UWZ101" s="4"/>
      <c r="UXA101" s="4"/>
      <c r="UXB101" s="4"/>
      <c r="UXC101" s="4"/>
      <c r="UXD101" s="4"/>
      <c r="UXE101" s="4"/>
      <c r="UXF101" s="4"/>
      <c r="UXG101" s="4"/>
      <c r="UXH101" s="4"/>
      <c r="UXI101" s="4"/>
      <c r="UXJ101" s="4"/>
      <c r="UXK101" s="4"/>
      <c r="UXL101" s="4"/>
      <c r="UXM101" s="4"/>
      <c r="UXN101" s="4"/>
      <c r="UXO101" s="4"/>
      <c r="UXP101" s="4"/>
      <c r="UXQ101" s="4"/>
      <c r="UXR101" s="4"/>
      <c r="UXS101" s="4"/>
      <c r="UXT101" s="4"/>
      <c r="UXU101" s="4"/>
      <c r="UXV101" s="4"/>
      <c r="UXW101" s="4"/>
      <c r="UXX101" s="4"/>
      <c r="UXY101" s="4"/>
      <c r="UXZ101" s="4"/>
      <c r="UYA101" s="4"/>
      <c r="UYB101" s="4"/>
      <c r="UYC101" s="4"/>
      <c r="UYD101" s="4"/>
      <c r="UYE101" s="4"/>
      <c r="UYF101" s="4"/>
      <c r="UYG101" s="4"/>
      <c r="UYH101" s="4"/>
      <c r="UYI101" s="4"/>
      <c r="UYJ101" s="4"/>
      <c r="UYK101" s="4"/>
      <c r="UYL101" s="4"/>
      <c r="UYM101" s="4"/>
      <c r="UYN101" s="4"/>
      <c r="UYO101" s="4"/>
      <c r="UYP101" s="4"/>
      <c r="UYQ101" s="4"/>
      <c r="UYR101" s="4"/>
      <c r="UYS101" s="4"/>
      <c r="UYT101" s="4"/>
      <c r="UYU101" s="4"/>
      <c r="UYV101" s="4"/>
      <c r="UYW101" s="4"/>
      <c r="UYX101" s="4"/>
      <c r="UYY101" s="4"/>
      <c r="UYZ101" s="4"/>
      <c r="UZA101" s="4"/>
      <c r="UZB101" s="4"/>
      <c r="UZC101" s="4"/>
      <c r="UZD101" s="4"/>
      <c r="UZE101" s="4"/>
      <c r="UZF101" s="4"/>
      <c r="UZG101" s="4"/>
      <c r="UZH101" s="4"/>
      <c r="UZI101" s="4"/>
      <c r="UZJ101" s="4"/>
      <c r="UZK101" s="4"/>
      <c r="UZL101" s="4"/>
      <c r="UZM101" s="4"/>
      <c r="UZN101" s="4"/>
      <c r="UZO101" s="4"/>
      <c r="UZP101" s="4"/>
      <c r="UZQ101" s="4"/>
      <c r="UZR101" s="4"/>
      <c r="UZS101" s="4"/>
      <c r="UZT101" s="4"/>
      <c r="UZU101" s="4"/>
      <c r="UZV101" s="4"/>
      <c r="UZW101" s="4"/>
      <c r="UZX101" s="4"/>
      <c r="UZY101" s="4"/>
      <c r="UZZ101" s="4"/>
      <c r="VAA101" s="4"/>
      <c r="VAB101" s="4"/>
      <c r="VAC101" s="4"/>
      <c r="VAD101" s="4"/>
      <c r="VAE101" s="4"/>
      <c r="VAF101" s="4"/>
      <c r="VAG101" s="4"/>
      <c r="VAH101" s="4"/>
      <c r="VAI101" s="4"/>
      <c r="VAJ101" s="4"/>
      <c r="VAK101" s="4"/>
      <c r="VAL101" s="4"/>
      <c r="VAM101" s="4"/>
      <c r="VAN101" s="4"/>
      <c r="VAO101" s="4"/>
      <c r="VAP101" s="4"/>
      <c r="VAQ101" s="4"/>
      <c r="VAR101" s="4"/>
      <c r="VAS101" s="4"/>
      <c r="VAT101" s="4"/>
      <c r="VAU101" s="4"/>
      <c r="VAV101" s="4"/>
      <c r="VAW101" s="4"/>
      <c r="VAX101" s="4"/>
      <c r="VAY101" s="4"/>
      <c r="VAZ101" s="4"/>
      <c r="VBA101" s="4"/>
      <c r="VBB101" s="4"/>
      <c r="VBC101" s="4"/>
      <c r="VBD101" s="4"/>
      <c r="VBE101" s="4"/>
      <c r="VBF101" s="4"/>
      <c r="VBG101" s="4"/>
      <c r="VBH101" s="4"/>
      <c r="VBI101" s="4"/>
      <c r="VBJ101" s="4"/>
      <c r="VBK101" s="4"/>
      <c r="VBL101" s="4"/>
      <c r="VBM101" s="4"/>
      <c r="VBN101" s="4"/>
      <c r="VBO101" s="4"/>
      <c r="VBP101" s="4"/>
      <c r="VBQ101" s="4"/>
      <c r="VBR101" s="4"/>
      <c r="VBS101" s="4"/>
      <c r="VBT101" s="4"/>
      <c r="VBU101" s="4"/>
      <c r="VBV101" s="4"/>
      <c r="VBW101" s="4"/>
      <c r="VBX101" s="4"/>
      <c r="VBY101" s="4"/>
      <c r="VBZ101" s="4"/>
      <c r="VCA101" s="4"/>
      <c r="VCB101" s="4"/>
      <c r="VCC101" s="4"/>
      <c r="VCD101" s="4"/>
      <c r="VCE101" s="4"/>
      <c r="VCF101" s="4"/>
      <c r="VCG101" s="4"/>
      <c r="VCH101" s="4"/>
      <c r="VCI101" s="4"/>
      <c r="VCJ101" s="4"/>
      <c r="VCK101" s="4"/>
      <c r="VCL101" s="4"/>
      <c r="VCM101" s="4"/>
      <c r="VCN101" s="4"/>
      <c r="VCO101" s="4"/>
      <c r="VCP101" s="4"/>
      <c r="VCQ101" s="4"/>
      <c r="VCR101" s="4"/>
      <c r="VCS101" s="4"/>
      <c r="VCT101" s="4"/>
      <c r="VCU101" s="4"/>
      <c r="VCV101" s="4"/>
      <c r="VCW101" s="4"/>
      <c r="VCX101" s="4"/>
      <c r="VCY101" s="4"/>
      <c r="VCZ101" s="4"/>
      <c r="VDA101" s="4"/>
      <c r="VDB101" s="4"/>
      <c r="VDC101" s="4"/>
      <c r="VDD101" s="4"/>
      <c r="VDE101" s="4"/>
      <c r="VDF101" s="4"/>
      <c r="VDG101" s="4"/>
      <c r="VDH101" s="4"/>
      <c r="VDI101" s="4"/>
      <c r="VDJ101" s="4"/>
      <c r="VDK101" s="4"/>
      <c r="VDL101" s="4"/>
      <c r="VDM101" s="4"/>
      <c r="VDN101" s="4"/>
      <c r="VDO101" s="4"/>
      <c r="VDP101" s="4"/>
      <c r="VDQ101" s="4"/>
      <c r="VDR101" s="4"/>
      <c r="VDS101" s="4"/>
      <c r="VDT101" s="4"/>
      <c r="VDU101" s="4"/>
      <c r="VDV101" s="4"/>
      <c r="VDW101" s="4"/>
      <c r="VDX101" s="4"/>
      <c r="VDY101" s="4"/>
      <c r="VDZ101" s="4"/>
      <c r="VEA101" s="4"/>
      <c r="VEB101" s="4"/>
      <c r="VEC101" s="4"/>
      <c r="VED101" s="4"/>
      <c r="VEE101" s="4"/>
      <c r="VEF101" s="4"/>
      <c r="VEG101" s="4"/>
      <c r="VEH101" s="4"/>
      <c r="VEI101" s="4"/>
      <c r="VEJ101" s="4"/>
      <c r="VEK101" s="4"/>
      <c r="VEL101" s="4"/>
      <c r="VEM101" s="4"/>
      <c r="VEN101" s="4"/>
      <c r="VEO101" s="4"/>
      <c r="VEP101" s="4"/>
      <c r="VEQ101" s="4"/>
      <c r="VER101" s="4"/>
      <c r="VES101" s="4"/>
      <c r="VET101" s="4"/>
      <c r="VEU101" s="4"/>
      <c r="VEV101" s="4"/>
      <c r="VEW101" s="4"/>
      <c r="VEX101" s="4"/>
      <c r="VEY101" s="4"/>
      <c r="VEZ101" s="4"/>
      <c r="VFA101" s="4"/>
      <c r="VFB101" s="4"/>
      <c r="VFC101" s="4"/>
      <c r="VFD101" s="4"/>
      <c r="VFE101" s="4"/>
      <c r="VFF101" s="4"/>
      <c r="VFG101" s="4"/>
      <c r="VFH101" s="4"/>
      <c r="VFI101" s="4"/>
      <c r="VFJ101" s="4"/>
      <c r="VFK101" s="4"/>
      <c r="VFL101" s="4"/>
      <c r="VFM101" s="4"/>
      <c r="VFN101" s="4"/>
      <c r="VFO101" s="4"/>
      <c r="VFP101" s="4"/>
      <c r="VFQ101" s="4"/>
      <c r="VFR101" s="4"/>
      <c r="VFS101" s="4"/>
      <c r="VFT101" s="4"/>
      <c r="VFU101" s="4"/>
      <c r="VFV101" s="4"/>
      <c r="VFW101" s="4"/>
      <c r="VFX101" s="4"/>
      <c r="VFY101" s="4"/>
      <c r="VFZ101" s="4"/>
      <c r="VGA101" s="4"/>
      <c r="VGB101" s="4"/>
      <c r="VGC101" s="4"/>
      <c r="VGD101" s="4"/>
      <c r="VGE101" s="4"/>
      <c r="VGF101" s="4"/>
      <c r="VGG101" s="4"/>
      <c r="VGH101" s="4"/>
      <c r="VGI101" s="4"/>
      <c r="VGJ101" s="4"/>
      <c r="VGK101" s="4"/>
      <c r="VGL101" s="4"/>
      <c r="VGM101" s="4"/>
      <c r="VGN101" s="4"/>
      <c r="VGO101" s="4"/>
      <c r="VGP101" s="4"/>
      <c r="VGQ101" s="4"/>
      <c r="VGR101" s="4"/>
      <c r="VGS101" s="4"/>
      <c r="VGT101" s="4"/>
      <c r="VGU101" s="4"/>
      <c r="VGV101" s="4"/>
      <c r="VGW101" s="4"/>
      <c r="VGX101" s="4"/>
      <c r="VGY101" s="4"/>
      <c r="VGZ101" s="4"/>
      <c r="VHA101" s="4"/>
      <c r="VHB101" s="4"/>
      <c r="VHC101" s="4"/>
      <c r="VHD101" s="4"/>
      <c r="VHE101" s="4"/>
      <c r="VHF101" s="4"/>
      <c r="VHG101" s="4"/>
      <c r="VHH101" s="4"/>
      <c r="VHI101" s="4"/>
      <c r="VHJ101" s="4"/>
      <c r="VHK101" s="4"/>
      <c r="VHL101" s="4"/>
      <c r="VHM101" s="4"/>
      <c r="VHN101" s="4"/>
      <c r="VHO101" s="4"/>
      <c r="VHP101" s="4"/>
      <c r="VHQ101" s="4"/>
      <c r="VHR101" s="4"/>
      <c r="VHS101" s="4"/>
      <c r="VHT101" s="4"/>
      <c r="VHU101" s="4"/>
      <c r="VHV101" s="4"/>
      <c r="VHW101" s="4"/>
      <c r="VHX101" s="4"/>
      <c r="VHY101" s="4"/>
      <c r="VHZ101" s="4"/>
      <c r="VIA101" s="4"/>
      <c r="VIB101" s="4"/>
      <c r="VIC101" s="4"/>
      <c r="VID101" s="4"/>
      <c r="VIE101" s="4"/>
      <c r="VIF101" s="4"/>
      <c r="VIG101" s="4"/>
      <c r="VIH101" s="4"/>
      <c r="VII101" s="4"/>
      <c r="VIJ101" s="4"/>
      <c r="VIK101" s="4"/>
      <c r="VIL101" s="4"/>
      <c r="VIM101" s="4"/>
      <c r="VIN101" s="4"/>
      <c r="VIO101" s="4"/>
      <c r="VIP101" s="4"/>
      <c r="VIQ101" s="4"/>
      <c r="VIR101" s="4"/>
      <c r="VIS101" s="4"/>
      <c r="VIT101" s="4"/>
      <c r="VIU101" s="4"/>
      <c r="VIV101" s="4"/>
      <c r="VIW101" s="4"/>
      <c r="VIX101" s="4"/>
      <c r="VIY101" s="4"/>
      <c r="VIZ101" s="4"/>
      <c r="VJA101" s="4"/>
      <c r="VJB101" s="4"/>
      <c r="VJC101" s="4"/>
      <c r="VJD101" s="4"/>
      <c r="VJE101" s="4"/>
      <c r="VJF101" s="4"/>
      <c r="VJG101" s="4"/>
      <c r="VJH101" s="4"/>
      <c r="VJI101" s="4"/>
      <c r="VJJ101" s="4"/>
      <c r="VJK101" s="4"/>
      <c r="VJL101" s="4"/>
      <c r="VJM101" s="4"/>
      <c r="VJN101" s="4"/>
      <c r="VJO101" s="4"/>
      <c r="VJP101" s="4"/>
      <c r="VJQ101" s="4"/>
      <c r="VJR101" s="4"/>
      <c r="VJS101" s="4"/>
      <c r="VJT101" s="4"/>
      <c r="VJU101" s="4"/>
      <c r="VJV101" s="4"/>
      <c r="VJW101" s="4"/>
      <c r="VJX101" s="4"/>
      <c r="VJY101" s="4"/>
      <c r="VJZ101" s="4"/>
      <c r="VKA101" s="4"/>
      <c r="VKB101" s="4"/>
      <c r="VKC101" s="4"/>
      <c r="VKD101" s="4"/>
      <c r="VKE101" s="4"/>
      <c r="VKF101" s="4"/>
      <c r="VKG101" s="4"/>
      <c r="VKH101" s="4"/>
      <c r="VKI101" s="4"/>
      <c r="VKJ101" s="4"/>
      <c r="VKK101" s="4"/>
      <c r="VKL101" s="4"/>
      <c r="VKM101" s="4"/>
      <c r="VKN101" s="4"/>
      <c r="VKO101" s="4"/>
      <c r="VKP101" s="4"/>
      <c r="VKQ101" s="4"/>
      <c r="VKR101" s="4"/>
      <c r="VKS101" s="4"/>
      <c r="VKT101" s="4"/>
      <c r="VKU101" s="4"/>
      <c r="VKV101" s="4"/>
      <c r="VKW101" s="4"/>
      <c r="VKX101" s="4"/>
      <c r="VKY101" s="4"/>
      <c r="VKZ101" s="4"/>
      <c r="VLA101" s="4"/>
      <c r="VLB101" s="4"/>
      <c r="VLC101" s="4"/>
      <c r="VLD101" s="4"/>
      <c r="VLE101" s="4"/>
      <c r="VLF101" s="4"/>
      <c r="VLG101" s="4"/>
      <c r="VLH101" s="4"/>
      <c r="VLI101" s="4"/>
      <c r="VLJ101" s="4"/>
      <c r="VLK101" s="4"/>
      <c r="VLL101" s="4"/>
      <c r="VLM101" s="4"/>
      <c r="VLN101" s="4"/>
      <c r="VLO101" s="4"/>
      <c r="VLP101" s="4"/>
      <c r="VLQ101" s="4"/>
      <c r="VLR101" s="4"/>
      <c r="VLS101" s="4"/>
      <c r="VLT101" s="4"/>
      <c r="VLU101" s="4"/>
      <c r="VLV101" s="4"/>
      <c r="VLW101" s="4"/>
      <c r="VLX101" s="4"/>
      <c r="VLY101" s="4"/>
      <c r="VLZ101" s="4"/>
      <c r="VMA101" s="4"/>
      <c r="VMB101" s="4"/>
      <c r="VMC101" s="4"/>
      <c r="VMD101" s="4"/>
      <c r="VME101" s="4"/>
      <c r="VMF101" s="4"/>
      <c r="VMG101" s="4"/>
      <c r="VMH101" s="4"/>
      <c r="VMI101" s="4"/>
      <c r="VMJ101" s="4"/>
      <c r="VMK101" s="4"/>
      <c r="VML101" s="4"/>
      <c r="VMM101" s="4"/>
      <c r="VMN101" s="4"/>
      <c r="VMO101" s="4"/>
      <c r="VMP101" s="4"/>
      <c r="VMQ101" s="4"/>
      <c r="VMR101" s="4"/>
      <c r="VMS101" s="4"/>
      <c r="VMT101" s="4"/>
      <c r="VMU101" s="4"/>
      <c r="VMV101" s="4"/>
      <c r="VMW101" s="4"/>
      <c r="VMX101" s="4"/>
      <c r="VMY101" s="4"/>
      <c r="VMZ101" s="4"/>
      <c r="VNA101" s="4"/>
      <c r="VNB101" s="4"/>
      <c r="VNC101" s="4"/>
      <c r="VND101" s="4"/>
      <c r="VNE101" s="4"/>
      <c r="VNF101" s="4"/>
      <c r="VNG101" s="4"/>
      <c r="VNH101" s="4"/>
      <c r="VNI101" s="4"/>
      <c r="VNJ101" s="4"/>
      <c r="VNK101" s="4"/>
      <c r="VNL101" s="4"/>
      <c r="VNM101" s="4"/>
      <c r="VNN101" s="4"/>
      <c r="VNO101" s="4"/>
      <c r="VNP101" s="4"/>
      <c r="VNQ101" s="4"/>
      <c r="VNR101" s="4"/>
      <c r="VNS101" s="4"/>
      <c r="VNT101" s="4"/>
      <c r="VNU101" s="4"/>
      <c r="VNV101" s="4"/>
      <c r="VNW101" s="4"/>
      <c r="VNX101" s="4"/>
      <c r="VNY101" s="4"/>
      <c r="VNZ101" s="4"/>
      <c r="VOA101" s="4"/>
      <c r="VOB101" s="4"/>
      <c r="VOC101" s="4"/>
      <c r="VOD101" s="4"/>
      <c r="VOE101" s="4"/>
      <c r="VOF101" s="4"/>
      <c r="VOG101" s="4"/>
      <c r="VOH101" s="4"/>
      <c r="VOI101" s="4"/>
      <c r="VOJ101" s="4"/>
      <c r="VOK101" s="4"/>
      <c r="VOL101" s="4"/>
      <c r="VOM101" s="4"/>
      <c r="VON101" s="4"/>
      <c r="VOO101" s="4"/>
      <c r="VOP101" s="4"/>
      <c r="VOQ101" s="4"/>
      <c r="VOR101" s="4"/>
      <c r="VOS101" s="4"/>
      <c r="VOT101" s="4"/>
      <c r="VOU101" s="4"/>
      <c r="VOV101" s="4"/>
      <c r="VOW101" s="4"/>
      <c r="VOX101" s="4"/>
      <c r="VOY101" s="4"/>
      <c r="VOZ101" s="4"/>
      <c r="VPA101" s="4"/>
      <c r="VPB101" s="4"/>
      <c r="VPC101" s="4"/>
      <c r="VPD101" s="4"/>
      <c r="VPE101" s="4"/>
      <c r="VPF101" s="4"/>
      <c r="VPG101" s="4"/>
      <c r="VPH101" s="4"/>
      <c r="VPI101" s="4"/>
      <c r="VPJ101" s="4"/>
      <c r="VPK101" s="4"/>
      <c r="VPL101" s="4"/>
      <c r="VPM101" s="4"/>
      <c r="VPN101" s="4"/>
      <c r="VPO101" s="4"/>
      <c r="VPP101" s="4"/>
      <c r="VPQ101" s="4"/>
      <c r="VPR101" s="4"/>
      <c r="VPS101" s="4"/>
      <c r="VPT101" s="4"/>
      <c r="VPU101" s="4"/>
      <c r="VPV101" s="4"/>
      <c r="VPW101" s="4"/>
      <c r="VPX101" s="4"/>
      <c r="VPY101" s="4"/>
      <c r="VPZ101" s="4"/>
      <c r="VQA101" s="4"/>
      <c r="VQB101" s="4"/>
      <c r="VQC101" s="4"/>
      <c r="VQD101" s="4"/>
      <c r="VQE101" s="4"/>
      <c r="VQF101" s="4"/>
      <c r="VQG101" s="4"/>
      <c r="VQH101" s="4"/>
      <c r="VQI101" s="4"/>
      <c r="VQJ101" s="4"/>
      <c r="VQK101" s="4"/>
      <c r="VQL101" s="4"/>
      <c r="VQM101" s="4"/>
      <c r="VQN101" s="4"/>
      <c r="VQO101" s="4"/>
      <c r="VQP101" s="4"/>
      <c r="VQQ101" s="4"/>
      <c r="VQR101" s="4"/>
      <c r="VQS101" s="4"/>
      <c r="VQT101" s="4"/>
      <c r="VQU101" s="4"/>
      <c r="VQV101" s="4"/>
      <c r="VQW101" s="4"/>
      <c r="VQX101" s="4"/>
      <c r="VQY101" s="4"/>
      <c r="VQZ101" s="4"/>
      <c r="VRA101" s="4"/>
      <c r="VRB101" s="4"/>
      <c r="VRC101" s="4"/>
      <c r="VRD101" s="4"/>
      <c r="VRE101" s="4"/>
      <c r="VRF101" s="4"/>
      <c r="VRG101" s="4"/>
      <c r="VRH101" s="4"/>
      <c r="VRI101" s="4"/>
      <c r="VRJ101" s="4"/>
      <c r="VRK101" s="4"/>
      <c r="VRL101" s="4"/>
      <c r="VRM101" s="4"/>
      <c r="VRN101" s="4"/>
      <c r="VRO101" s="4"/>
      <c r="VRP101" s="4"/>
      <c r="VRQ101" s="4"/>
      <c r="VRR101" s="4"/>
      <c r="VRS101" s="4"/>
      <c r="VRT101" s="4"/>
      <c r="VRU101" s="4"/>
      <c r="VRV101" s="4"/>
      <c r="VRW101" s="4"/>
      <c r="VRX101" s="4"/>
      <c r="VRY101" s="4"/>
      <c r="VRZ101" s="4"/>
      <c r="VSA101" s="4"/>
      <c r="VSB101" s="4"/>
      <c r="VSC101" s="4"/>
      <c r="VSD101" s="4"/>
      <c r="VSE101" s="4"/>
      <c r="VSF101" s="4"/>
      <c r="VSG101" s="4"/>
      <c r="VSH101" s="4"/>
      <c r="VSI101" s="4"/>
      <c r="VSJ101" s="4"/>
      <c r="VSK101" s="4"/>
      <c r="VSL101" s="4"/>
      <c r="VSM101" s="4"/>
      <c r="VSN101" s="4"/>
      <c r="VSO101" s="4"/>
      <c r="VSP101" s="4"/>
      <c r="VSQ101" s="4"/>
      <c r="VSR101" s="4"/>
      <c r="VSS101" s="4"/>
      <c r="VST101" s="4"/>
      <c r="VSU101" s="4"/>
      <c r="VSV101" s="4"/>
      <c r="VSW101" s="4"/>
      <c r="VSX101" s="4"/>
      <c r="VSY101" s="4"/>
      <c r="VSZ101" s="4"/>
      <c r="VTA101" s="4"/>
      <c r="VTB101" s="4"/>
      <c r="VTC101" s="4"/>
      <c r="VTD101" s="4"/>
      <c r="VTE101" s="4"/>
      <c r="VTF101" s="4"/>
      <c r="VTG101" s="4"/>
      <c r="VTH101" s="4"/>
      <c r="VTI101" s="4"/>
      <c r="VTJ101" s="4"/>
      <c r="VTK101" s="4"/>
      <c r="VTL101" s="4"/>
      <c r="VTM101" s="4"/>
      <c r="VTN101" s="4"/>
      <c r="VTO101" s="4"/>
      <c r="VTP101" s="4"/>
      <c r="VTQ101" s="4"/>
      <c r="VTR101" s="4"/>
      <c r="VTS101" s="4"/>
      <c r="VTT101" s="4"/>
      <c r="VTU101" s="4"/>
      <c r="VTV101" s="4"/>
      <c r="VTW101" s="4"/>
      <c r="VTX101" s="4"/>
      <c r="VTY101" s="4"/>
      <c r="VTZ101" s="4"/>
      <c r="VUA101" s="4"/>
      <c r="VUB101" s="4"/>
      <c r="VUC101" s="4"/>
      <c r="VUD101" s="4"/>
      <c r="VUE101" s="4"/>
      <c r="VUF101" s="4"/>
      <c r="VUG101" s="4"/>
      <c r="VUH101" s="4"/>
      <c r="VUI101" s="4"/>
      <c r="VUJ101" s="4"/>
      <c r="VUK101" s="4"/>
      <c r="VUL101" s="4"/>
      <c r="VUM101" s="4"/>
      <c r="VUN101" s="4"/>
      <c r="VUO101" s="4"/>
      <c r="VUP101" s="4"/>
      <c r="VUQ101" s="4"/>
      <c r="VUR101" s="4"/>
      <c r="VUS101" s="4"/>
      <c r="VUT101" s="4"/>
      <c r="VUU101" s="4"/>
      <c r="VUV101" s="4"/>
      <c r="VUW101" s="4"/>
      <c r="VUX101" s="4"/>
      <c r="VUY101" s="4"/>
      <c r="VUZ101" s="4"/>
      <c r="VVA101" s="4"/>
      <c r="VVB101" s="4"/>
      <c r="VVC101" s="4"/>
      <c r="VVD101" s="4"/>
      <c r="VVE101" s="4"/>
      <c r="VVF101" s="4"/>
      <c r="VVG101" s="4"/>
      <c r="VVH101" s="4"/>
      <c r="VVI101" s="4"/>
      <c r="VVJ101" s="4"/>
      <c r="VVK101" s="4"/>
      <c r="VVL101" s="4"/>
      <c r="VVM101" s="4"/>
      <c r="VVN101" s="4"/>
      <c r="VVO101" s="4"/>
      <c r="VVP101" s="4"/>
      <c r="VVQ101" s="4"/>
      <c r="VVR101" s="4"/>
      <c r="VVS101" s="4"/>
      <c r="VVT101" s="4"/>
      <c r="VVU101" s="4"/>
      <c r="VVV101" s="4"/>
      <c r="VVW101" s="4"/>
      <c r="VVX101" s="4"/>
      <c r="VVY101" s="4"/>
      <c r="VVZ101" s="4"/>
      <c r="VWA101" s="4"/>
      <c r="VWB101" s="4"/>
      <c r="VWC101" s="4"/>
      <c r="VWD101" s="4"/>
      <c r="VWE101" s="4"/>
      <c r="VWF101" s="4"/>
      <c r="VWG101" s="4"/>
      <c r="VWH101" s="4"/>
      <c r="VWI101" s="4"/>
      <c r="VWJ101" s="4"/>
      <c r="VWK101" s="4"/>
      <c r="VWL101" s="4"/>
      <c r="VWM101" s="4"/>
      <c r="VWN101" s="4"/>
      <c r="VWO101" s="4"/>
      <c r="VWP101" s="4"/>
      <c r="VWQ101" s="4"/>
      <c r="VWR101" s="4"/>
      <c r="VWS101" s="4"/>
      <c r="VWT101" s="4"/>
      <c r="VWU101" s="4"/>
      <c r="VWV101" s="4"/>
      <c r="VWW101" s="4"/>
      <c r="VWX101" s="4"/>
      <c r="VWY101" s="4"/>
      <c r="VWZ101" s="4"/>
      <c r="VXA101" s="4"/>
      <c r="VXB101" s="4"/>
      <c r="VXC101" s="4"/>
      <c r="VXD101" s="4"/>
      <c r="VXE101" s="4"/>
      <c r="VXF101" s="4"/>
      <c r="VXG101" s="4"/>
      <c r="VXH101" s="4"/>
      <c r="VXI101" s="4"/>
      <c r="VXJ101" s="4"/>
      <c r="VXK101" s="4"/>
      <c r="VXL101" s="4"/>
      <c r="VXM101" s="4"/>
      <c r="VXN101" s="4"/>
      <c r="VXO101" s="4"/>
      <c r="VXP101" s="4"/>
      <c r="VXQ101" s="4"/>
      <c r="VXR101" s="4"/>
      <c r="VXS101" s="4"/>
      <c r="VXT101" s="4"/>
      <c r="VXU101" s="4"/>
      <c r="VXV101" s="4"/>
      <c r="VXW101" s="4"/>
      <c r="VXX101" s="4"/>
      <c r="VXY101" s="4"/>
      <c r="VXZ101" s="4"/>
      <c r="VYA101" s="4"/>
      <c r="VYB101" s="4"/>
      <c r="VYC101" s="4"/>
      <c r="VYD101" s="4"/>
      <c r="VYE101" s="4"/>
      <c r="VYF101" s="4"/>
      <c r="VYG101" s="4"/>
      <c r="VYH101" s="4"/>
      <c r="VYI101" s="4"/>
      <c r="VYJ101" s="4"/>
      <c r="VYK101" s="4"/>
      <c r="VYL101" s="4"/>
      <c r="VYM101" s="4"/>
      <c r="VYN101" s="4"/>
      <c r="VYO101" s="4"/>
      <c r="VYP101" s="4"/>
      <c r="VYQ101" s="4"/>
      <c r="VYR101" s="4"/>
      <c r="VYS101" s="4"/>
      <c r="VYT101" s="4"/>
      <c r="VYU101" s="4"/>
      <c r="VYV101" s="4"/>
      <c r="VYW101" s="4"/>
      <c r="VYX101" s="4"/>
      <c r="VYY101" s="4"/>
      <c r="VYZ101" s="4"/>
      <c r="VZA101" s="4"/>
      <c r="VZB101" s="4"/>
      <c r="VZC101" s="4"/>
      <c r="VZD101" s="4"/>
      <c r="VZE101" s="4"/>
      <c r="VZF101" s="4"/>
      <c r="VZG101" s="4"/>
      <c r="VZH101" s="4"/>
      <c r="VZI101" s="4"/>
      <c r="VZJ101" s="4"/>
      <c r="VZK101" s="4"/>
      <c r="VZL101" s="4"/>
      <c r="VZM101" s="4"/>
      <c r="VZN101" s="4"/>
      <c r="VZO101" s="4"/>
      <c r="VZP101" s="4"/>
      <c r="VZQ101" s="4"/>
      <c r="VZR101" s="4"/>
      <c r="VZS101" s="4"/>
      <c r="VZT101" s="4"/>
      <c r="VZU101" s="4"/>
      <c r="VZV101" s="4"/>
      <c r="VZW101" s="4"/>
      <c r="VZX101" s="4"/>
      <c r="VZY101" s="4"/>
      <c r="VZZ101" s="4"/>
      <c r="WAA101" s="4"/>
      <c r="WAB101" s="4"/>
      <c r="WAC101" s="4"/>
      <c r="WAD101" s="4"/>
      <c r="WAE101" s="4"/>
      <c r="WAF101" s="4"/>
      <c r="WAG101" s="4"/>
      <c r="WAH101" s="4"/>
      <c r="WAI101" s="4"/>
      <c r="WAJ101" s="4"/>
      <c r="WAK101" s="4"/>
      <c r="WAL101" s="4"/>
      <c r="WAM101" s="4"/>
      <c r="WAN101" s="4"/>
      <c r="WAO101" s="4"/>
      <c r="WAP101" s="4"/>
      <c r="WAQ101" s="4"/>
      <c r="WAR101" s="4"/>
      <c r="WAS101" s="4"/>
      <c r="WAT101" s="4"/>
      <c r="WAU101" s="4"/>
      <c r="WAV101" s="4"/>
      <c r="WAW101" s="4"/>
      <c r="WAX101" s="4"/>
      <c r="WAY101" s="4"/>
      <c r="WAZ101" s="4"/>
      <c r="WBA101" s="4"/>
      <c r="WBB101" s="4"/>
      <c r="WBC101" s="4"/>
      <c r="WBD101" s="4"/>
      <c r="WBE101" s="4"/>
      <c r="WBF101" s="4"/>
      <c r="WBG101" s="4"/>
      <c r="WBH101" s="4"/>
      <c r="WBI101" s="4"/>
      <c r="WBJ101" s="4"/>
      <c r="WBK101" s="4"/>
      <c r="WBL101" s="4"/>
      <c r="WBM101" s="4"/>
      <c r="WBN101" s="4"/>
      <c r="WBO101" s="4"/>
      <c r="WBP101" s="4"/>
      <c r="WBQ101" s="4"/>
      <c r="WBR101" s="4"/>
      <c r="WBS101" s="4"/>
      <c r="WBT101" s="4"/>
      <c r="WBU101" s="4"/>
      <c r="WBV101" s="4"/>
      <c r="WBW101" s="4"/>
      <c r="WBX101" s="4"/>
      <c r="WBY101" s="4"/>
      <c r="WBZ101" s="4"/>
      <c r="WCA101" s="4"/>
      <c r="WCB101" s="4"/>
      <c r="WCC101" s="4"/>
      <c r="WCD101" s="4"/>
      <c r="WCE101" s="4"/>
      <c r="WCF101" s="4"/>
      <c r="WCG101" s="4"/>
      <c r="WCH101" s="4"/>
      <c r="WCI101" s="4"/>
      <c r="WCJ101" s="4"/>
      <c r="WCK101" s="4"/>
      <c r="WCL101" s="4"/>
      <c r="WCM101" s="4"/>
      <c r="WCN101" s="4"/>
      <c r="WCO101" s="4"/>
      <c r="WCP101" s="4"/>
      <c r="WCQ101" s="4"/>
      <c r="WCR101" s="4"/>
      <c r="WCS101" s="4"/>
      <c r="WCT101" s="4"/>
      <c r="WCU101" s="4"/>
      <c r="WCV101" s="4"/>
      <c r="WCW101" s="4"/>
      <c r="WCX101" s="4"/>
      <c r="WCY101" s="4"/>
      <c r="WCZ101" s="4"/>
      <c r="WDA101" s="4"/>
      <c r="WDB101" s="4"/>
      <c r="WDC101" s="4"/>
      <c r="WDD101" s="4"/>
      <c r="WDE101" s="4"/>
      <c r="WDF101" s="4"/>
      <c r="WDG101" s="4"/>
      <c r="WDH101" s="4"/>
      <c r="WDI101" s="4"/>
      <c r="WDJ101" s="4"/>
      <c r="WDK101" s="4"/>
      <c r="WDL101" s="4"/>
      <c r="WDM101" s="4"/>
      <c r="WDN101" s="4"/>
      <c r="WDO101" s="4"/>
      <c r="WDP101" s="4"/>
      <c r="WDQ101" s="4"/>
      <c r="WDR101" s="4"/>
      <c r="WDS101" s="4"/>
      <c r="WDT101" s="4"/>
      <c r="WDU101" s="4"/>
      <c r="WDV101" s="4"/>
      <c r="WDW101" s="4"/>
      <c r="WDX101" s="4"/>
      <c r="WDY101" s="4"/>
      <c r="WDZ101" s="4"/>
      <c r="WEA101" s="4"/>
      <c r="WEB101" s="4"/>
      <c r="WEC101" s="4"/>
      <c r="WED101" s="4"/>
      <c r="WEE101" s="4"/>
      <c r="WEF101" s="4"/>
      <c r="WEG101" s="4"/>
      <c r="WEH101" s="4"/>
      <c r="WEI101" s="4"/>
      <c r="WEJ101" s="4"/>
      <c r="WEK101" s="4"/>
      <c r="WEL101" s="4"/>
      <c r="WEM101" s="4"/>
      <c r="WEN101" s="4"/>
      <c r="WEO101" s="4"/>
      <c r="WEP101" s="4"/>
      <c r="WEQ101" s="4"/>
      <c r="WER101" s="4"/>
      <c r="WES101" s="4"/>
      <c r="WET101" s="4"/>
      <c r="WEU101" s="4"/>
      <c r="WEV101" s="4"/>
      <c r="WEW101" s="4"/>
      <c r="WEX101" s="4"/>
      <c r="WEY101" s="4"/>
      <c r="WEZ101" s="4"/>
      <c r="WFA101" s="4"/>
      <c r="WFB101" s="4"/>
      <c r="WFC101" s="4"/>
      <c r="WFD101" s="4"/>
      <c r="WFE101" s="4"/>
      <c r="WFF101" s="4"/>
      <c r="WFG101" s="4"/>
      <c r="WFH101" s="4"/>
      <c r="WFI101" s="4"/>
      <c r="WFJ101" s="4"/>
      <c r="WFK101" s="4"/>
      <c r="WFL101" s="4"/>
      <c r="WFM101" s="4"/>
      <c r="WFN101" s="4"/>
      <c r="WFO101" s="4"/>
      <c r="WFP101" s="4"/>
      <c r="WFQ101" s="4"/>
      <c r="WFR101" s="4"/>
      <c r="WFS101" s="4"/>
      <c r="WFT101" s="4"/>
      <c r="WFU101" s="4"/>
      <c r="WFV101" s="4"/>
      <c r="WFW101" s="4"/>
      <c r="WFX101" s="4"/>
      <c r="WFY101" s="4"/>
      <c r="WFZ101" s="4"/>
      <c r="WGA101" s="4"/>
      <c r="WGB101" s="4"/>
      <c r="WGC101" s="4"/>
      <c r="WGD101" s="4"/>
      <c r="WGE101" s="4"/>
      <c r="WGF101" s="4"/>
      <c r="WGG101" s="4"/>
      <c r="WGH101" s="4"/>
      <c r="WGI101" s="4"/>
      <c r="WGJ101" s="4"/>
      <c r="WGK101" s="4"/>
      <c r="WGL101" s="4"/>
      <c r="WGM101" s="4"/>
      <c r="WGN101" s="4"/>
      <c r="WGO101" s="4"/>
      <c r="WGP101" s="4"/>
      <c r="WGQ101" s="4"/>
      <c r="WGR101" s="4"/>
      <c r="WGS101" s="4"/>
      <c r="WGT101" s="4"/>
      <c r="WGU101" s="4"/>
      <c r="WGV101" s="4"/>
      <c r="WGW101" s="4"/>
      <c r="WGX101" s="4"/>
      <c r="WGY101" s="4"/>
      <c r="WGZ101" s="4"/>
      <c r="WHA101" s="4"/>
      <c r="WHB101" s="4"/>
      <c r="WHC101" s="4"/>
      <c r="WHD101" s="4"/>
      <c r="WHE101" s="4"/>
      <c r="WHF101" s="4"/>
      <c r="WHG101" s="4"/>
      <c r="WHH101" s="4"/>
      <c r="WHI101" s="4"/>
      <c r="WHJ101" s="4"/>
      <c r="WHK101" s="4"/>
      <c r="WHL101" s="4"/>
      <c r="WHM101" s="4"/>
      <c r="WHN101" s="4"/>
      <c r="WHO101" s="4"/>
      <c r="WHP101" s="4"/>
      <c r="WHQ101" s="4"/>
      <c r="WHR101" s="4"/>
      <c r="WHS101" s="4"/>
      <c r="WHT101" s="4"/>
      <c r="WHU101" s="4"/>
      <c r="WHV101" s="4"/>
      <c r="WHW101" s="4"/>
      <c r="WHX101" s="4"/>
      <c r="WHY101" s="4"/>
      <c r="WHZ101" s="4"/>
      <c r="WIA101" s="4"/>
      <c r="WIB101" s="4"/>
      <c r="WIC101" s="4"/>
      <c r="WID101" s="4"/>
      <c r="WIE101" s="4"/>
      <c r="WIF101" s="4"/>
      <c r="WIG101" s="4"/>
      <c r="WIH101" s="4"/>
      <c r="WII101" s="4"/>
      <c r="WIJ101" s="4"/>
      <c r="WIK101" s="4"/>
      <c r="WIL101" s="4"/>
      <c r="WIM101" s="4"/>
      <c r="WIN101" s="4"/>
      <c r="WIO101" s="4"/>
      <c r="WIP101" s="4"/>
      <c r="WIQ101" s="4"/>
      <c r="WIR101" s="4"/>
      <c r="WIS101" s="4"/>
      <c r="WIT101" s="4"/>
      <c r="WIU101" s="4"/>
      <c r="WIV101" s="4"/>
      <c r="WIW101" s="4"/>
      <c r="WIX101" s="4"/>
      <c r="WIY101" s="4"/>
      <c r="WIZ101" s="4"/>
      <c r="WJA101" s="4"/>
      <c r="WJB101" s="4"/>
      <c r="WJC101" s="4"/>
      <c r="WJD101" s="4"/>
      <c r="WJE101" s="4"/>
      <c r="WJF101" s="4"/>
      <c r="WJG101" s="4"/>
      <c r="WJH101" s="4"/>
      <c r="WJI101" s="4"/>
      <c r="WJJ101" s="4"/>
      <c r="WJK101" s="4"/>
      <c r="WJL101" s="4"/>
      <c r="WJM101" s="4"/>
      <c r="WJN101" s="4"/>
      <c r="WJO101" s="4"/>
      <c r="WJP101" s="4"/>
      <c r="WJQ101" s="4"/>
      <c r="WJR101" s="4"/>
      <c r="WJS101" s="4"/>
      <c r="WJT101" s="4"/>
      <c r="WJU101" s="4"/>
      <c r="WJV101" s="4"/>
      <c r="WJW101" s="4"/>
      <c r="WJX101" s="4"/>
      <c r="WJY101" s="4"/>
      <c r="WJZ101" s="4"/>
      <c r="WKA101" s="4"/>
      <c r="WKB101" s="4"/>
      <c r="WKC101" s="4"/>
      <c r="WKD101" s="4"/>
      <c r="WKE101" s="4"/>
      <c r="WKF101" s="4"/>
      <c r="WKG101" s="4"/>
      <c r="WKH101" s="4"/>
      <c r="WKI101" s="4"/>
      <c r="WKJ101" s="4"/>
      <c r="WKK101" s="4"/>
      <c r="WKL101" s="4"/>
      <c r="WKM101" s="4"/>
      <c r="WKN101" s="4"/>
      <c r="WKO101" s="4"/>
      <c r="WKP101" s="4"/>
      <c r="WKQ101" s="4"/>
      <c r="WKR101" s="4"/>
      <c r="WKS101" s="4"/>
      <c r="WKT101" s="4"/>
      <c r="WKU101" s="4"/>
      <c r="WKV101" s="4"/>
      <c r="WKW101" s="4"/>
      <c r="WKX101" s="4"/>
      <c r="WKY101" s="4"/>
      <c r="WKZ101" s="4"/>
      <c r="WLA101" s="4"/>
      <c r="WLB101" s="4"/>
      <c r="WLC101" s="4"/>
      <c r="WLD101" s="4"/>
      <c r="WLE101" s="4"/>
      <c r="WLF101" s="4"/>
      <c r="WLG101" s="4"/>
      <c r="WLH101" s="4"/>
      <c r="WLI101" s="4"/>
      <c r="WLJ101" s="4"/>
      <c r="WLK101" s="4"/>
      <c r="WLL101" s="4"/>
      <c r="WLM101" s="4"/>
      <c r="WLN101" s="4"/>
      <c r="WLO101" s="4"/>
      <c r="WLP101" s="4"/>
      <c r="WLQ101" s="4"/>
      <c r="WLR101" s="4"/>
      <c r="WLS101" s="4"/>
      <c r="WLT101" s="4"/>
      <c r="WLU101" s="4"/>
      <c r="WLV101" s="4"/>
      <c r="WLW101" s="4"/>
      <c r="WLX101" s="4"/>
      <c r="WLY101" s="4"/>
      <c r="WLZ101" s="4"/>
      <c r="WMA101" s="4"/>
      <c r="WMB101" s="4"/>
      <c r="WMC101" s="4"/>
      <c r="WMD101" s="4"/>
      <c r="WME101" s="4"/>
      <c r="WMF101" s="4"/>
      <c r="WMG101" s="4"/>
      <c r="WMH101" s="4"/>
      <c r="WMI101" s="4"/>
      <c r="WMJ101" s="4"/>
      <c r="WMK101" s="4"/>
      <c r="WML101" s="4"/>
      <c r="WMM101" s="4"/>
      <c r="WMN101" s="4"/>
      <c r="WMO101" s="4"/>
      <c r="WMP101" s="4"/>
      <c r="WMQ101" s="4"/>
      <c r="WMR101" s="4"/>
      <c r="WMS101" s="4"/>
      <c r="WMT101" s="4"/>
      <c r="WMU101" s="4"/>
      <c r="WMV101" s="4"/>
      <c r="WMW101" s="4"/>
      <c r="WMX101" s="4"/>
      <c r="WMY101" s="4"/>
      <c r="WMZ101" s="4"/>
      <c r="WNA101" s="4"/>
      <c r="WNB101" s="4"/>
      <c r="WNC101" s="4"/>
      <c r="WND101" s="4"/>
      <c r="WNE101" s="4"/>
      <c r="WNF101" s="4"/>
      <c r="WNG101" s="4"/>
      <c r="WNH101" s="4"/>
      <c r="WNI101" s="4"/>
      <c r="WNJ101" s="4"/>
      <c r="WNK101" s="4"/>
      <c r="WNL101" s="4"/>
      <c r="WNM101" s="4"/>
      <c r="WNN101" s="4"/>
      <c r="WNO101" s="4"/>
      <c r="WNP101" s="4"/>
      <c r="WNQ101" s="4"/>
      <c r="WNR101" s="4"/>
      <c r="WNS101" s="4"/>
      <c r="WNT101" s="4"/>
      <c r="WNU101" s="4"/>
      <c r="WNV101" s="4"/>
      <c r="WNW101" s="4"/>
      <c r="WNX101" s="4"/>
      <c r="WNY101" s="4"/>
      <c r="WNZ101" s="4"/>
      <c r="WOA101" s="4"/>
      <c r="WOB101" s="4"/>
      <c r="WOC101" s="4"/>
      <c r="WOD101" s="4"/>
      <c r="WOE101" s="4"/>
      <c r="WOF101" s="4"/>
      <c r="WOG101" s="4"/>
      <c r="WOH101" s="4"/>
      <c r="WOI101" s="4"/>
      <c r="WOJ101" s="4"/>
      <c r="WOK101" s="4"/>
      <c r="WOL101" s="4"/>
      <c r="WOM101" s="4"/>
      <c r="WON101" s="4"/>
      <c r="WOO101" s="4"/>
      <c r="WOP101" s="4"/>
      <c r="WOQ101" s="4"/>
      <c r="WOR101" s="4"/>
      <c r="WOS101" s="4"/>
      <c r="WOT101" s="4"/>
      <c r="WOU101" s="4"/>
      <c r="WOV101" s="4"/>
      <c r="WOW101" s="4"/>
      <c r="WOX101" s="4"/>
      <c r="WOY101" s="4"/>
      <c r="WOZ101" s="4"/>
      <c r="WPA101" s="4"/>
      <c r="WPB101" s="4"/>
      <c r="WPC101" s="4"/>
      <c r="WPD101" s="4"/>
      <c r="WPE101" s="4"/>
      <c r="WPF101" s="4"/>
      <c r="WPG101" s="4"/>
      <c r="WPH101" s="4"/>
      <c r="WPI101" s="4"/>
      <c r="WPJ101" s="4"/>
      <c r="WPK101" s="4"/>
      <c r="WPL101" s="4"/>
      <c r="WPM101" s="4"/>
      <c r="WPN101" s="4"/>
      <c r="WPO101" s="4"/>
      <c r="WPP101" s="4"/>
      <c r="WPQ101" s="4"/>
      <c r="WPR101" s="4"/>
      <c r="WPS101" s="4"/>
      <c r="WPT101" s="4"/>
      <c r="WPU101" s="4"/>
      <c r="WPV101" s="4"/>
      <c r="WPW101" s="4"/>
      <c r="WPX101" s="4"/>
      <c r="WPY101" s="4"/>
      <c r="WPZ101" s="4"/>
      <c r="WQA101" s="4"/>
      <c r="WQB101" s="4"/>
      <c r="WQC101" s="4"/>
      <c r="WQD101" s="4"/>
      <c r="WQE101" s="4"/>
      <c r="WQF101" s="4"/>
      <c r="WQG101" s="4"/>
      <c r="WQH101" s="4"/>
      <c r="WQI101" s="4"/>
      <c r="WQJ101" s="4"/>
      <c r="WQK101" s="4"/>
      <c r="WQL101" s="4"/>
      <c r="WQM101" s="4"/>
      <c r="WQN101" s="4"/>
      <c r="WQO101" s="4"/>
      <c r="WQP101" s="4"/>
      <c r="WQQ101" s="4"/>
      <c r="WQR101" s="4"/>
      <c r="WQS101" s="4"/>
      <c r="WQT101" s="4"/>
      <c r="WQU101" s="4"/>
      <c r="WQV101" s="4"/>
      <c r="WQW101" s="4"/>
      <c r="WQX101" s="4"/>
      <c r="WQY101" s="4"/>
      <c r="WQZ101" s="4"/>
      <c r="WRA101" s="4"/>
      <c r="WRB101" s="4"/>
      <c r="WRC101" s="4"/>
      <c r="WRD101" s="4"/>
      <c r="WRE101" s="4"/>
      <c r="WRF101" s="4"/>
      <c r="WRG101" s="4"/>
      <c r="WRH101" s="4"/>
      <c r="WRI101" s="4"/>
      <c r="WRJ101" s="4"/>
      <c r="WRK101" s="4"/>
      <c r="WRL101" s="4"/>
      <c r="WRM101" s="4"/>
      <c r="WRN101" s="4"/>
      <c r="WRO101" s="4"/>
      <c r="WRP101" s="4"/>
      <c r="WRQ101" s="4"/>
      <c r="WRR101" s="4"/>
      <c r="WRS101" s="4"/>
      <c r="WRT101" s="4"/>
      <c r="WRU101" s="4"/>
      <c r="WRV101" s="4"/>
      <c r="WRW101" s="4"/>
      <c r="WRX101" s="4"/>
      <c r="WRY101" s="4"/>
      <c r="WRZ101" s="4"/>
      <c r="WSA101" s="4"/>
      <c r="WSB101" s="4"/>
      <c r="WSC101" s="4"/>
      <c r="WSD101" s="4"/>
      <c r="WSE101" s="4"/>
      <c r="WSF101" s="4"/>
      <c r="WSG101" s="4"/>
      <c r="WSH101" s="4"/>
      <c r="WSI101" s="4"/>
      <c r="WSJ101" s="4"/>
      <c r="WSK101" s="4"/>
      <c r="WSL101" s="4"/>
      <c r="WSM101" s="4"/>
      <c r="WSN101" s="4"/>
      <c r="WSO101" s="4"/>
      <c r="WSP101" s="4"/>
      <c r="WSQ101" s="4"/>
      <c r="WSR101" s="4"/>
      <c r="WSS101" s="4"/>
      <c r="WST101" s="4"/>
      <c r="WSU101" s="4"/>
      <c r="WSV101" s="4"/>
      <c r="WSW101" s="4"/>
      <c r="WSX101" s="4"/>
      <c r="WSY101" s="4"/>
      <c r="WSZ101" s="4"/>
      <c r="WTA101" s="4"/>
      <c r="WTB101" s="4"/>
      <c r="WTC101" s="4"/>
      <c r="WTD101" s="4"/>
      <c r="WTE101" s="4"/>
      <c r="WTF101" s="4"/>
      <c r="WTG101" s="4"/>
      <c r="WTH101" s="4"/>
      <c r="WTI101" s="4"/>
      <c r="WTJ101" s="4"/>
      <c r="WTK101" s="4"/>
      <c r="WTL101" s="4"/>
      <c r="WTM101" s="4"/>
      <c r="WTN101" s="4"/>
      <c r="WTO101" s="4"/>
      <c r="WTP101" s="4"/>
      <c r="WTQ101" s="4"/>
      <c r="WTR101" s="4"/>
      <c r="WTS101" s="4"/>
      <c r="WTT101" s="4"/>
      <c r="WTU101" s="4"/>
      <c r="WTV101" s="4"/>
      <c r="WTW101" s="4"/>
      <c r="WTX101" s="4"/>
      <c r="WTY101" s="4"/>
      <c r="WTZ101" s="4"/>
      <c r="WUA101" s="4"/>
      <c r="WUB101" s="4"/>
      <c r="WUC101" s="4"/>
      <c r="WUD101" s="4"/>
      <c r="WUE101" s="4"/>
      <c r="WUF101" s="4"/>
      <c r="WUG101" s="4"/>
      <c r="WUH101" s="4"/>
      <c r="WUI101" s="4"/>
      <c r="WUJ101" s="4"/>
      <c r="WUK101" s="4"/>
      <c r="WUL101" s="4"/>
      <c r="WUM101" s="4"/>
      <c r="WUN101" s="4"/>
      <c r="WUO101" s="4"/>
      <c r="WUP101" s="4"/>
      <c r="WUQ101" s="4"/>
      <c r="WUR101" s="4"/>
      <c r="WUS101" s="4"/>
      <c r="WUT101" s="4"/>
      <c r="WUU101" s="4"/>
      <c r="WUV101" s="4"/>
      <c r="WUW101" s="4"/>
      <c r="WUX101" s="4"/>
      <c r="WUY101" s="4"/>
      <c r="WUZ101" s="4"/>
      <c r="WVA101" s="4"/>
      <c r="WVB101" s="4"/>
      <c r="WVC101" s="4"/>
      <c r="WVD101" s="4"/>
      <c r="WVE101" s="4"/>
      <c r="WVF101" s="4"/>
      <c r="WVG101" s="4"/>
      <c r="WVH101" s="4"/>
      <c r="WVI101" s="4"/>
      <c r="WVJ101" s="4"/>
      <c r="WVK101" s="4"/>
      <c r="WVL101" s="4"/>
      <c r="WVM101" s="4"/>
      <c r="WVN101" s="4"/>
      <c r="WVO101" s="4"/>
      <c r="WVP101" s="4"/>
      <c r="WVQ101" s="4"/>
      <c r="WVR101" s="4"/>
      <c r="WVS101" s="4"/>
      <c r="WVT101" s="4"/>
      <c r="WVU101" s="4"/>
      <c r="WVV101" s="4"/>
      <c r="WVW101" s="4"/>
      <c r="WVX101" s="4"/>
      <c r="WVY101" s="4"/>
      <c r="WVZ101" s="4"/>
      <c r="WWA101" s="4"/>
      <c r="WWB101" s="4"/>
      <c r="WWC101" s="4"/>
      <c r="WWD101" s="4"/>
      <c r="WWE101" s="4"/>
      <c r="WWF101" s="4"/>
      <c r="WWG101" s="4"/>
      <c r="WWH101" s="4"/>
      <c r="WWI101" s="4"/>
      <c r="WWJ101" s="4"/>
      <c r="WWK101" s="4"/>
      <c r="WWL101" s="4"/>
      <c r="WWM101" s="4"/>
      <c r="WWN101" s="4"/>
      <c r="WWO101" s="4"/>
      <c r="WWP101" s="4"/>
      <c r="WWQ101" s="4"/>
      <c r="WWR101" s="4"/>
      <c r="WWS101" s="4"/>
      <c r="WWT101" s="4"/>
      <c r="WWU101" s="4"/>
      <c r="WWV101" s="4"/>
      <c r="WWW101" s="4"/>
      <c r="WWX101" s="4"/>
      <c r="WWY101" s="4"/>
      <c r="WWZ101" s="4"/>
      <c r="WXA101" s="4"/>
      <c r="WXB101" s="4"/>
      <c r="WXC101" s="4"/>
      <c r="WXD101" s="4"/>
      <c r="WXE101" s="4"/>
      <c r="WXF101" s="4"/>
      <c r="WXG101" s="4"/>
      <c r="WXH101" s="4"/>
      <c r="WXI101" s="4"/>
      <c r="WXJ101" s="4"/>
      <c r="WXK101" s="4"/>
      <c r="WXL101" s="4"/>
      <c r="WXM101" s="4"/>
      <c r="WXN101" s="4"/>
      <c r="WXO101" s="4"/>
      <c r="WXP101" s="4"/>
      <c r="WXQ101" s="4"/>
      <c r="WXR101" s="4"/>
      <c r="WXS101" s="4"/>
      <c r="WXT101" s="4"/>
      <c r="WXU101" s="4"/>
      <c r="WXV101" s="4"/>
      <c r="WXW101" s="4"/>
      <c r="WXX101" s="4"/>
      <c r="WXY101" s="4"/>
      <c r="WXZ101" s="4"/>
      <c r="WYA101" s="4"/>
      <c r="WYB101" s="4"/>
      <c r="WYC101" s="4"/>
      <c r="WYD101" s="4"/>
      <c r="WYE101" s="4"/>
      <c r="WYF101" s="4"/>
      <c r="WYG101" s="4"/>
      <c r="WYH101" s="4"/>
      <c r="WYI101" s="4"/>
      <c r="WYJ101" s="4"/>
      <c r="WYK101" s="4"/>
      <c r="WYL101" s="4"/>
      <c r="WYM101" s="4"/>
      <c r="WYN101" s="4"/>
      <c r="WYO101" s="4"/>
      <c r="WYP101" s="4"/>
      <c r="WYQ101" s="4"/>
      <c r="WYR101" s="4"/>
      <c r="WYS101" s="4"/>
      <c r="WYT101" s="4"/>
      <c r="WYU101" s="4"/>
      <c r="WYV101" s="4"/>
      <c r="WYW101" s="4"/>
      <c r="WYX101" s="4"/>
      <c r="WYY101" s="4"/>
      <c r="WYZ101" s="4"/>
      <c r="WZA101" s="4"/>
      <c r="WZB101" s="4"/>
      <c r="WZC101" s="4"/>
      <c r="WZD101" s="4"/>
      <c r="WZE101" s="4"/>
      <c r="WZF101" s="4"/>
      <c r="WZG101" s="4"/>
      <c r="WZH101" s="4"/>
      <c r="WZI101" s="4"/>
      <c r="WZJ101" s="4"/>
      <c r="WZK101" s="4"/>
      <c r="WZL101" s="4"/>
      <c r="WZM101" s="4"/>
      <c r="WZN101" s="4"/>
      <c r="WZO101" s="4"/>
      <c r="WZP101" s="4"/>
      <c r="WZQ101" s="4"/>
      <c r="WZR101" s="4"/>
      <c r="WZS101" s="4"/>
      <c r="WZT101" s="4"/>
      <c r="WZU101" s="4"/>
      <c r="WZV101" s="4"/>
      <c r="WZW101" s="4"/>
      <c r="WZX101" s="4"/>
      <c r="WZY101" s="4"/>
      <c r="WZZ101" s="4"/>
      <c r="XAA101" s="4"/>
      <c r="XAB101" s="4"/>
      <c r="XAC101" s="4"/>
      <c r="XAD101" s="4"/>
      <c r="XAE101" s="4"/>
      <c r="XAF101" s="4"/>
      <c r="XAG101" s="4"/>
      <c r="XAH101" s="4"/>
      <c r="XAI101" s="4"/>
      <c r="XAJ101" s="4"/>
      <c r="XAK101" s="4"/>
      <c r="XAL101" s="4"/>
      <c r="XAM101" s="4"/>
      <c r="XAN101" s="4"/>
      <c r="XAO101" s="4"/>
      <c r="XAP101" s="4"/>
      <c r="XAQ101" s="4"/>
      <c r="XAR101" s="4"/>
      <c r="XAS101" s="4"/>
      <c r="XAT101" s="4"/>
      <c r="XAU101" s="4"/>
      <c r="XAV101" s="4"/>
      <c r="XAW101" s="4"/>
      <c r="XAX101" s="4"/>
      <c r="XAY101" s="4"/>
      <c r="XAZ101" s="4"/>
      <c r="XBA101" s="4"/>
      <c r="XBB101" s="4"/>
      <c r="XBC101" s="4"/>
      <c r="XBD101" s="4"/>
      <c r="XBE101" s="4"/>
      <c r="XBF101" s="4"/>
      <c r="XBG101" s="4"/>
      <c r="XBH101" s="4"/>
      <c r="XBI101" s="4"/>
      <c r="XBJ101" s="4"/>
      <c r="XBK101" s="4"/>
      <c r="XBL101" s="4"/>
      <c r="XBM101" s="4"/>
      <c r="XBN101" s="4"/>
      <c r="XBO101" s="4"/>
      <c r="XBP101" s="4"/>
      <c r="XBQ101" s="4"/>
      <c r="XBR101" s="4"/>
      <c r="XBS101" s="4"/>
      <c r="XBT101" s="4"/>
      <c r="XBU101" s="4"/>
      <c r="XBV101" s="4"/>
      <c r="XBW101" s="4"/>
      <c r="XBX101" s="4"/>
      <c r="XBY101" s="4"/>
      <c r="XBZ101" s="4"/>
      <c r="XCA101" s="4"/>
      <c r="XCB101" s="4"/>
      <c r="XCC101" s="4"/>
      <c r="XCD101" s="4"/>
      <c r="XCE101" s="4"/>
      <c r="XCF101" s="4"/>
      <c r="XCG101" s="4"/>
      <c r="XCH101" s="4"/>
      <c r="XCI101" s="4"/>
      <c r="XCJ101" s="4"/>
      <c r="XCK101" s="4"/>
      <c r="XCL101" s="4"/>
      <c r="XCM101" s="4"/>
      <c r="XCN101" s="4"/>
      <c r="XCO101" s="4"/>
      <c r="XCP101" s="4"/>
      <c r="XCQ101" s="4"/>
      <c r="XCR101" s="4"/>
      <c r="XCS101" s="4"/>
      <c r="XCT101" s="4"/>
      <c r="XCU101" s="4"/>
      <c r="XCV101" s="4"/>
      <c r="XCW101" s="4"/>
      <c r="XCX101" s="4"/>
      <c r="XCY101" s="4"/>
      <c r="XCZ101" s="4"/>
      <c r="XDA101" s="4"/>
      <c r="XDB101" s="4"/>
      <c r="XDC101" s="4"/>
      <c r="XDD101" s="4"/>
      <c r="XDE101" s="4"/>
      <c r="XDF101" s="4"/>
      <c r="XDG101" s="4"/>
      <c r="XDH101" s="4"/>
      <c r="XDI101" s="4"/>
      <c r="XDJ101" s="4"/>
      <c r="XDK101" s="4"/>
      <c r="XDL101" s="4"/>
      <c r="XDM101" s="4"/>
      <c r="XDN101" s="4"/>
      <c r="XDO101" s="4"/>
      <c r="XDP101" s="4"/>
      <c r="XDQ101" s="4"/>
      <c r="XDR101" s="4"/>
      <c r="XDS101" s="4"/>
      <c r="XDT101" s="4"/>
      <c r="XDU101" s="4"/>
      <c r="XDV101" s="4"/>
      <c r="XDW101" s="4"/>
      <c r="XDX101" s="4"/>
      <c r="XDY101" s="4"/>
      <c r="XDZ101" s="4"/>
      <c r="XEA101" s="4"/>
      <c r="XEB101" s="4"/>
      <c r="XEC101" s="4"/>
      <c r="XED101" s="4"/>
      <c r="XEE101" s="4"/>
      <c r="XEF101" s="4"/>
      <c r="XEG101" s="4"/>
      <c r="XEH101" s="4"/>
      <c r="XEI101" s="4"/>
      <c r="XEJ101" s="4"/>
      <c r="XEK101" s="4"/>
    </row>
    <row r="102" spans="1:16365" s="29" customFormat="1" ht="13.5" customHeight="1" x14ac:dyDescent="0.25">
      <c r="A102" s="418" t="s">
        <v>172</v>
      </c>
      <c r="B102" s="418" t="s">
        <v>193</v>
      </c>
      <c r="C102" s="418" t="s">
        <v>272</v>
      </c>
      <c r="D102" s="418" t="s">
        <v>281</v>
      </c>
      <c r="E102" s="418" t="s">
        <v>183</v>
      </c>
      <c r="F102" s="418" t="s">
        <v>177</v>
      </c>
      <c r="G102" s="418" t="s">
        <v>178</v>
      </c>
      <c r="H102" s="418" t="s">
        <v>197</v>
      </c>
      <c r="I102" s="419" t="s">
        <v>593</v>
      </c>
      <c r="J102" s="425"/>
      <c r="K102" s="425" t="s">
        <v>289</v>
      </c>
      <c r="L102" s="3"/>
      <c r="M102" s="196" t="s">
        <v>38</v>
      </c>
      <c r="N102" s="44">
        <f t="shared" si="4"/>
        <v>0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  <c r="CPL102" s="4"/>
      <c r="CPM102" s="4"/>
      <c r="CPN102" s="4"/>
      <c r="CPO102" s="4"/>
      <c r="CPP102" s="4"/>
      <c r="CPQ102" s="4"/>
      <c r="CPR102" s="4"/>
      <c r="CPS102" s="4"/>
      <c r="CPT102" s="4"/>
      <c r="CPU102" s="4"/>
      <c r="CPV102" s="4"/>
      <c r="CPW102" s="4"/>
      <c r="CPX102" s="4"/>
      <c r="CPY102" s="4"/>
      <c r="CPZ102" s="4"/>
      <c r="CQA102" s="4"/>
      <c r="CQB102" s="4"/>
      <c r="CQC102" s="4"/>
      <c r="CQD102" s="4"/>
      <c r="CQE102" s="4"/>
      <c r="CQF102" s="4"/>
      <c r="CQG102" s="4"/>
      <c r="CQH102" s="4"/>
      <c r="CQI102" s="4"/>
      <c r="CQJ102" s="4"/>
      <c r="CQK102" s="4"/>
      <c r="CQL102" s="4"/>
      <c r="CQM102" s="4"/>
      <c r="CQN102" s="4"/>
      <c r="CQO102" s="4"/>
      <c r="CQP102" s="4"/>
      <c r="CQQ102" s="4"/>
      <c r="CQR102" s="4"/>
      <c r="CQS102" s="4"/>
      <c r="CQT102" s="4"/>
      <c r="CQU102" s="4"/>
      <c r="CQV102" s="4"/>
      <c r="CQW102" s="4"/>
      <c r="CQX102" s="4"/>
      <c r="CQY102" s="4"/>
      <c r="CQZ102" s="4"/>
      <c r="CRA102" s="4"/>
      <c r="CRB102" s="4"/>
      <c r="CRC102" s="4"/>
      <c r="CRD102" s="4"/>
      <c r="CRE102" s="4"/>
      <c r="CRF102" s="4"/>
      <c r="CRG102" s="4"/>
      <c r="CRH102" s="4"/>
      <c r="CRI102" s="4"/>
      <c r="CRJ102" s="4"/>
      <c r="CRK102" s="4"/>
      <c r="CRL102" s="4"/>
      <c r="CRM102" s="4"/>
      <c r="CRN102" s="4"/>
      <c r="CRO102" s="4"/>
      <c r="CRP102" s="4"/>
      <c r="CRQ102" s="4"/>
      <c r="CRR102" s="4"/>
      <c r="CRS102" s="4"/>
      <c r="CRT102" s="4"/>
      <c r="CRU102" s="4"/>
      <c r="CRV102" s="4"/>
      <c r="CRW102" s="4"/>
      <c r="CRX102" s="4"/>
      <c r="CRY102" s="4"/>
      <c r="CRZ102" s="4"/>
      <c r="CSA102" s="4"/>
      <c r="CSB102" s="4"/>
      <c r="CSC102" s="4"/>
      <c r="CSD102" s="4"/>
      <c r="CSE102" s="4"/>
      <c r="CSF102" s="4"/>
      <c r="CSG102" s="4"/>
      <c r="CSH102" s="4"/>
      <c r="CSI102" s="4"/>
      <c r="CSJ102" s="4"/>
      <c r="CSK102" s="4"/>
      <c r="CSL102" s="4"/>
      <c r="CSM102" s="4"/>
      <c r="CSN102" s="4"/>
      <c r="CSO102" s="4"/>
      <c r="CSP102" s="4"/>
      <c r="CSQ102" s="4"/>
      <c r="CSR102" s="4"/>
      <c r="CSS102" s="4"/>
      <c r="CST102" s="4"/>
      <c r="CSU102" s="4"/>
      <c r="CSV102" s="4"/>
      <c r="CSW102" s="4"/>
      <c r="CSX102" s="4"/>
      <c r="CSY102" s="4"/>
      <c r="CSZ102" s="4"/>
      <c r="CTA102" s="4"/>
      <c r="CTB102" s="4"/>
      <c r="CTC102" s="4"/>
      <c r="CTD102" s="4"/>
      <c r="CTE102" s="4"/>
      <c r="CTF102" s="4"/>
      <c r="CTG102" s="4"/>
      <c r="CTH102" s="4"/>
      <c r="CTI102" s="4"/>
      <c r="CTJ102" s="4"/>
      <c r="CTK102" s="4"/>
      <c r="CTL102" s="4"/>
      <c r="CTM102" s="4"/>
      <c r="CTN102" s="4"/>
      <c r="CTO102" s="4"/>
      <c r="CTP102" s="4"/>
      <c r="CTQ102" s="4"/>
      <c r="CTR102" s="4"/>
      <c r="CTS102" s="4"/>
      <c r="CTT102" s="4"/>
      <c r="CTU102" s="4"/>
      <c r="CTV102" s="4"/>
      <c r="CTW102" s="4"/>
      <c r="CTX102" s="4"/>
      <c r="CTY102" s="4"/>
      <c r="CTZ102" s="4"/>
      <c r="CUA102" s="4"/>
      <c r="CUB102" s="4"/>
      <c r="CUC102" s="4"/>
      <c r="CUD102" s="4"/>
      <c r="CUE102" s="4"/>
      <c r="CUF102" s="4"/>
      <c r="CUG102" s="4"/>
      <c r="CUH102" s="4"/>
      <c r="CUI102" s="4"/>
      <c r="CUJ102" s="4"/>
      <c r="CUK102" s="4"/>
      <c r="CUL102" s="4"/>
      <c r="CUM102" s="4"/>
      <c r="CUN102" s="4"/>
      <c r="CUO102" s="4"/>
      <c r="CUP102" s="4"/>
      <c r="CUQ102" s="4"/>
      <c r="CUR102" s="4"/>
      <c r="CUS102" s="4"/>
      <c r="CUT102" s="4"/>
      <c r="CUU102" s="4"/>
      <c r="CUV102" s="4"/>
      <c r="CUW102" s="4"/>
      <c r="CUX102" s="4"/>
      <c r="CUY102" s="4"/>
      <c r="CUZ102" s="4"/>
      <c r="CVA102" s="4"/>
      <c r="CVB102" s="4"/>
      <c r="CVC102" s="4"/>
      <c r="CVD102" s="4"/>
      <c r="CVE102" s="4"/>
      <c r="CVF102" s="4"/>
      <c r="CVG102" s="4"/>
      <c r="CVH102" s="4"/>
      <c r="CVI102" s="4"/>
      <c r="CVJ102" s="4"/>
      <c r="CVK102" s="4"/>
      <c r="CVL102" s="4"/>
      <c r="CVM102" s="4"/>
      <c r="CVN102" s="4"/>
      <c r="CVO102" s="4"/>
      <c r="CVP102" s="4"/>
      <c r="CVQ102" s="4"/>
      <c r="CVR102" s="4"/>
      <c r="CVS102" s="4"/>
      <c r="CVT102" s="4"/>
      <c r="CVU102" s="4"/>
      <c r="CVV102" s="4"/>
      <c r="CVW102" s="4"/>
      <c r="CVX102" s="4"/>
      <c r="CVY102" s="4"/>
      <c r="CVZ102" s="4"/>
      <c r="CWA102" s="4"/>
      <c r="CWB102" s="4"/>
      <c r="CWC102" s="4"/>
      <c r="CWD102" s="4"/>
      <c r="CWE102" s="4"/>
      <c r="CWF102" s="4"/>
      <c r="CWG102" s="4"/>
      <c r="CWH102" s="4"/>
      <c r="CWI102" s="4"/>
      <c r="CWJ102" s="4"/>
      <c r="CWK102" s="4"/>
      <c r="CWL102" s="4"/>
      <c r="CWM102" s="4"/>
      <c r="CWN102" s="4"/>
      <c r="CWO102" s="4"/>
      <c r="CWP102" s="4"/>
      <c r="CWQ102" s="4"/>
      <c r="CWR102" s="4"/>
      <c r="CWS102" s="4"/>
      <c r="CWT102" s="4"/>
      <c r="CWU102" s="4"/>
      <c r="CWV102" s="4"/>
      <c r="CWW102" s="4"/>
      <c r="CWX102" s="4"/>
      <c r="CWY102" s="4"/>
      <c r="CWZ102" s="4"/>
      <c r="CXA102" s="4"/>
      <c r="CXB102" s="4"/>
      <c r="CXC102" s="4"/>
      <c r="CXD102" s="4"/>
      <c r="CXE102" s="4"/>
      <c r="CXF102" s="4"/>
      <c r="CXG102" s="4"/>
      <c r="CXH102" s="4"/>
      <c r="CXI102" s="4"/>
      <c r="CXJ102" s="4"/>
      <c r="CXK102" s="4"/>
      <c r="CXL102" s="4"/>
      <c r="CXM102" s="4"/>
      <c r="CXN102" s="4"/>
      <c r="CXO102" s="4"/>
      <c r="CXP102" s="4"/>
      <c r="CXQ102" s="4"/>
      <c r="CXR102" s="4"/>
      <c r="CXS102" s="4"/>
      <c r="CXT102" s="4"/>
      <c r="CXU102" s="4"/>
      <c r="CXV102" s="4"/>
      <c r="CXW102" s="4"/>
      <c r="CXX102" s="4"/>
      <c r="CXY102" s="4"/>
      <c r="CXZ102" s="4"/>
      <c r="CYA102" s="4"/>
      <c r="CYB102" s="4"/>
      <c r="CYC102" s="4"/>
      <c r="CYD102" s="4"/>
      <c r="CYE102" s="4"/>
      <c r="CYF102" s="4"/>
      <c r="CYG102" s="4"/>
      <c r="CYH102" s="4"/>
      <c r="CYI102" s="4"/>
      <c r="CYJ102" s="4"/>
      <c r="CYK102" s="4"/>
      <c r="CYL102" s="4"/>
      <c r="CYM102" s="4"/>
      <c r="CYN102" s="4"/>
      <c r="CYO102" s="4"/>
      <c r="CYP102" s="4"/>
      <c r="CYQ102" s="4"/>
      <c r="CYR102" s="4"/>
      <c r="CYS102" s="4"/>
      <c r="CYT102" s="4"/>
      <c r="CYU102" s="4"/>
      <c r="CYV102" s="4"/>
      <c r="CYW102" s="4"/>
      <c r="CYX102" s="4"/>
      <c r="CYY102" s="4"/>
      <c r="CYZ102" s="4"/>
      <c r="CZA102" s="4"/>
      <c r="CZB102" s="4"/>
      <c r="CZC102" s="4"/>
      <c r="CZD102" s="4"/>
      <c r="CZE102" s="4"/>
      <c r="CZF102" s="4"/>
      <c r="CZG102" s="4"/>
      <c r="CZH102" s="4"/>
      <c r="CZI102" s="4"/>
      <c r="CZJ102" s="4"/>
      <c r="CZK102" s="4"/>
      <c r="CZL102" s="4"/>
      <c r="CZM102" s="4"/>
      <c r="CZN102" s="4"/>
      <c r="CZO102" s="4"/>
      <c r="CZP102" s="4"/>
      <c r="CZQ102" s="4"/>
      <c r="CZR102" s="4"/>
      <c r="CZS102" s="4"/>
      <c r="CZT102" s="4"/>
      <c r="CZU102" s="4"/>
      <c r="CZV102" s="4"/>
      <c r="CZW102" s="4"/>
      <c r="CZX102" s="4"/>
      <c r="CZY102" s="4"/>
      <c r="CZZ102" s="4"/>
      <c r="DAA102" s="4"/>
      <c r="DAB102" s="4"/>
      <c r="DAC102" s="4"/>
      <c r="DAD102" s="4"/>
      <c r="DAE102" s="4"/>
      <c r="DAF102" s="4"/>
      <c r="DAG102" s="4"/>
      <c r="DAH102" s="4"/>
      <c r="DAI102" s="4"/>
      <c r="DAJ102" s="4"/>
      <c r="DAK102" s="4"/>
      <c r="DAL102" s="4"/>
      <c r="DAM102" s="4"/>
      <c r="DAN102" s="4"/>
      <c r="DAO102" s="4"/>
      <c r="DAP102" s="4"/>
      <c r="DAQ102" s="4"/>
      <c r="DAR102" s="4"/>
      <c r="DAS102" s="4"/>
      <c r="DAT102" s="4"/>
      <c r="DAU102" s="4"/>
      <c r="DAV102" s="4"/>
      <c r="DAW102" s="4"/>
      <c r="DAX102" s="4"/>
      <c r="DAY102" s="4"/>
      <c r="DAZ102" s="4"/>
      <c r="DBA102" s="4"/>
      <c r="DBB102" s="4"/>
      <c r="DBC102" s="4"/>
      <c r="DBD102" s="4"/>
      <c r="DBE102" s="4"/>
      <c r="DBF102" s="4"/>
      <c r="DBG102" s="4"/>
      <c r="DBH102" s="4"/>
      <c r="DBI102" s="4"/>
      <c r="DBJ102" s="4"/>
      <c r="DBK102" s="4"/>
      <c r="DBL102" s="4"/>
      <c r="DBM102" s="4"/>
      <c r="DBN102" s="4"/>
      <c r="DBO102" s="4"/>
      <c r="DBP102" s="4"/>
      <c r="DBQ102" s="4"/>
      <c r="DBR102" s="4"/>
      <c r="DBS102" s="4"/>
      <c r="DBT102" s="4"/>
      <c r="DBU102" s="4"/>
      <c r="DBV102" s="4"/>
      <c r="DBW102" s="4"/>
      <c r="DBX102" s="4"/>
      <c r="DBY102" s="4"/>
      <c r="DBZ102" s="4"/>
      <c r="DCA102" s="4"/>
      <c r="DCB102" s="4"/>
      <c r="DCC102" s="4"/>
      <c r="DCD102" s="4"/>
      <c r="DCE102" s="4"/>
      <c r="DCF102" s="4"/>
      <c r="DCG102" s="4"/>
      <c r="DCH102" s="4"/>
      <c r="DCI102" s="4"/>
      <c r="DCJ102" s="4"/>
      <c r="DCK102" s="4"/>
      <c r="DCL102" s="4"/>
      <c r="DCM102" s="4"/>
      <c r="DCN102" s="4"/>
      <c r="DCO102" s="4"/>
      <c r="DCP102" s="4"/>
      <c r="DCQ102" s="4"/>
      <c r="DCR102" s="4"/>
      <c r="DCS102" s="4"/>
      <c r="DCT102" s="4"/>
      <c r="DCU102" s="4"/>
      <c r="DCV102" s="4"/>
      <c r="DCW102" s="4"/>
      <c r="DCX102" s="4"/>
      <c r="DCY102" s="4"/>
      <c r="DCZ102" s="4"/>
      <c r="DDA102" s="4"/>
      <c r="DDB102" s="4"/>
      <c r="DDC102" s="4"/>
      <c r="DDD102" s="4"/>
      <c r="DDE102" s="4"/>
      <c r="DDF102" s="4"/>
      <c r="DDG102" s="4"/>
      <c r="DDH102" s="4"/>
      <c r="DDI102" s="4"/>
      <c r="DDJ102" s="4"/>
      <c r="DDK102" s="4"/>
      <c r="DDL102" s="4"/>
      <c r="DDM102" s="4"/>
      <c r="DDN102" s="4"/>
      <c r="DDO102" s="4"/>
      <c r="DDP102" s="4"/>
      <c r="DDQ102" s="4"/>
      <c r="DDR102" s="4"/>
      <c r="DDS102" s="4"/>
      <c r="DDT102" s="4"/>
      <c r="DDU102" s="4"/>
      <c r="DDV102" s="4"/>
      <c r="DDW102" s="4"/>
      <c r="DDX102" s="4"/>
      <c r="DDY102" s="4"/>
      <c r="DDZ102" s="4"/>
      <c r="DEA102" s="4"/>
      <c r="DEB102" s="4"/>
      <c r="DEC102" s="4"/>
      <c r="DED102" s="4"/>
      <c r="DEE102" s="4"/>
      <c r="DEF102" s="4"/>
      <c r="DEG102" s="4"/>
      <c r="DEH102" s="4"/>
      <c r="DEI102" s="4"/>
      <c r="DEJ102" s="4"/>
      <c r="DEK102" s="4"/>
      <c r="DEL102" s="4"/>
      <c r="DEM102" s="4"/>
      <c r="DEN102" s="4"/>
      <c r="DEO102" s="4"/>
      <c r="DEP102" s="4"/>
      <c r="DEQ102" s="4"/>
      <c r="DER102" s="4"/>
      <c r="DES102" s="4"/>
      <c r="DET102" s="4"/>
      <c r="DEU102" s="4"/>
      <c r="DEV102" s="4"/>
      <c r="DEW102" s="4"/>
      <c r="DEX102" s="4"/>
      <c r="DEY102" s="4"/>
      <c r="DEZ102" s="4"/>
      <c r="DFA102" s="4"/>
      <c r="DFB102" s="4"/>
      <c r="DFC102" s="4"/>
      <c r="DFD102" s="4"/>
      <c r="DFE102" s="4"/>
      <c r="DFF102" s="4"/>
      <c r="DFG102" s="4"/>
      <c r="DFH102" s="4"/>
      <c r="DFI102" s="4"/>
      <c r="DFJ102" s="4"/>
      <c r="DFK102" s="4"/>
      <c r="DFL102" s="4"/>
      <c r="DFM102" s="4"/>
      <c r="DFN102" s="4"/>
      <c r="DFO102" s="4"/>
      <c r="DFP102" s="4"/>
      <c r="DFQ102" s="4"/>
      <c r="DFR102" s="4"/>
      <c r="DFS102" s="4"/>
      <c r="DFT102" s="4"/>
      <c r="DFU102" s="4"/>
      <c r="DFV102" s="4"/>
      <c r="DFW102" s="4"/>
      <c r="DFX102" s="4"/>
      <c r="DFY102" s="4"/>
      <c r="DFZ102" s="4"/>
      <c r="DGA102" s="4"/>
      <c r="DGB102" s="4"/>
      <c r="DGC102" s="4"/>
      <c r="DGD102" s="4"/>
      <c r="DGE102" s="4"/>
      <c r="DGF102" s="4"/>
      <c r="DGG102" s="4"/>
      <c r="DGH102" s="4"/>
      <c r="DGI102" s="4"/>
      <c r="DGJ102" s="4"/>
      <c r="DGK102" s="4"/>
      <c r="DGL102" s="4"/>
      <c r="DGM102" s="4"/>
      <c r="DGN102" s="4"/>
      <c r="DGO102" s="4"/>
      <c r="DGP102" s="4"/>
      <c r="DGQ102" s="4"/>
      <c r="DGR102" s="4"/>
      <c r="DGS102" s="4"/>
      <c r="DGT102" s="4"/>
      <c r="DGU102" s="4"/>
      <c r="DGV102" s="4"/>
      <c r="DGW102" s="4"/>
      <c r="DGX102" s="4"/>
      <c r="DGY102" s="4"/>
      <c r="DGZ102" s="4"/>
      <c r="DHA102" s="4"/>
      <c r="DHB102" s="4"/>
      <c r="DHC102" s="4"/>
      <c r="DHD102" s="4"/>
      <c r="DHE102" s="4"/>
      <c r="DHF102" s="4"/>
      <c r="DHG102" s="4"/>
      <c r="DHH102" s="4"/>
      <c r="DHI102" s="4"/>
      <c r="DHJ102" s="4"/>
      <c r="DHK102" s="4"/>
      <c r="DHL102" s="4"/>
      <c r="DHM102" s="4"/>
      <c r="DHN102" s="4"/>
      <c r="DHO102" s="4"/>
      <c r="DHP102" s="4"/>
      <c r="DHQ102" s="4"/>
      <c r="DHR102" s="4"/>
      <c r="DHS102" s="4"/>
      <c r="DHT102" s="4"/>
      <c r="DHU102" s="4"/>
      <c r="DHV102" s="4"/>
      <c r="DHW102" s="4"/>
      <c r="DHX102" s="4"/>
      <c r="DHY102" s="4"/>
      <c r="DHZ102" s="4"/>
      <c r="DIA102" s="4"/>
      <c r="DIB102" s="4"/>
      <c r="DIC102" s="4"/>
      <c r="DID102" s="4"/>
      <c r="DIE102" s="4"/>
      <c r="DIF102" s="4"/>
      <c r="DIG102" s="4"/>
      <c r="DIH102" s="4"/>
      <c r="DII102" s="4"/>
      <c r="DIJ102" s="4"/>
      <c r="DIK102" s="4"/>
      <c r="DIL102" s="4"/>
      <c r="DIM102" s="4"/>
      <c r="DIN102" s="4"/>
      <c r="DIO102" s="4"/>
      <c r="DIP102" s="4"/>
      <c r="DIQ102" s="4"/>
      <c r="DIR102" s="4"/>
      <c r="DIS102" s="4"/>
      <c r="DIT102" s="4"/>
      <c r="DIU102" s="4"/>
      <c r="DIV102" s="4"/>
      <c r="DIW102" s="4"/>
      <c r="DIX102" s="4"/>
      <c r="DIY102" s="4"/>
      <c r="DIZ102" s="4"/>
      <c r="DJA102" s="4"/>
      <c r="DJB102" s="4"/>
      <c r="DJC102" s="4"/>
      <c r="DJD102" s="4"/>
      <c r="DJE102" s="4"/>
      <c r="DJF102" s="4"/>
      <c r="DJG102" s="4"/>
      <c r="DJH102" s="4"/>
      <c r="DJI102" s="4"/>
      <c r="DJJ102" s="4"/>
      <c r="DJK102" s="4"/>
      <c r="DJL102" s="4"/>
      <c r="DJM102" s="4"/>
      <c r="DJN102" s="4"/>
      <c r="DJO102" s="4"/>
      <c r="DJP102" s="4"/>
      <c r="DJQ102" s="4"/>
      <c r="DJR102" s="4"/>
      <c r="DJS102" s="4"/>
      <c r="DJT102" s="4"/>
      <c r="DJU102" s="4"/>
      <c r="DJV102" s="4"/>
      <c r="DJW102" s="4"/>
      <c r="DJX102" s="4"/>
      <c r="DJY102" s="4"/>
      <c r="DJZ102" s="4"/>
      <c r="DKA102" s="4"/>
      <c r="DKB102" s="4"/>
      <c r="DKC102" s="4"/>
      <c r="DKD102" s="4"/>
      <c r="DKE102" s="4"/>
      <c r="DKF102" s="4"/>
      <c r="DKG102" s="4"/>
      <c r="DKH102" s="4"/>
      <c r="DKI102" s="4"/>
      <c r="DKJ102" s="4"/>
      <c r="DKK102" s="4"/>
      <c r="DKL102" s="4"/>
      <c r="DKM102" s="4"/>
      <c r="DKN102" s="4"/>
      <c r="DKO102" s="4"/>
      <c r="DKP102" s="4"/>
      <c r="DKQ102" s="4"/>
      <c r="DKR102" s="4"/>
      <c r="DKS102" s="4"/>
      <c r="DKT102" s="4"/>
      <c r="DKU102" s="4"/>
      <c r="DKV102" s="4"/>
      <c r="DKW102" s="4"/>
      <c r="DKX102" s="4"/>
      <c r="DKY102" s="4"/>
      <c r="DKZ102" s="4"/>
      <c r="DLA102" s="4"/>
      <c r="DLB102" s="4"/>
      <c r="DLC102" s="4"/>
      <c r="DLD102" s="4"/>
      <c r="DLE102" s="4"/>
      <c r="DLF102" s="4"/>
      <c r="DLG102" s="4"/>
      <c r="DLH102" s="4"/>
      <c r="DLI102" s="4"/>
      <c r="DLJ102" s="4"/>
      <c r="DLK102" s="4"/>
      <c r="DLL102" s="4"/>
      <c r="DLM102" s="4"/>
      <c r="DLN102" s="4"/>
      <c r="DLO102" s="4"/>
      <c r="DLP102" s="4"/>
      <c r="DLQ102" s="4"/>
      <c r="DLR102" s="4"/>
      <c r="DLS102" s="4"/>
      <c r="DLT102" s="4"/>
      <c r="DLU102" s="4"/>
      <c r="DLV102" s="4"/>
      <c r="DLW102" s="4"/>
      <c r="DLX102" s="4"/>
      <c r="DLY102" s="4"/>
      <c r="DLZ102" s="4"/>
      <c r="DMA102" s="4"/>
      <c r="DMB102" s="4"/>
      <c r="DMC102" s="4"/>
      <c r="DMD102" s="4"/>
      <c r="DME102" s="4"/>
      <c r="DMF102" s="4"/>
      <c r="DMG102" s="4"/>
      <c r="DMH102" s="4"/>
      <c r="DMI102" s="4"/>
      <c r="DMJ102" s="4"/>
      <c r="DMK102" s="4"/>
      <c r="DML102" s="4"/>
      <c r="DMM102" s="4"/>
      <c r="DMN102" s="4"/>
      <c r="DMO102" s="4"/>
      <c r="DMP102" s="4"/>
      <c r="DMQ102" s="4"/>
      <c r="DMR102" s="4"/>
      <c r="DMS102" s="4"/>
      <c r="DMT102" s="4"/>
      <c r="DMU102" s="4"/>
      <c r="DMV102" s="4"/>
      <c r="DMW102" s="4"/>
      <c r="DMX102" s="4"/>
      <c r="DMY102" s="4"/>
      <c r="DMZ102" s="4"/>
      <c r="DNA102" s="4"/>
      <c r="DNB102" s="4"/>
      <c r="DNC102" s="4"/>
      <c r="DND102" s="4"/>
      <c r="DNE102" s="4"/>
      <c r="DNF102" s="4"/>
      <c r="DNG102" s="4"/>
      <c r="DNH102" s="4"/>
      <c r="DNI102" s="4"/>
      <c r="DNJ102" s="4"/>
      <c r="DNK102" s="4"/>
      <c r="DNL102" s="4"/>
      <c r="DNM102" s="4"/>
      <c r="DNN102" s="4"/>
      <c r="DNO102" s="4"/>
      <c r="DNP102" s="4"/>
      <c r="DNQ102" s="4"/>
      <c r="DNR102" s="4"/>
      <c r="DNS102" s="4"/>
      <c r="DNT102" s="4"/>
      <c r="DNU102" s="4"/>
      <c r="DNV102" s="4"/>
      <c r="DNW102" s="4"/>
      <c r="DNX102" s="4"/>
      <c r="DNY102" s="4"/>
      <c r="DNZ102" s="4"/>
      <c r="DOA102" s="4"/>
      <c r="DOB102" s="4"/>
      <c r="DOC102" s="4"/>
      <c r="DOD102" s="4"/>
      <c r="DOE102" s="4"/>
      <c r="DOF102" s="4"/>
      <c r="DOG102" s="4"/>
      <c r="DOH102" s="4"/>
      <c r="DOI102" s="4"/>
      <c r="DOJ102" s="4"/>
      <c r="DOK102" s="4"/>
      <c r="DOL102" s="4"/>
      <c r="DOM102" s="4"/>
      <c r="DON102" s="4"/>
      <c r="DOO102" s="4"/>
      <c r="DOP102" s="4"/>
      <c r="DOQ102" s="4"/>
      <c r="DOR102" s="4"/>
      <c r="DOS102" s="4"/>
      <c r="DOT102" s="4"/>
      <c r="DOU102" s="4"/>
      <c r="DOV102" s="4"/>
      <c r="DOW102" s="4"/>
      <c r="DOX102" s="4"/>
      <c r="DOY102" s="4"/>
      <c r="DOZ102" s="4"/>
      <c r="DPA102" s="4"/>
      <c r="DPB102" s="4"/>
      <c r="DPC102" s="4"/>
      <c r="DPD102" s="4"/>
      <c r="DPE102" s="4"/>
      <c r="DPF102" s="4"/>
      <c r="DPG102" s="4"/>
      <c r="DPH102" s="4"/>
      <c r="DPI102" s="4"/>
      <c r="DPJ102" s="4"/>
      <c r="DPK102" s="4"/>
      <c r="DPL102" s="4"/>
      <c r="DPM102" s="4"/>
      <c r="DPN102" s="4"/>
      <c r="DPO102" s="4"/>
      <c r="DPP102" s="4"/>
      <c r="DPQ102" s="4"/>
      <c r="DPR102" s="4"/>
      <c r="DPS102" s="4"/>
      <c r="DPT102" s="4"/>
      <c r="DPU102" s="4"/>
      <c r="DPV102" s="4"/>
      <c r="DPW102" s="4"/>
      <c r="DPX102" s="4"/>
      <c r="DPY102" s="4"/>
      <c r="DPZ102" s="4"/>
      <c r="DQA102" s="4"/>
      <c r="DQB102" s="4"/>
      <c r="DQC102" s="4"/>
      <c r="DQD102" s="4"/>
      <c r="DQE102" s="4"/>
      <c r="DQF102" s="4"/>
      <c r="DQG102" s="4"/>
      <c r="DQH102" s="4"/>
      <c r="DQI102" s="4"/>
      <c r="DQJ102" s="4"/>
      <c r="DQK102" s="4"/>
      <c r="DQL102" s="4"/>
      <c r="DQM102" s="4"/>
      <c r="DQN102" s="4"/>
      <c r="DQO102" s="4"/>
      <c r="DQP102" s="4"/>
      <c r="DQQ102" s="4"/>
      <c r="DQR102" s="4"/>
      <c r="DQS102" s="4"/>
      <c r="DQT102" s="4"/>
      <c r="DQU102" s="4"/>
      <c r="DQV102" s="4"/>
      <c r="DQW102" s="4"/>
      <c r="DQX102" s="4"/>
      <c r="DQY102" s="4"/>
      <c r="DQZ102" s="4"/>
      <c r="DRA102" s="4"/>
      <c r="DRB102" s="4"/>
      <c r="DRC102" s="4"/>
      <c r="DRD102" s="4"/>
      <c r="DRE102" s="4"/>
      <c r="DRF102" s="4"/>
      <c r="DRG102" s="4"/>
      <c r="DRH102" s="4"/>
      <c r="DRI102" s="4"/>
      <c r="DRJ102" s="4"/>
      <c r="DRK102" s="4"/>
      <c r="DRL102" s="4"/>
      <c r="DRM102" s="4"/>
      <c r="DRN102" s="4"/>
      <c r="DRO102" s="4"/>
      <c r="DRP102" s="4"/>
      <c r="DRQ102" s="4"/>
      <c r="DRR102" s="4"/>
      <c r="DRS102" s="4"/>
      <c r="DRT102" s="4"/>
      <c r="DRU102" s="4"/>
      <c r="DRV102" s="4"/>
      <c r="DRW102" s="4"/>
      <c r="DRX102" s="4"/>
      <c r="DRY102" s="4"/>
      <c r="DRZ102" s="4"/>
      <c r="DSA102" s="4"/>
      <c r="DSB102" s="4"/>
      <c r="DSC102" s="4"/>
      <c r="DSD102" s="4"/>
      <c r="DSE102" s="4"/>
      <c r="DSF102" s="4"/>
      <c r="DSG102" s="4"/>
      <c r="DSH102" s="4"/>
      <c r="DSI102" s="4"/>
      <c r="DSJ102" s="4"/>
      <c r="DSK102" s="4"/>
      <c r="DSL102" s="4"/>
      <c r="DSM102" s="4"/>
      <c r="DSN102" s="4"/>
      <c r="DSO102" s="4"/>
      <c r="DSP102" s="4"/>
      <c r="DSQ102" s="4"/>
      <c r="DSR102" s="4"/>
      <c r="DSS102" s="4"/>
      <c r="DST102" s="4"/>
      <c r="DSU102" s="4"/>
      <c r="DSV102" s="4"/>
      <c r="DSW102" s="4"/>
      <c r="DSX102" s="4"/>
      <c r="DSY102" s="4"/>
      <c r="DSZ102" s="4"/>
      <c r="DTA102" s="4"/>
      <c r="DTB102" s="4"/>
      <c r="DTC102" s="4"/>
      <c r="DTD102" s="4"/>
      <c r="DTE102" s="4"/>
      <c r="DTF102" s="4"/>
      <c r="DTG102" s="4"/>
      <c r="DTH102" s="4"/>
      <c r="DTI102" s="4"/>
      <c r="DTJ102" s="4"/>
      <c r="DTK102" s="4"/>
      <c r="DTL102" s="4"/>
      <c r="DTM102" s="4"/>
      <c r="DTN102" s="4"/>
      <c r="DTO102" s="4"/>
      <c r="DTP102" s="4"/>
      <c r="DTQ102" s="4"/>
      <c r="DTR102" s="4"/>
      <c r="DTS102" s="4"/>
      <c r="DTT102" s="4"/>
      <c r="DTU102" s="4"/>
      <c r="DTV102" s="4"/>
      <c r="DTW102" s="4"/>
      <c r="DTX102" s="4"/>
      <c r="DTY102" s="4"/>
      <c r="DTZ102" s="4"/>
      <c r="DUA102" s="4"/>
      <c r="DUB102" s="4"/>
      <c r="DUC102" s="4"/>
      <c r="DUD102" s="4"/>
      <c r="DUE102" s="4"/>
      <c r="DUF102" s="4"/>
      <c r="DUG102" s="4"/>
      <c r="DUH102" s="4"/>
      <c r="DUI102" s="4"/>
      <c r="DUJ102" s="4"/>
      <c r="DUK102" s="4"/>
      <c r="DUL102" s="4"/>
      <c r="DUM102" s="4"/>
      <c r="DUN102" s="4"/>
      <c r="DUO102" s="4"/>
      <c r="DUP102" s="4"/>
      <c r="DUQ102" s="4"/>
      <c r="DUR102" s="4"/>
      <c r="DUS102" s="4"/>
      <c r="DUT102" s="4"/>
      <c r="DUU102" s="4"/>
      <c r="DUV102" s="4"/>
      <c r="DUW102" s="4"/>
      <c r="DUX102" s="4"/>
      <c r="DUY102" s="4"/>
      <c r="DUZ102" s="4"/>
      <c r="DVA102" s="4"/>
      <c r="DVB102" s="4"/>
      <c r="DVC102" s="4"/>
      <c r="DVD102" s="4"/>
      <c r="DVE102" s="4"/>
      <c r="DVF102" s="4"/>
      <c r="DVG102" s="4"/>
      <c r="DVH102" s="4"/>
      <c r="DVI102" s="4"/>
      <c r="DVJ102" s="4"/>
      <c r="DVK102" s="4"/>
      <c r="DVL102" s="4"/>
      <c r="DVM102" s="4"/>
      <c r="DVN102" s="4"/>
      <c r="DVO102" s="4"/>
      <c r="DVP102" s="4"/>
      <c r="DVQ102" s="4"/>
      <c r="DVR102" s="4"/>
      <c r="DVS102" s="4"/>
      <c r="DVT102" s="4"/>
      <c r="DVU102" s="4"/>
      <c r="DVV102" s="4"/>
      <c r="DVW102" s="4"/>
      <c r="DVX102" s="4"/>
      <c r="DVY102" s="4"/>
      <c r="DVZ102" s="4"/>
      <c r="DWA102" s="4"/>
      <c r="DWB102" s="4"/>
      <c r="DWC102" s="4"/>
      <c r="DWD102" s="4"/>
      <c r="DWE102" s="4"/>
      <c r="DWF102" s="4"/>
      <c r="DWG102" s="4"/>
      <c r="DWH102" s="4"/>
      <c r="DWI102" s="4"/>
      <c r="DWJ102" s="4"/>
      <c r="DWK102" s="4"/>
      <c r="DWL102" s="4"/>
      <c r="DWM102" s="4"/>
      <c r="DWN102" s="4"/>
      <c r="DWO102" s="4"/>
      <c r="DWP102" s="4"/>
      <c r="DWQ102" s="4"/>
      <c r="DWR102" s="4"/>
      <c r="DWS102" s="4"/>
      <c r="DWT102" s="4"/>
      <c r="DWU102" s="4"/>
      <c r="DWV102" s="4"/>
      <c r="DWW102" s="4"/>
      <c r="DWX102" s="4"/>
      <c r="DWY102" s="4"/>
      <c r="DWZ102" s="4"/>
      <c r="DXA102" s="4"/>
      <c r="DXB102" s="4"/>
      <c r="DXC102" s="4"/>
      <c r="DXD102" s="4"/>
      <c r="DXE102" s="4"/>
      <c r="DXF102" s="4"/>
      <c r="DXG102" s="4"/>
      <c r="DXH102" s="4"/>
      <c r="DXI102" s="4"/>
      <c r="DXJ102" s="4"/>
      <c r="DXK102" s="4"/>
      <c r="DXL102" s="4"/>
      <c r="DXM102" s="4"/>
      <c r="DXN102" s="4"/>
      <c r="DXO102" s="4"/>
      <c r="DXP102" s="4"/>
      <c r="DXQ102" s="4"/>
      <c r="DXR102" s="4"/>
      <c r="DXS102" s="4"/>
      <c r="DXT102" s="4"/>
      <c r="DXU102" s="4"/>
      <c r="DXV102" s="4"/>
      <c r="DXW102" s="4"/>
      <c r="DXX102" s="4"/>
      <c r="DXY102" s="4"/>
      <c r="DXZ102" s="4"/>
      <c r="DYA102" s="4"/>
      <c r="DYB102" s="4"/>
      <c r="DYC102" s="4"/>
      <c r="DYD102" s="4"/>
      <c r="DYE102" s="4"/>
      <c r="DYF102" s="4"/>
      <c r="DYG102" s="4"/>
      <c r="DYH102" s="4"/>
      <c r="DYI102" s="4"/>
      <c r="DYJ102" s="4"/>
      <c r="DYK102" s="4"/>
      <c r="DYL102" s="4"/>
      <c r="DYM102" s="4"/>
      <c r="DYN102" s="4"/>
      <c r="DYO102" s="4"/>
      <c r="DYP102" s="4"/>
      <c r="DYQ102" s="4"/>
      <c r="DYR102" s="4"/>
      <c r="DYS102" s="4"/>
      <c r="DYT102" s="4"/>
      <c r="DYU102" s="4"/>
      <c r="DYV102" s="4"/>
      <c r="DYW102" s="4"/>
      <c r="DYX102" s="4"/>
      <c r="DYY102" s="4"/>
      <c r="DYZ102" s="4"/>
      <c r="DZA102" s="4"/>
      <c r="DZB102" s="4"/>
      <c r="DZC102" s="4"/>
      <c r="DZD102" s="4"/>
      <c r="DZE102" s="4"/>
      <c r="DZF102" s="4"/>
      <c r="DZG102" s="4"/>
      <c r="DZH102" s="4"/>
      <c r="DZI102" s="4"/>
      <c r="DZJ102" s="4"/>
      <c r="DZK102" s="4"/>
      <c r="DZL102" s="4"/>
      <c r="DZM102" s="4"/>
      <c r="DZN102" s="4"/>
      <c r="DZO102" s="4"/>
      <c r="DZP102" s="4"/>
      <c r="DZQ102" s="4"/>
      <c r="DZR102" s="4"/>
      <c r="DZS102" s="4"/>
      <c r="DZT102" s="4"/>
      <c r="DZU102" s="4"/>
      <c r="DZV102" s="4"/>
      <c r="DZW102" s="4"/>
      <c r="DZX102" s="4"/>
      <c r="DZY102" s="4"/>
      <c r="DZZ102" s="4"/>
      <c r="EAA102" s="4"/>
      <c r="EAB102" s="4"/>
      <c r="EAC102" s="4"/>
      <c r="EAD102" s="4"/>
      <c r="EAE102" s="4"/>
      <c r="EAF102" s="4"/>
      <c r="EAG102" s="4"/>
      <c r="EAH102" s="4"/>
      <c r="EAI102" s="4"/>
      <c r="EAJ102" s="4"/>
      <c r="EAK102" s="4"/>
      <c r="EAL102" s="4"/>
      <c r="EAM102" s="4"/>
      <c r="EAN102" s="4"/>
      <c r="EAO102" s="4"/>
      <c r="EAP102" s="4"/>
      <c r="EAQ102" s="4"/>
      <c r="EAR102" s="4"/>
      <c r="EAS102" s="4"/>
      <c r="EAT102" s="4"/>
      <c r="EAU102" s="4"/>
      <c r="EAV102" s="4"/>
      <c r="EAW102" s="4"/>
      <c r="EAX102" s="4"/>
      <c r="EAY102" s="4"/>
      <c r="EAZ102" s="4"/>
      <c r="EBA102" s="4"/>
      <c r="EBB102" s="4"/>
      <c r="EBC102" s="4"/>
      <c r="EBD102" s="4"/>
      <c r="EBE102" s="4"/>
      <c r="EBF102" s="4"/>
      <c r="EBG102" s="4"/>
      <c r="EBH102" s="4"/>
      <c r="EBI102" s="4"/>
      <c r="EBJ102" s="4"/>
      <c r="EBK102" s="4"/>
      <c r="EBL102" s="4"/>
      <c r="EBM102" s="4"/>
      <c r="EBN102" s="4"/>
      <c r="EBO102" s="4"/>
      <c r="EBP102" s="4"/>
      <c r="EBQ102" s="4"/>
      <c r="EBR102" s="4"/>
      <c r="EBS102" s="4"/>
      <c r="EBT102" s="4"/>
      <c r="EBU102" s="4"/>
      <c r="EBV102" s="4"/>
      <c r="EBW102" s="4"/>
      <c r="EBX102" s="4"/>
      <c r="EBY102" s="4"/>
      <c r="EBZ102" s="4"/>
      <c r="ECA102" s="4"/>
      <c r="ECB102" s="4"/>
      <c r="ECC102" s="4"/>
      <c r="ECD102" s="4"/>
      <c r="ECE102" s="4"/>
      <c r="ECF102" s="4"/>
      <c r="ECG102" s="4"/>
      <c r="ECH102" s="4"/>
      <c r="ECI102" s="4"/>
      <c r="ECJ102" s="4"/>
      <c r="ECK102" s="4"/>
      <c r="ECL102" s="4"/>
      <c r="ECM102" s="4"/>
      <c r="ECN102" s="4"/>
      <c r="ECO102" s="4"/>
      <c r="ECP102" s="4"/>
      <c r="ECQ102" s="4"/>
      <c r="ECR102" s="4"/>
      <c r="ECS102" s="4"/>
      <c r="ECT102" s="4"/>
      <c r="ECU102" s="4"/>
      <c r="ECV102" s="4"/>
      <c r="ECW102" s="4"/>
      <c r="ECX102" s="4"/>
      <c r="ECY102" s="4"/>
      <c r="ECZ102" s="4"/>
      <c r="EDA102" s="4"/>
      <c r="EDB102" s="4"/>
      <c r="EDC102" s="4"/>
      <c r="EDD102" s="4"/>
      <c r="EDE102" s="4"/>
      <c r="EDF102" s="4"/>
      <c r="EDG102" s="4"/>
      <c r="EDH102" s="4"/>
      <c r="EDI102" s="4"/>
      <c r="EDJ102" s="4"/>
      <c r="EDK102" s="4"/>
      <c r="EDL102" s="4"/>
      <c r="EDM102" s="4"/>
      <c r="EDN102" s="4"/>
      <c r="EDO102" s="4"/>
      <c r="EDP102" s="4"/>
      <c r="EDQ102" s="4"/>
      <c r="EDR102" s="4"/>
      <c r="EDS102" s="4"/>
      <c r="EDT102" s="4"/>
      <c r="EDU102" s="4"/>
      <c r="EDV102" s="4"/>
      <c r="EDW102" s="4"/>
      <c r="EDX102" s="4"/>
      <c r="EDY102" s="4"/>
      <c r="EDZ102" s="4"/>
      <c r="EEA102" s="4"/>
      <c r="EEB102" s="4"/>
      <c r="EEC102" s="4"/>
      <c r="EED102" s="4"/>
      <c r="EEE102" s="4"/>
      <c r="EEF102" s="4"/>
      <c r="EEG102" s="4"/>
      <c r="EEH102" s="4"/>
      <c r="EEI102" s="4"/>
      <c r="EEJ102" s="4"/>
      <c r="EEK102" s="4"/>
      <c r="EEL102" s="4"/>
      <c r="EEM102" s="4"/>
      <c r="EEN102" s="4"/>
      <c r="EEO102" s="4"/>
      <c r="EEP102" s="4"/>
      <c r="EEQ102" s="4"/>
      <c r="EER102" s="4"/>
      <c r="EES102" s="4"/>
      <c r="EET102" s="4"/>
      <c r="EEU102" s="4"/>
      <c r="EEV102" s="4"/>
      <c r="EEW102" s="4"/>
      <c r="EEX102" s="4"/>
      <c r="EEY102" s="4"/>
      <c r="EEZ102" s="4"/>
      <c r="EFA102" s="4"/>
      <c r="EFB102" s="4"/>
      <c r="EFC102" s="4"/>
      <c r="EFD102" s="4"/>
      <c r="EFE102" s="4"/>
      <c r="EFF102" s="4"/>
      <c r="EFG102" s="4"/>
      <c r="EFH102" s="4"/>
      <c r="EFI102" s="4"/>
      <c r="EFJ102" s="4"/>
      <c r="EFK102" s="4"/>
      <c r="EFL102" s="4"/>
      <c r="EFM102" s="4"/>
      <c r="EFN102" s="4"/>
      <c r="EFO102" s="4"/>
      <c r="EFP102" s="4"/>
      <c r="EFQ102" s="4"/>
      <c r="EFR102" s="4"/>
      <c r="EFS102" s="4"/>
      <c r="EFT102" s="4"/>
      <c r="EFU102" s="4"/>
      <c r="EFV102" s="4"/>
      <c r="EFW102" s="4"/>
      <c r="EFX102" s="4"/>
      <c r="EFY102" s="4"/>
      <c r="EFZ102" s="4"/>
      <c r="EGA102" s="4"/>
      <c r="EGB102" s="4"/>
      <c r="EGC102" s="4"/>
      <c r="EGD102" s="4"/>
      <c r="EGE102" s="4"/>
      <c r="EGF102" s="4"/>
      <c r="EGG102" s="4"/>
      <c r="EGH102" s="4"/>
      <c r="EGI102" s="4"/>
      <c r="EGJ102" s="4"/>
      <c r="EGK102" s="4"/>
      <c r="EGL102" s="4"/>
      <c r="EGM102" s="4"/>
      <c r="EGN102" s="4"/>
      <c r="EGO102" s="4"/>
      <c r="EGP102" s="4"/>
      <c r="EGQ102" s="4"/>
      <c r="EGR102" s="4"/>
      <c r="EGS102" s="4"/>
      <c r="EGT102" s="4"/>
      <c r="EGU102" s="4"/>
      <c r="EGV102" s="4"/>
      <c r="EGW102" s="4"/>
      <c r="EGX102" s="4"/>
      <c r="EGY102" s="4"/>
      <c r="EGZ102" s="4"/>
      <c r="EHA102" s="4"/>
      <c r="EHB102" s="4"/>
      <c r="EHC102" s="4"/>
      <c r="EHD102" s="4"/>
      <c r="EHE102" s="4"/>
      <c r="EHF102" s="4"/>
      <c r="EHG102" s="4"/>
      <c r="EHH102" s="4"/>
      <c r="EHI102" s="4"/>
      <c r="EHJ102" s="4"/>
      <c r="EHK102" s="4"/>
      <c r="EHL102" s="4"/>
      <c r="EHM102" s="4"/>
      <c r="EHN102" s="4"/>
      <c r="EHO102" s="4"/>
      <c r="EHP102" s="4"/>
      <c r="EHQ102" s="4"/>
      <c r="EHR102" s="4"/>
      <c r="EHS102" s="4"/>
      <c r="EHT102" s="4"/>
      <c r="EHU102" s="4"/>
      <c r="EHV102" s="4"/>
      <c r="EHW102" s="4"/>
      <c r="EHX102" s="4"/>
      <c r="EHY102" s="4"/>
      <c r="EHZ102" s="4"/>
      <c r="EIA102" s="4"/>
      <c r="EIB102" s="4"/>
      <c r="EIC102" s="4"/>
      <c r="EID102" s="4"/>
      <c r="EIE102" s="4"/>
      <c r="EIF102" s="4"/>
      <c r="EIG102" s="4"/>
      <c r="EIH102" s="4"/>
      <c r="EII102" s="4"/>
      <c r="EIJ102" s="4"/>
      <c r="EIK102" s="4"/>
      <c r="EIL102" s="4"/>
      <c r="EIM102" s="4"/>
      <c r="EIN102" s="4"/>
      <c r="EIO102" s="4"/>
      <c r="EIP102" s="4"/>
      <c r="EIQ102" s="4"/>
      <c r="EIR102" s="4"/>
      <c r="EIS102" s="4"/>
      <c r="EIT102" s="4"/>
      <c r="EIU102" s="4"/>
      <c r="EIV102" s="4"/>
      <c r="EIW102" s="4"/>
      <c r="EIX102" s="4"/>
      <c r="EIY102" s="4"/>
      <c r="EIZ102" s="4"/>
      <c r="EJA102" s="4"/>
      <c r="EJB102" s="4"/>
      <c r="EJC102" s="4"/>
      <c r="EJD102" s="4"/>
      <c r="EJE102" s="4"/>
      <c r="EJF102" s="4"/>
      <c r="EJG102" s="4"/>
      <c r="EJH102" s="4"/>
      <c r="EJI102" s="4"/>
      <c r="EJJ102" s="4"/>
      <c r="EJK102" s="4"/>
      <c r="EJL102" s="4"/>
      <c r="EJM102" s="4"/>
      <c r="EJN102" s="4"/>
      <c r="EJO102" s="4"/>
      <c r="EJP102" s="4"/>
      <c r="EJQ102" s="4"/>
      <c r="EJR102" s="4"/>
      <c r="EJS102" s="4"/>
      <c r="EJT102" s="4"/>
      <c r="EJU102" s="4"/>
      <c r="EJV102" s="4"/>
      <c r="EJW102" s="4"/>
      <c r="EJX102" s="4"/>
      <c r="EJY102" s="4"/>
      <c r="EJZ102" s="4"/>
      <c r="EKA102" s="4"/>
      <c r="EKB102" s="4"/>
      <c r="EKC102" s="4"/>
      <c r="EKD102" s="4"/>
      <c r="EKE102" s="4"/>
      <c r="EKF102" s="4"/>
      <c r="EKG102" s="4"/>
      <c r="EKH102" s="4"/>
      <c r="EKI102" s="4"/>
      <c r="EKJ102" s="4"/>
      <c r="EKK102" s="4"/>
      <c r="EKL102" s="4"/>
      <c r="EKM102" s="4"/>
      <c r="EKN102" s="4"/>
      <c r="EKO102" s="4"/>
      <c r="EKP102" s="4"/>
      <c r="EKQ102" s="4"/>
      <c r="EKR102" s="4"/>
      <c r="EKS102" s="4"/>
      <c r="EKT102" s="4"/>
      <c r="EKU102" s="4"/>
      <c r="EKV102" s="4"/>
      <c r="EKW102" s="4"/>
      <c r="EKX102" s="4"/>
      <c r="EKY102" s="4"/>
      <c r="EKZ102" s="4"/>
      <c r="ELA102" s="4"/>
      <c r="ELB102" s="4"/>
      <c r="ELC102" s="4"/>
      <c r="ELD102" s="4"/>
      <c r="ELE102" s="4"/>
      <c r="ELF102" s="4"/>
      <c r="ELG102" s="4"/>
      <c r="ELH102" s="4"/>
      <c r="ELI102" s="4"/>
      <c r="ELJ102" s="4"/>
      <c r="ELK102" s="4"/>
      <c r="ELL102" s="4"/>
      <c r="ELM102" s="4"/>
      <c r="ELN102" s="4"/>
      <c r="ELO102" s="4"/>
      <c r="ELP102" s="4"/>
      <c r="ELQ102" s="4"/>
      <c r="ELR102" s="4"/>
      <c r="ELS102" s="4"/>
      <c r="ELT102" s="4"/>
      <c r="ELU102" s="4"/>
      <c r="ELV102" s="4"/>
      <c r="ELW102" s="4"/>
      <c r="ELX102" s="4"/>
      <c r="ELY102" s="4"/>
      <c r="ELZ102" s="4"/>
      <c r="EMA102" s="4"/>
      <c r="EMB102" s="4"/>
      <c r="EMC102" s="4"/>
      <c r="EMD102" s="4"/>
      <c r="EME102" s="4"/>
      <c r="EMF102" s="4"/>
      <c r="EMG102" s="4"/>
      <c r="EMH102" s="4"/>
      <c r="EMI102" s="4"/>
      <c r="EMJ102" s="4"/>
      <c r="EMK102" s="4"/>
      <c r="EML102" s="4"/>
      <c r="EMM102" s="4"/>
      <c r="EMN102" s="4"/>
      <c r="EMO102" s="4"/>
      <c r="EMP102" s="4"/>
      <c r="EMQ102" s="4"/>
      <c r="EMR102" s="4"/>
      <c r="EMS102" s="4"/>
      <c r="EMT102" s="4"/>
      <c r="EMU102" s="4"/>
      <c r="EMV102" s="4"/>
      <c r="EMW102" s="4"/>
      <c r="EMX102" s="4"/>
      <c r="EMY102" s="4"/>
      <c r="EMZ102" s="4"/>
      <c r="ENA102" s="4"/>
      <c r="ENB102" s="4"/>
      <c r="ENC102" s="4"/>
      <c r="END102" s="4"/>
      <c r="ENE102" s="4"/>
      <c r="ENF102" s="4"/>
      <c r="ENG102" s="4"/>
      <c r="ENH102" s="4"/>
      <c r="ENI102" s="4"/>
      <c r="ENJ102" s="4"/>
      <c r="ENK102" s="4"/>
      <c r="ENL102" s="4"/>
      <c r="ENM102" s="4"/>
      <c r="ENN102" s="4"/>
      <c r="ENO102" s="4"/>
      <c r="ENP102" s="4"/>
      <c r="ENQ102" s="4"/>
      <c r="ENR102" s="4"/>
      <c r="ENS102" s="4"/>
      <c r="ENT102" s="4"/>
      <c r="ENU102" s="4"/>
      <c r="ENV102" s="4"/>
      <c r="ENW102" s="4"/>
      <c r="ENX102" s="4"/>
      <c r="ENY102" s="4"/>
      <c r="ENZ102" s="4"/>
      <c r="EOA102" s="4"/>
      <c r="EOB102" s="4"/>
      <c r="EOC102" s="4"/>
      <c r="EOD102" s="4"/>
      <c r="EOE102" s="4"/>
      <c r="EOF102" s="4"/>
      <c r="EOG102" s="4"/>
      <c r="EOH102" s="4"/>
      <c r="EOI102" s="4"/>
      <c r="EOJ102" s="4"/>
      <c r="EOK102" s="4"/>
      <c r="EOL102" s="4"/>
      <c r="EOM102" s="4"/>
      <c r="EON102" s="4"/>
      <c r="EOO102" s="4"/>
      <c r="EOP102" s="4"/>
      <c r="EOQ102" s="4"/>
      <c r="EOR102" s="4"/>
      <c r="EOS102" s="4"/>
      <c r="EOT102" s="4"/>
      <c r="EOU102" s="4"/>
      <c r="EOV102" s="4"/>
      <c r="EOW102" s="4"/>
      <c r="EOX102" s="4"/>
      <c r="EOY102" s="4"/>
      <c r="EOZ102" s="4"/>
      <c r="EPA102" s="4"/>
      <c r="EPB102" s="4"/>
      <c r="EPC102" s="4"/>
      <c r="EPD102" s="4"/>
      <c r="EPE102" s="4"/>
      <c r="EPF102" s="4"/>
      <c r="EPG102" s="4"/>
      <c r="EPH102" s="4"/>
      <c r="EPI102" s="4"/>
      <c r="EPJ102" s="4"/>
      <c r="EPK102" s="4"/>
      <c r="EPL102" s="4"/>
      <c r="EPM102" s="4"/>
      <c r="EPN102" s="4"/>
      <c r="EPO102" s="4"/>
      <c r="EPP102" s="4"/>
      <c r="EPQ102" s="4"/>
      <c r="EPR102" s="4"/>
      <c r="EPS102" s="4"/>
      <c r="EPT102" s="4"/>
      <c r="EPU102" s="4"/>
      <c r="EPV102" s="4"/>
      <c r="EPW102" s="4"/>
      <c r="EPX102" s="4"/>
      <c r="EPY102" s="4"/>
      <c r="EPZ102" s="4"/>
      <c r="EQA102" s="4"/>
      <c r="EQB102" s="4"/>
      <c r="EQC102" s="4"/>
      <c r="EQD102" s="4"/>
      <c r="EQE102" s="4"/>
      <c r="EQF102" s="4"/>
      <c r="EQG102" s="4"/>
      <c r="EQH102" s="4"/>
      <c r="EQI102" s="4"/>
      <c r="EQJ102" s="4"/>
      <c r="EQK102" s="4"/>
      <c r="EQL102" s="4"/>
      <c r="EQM102" s="4"/>
      <c r="EQN102" s="4"/>
      <c r="EQO102" s="4"/>
      <c r="EQP102" s="4"/>
      <c r="EQQ102" s="4"/>
      <c r="EQR102" s="4"/>
      <c r="EQS102" s="4"/>
      <c r="EQT102" s="4"/>
      <c r="EQU102" s="4"/>
      <c r="EQV102" s="4"/>
      <c r="EQW102" s="4"/>
      <c r="EQX102" s="4"/>
      <c r="EQY102" s="4"/>
      <c r="EQZ102" s="4"/>
      <c r="ERA102" s="4"/>
      <c r="ERB102" s="4"/>
      <c r="ERC102" s="4"/>
      <c r="ERD102" s="4"/>
      <c r="ERE102" s="4"/>
      <c r="ERF102" s="4"/>
      <c r="ERG102" s="4"/>
      <c r="ERH102" s="4"/>
      <c r="ERI102" s="4"/>
      <c r="ERJ102" s="4"/>
      <c r="ERK102" s="4"/>
      <c r="ERL102" s="4"/>
      <c r="ERM102" s="4"/>
      <c r="ERN102" s="4"/>
      <c r="ERO102" s="4"/>
      <c r="ERP102" s="4"/>
      <c r="ERQ102" s="4"/>
      <c r="ERR102" s="4"/>
      <c r="ERS102" s="4"/>
      <c r="ERT102" s="4"/>
      <c r="ERU102" s="4"/>
      <c r="ERV102" s="4"/>
      <c r="ERW102" s="4"/>
      <c r="ERX102" s="4"/>
      <c r="ERY102" s="4"/>
      <c r="ERZ102" s="4"/>
      <c r="ESA102" s="4"/>
      <c r="ESB102" s="4"/>
      <c r="ESC102" s="4"/>
      <c r="ESD102" s="4"/>
      <c r="ESE102" s="4"/>
      <c r="ESF102" s="4"/>
      <c r="ESG102" s="4"/>
      <c r="ESH102" s="4"/>
      <c r="ESI102" s="4"/>
      <c r="ESJ102" s="4"/>
      <c r="ESK102" s="4"/>
      <c r="ESL102" s="4"/>
      <c r="ESM102" s="4"/>
      <c r="ESN102" s="4"/>
      <c r="ESO102" s="4"/>
      <c r="ESP102" s="4"/>
      <c r="ESQ102" s="4"/>
      <c r="ESR102" s="4"/>
      <c r="ESS102" s="4"/>
      <c r="EST102" s="4"/>
      <c r="ESU102" s="4"/>
      <c r="ESV102" s="4"/>
      <c r="ESW102" s="4"/>
      <c r="ESX102" s="4"/>
      <c r="ESY102" s="4"/>
      <c r="ESZ102" s="4"/>
      <c r="ETA102" s="4"/>
      <c r="ETB102" s="4"/>
      <c r="ETC102" s="4"/>
      <c r="ETD102" s="4"/>
      <c r="ETE102" s="4"/>
      <c r="ETF102" s="4"/>
      <c r="ETG102" s="4"/>
      <c r="ETH102" s="4"/>
      <c r="ETI102" s="4"/>
      <c r="ETJ102" s="4"/>
      <c r="ETK102" s="4"/>
      <c r="ETL102" s="4"/>
      <c r="ETM102" s="4"/>
      <c r="ETN102" s="4"/>
      <c r="ETO102" s="4"/>
      <c r="ETP102" s="4"/>
      <c r="ETQ102" s="4"/>
      <c r="ETR102" s="4"/>
      <c r="ETS102" s="4"/>
      <c r="ETT102" s="4"/>
      <c r="ETU102" s="4"/>
      <c r="ETV102" s="4"/>
      <c r="ETW102" s="4"/>
      <c r="ETX102" s="4"/>
      <c r="ETY102" s="4"/>
      <c r="ETZ102" s="4"/>
      <c r="EUA102" s="4"/>
      <c r="EUB102" s="4"/>
      <c r="EUC102" s="4"/>
      <c r="EUD102" s="4"/>
      <c r="EUE102" s="4"/>
      <c r="EUF102" s="4"/>
      <c r="EUG102" s="4"/>
      <c r="EUH102" s="4"/>
      <c r="EUI102" s="4"/>
      <c r="EUJ102" s="4"/>
      <c r="EUK102" s="4"/>
      <c r="EUL102" s="4"/>
      <c r="EUM102" s="4"/>
      <c r="EUN102" s="4"/>
      <c r="EUO102" s="4"/>
      <c r="EUP102" s="4"/>
      <c r="EUQ102" s="4"/>
      <c r="EUR102" s="4"/>
      <c r="EUS102" s="4"/>
      <c r="EUT102" s="4"/>
      <c r="EUU102" s="4"/>
      <c r="EUV102" s="4"/>
      <c r="EUW102" s="4"/>
      <c r="EUX102" s="4"/>
      <c r="EUY102" s="4"/>
      <c r="EUZ102" s="4"/>
      <c r="EVA102" s="4"/>
      <c r="EVB102" s="4"/>
      <c r="EVC102" s="4"/>
      <c r="EVD102" s="4"/>
      <c r="EVE102" s="4"/>
      <c r="EVF102" s="4"/>
      <c r="EVG102" s="4"/>
      <c r="EVH102" s="4"/>
      <c r="EVI102" s="4"/>
      <c r="EVJ102" s="4"/>
      <c r="EVK102" s="4"/>
      <c r="EVL102" s="4"/>
      <c r="EVM102" s="4"/>
      <c r="EVN102" s="4"/>
      <c r="EVO102" s="4"/>
      <c r="EVP102" s="4"/>
      <c r="EVQ102" s="4"/>
      <c r="EVR102" s="4"/>
      <c r="EVS102" s="4"/>
      <c r="EVT102" s="4"/>
      <c r="EVU102" s="4"/>
      <c r="EVV102" s="4"/>
      <c r="EVW102" s="4"/>
      <c r="EVX102" s="4"/>
      <c r="EVY102" s="4"/>
      <c r="EVZ102" s="4"/>
      <c r="EWA102" s="4"/>
      <c r="EWB102" s="4"/>
      <c r="EWC102" s="4"/>
      <c r="EWD102" s="4"/>
      <c r="EWE102" s="4"/>
      <c r="EWF102" s="4"/>
      <c r="EWG102" s="4"/>
      <c r="EWH102" s="4"/>
      <c r="EWI102" s="4"/>
      <c r="EWJ102" s="4"/>
      <c r="EWK102" s="4"/>
      <c r="EWL102" s="4"/>
      <c r="EWM102" s="4"/>
      <c r="EWN102" s="4"/>
      <c r="EWO102" s="4"/>
      <c r="EWP102" s="4"/>
      <c r="EWQ102" s="4"/>
      <c r="EWR102" s="4"/>
      <c r="EWS102" s="4"/>
      <c r="EWT102" s="4"/>
      <c r="EWU102" s="4"/>
      <c r="EWV102" s="4"/>
      <c r="EWW102" s="4"/>
      <c r="EWX102" s="4"/>
      <c r="EWY102" s="4"/>
      <c r="EWZ102" s="4"/>
      <c r="EXA102" s="4"/>
      <c r="EXB102" s="4"/>
      <c r="EXC102" s="4"/>
      <c r="EXD102" s="4"/>
      <c r="EXE102" s="4"/>
      <c r="EXF102" s="4"/>
      <c r="EXG102" s="4"/>
      <c r="EXH102" s="4"/>
      <c r="EXI102" s="4"/>
      <c r="EXJ102" s="4"/>
      <c r="EXK102" s="4"/>
      <c r="EXL102" s="4"/>
      <c r="EXM102" s="4"/>
      <c r="EXN102" s="4"/>
      <c r="EXO102" s="4"/>
      <c r="EXP102" s="4"/>
      <c r="EXQ102" s="4"/>
      <c r="EXR102" s="4"/>
      <c r="EXS102" s="4"/>
      <c r="EXT102" s="4"/>
      <c r="EXU102" s="4"/>
      <c r="EXV102" s="4"/>
      <c r="EXW102" s="4"/>
      <c r="EXX102" s="4"/>
      <c r="EXY102" s="4"/>
      <c r="EXZ102" s="4"/>
      <c r="EYA102" s="4"/>
      <c r="EYB102" s="4"/>
      <c r="EYC102" s="4"/>
      <c r="EYD102" s="4"/>
      <c r="EYE102" s="4"/>
      <c r="EYF102" s="4"/>
      <c r="EYG102" s="4"/>
      <c r="EYH102" s="4"/>
      <c r="EYI102" s="4"/>
      <c r="EYJ102" s="4"/>
      <c r="EYK102" s="4"/>
      <c r="EYL102" s="4"/>
      <c r="EYM102" s="4"/>
      <c r="EYN102" s="4"/>
      <c r="EYO102" s="4"/>
      <c r="EYP102" s="4"/>
      <c r="EYQ102" s="4"/>
      <c r="EYR102" s="4"/>
      <c r="EYS102" s="4"/>
      <c r="EYT102" s="4"/>
      <c r="EYU102" s="4"/>
      <c r="EYV102" s="4"/>
      <c r="EYW102" s="4"/>
      <c r="EYX102" s="4"/>
      <c r="EYY102" s="4"/>
      <c r="EYZ102" s="4"/>
      <c r="EZA102" s="4"/>
      <c r="EZB102" s="4"/>
      <c r="EZC102" s="4"/>
      <c r="EZD102" s="4"/>
      <c r="EZE102" s="4"/>
      <c r="EZF102" s="4"/>
      <c r="EZG102" s="4"/>
      <c r="EZH102" s="4"/>
      <c r="EZI102" s="4"/>
      <c r="EZJ102" s="4"/>
      <c r="EZK102" s="4"/>
      <c r="EZL102" s="4"/>
      <c r="EZM102" s="4"/>
      <c r="EZN102" s="4"/>
      <c r="EZO102" s="4"/>
      <c r="EZP102" s="4"/>
      <c r="EZQ102" s="4"/>
      <c r="EZR102" s="4"/>
      <c r="EZS102" s="4"/>
      <c r="EZT102" s="4"/>
      <c r="EZU102" s="4"/>
      <c r="EZV102" s="4"/>
      <c r="EZW102" s="4"/>
      <c r="EZX102" s="4"/>
      <c r="EZY102" s="4"/>
      <c r="EZZ102" s="4"/>
      <c r="FAA102" s="4"/>
      <c r="FAB102" s="4"/>
      <c r="FAC102" s="4"/>
      <c r="FAD102" s="4"/>
      <c r="FAE102" s="4"/>
      <c r="FAF102" s="4"/>
      <c r="FAG102" s="4"/>
      <c r="FAH102" s="4"/>
      <c r="FAI102" s="4"/>
      <c r="FAJ102" s="4"/>
      <c r="FAK102" s="4"/>
      <c r="FAL102" s="4"/>
      <c r="FAM102" s="4"/>
      <c r="FAN102" s="4"/>
      <c r="FAO102" s="4"/>
      <c r="FAP102" s="4"/>
      <c r="FAQ102" s="4"/>
      <c r="FAR102" s="4"/>
      <c r="FAS102" s="4"/>
      <c r="FAT102" s="4"/>
      <c r="FAU102" s="4"/>
      <c r="FAV102" s="4"/>
      <c r="FAW102" s="4"/>
      <c r="FAX102" s="4"/>
      <c r="FAY102" s="4"/>
      <c r="FAZ102" s="4"/>
      <c r="FBA102" s="4"/>
      <c r="FBB102" s="4"/>
      <c r="FBC102" s="4"/>
      <c r="FBD102" s="4"/>
      <c r="FBE102" s="4"/>
      <c r="FBF102" s="4"/>
      <c r="FBG102" s="4"/>
      <c r="FBH102" s="4"/>
      <c r="FBI102" s="4"/>
      <c r="FBJ102" s="4"/>
      <c r="FBK102" s="4"/>
      <c r="FBL102" s="4"/>
      <c r="FBM102" s="4"/>
      <c r="FBN102" s="4"/>
      <c r="FBO102" s="4"/>
      <c r="FBP102" s="4"/>
      <c r="FBQ102" s="4"/>
      <c r="FBR102" s="4"/>
      <c r="FBS102" s="4"/>
      <c r="FBT102" s="4"/>
      <c r="FBU102" s="4"/>
      <c r="FBV102" s="4"/>
      <c r="FBW102" s="4"/>
      <c r="FBX102" s="4"/>
      <c r="FBY102" s="4"/>
      <c r="FBZ102" s="4"/>
      <c r="FCA102" s="4"/>
      <c r="FCB102" s="4"/>
      <c r="FCC102" s="4"/>
      <c r="FCD102" s="4"/>
      <c r="FCE102" s="4"/>
      <c r="FCF102" s="4"/>
      <c r="FCG102" s="4"/>
      <c r="FCH102" s="4"/>
      <c r="FCI102" s="4"/>
      <c r="FCJ102" s="4"/>
      <c r="FCK102" s="4"/>
      <c r="FCL102" s="4"/>
      <c r="FCM102" s="4"/>
      <c r="FCN102" s="4"/>
      <c r="FCO102" s="4"/>
      <c r="FCP102" s="4"/>
      <c r="FCQ102" s="4"/>
      <c r="FCR102" s="4"/>
      <c r="FCS102" s="4"/>
      <c r="FCT102" s="4"/>
      <c r="FCU102" s="4"/>
      <c r="FCV102" s="4"/>
      <c r="FCW102" s="4"/>
      <c r="FCX102" s="4"/>
      <c r="FCY102" s="4"/>
      <c r="FCZ102" s="4"/>
      <c r="FDA102" s="4"/>
      <c r="FDB102" s="4"/>
      <c r="FDC102" s="4"/>
      <c r="FDD102" s="4"/>
      <c r="FDE102" s="4"/>
      <c r="FDF102" s="4"/>
      <c r="FDG102" s="4"/>
      <c r="FDH102" s="4"/>
      <c r="FDI102" s="4"/>
      <c r="FDJ102" s="4"/>
      <c r="FDK102" s="4"/>
      <c r="FDL102" s="4"/>
      <c r="FDM102" s="4"/>
      <c r="FDN102" s="4"/>
      <c r="FDO102" s="4"/>
      <c r="FDP102" s="4"/>
      <c r="FDQ102" s="4"/>
      <c r="FDR102" s="4"/>
      <c r="FDS102" s="4"/>
      <c r="FDT102" s="4"/>
      <c r="FDU102" s="4"/>
      <c r="FDV102" s="4"/>
      <c r="FDW102" s="4"/>
      <c r="FDX102" s="4"/>
      <c r="FDY102" s="4"/>
      <c r="FDZ102" s="4"/>
      <c r="FEA102" s="4"/>
      <c r="FEB102" s="4"/>
      <c r="FEC102" s="4"/>
      <c r="FED102" s="4"/>
      <c r="FEE102" s="4"/>
      <c r="FEF102" s="4"/>
      <c r="FEG102" s="4"/>
      <c r="FEH102" s="4"/>
      <c r="FEI102" s="4"/>
      <c r="FEJ102" s="4"/>
      <c r="FEK102" s="4"/>
      <c r="FEL102" s="4"/>
      <c r="FEM102" s="4"/>
      <c r="FEN102" s="4"/>
      <c r="FEO102" s="4"/>
      <c r="FEP102" s="4"/>
      <c r="FEQ102" s="4"/>
      <c r="FER102" s="4"/>
      <c r="FES102" s="4"/>
      <c r="FET102" s="4"/>
      <c r="FEU102" s="4"/>
      <c r="FEV102" s="4"/>
      <c r="FEW102" s="4"/>
      <c r="FEX102" s="4"/>
      <c r="FEY102" s="4"/>
      <c r="FEZ102" s="4"/>
      <c r="FFA102" s="4"/>
      <c r="FFB102" s="4"/>
      <c r="FFC102" s="4"/>
      <c r="FFD102" s="4"/>
      <c r="FFE102" s="4"/>
      <c r="FFF102" s="4"/>
      <c r="FFG102" s="4"/>
      <c r="FFH102" s="4"/>
      <c r="FFI102" s="4"/>
      <c r="FFJ102" s="4"/>
      <c r="FFK102" s="4"/>
      <c r="FFL102" s="4"/>
      <c r="FFM102" s="4"/>
      <c r="FFN102" s="4"/>
      <c r="FFO102" s="4"/>
      <c r="FFP102" s="4"/>
      <c r="FFQ102" s="4"/>
      <c r="FFR102" s="4"/>
      <c r="FFS102" s="4"/>
      <c r="FFT102" s="4"/>
      <c r="FFU102" s="4"/>
      <c r="FFV102" s="4"/>
      <c r="FFW102" s="4"/>
      <c r="FFX102" s="4"/>
      <c r="FFY102" s="4"/>
      <c r="FFZ102" s="4"/>
      <c r="FGA102" s="4"/>
      <c r="FGB102" s="4"/>
      <c r="FGC102" s="4"/>
      <c r="FGD102" s="4"/>
      <c r="FGE102" s="4"/>
      <c r="FGF102" s="4"/>
      <c r="FGG102" s="4"/>
      <c r="FGH102" s="4"/>
      <c r="FGI102" s="4"/>
      <c r="FGJ102" s="4"/>
      <c r="FGK102" s="4"/>
      <c r="FGL102" s="4"/>
      <c r="FGM102" s="4"/>
      <c r="FGN102" s="4"/>
      <c r="FGO102" s="4"/>
      <c r="FGP102" s="4"/>
      <c r="FGQ102" s="4"/>
      <c r="FGR102" s="4"/>
      <c r="FGS102" s="4"/>
      <c r="FGT102" s="4"/>
      <c r="FGU102" s="4"/>
      <c r="FGV102" s="4"/>
      <c r="FGW102" s="4"/>
      <c r="FGX102" s="4"/>
      <c r="FGY102" s="4"/>
      <c r="FGZ102" s="4"/>
      <c r="FHA102" s="4"/>
      <c r="FHB102" s="4"/>
      <c r="FHC102" s="4"/>
      <c r="FHD102" s="4"/>
      <c r="FHE102" s="4"/>
      <c r="FHF102" s="4"/>
      <c r="FHG102" s="4"/>
      <c r="FHH102" s="4"/>
      <c r="FHI102" s="4"/>
      <c r="FHJ102" s="4"/>
      <c r="FHK102" s="4"/>
      <c r="FHL102" s="4"/>
      <c r="FHM102" s="4"/>
      <c r="FHN102" s="4"/>
      <c r="FHO102" s="4"/>
      <c r="FHP102" s="4"/>
      <c r="FHQ102" s="4"/>
      <c r="FHR102" s="4"/>
      <c r="FHS102" s="4"/>
      <c r="FHT102" s="4"/>
      <c r="FHU102" s="4"/>
      <c r="FHV102" s="4"/>
      <c r="FHW102" s="4"/>
      <c r="FHX102" s="4"/>
      <c r="FHY102" s="4"/>
      <c r="FHZ102" s="4"/>
      <c r="FIA102" s="4"/>
      <c r="FIB102" s="4"/>
      <c r="FIC102" s="4"/>
      <c r="FID102" s="4"/>
      <c r="FIE102" s="4"/>
      <c r="FIF102" s="4"/>
      <c r="FIG102" s="4"/>
      <c r="FIH102" s="4"/>
      <c r="FII102" s="4"/>
      <c r="FIJ102" s="4"/>
      <c r="FIK102" s="4"/>
      <c r="FIL102" s="4"/>
      <c r="FIM102" s="4"/>
      <c r="FIN102" s="4"/>
      <c r="FIO102" s="4"/>
      <c r="FIP102" s="4"/>
      <c r="FIQ102" s="4"/>
      <c r="FIR102" s="4"/>
      <c r="FIS102" s="4"/>
      <c r="FIT102" s="4"/>
      <c r="FIU102" s="4"/>
      <c r="FIV102" s="4"/>
      <c r="FIW102" s="4"/>
      <c r="FIX102" s="4"/>
      <c r="FIY102" s="4"/>
      <c r="FIZ102" s="4"/>
      <c r="FJA102" s="4"/>
      <c r="FJB102" s="4"/>
      <c r="FJC102" s="4"/>
      <c r="FJD102" s="4"/>
      <c r="FJE102" s="4"/>
      <c r="FJF102" s="4"/>
      <c r="FJG102" s="4"/>
      <c r="FJH102" s="4"/>
      <c r="FJI102" s="4"/>
      <c r="FJJ102" s="4"/>
      <c r="FJK102" s="4"/>
      <c r="FJL102" s="4"/>
      <c r="FJM102" s="4"/>
      <c r="FJN102" s="4"/>
      <c r="FJO102" s="4"/>
      <c r="FJP102" s="4"/>
      <c r="FJQ102" s="4"/>
      <c r="FJR102" s="4"/>
      <c r="FJS102" s="4"/>
      <c r="FJT102" s="4"/>
      <c r="FJU102" s="4"/>
      <c r="FJV102" s="4"/>
      <c r="FJW102" s="4"/>
      <c r="FJX102" s="4"/>
      <c r="FJY102" s="4"/>
      <c r="FJZ102" s="4"/>
      <c r="FKA102" s="4"/>
      <c r="FKB102" s="4"/>
      <c r="FKC102" s="4"/>
      <c r="FKD102" s="4"/>
      <c r="FKE102" s="4"/>
      <c r="FKF102" s="4"/>
      <c r="FKG102" s="4"/>
      <c r="FKH102" s="4"/>
      <c r="FKI102" s="4"/>
      <c r="FKJ102" s="4"/>
      <c r="FKK102" s="4"/>
      <c r="FKL102" s="4"/>
      <c r="FKM102" s="4"/>
      <c r="FKN102" s="4"/>
      <c r="FKO102" s="4"/>
      <c r="FKP102" s="4"/>
      <c r="FKQ102" s="4"/>
      <c r="FKR102" s="4"/>
      <c r="FKS102" s="4"/>
      <c r="FKT102" s="4"/>
      <c r="FKU102" s="4"/>
      <c r="FKV102" s="4"/>
      <c r="FKW102" s="4"/>
      <c r="FKX102" s="4"/>
      <c r="FKY102" s="4"/>
      <c r="FKZ102" s="4"/>
      <c r="FLA102" s="4"/>
      <c r="FLB102" s="4"/>
      <c r="FLC102" s="4"/>
      <c r="FLD102" s="4"/>
      <c r="FLE102" s="4"/>
      <c r="FLF102" s="4"/>
      <c r="FLG102" s="4"/>
      <c r="FLH102" s="4"/>
      <c r="FLI102" s="4"/>
      <c r="FLJ102" s="4"/>
      <c r="FLK102" s="4"/>
      <c r="FLL102" s="4"/>
      <c r="FLM102" s="4"/>
      <c r="FLN102" s="4"/>
      <c r="FLO102" s="4"/>
      <c r="FLP102" s="4"/>
      <c r="FLQ102" s="4"/>
      <c r="FLR102" s="4"/>
      <c r="FLS102" s="4"/>
      <c r="FLT102" s="4"/>
      <c r="FLU102" s="4"/>
      <c r="FLV102" s="4"/>
      <c r="FLW102" s="4"/>
      <c r="FLX102" s="4"/>
      <c r="FLY102" s="4"/>
      <c r="FLZ102" s="4"/>
      <c r="FMA102" s="4"/>
      <c r="FMB102" s="4"/>
      <c r="FMC102" s="4"/>
      <c r="FMD102" s="4"/>
      <c r="FME102" s="4"/>
      <c r="FMF102" s="4"/>
      <c r="FMG102" s="4"/>
      <c r="FMH102" s="4"/>
      <c r="FMI102" s="4"/>
      <c r="FMJ102" s="4"/>
      <c r="FMK102" s="4"/>
      <c r="FML102" s="4"/>
      <c r="FMM102" s="4"/>
      <c r="FMN102" s="4"/>
      <c r="FMO102" s="4"/>
      <c r="FMP102" s="4"/>
      <c r="FMQ102" s="4"/>
      <c r="FMR102" s="4"/>
      <c r="FMS102" s="4"/>
      <c r="FMT102" s="4"/>
      <c r="FMU102" s="4"/>
      <c r="FMV102" s="4"/>
      <c r="FMW102" s="4"/>
      <c r="FMX102" s="4"/>
      <c r="FMY102" s="4"/>
      <c r="FMZ102" s="4"/>
      <c r="FNA102" s="4"/>
      <c r="FNB102" s="4"/>
      <c r="FNC102" s="4"/>
      <c r="FND102" s="4"/>
      <c r="FNE102" s="4"/>
      <c r="FNF102" s="4"/>
      <c r="FNG102" s="4"/>
      <c r="FNH102" s="4"/>
      <c r="FNI102" s="4"/>
      <c r="FNJ102" s="4"/>
      <c r="FNK102" s="4"/>
      <c r="FNL102" s="4"/>
      <c r="FNM102" s="4"/>
      <c r="FNN102" s="4"/>
      <c r="FNO102" s="4"/>
      <c r="FNP102" s="4"/>
      <c r="FNQ102" s="4"/>
      <c r="FNR102" s="4"/>
      <c r="FNS102" s="4"/>
      <c r="FNT102" s="4"/>
      <c r="FNU102" s="4"/>
      <c r="FNV102" s="4"/>
      <c r="FNW102" s="4"/>
      <c r="FNX102" s="4"/>
      <c r="FNY102" s="4"/>
      <c r="FNZ102" s="4"/>
      <c r="FOA102" s="4"/>
      <c r="FOB102" s="4"/>
      <c r="FOC102" s="4"/>
      <c r="FOD102" s="4"/>
      <c r="FOE102" s="4"/>
      <c r="FOF102" s="4"/>
      <c r="FOG102" s="4"/>
      <c r="FOH102" s="4"/>
      <c r="FOI102" s="4"/>
      <c r="FOJ102" s="4"/>
      <c r="FOK102" s="4"/>
      <c r="FOL102" s="4"/>
      <c r="FOM102" s="4"/>
      <c r="FON102" s="4"/>
      <c r="FOO102" s="4"/>
      <c r="FOP102" s="4"/>
      <c r="FOQ102" s="4"/>
      <c r="FOR102" s="4"/>
      <c r="FOS102" s="4"/>
      <c r="FOT102" s="4"/>
      <c r="FOU102" s="4"/>
      <c r="FOV102" s="4"/>
      <c r="FOW102" s="4"/>
      <c r="FOX102" s="4"/>
      <c r="FOY102" s="4"/>
      <c r="FOZ102" s="4"/>
      <c r="FPA102" s="4"/>
      <c r="FPB102" s="4"/>
      <c r="FPC102" s="4"/>
      <c r="FPD102" s="4"/>
      <c r="FPE102" s="4"/>
      <c r="FPF102" s="4"/>
      <c r="FPG102" s="4"/>
      <c r="FPH102" s="4"/>
      <c r="FPI102" s="4"/>
      <c r="FPJ102" s="4"/>
      <c r="FPK102" s="4"/>
      <c r="FPL102" s="4"/>
      <c r="FPM102" s="4"/>
      <c r="FPN102" s="4"/>
      <c r="FPO102" s="4"/>
      <c r="FPP102" s="4"/>
      <c r="FPQ102" s="4"/>
      <c r="FPR102" s="4"/>
      <c r="FPS102" s="4"/>
      <c r="FPT102" s="4"/>
      <c r="FPU102" s="4"/>
      <c r="FPV102" s="4"/>
      <c r="FPW102" s="4"/>
      <c r="FPX102" s="4"/>
      <c r="FPY102" s="4"/>
      <c r="FPZ102" s="4"/>
      <c r="FQA102" s="4"/>
      <c r="FQB102" s="4"/>
      <c r="FQC102" s="4"/>
      <c r="FQD102" s="4"/>
      <c r="FQE102" s="4"/>
      <c r="FQF102" s="4"/>
      <c r="FQG102" s="4"/>
      <c r="FQH102" s="4"/>
      <c r="FQI102" s="4"/>
      <c r="FQJ102" s="4"/>
      <c r="FQK102" s="4"/>
      <c r="FQL102" s="4"/>
      <c r="FQM102" s="4"/>
      <c r="FQN102" s="4"/>
      <c r="FQO102" s="4"/>
      <c r="FQP102" s="4"/>
      <c r="FQQ102" s="4"/>
      <c r="FQR102" s="4"/>
      <c r="FQS102" s="4"/>
      <c r="FQT102" s="4"/>
      <c r="FQU102" s="4"/>
      <c r="FQV102" s="4"/>
      <c r="FQW102" s="4"/>
      <c r="FQX102" s="4"/>
      <c r="FQY102" s="4"/>
      <c r="FQZ102" s="4"/>
      <c r="FRA102" s="4"/>
      <c r="FRB102" s="4"/>
      <c r="FRC102" s="4"/>
      <c r="FRD102" s="4"/>
      <c r="FRE102" s="4"/>
      <c r="FRF102" s="4"/>
      <c r="FRG102" s="4"/>
      <c r="FRH102" s="4"/>
      <c r="FRI102" s="4"/>
      <c r="FRJ102" s="4"/>
      <c r="FRK102" s="4"/>
      <c r="FRL102" s="4"/>
      <c r="FRM102" s="4"/>
      <c r="FRN102" s="4"/>
      <c r="FRO102" s="4"/>
      <c r="FRP102" s="4"/>
      <c r="FRQ102" s="4"/>
      <c r="FRR102" s="4"/>
      <c r="FRS102" s="4"/>
      <c r="FRT102" s="4"/>
      <c r="FRU102" s="4"/>
      <c r="FRV102" s="4"/>
      <c r="FRW102" s="4"/>
      <c r="FRX102" s="4"/>
      <c r="FRY102" s="4"/>
      <c r="FRZ102" s="4"/>
      <c r="FSA102" s="4"/>
      <c r="FSB102" s="4"/>
      <c r="FSC102" s="4"/>
      <c r="FSD102" s="4"/>
      <c r="FSE102" s="4"/>
      <c r="FSF102" s="4"/>
      <c r="FSG102" s="4"/>
      <c r="FSH102" s="4"/>
      <c r="FSI102" s="4"/>
      <c r="FSJ102" s="4"/>
      <c r="FSK102" s="4"/>
      <c r="FSL102" s="4"/>
      <c r="FSM102" s="4"/>
      <c r="FSN102" s="4"/>
      <c r="FSO102" s="4"/>
      <c r="FSP102" s="4"/>
      <c r="FSQ102" s="4"/>
      <c r="FSR102" s="4"/>
      <c r="FSS102" s="4"/>
      <c r="FST102" s="4"/>
      <c r="FSU102" s="4"/>
      <c r="FSV102" s="4"/>
      <c r="FSW102" s="4"/>
      <c r="FSX102" s="4"/>
      <c r="FSY102" s="4"/>
      <c r="FSZ102" s="4"/>
      <c r="FTA102" s="4"/>
      <c r="FTB102" s="4"/>
      <c r="FTC102" s="4"/>
      <c r="FTD102" s="4"/>
      <c r="FTE102" s="4"/>
      <c r="FTF102" s="4"/>
      <c r="FTG102" s="4"/>
      <c r="FTH102" s="4"/>
      <c r="FTI102" s="4"/>
      <c r="FTJ102" s="4"/>
      <c r="FTK102" s="4"/>
      <c r="FTL102" s="4"/>
      <c r="FTM102" s="4"/>
      <c r="FTN102" s="4"/>
      <c r="FTO102" s="4"/>
      <c r="FTP102" s="4"/>
      <c r="FTQ102" s="4"/>
      <c r="FTR102" s="4"/>
      <c r="FTS102" s="4"/>
      <c r="FTT102" s="4"/>
      <c r="FTU102" s="4"/>
      <c r="FTV102" s="4"/>
      <c r="FTW102" s="4"/>
      <c r="FTX102" s="4"/>
      <c r="FTY102" s="4"/>
      <c r="FTZ102" s="4"/>
      <c r="FUA102" s="4"/>
      <c r="FUB102" s="4"/>
      <c r="FUC102" s="4"/>
      <c r="FUD102" s="4"/>
      <c r="FUE102" s="4"/>
      <c r="FUF102" s="4"/>
      <c r="FUG102" s="4"/>
      <c r="FUH102" s="4"/>
      <c r="FUI102" s="4"/>
      <c r="FUJ102" s="4"/>
      <c r="FUK102" s="4"/>
      <c r="FUL102" s="4"/>
      <c r="FUM102" s="4"/>
      <c r="FUN102" s="4"/>
      <c r="FUO102" s="4"/>
      <c r="FUP102" s="4"/>
      <c r="FUQ102" s="4"/>
      <c r="FUR102" s="4"/>
      <c r="FUS102" s="4"/>
      <c r="FUT102" s="4"/>
      <c r="FUU102" s="4"/>
      <c r="FUV102" s="4"/>
      <c r="FUW102" s="4"/>
      <c r="FUX102" s="4"/>
      <c r="FUY102" s="4"/>
      <c r="FUZ102" s="4"/>
      <c r="FVA102" s="4"/>
      <c r="FVB102" s="4"/>
      <c r="FVC102" s="4"/>
      <c r="FVD102" s="4"/>
      <c r="FVE102" s="4"/>
      <c r="FVF102" s="4"/>
      <c r="FVG102" s="4"/>
      <c r="FVH102" s="4"/>
      <c r="FVI102" s="4"/>
      <c r="FVJ102" s="4"/>
      <c r="FVK102" s="4"/>
      <c r="FVL102" s="4"/>
      <c r="FVM102" s="4"/>
      <c r="FVN102" s="4"/>
      <c r="FVO102" s="4"/>
      <c r="FVP102" s="4"/>
      <c r="FVQ102" s="4"/>
      <c r="FVR102" s="4"/>
      <c r="FVS102" s="4"/>
      <c r="FVT102" s="4"/>
      <c r="FVU102" s="4"/>
      <c r="FVV102" s="4"/>
      <c r="FVW102" s="4"/>
      <c r="FVX102" s="4"/>
      <c r="FVY102" s="4"/>
      <c r="FVZ102" s="4"/>
      <c r="FWA102" s="4"/>
      <c r="FWB102" s="4"/>
      <c r="FWC102" s="4"/>
      <c r="FWD102" s="4"/>
      <c r="FWE102" s="4"/>
      <c r="FWF102" s="4"/>
      <c r="FWG102" s="4"/>
      <c r="FWH102" s="4"/>
      <c r="FWI102" s="4"/>
      <c r="FWJ102" s="4"/>
      <c r="FWK102" s="4"/>
      <c r="FWL102" s="4"/>
      <c r="FWM102" s="4"/>
      <c r="FWN102" s="4"/>
      <c r="FWO102" s="4"/>
      <c r="FWP102" s="4"/>
      <c r="FWQ102" s="4"/>
      <c r="FWR102" s="4"/>
      <c r="FWS102" s="4"/>
      <c r="FWT102" s="4"/>
      <c r="FWU102" s="4"/>
      <c r="FWV102" s="4"/>
      <c r="FWW102" s="4"/>
      <c r="FWX102" s="4"/>
      <c r="FWY102" s="4"/>
      <c r="FWZ102" s="4"/>
      <c r="FXA102" s="4"/>
      <c r="FXB102" s="4"/>
      <c r="FXC102" s="4"/>
      <c r="FXD102" s="4"/>
      <c r="FXE102" s="4"/>
      <c r="FXF102" s="4"/>
      <c r="FXG102" s="4"/>
      <c r="FXH102" s="4"/>
      <c r="FXI102" s="4"/>
      <c r="FXJ102" s="4"/>
      <c r="FXK102" s="4"/>
      <c r="FXL102" s="4"/>
      <c r="FXM102" s="4"/>
      <c r="FXN102" s="4"/>
      <c r="FXO102" s="4"/>
      <c r="FXP102" s="4"/>
      <c r="FXQ102" s="4"/>
      <c r="FXR102" s="4"/>
      <c r="FXS102" s="4"/>
      <c r="FXT102" s="4"/>
      <c r="FXU102" s="4"/>
      <c r="FXV102" s="4"/>
      <c r="FXW102" s="4"/>
      <c r="FXX102" s="4"/>
      <c r="FXY102" s="4"/>
      <c r="FXZ102" s="4"/>
      <c r="FYA102" s="4"/>
      <c r="FYB102" s="4"/>
      <c r="FYC102" s="4"/>
      <c r="FYD102" s="4"/>
      <c r="FYE102" s="4"/>
      <c r="FYF102" s="4"/>
      <c r="FYG102" s="4"/>
      <c r="FYH102" s="4"/>
      <c r="FYI102" s="4"/>
      <c r="FYJ102" s="4"/>
      <c r="FYK102" s="4"/>
      <c r="FYL102" s="4"/>
      <c r="FYM102" s="4"/>
      <c r="FYN102" s="4"/>
      <c r="FYO102" s="4"/>
      <c r="FYP102" s="4"/>
      <c r="FYQ102" s="4"/>
      <c r="FYR102" s="4"/>
      <c r="FYS102" s="4"/>
      <c r="FYT102" s="4"/>
      <c r="FYU102" s="4"/>
      <c r="FYV102" s="4"/>
      <c r="FYW102" s="4"/>
      <c r="FYX102" s="4"/>
      <c r="FYY102" s="4"/>
      <c r="FYZ102" s="4"/>
      <c r="FZA102" s="4"/>
      <c r="FZB102" s="4"/>
      <c r="FZC102" s="4"/>
      <c r="FZD102" s="4"/>
      <c r="FZE102" s="4"/>
      <c r="FZF102" s="4"/>
      <c r="FZG102" s="4"/>
      <c r="FZH102" s="4"/>
      <c r="FZI102" s="4"/>
      <c r="FZJ102" s="4"/>
      <c r="FZK102" s="4"/>
      <c r="FZL102" s="4"/>
      <c r="FZM102" s="4"/>
      <c r="FZN102" s="4"/>
      <c r="FZO102" s="4"/>
      <c r="FZP102" s="4"/>
      <c r="FZQ102" s="4"/>
      <c r="FZR102" s="4"/>
      <c r="FZS102" s="4"/>
      <c r="FZT102" s="4"/>
      <c r="FZU102" s="4"/>
      <c r="FZV102" s="4"/>
      <c r="FZW102" s="4"/>
      <c r="FZX102" s="4"/>
      <c r="FZY102" s="4"/>
      <c r="FZZ102" s="4"/>
      <c r="GAA102" s="4"/>
      <c r="GAB102" s="4"/>
      <c r="GAC102" s="4"/>
      <c r="GAD102" s="4"/>
      <c r="GAE102" s="4"/>
      <c r="GAF102" s="4"/>
      <c r="GAG102" s="4"/>
      <c r="GAH102" s="4"/>
      <c r="GAI102" s="4"/>
      <c r="GAJ102" s="4"/>
      <c r="GAK102" s="4"/>
      <c r="GAL102" s="4"/>
      <c r="GAM102" s="4"/>
      <c r="GAN102" s="4"/>
      <c r="GAO102" s="4"/>
      <c r="GAP102" s="4"/>
      <c r="GAQ102" s="4"/>
      <c r="GAR102" s="4"/>
      <c r="GAS102" s="4"/>
      <c r="GAT102" s="4"/>
      <c r="GAU102" s="4"/>
      <c r="GAV102" s="4"/>
      <c r="GAW102" s="4"/>
      <c r="GAX102" s="4"/>
      <c r="GAY102" s="4"/>
      <c r="GAZ102" s="4"/>
      <c r="GBA102" s="4"/>
      <c r="GBB102" s="4"/>
      <c r="GBC102" s="4"/>
      <c r="GBD102" s="4"/>
      <c r="GBE102" s="4"/>
      <c r="GBF102" s="4"/>
      <c r="GBG102" s="4"/>
      <c r="GBH102" s="4"/>
      <c r="GBI102" s="4"/>
      <c r="GBJ102" s="4"/>
      <c r="GBK102" s="4"/>
      <c r="GBL102" s="4"/>
      <c r="GBM102" s="4"/>
      <c r="GBN102" s="4"/>
      <c r="GBO102" s="4"/>
      <c r="GBP102" s="4"/>
      <c r="GBQ102" s="4"/>
      <c r="GBR102" s="4"/>
      <c r="GBS102" s="4"/>
      <c r="GBT102" s="4"/>
      <c r="GBU102" s="4"/>
      <c r="GBV102" s="4"/>
      <c r="GBW102" s="4"/>
      <c r="GBX102" s="4"/>
      <c r="GBY102" s="4"/>
      <c r="GBZ102" s="4"/>
      <c r="GCA102" s="4"/>
      <c r="GCB102" s="4"/>
      <c r="GCC102" s="4"/>
      <c r="GCD102" s="4"/>
      <c r="GCE102" s="4"/>
      <c r="GCF102" s="4"/>
      <c r="GCG102" s="4"/>
      <c r="GCH102" s="4"/>
      <c r="GCI102" s="4"/>
      <c r="GCJ102" s="4"/>
      <c r="GCK102" s="4"/>
      <c r="GCL102" s="4"/>
      <c r="GCM102" s="4"/>
      <c r="GCN102" s="4"/>
      <c r="GCO102" s="4"/>
      <c r="GCP102" s="4"/>
      <c r="GCQ102" s="4"/>
      <c r="GCR102" s="4"/>
      <c r="GCS102" s="4"/>
      <c r="GCT102" s="4"/>
      <c r="GCU102" s="4"/>
      <c r="GCV102" s="4"/>
      <c r="GCW102" s="4"/>
      <c r="GCX102" s="4"/>
      <c r="GCY102" s="4"/>
      <c r="GCZ102" s="4"/>
      <c r="GDA102" s="4"/>
      <c r="GDB102" s="4"/>
      <c r="GDC102" s="4"/>
      <c r="GDD102" s="4"/>
      <c r="GDE102" s="4"/>
      <c r="GDF102" s="4"/>
      <c r="GDG102" s="4"/>
      <c r="GDH102" s="4"/>
      <c r="GDI102" s="4"/>
      <c r="GDJ102" s="4"/>
      <c r="GDK102" s="4"/>
      <c r="GDL102" s="4"/>
      <c r="GDM102" s="4"/>
      <c r="GDN102" s="4"/>
      <c r="GDO102" s="4"/>
      <c r="GDP102" s="4"/>
      <c r="GDQ102" s="4"/>
      <c r="GDR102" s="4"/>
      <c r="GDS102" s="4"/>
      <c r="GDT102" s="4"/>
      <c r="GDU102" s="4"/>
      <c r="GDV102" s="4"/>
      <c r="GDW102" s="4"/>
      <c r="GDX102" s="4"/>
      <c r="GDY102" s="4"/>
      <c r="GDZ102" s="4"/>
      <c r="GEA102" s="4"/>
      <c r="GEB102" s="4"/>
      <c r="GEC102" s="4"/>
      <c r="GED102" s="4"/>
      <c r="GEE102" s="4"/>
      <c r="GEF102" s="4"/>
      <c r="GEG102" s="4"/>
      <c r="GEH102" s="4"/>
      <c r="GEI102" s="4"/>
      <c r="GEJ102" s="4"/>
      <c r="GEK102" s="4"/>
      <c r="GEL102" s="4"/>
      <c r="GEM102" s="4"/>
      <c r="GEN102" s="4"/>
      <c r="GEO102" s="4"/>
      <c r="GEP102" s="4"/>
      <c r="GEQ102" s="4"/>
      <c r="GER102" s="4"/>
      <c r="GES102" s="4"/>
      <c r="GET102" s="4"/>
      <c r="GEU102" s="4"/>
      <c r="GEV102" s="4"/>
      <c r="GEW102" s="4"/>
      <c r="GEX102" s="4"/>
      <c r="GEY102" s="4"/>
      <c r="GEZ102" s="4"/>
      <c r="GFA102" s="4"/>
      <c r="GFB102" s="4"/>
      <c r="GFC102" s="4"/>
      <c r="GFD102" s="4"/>
      <c r="GFE102" s="4"/>
      <c r="GFF102" s="4"/>
      <c r="GFG102" s="4"/>
      <c r="GFH102" s="4"/>
      <c r="GFI102" s="4"/>
      <c r="GFJ102" s="4"/>
      <c r="GFK102" s="4"/>
      <c r="GFL102" s="4"/>
      <c r="GFM102" s="4"/>
      <c r="GFN102" s="4"/>
      <c r="GFO102" s="4"/>
      <c r="GFP102" s="4"/>
      <c r="GFQ102" s="4"/>
      <c r="GFR102" s="4"/>
      <c r="GFS102" s="4"/>
      <c r="GFT102" s="4"/>
      <c r="GFU102" s="4"/>
      <c r="GFV102" s="4"/>
      <c r="GFW102" s="4"/>
      <c r="GFX102" s="4"/>
      <c r="GFY102" s="4"/>
      <c r="GFZ102" s="4"/>
      <c r="GGA102" s="4"/>
      <c r="GGB102" s="4"/>
      <c r="GGC102" s="4"/>
      <c r="GGD102" s="4"/>
      <c r="GGE102" s="4"/>
      <c r="GGF102" s="4"/>
      <c r="GGG102" s="4"/>
      <c r="GGH102" s="4"/>
      <c r="GGI102" s="4"/>
      <c r="GGJ102" s="4"/>
      <c r="GGK102" s="4"/>
      <c r="GGL102" s="4"/>
      <c r="GGM102" s="4"/>
      <c r="GGN102" s="4"/>
      <c r="GGO102" s="4"/>
      <c r="GGP102" s="4"/>
      <c r="GGQ102" s="4"/>
      <c r="GGR102" s="4"/>
      <c r="GGS102" s="4"/>
      <c r="GGT102" s="4"/>
      <c r="GGU102" s="4"/>
      <c r="GGV102" s="4"/>
      <c r="GGW102" s="4"/>
      <c r="GGX102" s="4"/>
      <c r="GGY102" s="4"/>
      <c r="GGZ102" s="4"/>
      <c r="GHA102" s="4"/>
      <c r="GHB102" s="4"/>
      <c r="GHC102" s="4"/>
      <c r="GHD102" s="4"/>
      <c r="GHE102" s="4"/>
      <c r="GHF102" s="4"/>
      <c r="GHG102" s="4"/>
      <c r="GHH102" s="4"/>
      <c r="GHI102" s="4"/>
      <c r="GHJ102" s="4"/>
      <c r="GHK102" s="4"/>
      <c r="GHL102" s="4"/>
      <c r="GHM102" s="4"/>
      <c r="GHN102" s="4"/>
      <c r="GHO102" s="4"/>
      <c r="GHP102" s="4"/>
      <c r="GHQ102" s="4"/>
      <c r="GHR102" s="4"/>
      <c r="GHS102" s="4"/>
      <c r="GHT102" s="4"/>
      <c r="GHU102" s="4"/>
      <c r="GHV102" s="4"/>
      <c r="GHW102" s="4"/>
      <c r="GHX102" s="4"/>
      <c r="GHY102" s="4"/>
      <c r="GHZ102" s="4"/>
      <c r="GIA102" s="4"/>
      <c r="GIB102" s="4"/>
      <c r="GIC102" s="4"/>
      <c r="GID102" s="4"/>
      <c r="GIE102" s="4"/>
      <c r="GIF102" s="4"/>
      <c r="GIG102" s="4"/>
      <c r="GIH102" s="4"/>
      <c r="GII102" s="4"/>
      <c r="GIJ102" s="4"/>
      <c r="GIK102" s="4"/>
      <c r="GIL102" s="4"/>
      <c r="GIM102" s="4"/>
      <c r="GIN102" s="4"/>
      <c r="GIO102" s="4"/>
      <c r="GIP102" s="4"/>
      <c r="GIQ102" s="4"/>
      <c r="GIR102" s="4"/>
      <c r="GIS102" s="4"/>
      <c r="GIT102" s="4"/>
      <c r="GIU102" s="4"/>
      <c r="GIV102" s="4"/>
      <c r="GIW102" s="4"/>
      <c r="GIX102" s="4"/>
      <c r="GIY102" s="4"/>
      <c r="GIZ102" s="4"/>
      <c r="GJA102" s="4"/>
      <c r="GJB102" s="4"/>
      <c r="GJC102" s="4"/>
      <c r="GJD102" s="4"/>
      <c r="GJE102" s="4"/>
      <c r="GJF102" s="4"/>
      <c r="GJG102" s="4"/>
      <c r="GJH102" s="4"/>
      <c r="GJI102" s="4"/>
      <c r="GJJ102" s="4"/>
      <c r="GJK102" s="4"/>
      <c r="GJL102" s="4"/>
      <c r="GJM102" s="4"/>
      <c r="GJN102" s="4"/>
      <c r="GJO102" s="4"/>
      <c r="GJP102" s="4"/>
      <c r="GJQ102" s="4"/>
      <c r="GJR102" s="4"/>
      <c r="GJS102" s="4"/>
      <c r="GJT102" s="4"/>
      <c r="GJU102" s="4"/>
      <c r="GJV102" s="4"/>
      <c r="GJW102" s="4"/>
      <c r="GJX102" s="4"/>
      <c r="GJY102" s="4"/>
      <c r="GJZ102" s="4"/>
      <c r="GKA102" s="4"/>
      <c r="GKB102" s="4"/>
      <c r="GKC102" s="4"/>
      <c r="GKD102" s="4"/>
      <c r="GKE102" s="4"/>
      <c r="GKF102" s="4"/>
      <c r="GKG102" s="4"/>
      <c r="GKH102" s="4"/>
      <c r="GKI102" s="4"/>
      <c r="GKJ102" s="4"/>
      <c r="GKK102" s="4"/>
      <c r="GKL102" s="4"/>
      <c r="GKM102" s="4"/>
      <c r="GKN102" s="4"/>
      <c r="GKO102" s="4"/>
      <c r="GKP102" s="4"/>
      <c r="GKQ102" s="4"/>
      <c r="GKR102" s="4"/>
      <c r="GKS102" s="4"/>
      <c r="GKT102" s="4"/>
      <c r="GKU102" s="4"/>
      <c r="GKV102" s="4"/>
      <c r="GKW102" s="4"/>
      <c r="GKX102" s="4"/>
      <c r="GKY102" s="4"/>
      <c r="GKZ102" s="4"/>
      <c r="GLA102" s="4"/>
      <c r="GLB102" s="4"/>
      <c r="GLC102" s="4"/>
      <c r="GLD102" s="4"/>
      <c r="GLE102" s="4"/>
      <c r="GLF102" s="4"/>
      <c r="GLG102" s="4"/>
      <c r="GLH102" s="4"/>
      <c r="GLI102" s="4"/>
      <c r="GLJ102" s="4"/>
      <c r="GLK102" s="4"/>
      <c r="GLL102" s="4"/>
      <c r="GLM102" s="4"/>
      <c r="GLN102" s="4"/>
      <c r="GLO102" s="4"/>
      <c r="GLP102" s="4"/>
      <c r="GLQ102" s="4"/>
      <c r="GLR102" s="4"/>
      <c r="GLS102" s="4"/>
      <c r="GLT102" s="4"/>
      <c r="GLU102" s="4"/>
      <c r="GLV102" s="4"/>
      <c r="GLW102" s="4"/>
      <c r="GLX102" s="4"/>
      <c r="GLY102" s="4"/>
      <c r="GLZ102" s="4"/>
      <c r="GMA102" s="4"/>
      <c r="GMB102" s="4"/>
      <c r="GMC102" s="4"/>
      <c r="GMD102" s="4"/>
      <c r="GME102" s="4"/>
      <c r="GMF102" s="4"/>
      <c r="GMG102" s="4"/>
      <c r="GMH102" s="4"/>
      <c r="GMI102" s="4"/>
      <c r="GMJ102" s="4"/>
      <c r="GMK102" s="4"/>
      <c r="GML102" s="4"/>
      <c r="GMM102" s="4"/>
      <c r="GMN102" s="4"/>
      <c r="GMO102" s="4"/>
      <c r="GMP102" s="4"/>
      <c r="GMQ102" s="4"/>
      <c r="GMR102" s="4"/>
      <c r="GMS102" s="4"/>
      <c r="GMT102" s="4"/>
      <c r="GMU102" s="4"/>
      <c r="GMV102" s="4"/>
      <c r="GMW102" s="4"/>
      <c r="GMX102" s="4"/>
      <c r="GMY102" s="4"/>
      <c r="GMZ102" s="4"/>
      <c r="GNA102" s="4"/>
      <c r="GNB102" s="4"/>
      <c r="GNC102" s="4"/>
      <c r="GND102" s="4"/>
      <c r="GNE102" s="4"/>
      <c r="GNF102" s="4"/>
      <c r="GNG102" s="4"/>
      <c r="GNH102" s="4"/>
      <c r="GNI102" s="4"/>
      <c r="GNJ102" s="4"/>
      <c r="GNK102" s="4"/>
      <c r="GNL102" s="4"/>
      <c r="GNM102" s="4"/>
      <c r="GNN102" s="4"/>
      <c r="GNO102" s="4"/>
      <c r="GNP102" s="4"/>
      <c r="GNQ102" s="4"/>
      <c r="GNR102" s="4"/>
      <c r="GNS102" s="4"/>
      <c r="GNT102" s="4"/>
      <c r="GNU102" s="4"/>
      <c r="GNV102" s="4"/>
      <c r="GNW102" s="4"/>
      <c r="GNX102" s="4"/>
      <c r="GNY102" s="4"/>
      <c r="GNZ102" s="4"/>
      <c r="GOA102" s="4"/>
      <c r="GOB102" s="4"/>
      <c r="GOC102" s="4"/>
      <c r="GOD102" s="4"/>
      <c r="GOE102" s="4"/>
      <c r="GOF102" s="4"/>
      <c r="GOG102" s="4"/>
      <c r="GOH102" s="4"/>
      <c r="GOI102" s="4"/>
      <c r="GOJ102" s="4"/>
      <c r="GOK102" s="4"/>
      <c r="GOL102" s="4"/>
      <c r="GOM102" s="4"/>
      <c r="GON102" s="4"/>
      <c r="GOO102" s="4"/>
      <c r="GOP102" s="4"/>
      <c r="GOQ102" s="4"/>
      <c r="GOR102" s="4"/>
      <c r="GOS102" s="4"/>
      <c r="GOT102" s="4"/>
      <c r="GOU102" s="4"/>
      <c r="GOV102" s="4"/>
      <c r="GOW102" s="4"/>
      <c r="GOX102" s="4"/>
      <c r="GOY102" s="4"/>
      <c r="GOZ102" s="4"/>
      <c r="GPA102" s="4"/>
      <c r="GPB102" s="4"/>
      <c r="GPC102" s="4"/>
      <c r="GPD102" s="4"/>
      <c r="GPE102" s="4"/>
      <c r="GPF102" s="4"/>
      <c r="GPG102" s="4"/>
      <c r="GPH102" s="4"/>
      <c r="GPI102" s="4"/>
      <c r="GPJ102" s="4"/>
      <c r="GPK102" s="4"/>
      <c r="GPL102" s="4"/>
      <c r="GPM102" s="4"/>
      <c r="GPN102" s="4"/>
      <c r="GPO102" s="4"/>
      <c r="GPP102" s="4"/>
      <c r="GPQ102" s="4"/>
      <c r="GPR102" s="4"/>
      <c r="GPS102" s="4"/>
      <c r="GPT102" s="4"/>
      <c r="GPU102" s="4"/>
      <c r="GPV102" s="4"/>
      <c r="GPW102" s="4"/>
      <c r="GPX102" s="4"/>
      <c r="GPY102" s="4"/>
      <c r="GPZ102" s="4"/>
      <c r="GQA102" s="4"/>
      <c r="GQB102" s="4"/>
      <c r="GQC102" s="4"/>
      <c r="GQD102" s="4"/>
      <c r="GQE102" s="4"/>
      <c r="GQF102" s="4"/>
      <c r="GQG102" s="4"/>
      <c r="GQH102" s="4"/>
      <c r="GQI102" s="4"/>
      <c r="GQJ102" s="4"/>
      <c r="GQK102" s="4"/>
      <c r="GQL102" s="4"/>
      <c r="GQM102" s="4"/>
      <c r="GQN102" s="4"/>
      <c r="GQO102" s="4"/>
      <c r="GQP102" s="4"/>
      <c r="GQQ102" s="4"/>
      <c r="GQR102" s="4"/>
      <c r="GQS102" s="4"/>
      <c r="GQT102" s="4"/>
      <c r="GQU102" s="4"/>
      <c r="GQV102" s="4"/>
      <c r="GQW102" s="4"/>
      <c r="GQX102" s="4"/>
      <c r="GQY102" s="4"/>
      <c r="GQZ102" s="4"/>
      <c r="GRA102" s="4"/>
      <c r="GRB102" s="4"/>
      <c r="GRC102" s="4"/>
      <c r="GRD102" s="4"/>
      <c r="GRE102" s="4"/>
      <c r="GRF102" s="4"/>
      <c r="GRG102" s="4"/>
      <c r="GRH102" s="4"/>
      <c r="GRI102" s="4"/>
      <c r="GRJ102" s="4"/>
      <c r="GRK102" s="4"/>
      <c r="GRL102" s="4"/>
      <c r="GRM102" s="4"/>
      <c r="GRN102" s="4"/>
      <c r="GRO102" s="4"/>
      <c r="GRP102" s="4"/>
      <c r="GRQ102" s="4"/>
      <c r="GRR102" s="4"/>
      <c r="GRS102" s="4"/>
      <c r="GRT102" s="4"/>
      <c r="GRU102" s="4"/>
      <c r="GRV102" s="4"/>
      <c r="GRW102" s="4"/>
      <c r="GRX102" s="4"/>
      <c r="GRY102" s="4"/>
      <c r="GRZ102" s="4"/>
      <c r="GSA102" s="4"/>
      <c r="GSB102" s="4"/>
      <c r="GSC102" s="4"/>
      <c r="GSD102" s="4"/>
      <c r="GSE102" s="4"/>
      <c r="GSF102" s="4"/>
      <c r="GSG102" s="4"/>
      <c r="GSH102" s="4"/>
      <c r="GSI102" s="4"/>
      <c r="GSJ102" s="4"/>
      <c r="GSK102" s="4"/>
      <c r="GSL102" s="4"/>
      <c r="GSM102" s="4"/>
      <c r="GSN102" s="4"/>
      <c r="GSO102" s="4"/>
      <c r="GSP102" s="4"/>
      <c r="GSQ102" s="4"/>
      <c r="GSR102" s="4"/>
      <c r="GSS102" s="4"/>
      <c r="GST102" s="4"/>
      <c r="GSU102" s="4"/>
      <c r="GSV102" s="4"/>
      <c r="GSW102" s="4"/>
      <c r="GSX102" s="4"/>
      <c r="GSY102" s="4"/>
      <c r="GSZ102" s="4"/>
      <c r="GTA102" s="4"/>
      <c r="GTB102" s="4"/>
      <c r="GTC102" s="4"/>
      <c r="GTD102" s="4"/>
      <c r="GTE102" s="4"/>
      <c r="GTF102" s="4"/>
      <c r="GTG102" s="4"/>
      <c r="GTH102" s="4"/>
      <c r="GTI102" s="4"/>
      <c r="GTJ102" s="4"/>
      <c r="GTK102" s="4"/>
      <c r="GTL102" s="4"/>
      <c r="GTM102" s="4"/>
      <c r="GTN102" s="4"/>
      <c r="GTO102" s="4"/>
      <c r="GTP102" s="4"/>
      <c r="GTQ102" s="4"/>
      <c r="GTR102" s="4"/>
      <c r="GTS102" s="4"/>
      <c r="GTT102" s="4"/>
      <c r="GTU102" s="4"/>
      <c r="GTV102" s="4"/>
      <c r="GTW102" s="4"/>
      <c r="GTX102" s="4"/>
      <c r="GTY102" s="4"/>
      <c r="GTZ102" s="4"/>
      <c r="GUA102" s="4"/>
      <c r="GUB102" s="4"/>
      <c r="GUC102" s="4"/>
      <c r="GUD102" s="4"/>
      <c r="GUE102" s="4"/>
      <c r="GUF102" s="4"/>
      <c r="GUG102" s="4"/>
      <c r="GUH102" s="4"/>
      <c r="GUI102" s="4"/>
      <c r="GUJ102" s="4"/>
      <c r="GUK102" s="4"/>
      <c r="GUL102" s="4"/>
      <c r="GUM102" s="4"/>
      <c r="GUN102" s="4"/>
      <c r="GUO102" s="4"/>
      <c r="GUP102" s="4"/>
      <c r="GUQ102" s="4"/>
      <c r="GUR102" s="4"/>
      <c r="GUS102" s="4"/>
      <c r="GUT102" s="4"/>
      <c r="GUU102" s="4"/>
      <c r="GUV102" s="4"/>
      <c r="GUW102" s="4"/>
      <c r="GUX102" s="4"/>
      <c r="GUY102" s="4"/>
      <c r="GUZ102" s="4"/>
      <c r="GVA102" s="4"/>
      <c r="GVB102" s="4"/>
      <c r="GVC102" s="4"/>
      <c r="GVD102" s="4"/>
      <c r="GVE102" s="4"/>
      <c r="GVF102" s="4"/>
      <c r="GVG102" s="4"/>
      <c r="GVH102" s="4"/>
      <c r="GVI102" s="4"/>
      <c r="GVJ102" s="4"/>
      <c r="GVK102" s="4"/>
      <c r="GVL102" s="4"/>
      <c r="GVM102" s="4"/>
      <c r="GVN102" s="4"/>
      <c r="GVO102" s="4"/>
      <c r="GVP102" s="4"/>
      <c r="GVQ102" s="4"/>
      <c r="GVR102" s="4"/>
      <c r="GVS102" s="4"/>
      <c r="GVT102" s="4"/>
      <c r="GVU102" s="4"/>
      <c r="GVV102" s="4"/>
      <c r="GVW102" s="4"/>
      <c r="GVX102" s="4"/>
      <c r="GVY102" s="4"/>
      <c r="GVZ102" s="4"/>
      <c r="GWA102" s="4"/>
      <c r="GWB102" s="4"/>
      <c r="GWC102" s="4"/>
      <c r="GWD102" s="4"/>
      <c r="GWE102" s="4"/>
      <c r="GWF102" s="4"/>
      <c r="GWG102" s="4"/>
      <c r="GWH102" s="4"/>
      <c r="GWI102" s="4"/>
      <c r="GWJ102" s="4"/>
      <c r="GWK102" s="4"/>
      <c r="GWL102" s="4"/>
      <c r="GWM102" s="4"/>
      <c r="GWN102" s="4"/>
      <c r="GWO102" s="4"/>
      <c r="GWP102" s="4"/>
      <c r="GWQ102" s="4"/>
      <c r="GWR102" s="4"/>
      <c r="GWS102" s="4"/>
      <c r="GWT102" s="4"/>
      <c r="GWU102" s="4"/>
      <c r="GWV102" s="4"/>
      <c r="GWW102" s="4"/>
      <c r="GWX102" s="4"/>
      <c r="GWY102" s="4"/>
      <c r="GWZ102" s="4"/>
      <c r="GXA102" s="4"/>
      <c r="GXB102" s="4"/>
      <c r="GXC102" s="4"/>
      <c r="GXD102" s="4"/>
      <c r="GXE102" s="4"/>
      <c r="GXF102" s="4"/>
      <c r="GXG102" s="4"/>
      <c r="GXH102" s="4"/>
      <c r="GXI102" s="4"/>
      <c r="GXJ102" s="4"/>
      <c r="GXK102" s="4"/>
      <c r="GXL102" s="4"/>
      <c r="GXM102" s="4"/>
      <c r="GXN102" s="4"/>
      <c r="GXO102" s="4"/>
      <c r="GXP102" s="4"/>
      <c r="GXQ102" s="4"/>
      <c r="GXR102" s="4"/>
      <c r="GXS102" s="4"/>
      <c r="GXT102" s="4"/>
      <c r="GXU102" s="4"/>
      <c r="GXV102" s="4"/>
      <c r="GXW102" s="4"/>
      <c r="GXX102" s="4"/>
      <c r="GXY102" s="4"/>
      <c r="GXZ102" s="4"/>
      <c r="GYA102" s="4"/>
      <c r="GYB102" s="4"/>
      <c r="GYC102" s="4"/>
      <c r="GYD102" s="4"/>
      <c r="GYE102" s="4"/>
      <c r="GYF102" s="4"/>
      <c r="GYG102" s="4"/>
      <c r="GYH102" s="4"/>
      <c r="GYI102" s="4"/>
      <c r="GYJ102" s="4"/>
      <c r="GYK102" s="4"/>
      <c r="GYL102" s="4"/>
      <c r="GYM102" s="4"/>
      <c r="GYN102" s="4"/>
      <c r="GYO102" s="4"/>
      <c r="GYP102" s="4"/>
      <c r="GYQ102" s="4"/>
      <c r="GYR102" s="4"/>
      <c r="GYS102" s="4"/>
      <c r="GYT102" s="4"/>
      <c r="GYU102" s="4"/>
      <c r="GYV102" s="4"/>
      <c r="GYW102" s="4"/>
      <c r="GYX102" s="4"/>
      <c r="GYY102" s="4"/>
      <c r="GYZ102" s="4"/>
      <c r="GZA102" s="4"/>
      <c r="GZB102" s="4"/>
      <c r="GZC102" s="4"/>
      <c r="GZD102" s="4"/>
      <c r="GZE102" s="4"/>
      <c r="GZF102" s="4"/>
      <c r="GZG102" s="4"/>
      <c r="GZH102" s="4"/>
      <c r="GZI102" s="4"/>
      <c r="GZJ102" s="4"/>
      <c r="GZK102" s="4"/>
      <c r="GZL102" s="4"/>
      <c r="GZM102" s="4"/>
      <c r="GZN102" s="4"/>
      <c r="GZO102" s="4"/>
      <c r="GZP102" s="4"/>
      <c r="GZQ102" s="4"/>
      <c r="GZR102" s="4"/>
      <c r="GZS102" s="4"/>
      <c r="GZT102" s="4"/>
      <c r="GZU102" s="4"/>
      <c r="GZV102" s="4"/>
      <c r="GZW102" s="4"/>
      <c r="GZX102" s="4"/>
      <c r="GZY102" s="4"/>
      <c r="GZZ102" s="4"/>
      <c r="HAA102" s="4"/>
      <c r="HAB102" s="4"/>
      <c r="HAC102" s="4"/>
      <c r="HAD102" s="4"/>
      <c r="HAE102" s="4"/>
      <c r="HAF102" s="4"/>
      <c r="HAG102" s="4"/>
      <c r="HAH102" s="4"/>
      <c r="HAI102" s="4"/>
      <c r="HAJ102" s="4"/>
      <c r="HAK102" s="4"/>
      <c r="HAL102" s="4"/>
      <c r="HAM102" s="4"/>
      <c r="HAN102" s="4"/>
      <c r="HAO102" s="4"/>
      <c r="HAP102" s="4"/>
      <c r="HAQ102" s="4"/>
      <c r="HAR102" s="4"/>
      <c r="HAS102" s="4"/>
      <c r="HAT102" s="4"/>
      <c r="HAU102" s="4"/>
      <c r="HAV102" s="4"/>
      <c r="HAW102" s="4"/>
      <c r="HAX102" s="4"/>
      <c r="HAY102" s="4"/>
      <c r="HAZ102" s="4"/>
      <c r="HBA102" s="4"/>
      <c r="HBB102" s="4"/>
      <c r="HBC102" s="4"/>
      <c r="HBD102" s="4"/>
      <c r="HBE102" s="4"/>
      <c r="HBF102" s="4"/>
      <c r="HBG102" s="4"/>
      <c r="HBH102" s="4"/>
      <c r="HBI102" s="4"/>
      <c r="HBJ102" s="4"/>
      <c r="HBK102" s="4"/>
      <c r="HBL102" s="4"/>
      <c r="HBM102" s="4"/>
      <c r="HBN102" s="4"/>
      <c r="HBO102" s="4"/>
      <c r="HBP102" s="4"/>
      <c r="HBQ102" s="4"/>
      <c r="HBR102" s="4"/>
      <c r="HBS102" s="4"/>
      <c r="HBT102" s="4"/>
      <c r="HBU102" s="4"/>
      <c r="HBV102" s="4"/>
      <c r="HBW102" s="4"/>
      <c r="HBX102" s="4"/>
      <c r="HBY102" s="4"/>
      <c r="HBZ102" s="4"/>
      <c r="HCA102" s="4"/>
      <c r="HCB102" s="4"/>
      <c r="HCC102" s="4"/>
      <c r="HCD102" s="4"/>
      <c r="HCE102" s="4"/>
      <c r="HCF102" s="4"/>
      <c r="HCG102" s="4"/>
      <c r="HCH102" s="4"/>
      <c r="HCI102" s="4"/>
      <c r="HCJ102" s="4"/>
      <c r="HCK102" s="4"/>
      <c r="HCL102" s="4"/>
      <c r="HCM102" s="4"/>
      <c r="HCN102" s="4"/>
      <c r="HCO102" s="4"/>
      <c r="HCP102" s="4"/>
      <c r="HCQ102" s="4"/>
      <c r="HCR102" s="4"/>
      <c r="HCS102" s="4"/>
      <c r="HCT102" s="4"/>
      <c r="HCU102" s="4"/>
      <c r="HCV102" s="4"/>
      <c r="HCW102" s="4"/>
      <c r="HCX102" s="4"/>
      <c r="HCY102" s="4"/>
      <c r="HCZ102" s="4"/>
      <c r="HDA102" s="4"/>
      <c r="HDB102" s="4"/>
      <c r="HDC102" s="4"/>
      <c r="HDD102" s="4"/>
      <c r="HDE102" s="4"/>
      <c r="HDF102" s="4"/>
      <c r="HDG102" s="4"/>
      <c r="HDH102" s="4"/>
      <c r="HDI102" s="4"/>
      <c r="HDJ102" s="4"/>
      <c r="HDK102" s="4"/>
      <c r="HDL102" s="4"/>
      <c r="HDM102" s="4"/>
      <c r="HDN102" s="4"/>
      <c r="HDO102" s="4"/>
      <c r="HDP102" s="4"/>
      <c r="HDQ102" s="4"/>
      <c r="HDR102" s="4"/>
      <c r="HDS102" s="4"/>
      <c r="HDT102" s="4"/>
      <c r="HDU102" s="4"/>
      <c r="HDV102" s="4"/>
      <c r="HDW102" s="4"/>
      <c r="HDX102" s="4"/>
      <c r="HDY102" s="4"/>
      <c r="HDZ102" s="4"/>
      <c r="HEA102" s="4"/>
      <c r="HEB102" s="4"/>
      <c r="HEC102" s="4"/>
      <c r="HED102" s="4"/>
      <c r="HEE102" s="4"/>
      <c r="HEF102" s="4"/>
      <c r="HEG102" s="4"/>
      <c r="HEH102" s="4"/>
      <c r="HEI102" s="4"/>
      <c r="HEJ102" s="4"/>
      <c r="HEK102" s="4"/>
      <c r="HEL102" s="4"/>
      <c r="HEM102" s="4"/>
      <c r="HEN102" s="4"/>
      <c r="HEO102" s="4"/>
      <c r="HEP102" s="4"/>
      <c r="HEQ102" s="4"/>
      <c r="HER102" s="4"/>
      <c r="HES102" s="4"/>
      <c r="HET102" s="4"/>
      <c r="HEU102" s="4"/>
      <c r="HEV102" s="4"/>
      <c r="HEW102" s="4"/>
      <c r="HEX102" s="4"/>
      <c r="HEY102" s="4"/>
      <c r="HEZ102" s="4"/>
      <c r="HFA102" s="4"/>
      <c r="HFB102" s="4"/>
      <c r="HFC102" s="4"/>
      <c r="HFD102" s="4"/>
      <c r="HFE102" s="4"/>
      <c r="HFF102" s="4"/>
      <c r="HFG102" s="4"/>
      <c r="HFH102" s="4"/>
      <c r="HFI102" s="4"/>
      <c r="HFJ102" s="4"/>
      <c r="HFK102" s="4"/>
      <c r="HFL102" s="4"/>
      <c r="HFM102" s="4"/>
      <c r="HFN102" s="4"/>
      <c r="HFO102" s="4"/>
      <c r="HFP102" s="4"/>
      <c r="HFQ102" s="4"/>
      <c r="HFR102" s="4"/>
      <c r="HFS102" s="4"/>
      <c r="HFT102" s="4"/>
      <c r="HFU102" s="4"/>
      <c r="HFV102" s="4"/>
      <c r="HFW102" s="4"/>
      <c r="HFX102" s="4"/>
      <c r="HFY102" s="4"/>
      <c r="HFZ102" s="4"/>
      <c r="HGA102" s="4"/>
      <c r="HGB102" s="4"/>
      <c r="HGC102" s="4"/>
      <c r="HGD102" s="4"/>
      <c r="HGE102" s="4"/>
      <c r="HGF102" s="4"/>
      <c r="HGG102" s="4"/>
      <c r="HGH102" s="4"/>
      <c r="HGI102" s="4"/>
      <c r="HGJ102" s="4"/>
      <c r="HGK102" s="4"/>
      <c r="HGL102" s="4"/>
      <c r="HGM102" s="4"/>
      <c r="HGN102" s="4"/>
      <c r="HGO102" s="4"/>
      <c r="HGP102" s="4"/>
      <c r="HGQ102" s="4"/>
      <c r="HGR102" s="4"/>
      <c r="HGS102" s="4"/>
      <c r="HGT102" s="4"/>
      <c r="HGU102" s="4"/>
      <c r="HGV102" s="4"/>
      <c r="HGW102" s="4"/>
      <c r="HGX102" s="4"/>
      <c r="HGY102" s="4"/>
      <c r="HGZ102" s="4"/>
      <c r="HHA102" s="4"/>
      <c r="HHB102" s="4"/>
      <c r="HHC102" s="4"/>
      <c r="HHD102" s="4"/>
      <c r="HHE102" s="4"/>
      <c r="HHF102" s="4"/>
      <c r="HHG102" s="4"/>
      <c r="HHH102" s="4"/>
      <c r="HHI102" s="4"/>
      <c r="HHJ102" s="4"/>
      <c r="HHK102" s="4"/>
      <c r="HHL102" s="4"/>
      <c r="HHM102" s="4"/>
      <c r="HHN102" s="4"/>
      <c r="HHO102" s="4"/>
      <c r="HHP102" s="4"/>
      <c r="HHQ102" s="4"/>
      <c r="HHR102" s="4"/>
      <c r="HHS102" s="4"/>
      <c r="HHT102" s="4"/>
      <c r="HHU102" s="4"/>
      <c r="HHV102" s="4"/>
      <c r="HHW102" s="4"/>
      <c r="HHX102" s="4"/>
      <c r="HHY102" s="4"/>
      <c r="HHZ102" s="4"/>
      <c r="HIA102" s="4"/>
      <c r="HIB102" s="4"/>
      <c r="HIC102" s="4"/>
      <c r="HID102" s="4"/>
      <c r="HIE102" s="4"/>
      <c r="HIF102" s="4"/>
      <c r="HIG102" s="4"/>
      <c r="HIH102" s="4"/>
      <c r="HII102" s="4"/>
      <c r="HIJ102" s="4"/>
      <c r="HIK102" s="4"/>
      <c r="HIL102" s="4"/>
      <c r="HIM102" s="4"/>
      <c r="HIN102" s="4"/>
      <c r="HIO102" s="4"/>
      <c r="HIP102" s="4"/>
      <c r="HIQ102" s="4"/>
      <c r="HIR102" s="4"/>
      <c r="HIS102" s="4"/>
      <c r="HIT102" s="4"/>
      <c r="HIU102" s="4"/>
      <c r="HIV102" s="4"/>
      <c r="HIW102" s="4"/>
      <c r="HIX102" s="4"/>
      <c r="HIY102" s="4"/>
      <c r="HIZ102" s="4"/>
      <c r="HJA102" s="4"/>
      <c r="HJB102" s="4"/>
      <c r="HJC102" s="4"/>
      <c r="HJD102" s="4"/>
      <c r="HJE102" s="4"/>
      <c r="HJF102" s="4"/>
      <c r="HJG102" s="4"/>
      <c r="HJH102" s="4"/>
      <c r="HJI102" s="4"/>
      <c r="HJJ102" s="4"/>
      <c r="HJK102" s="4"/>
      <c r="HJL102" s="4"/>
      <c r="HJM102" s="4"/>
      <c r="HJN102" s="4"/>
      <c r="HJO102" s="4"/>
      <c r="HJP102" s="4"/>
      <c r="HJQ102" s="4"/>
      <c r="HJR102" s="4"/>
      <c r="HJS102" s="4"/>
      <c r="HJT102" s="4"/>
      <c r="HJU102" s="4"/>
      <c r="HJV102" s="4"/>
      <c r="HJW102" s="4"/>
      <c r="HJX102" s="4"/>
      <c r="HJY102" s="4"/>
      <c r="HJZ102" s="4"/>
      <c r="HKA102" s="4"/>
      <c r="HKB102" s="4"/>
      <c r="HKC102" s="4"/>
      <c r="HKD102" s="4"/>
      <c r="HKE102" s="4"/>
      <c r="HKF102" s="4"/>
      <c r="HKG102" s="4"/>
      <c r="HKH102" s="4"/>
      <c r="HKI102" s="4"/>
      <c r="HKJ102" s="4"/>
      <c r="HKK102" s="4"/>
      <c r="HKL102" s="4"/>
      <c r="HKM102" s="4"/>
      <c r="HKN102" s="4"/>
      <c r="HKO102" s="4"/>
      <c r="HKP102" s="4"/>
      <c r="HKQ102" s="4"/>
      <c r="HKR102" s="4"/>
      <c r="HKS102" s="4"/>
      <c r="HKT102" s="4"/>
      <c r="HKU102" s="4"/>
      <c r="HKV102" s="4"/>
      <c r="HKW102" s="4"/>
      <c r="HKX102" s="4"/>
      <c r="HKY102" s="4"/>
      <c r="HKZ102" s="4"/>
      <c r="HLA102" s="4"/>
      <c r="HLB102" s="4"/>
      <c r="HLC102" s="4"/>
      <c r="HLD102" s="4"/>
      <c r="HLE102" s="4"/>
      <c r="HLF102" s="4"/>
      <c r="HLG102" s="4"/>
      <c r="HLH102" s="4"/>
      <c r="HLI102" s="4"/>
      <c r="HLJ102" s="4"/>
      <c r="HLK102" s="4"/>
      <c r="HLL102" s="4"/>
      <c r="HLM102" s="4"/>
      <c r="HLN102" s="4"/>
      <c r="HLO102" s="4"/>
      <c r="HLP102" s="4"/>
      <c r="HLQ102" s="4"/>
      <c r="HLR102" s="4"/>
      <c r="HLS102" s="4"/>
      <c r="HLT102" s="4"/>
      <c r="HLU102" s="4"/>
      <c r="HLV102" s="4"/>
      <c r="HLW102" s="4"/>
      <c r="HLX102" s="4"/>
      <c r="HLY102" s="4"/>
      <c r="HLZ102" s="4"/>
      <c r="HMA102" s="4"/>
      <c r="HMB102" s="4"/>
      <c r="HMC102" s="4"/>
      <c r="HMD102" s="4"/>
      <c r="HME102" s="4"/>
      <c r="HMF102" s="4"/>
      <c r="HMG102" s="4"/>
      <c r="HMH102" s="4"/>
      <c r="HMI102" s="4"/>
      <c r="HMJ102" s="4"/>
      <c r="HMK102" s="4"/>
      <c r="HML102" s="4"/>
      <c r="HMM102" s="4"/>
      <c r="HMN102" s="4"/>
      <c r="HMO102" s="4"/>
      <c r="HMP102" s="4"/>
      <c r="HMQ102" s="4"/>
      <c r="HMR102" s="4"/>
      <c r="HMS102" s="4"/>
      <c r="HMT102" s="4"/>
      <c r="HMU102" s="4"/>
      <c r="HMV102" s="4"/>
      <c r="HMW102" s="4"/>
      <c r="HMX102" s="4"/>
      <c r="HMY102" s="4"/>
      <c r="HMZ102" s="4"/>
      <c r="HNA102" s="4"/>
      <c r="HNB102" s="4"/>
      <c r="HNC102" s="4"/>
      <c r="HND102" s="4"/>
      <c r="HNE102" s="4"/>
      <c r="HNF102" s="4"/>
      <c r="HNG102" s="4"/>
      <c r="HNH102" s="4"/>
      <c r="HNI102" s="4"/>
      <c r="HNJ102" s="4"/>
      <c r="HNK102" s="4"/>
      <c r="HNL102" s="4"/>
      <c r="HNM102" s="4"/>
      <c r="HNN102" s="4"/>
      <c r="HNO102" s="4"/>
      <c r="HNP102" s="4"/>
      <c r="HNQ102" s="4"/>
      <c r="HNR102" s="4"/>
      <c r="HNS102" s="4"/>
      <c r="HNT102" s="4"/>
      <c r="HNU102" s="4"/>
      <c r="HNV102" s="4"/>
      <c r="HNW102" s="4"/>
      <c r="HNX102" s="4"/>
      <c r="HNY102" s="4"/>
      <c r="HNZ102" s="4"/>
      <c r="HOA102" s="4"/>
      <c r="HOB102" s="4"/>
      <c r="HOC102" s="4"/>
      <c r="HOD102" s="4"/>
      <c r="HOE102" s="4"/>
      <c r="HOF102" s="4"/>
      <c r="HOG102" s="4"/>
      <c r="HOH102" s="4"/>
      <c r="HOI102" s="4"/>
      <c r="HOJ102" s="4"/>
      <c r="HOK102" s="4"/>
      <c r="HOL102" s="4"/>
      <c r="HOM102" s="4"/>
      <c r="HON102" s="4"/>
      <c r="HOO102" s="4"/>
      <c r="HOP102" s="4"/>
      <c r="HOQ102" s="4"/>
      <c r="HOR102" s="4"/>
      <c r="HOS102" s="4"/>
      <c r="HOT102" s="4"/>
      <c r="HOU102" s="4"/>
      <c r="HOV102" s="4"/>
      <c r="HOW102" s="4"/>
      <c r="HOX102" s="4"/>
      <c r="HOY102" s="4"/>
      <c r="HOZ102" s="4"/>
      <c r="HPA102" s="4"/>
      <c r="HPB102" s="4"/>
      <c r="HPC102" s="4"/>
      <c r="HPD102" s="4"/>
      <c r="HPE102" s="4"/>
      <c r="HPF102" s="4"/>
      <c r="HPG102" s="4"/>
      <c r="HPH102" s="4"/>
      <c r="HPI102" s="4"/>
      <c r="HPJ102" s="4"/>
      <c r="HPK102" s="4"/>
      <c r="HPL102" s="4"/>
      <c r="HPM102" s="4"/>
      <c r="HPN102" s="4"/>
      <c r="HPO102" s="4"/>
      <c r="HPP102" s="4"/>
      <c r="HPQ102" s="4"/>
      <c r="HPR102" s="4"/>
      <c r="HPS102" s="4"/>
      <c r="HPT102" s="4"/>
      <c r="HPU102" s="4"/>
      <c r="HPV102" s="4"/>
      <c r="HPW102" s="4"/>
      <c r="HPX102" s="4"/>
      <c r="HPY102" s="4"/>
      <c r="HPZ102" s="4"/>
      <c r="HQA102" s="4"/>
      <c r="HQB102" s="4"/>
      <c r="HQC102" s="4"/>
      <c r="HQD102" s="4"/>
      <c r="HQE102" s="4"/>
      <c r="HQF102" s="4"/>
      <c r="HQG102" s="4"/>
      <c r="HQH102" s="4"/>
      <c r="HQI102" s="4"/>
      <c r="HQJ102" s="4"/>
      <c r="HQK102" s="4"/>
      <c r="HQL102" s="4"/>
      <c r="HQM102" s="4"/>
      <c r="HQN102" s="4"/>
      <c r="HQO102" s="4"/>
      <c r="HQP102" s="4"/>
      <c r="HQQ102" s="4"/>
      <c r="HQR102" s="4"/>
      <c r="HQS102" s="4"/>
      <c r="HQT102" s="4"/>
      <c r="HQU102" s="4"/>
      <c r="HQV102" s="4"/>
      <c r="HQW102" s="4"/>
      <c r="HQX102" s="4"/>
      <c r="HQY102" s="4"/>
      <c r="HQZ102" s="4"/>
      <c r="HRA102" s="4"/>
      <c r="HRB102" s="4"/>
      <c r="HRC102" s="4"/>
      <c r="HRD102" s="4"/>
      <c r="HRE102" s="4"/>
      <c r="HRF102" s="4"/>
      <c r="HRG102" s="4"/>
      <c r="HRH102" s="4"/>
      <c r="HRI102" s="4"/>
      <c r="HRJ102" s="4"/>
      <c r="HRK102" s="4"/>
      <c r="HRL102" s="4"/>
      <c r="HRM102" s="4"/>
      <c r="HRN102" s="4"/>
      <c r="HRO102" s="4"/>
      <c r="HRP102" s="4"/>
      <c r="HRQ102" s="4"/>
      <c r="HRR102" s="4"/>
      <c r="HRS102" s="4"/>
      <c r="HRT102" s="4"/>
      <c r="HRU102" s="4"/>
      <c r="HRV102" s="4"/>
      <c r="HRW102" s="4"/>
      <c r="HRX102" s="4"/>
      <c r="HRY102" s="4"/>
      <c r="HRZ102" s="4"/>
      <c r="HSA102" s="4"/>
      <c r="HSB102" s="4"/>
      <c r="HSC102" s="4"/>
      <c r="HSD102" s="4"/>
      <c r="HSE102" s="4"/>
      <c r="HSF102" s="4"/>
      <c r="HSG102" s="4"/>
      <c r="HSH102" s="4"/>
      <c r="HSI102" s="4"/>
      <c r="HSJ102" s="4"/>
      <c r="HSK102" s="4"/>
      <c r="HSL102" s="4"/>
      <c r="HSM102" s="4"/>
      <c r="HSN102" s="4"/>
      <c r="HSO102" s="4"/>
      <c r="HSP102" s="4"/>
      <c r="HSQ102" s="4"/>
      <c r="HSR102" s="4"/>
      <c r="HSS102" s="4"/>
      <c r="HST102" s="4"/>
      <c r="HSU102" s="4"/>
      <c r="HSV102" s="4"/>
      <c r="HSW102" s="4"/>
      <c r="HSX102" s="4"/>
      <c r="HSY102" s="4"/>
      <c r="HSZ102" s="4"/>
      <c r="HTA102" s="4"/>
      <c r="HTB102" s="4"/>
      <c r="HTC102" s="4"/>
      <c r="HTD102" s="4"/>
      <c r="HTE102" s="4"/>
      <c r="HTF102" s="4"/>
      <c r="HTG102" s="4"/>
      <c r="HTH102" s="4"/>
      <c r="HTI102" s="4"/>
      <c r="HTJ102" s="4"/>
      <c r="HTK102" s="4"/>
      <c r="HTL102" s="4"/>
      <c r="HTM102" s="4"/>
      <c r="HTN102" s="4"/>
      <c r="HTO102" s="4"/>
      <c r="HTP102" s="4"/>
      <c r="HTQ102" s="4"/>
      <c r="HTR102" s="4"/>
      <c r="HTS102" s="4"/>
      <c r="HTT102" s="4"/>
      <c r="HTU102" s="4"/>
      <c r="HTV102" s="4"/>
      <c r="HTW102" s="4"/>
      <c r="HTX102" s="4"/>
      <c r="HTY102" s="4"/>
      <c r="HTZ102" s="4"/>
      <c r="HUA102" s="4"/>
      <c r="HUB102" s="4"/>
      <c r="HUC102" s="4"/>
      <c r="HUD102" s="4"/>
      <c r="HUE102" s="4"/>
      <c r="HUF102" s="4"/>
      <c r="HUG102" s="4"/>
      <c r="HUH102" s="4"/>
      <c r="HUI102" s="4"/>
      <c r="HUJ102" s="4"/>
      <c r="HUK102" s="4"/>
      <c r="HUL102" s="4"/>
      <c r="HUM102" s="4"/>
      <c r="HUN102" s="4"/>
      <c r="HUO102" s="4"/>
      <c r="HUP102" s="4"/>
      <c r="HUQ102" s="4"/>
      <c r="HUR102" s="4"/>
      <c r="HUS102" s="4"/>
      <c r="HUT102" s="4"/>
      <c r="HUU102" s="4"/>
      <c r="HUV102" s="4"/>
      <c r="HUW102" s="4"/>
      <c r="HUX102" s="4"/>
      <c r="HUY102" s="4"/>
      <c r="HUZ102" s="4"/>
      <c r="HVA102" s="4"/>
      <c r="HVB102" s="4"/>
      <c r="HVC102" s="4"/>
      <c r="HVD102" s="4"/>
      <c r="HVE102" s="4"/>
      <c r="HVF102" s="4"/>
      <c r="HVG102" s="4"/>
      <c r="HVH102" s="4"/>
      <c r="HVI102" s="4"/>
      <c r="HVJ102" s="4"/>
      <c r="HVK102" s="4"/>
      <c r="HVL102" s="4"/>
      <c r="HVM102" s="4"/>
      <c r="HVN102" s="4"/>
      <c r="HVO102" s="4"/>
      <c r="HVP102" s="4"/>
      <c r="HVQ102" s="4"/>
      <c r="HVR102" s="4"/>
      <c r="HVS102" s="4"/>
      <c r="HVT102" s="4"/>
      <c r="HVU102" s="4"/>
      <c r="HVV102" s="4"/>
      <c r="HVW102" s="4"/>
      <c r="HVX102" s="4"/>
      <c r="HVY102" s="4"/>
      <c r="HVZ102" s="4"/>
      <c r="HWA102" s="4"/>
      <c r="HWB102" s="4"/>
      <c r="HWC102" s="4"/>
      <c r="HWD102" s="4"/>
      <c r="HWE102" s="4"/>
      <c r="HWF102" s="4"/>
      <c r="HWG102" s="4"/>
      <c r="HWH102" s="4"/>
      <c r="HWI102" s="4"/>
      <c r="HWJ102" s="4"/>
      <c r="HWK102" s="4"/>
      <c r="HWL102" s="4"/>
      <c r="HWM102" s="4"/>
      <c r="HWN102" s="4"/>
      <c r="HWO102" s="4"/>
      <c r="HWP102" s="4"/>
      <c r="HWQ102" s="4"/>
      <c r="HWR102" s="4"/>
      <c r="HWS102" s="4"/>
      <c r="HWT102" s="4"/>
      <c r="HWU102" s="4"/>
      <c r="HWV102" s="4"/>
      <c r="HWW102" s="4"/>
      <c r="HWX102" s="4"/>
      <c r="HWY102" s="4"/>
      <c r="HWZ102" s="4"/>
      <c r="HXA102" s="4"/>
      <c r="HXB102" s="4"/>
      <c r="HXC102" s="4"/>
      <c r="HXD102" s="4"/>
      <c r="HXE102" s="4"/>
      <c r="HXF102" s="4"/>
      <c r="HXG102" s="4"/>
      <c r="HXH102" s="4"/>
      <c r="HXI102" s="4"/>
      <c r="HXJ102" s="4"/>
      <c r="HXK102" s="4"/>
      <c r="HXL102" s="4"/>
      <c r="HXM102" s="4"/>
      <c r="HXN102" s="4"/>
      <c r="HXO102" s="4"/>
      <c r="HXP102" s="4"/>
      <c r="HXQ102" s="4"/>
      <c r="HXR102" s="4"/>
      <c r="HXS102" s="4"/>
      <c r="HXT102" s="4"/>
      <c r="HXU102" s="4"/>
      <c r="HXV102" s="4"/>
      <c r="HXW102" s="4"/>
      <c r="HXX102" s="4"/>
      <c r="HXY102" s="4"/>
      <c r="HXZ102" s="4"/>
      <c r="HYA102" s="4"/>
      <c r="HYB102" s="4"/>
      <c r="HYC102" s="4"/>
      <c r="HYD102" s="4"/>
      <c r="HYE102" s="4"/>
      <c r="HYF102" s="4"/>
      <c r="HYG102" s="4"/>
      <c r="HYH102" s="4"/>
      <c r="HYI102" s="4"/>
      <c r="HYJ102" s="4"/>
      <c r="HYK102" s="4"/>
      <c r="HYL102" s="4"/>
      <c r="HYM102" s="4"/>
      <c r="HYN102" s="4"/>
      <c r="HYO102" s="4"/>
      <c r="HYP102" s="4"/>
      <c r="HYQ102" s="4"/>
      <c r="HYR102" s="4"/>
      <c r="HYS102" s="4"/>
      <c r="HYT102" s="4"/>
      <c r="HYU102" s="4"/>
      <c r="HYV102" s="4"/>
      <c r="HYW102" s="4"/>
      <c r="HYX102" s="4"/>
      <c r="HYY102" s="4"/>
      <c r="HYZ102" s="4"/>
      <c r="HZA102" s="4"/>
      <c r="HZB102" s="4"/>
      <c r="HZC102" s="4"/>
      <c r="HZD102" s="4"/>
      <c r="HZE102" s="4"/>
      <c r="HZF102" s="4"/>
      <c r="HZG102" s="4"/>
      <c r="HZH102" s="4"/>
      <c r="HZI102" s="4"/>
      <c r="HZJ102" s="4"/>
      <c r="HZK102" s="4"/>
      <c r="HZL102" s="4"/>
      <c r="HZM102" s="4"/>
      <c r="HZN102" s="4"/>
      <c r="HZO102" s="4"/>
      <c r="HZP102" s="4"/>
      <c r="HZQ102" s="4"/>
      <c r="HZR102" s="4"/>
      <c r="HZS102" s="4"/>
      <c r="HZT102" s="4"/>
      <c r="HZU102" s="4"/>
      <c r="HZV102" s="4"/>
      <c r="HZW102" s="4"/>
      <c r="HZX102" s="4"/>
      <c r="HZY102" s="4"/>
      <c r="HZZ102" s="4"/>
      <c r="IAA102" s="4"/>
      <c r="IAB102" s="4"/>
      <c r="IAC102" s="4"/>
      <c r="IAD102" s="4"/>
      <c r="IAE102" s="4"/>
      <c r="IAF102" s="4"/>
      <c r="IAG102" s="4"/>
      <c r="IAH102" s="4"/>
      <c r="IAI102" s="4"/>
      <c r="IAJ102" s="4"/>
      <c r="IAK102" s="4"/>
      <c r="IAL102" s="4"/>
      <c r="IAM102" s="4"/>
      <c r="IAN102" s="4"/>
      <c r="IAO102" s="4"/>
      <c r="IAP102" s="4"/>
      <c r="IAQ102" s="4"/>
      <c r="IAR102" s="4"/>
      <c r="IAS102" s="4"/>
      <c r="IAT102" s="4"/>
      <c r="IAU102" s="4"/>
      <c r="IAV102" s="4"/>
      <c r="IAW102" s="4"/>
      <c r="IAX102" s="4"/>
      <c r="IAY102" s="4"/>
      <c r="IAZ102" s="4"/>
      <c r="IBA102" s="4"/>
      <c r="IBB102" s="4"/>
      <c r="IBC102" s="4"/>
      <c r="IBD102" s="4"/>
      <c r="IBE102" s="4"/>
      <c r="IBF102" s="4"/>
      <c r="IBG102" s="4"/>
      <c r="IBH102" s="4"/>
      <c r="IBI102" s="4"/>
      <c r="IBJ102" s="4"/>
      <c r="IBK102" s="4"/>
      <c r="IBL102" s="4"/>
      <c r="IBM102" s="4"/>
      <c r="IBN102" s="4"/>
      <c r="IBO102" s="4"/>
      <c r="IBP102" s="4"/>
      <c r="IBQ102" s="4"/>
      <c r="IBR102" s="4"/>
      <c r="IBS102" s="4"/>
      <c r="IBT102" s="4"/>
      <c r="IBU102" s="4"/>
      <c r="IBV102" s="4"/>
      <c r="IBW102" s="4"/>
      <c r="IBX102" s="4"/>
      <c r="IBY102" s="4"/>
      <c r="IBZ102" s="4"/>
      <c r="ICA102" s="4"/>
      <c r="ICB102" s="4"/>
      <c r="ICC102" s="4"/>
      <c r="ICD102" s="4"/>
      <c r="ICE102" s="4"/>
      <c r="ICF102" s="4"/>
      <c r="ICG102" s="4"/>
      <c r="ICH102" s="4"/>
      <c r="ICI102" s="4"/>
      <c r="ICJ102" s="4"/>
      <c r="ICK102" s="4"/>
      <c r="ICL102" s="4"/>
      <c r="ICM102" s="4"/>
      <c r="ICN102" s="4"/>
      <c r="ICO102" s="4"/>
      <c r="ICP102" s="4"/>
      <c r="ICQ102" s="4"/>
      <c r="ICR102" s="4"/>
      <c r="ICS102" s="4"/>
      <c r="ICT102" s="4"/>
      <c r="ICU102" s="4"/>
      <c r="ICV102" s="4"/>
      <c r="ICW102" s="4"/>
      <c r="ICX102" s="4"/>
      <c r="ICY102" s="4"/>
      <c r="ICZ102" s="4"/>
      <c r="IDA102" s="4"/>
      <c r="IDB102" s="4"/>
      <c r="IDC102" s="4"/>
      <c r="IDD102" s="4"/>
      <c r="IDE102" s="4"/>
      <c r="IDF102" s="4"/>
      <c r="IDG102" s="4"/>
      <c r="IDH102" s="4"/>
      <c r="IDI102" s="4"/>
      <c r="IDJ102" s="4"/>
      <c r="IDK102" s="4"/>
      <c r="IDL102" s="4"/>
      <c r="IDM102" s="4"/>
      <c r="IDN102" s="4"/>
      <c r="IDO102" s="4"/>
      <c r="IDP102" s="4"/>
      <c r="IDQ102" s="4"/>
      <c r="IDR102" s="4"/>
      <c r="IDS102" s="4"/>
      <c r="IDT102" s="4"/>
      <c r="IDU102" s="4"/>
      <c r="IDV102" s="4"/>
      <c r="IDW102" s="4"/>
      <c r="IDX102" s="4"/>
      <c r="IDY102" s="4"/>
      <c r="IDZ102" s="4"/>
      <c r="IEA102" s="4"/>
      <c r="IEB102" s="4"/>
      <c r="IEC102" s="4"/>
      <c r="IED102" s="4"/>
      <c r="IEE102" s="4"/>
      <c r="IEF102" s="4"/>
      <c r="IEG102" s="4"/>
      <c r="IEH102" s="4"/>
      <c r="IEI102" s="4"/>
      <c r="IEJ102" s="4"/>
      <c r="IEK102" s="4"/>
      <c r="IEL102" s="4"/>
      <c r="IEM102" s="4"/>
      <c r="IEN102" s="4"/>
      <c r="IEO102" s="4"/>
      <c r="IEP102" s="4"/>
      <c r="IEQ102" s="4"/>
      <c r="IER102" s="4"/>
      <c r="IES102" s="4"/>
      <c r="IET102" s="4"/>
      <c r="IEU102" s="4"/>
      <c r="IEV102" s="4"/>
      <c r="IEW102" s="4"/>
      <c r="IEX102" s="4"/>
      <c r="IEY102" s="4"/>
      <c r="IEZ102" s="4"/>
      <c r="IFA102" s="4"/>
      <c r="IFB102" s="4"/>
      <c r="IFC102" s="4"/>
      <c r="IFD102" s="4"/>
      <c r="IFE102" s="4"/>
      <c r="IFF102" s="4"/>
      <c r="IFG102" s="4"/>
      <c r="IFH102" s="4"/>
      <c r="IFI102" s="4"/>
      <c r="IFJ102" s="4"/>
      <c r="IFK102" s="4"/>
      <c r="IFL102" s="4"/>
      <c r="IFM102" s="4"/>
      <c r="IFN102" s="4"/>
      <c r="IFO102" s="4"/>
      <c r="IFP102" s="4"/>
      <c r="IFQ102" s="4"/>
      <c r="IFR102" s="4"/>
      <c r="IFS102" s="4"/>
      <c r="IFT102" s="4"/>
      <c r="IFU102" s="4"/>
      <c r="IFV102" s="4"/>
      <c r="IFW102" s="4"/>
      <c r="IFX102" s="4"/>
      <c r="IFY102" s="4"/>
      <c r="IFZ102" s="4"/>
      <c r="IGA102" s="4"/>
      <c r="IGB102" s="4"/>
      <c r="IGC102" s="4"/>
      <c r="IGD102" s="4"/>
      <c r="IGE102" s="4"/>
      <c r="IGF102" s="4"/>
      <c r="IGG102" s="4"/>
      <c r="IGH102" s="4"/>
      <c r="IGI102" s="4"/>
      <c r="IGJ102" s="4"/>
      <c r="IGK102" s="4"/>
      <c r="IGL102" s="4"/>
      <c r="IGM102" s="4"/>
      <c r="IGN102" s="4"/>
      <c r="IGO102" s="4"/>
      <c r="IGP102" s="4"/>
      <c r="IGQ102" s="4"/>
      <c r="IGR102" s="4"/>
      <c r="IGS102" s="4"/>
      <c r="IGT102" s="4"/>
      <c r="IGU102" s="4"/>
      <c r="IGV102" s="4"/>
      <c r="IGW102" s="4"/>
      <c r="IGX102" s="4"/>
      <c r="IGY102" s="4"/>
      <c r="IGZ102" s="4"/>
      <c r="IHA102" s="4"/>
      <c r="IHB102" s="4"/>
      <c r="IHC102" s="4"/>
      <c r="IHD102" s="4"/>
      <c r="IHE102" s="4"/>
      <c r="IHF102" s="4"/>
      <c r="IHG102" s="4"/>
      <c r="IHH102" s="4"/>
      <c r="IHI102" s="4"/>
      <c r="IHJ102" s="4"/>
      <c r="IHK102" s="4"/>
      <c r="IHL102" s="4"/>
      <c r="IHM102" s="4"/>
      <c r="IHN102" s="4"/>
      <c r="IHO102" s="4"/>
      <c r="IHP102" s="4"/>
      <c r="IHQ102" s="4"/>
      <c r="IHR102" s="4"/>
      <c r="IHS102" s="4"/>
      <c r="IHT102" s="4"/>
      <c r="IHU102" s="4"/>
      <c r="IHV102" s="4"/>
      <c r="IHW102" s="4"/>
      <c r="IHX102" s="4"/>
      <c r="IHY102" s="4"/>
      <c r="IHZ102" s="4"/>
      <c r="IIA102" s="4"/>
      <c r="IIB102" s="4"/>
      <c r="IIC102" s="4"/>
      <c r="IID102" s="4"/>
      <c r="IIE102" s="4"/>
      <c r="IIF102" s="4"/>
      <c r="IIG102" s="4"/>
      <c r="IIH102" s="4"/>
      <c r="III102" s="4"/>
      <c r="IIJ102" s="4"/>
      <c r="IIK102" s="4"/>
      <c r="IIL102" s="4"/>
      <c r="IIM102" s="4"/>
      <c r="IIN102" s="4"/>
      <c r="IIO102" s="4"/>
      <c r="IIP102" s="4"/>
      <c r="IIQ102" s="4"/>
      <c r="IIR102" s="4"/>
      <c r="IIS102" s="4"/>
      <c r="IIT102" s="4"/>
      <c r="IIU102" s="4"/>
      <c r="IIV102" s="4"/>
      <c r="IIW102" s="4"/>
      <c r="IIX102" s="4"/>
      <c r="IIY102" s="4"/>
      <c r="IIZ102" s="4"/>
      <c r="IJA102" s="4"/>
      <c r="IJB102" s="4"/>
      <c r="IJC102" s="4"/>
      <c r="IJD102" s="4"/>
      <c r="IJE102" s="4"/>
      <c r="IJF102" s="4"/>
      <c r="IJG102" s="4"/>
      <c r="IJH102" s="4"/>
      <c r="IJI102" s="4"/>
      <c r="IJJ102" s="4"/>
      <c r="IJK102" s="4"/>
      <c r="IJL102" s="4"/>
      <c r="IJM102" s="4"/>
      <c r="IJN102" s="4"/>
      <c r="IJO102" s="4"/>
      <c r="IJP102" s="4"/>
      <c r="IJQ102" s="4"/>
      <c r="IJR102" s="4"/>
      <c r="IJS102" s="4"/>
      <c r="IJT102" s="4"/>
      <c r="IJU102" s="4"/>
      <c r="IJV102" s="4"/>
      <c r="IJW102" s="4"/>
      <c r="IJX102" s="4"/>
      <c r="IJY102" s="4"/>
      <c r="IJZ102" s="4"/>
      <c r="IKA102" s="4"/>
      <c r="IKB102" s="4"/>
      <c r="IKC102" s="4"/>
      <c r="IKD102" s="4"/>
      <c r="IKE102" s="4"/>
      <c r="IKF102" s="4"/>
      <c r="IKG102" s="4"/>
      <c r="IKH102" s="4"/>
      <c r="IKI102" s="4"/>
      <c r="IKJ102" s="4"/>
      <c r="IKK102" s="4"/>
      <c r="IKL102" s="4"/>
      <c r="IKM102" s="4"/>
      <c r="IKN102" s="4"/>
      <c r="IKO102" s="4"/>
      <c r="IKP102" s="4"/>
      <c r="IKQ102" s="4"/>
      <c r="IKR102" s="4"/>
      <c r="IKS102" s="4"/>
      <c r="IKT102" s="4"/>
      <c r="IKU102" s="4"/>
      <c r="IKV102" s="4"/>
      <c r="IKW102" s="4"/>
      <c r="IKX102" s="4"/>
      <c r="IKY102" s="4"/>
      <c r="IKZ102" s="4"/>
      <c r="ILA102" s="4"/>
      <c r="ILB102" s="4"/>
      <c r="ILC102" s="4"/>
      <c r="ILD102" s="4"/>
      <c r="ILE102" s="4"/>
      <c r="ILF102" s="4"/>
      <c r="ILG102" s="4"/>
      <c r="ILH102" s="4"/>
      <c r="ILI102" s="4"/>
      <c r="ILJ102" s="4"/>
      <c r="ILK102" s="4"/>
      <c r="ILL102" s="4"/>
      <c r="ILM102" s="4"/>
      <c r="ILN102" s="4"/>
      <c r="ILO102" s="4"/>
      <c r="ILP102" s="4"/>
      <c r="ILQ102" s="4"/>
      <c r="ILR102" s="4"/>
      <c r="ILS102" s="4"/>
      <c r="ILT102" s="4"/>
      <c r="ILU102" s="4"/>
      <c r="ILV102" s="4"/>
      <c r="ILW102" s="4"/>
      <c r="ILX102" s="4"/>
      <c r="ILY102" s="4"/>
      <c r="ILZ102" s="4"/>
      <c r="IMA102" s="4"/>
      <c r="IMB102" s="4"/>
      <c r="IMC102" s="4"/>
      <c r="IMD102" s="4"/>
      <c r="IME102" s="4"/>
      <c r="IMF102" s="4"/>
      <c r="IMG102" s="4"/>
      <c r="IMH102" s="4"/>
      <c r="IMI102" s="4"/>
      <c r="IMJ102" s="4"/>
      <c r="IMK102" s="4"/>
      <c r="IML102" s="4"/>
      <c r="IMM102" s="4"/>
      <c r="IMN102" s="4"/>
      <c r="IMO102" s="4"/>
      <c r="IMP102" s="4"/>
      <c r="IMQ102" s="4"/>
      <c r="IMR102" s="4"/>
      <c r="IMS102" s="4"/>
      <c r="IMT102" s="4"/>
      <c r="IMU102" s="4"/>
      <c r="IMV102" s="4"/>
      <c r="IMW102" s="4"/>
      <c r="IMX102" s="4"/>
      <c r="IMY102" s="4"/>
      <c r="IMZ102" s="4"/>
      <c r="INA102" s="4"/>
      <c r="INB102" s="4"/>
      <c r="INC102" s="4"/>
      <c r="IND102" s="4"/>
      <c r="INE102" s="4"/>
      <c r="INF102" s="4"/>
      <c r="ING102" s="4"/>
      <c r="INH102" s="4"/>
      <c r="INI102" s="4"/>
      <c r="INJ102" s="4"/>
      <c r="INK102" s="4"/>
      <c r="INL102" s="4"/>
      <c r="INM102" s="4"/>
      <c r="INN102" s="4"/>
      <c r="INO102" s="4"/>
      <c r="INP102" s="4"/>
      <c r="INQ102" s="4"/>
      <c r="INR102" s="4"/>
      <c r="INS102" s="4"/>
      <c r="INT102" s="4"/>
      <c r="INU102" s="4"/>
      <c r="INV102" s="4"/>
      <c r="INW102" s="4"/>
      <c r="INX102" s="4"/>
      <c r="INY102" s="4"/>
      <c r="INZ102" s="4"/>
      <c r="IOA102" s="4"/>
      <c r="IOB102" s="4"/>
      <c r="IOC102" s="4"/>
      <c r="IOD102" s="4"/>
      <c r="IOE102" s="4"/>
      <c r="IOF102" s="4"/>
      <c r="IOG102" s="4"/>
      <c r="IOH102" s="4"/>
      <c r="IOI102" s="4"/>
      <c r="IOJ102" s="4"/>
      <c r="IOK102" s="4"/>
      <c r="IOL102" s="4"/>
      <c r="IOM102" s="4"/>
      <c r="ION102" s="4"/>
      <c r="IOO102" s="4"/>
      <c r="IOP102" s="4"/>
      <c r="IOQ102" s="4"/>
      <c r="IOR102" s="4"/>
      <c r="IOS102" s="4"/>
      <c r="IOT102" s="4"/>
      <c r="IOU102" s="4"/>
      <c r="IOV102" s="4"/>
      <c r="IOW102" s="4"/>
      <c r="IOX102" s="4"/>
      <c r="IOY102" s="4"/>
      <c r="IOZ102" s="4"/>
      <c r="IPA102" s="4"/>
      <c r="IPB102" s="4"/>
      <c r="IPC102" s="4"/>
      <c r="IPD102" s="4"/>
      <c r="IPE102" s="4"/>
      <c r="IPF102" s="4"/>
      <c r="IPG102" s="4"/>
      <c r="IPH102" s="4"/>
      <c r="IPI102" s="4"/>
      <c r="IPJ102" s="4"/>
      <c r="IPK102" s="4"/>
      <c r="IPL102" s="4"/>
      <c r="IPM102" s="4"/>
      <c r="IPN102" s="4"/>
      <c r="IPO102" s="4"/>
      <c r="IPP102" s="4"/>
      <c r="IPQ102" s="4"/>
      <c r="IPR102" s="4"/>
      <c r="IPS102" s="4"/>
      <c r="IPT102" s="4"/>
      <c r="IPU102" s="4"/>
      <c r="IPV102" s="4"/>
      <c r="IPW102" s="4"/>
      <c r="IPX102" s="4"/>
      <c r="IPY102" s="4"/>
      <c r="IPZ102" s="4"/>
      <c r="IQA102" s="4"/>
      <c r="IQB102" s="4"/>
      <c r="IQC102" s="4"/>
      <c r="IQD102" s="4"/>
      <c r="IQE102" s="4"/>
      <c r="IQF102" s="4"/>
      <c r="IQG102" s="4"/>
      <c r="IQH102" s="4"/>
      <c r="IQI102" s="4"/>
      <c r="IQJ102" s="4"/>
      <c r="IQK102" s="4"/>
      <c r="IQL102" s="4"/>
      <c r="IQM102" s="4"/>
      <c r="IQN102" s="4"/>
      <c r="IQO102" s="4"/>
      <c r="IQP102" s="4"/>
      <c r="IQQ102" s="4"/>
      <c r="IQR102" s="4"/>
      <c r="IQS102" s="4"/>
      <c r="IQT102" s="4"/>
      <c r="IQU102" s="4"/>
      <c r="IQV102" s="4"/>
      <c r="IQW102" s="4"/>
      <c r="IQX102" s="4"/>
      <c r="IQY102" s="4"/>
      <c r="IQZ102" s="4"/>
      <c r="IRA102" s="4"/>
      <c r="IRB102" s="4"/>
      <c r="IRC102" s="4"/>
      <c r="IRD102" s="4"/>
      <c r="IRE102" s="4"/>
      <c r="IRF102" s="4"/>
      <c r="IRG102" s="4"/>
      <c r="IRH102" s="4"/>
      <c r="IRI102" s="4"/>
      <c r="IRJ102" s="4"/>
      <c r="IRK102" s="4"/>
      <c r="IRL102" s="4"/>
      <c r="IRM102" s="4"/>
      <c r="IRN102" s="4"/>
      <c r="IRO102" s="4"/>
      <c r="IRP102" s="4"/>
      <c r="IRQ102" s="4"/>
      <c r="IRR102" s="4"/>
      <c r="IRS102" s="4"/>
      <c r="IRT102" s="4"/>
      <c r="IRU102" s="4"/>
      <c r="IRV102" s="4"/>
      <c r="IRW102" s="4"/>
      <c r="IRX102" s="4"/>
      <c r="IRY102" s="4"/>
      <c r="IRZ102" s="4"/>
      <c r="ISA102" s="4"/>
      <c r="ISB102" s="4"/>
      <c r="ISC102" s="4"/>
      <c r="ISD102" s="4"/>
      <c r="ISE102" s="4"/>
      <c r="ISF102" s="4"/>
      <c r="ISG102" s="4"/>
      <c r="ISH102" s="4"/>
      <c r="ISI102" s="4"/>
      <c r="ISJ102" s="4"/>
      <c r="ISK102" s="4"/>
      <c r="ISL102" s="4"/>
      <c r="ISM102" s="4"/>
      <c r="ISN102" s="4"/>
      <c r="ISO102" s="4"/>
      <c r="ISP102" s="4"/>
      <c r="ISQ102" s="4"/>
      <c r="ISR102" s="4"/>
      <c r="ISS102" s="4"/>
      <c r="IST102" s="4"/>
      <c r="ISU102" s="4"/>
      <c r="ISV102" s="4"/>
      <c r="ISW102" s="4"/>
      <c r="ISX102" s="4"/>
      <c r="ISY102" s="4"/>
      <c r="ISZ102" s="4"/>
      <c r="ITA102" s="4"/>
      <c r="ITB102" s="4"/>
      <c r="ITC102" s="4"/>
      <c r="ITD102" s="4"/>
      <c r="ITE102" s="4"/>
      <c r="ITF102" s="4"/>
      <c r="ITG102" s="4"/>
      <c r="ITH102" s="4"/>
      <c r="ITI102" s="4"/>
      <c r="ITJ102" s="4"/>
      <c r="ITK102" s="4"/>
      <c r="ITL102" s="4"/>
      <c r="ITM102" s="4"/>
      <c r="ITN102" s="4"/>
      <c r="ITO102" s="4"/>
      <c r="ITP102" s="4"/>
      <c r="ITQ102" s="4"/>
      <c r="ITR102" s="4"/>
      <c r="ITS102" s="4"/>
      <c r="ITT102" s="4"/>
      <c r="ITU102" s="4"/>
      <c r="ITV102" s="4"/>
      <c r="ITW102" s="4"/>
      <c r="ITX102" s="4"/>
      <c r="ITY102" s="4"/>
      <c r="ITZ102" s="4"/>
      <c r="IUA102" s="4"/>
      <c r="IUB102" s="4"/>
      <c r="IUC102" s="4"/>
      <c r="IUD102" s="4"/>
      <c r="IUE102" s="4"/>
      <c r="IUF102" s="4"/>
      <c r="IUG102" s="4"/>
      <c r="IUH102" s="4"/>
      <c r="IUI102" s="4"/>
      <c r="IUJ102" s="4"/>
      <c r="IUK102" s="4"/>
      <c r="IUL102" s="4"/>
      <c r="IUM102" s="4"/>
      <c r="IUN102" s="4"/>
      <c r="IUO102" s="4"/>
      <c r="IUP102" s="4"/>
      <c r="IUQ102" s="4"/>
      <c r="IUR102" s="4"/>
      <c r="IUS102" s="4"/>
      <c r="IUT102" s="4"/>
      <c r="IUU102" s="4"/>
      <c r="IUV102" s="4"/>
      <c r="IUW102" s="4"/>
      <c r="IUX102" s="4"/>
      <c r="IUY102" s="4"/>
      <c r="IUZ102" s="4"/>
      <c r="IVA102" s="4"/>
      <c r="IVB102" s="4"/>
      <c r="IVC102" s="4"/>
      <c r="IVD102" s="4"/>
      <c r="IVE102" s="4"/>
      <c r="IVF102" s="4"/>
      <c r="IVG102" s="4"/>
      <c r="IVH102" s="4"/>
      <c r="IVI102" s="4"/>
      <c r="IVJ102" s="4"/>
      <c r="IVK102" s="4"/>
      <c r="IVL102" s="4"/>
      <c r="IVM102" s="4"/>
      <c r="IVN102" s="4"/>
      <c r="IVO102" s="4"/>
      <c r="IVP102" s="4"/>
      <c r="IVQ102" s="4"/>
      <c r="IVR102" s="4"/>
      <c r="IVS102" s="4"/>
      <c r="IVT102" s="4"/>
      <c r="IVU102" s="4"/>
      <c r="IVV102" s="4"/>
      <c r="IVW102" s="4"/>
      <c r="IVX102" s="4"/>
      <c r="IVY102" s="4"/>
      <c r="IVZ102" s="4"/>
      <c r="IWA102" s="4"/>
      <c r="IWB102" s="4"/>
      <c r="IWC102" s="4"/>
      <c r="IWD102" s="4"/>
      <c r="IWE102" s="4"/>
      <c r="IWF102" s="4"/>
      <c r="IWG102" s="4"/>
      <c r="IWH102" s="4"/>
      <c r="IWI102" s="4"/>
      <c r="IWJ102" s="4"/>
      <c r="IWK102" s="4"/>
      <c r="IWL102" s="4"/>
      <c r="IWM102" s="4"/>
      <c r="IWN102" s="4"/>
      <c r="IWO102" s="4"/>
      <c r="IWP102" s="4"/>
      <c r="IWQ102" s="4"/>
      <c r="IWR102" s="4"/>
      <c r="IWS102" s="4"/>
      <c r="IWT102" s="4"/>
      <c r="IWU102" s="4"/>
      <c r="IWV102" s="4"/>
      <c r="IWW102" s="4"/>
      <c r="IWX102" s="4"/>
      <c r="IWY102" s="4"/>
      <c r="IWZ102" s="4"/>
      <c r="IXA102" s="4"/>
      <c r="IXB102" s="4"/>
      <c r="IXC102" s="4"/>
      <c r="IXD102" s="4"/>
      <c r="IXE102" s="4"/>
      <c r="IXF102" s="4"/>
      <c r="IXG102" s="4"/>
      <c r="IXH102" s="4"/>
      <c r="IXI102" s="4"/>
      <c r="IXJ102" s="4"/>
      <c r="IXK102" s="4"/>
      <c r="IXL102" s="4"/>
      <c r="IXM102" s="4"/>
      <c r="IXN102" s="4"/>
      <c r="IXO102" s="4"/>
      <c r="IXP102" s="4"/>
      <c r="IXQ102" s="4"/>
      <c r="IXR102" s="4"/>
      <c r="IXS102" s="4"/>
      <c r="IXT102" s="4"/>
      <c r="IXU102" s="4"/>
      <c r="IXV102" s="4"/>
      <c r="IXW102" s="4"/>
      <c r="IXX102" s="4"/>
      <c r="IXY102" s="4"/>
      <c r="IXZ102" s="4"/>
      <c r="IYA102" s="4"/>
      <c r="IYB102" s="4"/>
      <c r="IYC102" s="4"/>
      <c r="IYD102" s="4"/>
      <c r="IYE102" s="4"/>
      <c r="IYF102" s="4"/>
      <c r="IYG102" s="4"/>
      <c r="IYH102" s="4"/>
      <c r="IYI102" s="4"/>
      <c r="IYJ102" s="4"/>
      <c r="IYK102" s="4"/>
      <c r="IYL102" s="4"/>
      <c r="IYM102" s="4"/>
      <c r="IYN102" s="4"/>
      <c r="IYO102" s="4"/>
      <c r="IYP102" s="4"/>
      <c r="IYQ102" s="4"/>
      <c r="IYR102" s="4"/>
      <c r="IYS102" s="4"/>
      <c r="IYT102" s="4"/>
      <c r="IYU102" s="4"/>
      <c r="IYV102" s="4"/>
      <c r="IYW102" s="4"/>
      <c r="IYX102" s="4"/>
      <c r="IYY102" s="4"/>
      <c r="IYZ102" s="4"/>
      <c r="IZA102" s="4"/>
      <c r="IZB102" s="4"/>
      <c r="IZC102" s="4"/>
      <c r="IZD102" s="4"/>
      <c r="IZE102" s="4"/>
      <c r="IZF102" s="4"/>
      <c r="IZG102" s="4"/>
      <c r="IZH102" s="4"/>
      <c r="IZI102" s="4"/>
      <c r="IZJ102" s="4"/>
      <c r="IZK102" s="4"/>
      <c r="IZL102" s="4"/>
      <c r="IZM102" s="4"/>
      <c r="IZN102" s="4"/>
      <c r="IZO102" s="4"/>
      <c r="IZP102" s="4"/>
      <c r="IZQ102" s="4"/>
      <c r="IZR102" s="4"/>
      <c r="IZS102" s="4"/>
      <c r="IZT102" s="4"/>
      <c r="IZU102" s="4"/>
      <c r="IZV102" s="4"/>
      <c r="IZW102" s="4"/>
      <c r="IZX102" s="4"/>
      <c r="IZY102" s="4"/>
      <c r="IZZ102" s="4"/>
      <c r="JAA102" s="4"/>
      <c r="JAB102" s="4"/>
      <c r="JAC102" s="4"/>
      <c r="JAD102" s="4"/>
      <c r="JAE102" s="4"/>
      <c r="JAF102" s="4"/>
      <c r="JAG102" s="4"/>
      <c r="JAH102" s="4"/>
      <c r="JAI102" s="4"/>
      <c r="JAJ102" s="4"/>
      <c r="JAK102" s="4"/>
      <c r="JAL102" s="4"/>
      <c r="JAM102" s="4"/>
      <c r="JAN102" s="4"/>
      <c r="JAO102" s="4"/>
      <c r="JAP102" s="4"/>
      <c r="JAQ102" s="4"/>
      <c r="JAR102" s="4"/>
      <c r="JAS102" s="4"/>
      <c r="JAT102" s="4"/>
      <c r="JAU102" s="4"/>
      <c r="JAV102" s="4"/>
      <c r="JAW102" s="4"/>
      <c r="JAX102" s="4"/>
      <c r="JAY102" s="4"/>
      <c r="JAZ102" s="4"/>
      <c r="JBA102" s="4"/>
      <c r="JBB102" s="4"/>
      <c r="JBC102" s="4"/>
      <c r="JBD102" s="4"/>
      <c r="JBE102" s="4"/>
      <c r="JBF102" s="4"/>
      <c r="JBG102" s="4"/>
      <c r="JBH102" s="4"/>
      <c r="JBI102" s="4"/>
      <c r="JBJ102" s="4"/>
      <c r="JBK102" s="4"/>
      <c r="JBL102" s="4"/>
      <c r="JBM102" s="4"/>
      <c r="JBN102" s="4"/>
      <c r="JBO102" s="4"/>
      <c r="JBP102" s="4"/>
      <c r="JBQ102" s="4"/>
      <c r="JBR102" s="4"/>
      <c r="JBS102" s="4"/>
      <c r="JBT102" s="4"/>
      <c r="JBU102" s="4"/>
      <c r="JBV102" s="4"/>
      <c r="JBW102" s="4"/>
      <c r="JBX102" s="4"/>
      <c r="JBY102" s="4"/>
      <c r="JBZ102" s="4"/>
      <c r="JCA102" s="4"/>
      <c r="JCB102" s="4"/>
      <c r="JCC102" s="4"/>
      <c r="JCD102" s="4"/>
      <c r="JCE102" s="4"/>
      <c r="JCF102" s="4"/>
      <c r="JCG102" s="4"/>
      <c r="JCH102" s="4"/>
      <c r="JCI102" s="4"/>
      <c r="JCJ102" s="4"/>
      <c r="JCK102" s="4"/>
      <c r="JCL102" s="4"/>
      <c r="JCM102" s="4"/>
      <c r="JCN102" s="4"/>
      <c r="JCO102" s="4"/>
      <c r="JCP102" s="4"/>
      <c r="JCQ102" s="4"/>
      <c r="JCR102" s="4"/>
      <c r="JCS102" s="4"/>
      <c r="JCT102" s="4"/>
      <c r="JCU102" s="4"/>
      <c r="JCV102" s="4"/>
      <c r="JCW102" s="4"/>
      <c r="JCX102" s="4"/>
      <c r="JCY102" s="4"/>
      <c r="JCZ102" s="4"/>
      <c r="JDA102" s="4"/>
      <c r="JDB102" s="4"/>
      <c r="JDC102" s="4"/>
      <c r="JDD102" s="4"/>
      <c r="JDE102" s="4"/>
      <c r="JDF102" s="4"/>
      <c r="JDG102" s="4"/>
      <c r="JDH102" s="4"/>
      <c r="JDI102" s="4"/>
      <c r="JDJ102" s="4"/>
      <c r="JDK102" s="4"/>
      <c r="JDL102" s="4"/>
      <c r="JDM102" s="4"/>
      <c r="JDN102" s="4"/>
      <c r="JDO102" s="4"/>
      <c r="JDP102" s="4"/>
      <c r="JDQ102" s="4"/>
      <c r="JDR102" s="4"/>
      <c r="JDS102" s="4"/>
      <c r="JDT102" s="4"/>
      <c r="JDU102" s="4"/>
      <c r="JDV102" s="4"/>
      <c r="JDW102" s="4"/>
      <c r="JDX102" s="4"/>
      <c r="JDY102" s="4"/>
      <c r="JDZ102" s="4"/>
      <c r="JEA102" s="4"/>
      <c r="JEB102" s="4"/>
      <c r="JEC102" s="4"/>
      <c r="JED102" s="4"/>
      <c r="JEE102" s="4"/>
      <c r="JEF102" s="4"/>
      <c r="JEG102" s="4"/>
      <c r="JEH102" s="4"/>
      <c r="JEI102" s="4"/>
      <c r="JEJ102" s="4"/>
      <c r="JEK102" s="4"/>
      <c r="JEL102" s="4"/>
      <c r="JEM102" s="4"/>
      <c r="JEN102" s="4"/>
      <c r="JEO102" s="4"/>
      <c r="JEP102" s="4"/>
      <c r="JEQ102" s="4"/>
      <c r="JER102" s="4"/>
      <c r="JES102" s="4"/>
      <c r="JET102" s="4"/>
      <c r="JEU102" s="4"/>
      <c r="JEV102" s="4"/>
      <c r="JEW102" s="4"/>
      <c r="JEX102" s="4"/>
      <c r="JEY102" s="4"/>
      <c r="JEZ102" s="4"/>
      <c r="JFA102" s="4"/>
      <c r="JFB102" s="4"/>
      <c r="JFC102" s="4"/>
      <c r="JFD102" s="4"/>
      <c r="JFE102" s="4"/>
      <c r="JFF102" s="4"/>
      <c r="JFG102" s="4"/>
      <c r="JFH102" s="4"/>
      <c r="JFI102" s="4"/>
      <c r="JFJ102" s="4"/>
      <c r="JFK102" s="4"/>
      <c r="JFL102" s="4"/>
      <c r="JFM102" s="4"/>
      <c r="JFN102" s="4"/>
      <c r="JFO102" s="4"/>
      <c r="JFP102" s="4"/>
      <c r="JFQ102" s="4"/>
      <c r="JFR102" s="4"/>
      <c r="JFS102" s="4"/>
      <c r="JFT102" s="4"/>
      <c r="JFU102" s="4"/>
      <c r="JFV102" s="4"/>
      <c r="JFW102" s="4"/>
      <c r="JFX102" s="4"/>
      <c r="JFY102" s="4"/>
      <c r="JFZ102" s="4"/>
      <c r="JGA102" s="4"/>
      <c r="JGB102" s="4"/>
      <c r="JGC102" s="4"/>
      <c r="JGD102" s="4"/>
      <c r="JGE102" s="4"/>
      <c r="JGF102" s="4"/>
      <c r="JGG102" s="4"/>
      <c r="JGH102" s="4"/>
      <c r="JGI102" s="4"/>
      <c r="JGJ102" s="4"/>
      <c r="JGK102" s="4"/>
      <c r="JGL102" s="4"/>
      <c r="JGM102" s="4"/>
      <c r="JGN102" s="4"/>
      <c r="JGO102" s="4"/>
      <c r="JGP102" s="4"/>
      <c r="JGQ102" s="4"/>
      <c r="JGR102" s="4"/>
      <c r="JGS102" s="4"/>
      <c r="JGT102" s="4"/>
      <c r="JGU102" s="4"/>
      <c r="JGV102" s="4"/>
      <c r="JGW102" s="4"/>
      <c r="JGX102" s="4"/>
      <c r="JGY102" s="4"/>
      <c r="JGZ102" s="4"/>
      <c r="JHA102" s="4"/>
      <c r="JHB102" s="4"/>
      <c r="JHC102" s="4"/>
      <c r="JHD102" s="4"/>
      <c r="JHE102" s="4"/>
      <c r="JHF102" s="4"/>
      <c r="JHG102" s="4"/>
      <c r="JHH102" s="4"/>
      <c r="JHI102" s="4"/>
      <c r="JHJ102" s="4"/>
      <c r="JHK102" s="4"/>
      <c r="JHL102" s="4"/>
      <c r="JHM102" s="4"/>
      <c r="JHN102" s="4"/>
      <c r="JHO102" s="4"/>
      <c r="JHP102" s="4"/>
      <c r="JHQ102" s="4"/>
      <c r="JHR102" s="4"/>
      <c r="JHS102" s="4"/>
      <c r="JHT102" s="4"/>
      <c r="JHU102" s="4"/>
      <c r="JHV102" s="4"/>
      <c r="JHW102" s="4"/>
      <c r="JHX102" s="4"/>
      <c r="JHY102" s="4"/>
      <c r="JHZ102" s="4"/>
      <c r="JIA102" s="4"/>
      <c r="JIB102" s="4"/>
      <c r="JIC102" s="4"/>
      <c r="JID102" s="4"/>
      <c r="JIE102" s="4"/>
      <c r="JIF102" s="4"/>
      <c r="JIG102" s="4"/>
      <c r="JIH102" s="4"/>
      <c r="JII102" s="4"/>
      <c r="JIJ102" s="4"/>
      <c r="JIK102" s="4"/>
      <c r="JIL102" s="4"/>
      <c r="JIM102" s="4"/>
      <c r="JIN102" s="4"/>
      <c r="JIO102" s="4"/>
      <c r="JIP102" s="4"/>
      <c r="JIQ102" s="4"/>
      <c r="JIR102" s="4"/>
      <c r="JIS102" s="4"/>
      <c r="JIT102" s="4"/>
      <c r="JIU102" s="4"/>
      <c r="JIV102" s="4"/>
      <c r="JIW102" s="4"/>
      <c r="JIX102" s="4"/>
      <c r="JIY102" s="4"/>
      <c r="JIZ102" s="4"/>
      <c r="JJA102" s="4"/>
      <c r="JJB102" s="4"/>
      <c r="JJC102" s="4"/>
      <c r="JJD102" s="4"/>
      <c r="JJE102" s="4"/>
      <c r="JJF102" s="4"/>
      <c r="JJG102" s="4"/>
      <c r="JJH102" s="4"/>
      <c r="JJI102" s="4"/>
      <c r="JJJ102" s="4"/>
      <c r="JJK102" s="4"/>
      <c r="JJL102" s="4"/>
      <c r="JJM102" s="4"/>
      <c r="JJN102" s="4"/>
      <c r="JJO102" s="4"/>
      <c r="JJP102" s="4"/>
      <c r="JJQ102" s="4"/>
      <c r="JJR102" s="4"/>
      <c r="JJS102" s="4"/>
      <c r="JJT102" s="4"/>
      <c r="JJU102" s="4"/>
      <c r="JJV102" s="4"/>
      <c r="JJW102" s="4"/>
      <c r="JJX102" s="4"/>
      <c r="JJY102" s="4"/>
      <c r="JJZ102" s="4"/>
      <c r="JKA102" s="4"/>
      <c r="JKB102" s="4"/>
      <c r="JKC102" s="4"/>
      <c r="JKD102" s="4"/>
      <c r="JKE102" s="4"/>
      <c r="JKF102" s="4"/>
      <c r="JKG102" s="4"/>
      <c r="JKH102" s="4"/>
      <c r="JKI102" s="4"/>
      <c r="JKJ102" s="4"/>
      <c r="JKK102" s="4"/>
      <c r="JKL102" s="4"/>
      <c r="JKM102" s="4"/>
      <c r="JKN102" s="4"/>
      <c r="JKO102" s="4"/>
      <c r="JKP102" s="4"/>
      <c r="JKQ102" s="4"/>
      <c r="JKR102" s="4"/>
      <c r="JKS102" s="4"/>
      <c r="JKT102" s="4"/>
      <c r="JKU102" s="4"/>
      <c r="JKV102" s="4"/>
      <c r="JKW102" s="4"/>
      <c r="JKX102" s="4"/>
      <c r="JKY102" s="4"/>
      <c r="JKZ102" s="4"/>
      <c r="JLA102" s="4"/>
      <c r="JLB102" s="4"/>
      <c r="JLC102" s="4"/>
      <c r="JLD102" s="4"/>
      <c r="JLE102" s="4"/>
      <c r="JLF102" s="4"/>
      <c r="JLG102" s="4"/>
      <c r="JLH102" s="4"/>
      <c r="JLI102" s="4"/>
      <c r="JLJ102" s="4"/>
      <c r="JLK102" s="4"/>
      <c r="JLL102" s="4"/>
      <c r="JLM102" s="4"/>
      <c r="JLN102" s="4"/>
      <c r="JLO102" s="4"/>
      <c r="JLP102" s="4"/>
      <c r="JLQ102" s="4"/>
      <c r="JLR102" s="4"/>
      <c r="JLS102" s="4"/>
      <c r="JLT102" s="4"/>
      <c r="JLU102" s="4"/>
      <c r="JLV102" s="4"/>
      <c r="JLW102" s="4"/>
      <c r="JLX102" s="4"/>
      <c r="JLY102" s="4"/>
      <c r="JLZ102" s="4"/>
      <c r="JMA102" s="4"/>
      <c r="JMB102" s="4"/>
      <c r="JMC102" s="4"/>
      <c r="JMD102" s="4"/>
      <c r="JME102" s="4"/>
      <c r="JMF102" s="4"/>
      <c r="JMG102" s="4"/>
      <c r="JMH102" s="4"/>
      <c r="JMI102" s="4"/>
      <c r="JMJ102" s="4"/>
      <c r="JMK102" s="4"/>
      <c r="JML102" s="4"/>
      <c r="JMM102" s="4"/>
      <c r="JMN102" s="4"/>
      <c r="JMO102" s="4"/>
      <c r="JMP102" s="4"/>
      <c r="JMQ102" s="4"/>
      <c r="JMR102" s="4"/>
      <c r="JMS102" s="4"/>
      <c r="JMT102" s="4"/>
      <c r="JMU102" s="4"/>
      <c r="JMV102" s="4"/>
      <c r="JMW102" s="4"/>
      <c r="JMX102" s="4"/>
      <c r="JMY102" s="4"/>
      <c r="JMZ102" s="4"/>
      <c r="JNA102" s="4"/>
      <c r="JNB102" s="4"/>
      <c r="JNC102" s="4"/>
      <c r="JND102" s="4"/>
      <c r="JNE102" s="4"/>
      <c r="JNF102" s="4"/>
      <c r="JNG102" s="4"/>
      <c r="JNH102" s="4"/>
      <c r="JNI102" s="4"/>
      <c r="JNJ102" s="4"/>
      <c r="JNK102" s="4"/>
      <c r="JNL102" s="4"/>
      <c r="JNM102" s="4"/>
      <c r="JNN102" s="4"/>
      <c r="JNO102" s="4"/>
      <c r="JNP102" s="4"/>
      <c r="JNQ102" s="4"/>
      <c r="JNR102" s="4"/>
      <c r="JNS102" s="4"/>
      <c r="JNT102" s="4"/>
      <c r="JNU102" s="4"/>
      <c r="JNV102" s="4"/>
      <c r="JNW102" s="4"/>
      <c r="JNX102" s="4"/>
      <c r="JNY102" s="4"/>
      <c r="JNZ102" s="4"/>
      <c r="JOA102" s="4"/>
      <c r="JOB102" s="4"/>
      <c r="JOC102" s="4"/>
      <c r="JOD102" s="4"/>
      <c r="JOE102" s="4"/>
      <c r="JOF102" s="4"/>
      <c r="JOG102" s="4"/>
      <c r="JOH102" s="4"/>
      <c r="JOI102" s="4"/>
      <c r="JOJ102" s="4"/>
      <c r="JOK102" s="4"/>
      <c r="JOL102" s="4"/>
      <c r="JOM102" s="4"/>
      <c r="JON102" s="4"/>
      <c r="JOO102" s="4"/>
      <c r="JOP102" s="4"/>
      <c r="JOQ102" s="4"/>
      <c r="JOR102" s="4"/>
      <c r="JOS102" s="4"/>
      <c r="JOT102" s="4"/>
      <c r="JOU102" s="4"/>
      <c r="JOV102" s="4"/>
      <c r="JOW102" s="4"/>
      <c r="JOX102" s="4"/>
      <c r="JOY102" s="4"/>
      <c r="JOZ102" s="4"/>
      <c r="JPA102" s="4"/>
      <c r="JPB102" s="4"/>
      <c r="JPC102" s="4"/>
      <c r="JPD102" s="4"/>
      <c r="JPE102" s="4"/>
      <c r="JPF102" s="4"/>
      <c r="JPG102" s="4"/>
      <c r="JPH102" s="4"/>
      <c r="JPI102" s="4"/>
      <c r="JPJ102" s="4"/>
      <c r="JPK102" s="4"/>
      <c r="JPL102" s="4"/>
      <c r="JPM102" s="4"/>
      <c r="JPN102" s="4"/>
      <c r="JPO102" s="4"/>
      <c r="JPP102" s="4"/>
      <c r="JPQ102" s="4"/>
      <c r="JPR102" s="4"/>
      <c r="JPS102" s="4"/>
      <c r="JPT102" s="4"/>
      <c r="JPU102" s="4"/>
      <c r="JPV102" s="4"/>
      <c r="JPW102" s="4"/>
      <c r="JPX102" s="4"/>
      <c r="JPY102" s="4"/>
      <c r="JPZ102" s="4"/>
      <c r="JQA102" s="4"/>
      <c r="JQB102" s="4"/>
      <c r="JQC102" s="4"/>
      <c r="JQD102" s="4"/>
      <c r="JQE102" s="4"/>
      <c r="JQF102" s="4"/>
      <c r="JQG102" s="4"/>
      <c r="JQH102" s="4"/>
      <c r="JQI102" s="4"/>
      <c r="JQJ102" s="4"/>
      <c r="JQK102" s="4"/>
      <c r="JQL102" s="4"/>
      <c r="JQM102" s="4"/>
      <c r="JQN102" s="4"/>
      <c r="JQO102" s="4"/>
      <c r="JQP102" s="4"/>
      <c r="JQQ102" s="4"/>
      <c r="JQR102" s="4"/>
      <c r="JQS102" s="4"/>
      <c r="JQT102" s="4"/>
      <c r="JQU102" s="4"/>
      <c r="JQV102" s="4"/>
      <c r="JQW102" s="4"/>
      <c r="JQX102" s="4"/>
      <c r="JQY102" s="4"/>
      <c r="JQZ102" s="4"/>
      <c r="JRA102" s="4"/>
      <c r="JRB102" s="4"/>
      <c r="JRC102" s="4"/>
      <c r="JRD102" s="4"/>
      <c r="JRE102" s="4"/>
      <c r="JRF102" s="4"/>
      <c r="JRG102" s="4"/>
      <c r="JRH102" s="4"/>
      <c r="JRI102" s="4"/>
      <c r="JRJ102" s="4"/>
      <c r="JRK102" s="4"/>
      <c r="JRL102" s="4"/>
      <c r="JRM102" s="4"/>
      <c r="JRN102" s="4"/>
      <c r="JRO102" s="4"/>
      <c r="JRP102" s="4"/>
      <c r="JRQ102" s="4"/>
      <c r="JRR102" s="4"/>
      <c r="JRS102" s="4"/>
      <c r="JRT102" s="4"/>
      <c r="JRU102" s="4"/>
      <c r="JRV102" s="4"/>
      <c r="JRW102" s="4"/>
      <c r="JRX102" s="4"/>
      <c r="JRY102" s="4"/>
      <c r="JRZ102" s="4"/>
      <c r="JSA102" s="4"/>
      <c r="JSB102" s="4"/>
      <c r="JSC102" s="4"/>
      <c r="JSD102" s="4"/>
      <c r="JSE102" s="4"/>
      <c r="JSF102" s="4"/>
      <c r="JSG102" s="4"/>
      <c r="JSH102" s="4"/>
      <c r="JSI102" s="4"/>
      <c r="JSJ102" s="4"/>
      <c r="JSK102" s="4"/>
      <c r="JSL102" s="4"/>
      <c r="JSM102" s="4"/>
      <c r="JSN102" s="4"/>
      <c r="JSO102" s="4"/>
      <c r="JSP102" s="4"/>
      <c r="JSQ102" s="4"/>
      <c r="JSR102" s="4"/>
      <c r="JSS102" s="4"/>
      <c r="JST102" s="4"/>
      <c r="JSU102" s="4"/>
      <c r="JSV102" s="4"/>
      <c r="JSW102" s="4"/>
      <c r="JSX102" s="4"/>
      <c r="JSY102" s="4"/>
      <c r="JSZ102" s="4"/>
      <c r="JTA102" s="4"/>
      <c r="JTB102" s="4"/>
      <c r="JTC102" s="4"/>
      <c r="JTD102" s="4"/>
      <c r="JTE102" s="4"/>
      <c r="JTF102" s="4"/>
      <c r="JTG102" s="4"/>
      <c r="JTH102" s="4"/>
      <c r="JTI102" s="4"/>
      <c r="JTJ102" s="4"/>
      <c r="JTK102" s="4"/>
      <c r="JTL102" s="4"/>
      <c r="JTM102" s="4"/>
      <c r="JTN102" s="4"/>
      <c r="JTO102" s="4"/>
      <c r="JTP102" s="4"/>
      <c r="JTQ102" s="4"/>
      <c r="JTR102" s="4"/>
      <c r="JTS102" s="4"/>
      <c r="JTT102" s="4"/>
      <c r="JTU102" s="4"/>
      <c r="JTV102" s="4"/>
      <c r="JTW102" s="4"/>
      <c r="JTX102" s="4"/>
      <c r="JTY102" s="4"/>
      <c r="JTZ102" s="4"/>
      <c r="JUA102" s="4"/>
      <c r="JUB102" s="4"/>
      <c r="JUC102" s="4"/>
      <c r="JUD102" s="4"/>
      <c r="JUE102" s="4"/>
      <c r="JUF102" s="4"/>
      <c r="JUG102" s="4"/>
      <c r="JUH102" s="4"/>
      <c r="JUI102" s="4"/>
      <c r="JUJ102" s="4"/>
      <c r="JUK102" s="4"/>
      <c r="JUL102" s="4"/>
      <c r="JUM102" s="4"/>
      <c r="JUN102" s="4"/>
      <c r="JUO102" s="4"/>
      <c r="JUP102" s="4"/>
      <c r="JUQ102" s="4"/>
      <c r="JUR102" s="4"/>
      <c r="JUS102" s="4"/>
      <c r="JUT102" s="4"/>
      <c r="JUU102" s="4"/>
      <c r="JUV102" s="4"/>
      <c r="JUW102" s="4"/>
      <c r="JUX102" s="4"/>
      <c r="JUY102" s="4"/>
      <c r="JUZ102" s="4"/>
      <c r="JVA102" s="4"/>
      <c r="JVB102" s="4"/>
      <c r="JVC102" s="4"/>
      <c r="JVD102" s="4"/>
      <c r="JVE102" s="4"/>
      <c r="JVF102" s="4"/>
      <c r="JVG102" s="4"/>
      <c r="JVH102" s="4"/>
      <c r="JVI102" s="4"/>
      <c r="JVJ102" s="4"/>
      <c r="JVK102" s="4"/>
      <c r="JVL102" s="4"/>
      <c r="JVM102" s="4"/>
      <c r="JVN102" s="4"/>
      <c r="JVO102" s="4"/>
      <c r="JVP102" s="4"/>
      <c r="JVQ102" s="4"/>
      <c r="JVR102" s="4"/>
      <c r="JVS102" s="4"/>
      <c r="JVT102" s="4"/>
      <c r="JVU102" s="4"/>
      <c r="JVV102" s="4"/>
      <c r="JVW102" s="4"/>
      <c r="JVX102" s="4"/>
      <c r="JVY102" s="4"/>
      <c r="JVZ102" s="4"/>
      <c r="JWA102" s="4"/>
      <c r="JWB102" s="4"/>
      <c r="JWC102" s="4"/>
      <c r="JWD102" s="4"/>
      <c r="JWE102" s="4"/>
      <c r="JWF102" s="4"/>
      <c r="JWG102" s="4"/>
      <c r="JWH102" s="4"/>
      <c r="JWI102" s="4"/>
      <c r="JWJ102" s="4"/>
      <c r="JWK102" s="4"/>
      <c r="JWL102" s="4"/>
      <c r="JWM102" s="4"/>
      <c r="JWN102" s="4"/>
      <c r="JWO102" s="4"/>
      <c r="JWP102" s="4"/>
      <c r="JWQ102" s="4"/>
      <c r="JWR102" s="4"/>
      <c r="JWS102" s="4"/>
      <c r="JWT102" s="4"/>
      <c r="JWU102" s="4"/>
      <c r="JWV102" s="4"/>
      <c r="JWW102" s="4"/>
      <c r="JWX102" s="4"/>
      <c r="JWY102" s="4"/>
      <c r="JWZ102" s="4"/>
      <c r="JXA102" s="4"/>
      <c r="JXB102" s="4"/>
      <c r="JXC102" s="4"/>
      <c r="JXD102" s="4"/>
      <c r="JXE102" s="4"/>
      <c r="JXF102" s="4"/>
      <c r="JXG102" s="4"/>
      <c r="JXH102" s="4"/>
      <c r="JXI102" s="4"/>
      <c r="JXJ102" s="4"/>
      <c r="JXK102" s="4"/>
      <c r="JXL102" s="4"/>
      <c r="JXM102" s="4"/>
      <c r="JXN102" s="4"/>
      <c r="JXO102" s="4"/>
      <c r="JXP102" s="4"/>
      <c r="JXQ102" s="4"/>
      <c r="JXR102" s="4"/>
      <c r="JXS102" s="4"/>
      <c r="JXT102" s="4"/>
      <c r="JXU102" s="4"/>
      <c r="JXV102" s="4"/>
      <c r="JXW102" s="4"/>
      <c r="JXX102" s="4"/>
      <c r="JXY102" s="4"/>
      <c r="JXZ102" s="4"/>
      <c r="JYA102" s="4"/>
      <c r="JYB102" s="4"/>
      <c r="JYC102" s="4"/>
      <c r="JYD102" s="4"/>
      <c r="JYE102" s="4"/>
      <c r="JYF102" s="4"/>
      <c r="JYG102" s="4"/>
      <c r="JYH102" s="4"/>
      <c r="JYI102" s="4"/>
      <c r="JYJ102" s="4"/>
      <c r="JYK102" s="4"/>
      <c r="JYL102" s="4"/>
      <c r="JYM102" s="4"/>
      <c r="JYN102" s="4"/>
      <c r="JYO102" s="4"/>
      <c r="JYP102" s="4"/>
      <c r="JYQ102" s="4"/>
      <c r="JYR102" s="4"/>
      <c r="JYS102" s="4"/>
      <c r="JYT102" s="4"/>
      <c r="JYU102" s="4"/>
      <c r="JYV102" s="4"/>
      <c r="JYW102" s="4"/>
      <c r="JYX102" s="4"/>
      <c r="JYY102" s="4"/>
      <c r="JYZ102" s="4"/>
      <c r="JZA102" s="4"/>
      <c r="JZB102" s="4"/>
      <c r="JZC102" s="4"/>
      <c r="JZD102" s="4"/>
      <c r="JZE102" s="4"/>
      <c r="JZF102" s="4"/>
      <c r="JZG102" s="4"/>
      <c r="JZH102" s="4"/>
      <c r="JZI102" s="4"/>
      <c r="JZJ102" s="4"/>
      <c r="JZK102" s="4"/>
      <c r="JZL102" s="4"/>
      <c r="JZM102" s="4"/>
      <c r="JZN102" s="4"/>
      <c r="JZO102" s="4"/>
      <c r="JZP102" s="4"/>
      <c r="JZQ102" s="4"/>
      <c r="JZR102" s="4"/>
      <c r="JZS102" s="4"/>
      <c r="JZT102" s="4"/>
      <c r="JZU102" s="4"/>
      <c r="JZV102" s="4"/>
      <c r="JZW102" s="4"/>
      <c r="JZX102" s="4"/>
      <c r="JZY102" s="4"/>
      <c r="JZZ102" s="4"/>
      <c r="KAA102" s="4"/>
      <c r="KAB102" s="4"/>
      <c r="KAC102" s="4"/>
      <c r="KAD102" s="4"/>
      <c r="KAE102" s="4"/>
      <c r="KAF102" s="4"/>
      <c r="KAG102" s="4"/>
      <c r="KAH102" s="4"/>
      <c r="KAI102" s="4"/>
      <c r="KAJ102" s="4"/>
      <c r="KAK102" s="4"/>
      <c r="KAL102" s="4"/>
      <c r="KAM102" s="4"/>
      <c r="KAN102" s="4"/>
      <c r="KAO102" s="4"/>
      <c r="KAP102" s="4"/>
      <c r="KAQ102" s="4"/>
      <c r="KAR102" s="4"/>
      <c r="KAS102" s="4"/>
      <c r="KAT102" s="4"/>
      <c r="KAU102" s="4"/>
      <c r="KAV102" s="4"/>
      <c r="KAW102" s="4"/>
      <c r="KAX102" s="4"/>
      <c r="KAY102" s="4"/>
      <c r="KAZ102" s="4"/>
      <c r="KBA102" s="4"/>
      <c r="KBB102" s="4"/>
      <c r="KBC102" s="4"/>
      <c r="KBD102" s="4"/>
      <c r="KBE102" s="4"/>
      <c r="KBF102" s="4"/>
      <c r="KBG102" s="4"/>
      <c r="KBH102" s="4"/>
      <c r="KBI102" s="4"/>
      <c r="KBJ102" s="4"/>
      <c r="KBK102" s="4"/>
      <c r="KBL102" s="4"/>
      <c r="KBM102" s="4"/>
      <c r="KBN102" s="4"/>
      <c r="KBO102" s="4"/>
      <c r="KBP102" s="4"/>
      <c r="KBQ102" s="4"/>
      <c r="KBR102" s="4"/>
      <c r="KBS102" s="4"/>
      <c r="KBT102" s="4"/>
      <c r="KBU102" s="4"/>
      <c r="KBV102" s="4"/>
      <c r="KBW102" s="4"/>
      <c r="KBX102" s="4"/>
      <c r="KBY102" s="4"/>
      <c r="KBZ102" s="4"/>
      <c r="KCA102" s="4"/>
      <c r="KCB102" s="4"/>
      <c r="KCC102" s="4"/>
      <c r="KCD102" s="4"/>
      <c r="KCE102" s="4"/>
      <c r="KCF102" s="4"/>
      <c r="KCG102" s="4"/>
      <c r="KCH102" s="4"/>
      <c r="KCI102" s="4"/>
      <c r="KCJ102" s="4"/>
      <c r="KCK102" s="4"/>
      <c r="KCL102" s="4"/>
      <c r="KCM102" s="4"/>
      <c r="KCN102" s="4"/>
      <c r="KCO102" s="4"/>
      <c r="KCP102" s="4"/>
      <c r="KCQ102" s="4"/>
      <c r="KCR102" s="4"/>
      <c r="KCS102" s="4"/>
      <c r="KCT102" s="4"/>
      <c r="KCU102" s="4"/>
      <c r="KCV102" s="4"/>
      <c r="KCW102" s="4"/>
      <c r="KCX102" s="4"/>
      <c r="KCY102" s="4"/>
      <c r="KCZ102" s="4"/>
      <c r="KDA102" s="4"/>
      <c r="KDB102" s="4"/>
      <c r="KDC102" s="4"/>
      <c r="KDD102" s="4"/>
      <c r="KDE102" s="4"/>
      <c r="KDF102" s="4"/>
      <c r="KDG102" s="4"/>
      <c r="KDH102" s="4"/>
      <c r="KDI102" s="4"/>
      <c r="KDJ102" s="4"/>
      <c r="KDK102" s="4"/>
      <c r="KDL102" s="4"/>
      <c r="KDM102" s="4"/>
      <c r="KDN102" s="4"/>
      <c r="KDO102" s="4"/>
      <c r="KDP102" s="4"/>
      <c r="KDQ102" s="4"/>
      <c r="KDR102" s="4"/>
      <c r="KDS102" s="4"/>
      <c r="KDT102" s="4"/>
      <c r="KDU102" s="4"/>
      <c r="KDV102" s="4"/>
      <c r="KDW102" s="4"/>
      <c r="KDX102" s="4"/>
      <c r="KDY102" s="4"/>
      <c r="KDZ102" s="4"/>
      <c r="KEA102" s="4"/>
      <c r="KEB102" s="4"/>
      <c r="KEC102" s="4"/>
      <c r="KED102" s="4"/>
      <c r="KEE102" s="4"/>
      <c r="KEF102" s="4"/>
      <c r="KEG102" s="4"/>
      <c r="KEH102" s="4"/>
      <c r="KEI102" s="4"/>
      <c r="KEJ102" s="4"/>
      <c r="KEK102" s="4"/>
      <c r="KEL102" s="4"/>
      <c r="KEM102" s="4"/>
      <c r="KEN102" s="4"/>
      <c r="KEO102" s="4"/>
      <c r="KEP102" s="4"/>
      <c r="KEQ102" s="4"/>
      <c r="KER102" s="4"/>
      <c r="KES102" s="4"/>
      <c r="KET102" s="4"/>
      <c r="KEU102" s="4"/>
      <c r="KEV102" s="4"/>
      <c r="KEW102" s="4"/>
      <c r="KEX102" s="4"/>
      <c r="KEY102" s="4"/>
      <c r="KEZ102" s="4"/>
      <c r="KFA102" s="4"/>
      <c r="KFB102" s="4"/>
      <c r="KFC102" s="4"/>
      <c r="KFD102" s="4"/>
      <c r="KFE102" s="4"/>
      <c r="KFF102" s="4"/>
      <c r="KFG102" s="4"/>
      <c r="KFH102" s="4"/>
      <c r="KFI102" s="4"/>
      <c r="KFJ102" s="4"/>
      <c r="KFK102" s="4"/>
      <c r="KFL102" s="4"/>
      <c r="KFM102" s="4"/>
      <c r="KFN102" s="4"/>
      <c r="KFO102" s="4"/>
      <c r="KFP102" s="4"/>
      <c r="KFQ102" s="4"/>
      <c r="KFR102" s="4"/>
      <c r="KFS102" s="4"/>
      <c r="KFT102" s="4"/>
      <c r="KFU102" s="4"/>
      <c r="KFV102" s="4"/>
      <c r="KFW102" s="4"/>
      <c r="KFX102" s="4"/>
      <c r="KFY102" s="4"/>
      <c r="KFZ102" s="4"/>
      <c r="KGA102" s="4"/>
      <c r="KGB102" s="4"/>
      <c r="KGC102" s="4"/>
      <c r="KGD102" s="4"/>
      <c r="KGE102" s="4"/>
      <c r="KGF102" s="4"/>
      <c r="KGG102" s="4"/>
      <c r="KGH102" s="4"/>
      <c r="KGI102" s="4"/>
      <c r="KGJ102" s="4"/>
      <c r="KGK102" s="4"/>
      <c r="KGL102" s="4"/>
      <c r="KGM102" s="4"/>
      <c r="KGN102" s="4"/>
      <c r="KGO102" s="4"/>
      <c r="KGP102" s="4"/>
      <c r="KGQ102" s="4"/>
      <c r="KGR102" s="4"/>
      <c r="KGS102" s="4"/>
      <c r="KGT102" s="4"/>
      <c r="KGU102" s="4"/>
      <c r="KGV102" s="4"/>
      <c r="KGW102" s="4"/>
      <c r="KGX102" s="4"/>
      <c r="KGY102" s="4"/>
      <c r="KGZ102" s="4"/>
      <c r="KHA102" s="4"/>
      <c r="KHB102" s="4"/>
      <c r="KHC102" s="4"/>
      <c r="KHD102" s="4"/>
      <c r="KHE102" s="4"/>
      <c r="KHF102" s="4"/>
      <c r="KHG102" s="4"/>
      <c r="KHH102" s="4"/>
      <c r="KHI102" s="4"/>
      <c r="KHJ102" s="4"/>
      <c r="KHK102" s="4"/>
      <c r="KHL102" s="4"/>
      <c r="KHM102" s="4"/>
      <c r="KHN102" s="4"/>
      <c r="KHO102" s="4"/>
      <c r="KHP102" s="4"/>
      <c r="KHQ102" s="4"/>
      <c r="KHR102" s="4"/>
      <c r="KHS102" s="4"/>
      <c r="KHT102" s="4"/>
      <c r="KHU102" s="4"/>
      <c r="KHV102" s="4"/>
      <c r="KHW102" s="4"/>
      <c r="KHX102" s="4"/>
      <c r="KHY102" s="4"/>
      <c r="KHZ102" s="4"/>
      <c r="KIA102" s="4"/>
      <c r="KIB102" s="4"/>
      <c r="KIC102" s="4"/>
      <c r="KID102" s="4"/>
      <c r="KIE102" s="4"/>
      <c r="KIF102" s="4"/>
      <c r="KIG102" s="4"/>
      <c r="KIH102" s="4"/>
      <c r="KII102" s="4"/>
      <c r="KIJ102" s="4"/>
      <c r="KIK102" s="4"/>
      <c r="KIL102" s="4"/>
      <c r="KIM102" s="4"/>
      <c r="KIN102" s="4"/>
      <c r="KIO102" s="4"/>
      <c r="KIP102" s="4"/>
      <c r="KIQ102" s="4"/>
      <c r="KIR102" s="4"/>
      <c r="KIS102" s="4"/>
      <c r="KIT102" s="4"/>
      <c r="KIU102" s="4"/>
      <c r="KIV102" s="4"/>
      <c r="KIW102" s="4"/>
      <c r="KIX102" s="4"/>
      <c r="KIY102" s="4"/>
      <c r="KIZ102" s="4"/>
      <c r="KJA102" s="4"/>
      <c r="KJB102" s="4"/>
      <c r="KJC102" s="4"/>
      <c r="KJD102" s="4"/>
      <c r="KJE102" s="4"/>
      <c r="KJF102" s="4"/>
      <c r="KJG102" s="4"/>
      <c r="KJH102" s="4"/>
      <c r="KJI102" s="4"/>
      <c r="KJJ102" s="4"/>
      <c r="KJK102" s="4"/>
      <c r="KJL102" s="4"/>
      <c r="KJM102" s="4"/>
      <c r="KJN102" s="4"/>
      <c r="KJO102" s="4"/>
      <c r="KJP102" s="4"/>
      <c r="KJQ102" s="4"/>
      <c r="KJR102" s="4"/>
      <c r="KJS102" s="4"/>
      <c r="KJT102" s="4"/>
      <c r="KJU102" s="4"/>
      <c r="KJV102" s="4"/>
      <c r="KJW102" s="4"/>
      <c r="KJX102" s="4"/>
      <c r="KJY102" s="4"/>
      <c r="KJZ102" s="4"/>
      <c r="KKA102" s="4"/>
      <c r="KKB102" s="4"/>
      <c r="KKC102" s="4"/>
      <c r="KKD102" s="4"/>
      <c r="KKE102" s="4"/>
      <c r="KKF102" s="4"/>
      <c r="KKG102" s="4"/>
      <c r="KKH102" s="4"/>
      <c r="KKI102" s="4"/>
      <c r="KKJ102" s="4"/>
      <c r="KKK102" s="4"/>
      <c r="KKL102" s="4"/>
      <c r="KKM102" s="4"/>
      <c r="KKN102" s="4"/>
      <c r="KKO102" s="4"/>
      <c r="KKP102" s="4"/>
      <c r="KKQ102" s="4"/>
      <c r="KKR102" s="4"/>
      <c r="KKS102" s="4"/>
      <c r="KKT102" s="4"/>
      <c r="KKU102" s="4"/>
      <c r="KKV102" s="4"/>
      <c r="KKW102" s="4"/>
      <c r="KKX102" s="4"/>
      <c r="KKY102" s="4"/>
      <c r="KKZ102" s="4"/>
      <c r="KLA102" s="4"/>
      <c r="KLB102" s="4"/>
      <c r="KLC102" s="4"/>
      <c r="KLD102" s="4"/>
      <c r="KLE102" s="4"/>
      <c r="KLF102" s="4"/>
      <c r="KLG102" s="4"/>
      <c r="KLH102" s="4"/>
      <c r="KLI102" s="4"/>
      <c r="KLJ102" s="4"/>
      <c r="KLK102" s="4"/>
      <c r="KLL102" s="4"/>
      <c r="KLM102" s="4"/>
      <c r="KLN102" s="4"/>
      <c r="KLO102" s="4"/>
      <c r="KLP102" s="4"/>
      <c r="KLQ102" s="4"/>
      <c r="KLR102" s="4"/>
      <c r="KLS102" s="4"/>
      <c r="KLT102" s="4"/>
      <c r="KLU102" s="4"/>
      <c r="KLV102" s="4"/>
      <c r="KLW102" s="4"/>
      <c r="KLX102" s="4"/>
      <c r="KLY102" s="4"/>
      <c r="KLZ102" s="4"/>
      <c r="KMA102" s="4"/>
      <c r="KMB102" s="4"/>
      <c r="KMC102" s="4"/>
      <c r="KMD102" s="4"/>
      <c r="KME102" s="4"/>
      <c r="KMF102" s="4"/>
      <c r="KMG102" s="4"/>
      <c r="KMH102" s="4"/>
      <c r="KMI102" s="4"/>
      <c r="KMJ102" s="4"/>
      <c r="KMK102" s="4"/>
      <c r="KML102" s="4"/>
      <c r="KMM102" s="4"/>
      <c r="KMN102" s="4"/>
      <c r="KMO102" s="4"/>
      <c r="KMP102" s="4"/>
      <c r="KMQ102" s="4"/>
      <c r="KMR102" s="4"/>
      <c r="KMS102" s="4"/>
      <c r="KMT102" s="4"/>
      <c r="KMU102" s="4"/>
      <c r="KMV102" s="4"/>
      <c r="KMW102" s="4"/>
      <c r="KMX102" s="4"/>
      <c r="KMY102" s="4"/>
      <c r="KMZ102" s="4"/>
      <c r="KNA102" s="4"/>
      <c r="KNB102" s="4"/>
      <c r="KNC102" s="4"/>
      <c r="KND102" s="4"/>
      <c r="KNE102" s="4"/>
      <c r="KNF102" s="4"/>
      <c r="KNG102" s="4"/>
      <c r="KNH102" s="4"/>
      <c r="KNI102" s="4"/>
      <c r="KNJ102" s="4"/>
      <c r="KNK102" s="4"/>
      <c r="KNL102" s="4"/>
      <c r="KNM102" s="4"/>
      <c r="KNN102" s="4"/>
      <c r="KNO102" s="4"/>
      <c r="KNP102" s="4"/>
      <c r="KNQ102" s="4"/>
      <c r="KNR102" s="4"/>
      <c r="KNS102" s="4"/>
      <c r="KNT102" s="4"/>
      <c r="KNU102" s="4"/>
      <c r="KNV102" s="4"/>
      <c r="KNW102" s="4"/>
      <c r="KNX102" s="4"/>
      <c r="KNY102" s="4"/>
      <c r="KNZ102" s="4"/>
      <c r="KOA102" s="4"/>
      <c r="KOB102" s="4"/>
      <c r="KOC102" s="4"/>
      <c r="KOD102" s="4"/>
      <c r="KOE102" s="4"/>
      <c r="KOF102" s="4"/>
      <c r="KOG102" s="4"/>
      <c r="KOH102" s="4"/>
      <c r="KOI102" s="4"/>
      <c r="KOJ102" s="4"/>
      <c r="KOK102" s="4"/>
      <c r="KOL102" s="4"/>
      <c r="KOM102" s="4"/>
      <c r="KON102" s="4"/>
      <c r="KOO102" s="4"/>
      <c r="KOP102" s="4"/>
      <c r="KOQ102" s="4"/>
      <c r="KOR102" s="4"/>
      <c r="KOS102" s="4"/>
      <c r="KOT102" s="4"/>
      <c r="KOU102" s="4"/>
      <c r="KOV102" s="4"/>
      <c r="KOW102" s="4"/>
      <c r="KOX102" s="4"/>
      <c r="KOY102" s="4"/>
      <c r="KOZ102" s="4"/>
      <c r="KPA102" s="4"/>
      <c r="KPB102" s="4"/>
      <c r="KPC102" s="4"/>
      <c r="KPD102" s="4"/>
      <c r="KPE102" s="4"/>
      <c r="KPF102" s="4"/>
      <c r="KPG102" s="4"/>
      <c r="KPH102" s="4"/>
      <c r="KPI102" s="4"/>
      <c r="KPJ102" s="4"/>
      <c r="KPK102" s="4"/>
      <c r="KPL102" s="4"/>
      <c r="KPM102" s="4"/>
      <c r="KPN102" s="4"/>
      <c r="KPO102" s="4"/>
      <c r="KPP102" s="4"/>
      <c r="KPQ102" s="4"/>
      <c r="KPR102" s="4"/>
      <c r="KPS102" s="4"/>
      <c r="KPT102" s="4"/>
      <c r="KPU102" s="4"/>
      <c r="KPV102" s="4"/>
      <c r="KPW102" s="4"/>
      <c r="KPX102" s="4"/>
      <c r="KPY102" s="4"/>
      <c r="KPZ102" s="4"/>
      <c r="KQA102" s="4"/>
      <c r="KQB102" s="4"/>
      <c r="KQC102" s="4"/>
      <c r="KQD102" s="4"/>
      <c r="KQE102" s="4"/>
      <c r="KQF102" s="4"/>
      <c r="KQG102" s="4"/>
      <c r="KQH102" s="4"/>
      <c r="KQI102" s="4"/>
      <c r="KQJ102" s="4"/>
      <c r="KQK102" s="4"/>
      <c r="KQL102" s="4"/>
      <c r="KQM102" s="4"/>
      <c r="KQN102" s="4"/>
      <c r="KQO102" s="4"/>
      <c r="KQP102" s="4"/>
      <c r="KQQ102" s="4"/>
      <c r="KQR102" s="4"/>
      <c r="KQS102" s="4"/>
      <c r="KQT102" s="4"/>
      <c r="KQU102" s="4"/>
      <c r="KQV102" s="4"/>
      <c r="KQW102" s="4"/>
      <c r="KQX102" s="4"/>
      <c r="KQY102" s="4"/>
      <c r="KQZ102" s="4"/>
      <c r="KRA102" s="4"/>
      <c r="KRB102" s="4"/>
      <c r="KRC102" s="4"/>
      <c r="KRD102" s="4"/>
      <c r="KRE102" s="4"/>
      <c r="KRF102" s="4"/>
      <c r="KRG102" s="4"/>
      <c r="KRH102" s="4"/>
      <c r="KRI102" s="4"/>
      <c r="KRJ102" s="4"/>
      <c r="KRK102" s="4"/>
      <c r="KRL102" s="4"/>
      <c r="KRM102" s="4"/>
      <c r="KRN102" s="4"/>
      <c r="KRO102" s="4"/>
      <c r="KRP102" s="4"/>
      <c r="KRQ102" s="4"/>
      <c r="KRR102" s="4"/>
      <c r="KRS102" s="4"/>
      <c r="KRT102" s="4"/>
      <c r="KRU102" s="4"/>
      <c r="KRV102" s="4"/>
      <c r="KRW102" s="4"/>
      <c r="KRX102" s="4"/>
      <c r="KRY102" s="4"/>
      <c r="KRZ102" s="4"/>
      <c r="KSA102" s="4"/>
      <c r="KSB102" s="4"/>
      <c r="KSC102" s="4"/>
      <c r="KSD102" s="4"/>
      <c r="KSE102" s="4"/>
      <c r="KSF102" s="4"/>
      <c r="KSG102" s="4"/>
      <c r="KSH102" s="4"/>
      <c r="KSI102" s="4"/>
      <c r="KSJ102" s="4"/>
      <c r="KSK102" s="4"/>
      <c r="KSL102" s="4"/>
      <c r="KSM102" s="4"/>
      <c r="KSN102" s="4"/>
      <c r="KSO102" s="4"/>
      <c r="KSP102" s="4"/>
      <c r="KSQ102" s="4"/>
      <c r="KSR102" s="4"/>
      <c r="KSS102" s="4"/>
      <c r="KST102" s="4"/>
      <c r="KSU102" s="4"/>
      <c r="KSV102" s="4"/>
      <c r="KSW102" s="4"/>
      <c r="KSX102" s="4"/>
      <c r="KSY102" s="4"/>
      <c r="KSZ102" s="4"/>
      <c r="KTA102" s="4"/>
      <c r="KTB102" s="4"/>
      <c r="KTC102" s="4"/>
      <c r="KTD102" s="4"/>
      <c r="KTE102" s="4"/>
      <c r="KTF102" s="4"/>
      <c r="KTG102" s="4"/>
      <c r="KTH102" s="4"/>
      <c r="KTI102" s="4"/>
      <c r="KTJ102" s="4"/>
      <c r="KTK102" s="4"/>
      <c r="KTL102" s="4"/>
      <c r="KTM102" s="4"/>
      <c r="KTN102" s="4"/>
      <c r="KTO102" s="4"/>
      <c r="KTP102" s="4"/>
      <c r="KTQ102" s="4"/>
      <c r="KTR102" s="4"/>
      <c r="KTS102" s="4"/>
      <c r="KTT102" s="4"/>
      <c r="KTU102" s="4"/>
      <c r="KTV102" s="4"/>
      <c r="KTW102" s="4"/>
      <c r="KTX102" s="4"/>
      <c r="KTY102" s="4"/>
      <c r="KTZ102" s="4"/>
      <c r="KUA102" s="4"/>
      <c r="KUB102" s="4"/>
      <c r="KUC102" s="4"/>
      <c r="KUD102" s="4"/>
      <c r="KUE102" s="4"/>
      <c r="KUF102" s="4"/>
      <c r="KUG102" s="4"/>
      <c r="KUH102" s="4"/>
      <c r="KUI102" s="4"/>
      <c r="KUJ102" s="4"/>
      <c r="KUK102" s="4"/>
      <c r="KUL102" s="4"/>
      <c r="KUM102" s="4"/>
      <c r="KUN102" s="4"/>
      <c r="KUO102" s="4"/>
      <c r="KUP102" s="4"/>
      <c r="KUQ102" s="4"/>
      <c r="KUR102" s="4"/>
      <c r="KUS102" s="4"/>
      <c r="KUT102" s="4"/>
      <c r="KUU102" s="4"/>
      <c r="KUV102" s="4"/>
      <c r="KUW102" s="4"/>
      <c r="KUX102" s="4"/>
      <c r="KUY102" s="4"/>
      <c r="KUZ102" s="4"/>
      <c r="KVA102" s="4"/>
      <c r="KVB102" s="4"/>
      <c r="KVC102" s="4"/>
      <c r="KVD102" s="4"/>
      <c r="KVE102" s="4"/>
      <c r="KVF102" s="4"/>
      <c r="KVG102" s="4"/>
      <c r="KVH102" s="4"/>
      <c r="KVI102" s="4"/>
      <c r="KVJ102" s="4"/>
      <c r="KVK102" s="4"/>
      <c r="KVL102" s="4"/>
      <c r="KVM102" s="4"/>
      <c r="KVN102" s="4"/>
      <c r="KVO102" s="4"/>
      <c r="KVP102" s="4"/>
      <c r="KVQ102" s="4"/>
      <c r="KVR102" s="4"/>
      <c r="KVS102" s="4"/>
      <c r="KVT102" s="4"/>
      <c r="KVU102" s="4"/>
      <c r="KVV102" s="4"/>
      <c r="KVW102" s="4"/>
      <c r="KVX102" s="4"/>
      <c r="KVY102" s="4"/>
      <c r="KVZ102" s="4"/>
      <c r="KWA102" s="4"/>
      <c r="KWB102" s="4"/>
      <c r="KWC102" s="4"/>
      <c r="KWD102" s="4"/>
      <c r="KWE102" s="4"/>
      <c r="KWF102" s="4"/>
      <c r="KWG102" s="4"/>
      <c r="KWH102" s="4"/>
      <c r="KWI102" s="4"/>
      <c r="KWJ102" s="4"/>
      <c r="KWK102" s="4"/>
      <c r="KWL102" s="4"/>
      <c r="KWM102" s="4"/>
      <c r="KWN102" s="4"/>
      <c r="KWO102" s="4"/>
      <c r="KWP102" s="4"/>
      <c r="KWQ102" s="4"/>
      <c r="KWR102" s="4"/>
      <c r="KWS102" s="4"/>
      <c r="KWT102" s="4"/>
      <c r="KWU102" s="4"/>
      <c r="KWV102" s="4"/>
      <c r="KWW102" s="4"/>
      <c r="KWX102" s="4"/>
      <c r="KWY102" s="4"/>
      <c r="KWZ102" s="4"/>
      <c r="KXA102" s="4"/>
      <c r="KXB102" s="4"/>
      <c r="KXC102" s="4"/>
      <c r="KXD102" s="4"/>
      <c r="KXE102" s="4"/>
      <c r="KXF102" s="4"/>
      <c r="KXG102" s="4"/>
      <c r="KXH102" s="4"/>
      <c r="KXI102" s="4"/>
      <c r="KXJ102" s="4"/>
      <c r="KXK102" s="4"/>
      <c r="KXL102" s="4"/>
      <c r="KXM102" s="4"/>
      <c r="KXN102" s="4"/>
      <c r="KXO102" s="4"/>
      <c r="KXP102" s="4"/>
      <c r="KXQ102" s="4"/>
      <c r="KXR102" s="4"/>
      <c r="KXS102" s="4"/>
      <c r="KXT102" s="4"/>
      <c r="KXU102" s="4"/>
      <c r="KXV102" s="4"/>
      <c r="KXW102" s="4"/>
      <c r="KXX102" s="4"/>
      <c r="KXY102" s="4"/>
      <c r="KXZ102" s="4"/>
      <c r="KYA102" s="4"/>
      <c r="KYB102" s="4"/>
      <c r="KYC102" s="4"/>
      <c r="KYD102" s="4"/>
      <c r="KYE102" s="4"/>
      <c r="KYF102" s="4"/>
      <c r="KYG102" s="4"/>
      <c r="KYH102" s="4"/>
      <c r="KYI102" s="4"/>
      <c r="KYJ102" s="4"/>
      <c r="KYK102" s="4"/>
      <c r="KYL102" s="4"/>
      <c r="KYM102" s="4"/>
      <c r="KYN102" s="4"/>
      <c r="KYO102" s="4"/>
      <c r="KYP102" s="4"/>
      <c r="KYQ102" s="4"/>
      <c r="KYR102" s="4"/>
      <c r="KYS102" s="4"/>
      <c r="KYT102" s="4"/>
      <c r="KYU102" s="4"/>
      <c r="KYV102" s="4"/>
      <c r="KYW102" s="4"/>
      <c r="KYX102" s="4"/>
      <c r="KYY102" s="4"/>
      <c r="KYZ102" s="4"/>
      <c r="KZA102" s="4"/>
      <c r="KZB102" s="4"/>
      <c r="KZC102" s="4"/>
      <c r="KZD102" s="4"/>
      <c r="KZE102" s="4"/>
      <c r="KZF102" s="4"/>
      <c r="KZG102" s="4"/>
      <c r="KZH102" s="4"/>
      <c r="KZI102" s="4"/>
      <c r="KZJ102" s="4"/>
      <c r="KZK102" s="4"/>
      <c r="KZL102" s="4"/>
      <c r="KZM102" s="4"/>
      <c r="KZN102" s="4"/>
      <c r="KZO102" s="4"/>
      <c r="KZP102" s="4"/>
      <c r="KZQ102" s="4"/>
      <c r="KZR102" s="4"/>
      <c r="KZS102" s="4"/>
      <c r="KZT102" s="4"/>
      <c r="KZU102" s="4"/>
      <c r="KZV102" s="4"/>
      <c r="KZW102" s="4"/>
      <c r="KZX102" s="4"/>
      <c r="KZY102" s="4"/>
      <c r="KZZ102" s="4"/>
      <c r="LAA102" s="4"/>
      <c r="LAB102" s="4"/>
      <c r="LAC102" s="4"/>
      <c r="LAD102" s="4"/>
      <c r="LAE102" s="4"/>
      <c r="LAF102" s="4"/>
      <c r="LAG102" s="4"/>
      <c r="LAH102" s="4"/>
      <c r="LAI102" s="4"/>
      <c r="LAJ102" s="4"/>
      <c r="LAK102" s="4"/>
      <c r="LAL102" s="4"/>
      <c r="LAM102" s="4"/>
      <c r="LAN102" s="4"/>
      <c r="LAO102" s="4"/>
      <c r="LAP102" s="4"/>
      <c r="LAQ102" s="4"/>
      <c r="LAR102" s="4"/>
      <c r="LAS102" s="4"/>
      <c r="LAT102" s="4"/>
      <c r="LAU102" s="4"/>
      <c r="LAV102" s="4"/>
      <c r="LAW102" s="4"/>
      <c r="LAX102" s="4"/>
      <c r="LAY102" s="4"/>
      <c r="LAZ102" s="4"/>
      <c r="LBA102" s="4"/>
      <c r="LBB102" s="4"/>
      <c r="LBC102" s="4"/>
      <c r="LBD102" s="4"/>
      <c r="LBE102" s="4"/>
      <c r="LBF102" s="4"/>
      <c r="LBG102" s="4"/>
      <c r="LBH102" s="4"/>
      <c r="LBI102" s="4"/>
      <c r="LBJ102" s="4"/>
      <c r="LBK102" s="4"/>
      <c r="LBL102" s="4"/>
      <c r="LBM102" s="4"/>
      <c r="LBN102" s="4"/>
      <c r="LBO102" s="4"/>
      <c r="LBP102" s="4"/>
      <c r="LBQ102" s="4"/>
      <c r="LBR102" s="4"/>
      <c r="LBS102" s="4"/>
      <c r="LBT102" s="4"/>
      <c r="LBU102" s="4"/>
      <c r="LBV102" s="4"/>
      <c r="LBW102" s="4"/>
      <c r="LBX102" s="4"/>
      <c r="LBY102" s="4"/>
      <c r="LBZ102" s="4"/>
      <c r="LCA102" s="4"/>
      <c r="LCB102" s="4"/>
      <c r="LCC102" s="4"/>
      <c r="LCD102" s="4"/>
      <c r="LCE102" s="4"/>
      <c r="LCF102" s="4"/>
      <c r="LCG102" s="4"/>
      <c r="LCH102" s="4"/>
      <c r="LCI102" s="4"/>
      <c r="LCJ102" s="4"/>
      <c r="LCK102" s="4"/>
      <c r="LCL102" s="4"/>
      <c r="LCM102" s="4"/>
      <c r="LCN102" s="4"/>
      <c r="LCO102" s="4"/>
      <c r="LCP102" s="4"/>
      <c r="LCQ102" s="4"/>
      <c r="LCR102" s="4"/>
      <c r="LCS102" s="4"/>
      <c r="LCT102" s="4"/>
      <c r="LCU102" s="4"/>
      <c r="LCV102" s="4"/>
      <c r="LCW102" s="4"/>
      <c r="LCX102" s="4"/>
      <c r="LCY102" s="4"/>
      <c r="LCZ102" s="4"/>
      <c r="LDA102" s="4"/>
      <c r="LDB102" s="4"/>
      <c r="LDC102" s="4"/>
      <c r="LDD102" s="4"/>
      <c r="LDE102" s="4"/>
      <c r="LDF102" s="4"/>
      <c r="LDG102" s="4"/>
      <c r="LDH102" s="4"/>
      <c r="LDI102" s="4"/>
      <c r="LDJ102" s="4"/>
      <c r="LDK102" s="4"/>
      <c r="LDL102" s="4"/>
      <c r="LDM102" s="4"/>
      <c r="LDN102" s="4"/>
      <c r="LDO102" s="4"/>
      <c r="LDP102" s="4"/>
      <c r="LDQ102" s="4"/>
      <c r="LDR102" s="4"/>
      <c r="LDS102" s="4"/>
      <c r="LDT102" s="4"/>
      <c r="LDU102" s="4"/>
      <c r="LDV102" s="4"/>
      <c r="LDW102" s="4"/>
      <c r="LDX102" s="4"/>
      <c r="LDY102" s="4"/>
      <c r="LDZ102" s="4"/>
      <c r="LEA102" s="4"/>
      <c r="LEB102" s="4"/>
      <c r="LEC102" s="4"/>
      <c r="LED102" s="4"/>
      <c r="LEE102" s="4"/>
      <c r="LEF102" s="4"/>
      <c r="LEG102" s="4"/>
      <c r="LEH102" s="4"/>
      <c r="LEI102" s="4"/>
      <c r="LEJ102" s="4"/>
      <c r="LEK102" s="4"/>
      <c r="LEL102" s="4"/>
      <c r="LEM102" s="4"/>
      <c r="LEN102" s="4"/>
      <c r="LEO102" s="4"/>
      <c r="LEP102" s="4"/>
      <c r="LEQ102" s="4"/>
      <c r="LER102" s="4"/>
      <c r="LES102" s="4"/>
      <c r="LET102" s="4"/>
      <c r="LEU102" s="4"/>
      <c r="LEV102" s="4"/>
      <c r="LEW102" s="4"/>
      <c r="LEX102" s="4"/>
      <c r="LEY102" s="4"/>
      <c r="LEZ102" s="4"/>
      <c r="LFA102" s="4"/>
      <c r="LFB102" s="4"/>
      <c r="LFC102" s="4"/>
      <c r="LFD102" s="4"/>
      <c r="LFE102" s="4"/>
      <c r="LFF102" s="4"/>
      <c r="LFG102" s="4"/>
      <c r="LFH102" s="4"/>
      <c r="LFI102" s="4"/>
      <c r="LFJ102" s="4"/>
      <c r="LFK102" s="4"/>
      <c r="LFL102" s="4"/>
      <c r="LFM102" s="4"/>
      <c r="LFN102" s="4"/>
      <c r="LFO102" s="4"/>
      <c r="LFP102" s="4"/>
      <c r="LFQ102" s="4"/>
      <c r="LFR102" s="4"/>
      <c r="LFS102" s="4"/>
      <c r="LFT102" s="4"/>
      <c r="LFU102" s="4"/>
      <c r="LFV102" s="4"/>
      <c r="LFW102" s="4"/>
      <c r="LFX102" s="4"/>
      <c r="LFY102" s="4"/>
      <c r="LFZ102" s="4"/>
      <c r="LGA102" s="4"/>
      <c r="LGB102" s="4"/>
      <c r="LGC102" s="4"/>
      <c r="LGD102" s="4"/>
      <c r="LGE102" s="4"/>
      <c r="LGF102" s="4"/>
      <c r="LGG102" s="4"/>
      <c r="LGH102" s="4"/>
      <c r="LGI102" s="4"/>
      <c r="LGJ102" s="4"/>
      <c r="LGK102" s="4"/>
      <c r="LGL102" s="4"/>
      <c r="LGM102" s="4"/>
      <c r="LGN102" s="4"/>
      <c r="LGO102" s="4"/>
      <c r="LGP102" s="4"/>
      <c r="LGQ102" s="4"/>
      <c r="LGR102" s="4"/>
      <c r="LGS102" s="4"/>
      <c r="LGT102" s="4"/>
      <c r="LGU102" s="4"/>
      <c r="LGV102" s="4"/>
      <c r="LGW102" s="4"/>
      <c r="LGX102" s="4"/>
      <c r="LGY102" s="4"/>
      <c r="LGZ102" s="4"/>
      <c r="LHA102" s="4"/>
      <c r="LHB102" s="4"/>
      <c r="LHC102" s="4"/>
      <c r="LHD102" s="4"/>
      <c r="LHE102" s="4"/>
      <c r="LHF102" s="4"/>
      <c r="LHG102" s="4"/>
      <c r="LHH102" s="4"/>
      <c r="LHI102" s="4"/>
      <c r="LHJ102" s="4"/>
      <c r="LHK102" s="4"/>
      <c r="LHL102" s="4"/>
      <c r="LHM102" s="4"/>
      <c r="LHN102" s="4"/>
      <c r="LHO102" s="4"/>
      <c r="LHP102" s="4"/>
      <c r="LHQ102" s="4"/>
      <c r="LHR102" s="4"/>
      <c r="LHS102" s="4"/>
      <c r="LHT102" s="4"/>
      <c r="LHU102" s="4"/>
      <c r="LHV102" s="4"/>
      <c r="LHW102" s="4"/>
      <c r="LHX102" s="4"/>
      <c r="LHY102" s="4"/>
      <c r="LHZ102" s="4"/>
      <c r="LIA102" s="4"/>
      <c r="LIB102" s="4"/>
      <c r="LIC102" s="4"/>
      <c r="LID102" s="4"/>
      <c r="LIE102" s="4"/>
      <c r="LIF102" s="4"/>
      <c r="LIG102" s="4"/>
      <c r="LIH102" s="4"/>
      <c r="LII102" s="4"/>
      <c r="LIJ102" s="4"/>
      <c r="LIK102" s="4"/>
      <c r="LIL102" s="4"/>
      <c r="LIM102" s="4"/>
      <c r="LIN102" s="4"/>
      <c r="LIO102" s="4"/>
      <c r="LIP102" s="4"/>
      <c r="LIQ102" s="4"/>
      <c r="LIR102" s="4"/>
      <c r="LIS102" s="4"/>
      <c r="LIT102" s="4"/>
      <c r="LIU102" s="4"/>
      <c r="LIV102" s="4"/>
      <c r="LIW102" s="4"/>
      <c r="LIX102" s="4"/>
      <c r="LIY102" s="4"/>
      <c r="LIZ102" s="4"/>
      <c r="LJA102" s="4"/>
      <c r="LJB102" s="4"/>
      <c r="LJC102" s="4"/>
      <c r="LJD102" s="4"/>
      <c r="LJE102" s="4"/>
      <c r="LJF102" s="4"/>
      <c r="LJG102" s="4"/>
      <c r="LJH102" s="4"/>
      <c r="LJI102" s="4"/>
      <c r="LJJ102" s="4"/>
      <c r="LJK102" s="4"/>
      <c r="LJL102" s="4"/>
      <c r="LJM102" s="4"/>
      <c r="LJN102" s="4"/>
      <c r="LJO102" s="4"/>
      <c r="LJP102" s="4"/>
      <c r="LJQ102" s="4"/>
      <c r="LJR102" s="4"/>
      <c r="LJS102" s="4"/>
      <c r="LJT102" s="4"/>
      <c r="LJU102" s="4"/>
      <c r="LJV102" s="4"/>
      <c r="LJW102" s="4"/>
      <c r="LJX102" s="4"/>
      <c r="LJY102" s="4"/>
      <c r="LJZ102" s="4"/>
      <c r="LKA102" s="4"/>
      <c r="LKB102" s="4"/>
      <c r="LKC102" s="4"/>
      <c r="LKD102" s="4"/>
      <c r="LKE102" s="4"/>
      <c r="LKF102" s="4"/>
      <c r="LKG102" s="4"/>
      <c r="LKH102" s="4"/>
      <c r="LKI102" s="4"/>
      <c r="LKJ102" s="4"/>
      <c r="LKK102" s="4"/>
      <c r="LKL102" s="4"/>
      <c r="LKM102" s="4"/>
      <c r="LKN102" s="4"/>
      <c r="LKO102" s="4"/>
      <c r="LKP102" s="4"/>
      <c r="LKQ102" s="4"/>
      <c r="LKR102" s="4"/>
      <c r="LKS102" s="4"/>
      <c r="LKT102" s="4"/>
      <c r="LKU102" s="4"/>
      <c r="LKV102" s="4"/>
      <c r="LKW102" s="4"/>
      <c r="LKX102" s="4"/>
      <c r="LKY102" s="4"/>
      <c r="LKZ102" s="4"/>
      <c r="LLA102" s="4"/>
      <c r="LLB102" s="4"/>
      <c r="LLC102" s="4"/>
      <c r="LLD102" s="4"/>
      <c r="LLE102" s="4"/>
      <c r="LLF102" s="4"/>
      <c r="LLG102" s="4"/>
      <c r="LLH102" s="4"/>
      <c r="LLI102" s="4"/>
      <c r="LLJ102" s="4"/>
      <c r="LLK102" s="4"/>
      <c r="LLL102" s="4"/>
      <c r="LLM102" s="4"/>
      <c r="LLN102" s="4"/>
      <c r="LLO102" s="4"/>
      <c r="LLP102" s="4"/>
      <c r="LLQ102" s="4"/>
      <c r="LLR102" s="4"/>
      <c r="LLS102" s="4"/>
      <c r="LLT102" s="4"/>
      <c r="LLU102" s="4"/>
      <c r="LLV102" s="4"/>
      <c r="LLW102" s="4"/>
      <c r="LLX102" s="4"/>
      <c r="LLY102" s="4"/>
      <c r="LLZ102" s="4"/>
      <c r="LMA102" s="4"/>
      <c r="LMB102" s="4"/>
      <c r="LMC102" s="4"/>
      <c r="LMD102" s="4"/>
      <c r="LME102" s="4"/>
      <c r="LMF102" s="4"/>
      <c r="LMG102" s="4"/>
      <c r="LMH102" s="4"/>
      <c r="LMI102" s="4"/>
      <c r="LMJ102" s="4"/>
      <c r="LMK102" s="4"/>
      <c r="LML102" s="4"/>
      <c r="LMM102" s="4"/>
      <c r="LMN102" s="4"/>
      <c r="LMO102" s="4"/>
      <c r="LMP102" s="4"/>
      <c r="LMQ102" s="4"/>
      <c r="LMR102" s="4"/>
      <c r="LMS102" s="4"/>
      <c r="LMT102" s="4"/>
      <c r="LMU102" s="4"/>
      <c r="LMV102" s="4"/>
      <c r="LMW102" s="4"/>
      <c r="LMX102" s="4"/>
      <c r="LMY102" s="4"/>
      <c r="LMZ102" s="4"/>
      <c r="LNA102" s="4"/>
      <c r="LNB102" s="4"/>
      <c r="LNC102" s="4"/>
      <c r="LND102" s="4"/>
      <c r="LNE102" s="4"/>
      <c r="LNF102" s="4"/>
      <c r="LNG102" s="4"/>
      <c r="LNH102" s="4"/>
      <c r="LNI102" s="4"/>
      <c r="LNJ102" s="4"/>
      <c r="LNK102" s="4"/>
      <c r="LNL102" s="4"/>
      <c r="LNM102" s="4"/>
      <c r="LNN102" s="4"/>
      <c r="LNO102" s="4"/>
      <c r="LNP102" s="4"/>
      <c r="LNQ102" s="4"/>
      <c r="LNR102" s="4"/>
      <c r="LNS102" s="4"/>
      <c r="LNT102" s="4"/>
      <c r="LNU102" s="4"/>
      <c r="LNV102" s="4"/>
      <c r="LNW102" s="4"/>
      <c r="LNX102" s="4"/>
      <c r="LNY102" s="4"/>
      <c r="LNZ102" s="4"/>
      <c r="LOA102" s="4"/>
      <c r="LOB102" s="4"/>
      <c r="LOC102" s="4"/>
      <c r="LOD102" s="4"/>
      <c r="LOE102" s="4"/>
      <c r="LOF102" s="4"/>
      <c r="LOG102" s="4"/>
      <c r="LOH102" s="4"/>
      <c r="LOI102" s="4"/>
      <c r="LOJ102" s="4"/>
      <c r="LOK102" s="4"/>
      <c r="LOL102" s="4"/>
      <c r="LOM102" s="4"/>
      <c r="LON102" s="4"/>
      <c r="LOO102" s="4"/>
      <c r="LOP102" s="4"/>
      <c r="LOQ102" s="4"/>
      <c r="LOR102" s="4"/>
      <c r="LOS102" s="4"/>
      <c r="LOT102" s="4"/>
      <c r="LOU102" s="4"/>
      <c r="LOV102" s="4"/>
      <c r="LOW102" s="4"/>
      <c r="LOX102" s="4"/>
      <c r="LOY102" s="4"/>
      <c r="LOZ102" s="4"/>
      <c r="LPA102" s="4"/>
      <c r="LPB102" s="4"/>
      <c r="LPC102" s="4"/>
      <c r="LPD102" s="4"/>
      <c r="LPE102" s="4"/>
      <c r="LPF102" s="4"/>
      <c r="LPG102" s="4"/>
      <c r="LPH102" s="4"/>
      <c r="LPI102" s="4"/>
      <c r="LPJ102" s="4"/>
      <c r="LPK102" s="4"/>
      <c r="LPL102" s="4"/>
      <c r="LPM102" s="4"/>
      <c r="LPN102" s="4"/>
      <c r="LPO102" s="4"/>
      <c r="LPP102" s="4"/>
      <c r="LPQ102" s="4"/>
      <c r="LPR102" s="4"/>
      <c r="LPS102" s="4"/>
      <c r="LPT102" s="4"/>
      <c r="LPU102" s="4"/>
      <c r="LPV102" s="4"/>
      <c r="LPW102" s="4"/>
      <c r="LPX102" s="4"/>
      <c r="LPY102" s="4"/>
      <c r="LPZ102" s="4"/>
      <c r="LQA102" s="4"/>
      <c r="LQB102" s="4"/>
      <c r="LQC102" s="4"/>
      <c r="LQD102" s="4"/>
      <c r="LQE102" s="4"/>
      <c r="LQF102" s="4"/>
      <c r="LQG102" s="4"/>
      <c r="LQH102" s="4"/>
      <c r="LQI102" s="4"/>
      <c r="LQJ102" s="4"/>
      <c r="LQK102" s="4"/>
      <c r="LQL102" s="4"/>
      <c r="LQM102" s="4"/>
      <c r="LQN102" s="4"/>
      <c r="LQO102" s="4"/>
      <c r="LQP102" s="4"/>
      <c r="LQQ102" s="4"/>
      <c r="LQR102" s="4"/>
      <c r="LQS102" s="4"/>
      <c r="LQT102" s="4"/>
      <c r="LQU102" s="4"/>
      <c r="LQV102" s="4"/>
      <c r="LQW102" s="4"/>
      <c r="LQX102" s="4"/>
      <c r="LQY102" s="4"/>
      <c r="LQZ102" s="4"/>
      <c r="LRA102" s="4"/>
      <c r="LRB102" s="4"/>
      <c r="LRC102" s="4"/>
      <c r="LRD102" s="4"/>
      <c r="LRE102" s="4"/>
      <c r="LRF102" s="4"/>
      <c r="LRG102" s="4"/>
      <c r="LRH102" s="4"/>
      <c r="LRI102" s="4"/>
      <c r="LRJ102" s="4"/>
      <c r="LRK102" s="4"/>
      <c r="LRL102" s="4"/>
      <c r="LRM102" s="4"/>
      <c r="LRN102" s="4"/>
      <c r="LRO102" s="4"/>
      <c r="LRP102" s="4"/>
      <c r="LRQ102" s="4"/>
      <c r="LRR102" s="4"/>
      <c r="LRS102" s="4"/>
      <c r="LRT102" s="4"/>
      <c r="LRU102" s="4"/>
      <c r="LRV102" s="4"/>
      <c r="LRW102" s="4"/>
      <c r="LRX102" s="4"/>
      <c r="LRY102" s="4"/>
      <c r="LRZ102" s="4"/>
      <c r="LSA102" s="4"/>
      <c r="LSB102" s="4"/>
      <c r="LSC102" s="4"/>
      <c r="LSD102" s="4"/>
      <c r="LSE102" s="4"/>
      <c r="LSF102" s="4"/>
      <c r="LSG102" s="4"/>
      <c r="LSH102" s="4"/>
      <c r="LSI102" s="4"/>
      <c r="LSJ102" s="4"/>
      <c r="LSK102" s="4"/>
      <c r="LSL102" s="4"/>
      <c r="LSM102" s="4"/>
      <c r="LSN102" s="4"/>
      <c r="LSO102" s="4"/>
      <c r="LSP102" s="4"/>
      <c r="LSQ102" s="4"/>
      <c r="LSR102" s="4"/>
      <c r="LSS102" s="4"/>
      <c r="LST102" s="4"/>
      <c r="LSU102" s="4"/>
      <c r="LSV102" s="4"/>
      <c r="LSW102" s="4"/>
      <c r="LSX102" s="4"/>
      <c r="LSY102" s="4"/>
      <c r="LSZ102" s="4"/>
      <c r="LTA102" s="4"/>
      <c r="LTB102" s="4"/>
      <c r="LTC102" s="4"/>
      <c r="LTD102" s="4"/>
      <c r="LTE102" s="4"/>
      <c r="LTF102" s="4"/>
      <c r="LTG102" s="4"/>
      <c r="LTH102" s="4"/>
      <c r="LTI102" s="4"/>
      <c r="LTJ102" s="4"/>
      <c r="LTK102" s="4"/>
      <c r="LTL102" s="4"/>
      <c r="LTM102" s="4"/>
      <c r="LTN102" s="4"/>
      <c r="LTO102" s="4"/>
      <c r="LTP102" s="4"/>
      <c r="LTQ102" s="4"/>
      <c r="LTR102" s="4"/>
      <c r="LTS102" s="4"/>
      <c r="LTT102" s="4"/>
      <c r="LTU102" s="4"/>
      <c r="LTV102" s="4"/>
      <c r="LTW102" s="4"/>
      <c r="LTX102" s="4"/>
      <c r="LTY102" s="4"/>
      <c r="LTZ102" s="4"/>
      <c r="LUA102" s="4"/>
      <c r="LUB102" s="4"/>
      <c r="LUC102" s="4"/>
      <c r="LUD102" s="4"/>
      <c r="LUE102" s="4"/>
      <c r="LUF102" s="4"/>
      <c r="LUG102" s="4"/>
      <c r="LUH102" s="4"/>
      <c r="LUI102" s="4"/>
      <c r="LUJ102" s="4"/>
      <c r="LUK102" s="4"/>
      <c r="LUL102" s="4"/>
      <c r="LUM102" s="4"/>
      <c r="LUN102" s="4"/>
      <c r="LUO102" s="4"/>
      <c r="LUP102" s="4"/>
      <c r="LUQ102" s="4"/>
      <c r="LUR102" s="4"/>
      <c r="LUS102" s="4"/>
      <c r="LUT102" s="4"/>
      <c r="LUU102" s="4"/>
      <c r="LUV102" s="4"/>
      <c r="LUW102" s="4"/>
      <c r="LUX102" s="4"/>
      <c r="LUY102" s="4"/>
      <c r="LUZ102" s="4"/>
      <c r="LVA102" s="4"/>
      <c r="LVB102" s="4"/>
      <c r="LVC102" s="4"/>
      <c r="LVD102" s="4"/>
      <c r="LVE102" s="4"/>
      <c r="LVF102" s="4"/>
      <c r="LVG102" s="4"/>
      <c r="LVH102" s="4"/>
      <c r="LVI102" s="4"/>
      <c r="LVJ102" s="4"/>
      <c r="LVK102" s="4"/>
      <c r="LVL102" s="4"/>
      <c r="LVM102" s="4"/>
      <c r="LVN102" s="4"/>
      <c r="LVO102" s="4"/>
      <c r="LVP102" s="4"/>
      <c r="LVQ102" s="4"/>
      <c r="LVR102" s="4"/>
      <c r="LVS102" s="4"/>
      <c r="LVT102" s="4"/>
      <c r="LVU102" s="4"/>
      <c r="LVV102" s="4"/>
      <c r="LVW102" s="4"/>
      <c r="LVX102" s="4"/>
      <c r="LVY102" s="4"/>
      <c r="LVZ102" s="4"/>
      <c r="LWA102" s="4"/>
      <c r="LWB102" s="4"/>
      <c r="LWC102" s="4"/>
      <c r="LWD102" s="4"/>
      <c r="LWE102" s="4"/>
      <c r="LWF102" s="4"/>
      <c r="LWG102" s="4"/>
      <c r="LWH102" s="4"/>
      <c r="LWI102" s="4"/>
      <c r="LWJ102" s="4"/>
      <c r="LWK102" s="4"/>
      <c r="LWL102" s="4"/>
      <c r="LWM102" s="4"/>
      <c r="LWN102" s="4"/>
      <c r="LWO102" s="4"/>
      <c r="LWP102" s="4"/>
      <c r="LWQ102" s="4"/>
      <c r="LWR102" s="4"/>
      <c r="LWS102" s="4"/>
      <c r="LWT102" s="4"/>
      <c r="LWU102" s="4"/>
      <c r="LWV102" s="4"/>
      <c r="LWW102" s="4"/>
      <c r="LWX102" s="4"/>
      <c r="LWY102" s="4"/>
      <c r="LWZ102" s="4"/>
      <c r="LXA102" s="4"/>
      <c r="LXB102" s="4"/>
      <c r="LXC102" s="4"/>
      <c r="LXD102" s="4"/>
      <c r="LXE102" s="4"/>
      <c r="LXF102" s="4"/>
      <c r="LXG102" s="4"/>
      <c r="LXH102" s="4"/>
      <c r="LXI102" s="4"/>
      <c r="LXJ102" s="4"/>
      <c r="LXK102" s="4"/>
      <c r="LXL102" s="4"/>
      <c r="LXM102" s="4"/>
      <c r="LXN102" s="4"/>
      <c r="LXO102" s="4"/>
      <c r="LXP102" s="4"/>
      <c r="LXQ102" s="4"/>
      <c r="LXR102" s="4"/>
      <c r="LXS102" s="4"/>
      <c r="LXT102" s="4"/>
      <c r="LXU102" s="4"/>
      <c r="LXV102" s="4"/>
      <c r="LXW102" s="4"/>
      <c r="LXX102" s="4"/>
      <c r="LXY102" s="4"/>
      <c r="LXZ102" s="4"/>
      <c r="LYA102" s="4"/>
      <c r="LYB102" s="4"/>
      <c r="LYC102" s="4"/>
      <c r="LYD102" s="4"/>
      <c r="LYE102" s="4"/>
      <c r="LYF102" s="4"/>
      <c r="LYG102" s="4"/>
      <c r="LYH102" s="4"/>
      <c r="LYI102" s="4"/>
      <c r="LYJ102" s="4"/>
      <c r="LYK102" s="4"/>
      <c r="LYL102" s="4"/>
      <c r="LYM102" s="4"/>
      <c r="LYN102" s="4"/>
      <c r="LYO102" s="4"/>
      <c r="LYP102" s="4"/>
      <c r="LYQ102" s="4"/>
      <c r="LYR102" s="4"/>
      <c r="LYS102" s="4"/>
      <c r="LYT102" s="4"/>
      <c r="LYU102" s="4"/>
      <c r="LYV102" s="4"/>
      <c r="LYW102" s="4"/>
      <c r="LYX102" s="4"/>
      <c r="LYY102" s="4"/>
      <c r="LYZ102" s="4"/>
      <c r="LZA102" s="4"/>
      <c r="LZB102" s="4"/>
      <c r="LZC102" s="4"/>
      <c r="LZD102" s="4"/>
      <c r="LZE102" s="4"/>
      <c r="LZF102" s="4"/>
      <c r="LZG102" s="4"/>
      <c r="LZH102" s="4"/>
      <c r="LZI102" s="4"/>
      <c r="LZJ102" s="4"/>
      <c r="LZK102" s="4"/>
      <c r="LZL102" s="4"/>
      <c r="LZM102" s="4"/>
      <c r="LZN102" s="4"/>
      <c r="LZO102" s="4"/>
      <c r="LZP102" s="4"/>
      <c r="LZQ102" s="4"/>
      <c r="LZR102" s="4"/>
      <c r="LZS102" s="4"/>
      <c r="LZT102" s="4"/>
      <c r="LZU102" s="4"/>
      <c r="LZV102" s="4"/>
      <c r="LZW102" s="4"/>
      <c r="LZX102" s="4"/>
      <c r="LZY102" s="4"/>
      <c r="LZZ102" s="4"/>
      <c r="MAA102" s="4"/>
      <c r="MAB102" s="4"/>
      <c r="MAC102" s="4"/>
      <c r="MAD102" s="4"/>
      <c r="MAE102" s="4"/>
      <c r="MAF102" s="4"/>
      <c r="MAG102" s="4"/>
      <c r="MAH102" s="4"/>
      <c r="MAI102" s="4"/>
      <c r="MAJ102" s="4"/>
      <c r="MAK102" s="4"/>
      <c r="MAL102" s="4"/>
      <c r="MAM102" s="4"/>
      <c r="MAN102" s="4"/>
      <c r="MAO102" s="4"/>
      <c r="MAP102" s="4"/>
      <c r="MAQ102" s="4"/>
      <c r="MAR102" s="4"/>
      <c r="MAS102" s="4"/>
      <c r="MAT102" s="4"/>
      <c r="MAU102" s="4"/>
      <c r="MAV102" s="4"/>
      <c r="MAW102" s="4"/>
      <c r="MAX102" s="4"/>
      <c r="MAY102" s="4"/>
      <c r="MAZ102" s="4"/>
      <c r="MBA102" s="4"/>
      <c r="MBB102" s="4"/>
      <c r="MBC102" s="4"/>
      <c r="MBD102" s="4"/>
      <c r="MBE102" s="4"/>
      <c r="MBF102" s="4"/>
      <c r="MBG102" s="4"/>
      <c r="MBH102" s="4"/>
      <c r="MBI102" s="4"/>
      <c r="MBJ102" s="4"/>
      <c r="MBK102" s="4"/>
      <c r="MBL102" s="4"/>
      <c r="MBM102" s="4"/>
      <c r="MBN102" s="4"/>
      <c r="MBO102" s="4"/>
      <c r="MBP102" s="4"/>
      <c r="MBQ102" s="4"/>
      <c r="MBR102" s="4"/>
      <c r="MBS102" s="4"/>
      <c r="MBT102" s="4"/>
      <c r="MBU102" s="4"/>
      <c r="MBV102" s="4"/>
      <c r="MBW102" s="4"/>
      <c r="MBX102" s="4"/>
      <c r="MBY102" s="4"/>
      <c r="MBZ102" s="4"/>
      <c r="MCA102" s="4"/>
      <c r="MCB102" s="4"/>
      <c r="MCC102" s="4"/>
      <c r="MCD102" s="4"/>
      <c r="MCE102" s="4"/>
      <c r="MCF102" s="4"/>
      <c r="MCG102" s="4"/>
      <c r="MCH102" s="4"/>
      <c r="MCI102" s="4"/>
      <c r="MCJ102" s="4"/>
      <c r="MCK102" s="4"/>
      <c r="MCL102" s="4"/>
      <c r="MCM102" s="4"/>
      <c r="MCN102" s="4"/>
      <c r="MCO102" s="4"/>
      <c r="MCP102" s="4"/>
      <c r="MCQ102" s="4"/>
      <c r="MCR102" s="4"/>
      <c r="MCS102" s="4"/>
      <c r="MCT102" s="4"/>
      <c r="MCU102" s="4"/>
      <c r="MCV102" s="4"/>
      <c r="MCW102" s="4"/>
      <c r="MCX102" s="4"/>
      <c r="MCY102" s="4"/>
      <c r="MCZ102" s="4"/>
      <c r="MDA102" s="4"/>
      <c r="MDB102" s="4"/>
      <c r="MDC102" s="4"/>
      <c r="MDD102" s="4"/>
      <c r="MDE102" s="4"/>
      <c r="MDF102" s="4"/>
      <c r="MDG102" s="4"/>
      <c r="MDH102" s="4"/>
      <c r="MDI102" s="4"/>
      <c r="MDJ102" s="4"/>
      <c r="MDK102" s="4"/>
      <c r="MDL102" s="4"/>
      <c r="MDM102" s="4"/>
      <c r="MDN102" s="4"/>
      <c r="MDO102" s="4"/>
      <c r="MDP102" s="4"/>
      <c r="MDQ102" s="4"/>
      <c r="MDR102" s="4"/>
      <c r="MDS102" s="4"/>
      <c r="MDT102" s="4"/>
      <c r="MDU102" s="4"/>
      <c r="MDV102" s="4"/>
      <c r="MDW102" s="4"/>
      <c r="MDX102" s="4"/>
      <c r="MDY102" s="4"/>
      <c r="MDZ102" s="4"/>
      <c r="MEA102" s="4"/>
      <c r="MEB102" s="4"/>
      <c r="MEC102" s="4"/>
      <c r="MED102" s="4"/>
      <c r="MEE102" s="4"/>
      <c r="MEF102" s="4"/>
      <c r="MEG102" s="4"/>
      <c r="MEH102" s="4"/>
      <c r="MEI102" s="4"/>
      <c r="MEJ102" s="4"/>
      <c r="MEK102" s="4"/>
      <c r="MEL102" s="4"/>
      <c r="MEM102" s="4"/>
      <c r="MEN102" s="4"/>
      <c r="MEO102" s="4"/>
      <c r="MEP102" s="4"/>
      <c r="MEQ102" s="4"/>
      <c r="MER102" s="4"/>
      <c r="MES102" s="4"/>
      <c r="MET102" s="4"/>
      <c r="MEU102" s="4"/>
      <c r="MEV102" s="4"/>
      <c r="MEW102" s="4"/>
      <c r="MEX102" s="4"/>
      <c r="MEY102" s="4"/>
      <c r="MEZ102" s="4"/>
      <c r="MFA102" s="4"/>
      <c r="MFB102" s="4"/>
      <c r="MFC102" s="4"/>
      <c r="MFD102" s="4"/>
      <c r="MFE102" s="4"/>
      <c r="MFF102" s="4"/>
      <c r="MFG102" s="4"/>
      <c r="MFH102" s="4"/>
      <c r="MFI102" s="4"/>
      <c r="MFJ102" s="4"/>
      <c r="MFK102" s="4"/>
      <c r="MFL102" s="4"/>
      <c r="MFM102" s="4"/>
      <c r="MFN102" s="4"/>
      <c r="MFO102" s="4"/>
      <c r="MFP102" s="4"/>
      <c r="MFQ102" s="4"/>
      <c r="MFR102" s="4"/>
      <c r="MFS102" s="4"/>
      <c r="MFT102" s="4"/>
      <c r="MFU102" s="4"/>
      <c r="MFV102" s="4"/>
      <c r="MFW102" s="4"/>
      <c r="MFX102" s="4"/>
      <c r="MFY102" s="4"/>
      <c r="MFZ102" s="4"/>
      <c r="MGA102" s="4"/>
      <c r="MGB102" s="4"/>
      <c r="MGC102" s="4"/>
      <c r="MGD102" s="4"/>
      <c r="MGE102" s="4"/>
      <c r="MGF102" s="4"/>
      <c r="MGG102" s="4"/>
      <c r="MGH102" s="4"/>
      <c r="MGI102" s="4"/>
      <c r="MGJ102" s="4"/>
      <c r="MGK102" s="4"/>
      <c r="MGL102" s="4"/>
      <c r="MGM102" s="4"/>
      <c r="MGN102" s="4"/>
      <c r="MGO102" s="4"/>
      <c r="MGP102" s="4"/>
      <c r="MGQ102" s="4"/>
      <c r="MGR102" s="4"/>
      <c r="MGS102" s="4"/>
      <c r="MGT102" s="4"/>
      <c r="MGU102" s="4"/>
      <c r="MGV102" s="4"/>
      <c r="MGW102" s="4"/>
      <c r="MGX102" s="4"/>
      <c r="MGY102" s="4"/>
      <c r="MGZ102" s="4"/>
      <c r="MHA102" s="4"/>
      <c r="MHB102" s="4"/>
      <c r="MHC102" s="4"/>
      <c r="MHD102" s="4"/>
      <c r="MHE102" s="4"/>
      <c r="MHF102" s="4"/>
      <c r="MHG102" s="4"/>
      <c r="MHH102" s="4"/>
      <c r="MHI102" s="4"/>
      <c r="MHJ102" s="4"/>
      <c r="MHK102" s="4"/>
      <c r="MHL102" s="4"/>
      <c r="MHM102" s="4"/>
      <c r="MHN102" s="4"/>
      <c r="MHO102" s="4"/>
      <c r="MHP102" s="4"/>
      <c r="MHQ102" s="4"/>
      <c r="MHR102" s="4"/>
      <c r="MHS102" s="4"/>
      <c r="MHT102" s="4"/>
      <c r="MHU102" s="4"/>
      <c r="MHV102" s="4"/>
      <c r="MHW102" s="4"/>
      <c r="MHX102" s="4"/>
      <c r="MHY102" s="4"/>
      <c r="MHZ102" s="4"/>
      <c r="MIA102" s="4"/>
      <c r="MIB102" s="4"/>
      <c r="MIC102" s="4"/>
      <c r="MID102" s="4"/>
      <c r="MIE102" s="4"/>
      <c r="MIF102" s="4"/>
      <c r="MIG102" s="4"/>
      <c r="MIH102" s="4"/>
      <c r="MII102" s="4"/>
      <c r="MIJ102" s="4"/>
      <c r="MIK102" s="4"/>
      <c r="MIL102" s="4"/>
      <c r="MIM102" s="4"/>
      <c r="MIN102" s="4"/>
      <c r="MIO102" s="4"/>
      <c r="MIP102" s="4"/>
      <c r="MIQ102" s="4"/>
      <c r="MIR102" s="4"/>
      <c r="MIS102" s="4"/>
      <c r="MIT102" s="4"/>
      <c r="MIU102" s="4"/>
      <c r="MIV102" s="4"/>
      <c r="MIW102" s="4"/>
      <c r="MIX102" s="4"/>
      <c r="MIY102" s="4"/>
      <c r="MIZ102" s="4"/>
      <c r="MJA102" s="4"/>
      <c r="MJB102" s="4"/>
      <c r="MJC102" s="4"/>
      <c r="MJD102" s="4"/>
      <c r="MJE102" s="4"/>
      <c r="MJF102" s="4"/>
      <c r="MJG102" s="4"/>
      <c r="MJH102" s="4"/>
      <c r="MJI102" s="4"/>
      <c r="MJJ102" s="4"/>
      <c r="MJK102" s="4"/>
      <c r="MJL102" s="4"/>
      <c r="MJM102" s="4"/>
      <c r="MJN102" s="4"/>
      <c r="MJO102" s="4"/>
      <c r="MJP102" s="4"/>
      <c r="MJQ102" s="4"/>
      <c r="MJR102" s="4"/>
      <c r="MJS102" s="4"/>
      <c r="MJT102" s="4"/>
      <c r="MJU102" s="4"/>
      <c r="MJV102" s="4"/>
      <c r="MJW102" s="4"/>
      <c r="MJX102" s="4"/>
      <c r="MJY102" s="4"/>
      <c r="MJZ102" s="4"/>
      <c r="MKA102" s="4"/>
      <c r="MKB102" s="4"/>
      <c r="MKC102" s="4"/>
      <c r="MKD102" s="4"/>
      <c r="MKE102" s="4"/>
      <c r="MKF102" s="4"/>
      <c r="MKG102" s="4"/>
      <c r="MKH102" s="4"/>
      <c r="MKI102" s="4"/>
      <c r="MKJ102" s="4"/>
      <c r="MKK102" s="4"/>
      <c r="MKL102" s="4"/>
      <c r="MKM102" s="4"/>
      <c r="MKN102" s="4"/>
      <c r="MKO102" s="4"/>
      <c r="MKP102" s="4"/>
      <c r="MKQ102" s="4"/>
      <c r="MKR102" s="4"/>
      <c r="MKS102" s="4"/>
      <c r="MKT102" s="4"/>
      <c r="MKU102" s="4"/>
      <c r="MKV102" s="4"/>
      <c r="MKW102" s="4"/>
      <c r="MKX102" s="4"/>
      <c r="MKY102" s="4"/>
      <c r="MKZ102" s="4"/>
      <c r="MLA102" s="4"/>
      <c r="MLB102" s="4"/>
      <c r="MLC102" s="4"/>
      <c r="MLD102" s="4"/>
      <c r="MLE102" s="4"/>
      <c r="MLF102" s="4"/>
      <c r="MLG102" s="4"/>
      <c r="MLH102" s="4"/>
      <c r="MLI102" s="4"/>
      <c r="MLJ102" s="4"/>
      <c r="MLK102" s="4"/>
      <c r="MLL102" s="4"/>
      <c r="MLM102" s="4"/>
      <c r="MLN102" s="4"/>
      <c r="MLO102" s="4"/>
      <c r="MLP102" s="4"/>
      <c r="MLQ102" s="4"/>
      <c r="MLR102" s="4"/>
      <c r="MLS102" s="4"/>
      <c r="MLT102" s="4"/>
      <c r="MLU102" s="4"/>
      <c r="MLV102" s="4"/>
      <c r="MLW102" s="4"/>
      <c r="MLX102" s="4"/>
      <c r="MLY102" s="4"/>
      <c r="MLZ102" s="4"/>
      <c r="MMA102" s="4"/>
      <c r="MMB102" s="4"/>
      <c r="MMC102" s="4"/>
      <c r="MMD102" s="4"/>
      <c r="MME102" s="4"/>
      <c r="MMF102" s="4"/>
      <c r="MMG102" s="4"/>
      <c r="MMH102" s="4"/>
      <c r="MMI102" s="4"/>
      <c r="MMJ102" s="4"/>
      <c r="MMK102" s="4"/>
      <c r="MML102" s="4"/>
      <c r="MMM102" s="4"/>
      <c r="MMN102" s="4"/>
      <c r="MMO102" s="4"/>
      <c r="MMP102" s="4"/>
      <c r="MMQ102" s="4"/>
      <c r="MMR102" s="4"/>
      <c r="MMS102" s="4"/>
      <c r="MMT102" s="4"/>
      <c r="MMU102" s="4"/>
      <c r="MMV102" s="4"/>
      <c r="MMW102" s="4"/>
      <c r="MMX102" s="4"/>
      <c r="MMY102" s="4"/>
      <c r="MMZ102" s="4"/>
      <c r="MNA102" s="4"/>
      <c r="MNB102" s="4"/>
      <c r="MNC102" s="4"/>
      <c r="MND102" s="4"/>
      <c r="MNE102" s="4"/>
      <c r="MNF102" s="4"/>
      <c r="MNG102" s="4"/>
      <c r="MNH102" s="4"/>
      <c r="MNI102" s="4"/>
      <c r="MNJ102" s="4"/>
      <c r="MNK102" s="4"/>
      <c r="MNL102" s="4"/>
      <c r="MNM102" s="4"/>
      <c r="MNN102" s="4"/>
      <c r="MNO102" s="4"/>
      <c r="MNP102" s="4"/>
      <c r="MNQ102" s="4"/>
      <c r="MNR102" s="4"/>
      <c r="MNS102" s="4"/>
      <c r="MNT102" s="4"/>
      <c r="MNU102" s="4"/>
      <c r="MNV102" s="4"/>
      <c r="MNW102" s="4"/>
      <c r="MNX102" s="4"/>
      <c r="MNY102" s="4"/>
      <c r="MNZ102" s="4"/>
      <c r="MOA102" s="4"/>
      <c r="MOB102" s="4"/>
      <c r="MOC102" s="4"/>
      <c r="MOD102" s="4"/>
      <c r="MOE102" s="4"/>
      <c r="MOF102" s="4"/>
      <c r="MOG102" s="4"/>
      <c r="MOH102" s="4"/>
      <c r="MOI102" s="4"/>
      <c r="MOJ102" s="4"/>
      <c r="MOK102" s="4"/>
      <c r="MOL102" s="4"/>
      <c r="MOM102" s="4"/>
      <c r="MON102" s="4"/>
      <c r="MOO102" s="4"/>
      <c r="MOP102" s="4"/>
      <c r="MOQ102" s="4"/>
      <c r="MOR102" s="4"/>
      <c r="MOS102" s="4"/>
      <c r="MOT102" s="4"/>
      <c r="MOU102" s="4"/>
      <c r="MOV102" s="4"/>
      <c r="MOW102" s="4"/>
      <c r="MOX102" s="4"/>
      <c r="MOY102" s="4"/>
      <c r="MOZ102" s="4"/>
      <c r="MPA102" s="4"/>
      <c r="MPB102" s="4"/>
      <c r="MPC102" s="4"/>
      <c r="MPD102" s="4"/>
      <c r="MPE102" s="4"/>
      <c r="MPF102" s="4"/>
      <c r="MPG102" s="4"/>
      <c r="MPH102" s="4"/>
      <c r="MPI102" s="4"/>
      <c r="MPJ102" s="4"/>
      <c r="MPK102" s="4"/>
      <c r="MPL102" s="4"/>
      <c r="MPM102" s="4"/>
      <c r="MPN102" s="4"/>
      <c r="MPO102" s="4"/>
      <c r="MPP102" s="4"/>
      <c r="MPQ102" s="4"/>
      <c r="MPR102" s="4"/>
      <c r="MPS102" s="4"/>
      <c r="MPT102" s="4"/>
      <c r="MPU102" s="4"/>
      <c r="MPV102" s="4"/>
      <c r="MPW102" s="4"/>
      <c r="MPX102" s="4"/>
      <c r="MPY102" s="4"/>
      <c r="MPZ102" s="4"/>
      <c r="MQA102" s="4"/>
      <c r="MQB102" s="4"/>
      <c r="MQC102" s="4"/>
      <c r="MQD102" s="4"/>
      <c r="MQE102" s="4"/>
      <c r="MQF102" s="4"/>
      <c r="MQG102" s="4"/>
      <c r="MQH102" s="4"/>
      <c r="MQI102" s="4"/>
      <c r="MQJ102" s="4"/>
      <c r="MQK102" s="4"/>
      <c r="MQL102" s="4"/>
      <c r="MQM102" s="4"/>
      <c r="MQN102" s="4"/>
      <c r="MQO102" s="4"/>
      <c r="MQP102" s="4"/>
      <c r="MQQ102" s="4"/>
      <c r="MQR102" s="4"/>
      <c r="MQS102" s="4"/>
      <c r="MQT102" s="4"/>
      <c r="MQU102" s="4"/>
      <c r="MQV102" s="4"/>
      <c r="MQW102" s="4"/>
      <c r="MQX102" s="4"/>
      <c r="MQY102" s="4"/>
      <c r="MQZ102" s="4"/>
      <c r="MRA102" s="4"/>
      <c r="MRB102" s="4"/>
      <c r="MRC102" s="4"/>
      <c r="MRD102" s="4"/>
      <c r="MRE102" s="4"/>
      <c r="MRF102" s="4"/>
      <c r="MRG102" s="4"/>
      <c r="MRH102" s="4"/>
      <c r="MRI102" s="4"/>
      <c r="MRJ102" s="4"/>
      <c r="MRK102" s="4"/>
      <c r="MRL102" s="4"/>
      <c r="MRM102" s="4"/>
      <c r="MRN102" s="4"/>
      <c r="MRO102" s="4"/>
      <c r="MRP102" s="4"/>
      <c r="MRQ102" s="4"/>
      <c r="MRR102" s="4"/>
      <c r="MRS102" s="4"/>
      <c r="MRT102" s="4"/>
      <c r="MRU102" s="4"/>
      <c r="MRV102" s="4"/>
      <c r="MRW102" s="4"/>
      <c r="MRX102" s="4"/>
      <c r="MRY102" s="4"/>
      <c r="MRZ102" s="4"/>
      <c r="MSA102" s="4"/>
      <c r="MSB102" s="4"/>
      <c r="MSC102" s="4"/>
      <c r="MSD102" s="4"/>
      <c r="MSE102" s="4"/>
      <c r="MSF102" s="4"/>
      <c r="MSG102" s="4"/>
      <c r="MSH102" s="4"/>
      <c r="MSI102" s="4"/>
      <c r="MSJ102" s="4"/>
      <c r="MSK102" s="4"/>
      <c r="MSL102" s="4"/>
      <c r="MSM102" s="4"/>
      <c r="MSN102" s="4"/>
      <c r="MSO102" s="4"/>
      <c r="MSP102" s="4"/>
      <c r="MSQ102" s="4"/>
      <c r="MSR102" s="4"/>
      <c r="MSS102" s="4"/>
      <c r="MST102" s="4"/>
      <c r="MSU102" s="4"/>
      <c r="MSV102" s="4"/>
      <c r="MSW102" s="4"/>
      <c r="MSX102" s="4"/>
      <c r="MSY102" s="4"/>
      <c r="MSZ102" s="4"/>
      <c r="MTA102" s="4"/>
      <c r="MTB102" s="4"/>
      <c r="MTC102" s="4"/>
      <c r="MTD102" s="4"/>
      <c r="MTE102" s="4"/>
      <c r="MTF102" s="4"/>
      <c r="MTG102" s="4"/>
      <c r="MTH102" s="4"/>
      <c r="MTI102" s="4"/>
      <c r="MTJ102" s="4"/>
      <c r="MTK102" s="4"/>
      <c r="MTL102" s="4"/>
      <c r="MTM102" s="4"/>
      <c r="MTN102" s="4"/>
      <c r="MTO102" s="4"/>
      <c r="MTP102" s="4"/>
      <c r="MTQ102" s="4"/>
      <c r="MTR102" s="4"/>
      <c r="MTS102" s="4"/>
      <c r="MTT102" s="4"/>
      <c r="MTU102" s="4"/>
      <c r="MTV102" s="4"/>
      <c r="MTW102" s="4"/>
      <c r="MTX102" s="4"/>
      <c r="MTY102" s="4"/>
      <c r="MTZ102" s="4"/>
      <c r="MUA102" s="4"/>
      <c r="MUB102" s="4"/>
      <c r="MUC102" s="4"/>
      <c r="MUD102" s="4"/>
      <c r="MUE102" s="4"/>
      <c r="MUF102" s="4"/>
      <c r="MUG102" s="4"/>
      <c r="MUH102" s="4"/>
      <c r="MUI102" s="4"/>
      <c r="MUJ102" s="4"/>
      <c r="MUK102" s="4"/>
      <c r="MUL102" s="4"/>
      <c r="MUM102" s="4"/>
      <c r="MUN102" s="4"/>
      <c r="MUO102" s="4"/>
      <c r="MUP102" s="4"/>
      <c r="MUQ102" s="4"/>
      <c r="MUR102" s="4"/>
      <c r="MUS102" s="4"/>
      <c r="MUT102" s="4"/>
      <c r="MUU102" s="4"/>
      <c r="MUV102" s="4"/>
      <c r="MUW102" s="4"/>
      <c r="MUX102" s="4"/>
      <c r="MUY102" s="4"/>
      <c r="MUZ102" s="4"/>
      <c r="MVA102" s="4"/>
      <c r="MVB102" s="4"/>
      <c r="MVC102" s="4"/>
      <c r="MVD102" s="4"/>
      <c r="MVE102" s="4"/>
      <c r="MVF102" s="4"/>
      <c r="MVG102" s="4"/>
      <c r="MVH102" s="4"/>
      <c r="MVI102" s="4"/>
      <c r="MVJ102" s="4"/>
      <c r="MVK102" s="4"/>
      <c r="MVL102" s="4"/>
      <c r="MVM102" s="4"/>
      <c r="MVN102" s="4"/>
      <c r="MVO102" s="4"/>
      <c r="MVP102" s="4"/>
      <c r="MVQ102" s="4"/>
      <c r="MVR102" s="4"/>
      <c r="MVS102" s="4"/>
      <c r="MVT102" s="4"/>
      <c r="MVU102" s="4"/>
      <c r="MVV102" s="4"/>
      <c r="MVW102" s="4"/>
      <c r="MVX102" s="4"/>
      <c r="MVY102" s="4"/>
      <c r="MVZ102" s="4"/>
      <c r="MWA102" s="4"/>
      <c r="MWB102" s="4"/>
      <c r="MWC102" s="4"/>
      <c r="MWD102" s="4"/>
      <c r="MWE102" s="4"/>
      <c r="MWF102" s="4"/>
      <c r="MWG102" s="4"/>
      <c r="MWH102" s="4"/>
      <c r="MWI102" s="4"/>
      <c r="MWJ102" s="4"/>
      <c r="MWK102" s="4"/>
      <c r="MWL102" s="4"/>
      <c r="MWM102" s="4"/>
      <c r="MWN102" s="4"/>
      <c r="MWO102" s="4"/>
      <c r="MWP102" s="4"/>
      <c r="MWQ102" s="4"/>
      <c r="MWR102" s="4"/>
      <c r="MWS102" s="4"/>
      <c r="MWT102" s="4"/>
      <c r="MWU102" s="4"/>
      <c r="MWV102" s="4"/>
      <c r="MWW102" s="4"/>
      <c r="MWX102" s="4"/>
      <c r="MWY102" s="4"/>
      <c r="MWZ102" s="4"/>
      <c r="MXA102" s="4"/>
      <c r="MXB102" s="4"/>
      <c r="MXC102" s="4"/>
      <c r="MXD102" s="4"/>
      <c r="MXE102" s="4"/>
      <c r="MXF102" s="4"/>
      <c r="MXG102" s="4"/>
      <c r="MXH102" s="4"/>
      <c r="MXI102" s="4"/>
      <c r="MXJ102" s="4"/>
      <c r="MXK102" s="4"/>
      <c r="MXL102" s="4"/>
      <c r="MXM102" s="4"/>
      <c r="MXN102" s="4"/>
      <c r="MXO102" s="4"/>
      <c r="MXP102" s="4"/>
      <c r="MXQ102" s="4"/>
      <c r="MXR102" s="4"/>
      <c r="MXS102" s="4"/>
      <c r="MXT102" s="4"/>
      <c r="MXU102" s="4"/>
      <c r="MXV102" s="4"/>
      <c r="MXW102" s="4"/>
      <c r="MXX102" s="4"/>
      <c r="MXY102" s="4"/>
      <c r="MXZ102" s="4"/>
      <c r="MYA102" s="4"/>
      <c r="MYB102" s="4"/>
      <c r="MYC102" s="4"/>
      <c r="MYD102" s="4"/>
      <c r="MYE102" s="4"/>
      <c r="MYF102" s="4"/>
      <c r="MYG102" s="4"/>
      <c r="MYH102" s="4"/>
      <c r="MYI102" s="4"/>
      <c r="MYJ102" s="4"/>
      <c r="MYK102" s="4"/>
      <c r="MYL102" s="4"/>
      <c r="MYM102" s="4"/>
      <c r="MYN102" s="4"/>
      <c r="MYO102" s="4"/>
      <c r="MYP102" s="4"/>
      <c r="MYQ102" s="4"/>
      <c r="MYR102" s="4"/>
      <c r="MYS102" s="4"/>
      <c r="MYT102" s="4"/>
      <c r="MYU102" s="4"/>
      <c r="MYV102" s="4"/>
      <c r="MYW102" s="4"/>
      <c r="MYX102" s="4"/>
      <c r="MYY102" s="4"/>
      <c r="MYZ102" s="4"/>
      <c r="MZA102" s="4"/>
      <c r="MZB102" s="4"/>
      <c r="MZC102" s="4"/>
      <c r="MZD102" s="4"/>
      <c r="MZE102" s="4"/>
      <c r="MZF102" s="4"/>
      <c r="MZG102" s="4"/>
      <c r="MZH102" s="4"/>
      <c r="MZI102" s="4"/>
      <c r="MZJ102" s="4"/>
      <c r="MZK102" s="4"/>
      <c r="MZL102" s="4"/>
      <c r="MZM102" s="4"/>
      <c r="MZN102" s="4"/>
      <c r="MZO102" s="4"/>
      <c r="MZP102" s="4"/>
      <c r="MZQ102" s="4"/>
      <c r="MZR102" s="4"/>
      <c r="MZS102" s="4"/>
      <c r="MZT102" s="4"/>
      <c r="MZU102" s="4"/>
      <c r="MZV102" s="4"/>
      <c r="MZW102" s="4"/>
      <c r="MZX102" s="4"/>
      <c r="MZY102" s="4"/>
      <c r="MZZ102" s="4"/>
      <c r="NAA102" s="4"/>
      <c r="NAB102" s="4"/>
      <c r="NAC102" s="4"/>
      <c r="NAD102" s="4"/>
      <c r="NAE102" s="4"/>
      <c r="NAF102" s="4"/>
      <c r="NAG102" s="4"/>
      <c r="NAH102" s="4"/>
      <c r="NAI102" s="4"/>
      <c r="NAJ102" s="4"/>
      <c r="NAK102" s="4"/>
      <c r="NAL102" s="4"/>
      <c r="NAM102" s="4"/>
      <c r="NAN102" s="4"/>
      <c r="NAO102" s="4"/>
      <c r="NAP102" s="4"/>
      <c r="NAQ102" s="4"/>
      <c r="NAR102" s="4"/>
      <c r="NAS102" s="4"/>
      <c r="NAT102" s="4"/>
      <c r="NAU102" s="4"/>
      <c r="NAV102" s="4"/>
      <c r="NAW102" s="4"/>
      <c r="NAX102" s="4"/>
      <c r="NAY102" s="4"/>
      <c r="NAZ102" s="4"/>
      <c r="NBA102" s="4"/>
      <c r="NBB102" s="4"/>
      <c r="NBC102" s="4"/>
      <c r="NBD102" s="4"/>
      <c r="NBE102" s="4"/>
      <c r="NBF102" s="4"/>
      <c r="NBG102" s="4"/>
      <c r="NBH102" s="4"/>
      <c r="NBI102" s="4"/>
      <c r="NBJ102" s="4"/>
      <c r="NBK102" s="4"/>
      <c r="NBL102" s="4"/>
      <c r="NBM102" s="4"/>
      <c r="NBN102" s="4"/>
      <c r="NBO102" s="4"/>
      <c r="NBP102" s="4"/>
      <c r="NBQ102" s="4"/>
      <c r="NBR102" s="4"/>
      <c r="NBS102" s="4"/>
      <c r="NBT102" s="4"/>
      <c r="NBU102" s="4"/>
      <c r="NBV102" s="4"/>
      <c r="NBW102" s="4"/>
      <c r="NBX102" s="4"/>
      <c r="NBY102" s="4"/>
      <c r="NBZ102" s="4"/>
      <c r="NCA102" s="4"/>
      <c r="NCB102" s="4"/>
      <c r="NCC102" s="4"/>
      <c r="NCD102" s="4"/>
      <c r="NCE102" s="4"/>
      <c r="NCF102" s="4"/>
      <c r="NCG102" s="4"/>
      <c r="NCH102" s="4"/>
      <c r="NCI102" s="4"/>
      <c r="NCJ102" s="4"/>
      <c r="NCK102" s="4"/>
      <c r="NCL102" s="4"/>
      <c r="NCM102" s="4"/>
      <c r="NCN102" s="4"/>
      <c r="NCO102" s="4"/>
      <c r="NCP102" s="4"/>
      <c r="NCQ102" s="4"/>
      <c r="NCR102" s="4"/>
      <c r="NCS102" s="4"/>
      <c r="NCT102" s="4"/>
      <c r="NCU102" s="4"/>
      <c r="NCV102" s="4"/>
      <c r="NCW102" s="4"/>
      <c r="NCX102" s="4"/>
      <c r="NCY102" s="4"/>
      <c r="NCZ102" s="4"/>
      <c r="NDA102" s="4"/>
      <c r="NDB102" s="4"/>
      <c r="NDC102" s="4"/>
      <c r="NDD102" s="4"/>
      <c r="NDE102" s="4"/>
      <c r="NDF102" s="4"/>
      <c r="NDG102" s="4"/>
      <c r="NDH102" s="4"/>
      <c r="NDI102" s="4"/>
      <c r="NDJ102" s="4"/>
      <c r="NDK102" s="4"/>
      <c r="NDL102" s="4"/>
      <c r="NDM102" s="4"/>
      <c r="NDN102" s="4"/>
      <c r="NDO102" s="4"/>
      <c r="NDP102" s="4"/>
      <c r="NDQ102" s="4"/>
      <c r="NDR102" s="4"/>
      <c r="NDS102" s="4"/>
      <c r="NDT102" s="4"/>
      <c r="NDU102" s="4"/>
      <c r="NDV102" s="4"/>
      <c r="NDW102" s="4"/>
      <c r="NDX102" s="4"/>
      <c r="NDY102" s="4"/>
      <c r="NDZ102" s="4"/>
      <c r="NEA102" s="4"/>
      <c r="NEB102" s="4"/>
      <c r="NEC102" s="4"/>
      <c r="NED102" s="4"/>
      <c r="NEE102" s="4"/>
      <c r="NEF102" s="4"/>
      <c r="NEG102" s="4"/>
      <c r="NEH102" s="4"/>
      <c r="NEI102" s="4"/>
      <c r="NEJ102" s="4"/>
      <c r="NEK102" s="4"/>
      <c r="NEL102" s="4"/>
      <c r="NEM102" s="4"/>
      <c r="NEN102" s="4"/>
      <c r="NEO102" s="4"/>
      <c r="NEP102" s="4"/>
      <c r="NEQ102" s="4"/>
      <c r="NER102" s="4"/>
      <c r="NES102" s="4"/>
      <c r="NET102" s="4"/>
      <c r="NEU102" s="4"/>
      <c r="NEV102" s="4"/>
      <c r="NEW102" s="4"/>
      <c r="NEX102" s="4"/>
      <c r="NEY102" s="4"/>
      <c r="NEZ102" s="4"/>
      <c r="NFA102" s="4"/>
      <c r="NFB102" s="4"/>
      <c r="NFC102" s="4"/>
      <c r="NFD102" s="4"/>
      <c r="NFE102" s="4"/>
      <c r="NFF102" s="4"/>
      <c r="NFG102" s="4"/>
      <c r="NFH102" s="4"/>
      <c r="NFI102" s="4"/>
      <c r="NFJ102" s="4"/>
      <c r="NFK102" s="4"/>
      <c r="NFL102" s="4"/>
      <c r="NFM102" s="4"/>
      <c r="NFN102" s="4"/>
      <c r="NFO102" s="4"/>
      <c r="NFP102" s="4"/>
      <c r="NFQ102" s="4"/>
      <c r="NFR102" s="4"/>
      <c r="NFS102" s="4"/>
      <c r="NFT102" s="4"/>
      <c r="NFU102" s="4"/>
      <c r="NFV102" s="4"/>
      <c r="NFW102" s="4"/>
      <c r="NFX102" s="4"/>
      <c r="NFY102" s="4"/>
      <c r="NFZ102" s="4"/>
      <c r="NGA102" s="4"/>
      <c r="NGB102" s="4"/>
      <c r="NGC102" s="4"/>
      <c r="NGD102" s="4"/>
      <c r="NGE102" s="4"/>
      <c r="NGF102" s="4"/>
      <c r="NGG102" s="4"/>
      <c r="NGH102" s="4"/>
      <c r="NGI102" s="4"/>
      <c r="NGJ102" s="4"/>
      <c r="NGK102" s="4"/>
      <c r="NGL102" s="4"/>
      <c r="NGM102" s="4"/>
      <c r="NGN102" s="4"/>
      <c r="NGO102" s="4"/>
      <c r="NGP102" s="4"/>
      <c r="NGQ102" s="4"/>
      <c r="NGR102" s="4"/>
      <c r="NGS102" s="4"/>
      <c r="NGT102" s="4"/>
      <c r="NGU102" s="4"/>
      <c r="NGV102" s="4"/>
      <c r="NGW102" s="4"/>
      <c r="NGX102" s="4"/>
      <c r="NGY102" s="4"/>
      <c r="NGZ102" s="4"/>
      <c r="NHA102" s="4"/>
      <c r="NHB102" s="4"/>
      <c r="NHC102" s="4"/>
      <c r="NHD102" s="4"/>
      <c r="NHE102" s="4"/>
      <c r="NHF102" s="4"/>
      <c r="NHG102" s="4"/>
      <c r="NHH102" s="4"/>
      <c r="NHI102" s="4"/>
      <c r="NHJ102" s="4"/>
      <c r="NHK102" s="4"/>
      <c r="NHL102" s="4"/>
      <c r="NHM102" s="4"/>
      <c r="NHN102" s="4"/>
      <c r="NHO102" s="4"/>
      <c r="NHP102" s="4"/>
      <c r="NHQ102" s="4"/>
      <c r="NHR102" s="4"/>
      <c r="NHS102" s="4"/>
      <c r="NHT102" s="4"/>
      <c r="NHU102" s="4"/>
      <c r="NHV102" s="4"/>
      <c r="NHW102" s="4"/>
      <c r="NHX102" s="4"/>
      <c r="NHY102" s="4"/>
      <c r="NHZ102" s="4"/>
      <c r="NIA102" s="4"/>
      <c r="NIB102" s="4"/>
      <c r="NIC102" s="4"/>
      <c r="NID102" s="4"/>
      <c r="NIE102" s="4"/>
      <c r="NIF102" s="4"/>
      <c r="NIG102" s="4"/>
      <c r="NIH102" s="4"/>
      <c r="NII102" s="4"/>
      <c r="NIJ102" s="4"/>
      <c r="NIK102" s="4"/>
      <c r="NIL102" s="4"/>
      <c r="NIM102" s="4"/>
      <c r="NIN102" s="4"/>
      <c r="NIO102" s="4"/>
      <c r="NIP102" s="4"/>
      <c r="NIQ102" s="4"/>
      <c r="NIR102" s="4"/>
      <c r="NIS102" s="4"/>
      <c r="NIT102" s="4"/>
      <c r="NIU102" s="4"/>
      <c r="NIV102" s="4"/>
      <c r="NIW102" s="4"/>
      <c r="NIX102" s="4"/>
      <c r="NIY102" s="4"/>
      <c r="NIZ102" s="4"/>
      <c r="NJA102" s="4"/>
      <c r="NJB102" s="4"/>
      <c r="NJC102" s="4"/>
      <c r="NJD102" s="4"/>
      <c r="NJE102" s="4"/>
      <c r="NJF102" s="4"/>
      <c r="NJG102" s="4"/>
      <c r="NJH102" s="4"/>
      <c r="NJI102" s="4"/>
      <c r="NJJ102" s="4"/>
      <c r="NJK102" s="4"/>
      <c r="NJL102" s="4"/>
      <c r="NJM102" s="4"/>
      <c r="NJN102" s="4"/>
      <c r="NJO102" s="4"/>
      <c r="NJP102" s="4"/>
      <c r="NJQ102" s="4"/>
      <c r="NJR102" s="4"/>
      <c r="NJS102" s="4"/>
      <c r="NJT102" s="4"/>
      <c r="NJU102" s="4"/>
      <c r="NJV102" s="4"/>
      <c r="NJW102" s="4"/>
      <c r="NJX102" s="4"/>
      <c r="NJY102" s="4"/>
      <c r="NJZ102" s="4"/>
      <c r="NKA102" s="4"/>
      <c r="NKB102" s="4"/>
      <c r="NKC102" s="4"/>
      <c r="NKD102" s="4"/>
      <c r="NKE102" s="4"/>
      <c r="NKF102" s="4"/>
      <c r="NKG102" s="4"/>
      <c r="NKH102" s="4"/>
      <c r="NKI102" s="4"/>
      <c r="NKJ102" s="4"/>
      <c r="NKK102" s="4"/>
      <c r="NKL102" s="4"/>
      <c r="NKM102" s="4"/>
      <c r="NKN102" s="4"/>
      <c r="NKO102" s="4"/>
      <c r="NKP102" s="4"/>
      <c r="NKQ102" s="4"/>
      <c r="NKR102" s="4"/>
      <c r="NKS102" s="4"/>
      <c r="NKT102" s="4"/>
      <c r="NKU102" s="4"/>
      <c r="NKV102" s="4"/>
      <c r="NKW102" s="4"/>
      <c r="NKX102" s="4"/>
      <c r="NKY102" s="4"/>
      <c r="NKZ102" s="4"/>
      <c r="NLA102" s="4"/>
      <c r="NLB102" s="4"/>
      <c r="NLC102" s="4"/>
      <c r="NLD102" s="4"/>
      <c r="NLE102" s="4"/>
      <c r="NLF102" s="4"/>
      <c r="NLG102" s="4"/>
      <c r="NLH102" s="4"/>
      <c r="NLI102" s="4"/>
      <c r="NLJ102" s="4"/>
      <c r="NLK102" s="4"/>
      <c r="NLL102" s="4"/>
      <c r="NLM102" s="4"/>
      <c r="NLN102" s="4"/>
      <c r="NLO102" s="4"/>
      <c r="NLP102" s="4"/>
      <c r="NLQ102" s="4"/>
      <c r="NLR102" s="4"/>
      <c r="NLS102" s="4"/>
      <c r="NLT102" s="4"/>
      <c r="NLU102" s="4"/>
      <c r="NLV102" s="4"/>
      <c r="NLW102" s="4"/>
      <c r="NLX102" s="4"/>
      <c r="NLY102" s="4"/>
      <c r="NLZ102" s="4"/>
      <c r="NMA102" s="4"/>
      <c r="NMB102" s="4"/>
      <c r="NMC102" s="4"/>
      <c r="NMD102" s="4"/>
      <c r="NME102" s="4"/>
      <c r="NMF102" s="4"/>
      <c r="NMG102" s="4"/>
      <c r="NMH102" s="4"/>
      <c r="NMI102" s="4"/>
      <c r="NMJ102" s="4"/>
      <c r="NMK102" s="4"/>
      <c r="NML102" s="4"/>
      <c r="NMM102" s="4"/>
      <c r="NMN102" s="4"/>
      <c r="NMO102" s="4"/>
      <c r="NMP102" s="4"/>
      <c r="NMQ102" s="4"/>
      <c r="NMR102" s="4"/>
      <c r="NMS102" s="4"/>
      <c r="NMT102" s="4"/>
      <c r="NMU102" s="4"/>
      <c r="NMV102" s="4"/>
      <c r="NMW102" s="4"/>
      <c r="NMX102" s="4"/>
      <c r="NMY102" s="4"/>
      <c r="NMZ102" s="4"/>
      <c r="NNA102" s="4"/>
      <c r="NNB102" s="4"/>
      <c r="NNC102" s="4"/>
      <c r="NND102" s="4"/>
      <c r="NNE102" s="4"/>
      <c r="NNF102" s="4"/>
      <c r="NNG102" s="4"/>
      <c r="NNH102" s="4"/>
      <c r="NNI102" s="4"/>
      <c r="NNJ102" s="4"/>
      <c r="NNK102" s="4"/>
      <c r="NNL102" s="4"/>
      <c r="NNM102" s="4"/>
      <c r="NNN102" s="4"/>
      <c r="NNO102" s="4"/>
      <c r="NNP102" s="4"/>
      <c r="NNQ102" s="4"/>
      <c r="NNR102" s="4"/>
      <c r="NNS102" s="4"/>
      <c r="NNT102" s="4"/>
      <c r="NNU102" s="4"/>
      <c r="NNV102" s="4"/>
      <c r="NNW102" s="4"/>
      <c r="NNX102" s="4"/>
      <c r="NNY102" s="4"/>
      <c r="NNZ102" s="4"/>
      <c r="NOA102" s="4"/>
      <c r="NOB102" s="4"/>
      <c r="NOC102" s="4"/>
      <c r="NOD102" s="4"/>
      <c r="NOE102" s="4"/>
      <c r="NOF102" s="4"/>
      <c r="NOG102" s="4"/>
      <c r="NOH102" s="4"/>
      <c r="NOI102" s="4"/>
      <c r="NOJ102" s="4"/>
      <c r="NOK102" s="4"/>
      <c r="NOL102" s="4"/>
      <c r="NOM102" s="4"/>
      <c r="NON102" s="4"/>
      <c r="NOO102" s="4"/>
      <c r="NOP102" s="4"/>
      <c r="NOQ102" s="4"/>
      <c r="NOR102" s="4"/>
      <c r="NOS102" s="4"/>
      <c r="NOT102" s="4"/>
      <c r="NOU102" s="4"/>
      <c r="NOV102" s="4"/>
      <c r="NOW102" s="4"/>
      <c r="NOX102" s="4"/>
      <c r="NOY102" s="4"/>
      <c r="NOZ102" s="4"/>
      <c r="NPA102" s="4"/>
      <c r="NPB102" s="4"/>
      <c r="NPC102" s="4"/>
      <c r="NPD102" s="4"/>
      <c r="NPE102" s="4"/>
      <c r="NPF102" s="4"/>
      <c r="NPG102" s="4"/>
      <c r="NPH102" s="4"/>
      <c r="NPI102" s="4"/>
      <c r="NPJ102" s="4"/>
      <c r="NPK102" s="4"/>
      <c r="NPL102" s="4"/>
      <c r="NPM102" s="4"/>
      <c r="NPN102" s="4"/>
      <c r="NPO102" s="4"/>
      <c r="NPP102" s="4"/>
      <c r="NPQ102" s="4"/>
      <c r="NPR102" s="4"/>
      <c r="NPS102" s="4"/>
      <c r="NPT102" s="4"/>
      <c r="NPU102" s="4"/>
      <c r="NPV102" s="4"/>
      <c r="NPW102" s="4"/>
      <c r="NPX102" s="4"/>
      <c r="NPY102" s="4"/>
      <c r="NPZ102" s="4"/>
      <c r="NQA102" s="4"/>
      <c r="NQB102" s="4"/>
      <c r="NQC102" s="4"/>
      <c r="NQD102" s="4"/>
      <c r="NQE102" s="4"/>
      <c r="NQF102" s="4"/>
      <c r="NQG102" s="4"/>
      <c r="NQH102" s="4"/>
      <c r="NQI102" s="4"/>
      <c r="NQJ102" s="4"/>
      <c r="NQK102" s="4"/>
      <c r="NQL102" s="4"/>
      <c r="NQM102" s="4"/>
      <c r="NQN102" s="4"/>
      <c r="NQO102" s="4"/>
      <c r="NQP102" s="4"/>
      <c r="NQQ102" s="4"/>
      <c r="NQR102" s="4"/>
      <c r="NQS102" s="4"/>
      <c r="NQT102" s="4"/>
      <c r="NQU102" s="4"/>
      <c r="NQV102" s="4"/>
      <c r="NQW102" s="4"/>
      <c r="NQX102" s="4"/>
      <c r="NQY102" s="4"/>
      <c r="NQZ102" s="4"/>
      <c r="NRA102" s="4"/>
      <c r="NRB102" s="4"/>
      <c r="NRC102" s="4"/>
      <c r="NRD102" s="4"/>
      <c r="NRE102" s="4"/>
      <c r="NRF102" s="4"/>
      <c r="NRG102" s="4"/>
      <c r="NRH102" s="4"/>
      <c r="NRI102" s="4"/>
      <c r="NRJ102" s="4"/>
      <c r="NRK102" s="4"/>
      <c r="NRL102" s="4"/>
      <c r="NRM102" s="4"/>
      <c r="NRN102" s="4"/>
      <c r="NRO102" s="4"/>
      <c r="NRP102" s="4"/>
      <c r="NRQ102" s="4"/>
      <c r="NRR102" s="4"/>
      <c r="NRS102" s="4"/>
      <c r="NRT102" s="4"/>
      <c r="NRU102" s="4"/>
      <c r="NRV102" s="4"/>
      <c r="NRW102" s="4"/>
      <c r="NRX102" s="4"/>
      <c r="NRY102" s="4"/>
      <c r="NRZ102" s="4"/>
      <c r="NSA102" s="4"/>
      <c r="NSB102" s="4"/>
      <c r="NSC102" s="4"/>
      <c r="NSD102" s="4"/>
      <c r="NSE102" s="4"/>
      <c r="NSF102" s="4"/>
      <c r="NSG102" s="4"/>
      <c r="NSH102" s="4"/>
      <c r="NSI102" s="4"/>
      <c r="NSJ102" s="4"/>
      <c r="NSK102" s="4"/>
      <c r="NSL102" s="4"/>
      <c r="NSM102" s="4"/>
      <c r="NSN102" s="4"/>
      <c r="NSO102" s="4"/>
      <c r="NSP102" s="4"/>
      <c r="NSQ102" s="4"/>
      <c r="NSR102" s="4"/>
      <c r="NSS102" s="4"/>
      <c r="NST102" s="4"/>
      <c r="NSU102" s="4"/>
      <c r="NSV102" s="4"/>
      <c r="NSW102" s="4"/>
      <c r="NSX102" s="4"/>
      <c r="NSY102" s="4"/>
      <c r="NSZ102" s="4"/>
      <c r="NTA102" s="4"/>
      <c r="NTB102" s="4"/>
      <c r="NTC102" s="4"/>
      <c r="NTD102" s="4"/>
      <c r="NTE102" s="4"/>
      <c r="NTF102" s="4"/>
      <c r="NTG102" s="4"/>
      <c r="NTH102" s="4"/>
      <c r="NTI102" s="4"/>
      <c r="NTJ102" s="4"/>
      <c r="NTK102" s="4"/>
      <c r="NTL102" s="4"/>
      <c r="NTM102" s="4"/>
      <c r="NTN102" s="4"/>
      <c r="NTO102" s="4"/>
      <c r="NTP102" s="4"/>
      <c r="NTQ102" s="4"/>
      <c r="NTR102" s="4"/>
      <c r="NTS102" s="4"/>
      <c r="NTT102" s="4"/>
      <c r="NTU102" s="4"/>
      <c r="NTV102" s="4"/>
      <c r="NTW102" s="4"/>
      <c r="NTX102" s="4"/>
      <c r="NTY102" s="4"/>
      <c r="NTZ102" s="4"/>
      <c r="NUA102" s="4"/>
      <c r="NUB102" s="4"/>
      <c r="NUC102" s="4"/>
      <c r="NUD102" s="4"/>
      <c r="NUE102" s="4"/>
      <c r="NUF102" s="4"/>
      <c r="NUG102" s="4"/>
      <c r="NUH102" s="4"/>
      <c r="NUI102" s="4"/>
      <c r="NUJ102" s="4"/>
      <c r="NUK102" s="4"/>
      <c r="NUL102" s="4"/>
      <c r="NUM102" s="4"/>
      <c r="NUN102" s="4"/>
      <c r="NUO102" s="4"/>
      <c r="NUP102" s="4"/>
      <c r="NUQ102" s="4"/>
      <c r="NUR102" s="4"/>
      <c r="NUS102" s="4"/>
      <c r="NUT102" s="4"/>
      <c r="NUU102" s="4"/>
      <c r="NUV102" s="4"/>
      <c r="NUW102" s="4"/>
      <c r="NUX102" s="4"/>
      <c r="NUY102" s="4"/>
      <c r="NUZ102" s="4"/>
      <c r="NVA102" s="4"/>
      <c r="NVB102" s="4"/>
      <c r="NVC102" s="4"/>
      <c r="NVD102" s="4"/>
      <c r="NVE102" s="4"/>
      <c r="NVF102" s="4"/>
      <c r="NVG102" s="4"/>
      <c r="NVH102" s="4"/>
      <c r="NVI102" s="4"/>
      <c r="NVJ102" s="4"/>
      <c r="NVK102" s="4"/>
      <c r="NVL102" s="4"/>
      <c r="NVM102" s="4"/>
      <c r="NVN102" s="4"/>
      <c r="NVO102" s="4"/>
      <c r="NVP102" s="4"/>
      <c r="NVQ102" s="4"/>
      <c r="NVR102" s="4"/>
      <c r="NVS102" s="4"/>
      <c r="NVT102" s="4"/>
      <c r="NVU102" s="4"/>
      <c r="NVV102" s="4"/>
      <c r="NVW102" s="4"/>
      <c r="NVX102" s="4"/>
      <c r="NVY102" s="4"/>
      <c r="NVZ102" s="4"/>
      <c r="NWA102" s="4"/>
      <c r="NWB102" s="4"/>
      <c r="NWC102" s="4"/>
      <c r="NWD102" s="4"/>
      <c r="NWE102" s="4"/>
      <c r="NWF102" s="4"/>
      <c r="NWG102" s="4"/>
      <c r="NWH102" s="4"/>
      <c r="NWI102" s="4"/>
      <c r="NWJ102" s="4"/>
      <c r="NWK102" s="4"/>
      <c r="NWL102" s="4"/>
      <c r="NWM102" s="4"/>
      <c r="NWN102" s="4"/>
      <c r="NWO102" s="4"/>
      <c r="NWP102" s="4"/>
      <c r="NWQ102" s="4"/>
      <c r="NWR102" s="4"/>
      <c r="NWS102" s="4"/>
      <c r="NWT102" s="4"/>
      <c r="NWU102" s="4"/>
      <c r="NWV102" s="4"/>
      <c r="NWW102" s="4"/>
      <c r="NWX102" s="4"/>
      <c r="NWY102" s="4"/>
      <c r="NWZ102" s="4"/>
      <c r="NXA102" s="4"/>
      <c r="NXB102" s="4"/>
      <c r="NXC102" s="4"/>
      <c r="NXD102" s="4"/>
      <c r="NXE102" s="4"/>
      <c r="NXF102" s="4"/>
      <c r="NXG102" s="4"/>
      <c r="NXH102" s="4"/>
      <c r="NXI102" s="4"/>
      <c r="NXJ102" s="4"/>
      <c r="NXK102" s="4"/>
      <c r="NXL102" s="4"/>
      <c r="NXM102" s="4"/>
      <c r="NXN102" s="4"/>
      <c r="NXO102" s="4"/>
      <c r="NXP102" s="4"/>
      <c r="NXQ102" s="4"/>
      <c r="NXR102" s="4"/>
      <c r="NXS102" s="4"/>
      <c r="NXT102" s="4"/>
      <c r="NXU102" s="4"/>
      <c r="NXV102" s="4"/>
      <c r="NXW102" s="4"/>
      <c r="NXX102" s="4"/>
      <c r="NXY102" s="4"/>
      <c r="NXZ102" s="4"/>
      <c r="NYA102" s="4"/>
      <c r="NYB102" s="4"/>
      <c r="NYC102" s="4"/>
      <c r="NYD102" s="4"/>
      <c r="NYE102" s="4"/>
      <c r="NYF102" s="4"/>
      <c r="NYG102" s="4"/>
      <c r="NYH102" s="4"/>
      <c r="NYI102" s="4"/>
      <c r="NYJ102" s="4"/>
      <c r="NYK102" s="4"/>
      <c r="NYL102" s="4"/>
      <c r="NYM102" s="4"/>
      <c r="NYN102" s="4"/>
      <c r="NYO102" s="4"/>
      <c r="NYP102" s="4"/>
      <c r="NYQ102" s="4"/>
      <c r="NYR102" s="4"/>
      <c r="NYS102" s="4"/>
      <c r="NYT102" s="4"/>
      <c r="NYU102" s="4"/>
      <c r="NYV102" s="4"/>
      <c r="NYW102" s="4"/>
      <c r="NYX102" s="4"/>
      <c r="NYY102" s="4"/>
      <c r="NYZ102" s="4"/>
      <c r="NZA102" s="4"/>
      <c r="NZB102" s="4"/>
      <c r="NZC102" s="4"/>
      <c r="NZD102" s="4"/>
      <c r="NZE102" s="4"/>
      <c r="NZF102" s="4"/>
      <c r="NZG102" s="4"/>
      <c r="NZH102" s="4"/>
      <c r="NZI102" s="4"/>
      <c r="NZJ102" s="4"/>
      <c r="NZK102" s="4"/>
      <c r="NZL102" s="4"/>
      <c r="NZM102" s="4"/>
      <c r="NZN102" s="4"/>
      <c r="NZO102" s="4"/>
      <c r="NZP102" s="4"/>
      <c r="NZQ102" s="4"/>
      <c r="NZR102" s="4"/>
      <c r="NZS102" s="4"/>
      <c r="NZT102" s="4"/>
      <c r="NZU102" s="4"/>
      <c r="NZV102" s="4"/>
      <c r="NZW102" s="4"/>
      <c r="NZX102" s="4"/>
      <c r="NZY102" s="4"/>
      <c r="NZZ102" s="4"/>
      <c r="OAA102" s="4"/>
      <c r="OAB102" s="4"/>
      <c r="OAC102" s="4"/>
      <c r="OAD102" s="4"/>
      <c r="OAE102" s="4"/>
      <c r="OAF102" s="4"/>
      <c r="OAG102" s="4"/>
      <c r="OAH102" s="4"/>
      <c r="OAI102" s="4"/>
      <c r="OAJ102" s="4"/>
      <c r="OAK102" s="4"/>
      <c r="OAL102" s="4"/>
      <c r="OAM102" s="4"/>
      <c r="OAN102" s="4"/>
      <c r="OAO102" s="4"/>
      <c r="OAP102" s="4"/>
      <c r="OAQ102" s="4"/>
      <c r="OAR102" s="4"/>
      <c r="OAS102" s="4"/>
      <c r="OAT102" s="4"/>
      <c r="OAU102" s="4"/>
      <c r="OAV102" s="4"/>
      <c r="OAW102" s="4"/>
      <c r="OAX102" s="4"/>
      <c r="OAY102" s="4"/>
      <c r="OAZ102" s="4"/>
      <c r="OBA102" s="4"/>
      <c r="OBB102" s="4"/>
      <c r="OBC102" s="4"/>
      <c r="OBD102" s="4"/>
      <c r="OBE102" s="4"/>
      <c r="OBF102" s="4"/>
      <c r="OBG102" s="4"/>
      <c r="OBH102" s="4"/>
      <c r="OBI102" s="4"/>
      <c r="OBJ102" s="4"/>
      <c r="OBK102" s="4"/>
      <c r="OBL102" s="4"/>
      <c r="OBM102" s="4"/>
      <c r="OBN102" s="4"/>
      <c r="OBO102" s="4"/>
      <c r="OBP102" s="4"/>
      <c r="OBQ102" s="4"/>
      <c r="OBR102" s="4"/>
      <c r="OBS102" s="4"/>
      <c r="OBT102" s="4"/>
      <c r="OBU102" s="4"/>
      <c r="OBV102" s="4"/>
      <c r="OBW102" s="4"/>
      <c r="OBX102" s="4"/>
      <c r="OBY102" s="4"/>
      <c r="OBZ102" s="4"/>
      <c r="OCA102" s="4"/>
      <c r="OCB102" s="4"/>
      <c r="OCC102" s="4"/>
      <c r="OCD102" s="4"/>
      <c r="OCE102" s="4"/>
      <c r="OCF102" s="4"/>
      <c r="OCG102" s="4"/>
      <c r="OCH102" s="4"/>
      <c r="OCI102" s="4"/>
      <c r="OCJ102" s="4"/>
      <c r="OCK102" s="4"/>
      <c r="OCL102" s="4"/>
      <c r="OCM102" s="4"/>
      <c r="OCN102" s="4"/>
      <c r="OCO102" s="4"/>
      <c r="OCP102" s="4"/>
      <c r="OCQ102" s="4"/>
      <c r="OCR102" s="4"/>
      <c r="OCS102" s="4"/>
      <c r="OCT102" s="4"/>
      <c r="OCU102" s="4"/>
      <c r="OCV102" s="4"/>
      <c r="OCW102" s="4"/>
      <c r="OCX102" s="4"/>
      <c r="OCY102" s="4"/>
      <c r="OCZ102" s="4"/>
      <c r="ODA102" s="4"/>
      <c r="ODB102" s="4"/>
      <c r="ODC102" s="4"/>
      <c r="ODD102" s="4"/>
      <c r="ODE102" s="4"/>
      <c r="ODF102" s="4"/>
      <c r="ODG102" s="4"/>
      <c r="ODH102" s="4"/>
      <c r="ODI102" s="4"/>
      <c r="ODJ102" s="4"/>
      <c r="ODK102" s="4"/>
      <c r="ODL102" s="4"/>
      <c r="ODM102" s="4"/>
      <c r="ODN102" s="4"/>
      <c r="ODO102" s="4"/>
      <c r="ODP102" s="4"/>
      <c r="ODQ102" s="4"/>
      <c r="ODR102" s="4"/>
      <c r="ODS102" s="4"/>
      <c r="ODT102" s="4"/>
      <c r="ODU102" s="4"/>
      <c r="ODV102" s="4"/>
      <c r="ODW102" s="4"/>
      <c r="ODX102" s="4"/>
      <c r="ODY102" s="4"/>
      <c r="ODZ102" s="4"/>
      <c r="OEA102" s="4"/>
      <c r="OEB102" s="4"/>
      <c r="OEC102" s="4"/>
      <c r="OED102" s="4"/>
      <c r="OEE102" s="4"/>
      <c r="OEF102" s="4"/>
      <c r="OEG102" s="4"/>
      <c r="OEH102" s="4"/>
      <c r="OEI102" s="4"/>
      <c r="OEJ102" s="4"/>
      <c r="OEK102" s="4"/>
      <c r="OEL102" s="4"/>
      <c r="OEM102" s="4"/>
      <c r="OEN102" s="4"/>
      <c r="OEO102" s="4"/>
      <c r="OEP102" s="4"/>
      <c r="OEQ102" s="4"/>
      <c r="OER102" s="4"/>
      <c r="OES102" s="4"/>
      <c r="OET102" s="4"/>
      <c r="OEU102" s="4"/>
      <c r="OEV102" s="4"/>
      <c r="OEW102" s="4"/>
      <c r="OEX102" s="4"/>
      <c r="OEY102" s="4"/>
      <c r="OEZ102" s="4"/>
      <c r="OFA102" s="4"/>
      <c r="OFB102" s="4"/>
      <c r="OFC102" s="4"/>
      <c r="OFD102" s="4"/>
      <c r="OFE102" s="4"/>
      <c r="OFF102" s="4"/>
      <c r="OFG102" s="4"/>
      <c r="OFH102" s="4"/>
      <c r="OFI102" s="4"/>
      <c r="OFJ102" s="4"/>
      <c r="OFK102" s="4"/>
      <c r="OFL102" s="4"/>
      <c r="OFM102" s="4"/>
      <c r="OFN102" s="4"/>
      <c r="OFO102" s="4"/>
      <c r="OFP102" s="4"/>
      <c r="OFQ102" s="4"/>
      <c r="OFR102" s="4"/>
      <c r="OFS102" s="4"/>
      <c r="OFT102" s="4"/>
      <c r="OFU102" s="4"/>
      <c r="OFV102" s="4"/>
      <c r="OFW102" s="4"/>
      <c r="OFX102" s="4"/>
      <c r="OFY102" s="4"/>
      <c r="OFZ102" s="4"/>
      <c r="OGA102" s="4"/>
      <c r="OGB102" s="4"/>
      <c r="OGC102" s="4"/>
      <c r="OGD102" s="4"/>
      <c r="OGE102" s="4"/>
      <c r="OGF102" s="4"/>
      <c r="OGG102" s="4"/>
      <c r="OGH102" s="4"/>
      <c r="OGI102" s="4"/>
      <c r="OGJ102" s="4"/>
      <c r="OGK102" s="4"/>
      <c r="OGL102" s="4"/>
      <c r="OGM102" s="4"/>
      <c r="OGN102" s="4"/>
      <c r="OGO102" s="4"/>
      <c r="OGP102" s="4"/>
      <c r="OGQ102" s="4"/>
      <c r="OGR102" s="4"/>
      <c r="OGS102" s="4"/>
      <c r="OGT102" s="4"/>
      <c r="OGU102" s="4"/>
      <c r="OGV102" s="4"/>
      <c r="OGW102" s="4"/>
      <c r="OGX102" s="4"/>
      <c r="OGY102" s="4"/>
      <c r="OGZ102" s="4"/>
      <c r="OHA102" s="4"/>
      <c r="OHB102" s="4"/>
      <c r="OHC102" s="4"/>
      <c r="OHD102" s="4"/>
      <c r="OHE102" s="4"/>
      <c r="OHF102" s="4"/>
      <c r="OHG102" s="4"/>
      <c r="OHH102" s="4"/>
      <c r="OHI102" s="4"/>
      <c r="OHJ102" s="4"/>
      <c r="OHK102" s="4"/>
      <c r="OHL102" s="4"/>
      <c r="OHM102" s="4"/>
      <c r="OHN102" s="4"/>
      <c r="OHO102" s="4"/>
      <c r="OHP102" s="4"/>
      <c r="OHQ102" s="4"/>
      <c r="OHR102" s="4"/>
      <c r="OHS102" s="4"/>
      <c r="OHT102" s="4"/>
      <c r="OHU102" s="4"/>
      <c r="OHV102" s="4"/>
      <c r="OHW102" s="4"/>
      <c r="OHX102" s="4"/>
      <c r="OHY102" s="4"/>
      <c r="OHZ102" s="4"/>
      <c r="OIA102" s="4"/>
      <c r="OIB102" s="4"/>
      <c r="OIC102" s="4"/>
      <c r="OID102" s="4"/>
      <c r="OIE102" s="4"/>
      <c r="OIF102" s="4"/>
      <c r="OIG102" s="4"/>
      <c r="OIH102" s="4"/>
      <c r="OII102" s="4"/>
      <c r="OIJ102" s="4"/>
      <c r="OIK102" s="4"/>
      <c r="OIL102" s="4"/>
      <c r="OIM102" s="4"/>
      <c r="OIN102" s="4"/>
      <c r="OIO102" s="4"/>
      <c r="OIP102" s="4"/>
      <c r="OIQ102" s="4"/>
      <c r="OIR102" s="4"/>
      <c r="OIS102" s="4"/>
      <c r="OIT102" s="4"/>
      <c r="OIU102" s="4"/>
      <c r="OIV102" s="4"/>
      <c r="OIW102" s="4"/>
      <c r="OIX102" s="4"/>
      <c r="OIY102" s="4"/>
      <c r="OIZ102" s="4"/>
      <c r="OJA102" s="4"/>
      <c r="OJB102" s="4"/>
      <c r="OJC102" s="4"/>
      <c r="OJD102" s="4"/>
      <c r="OJE102" s="4"/>
      <c r="OJF102" s="4"/>
      <c r="OJG102" s="4"/>
      <c r="OJH102" s="4"/>
      <c r="OJI102" s="4"/>
      <c r="OJJ102" s="4"/>
      <c r="OJK102" s="4"/>
      <c r="OJL102" s="4"/>
      <c r="OJM102" s="4"/>
      <c r="OJN102" s="4"/>
      <c r="OJO102" s="4"/>
      <c r="OJP102" s="4"/>
      <c r="OJQ102" s="4"/>
      <c r="OJR102" s="4"/>
      <c r="OJS102" s="4"/>
      <c r="OJT102" s="4"/>
      <c r="OJU102" s="4"/>
      <c r="OJV102" s="4"/>
      <c r="OJW102" s="4"/>
      <c r="OJX102" s="4"/>
      <c r="OJY102" s="4"/>
      <c r="OJZ102" s="4"/>
      <c r="OKA102" s="4"/>
      <c r="OKB102" s="4"/>
      <c r="OKC102" s="4"/>
      <c r="OKD102" s="4"/>
      <c r="OKE102" s="4"/>
      <c r="OKF102" s="4"/>
      <c r="OKG102" s="4"/>
      <c r="OKH102" s="4"/>
      <c r="OKI102" s="4"/>
      <c r="OKJ102" s="4"/>
      <c r="OKK102" s="4"/>
      <c r="OKL102" s="4"/>
      <c r="OKM102" s="4"/>
      <c r="OKN102" s="4"/>
      <c r="OKO102" s="4"/>
      <c r="OKP102" s="4"/>
      <c r="OKQ102" s="4"/>
      <c r="OKR102" s="4"/>
      <c r="OKS102" s="4"/>
      <c r="OKT102" s="4"/>
      <c r="OKU102" s="4"/>
      <c r="OKV102" s="4"/>
      <c r="OKW102" s="4"/>
      <c r="OKX102" s="4"/>
      <c r="OKY102" s="4"/>
      <c r="OKZ102" s="4"/>
      <c r="OLA102" s="4"/>
      <c r="OLB102" s="4"/>
      <c r="OLC102" s="4"/>
      <c r="OLD102" s="4"/>
      <c r="OLE102" s="4"/>
      <c r="OLF102" s="4"/>
      <c r="OLG102" s="4"/>
      <c r="OLH102" s="4"/>
      <c r="OLI102" s="4"/>
      <c r="OLJ102" s="4"/>
      <c r="OLK102" s="4"/>
      <c r="OLL102" s="4"/>
      <c r="OLM102" s="4"/>
      <c r="OLN102" s="4"/>
      <c r="OLO102" s="4"/>
      <c r="OLP102" s="4"/>
      <c r="OLQ102" s="4"/>
      <c r="OLR102" s="4"/>
      <c r="OLS102" s="4"/>
      <c r="OLT102" s="4"/>
      <c r="OLU102" s="4"/>
      <c r="OLV102" s="4"/>
      <c r="OLW102" s="4"/>
      <c r="OLX102" s="4"/>
      <c r="OLY102" s="4"/>
      <c r="OLZ102" s="4"/>
      <c r="OMA102" s="4"/>
      <c r="OMB102" s="4"/>
      <c r="OMC102" s="4"/>
      <c r="OMD102" s="4"/>
      <c r="OME102" s="4"/>
      <c r="OMF102" s="4"/>
      <c r="OMG102" s="4"/>
      <c r="OMH102" s="4"/>
      <c r="OMI102" s="4"/>
      <c r="OMJ102" s="4"/>
      <c r="OMK102" s="4"/>
      <c r="OML102" s="4"/>
      <c r="OMM102" s="4"/>
      <c r="OMN102" s="4"/>
      <c r="OMO102" s="4"/>
      <c r="OMP102" s="4"/>
      <c r="OMQ102" s="4"/>
      <c r="OMR102" s="4"/>
      <c r="OMS102" s="4"/>
      <c r="OMT102" s="4"/>
      <c r="OMU102" s="4"/>
      <c r="OMV102" s="4"/>
      <c r="OMW102" s="4"/>
      <c r="OMX102" s="4"/>
      <c r="OMY102" s="4"/>
      <c r="OMZ102" s="4"/>
      <c r="ONA102" s="4"/>
      <c r="ONB102" s="4"/>
      <c r="ONC102" s="4"/>
      <c r="OND102" s="4"/>
      <c r="ONE102" s="4"/>
      <c r="ONF102" s="4"/>
      <c r="ONG102" s="4"/>
      <c r="ONH102" s="4"/>
      <c r="ONI102" s="4"/>
      <c r="ONJ102" s="4"/>
      <c r="ONK102" s="4"/>
      <c r="ONL102" s="4"/>
      <c r="ONM102" s="4"/>
      <c r="ONN102" s="4"/>
      <c r="ONO102" s="4"/>
      <c r="ONP102" s="4"/>
      <c r="ONQ102" s="4"/>
      <c r="ONR102" s="4"/>
      <c r="ONS102" s="4"/>
      <c r="ONT102" s="4"/>
      <c r="ONU102" s="4"/>
      <c r="ONV102" s="4"/>
      <c r="ONW102" s="4"/>
      <c r="ONX102" s="4"/>
      <c r="ONY102" s="4"/>
      <c r="ONZ102" s="4"/>
      <c r="OOA102" s="4"/>
      <c r="OOB102" s="4"/>
      <c r="OOC102" s="4"/>
      <c r="OOD102" s="4"/>
      <c r="OOE102" s="4"/>
      <c r="OOF102" s="4"/>
      <c r="OOG102" s="4"/>
      <c r="OOH102" s="4"/>
      <c r="OOI102" s="4"/>
      <c r="OOJ102" s="4"/>
      <c r="OOK102" s="4"/>
      <c r="OOL102" s="4"/>
      <c r="OOM102" s="4"/>
      <c r="OON102" s="4"/>
      <c r="OOO102" s="4"/>
      <c r="OOP102" s="4"/>
      <c r="OOQ102" s="4"/>
      <c r="OOR102" s="4"/>
      <c r="OOS102" s="4"/>
      <c r="OOT102" s="4"/>
      <c r="OOU102" s="4"/>
      <c r="OOV102" s="4"/>
      <c r="OOW102" s="4"/>
      <c r="OOX102" s="4"/>
      <c r="OOY102" s="4"/>
      <c r="OOZ102" s="4"/>
      <c r="OPA102" s="4"/>
      <c r="OPB102" s="4"/>
      <c r="OPC102" s="4"/>
      <c r="OPD102" s="4"/>
      <c r="OPE102" s="4"/>
      <c r="OPF102" s="4"/>
      <c r="OPG102" s="4"/>
      <c r="OPH102" s="4"/>
      <c r="OPI102" s="4"/>
      <c r="OPJ102" s="4"/>
      <c r="OPK102" s="4"/>
      <c r="OPL102" s="4"/>
      <c r="OPM102" s="4"/>
      <c r="OPN102" s="4"/>
      <c r="OPO102" s="4"/>
      <c r="OPP102" s="4"/>
      <c r="OPQ102" s="4"/>
      <c r="OPR102" s="4"/>
      <c r="OPS102" s="4"/>
      <c r="OPT102" s="4"/>
      <c r="OPU102" s="4"/>
      <c r="OPV102" s="4"/>
      <c r="OPW102" s="4"/>
      <c r="OPX102" s="4"/>
      <c r="OPY102" s="4"/>
      <c r="OPZ102" s="4"/>
      <c r="OQA102" s="4"/>
      <c r="OQB102" s="4"/>
      <c r="OQC102" s="4"/>
      <c r="OQD102" s="4"/>
      <c r="OQE102" s="4"/>
      <c r="OQF102" s="4"/>
      <c r="OQG102" s="4"/>
      <c r="OQH102" s="4"/>
      <c r="OQI102" s="4"/>
      <c r="OQJ102" s="4"/>
      <c r="OQK102" s="4"/>
      <c r="OQL102" s="4"/>
      <c r="OQM102" s="4"/>
      <c r="OQN102" s="4"/>
      <c r="OQO102" s="4"/>
      <c r="OQP102" s="4"/>
      <c r="OQQ102" s="4"/>
      <c r="OQR102" s="4"/>
      <c r="OQS102" s="4"/>
      <c r="OQT102" s="4"/>
      <c r="OQU102" s="4"/>
      <c r="OQV102" s="4"/>
      <c r="OQW102" s="4"/>
      <c r="OQX102" s="4"/>
      <c r="OQY102" s="4"/>
      <c r="OQZ102" s="4"/>
      <c r="ORA102" s="4"/>
      <c r="ORB102" s="4"/>
      <c r="ORC102" s="4"/>
      <c r="ORD102" s="4"/>
      <c r="ORE102" s="4"/>
      <c r="ORF102" s="4"/>
      <c r="ORG102" s="4"/>
      <c r="ORH102" s="4"/>
      <c r="ORI102" s="4"/>
      <c r="ORJ102" s="4"/>
      <c r="ORK102" s="4"/>
      <c r="ORL102" s="4"/>
      <c r="ORM102" s="4"/>
      <c r="ORN102" s="4"/>
      <c r="ORO102" s="4"/>
      <c r="ORP102" s="4"/>
      <c r="ORQ102" s="4"/>
      <c r="ORR102" s="4"/>
      <c r="ORS102" s="4"/>
      <c r="ORT102" s="4"/>
      <c r="ORU102" s="4"/>
      <c r="ORV102" s="4"/>
      <c r="ORW102" s="4"/>
      <c r="ORX102" s="4"/>
      <c r="ORY102" s="4"/>
      <c r="ORZ102" s="4"/>
      <c r="OSA102" s="4"/>
      <c r="OSB102" s="4"/>
      <c r="OSC102" s="4"/>
      <c r="OSD102" s="4"/>
      <c r="OSE102" s="4"/>
      <c r="OSF102" s="4"/>
      <c r="OSG102" s="4"/>
      <c r="OSH102" s="4"/>
      <c r="OSI102" s="4"/>
      <c r="OSJ102" s="4"/>
      <c r="OSK102" s="4"/>
      <c r="OSL102" s="4"/>
      <c r="OSM102" s="4"/>
      <c r="OSN102" s="4"/>
      <c r="OSO102" s="4"/>
      <c r="OSP102" s="4"/>
      <c r="OSQ102" s="4"/>
      <c r="OSR102" s="4"/>
      <c r="OSS102" s="4"/>
      <c r="OST102" s="4"/>
      <c r="OSU102" s="4"/>
      <c r="OSV102" s="4"/>
      <c r="OSW102" s="4"/>
      <c r="OSX102" s="4"/>
      <c r="OSY102" s="4"/>
      <c r="OSZ102" s="4"/>
      <c r="OTA102" s="4"/>
      <c r="OTB102" s="4"/>
      <c r="OTC102" s="4"/>
      <c r="OTD102" s="4"/>
      <c r="OTE102" s="4"/>
      <c r="OTF102" s="4"/>
      <c r="OTG102" s="4"/>
      <c r="OTH102" s="4"/>
      <c r="OTI102" s="4"/>
      <c r="OTJ102" s="4"/>
      <c r="OTK102" s="4"/>
      <c r="OTL102" s="4"/>
      <c r="OTM102" s="4"/>
      <c r="OTN102" s="4"/>
      <c r="OTO102" s="4"/>
      <c r="OTP102" s="4"/>
      <c r="OTQ102" s="4"/>
      <c r="OTR102" s="4"/>
      <c r="OTS102" s="4"/>
      <c r="OTT102" s="4"/>
      <c r="OTU102" s="4"/>
      <c r="OTV102" s="4"/>
      <c r="OTW102" s="4"/>
      <c r="OTX102" s="4"/>
      <c r="OTY102" s="4"/>
      <c r="OTZ102" s="4"/>
      <c r="OUA102" s="4"/>
      <c r="OUB102" s="4"/>
      <c r="OUC102" s="4"/>
      <c r="OUD102" s="4"/>
      <c r="OUE102" s="4"/>
      <c r="OUF102" s="4"/>
      <c r="OUG102" s="4"/>
      <c r="OUH102" s="4"/>
      <c r="OUI102" s="4"/>
      <c r="OUJ102" s="4"/>
      <c r="OUK102" s="4"/>
      <c r="OUL102" s="4"/>
      <c r="OUM102" s="4"/>
      <c r="OUN102" s="4"/>
      <c r="OUO102" s="4"/>
      <c r="OUP102" s="4"/>
      <c r="OUQ102" s="4"/>
      <c r="OUR102" s="4"/>
      <c r="OUS102" s="4"/>
      <c r="OUT102" s="4"/>
      <c r="OUU102" s="4"/>
      <c r="OUV102" s="4"/>
      <c r="OUW102" s="4"/>
      <c r="OUX102" s="4"/>
      <c r="OUY102" s="4"/>
      <c r="OUZ102" s="4"/>
      <c r="OVA102" s="4"/>
      <c r="OVB102" s="4"/>
      <c r="OVC102" s="4"/>
      <c r="OVD102" s="4"/>
      <c r="OVE102" s="4"/>
      <c r="OVF102" s="4"/>
      <c r="OVG102" s="4"/>
      <c r="OVH102" s="4"/>
      <c r="OVI102" s="4"/>
      <c r="OVJ102" s="4"/>
      <c r="OVK102" s="4"/>
      <c r="OVL102" s="4"/>
      <c r="OVM102" s="4"/>
      <c r="OVN102" s="4"/>
      <c r="OVO102" s="4"/>
      <c r="OVP102" s="4"/>
      <c r="OVQ102" s="4"/>
      <c r="OVR102" s="4"/>
      <c r="OVS102" s="4"/>
      <c r="OVT102" s="4"/>
      <c r="OVU102" s="4"/>
      <c r="OVV102" s="4"/>
      <c r="OVW102" s="4"/>
      <c r="OVX102" s="4"/>
      <c r="OVY102" s="4"/>
      <c r="OVZ102" s="4"/>
      <c r="OWA102" s="4"/>
      <c r="OWB102" s="4"/>
      <c r="OWC102" s="4"/>
      <c r="OWD102" s="4"/>
      <c r="OWE102" s="4"/>
      <c r="OWF102" s="4"/>
      <c r="OWG102" s="4"/>
      <c r="OWH102" s="4"/>
      <c r="OWI102" s="4"/>
      <c r="OWJ102" s="4"/>
      <c r="OWK102" s="4"/>
      <c r="OWL102" s="4"/>
      <c r="OWM102" s="4"/>
      <c r="OWN102" s="4"/>
      <c r="OWO102" s="4"/>
      <c r="OWP102" s="4"/>
      <c r="OWQ102" s="4"/>
      <c r="OWR102" s="4"/>
      <c r="OWS102" s="4"/>
      <c r="OWT102" s="4"/>
      <c r="OWU102" s="4"/>
      <c r="OWV102" s="4"/>
      <c r="OWW102" s="4"/>
      <c r="OWX102" s="4"/>
      <c r="OWY102" s="4"/>
      <c r="OWZ102" s="4"/>
      <c r="OXA102" s="4"/>
      <c r="OXB102" s="4"/>
      <c r="OXC102" s="4"/>
      <c r="OXD102" s="4"/>
      <c r="OXE102" s="4"/>
      <c r="OXF102" s="4"/>
      <c r="OXG102" s="4"/>
      <c r="OXH102" s="4"/>
      <c r="OXI102" s="4"/>
      <c r="OXJ102" s="4"/>
      <c r="OXK102" s="4"/>
      <c r="OXL102" s="4"/>
      <c r="OXM102" s="4"/>
      <c r="OXN102" s="4"/>
      <c r="OXO102" s="4"/>
      <c r="OXP102" s="4"/>
      <c r="OXQ102" s="4"/>
      <c r="OXR102" s="4"/>
      <c r="OXS102" s="4"/>
      <c r="OXT102" s="4"/>
      <c r="OXU102" s="4"/>
      <c r="OXV102" s="4"/>
      <c r="OXW102" s="4"/>
      <c r="OXX102" s="4"/>
      <c r="OXY102" s="4"/>
      <c r="OXZ102" s="4"/>
      <c r="OYA102" s="4"/>
      <c r="OYB102" s="4"/>
      <c r="OYC102" s="4"/>
      <c r="OYD102" s="4"/>
      <c r="OYE102" s="4"/>
      <c r="OYF102" s="4"/>
      <c r="OYG102" s="4"/>
      <c r="OYH102" s="4"/>
      <c r="OYI102" s="4"/>
      <c r="OYJ102" s="4"/>
      <c r="OYK102" s="4"/>
      <c r="OYL102" s="4"/>
      <c r="OYM102" s="4"/>
      <c r="OYN102" s="4"/>
      <c r="OYO102" s="4"/>
      <c r="OYP102" s="4"/>
      <c r="OYQ102" s="4"/>
      <c r="OYR102" s="4"/>
      <c r="OYS102" s="4"/>
      <c r="OYT102" s="4"/>
      <c r="OYU102" s="4"/>
      <c r="OYV102" s="4"/>
      <c r="OYW102" s="4"/>
      <c r="OYX102" s="4"/>
      <c r="OYY102" s="4"/>
      <c r="OYZ102" s="4"/>
      <c r="OZA102" s="4"/>
      <c r="OZB102" s="4"/>
      <c r="OZC102" s="4"/>
      <c r="OZD102" s="4"/>
      <c r="OZE102" s="4"/>
      <c r="OZF102" s="4"/>
      <c r="OZG102" s="4"/>
      <c r="OZH102" s="4"/>
      <c r="OZI102" s="4"/>
      <c r="OZJ102" s="4"/>
      <c r="OZK102" s="4"/>
      <c r="OZL102" s="4"/>
      <c r="OZM102" s="4"/>
      <c r="OZN102" s="4"/>
      <c r="OZO102" s="4"/>
      <c r="OZP102" s="4"/>
      <c r="OZQ102" s="4"/>
      <c r="OZR102" s="4"/>
      <c r="OZS102" s="4"/>
      <c r="OZT102" s="4"/>
      <c r="OZU102" s="4"/>
      <c r="OZV102" s="4"/>
      <c r="OZW102" s="4"/>
      <c r="OZX102" s="4"/>
      <c r="OZY102" s="4"/>
      <c r="OZZ102" s="4"/>
      <c r="PAA102" s="4"/>
      <c r="PAB102" s="4"/>
      <c r="PAC102" s="4"/>
      <c r="PAD102" s="4"/>
      <c r="PAE102" s="4"/>
      <c r="PAF102" s="4"/>
      <c r="PAG102" s="4"/>
      <c r="PAH102" s="4"/>
      <c r="PAI102" s="4"/>
      <c r="PAJ102" s="4"/>
      <c r="PAK102" s="4"/>
      <c r="PAL102" s="4"/>
      <c r="PAM102" s="4"/>
      <c r="PAN102" s="4"/>
      <c r="PAO102" s="4"/>
      <c r="PAP102" s="4"/>
      <c r="PAQ102" s="4"/>
      <c r="PAR102" s="4"/>
      <c r="PAS102" s="4"/>
      <c r="PAT102" s="4"/>
      <c r="PAU102" s="4"/>
      <c r="PAV102" s="4"/>
      <c r="PAW102" s="4"/>
      <c r="PAX102" s="4"/>
      <c r="PAY102" s="4"/>
      <c r="PAZ102" s="4"/>
      <c r="PBA102" s="4"/>
      <c r="PBB102" s="4"/>
      <c r="PBC102" s="4"/>
      <c r="PBD102" s="4"/>
      <c r="PBE102" s="4"/>
      <c r="PBF102" s="4"/>
      <c r="PBG102" s="4"/>
      <c r="PBH102" s="4"/>
      <c r="PBI102" s="4"/>
      <c r="PBJ102" s="4"/>
      <c r="PBK102" s="4"/>
      <c r="PBL102" s="4"/>
      <c r="PBM102" s="4"/>
      <c r="PBN102" s="4"/>
      <c r="PBO102" s="4"/>
      <c r="PBP102" s="4"/>
      <c r="PBQ102" s="4"/>
      <c r="PBR102" s="4"/>
      <c r="PBS102" s="4"/>
      <c r="PBT102" s="4"/>
      <c r="PBU102" s="4"/>
      <c r="PBV102" s="4"/>
      <c r="PBW102" s="4"/>
      <c r="PBX102" s="4"/>
      <c r="PBY102" s="4"/>
      <c r="PBZ102" s="4"/>
      <c r="PCA102" s="4"/>
      <c r="PCB102" s="4"/>
      <c r="PCC102" s="4"/>
      <c r="PCD102" s="4"/>
      <c r="PCE102" s="4"/>
      <c r="PCF102" s="4"/>
      <c r="PCG102" s="4"/>
      <c r="PCH102" s="4"/>
      <c r="PCI102" s="4"/>
      <c r="PCJ102" s="4"/>
      <c r="PCK102" s="4"/>
      <c r="PCL102" s="4"/>
      <c r="PCM102" s="4"/>
      <c r="PCN102" s="4"/>
      <c r="PCO102" s="4"/>
      <c r="PCP102" s="4"/>
      <c r="PCQ102" s="4"/>
      <c r="PCR102" s="4"/>
      <c r="PCS102" s="4"/>
      <c r="PCT102" s="4"/>
      <c r="PCU102" s="4"/>
      <c r="PCV102" s="4"/>
      <c r="PCW102" s="4"/>
      <c r="PCX102" s="4"/>
      <c r="PCY102" s="4"/>
      <c r="PCZ102" s="4"/>
      <c r="PDA102" s="4"/>
      <c r="PDB102" s="4"/>
      <c r="PDC102" s="4"/>
      <c r="PDD102" s="4"/>
      <c r="PDE102" s="4"/>
      <c r="PDF102" s="4"/>
      <c r="PDG102" s="4"/>
      <c r="PDH102" s="4"/>
      <c r="PDI102" s="4"/>
      <c r="PDJ102" s="4"/>
      <c r="PDK102" s="4"/>
      <c r="PDL102" s="4"/>
      <c r="PDM102" s="4"/>
      <c r="PDN102" s="4"/>
      <c r="PDO102" s="4"/>
      <c r="PDP102" s="4"/>
      <c r="PDQ102" s="4"/>
      <c r="PDR102" s="4"/>
      <c r="PDS102" s="4"/>
      <c r="PDT102" s="4"/>
      <c r="PDU102" s="4"/>
      <c r="PDV102" s="4"/>
      <c r="PDW102" s="4"/>
      <c r="PDX102" s="4"/>
      <c r="PDY102" s="4"/>
      <c r="PDZ102" s="4"/>
      <c r="PEA102" s="4"/>
      <c r="PEB102" s="4"/>
      <c r="PEC102" s="4"/>
      <c r="PED102" s="4"/>
      <c r="PEE102" s="4"/>
      <c r="PEF102" s="4"/>
      <c r="PEG102" s="4"/>
      <c r="PEH102" s="4"/>
      <c r="PEI102" s="4"/>
      <c r="PEJ102" s="4"/>
      <c r="PEK102" s="4"/>
      <c r="PEL102" s="4"/>
      <c r="PEM102" s="4"/>
      <c r="PEN102" s="4"/>
      <c r="PEO102" s="4"/>
      <c r="PEP102" s="4"/>
      <c r="PEQ102" s="4"/>
      <c r="PER102" s="4"/>
      <c r="PES102" s="4"/>
      <c r="PET102" s="4"/>
      <c r="PEU102" s="4"/>
      <c r="PEV102" s="4"/>
      <c r="PEW102" s="4"/>
      <c r="PEX102" s="4"/>
      <c r="PEY102" s="4"/>
      <c r="PEZ102" s="4"/>
      <c r="PFA102" s="4"/>
      <c r="PFB102" s="4"/>
      <c r="PFC102" s="4"/>
      <c r="PFD102" s="4"/>
      <c r="PFE102" s="4"/>
      <c r="PFF102" s="4"/>
      <c r="PFG102" s="4"/>
      <c r="PFH102" s="4"/>
      <c r="PFI102" s="4"/>
      <c r="PFJ102" s="4"/>
      <c r="PFK102" s="4"/>
      <c r="PFL102" s="4"/>
      <c r="PFM102" s="4"/>
      <c r="PFN102" s="4"/>
      <c r="PFO102" s="4"/>
      <c r="PFP102" s="4"/>
      <c r="PFQ102" s="4"/>
      <c r="PFR102" s="4"/>
      <c r="PFS102" s="4"/>
      <c r="PFT102" s="4"/>
      <c r="PFU102" s="4"/>
      <c r="PFV102" s="4"/>
      <c r="PFW102" s="4"/>
      <c r="PFX102" s="4"/>
      <c r="PFY102" s="4"/>
      <c r="PFZ102" s="4"/>
      <c r="PGA102" s="4"/>
      <c r="PGB102" s="4"/>
      <c r="PGC102" s="4"/>
      <c r="PGD102" s="4"/>
      <c r="PGE102" s="4"/>
      <c r="PGF102" s="4"/>
      <c r="PGG102" s="4"/>
      <c r="PGH102" s="4"/>
      <c r="PGI102" s="4"/>
      <c r="PGJ102" s="4"/>
      <c r="PGK102" s="4"/>
      <c r="PGL102" s="4"/>
      <c r="PGM102" s="4"/>
      <c r="PGN102" s="4"/>
      <c r="PGO102" s="4"/>
      <c r="PGP102" s="4"/>
      <c r="PGQ102" s="4"/>
      <c r="PGR102" s="4"/>
      <c r="PGS102" s="4"/>
      <c r="PGT102" s="4"/>
      <c r="PGU102" s="4"/>
      <c r="PGV102" s="4"/>
      <c r="PGW102" s="4"/>
      <c r="PGX102" s="4"/>
      <c r="PGY102" s="4"/>
      <c r="PGZ102" s="4"/>
      <c r="PHA102" s="4"/>
      <c r="PHB102" s="4"/>
      <c r="PHC102" s="4"/>
      <c r="PHD102" s="4"/>
      <c r="PHE102" s="4"/>
      <c r="PHF102" s="4"/>
      <c r="PHG102" s="4"/>
      <c r="PHH102" s="4"/>
      <c r="PHI102" s="4"/>
      <c r="PHJ102" s="4"/>
      <c r="PHK102" s="4"/>
      <c r="PHL102" s="4"/>
      <c r="PHM102" s="4"/>
      <c r="PHN102" s="4"/>
      <c r="PHO102" s="4"/>
      <c r="PHP102" s="4"/>
      <c r="PHQ102" s="4"/>
      <c r="PHR102" s="4"/>
      <c r="PHS102" s="4"/>
      <c r="PHT102" s="4"/>
      <c r="PHU102" s="4"/>
      <c r="PHV102" s="4"/>
      <c r="PHW102" s="4"/>
      <c r="PHX102" s="4"/>
      <c r="PHY102" s="4"/>
      <c r="PHZ102" s="4"/>
      <c r="PIA102" s="4"/>
      <c r="PIB102" s="4"/>
      <c r="PIC102" s="4"/>
      <c r="PID102" s="4"/>
      <c r="PIE102" s="4"/>
      <c r="PIF102" s="4"/>
      <c r="PIG102" s="4"/>
      <c r="PIH102" s="4"/>
      <c r="PII102" s="4"/>
      <c r="PIJ102" s="4"/>
      <c r="PIK102" s="4"/>
      <c r="PIL102" s="4"/>
      <c r="PIM102" s="4"/>
      <c r="PIN102" s="4"/>
      <c r="PIO102" s="4"/>
      <c r="PIP102" s="4"/>
      <c r="PIQ102" s="4"/>
      <c r="PIR102" s="4"/>
      <c r="PIS102" s="4"/>
      <c r="PIT102" s="4"/>
      <c r="PIU102" s="4"/>
      <c r="PIV102" s="4"/>
      <c r="PIW102" s="4"/>
      <c r="PIX102" s="4"/>
      <c r="PIY102" s="4"/>
      <c r="PIZ102" s="4"/>
      <c r="PJA102" s="4"/>
      <c r="PJB102" s="4"/>
      <c r="PJC102" s="4"/>
      <c r="PJD102" s="4"/>
      <c r="PJE102" s="4"/>
      <c r="PJF102" s="4"/>
      <c r="PJG102" s="4"/>
      <c r="PJH102" s="4"/>
      <c r="PJI102" s="4"/>
      <c r="PJJ102" s="4"/>
      <c r="PJK102" s="4"/>
      <c r="PJL102" s="4"/>
      <c r="PJM102" s="4"/>
      <c r="PJN102" s="4"/>
      <c r="PJO102" s="4"/>
      <c r="PJP102" s="4"/>
      <c r="PJQ102" s="4"/>
      <c r="PJR102" s="4"/>
      <c r="PJS102" s="4"/>
      <c r="PJT102" s="4"/>
      <c r="PJU102" s="4"/>
      <c r="PJV102" s="4"/>
      <c r="PJW102" s="4"/>
      <c r="PJX102" s="4"/>
      <c r="PJY102" s="4"/>
      <c r="PJZ102" s="4"/>
      <c r="PKA102" s="4"/>
      <c r="PKB102" s="4"/>
      <c r="PKC102" s="4"/>
      <c r="PKD102" s="4"/>
      <c r="PKE102" s="4"/>
      <c r="PKF102" s="4"/>
      <c r="PKG102" s="4"/>
      <c r="PKH102" s="4"/>
      <c r="PKI102" s="4"/>
      <c r="PKJ102" s="4"/>
      <c r="PKK102" s="4"/>
      <c r="PKL102" s="4"/>
      <c r="PKM102" s="4"/>
      <c r="PKN102" s="4"/>
      <c r="PKO102" s="4"/>
      <c r="PKP102" s="4"/>
      <c r="PKQ102" s="4"/>
      <c r="PKR102" s="4"/>
      <c r="PKS102" s="4"/>
      <c r="PKT102" s="4"/>
      <c r="PKU102" s="4"/>
      <c r="PKV102" s="4"/>
      <c r="PKW102" s="4"/>
      <c r="PKX102" s="4"/>
      <c r="PKY102" s="4"/>
      <c r="PKZ102" s="4"/>
      <c r="PLA102" s="4"/>
      <c r="PLB102" s="4"/>
      <c r="PLC102" s="4"/>
      <c r="PLD102" s="4"/>
      <c r="PLE102" s="4"/>
      <c r="PLF102" s="4"/>
      <c r="PLG102" s="4"/>
      <c r="PLH102" s="4"/>
      <c r="PLI102" s="4"/>
      <c r="PLJ102" s="4"/>
      <c r="PLK102" s="4"/>
      <c r="PLL102" s="4"/>
      <c r="PLM102" s="4"/>
      <c r="PLN102" s="4"/>
      <c r="PLO102" s="4"/>
      <c r="PLP102" s="4"/>
      <c r="PLQ102" s="4"/>
      <c r="PLR102" s="4"/>
      <c r="PLS102" s="4"/>
      <c r="PLT102" s="4"/>
      <c r="PLU102" s="4"/>
      <c r="PLV102" s="4"/>
      <c r="PLW102" s="4"/>
      <c r="PLX102" s="4"/>
      <c r="PLY102" s="4"/>
      <c r="PLZ102" s="4"/>
      <c r="PMA102" s="4"/>
      <c r="PMB102" s="4"/>
      <c r="PMC102" s="4"/>
      <c r="PMD102" s="4"/>
      <c r="PME102" s="4"/>
      <c r="PMF102" s="4"/>
      <c r="PMG102" s="4"/>
      <c r="PMH102" s="4"/>
      <c r="PMI102" s="4"/>
      <c r="PMJ102" s="4"/>
      <c r="PMK102" s="4"/>
      <c r="PML102" s="4"/>
      <c r="PMM102" s="4"/>
      <c r="PMN102" s="4"/>
      <c r="PMO102" s="4"/>
      <c r="PMP102" s="4"/>
      <c r="PMQ102" s="4"/>
      <c r="PMR102" s="4"/>
      <c r="PMS102" s="4"/>
      <c r="PMT102" s="4"/>
      <c r="PMU102" s="4"/>
      <c r="PMV102" s="4"/>
      <c r="PMW102" s="4"/>
      <c r="PMX102" s="4"/>
      <c r="PMY102" s="4"/>
      <c r="PMZ102" s="4"/>
      <c r="PNA102" s="4"/>
      <c r="PNB102" s="4"/>
      <c r="PNC102" s="4"/>
      <c r="PND102" s="4"/>
      <c r="PNE102" s="4"/>
      <c r="PNF102" s="4"/>
      <c r="PNG102" s="4"/>
      <c r="PNH102" s="4"/>
      <c r="PNI102" s="4"/>
      <c r="PNJ102" s="4"/>
      <c r="PNK102" s="4"/>
      <c r="PNL102" s="4"/>
      <c r="PNM102" s="4"/>
      <c r="PNN102" s="4"/>
      <c r="PNO102" s="4"/>
      <c r="PNP102" s="4"/>
      <c r="PNQ102" s="4"/>
      <c r="PNR102" s="4"/>
      <c r="PNS102" s="4"/>
      <c r="PNT102" s="4"/>
      <c r="PNU102" s="4"/>
      <c r="PNV102" s="4"/>
      <c r="PNW102" s="4"/>
      <c r="PNX102" s="4"/>
      <c r="PNY102" s="4"/>
      <c r="PNZ102" s="4"/>
      <c r="POA102" s="4"/>
      <c r="POB102" s="4"/>
      <c r="POC102" s="4"/>
      <c r="POD102" s="4"/>
      <c r="POE102" s="4"/>
      <c r="POF102" s="4"/>
      <c r="POG102" s="4"/>
      <c r="POH102" s="4"/>
      <c r="POI102" s="4"/>
      <c r="POJ102" s="4"/>
      <c r="POK102" s="4"/>
      <c r="POL102" s="4"/>
      <c r="POM102" s="4"/>
      <c r="PON102" s="4"/>
      <c r="POO102" s="4"/>
      <c r="POP102" s="4"/>
      <c r="POQ102" s="4"/>
      <c r="POR102" s="4"/>
      <c r="POS102" s="4"/>
      <c r="POT102" s="4"/>
      <c r="POU102" s="4"/>
      <c r="POV102" s="4"/>
      <c r="POW102" s="4"/>
      <c r="POX102" s="4"/>
      <c r="POY102" s="4"/>
      <c r="POZ102" s="4"/>
      <c r="PPA102" s="4"/>
      <c r="PPB102" s="4"/>
      <c r="PPC102" s="4"/>
      <c r="PPD102" s="4"/>
      <c r="PPE102" s="4"/>
      <c r="PPF102" s="4"/>
      <c r="PPG102" s="4"/>
      <c r="PPH102" s="4"/>
      <c r="PPI102" s="4"/>
      <c r="PPJ102" s="4"/>
      <c r="PPK102" s="4"/>
      <c r="PPL102" s="4"/>
      <c r="PPM102" s="4"/>
      <c r="PPN102" s="4"/>
      <c r="PPO102" s="4"/>
      <c r="PPP102" s="4"/>
      <c r="PPQ102" s="4"/>
      <c r="PPR102" s="4"/>
      <c r="PPS102" s="4"/>
      <c r="PPT102" s="4"/>
      <c r="PPU102" s="4"/>
      <c r="PPV102" s="4"/>
      <c r="PPW102" s="4"/>
      <c r="PPX102" s="4"/>
      <c r="PPY102" s="4"/>
      <c r="PPZ102" s="4"/>
      <c r="PQA102" s="4"/>
      <c r="PQB102" s="4"/>
      <c r="PQC102" s="4"/>
      <c r="PQD102" s="4"/>
      <c r="PQE102" s="4"/>
      <c r="PQF102" s="4"/>
      <c r="PQG102" s="4"/>
      <c r="PQH102" s="4"/>
      <c r="PQI102" s="4"/>
      <c r="PQJ102" s="4"/>
      <c r="PQK102" s="4"/>
      <c r="PQL102" s="4"/>
      <c r="PQM102" s="4"/>
      <c r="PQN102" s="4"/>
      <c r="PQO102" s="4"/>
      <c r="PQP102" s="4"/>
      <c r="PQQ102" s="4"/>
      <c r="PQR102" s="4"/>
      <c r="PQS102" s="4"/>
      <c r="PQT102" s="4"/>
      <c r="PQU102" s="4"/>
      <c r="PQV102" s="4"/>
      <c r="PQW102" s="4"/>
      <c r="PQX102" s="4"/>
      <c r="PQY102" s="4"/>
      <c r="PQZ102" s="4"/>
      <c r="PRA102" s="4"/>
      <c r="PRB102" s="4"/>
      <c r="PRC102" s="4"/>
      <c r="PRD102" s="4"/>
      <c r="PRE102" s="4"/>
      <c r="PRF102" s="4"/>
      <c r="PRG102" s="4"/>
      <c r="PRH102" s="4"/>
      <c r="PRI102" s="4"/>
      <c r="PRJ102" s="4"/>
      <c r="PRK102" s="4"/>
      <c r="PRL102" s="4"/>
      <c r="PRM102" s="4"/>
      <c r="PRN102" s="4"/>
      <c r="PRO102" s="4"/>
      <c r="PRP102" s="4"/>
      <c r="PRQ102" s="4"/>
      <c r="PRR102" s="4"/>
      <c r="PRS102" s="4"/>
      <c r="PRT102" s="4"/>
      <c r="PRU102" s="4"/>
      <c r="PRV102" s="4"/>
      <c r="PRW102" s="4"/>
      <c r="PRX102" s="4"/>
      <c r="PRY102" s="4"/>
      <c r="PRZ102" s="4"/>
      <c r="PSA102" s="4"/>
      <c r="PSB102" s="4"/>
      <c r="PSC102" s="4"/>
      <c r="PSD102" s="4"/>
      <c r="PSE102" s="4"/>
      <c r="PSF102" s="4"/>
      <c r="PSG102" s="4"/>
      <c r="PSH102" s="4"/>
      <c r="PSI102" s="4"/>
      <c r="PSJ102" s="4"/>
      <c r="PSK102" s="4"/>
      <c r="PSL102" s="4"/>
      <c r="PSM102" s="4"/>
      <c r="PSN102" s="4"/>
      <c r="PSO102" s="4"/>
      <c r="PSP102" s="4"/>
      <c r="PSQ102" s="4"/>
      <c r="PSR102" s="4"/>
      <c r="PSS102" s="4"/>
      <c r="PST102" s="4"/>
      <c r="PSU102" s="4"/>
      <c r="PSV102" s="4"/>
      <c r="PSW102" s="4"/>
      <c r="PSX102" s="4"/>
      <c r="PSY102" s="4"/>
      <c r="PSZ102" s="4"/>
      <c r="PTA102" s="4"/>
      <c r="PTB102" s="4"/>
      <c r="PTC102" s="4"/>
      <c r="PTD102" s="4"/>
      <c r="PTE102" s="4"/>
      <c r="PTF102" s="4"/>
      <c r="PTG102" s="4"/>
      <c r="PTH102" s="4"/>
      <c r="PTI102" s="4"/>
      <c r="PTJ102" s="4"/>
      <c r="PTK102" s="4"/>
      <c r="PTL102" s="4"/>
      <c r="PTM102" s="4"/>
      <c r="PTN102" s="4"/>
      <c r="PTO102" s="4"/>
      <c r="PTP102" s="4"/>
      <c r="PTQ102" s="4"/>
      <c r="PTR102" s="4"/>
      <c r="PTS102" s="4"/>
      <c r="PTT102" s="4"/>
      <c r="PTU102" s="4"/>
      <c r="PTV102" s="4"/>
      <c r="PTW102" s="4"/>
      <c r="PTX102" s="4"/>
      <c r="PTY102" s="4"/>
      <c r="PTZ102" s="4"/>
      <c r="PUA102" s="4"/>
      <c r="PUB102" s="4"/>
      <c r="PUC102" s="4"/>
      <c r="PUD102" s="4"/>
      <c r="PUE102" s="4"/>
      <c r="PUF102" s="4"/>
      <c r="PUG102" s="4"/>
      <c r="PUH102" s="4"/>
      <c r="PUI102" s="4"/>
      <c r="PUJ102" s="4"/>
      <c r="PUK102" s="4"/>
      <c r="PUL102" s="4"/>
      <c r="PUM102" s="4"/>
      <c r="PUN102" s="4"/>
      <c r="PUO102" s="4"/>
      <c r="PUP102" s="4"/>
      <c r="PUQ102" s="4"/>
      <c r="PUR102" s="4"/>
      <c r="PUS102" s="4"/>
      <c r="PUT102" s="4"/>
      <c r="PUU102" s="4"/>
      <c r="PUV102" s="4"/>
      <c r="PUW102" s="4"/>
      <c r="PUX102" s="4"/>
      <c r="PUY102" s="4"/>
      <c r="PUZ102" s="4"/>
      <c r="PVA102" s="4"/>
      <c r="PVB102" s="4"/>
      <c r="PVC102" s="4"/>
      <c r="PVD102" s="4"/>
      <c r="PVE102" s="4"/>
      <c r="PVF102" s="4"/>
      <c r="PVG102" s="4"/>
      <c r="PVH102" s="4"/>
      <c r="PVI102" s="4"/>
      <c r="PVJ102" s="4"/>
      <c r="PVK102" s="4"/>
      <c r="PVL102" s="4"/>
      <c r="PVM102" s="4"/>
      <c r="PVN102" s="4"/>
      <c r="PVO102" s="4"/>
      <c r="PVP102" s="4"/>
      <c r="PVQ102" s="4"/>
      <c r="PVR102" s="4"/>
      <c r="PVS102" s="4"/>
      <c r="PVT102" s="4"/>
      <c r="PVU102" s="4"/>
      <c r="PVV102" s="4"/>
      <c r="PVW102" s="4"/>
      <c r="PVX102" s="4"/>
      <c r="PVY102" s="4"/>
      <c r="PVZ102" s="4"/>
      <c r="PWA102" s="4"/>
      <c r="PWB102" s="4"/>
      <c r="PWC102" s="4"/>
      <c r="PWD102" s="4"/>
      <c r="PWE102" s="4"/>
      <c r="PWF102" s="4"/>
      <c r="PWG102" s="4"/>
      <c r="PWH102" s="4"/>
      <c r="PWI102" s="4"/>
      <c r="PWJ102" s="4"/>
      <c r="PWK102" s="4"/>
      <c r="PWL102" s="4"/>
      <c r="PWM102" s="4"/>
      <c r="PWN102" s="4"/>
      <c r="PWO102" s="4"/>
      <c r="PWP102" s="4"/>
      <c r="PWQ102" s="4"/>
      <c r="PWR102" s="4"/>
      <c r="PWS102" s="4"/>
      <c r="PWT102" s="4"/>
      <c r="PWU102" s="4"/>
      <c r="PWV102" s="4"/>
      <c r="PWW102" s="4"/>
      <c r="PWX102" s="4"/>
      <c r="PWY102" s="4"/>
      <c r="PWZ102" s="4"/>
      <c r="PXA102" s="4"/>
      <c r="PXB102" s="4"/>
      <c r="PXC102" s="4"/>
      <c r="PXD102" s="4"/>
      <c r="PXE102" s="4"/>
      <c r="PXF102" s="4"/>
      <c r="PXG102" s="4"/>
      <c r="PXH102" s="4"/>
      <c r="PXI102" s="4"/>
      <c r="PXJ102" s="4"/>
      <c r="PXK102" s="4"/>
      <c r="PXL102" s="4"/>
      <c r="PXM102" s="4"/>
      <c r="PXN102" s="4"/>
      <c r="PXO102" s="4"/>
      <c r="PXP102" s="4"/>
      <c r="PXQ102" s="4"/>
      <c r="PXR102" s="4"/>
      <c r="PXS102" s="4"/>
      <c r="PXT102" s="4"/>
      <c r="PXU102" s="4"/>
      <c r="PXV102" s="4"/>
      <c r="PXW102" s="4"/>
      <c r="PXX102" s="4"/>
      <c r="PXY102" s="4"/>
      <c r="PXZ102" s="4"/>
      <c r="PYA102" s="4"/>
      <c r="PYB102" s="4"/>
      <c r="PYC102" s="4"/>
      <c r="PYD102" s="4"/>
      <c r="PYE102" s="4"/>
      <c r="PYF102" s="4"/>
      <c r="PYG102" s="4"/>
      <c r="PYH102" s="4"/>
      <c r="PYI102" s="4"/>
      <c r="PYJ102" s="4"/>
      <c r="PYK102" s="4"/>
      <c r="PYL102" s="4"/>
      <c r="PYM102" s="4"/>
      <c r="PYN102" s="4"/>
      <c r="PYO102" s="4"/>
      <c r="PYP102" s="4"/>
      <c r="PYQ102" s="4"/>
      <c r="PYR102" s="4"/>
      <c r="PYS102" s="4"/>
      <c r="PYT102" s="4"/>
      <c r="PYU102" s="4"/>
      <c r="PYV102" s="4"/>
      <c r="PYW102" s="4"/>
      <c r="PYX102" s="4"/>
      <c r="PYY102" s="4"/>
      <c r="PYZ102" s="4"/>
      <c r="PZA102" s="4"/>
      <c r="PZB102" s="4"/>
      <c r="PZC102" s="4"/>
      <c r="PZD102" s="4"/>
      <c r="PZE102" s="4"/>
      <c r="PZF102" s="4"/>
      <c r="PZG102" s="4"/>
      <c r="PZH102" s="4"/>
      <c r="PZI102" s="4"/>
      <c r="PZJ102" s="4"/>
      <c r="PZK102" s="4"/>
      <c r="PZL102" s="4"/>
      <c r="PZM102" s="4"/>
      <c r="PZN102" s="4"/>
      <c r="PZO102" s="4"/>
      <c r="PZP102" s="4"/>
      <c r="PZQ102" s="4"/>
      <c r="PZR102" s="4"/>
      <c r="PZS102" s="4"/>
      <c r="PZT102" s="4"/>
      <c r="PZU102" s="4"/>
      <c r="PZV102" s="4"/>
      <c r="PZW102" s="4"/>
      <c r="PZX102" s="4"/>
      <c r="PZY102" s="4"/>
      <c r="PZZ102" s="4"/>
      <c r="QAA102" s="4"/>
      <c r="QAB102" s="4"/>
      <c r="QAC102" s="4"/>
      <c r="QAD102" s="4"/>
      <c r="QAE102" s="4"/>
      <c r="QAF102" s="4"/>
      <c r="QAG102" s="4"/>
      <c r="QAH102" s="4"/>
      <c r="QAI102" s="4"/>
      <c r="QAJ102" s="4"/>
      <c r="QAK102" s="4"/>
      <c r="QAL102" s="4"/>
      <c r="QAM102" s="4"/>
      <c r="QAN102" s="4"/>
      <c r="QAO102" s="4"/>
      <c r="QAP102" s="4"/>
      <c r="QAQ102" s="4"/>
      <c r="QAR102" s="4"/>
      <c r="QAS102" s="4"/>
      <c r="QAT102" s="4"/>
      <c r="QAU102" s="4"/>
      <c r="QAV102" s="4"/>
      <c r="QAW102" s="4"/>
      <c r="QAX102" s="4"/>
      <c r="QAY102" s="4"/>
      <c r="QAZ102" s="4"/>
      <c r="QBA102" s="4"/>
      <c r="QBB102" s="4"/>
      <c r="QBC102" s="4"/>
      <c r="QBD102" s="4"/>
      <c r="QBE102" s="4"/>
      <c r="QBF102" s="4"/>
      <c r="QBG102" s="4"/>
      <c r="QBH102" s="4"/>
      <c r="QBI102" s="4"/>
      <c r="QBJ102" s="4"/>
      <c r="QBK102" s="4"/>
      <c r="QBL102" s="4"/>
      <c r="QBM102" s="4"/>
      <c r="QBN102" s="4"/>
      <c r="QBO102" s="4"/>
      <c r="QBP102" s="4"/>
      <c r="QBQ102" s="4"/>
      <c r="QBR102" s="4"/>
      <c r="QBS102" s="4"/>
      <c r="QBT102" s="4"/>
      <c r="QBU102" s="4"/>
      <c r="QBV102" s="4"/>
      <c r="QBW102" s="4"/>
      <c r="QBX102" s="4"/>
      <c r="QBY102" s="4"/>
      <c r="QBZ102" s="4"/>
      <c r="QCA102" s="4"/>
      <c r="QCB102" s="4"/>
      <c r="QCC102" s="4"/>
      <c r="QCD102" s="4"/>
      <c r="QCE102" s="4"/>
      <c r="QCF102" s="4"/>
      <c r="QCG102" s="4"/>
      <c r="QCH102" s="4"/>
      <c r="QCI102" s="4"/>
      <c r="QCJ102" s="4"/>
      <c r="QCK102" s="4"/>
      <c r="QCL102" s="4"/>
      <c r="QCM102" s="4"/>
      <c r="QCN102" s="4"/>
      <c r="QCO102" s="4"/>
      <c r="QCP102" s="4"/>
      <c r="QCQ102" s="4"/>
      <c r="QCR102" s="4"/>
      <c r="QCS102" s="4"/>
      <c r="QCT102" s="4"/>
      <c r="QCU102" s="4"/>
      <c r="QCV102" s="4"/>
      <c r="QCW102" s="4"/>
      <c r="QCX102" s="4"/>
      <c r="QCY102" s="4"/>
      <c r="QCZ102" s="4"/>
      <c r="QDA102" s="4"/>
      <c r="QDB102" s="4"/>
      <c r="QDC102" s="4"/>
      <c r="QDD102" s="4"/>
      <c r="QDE102" s="4"/>
      <c r="QDF102" s="4"/>
      <c r="QDG102" s="4"/>
      <c r="QDH102" s="4"/>
      <c r="QDI102" s="4"/>
      <c r="QDJ102" s="4"/>
      <c r="QDK102" s="4"/>
      <c r="QDL102" s="4"/>
      <c r="QDM102" s="4"/>
      <c r="QDN102" s="4"/>
      <c r="QDO102" s="4"/>
      <c r="QDP102" s="4"/>
      <c r="QDQ102" s="4"/>
      <c r="QDR102" s="4"/>
      <c r="QDS102" s="4"/>
      <c r="QDT102" s="4"/>
      <c r="QDU102" s="4"/>
      <c r="QDV102" s="4"/>
      <c r="QDW102" s="4"/>
      <c r="QDX102" s="4"/>
      <c r="QDY102" s="4"/>
      <c r="QDZ102" s="4"/>
      <c r="QEA102" s="4"/>
      <c r="QEB102" s="4"/>
      <c r="QEC102" s="4"/>
      <c r="QED102" s="4"/>
      <c r="QEE102" s="4"/>
      <c r="QEF102" s="4"/>
      <c r="QEG102" s="4"/>
      <c r="QEH102" s="4"/>
      <c r="QEI102" s="4"/>
      <c r="QEJ102" s="4"/>
      <c r="QEK102" s="4"/>
      <c r="QEL102" s="4"/>
      <c r="QEM102" s="4"/>
      <c r="QEN102" s="4"/>
      <c r="QEO102" s="4"/>
      <c r="QEP102" s="4"/>
      <c r="QEQ102" s="4"/>
      <c r="QER102" s="4"/>
      <c r="QES102" s="4"/>
      <c r="QET102" s="4"/>
      <c r="QEU102" s="4"/>
      <c r="QEV102" s="4"/>
      <c r="QEW102" s="4"/>
      <c r="QEX102" s="4"/>
      <c r="QEY102" s="4"/>
      <c r="QEZ102" s="4"/>
      <c r="QFA102" s="4"/>
      <c r="QFB102" s="4"/>
      <c r="QFC102" s="4"/>
      <c r="QFD102" s="4"/>
      <c r="QFE102" s="4"/>
      <c r="QFF102" s="4"/>
      <c r="QFG102" s="4"/>
      <c r="QFH102" s="4"/>
      <c r="QFI102" s="4"/>
      <c r="QFJ102" s="4"/>
      <c r="QFK102" s="4"/>
      <c r="QFL102" s="4"/>
      <c r="QFM102" s="4"/>
      <c r="QFN102" s="4"/>
      <c r="QFO102" s="4"/>
      <c r="QFP102" s="4"/>
      <c r="QFQ102" s="4"/>
      <c r="QFR102" s="4"/>
      <c r="QFS102" s="4"/>
      <c r="QFT102" s="4"/>
      <c r="QFU102" s="4"/>
      <c r="QFV102" s="4"/>
      <c r="QFW102" s="4"/>
      <c r="QFX102" s="4"/>
      <c r="QFY102" s="4"/>
      <c r="QFZ102" s="4"/>
      <c r="QGA102" s="4"/>
      <c r="QGB102" s="4"/>
      <c r="QGC102" s="4"/>
      <c r="QGD102" s="4"/>
      <c r="QGE102" s="4"/>
      <c r="QGF102" s="4"/>
      <c r="QGG102" s="4"/>
      <c r="QGH102" s="4"/>
      <c r="QGI102" s="4"/>
      <c r="QGJ102" s="4"/>
      <c r="QGK102" s="4"/>
      <c r="QGL102" s="4"/>
      <c r="QGM102" s="4"/>
      <c r="QGN102" s="4"/>
      <c r="QGO102" s="4"/>
      <c r="QGP102" s="4"/>
      <c r="QGQ102" s="4"/>
      <c r="QGR102" s="4"/>
      <c r="QGS102" s="4"/>
      <c r="QGT102" s="4"/>
      <c r="QGU102" s="4"/>
      <c r="QGV102" s="4"/>
      <c r="QGW102" s="4"/>
      <c r="QGX102" s="4"/>
      <c r="QGY102" s="4"/>
      <c r="QGZ102" s="4"/>
      <c r="QHA102" s="4"/>
      <c r="QHB102" s="4"/>
      <c r="QHC102" s="4"/>
      <c r="QHD102" s="4"/>
      <c r="QHE102" s="4"/>
      <c r="QHF102" s="4"/>
      <c r="QHG102" s="4"/>
      <c r="QHH102" s="4"/>
      <c r="QHI102" s="4"/>
      <c r="QHJ102" s="4"/>
      <c r="QHK102" s="4"/>
      <c r="QHL102" s="4"/>
      <c r="QHM102" s="4"/>
      <c r="QHN102" s="4"/>
      <c r="QHO102" s="4"/>
      <c r="QHP102" s="4"/>
      <c r="QHQ102" s="4"/>
      <c r="QHR102" s="4"/>
      <c r="QHS102" s="4"/>
      <c r="QHT102" s="4"/>
      <c r="QHU102" s="4"/>
      <c r="QHV102" s="4"/>
      <c r="QHW102" s="4"/>
      <c r="QHX102" s="4"/>
      <c r="QHY102" s="4"/>
      <c r="QHZ102" s="4"/>
      <c r="QIA102" s="4"/>
      <c r="QIB102" s="4"/>
      <c r="QIC102" s="4"/>
      <c r="QID102" s="4"/>
      <c r="QIE102" s="4"/>
      <c r="QIF102" s="4"/>
      <c r="QIG102" s="4"/>
      <c r="QIH102" s="4"/>
      <c r="QII102" s="4"/>
      <c r="QIJ102" s="4"/>
      <c r="QIK102" s="4"/>
      <c r="QIL102" s="4"/>
      <c r="QIM102" s="4"/>
      <c r="QIN102" s="4"/>
      <c r="QIO102" s="4"/>
      <c r="QIP102" s="4"/>
      <c r="QIQ102" s="4"/>
      <c r="QIR102" s="4"/>
      <c r="QIS102" s="4"/>
      <c r="QIT102" s="4"/>
      <c r="QIU102" s="4"/>
      <c r="QIV102" s="4"/>
      <c r="QIW102" s="4"/>
      <c r="QIX102" s="4"/>
      <c r="QIY102" s="4"/>
      <c r="QIZ102" s="4"/>
      <c r="QJA102" s="4"/>
      <c r="QJB102" s="4"/>
      <c r="QJC102" s="4"/>
      <c r="QJD102" s="4"/>
      <c r="QJE102" s="4"/>
      <c r="QJF102" s="4"/>
      <c r="QJG102" s="4"/>
      <c r="QJH102" s="4"/>
      <c r="QJI102" s="4"/>
      <c r="QJJ102" s="4"/>
      <c r="QJK102" s="4"/>
      <c r="QJL102" s="4"/>
      <c r="QJM102" s="4"/>
      <c r="QJN102" s="4"/>
      <c r="QJO102" s="4"/>
      <c r="QJP102" s="4"/>
      <c r="QJQ102" s="4"/>
      <c r="QJR102" s="4"/>
      <c r="QJS102" s="4"/>
      <c r="QJT102" s="4"/>
      <c r="QJU102" s="4"/>
      <c r="QJV102" s="4"/>
      <c r="QJW102" s="4"/>
      <c r="QJX102" s="4"/>
      <c r="QJY102" s="4"/>
      <c r="QJZ102" s="4"/>
      <c r="QKA102" s="4"/>
      <c r="QKB102" s="4"/>
      <c r="QKC102" s="4"/>
      <c r="QKD102" s="4"/>
      <c r="QKE102" s="4"/>
      <c r="QKF102" s="4"/>
      <c r="QKG102" s="4"/>
      <c r="QKH102" s="4"/>
      <c r="QKI102" s="4"/>
      <c r="QKJ102" s="4"/>
      <c r="QKK102" s="4"/>
      <c r="QKL102" s="4"/>
      <c r="QKM102" s="4"/>
      <c r="QKN102" s="4"/>
      <c r="QKO102" s="4"/>
      <c r="QKP102" s="4"/>
      <c r="QKQ102" s="4"/>
      <c r="QKR102" s="4"/>
      <c r="QKS102" s="4"/>
      <c r="QKT102" s="4"/>
      <c r="QKU102" s="4"/>
      <c r="QKV102" s="4"/>
      <c r="QKW102" s="4"/>
      <c r="QKX102" s="4"/>
      <c r="QKY102" s="4"/>
      <c r="QKZ102" s="4"/>
      <c r="QLA102" s="4"/>
      <c r="QLB102" s="4"/>
      <c r="QLC102" s="4"/>
      <c r="QLD102" s="4"/>
      <c r="QLE102" s="4"/>
      <c r="QLF102" s="4"/>
      <c r="QLG102" s="4"/>
      <c r="QLH102" s="4"/>
      <c r="QLI102" s="4"/>
      <c r="QLJ102" s="4"/>
      <c r="QLK102" s="4"/>
      <c r="QLL102" s="4"/>
      <c r="QLM102" s="4"/>
      <c r="QLN102" s="4"/>
      <c r="QLO102" s="4"/>
      <c r="QLP102" s="4"/>
      <c r="QLQ102" s="4"/>
      <c r="QLR102" s="4"/>
      <c r="QLS102" s="4"/>
      <c r="QLT102" s="4"/>
      <c r="QLU102" s="4"/>
      <c r="QLV102" s="4"/>
      <c r="QLW102" s="4"/>
      <c r="QLX102" s="4"/>
      <c r="QLY102" s="4"/>
      <c r="QLZ102" s="4"/>
      <c r="QMA102" s="4"/>
      <c r="QMB102" s="4"/>
      <c r="QMC102" s="4"/>
      <c r="QMD102" s="4"/>
      <c r="QME102" s="4"/>
      <c r="QMF102" s="4"/>
      <c r="QMG102" s="4"/>
      <c r="QMH102" s="4"/>
      <c r="QMI102" s="4"/>
      <c r="QMJ102" s="4"/>
      <c r="QMK102" s="4"/>
      <c r="QML102" s="4"/>
      <c r="QMM102" s="4"/>
      <c r="QMN102" s="4"/>
      <c r="QMO102" s="4"/>
      <c r="QMP102" s="4"/>
      <c r="QMQ102" s="4"/>
      <c r="QMR102" s="4"/>
      <c r="QMS102" s="4"/>
      <c r="QMT102" s="4"/>
      <c r="QMU102" s="4"/>
      <c r="QMV102" s="4"/>
      <c r="QMW102" s="4"/>
      <c r="QMX102" s="4"/>
      <c r="QMY102" s="4"/>
      <c r="QMZ102" s="4"/>
      <c r="QNA102" s="4"/>
      <c r="QNB102" s="4"/>
      <c r="QNC102" s="4"/>
      <c r="QND102" s="4"/>
      <c r="QNE102" s="4"/>
      <c r="QNF102" s="4"/>
      <c r="QNG102" s="4"/>
      <c r="QNH102" s="4"/>
      <c r="QNI102" s="4"/>
      <c r="QNJ102" s="4"/>
      <c r="QNK102" s="4"/>
      <c r="QNL102" s="4"/>
      <c r="QNM102" s="4"/>
      <c r="QNN102" s="4"/>
      <c r="QNO102" s="4"/>
      <c r="QNP102" s="4"/>
      <c r="QNQ102" s="4"/>
      <c r="QNR102" s="4"/>
      <c r="QNS102" s="4"/>
      <c r="QNT102" s="4"/>
      <c r="QNU102" s="4"/>
      <c r="QNV102" s="4"/>
      <c r="QNW102" s="4"/>
      <c r="QNX102" s="4"/>
      <c r="QNY102" s="4"/>
      <c r="QNZ102" s="4"/>
      <c r="QOA102" s="4"/>
      <c r="QOB102" s="4"/>
      <c r="QOC102" s="4"/>
      <c r="QOD102" s="4"/>
      <c r="QOE102" s="4"/>
      <c r="QOF102" s="4"/>
      <c r="QOG102" s="4"/>
      <c r="QOH102" s="4"/>
      <c r="QOI102" s="4"/>
      <c r="QOJ102" s="4"/>
      <c r="QOK102" s="4"/>
      <c r="QOL102" s="4"/>
      <c r="QOM102" s="4"/>
      <c r="QON102" s="4"/>
      <c r="QOO102" s="4"/>
      <c r="QOP102" s="4"/>
      <c r="QOQ102" s="4"/>
      <c r="QOR102" s="4"/>
      <c r="QOS102" s="4"/>
      <c r="QOT102" s="4"/>
      <c r="QOU102" s="4"/>
      <c r="QOV102" s="4"/>
      <c r="QOW102" s="4"/>
      <c r="QOX102" s="4"/>
      <c r="QOY102" s="4"/>
      <c r="QOZ102" s="4"/>
      <c r="QPA102" s="4"/>
      <c r="QPB102" s="4"/>
      <c r="QPC102" s="4"/>
      <c r="QPD102" s="4"/>
      <c r="QPE102" s="4"/>
      <c r="QPF102" s="4"/>
      <c r="QPG102" s="4"/>
      <c r="QPH102" s="4"/>
      <c r="QPI102" s="4"/>
      <c r="QPJ102" s="4"/>
      <c r="QPK102" s="4"/>
      <c r="QPL102" s="4"/>
      <c r="QPM102" s="4"/>
      <c r="QPN102" s="4"/>
      <c r="QPO102" s="4"/>
      <c r="QPP102" s="4"/>
      <c r="QPQ102" s="4"/>
      <c r="QPR102" s="4"/>
      <c r="QPS102" s="4"/>
      <c r="QPT102" s="4"/>
      <c r="QPU102" s="4"/>
      <c r="QPV102" s="4"/>
      <c r="QPW102" s="4"/>
      <c r="QPX102" s="4"/>
      <c r="QPY102" s="4"/>
      <c r="QPZ102" s="4"/>
      <c r="QQA102" s="4"/>
      <c r="QQB102" s="4"/>
      <c r="QQC102" s="4"/>
      <c r="QQD102" s="4"/>
      <c r="QQE102" s="4"/>
      <c r="QQF102" s="4"/>
      <c r="QQG102" s="4"/>
      <c r="QQH102" s="4"/>
      <c r="QQI102" s="4"/>
      <c r="QQJ102" s="4"/>
      <c r="QQK102" s="4"/>
      <c r="QQL102" s="4"/>
      <c r="QQM102" s="4"/>
      <c r="QQN102" s="4"/>
      <c r="QQO102" s="4"/>
      <c r="QQP102" s="4"/>
      <c r="QQQ102" s="4"/>
      <c r="QQR102" s="4"/>
      <c r="QQS102" s="4"/>
      <c r="QQT102" s="4"/>
      <c r="QQU102" s="4"/>
      <c r="QQV102" s="4"/>
      <c r="QQW102" s="4"/>
      <c r="QQX102" s="4"/>
      <c r="QQY102" s="4"/>
      <c r="QQZ102" s="4"/>
      <c r="QRA102" s="4"/>
      <c r="QRB102" s="4"/>
      <c r="QRC102" s="4"/>
      <c r="QRD102" s="4"/>
      <c r="QRE102" s="4"/>
      <c r="QRF102" s="4"/>
      <c r="QRG102" s="4"/>
      <c r="QRH102" s="4"/>
      <c r="QRI102" s="4"/>
      <c r="QRJ102" s="4"/>
      <c r="QRK102" s="4"/>
      <c r="QRL102" s="4"/>
      <c r="QRM102" s="4"/>
      <c r="QRN102" s="4"/>
      <c r="QRO102" s="4"/>
      <c r="QRP102" s="4"/>
      <c r="QRQ102" s="4"/>
      <c r="QRR102" s="4"/>
      <c r="QRS102" s="4"/>
      <c r="QRT102" s="4"/>
      <c r="QRU102" s="4"/>
      <c r="QRV102" s="4"/>
      <c r="QRW102" s="4"/>
      <c r="QRX102" s="4"/>
      <c r="QRY102" s="4"/>
      <c r="QRZ102" s="4"/>
      <c r="QSA102" s="4"/>
      <c r="QSB102" s="4"/>
      <c r="QSC102" s="4"/>
      <c r="QSD102" s="4"/>
      <c r="QSE102" s="4"/>
      <c r="QSF102" s="4"/>
      <c r="QSG102" s="4"/>
      <c r="QSH102" s="4"/>
      <c r="QSI102" s="4"/>
      <c r="QSJ102" s="4"/>
      <c r="QSK102" s="4"/>
      <c r="QSL102" s="4"/>
      <c r="QSM102" s="4"/>
      <c r="QSN102" s="4"/>
      <c r="QSO102" s="4"/>
      <c r="QSP102" s="4"/>
      <c r="QSQ102" s="4"/>
      <c r="QSR102" s="4"/>
      <c r="QSS102" s="4"/>
      <c r="QST102" s="4"/>
      <c r="QSU102" s="4"/>
      <c r="QSV102" s="4"/>
      <c r="QSW102" s="4"/>
      <c r="QSX102" s="4"/>
      <c r="QSY102" s="4"/>
      <c r="QSZ102" s="4"/>
      <c r="QTA102" s="4"/>
      <c r="QTB102" s="4"/>
      <c r="QTC102" s="4"/>
      <c r="QTD102" s="4"/>
      <c r="QTE102" s="4"/>
      <c r="QTF102" s="4"/>
      <c r="QTG102" s="4"/>
      <c r="QTH102" s="4"/>
      <c r="QTI102" s="4"/>
      <c r="QTJ102" s="4"/>
      <c r="QTK102" s="4"/>
      <c r="QTL102" s="4"/>
      <c r="QTM102" s="4"/>
      <c r="QTN102" s="4"/>
      <c r="QTO102" s="4"/>
      <c r="QTP102" s="4"/>
      <c r="QTQ102" s="4"/>
      <c r="QTR102" s="4"/>
      <c r="QTS102" s="4"/>
      <c r="QTT102" s="4"/>
      <c r="QTU102" s="4"/>
      <c r="QTV102" s="4"/>
      <c r="QTW102" s="4"/>
      <c r="QTX102" s="4"/>
      <c r="QTY102" s="4"/>
      <c r="QTZ102" s="4"/>
      <c r="QUA102" s="4"/>
      <c r="QUB102" s="4"/>
      <c r="QUC102" s="4"/>
      <c r="QUD102" s="4"/>
      <c r="QUE102" s="4"/>
      <c r="QUF102" s="4"/>
      <c r="QUG102" s="4"/>
      <c r="QUH102" s="4"/>
      <c r="QUI102" s="4"/>
      <c r="QUJ102" s="4"/>
      <c r="QUK102" s="4"/>
      <c r="QUL102" s="4"/>
      <c r="QUM102" s="4"/>
      <c r="QUN102" s="4"/>
      <c r="QUO102" s="4"/>
      <c r="QUP102" s="4"/>
      <c r="QUQ102" s="4"/>
      <c r="QUR102" s="4"/>
      <c r="QUS102" s="4"/>
      <c r="QUT102" s="4"/>
      <c r="QUU102" s="4"/>
      <c r="QUV102" s="4"/>
      <c r="QUW102" s="4"/>
      <c r="QUX102" s="4"/>
      <c r="QUY102" s="4"/>
      <c r="QUZ102" s="4"/>
      <c r="QVA102" s="4"/>
      <c r="QVB102" s="4"/>
      <c r="QVC102" s="4"/>
      <c r="QVD102" s="4"/>
      <c r="QVE102" s="4"/>
      <c r="QVF102" s="4"/>
      <c r="QVG102" s="4"/>
      <c r="QVH102" s="4"/>
      <c r="QVI102" s="4"/>
      <c r="QVJ102" s="4"/>
      <c r="QVK102" s="4"/>
      <c r="QVL102" s="4"/>
      <c r="QVM102" s="4"/>
      <c r="QVN102" s="4"/>
      <c r="QVO102" s="4"/>
      <c r="QVP102" s="4"/>
      <c r="QVQ102" s="4"/>
      <c r="QVR102" s="4"/>
      <c r="QVS102" s="4"/>
      <c r="QVT102" s="4"/>
      <c r="QVU102" s="4"/>
      <c r="QVV102" s="4"/>
      <c r="QVW102" s="4"/>
      <c r="QVX102" s="4"/>
      <c r="QVY102" s="4"/>
      <c r="QVZ102" s="4"/>
      <c r="QWA102" s="4"/>
      <c r="QWB102" s="4"/>
      <c r="QWC102" s="4"/>
      <c r="QWD102" s="4"/>
      <c r="QWE102" s="4"/>
      <c r="QWF102" s="4"/>
      <c r="QWG102" s="4"/>
      <c r="QWH102" s="4"/>
      <c r="QWI102" s="4"/>
      <c r="QWJ102" s="4"/>
      <c r="QWK102" s="4"/>
      <c r="QWL102" s="4"/>
      <c r="QWM102" s="4"/>
      <c r="QWN102" s="4"/>
      <c r="QWO102" s="4"/>
      <c r="QWP102" s="4"/>
      <c r="QWQ102" s="4"/>
      <c r="QWR102" s="4"/>
      <c r="QWS102" s="4"/>
      <c r="QWT102" s="4"/>
      <c r="QWU102" s="4"/>
      <c r="QWV102" s="4"/>
      <c r="QWW102" s="4"/>
      <c r="QWX102" s="4"/>
      <c r="QWY102" s="4"/>
      <c r="QWZ102" s="4"/>
      <c r="QXA102" s="4"/>
      <c r="QXB102" s="4"/>
      <c r="QXC102" s="4"/>
      <c r="QXD102" s="4"/>
      <c r="QXE102" s="4"/>
      <c r="QXF102" s="4"/>
      <c r="QXG102" s="4"/>
      <c r="QXH102" s="4"/>
      <c r="QXI102" s="4"/>
      <c r="QXJ102" s="4"/>
      <c r="QXK102" s="4"/>
      <c r="QXL102" s="4"/>
      <c r="QXM102" s="4"/>
      <c r="QXN102" s="4"/>
      <c r="QXO102" s="4"/>
      <c r="QXP102" s="4"/>
      <c r="QXQ102" s="4"/>
      <c r="QXR102" s="4"/>
      <c r="QXS102" s="4"/>
      <c r="QXT102" s="4"/>
      <c r="QXU102" s="4"/>
      <c r="QXV102" s="4"/>
      <c r="QXW102" s="4"/>
      <c r="QXX102" s="4"/>
      <c r="QXY102" s="4"/>
      <c r="QXZ102" s="4"/>
      <c r="QYA102" s="4"/>
      <c r="QYB102" s="4"/>
      <c r="QYC102" s="4"/>
      <c r="QYD102" s="4"/>
      <c r="QYE102" s="4"/>
      <c r="QYF102" s="4"/>
      <c r="QYG102" s="4"/>
      <c r="QYH102" s="4"/>
      <c r="QYI102" s="4"/>
      <c r="QYJ102" s="4"/>
      <c r="QYK102" s="4"/>
      <c r="QYL102" s="4"/>
      <c r="QYM102" s="4"/>
      <c r="QYN102" s="4"/>
      <c r="QYO102" s="4"/>
      <c r="QYP102" s="4"/>
      <c r="QYQ102" s="4"/>
      <c r="QYR102" s="4"/>
      <c r="QYS102" s="4"/>
      <c r="QYT102" s="4"/>
      <c r="QYU102" s="4"/>
      <c r="QYV102" s="4"/>
      <c r="QYW102" s="4"/>
      <c r="QYX102" s="4"/>
      <c r="QYY102" s="4"/>
      <c r="QYZ102" s="4"/>
      <c r="QZA102" s="4"/>
      <c r="QZB102" s="4"/>
      <c r="QZC102" s="4"/>
      <c r="QZD102" s="4"/>
      <c r="QZE102" s="4"/>
      <c r="QZF102" s="4"/>
      <c r="QZG102" s="4"/>
      <c r="QZH102" s="4"/>
      <c r="QZI102" s="4"/>
      <c r="QZJ102" s="4"/>
      <c r="QZK102" s="4"/>
      <c r="QZL102" s="4"/>
      <c r="QZM102" s="4"/>
      <c r="QZN102" s="4"/>
      <c r="QZO102" s="4"/>
      <c r="QZP102" s="4"/>
      <c r="QZQ102" s="4"/>
      <c r="QZR102" s="4"/>
      <c r="QZS102" s="4"/>
      <c r="QZT102" s="4"/>
      <c r="QZU102" s="4"/>
      <c r="QZV102" s="4"/>
      <c r="QZW102" s="4"/>
      <c r="QZX102" s="4"/>
      <c r="QZY102" s="4"/>
      <c r="QZZ102" s="4"/>
      <c r="RAA102" s="4"/>
      <c r="RAB102" s="4"/>
      <c r="RAC102" s="4"/>
      <c r="RAD102" s="4"/>
      <c r="RAE102" s="4"/>
      <c r="RAF102" s="4"/>
      <c r="RAG102" s="4"/>
      <c r="RAH102" s="4"/>
      <c r="RAI102" s="4"/>
      <c r="RAJ102" s="4"/>
      <c r="RAK102" s="4"/>
      <c r="RAL102" s="4"/>
      <c r="RAM102" s="4"/>
      <c r="RAN102" s="4"/>
      <c r="RAO102" s="4"/>
      <c r="RAP102" s="4"/>
      <c r="RAQ102" s="4"/>
      <c r="RAR102" s="4"/>
      <c r="RAS102" s="4"/>
      <c r="RAT102" s="4"/>
      <c r="RAU102" s="4"/>
      <c r="RAV102" s="4"/>
      <c r="RAW102" s="4"/>
      <c r="RAX102" s="4"/>
      <c r="RAY102" s="4"/>
      <c r="RAZ102" s="4"/>
      <c r="RBA102" s="4"/>
      <c r="RBB102" s="4"/>
      <c r="RBC102" s="4"/>
      <c r="RBD102" s="4"/>
      <c r="RBE102" s="4"/>
      <c r="RBF102" s="4"/>
      <c r="RBG102" s="4"/>
      <c r="RBH102" s="4"/>
      <c r="RBI102" s="4"/>
      <c r="RBJ102" s="4"/>
      <c r="RBK102" s="4"/>
      <c r="RBL102" s="4"/>
      <c r="RBM102" s="4"/>
      <c r="RBN102" s="4"/>
      <c r="RBO102" s="4"/>
      <c r="RBP102" s="4"/>
      <c r="RBQ102" s="4"/>
      <c r="RBR102" s="4"/>
      <c r="RBS102" s="4"/>
      <c r="RBT102" s="4"/>
      <c r="RBU102" s="4"/>
      <c r="RBV102" s="4"/>
      <c r="RBW102" s="4"/>
      <c r="RBX102" s="4"/>
      <c r="RBY102" s="4"/>
      <c r="RBZ102" s="4"/>
      <c r="RCA102" s="4"/>
      <c r="RCB102" s="4"/>
      <c r="RCC102" s="4"/>
      <c r="RCD102" s="4"/>
      <c r="RCE102" s="4"/>
      <c r="RCF102" s="4"/>
      <c r="RCG102" s="4"/>
      <c r="RCH102" s="4"/>
      <c r="RCI102" s="4"/>
      <c r="RCJ102" s="4"/>
      <c r="RCK102" s="4"/>
      <c r="RCL102" s="4"/>
      <c r="RCM102" s="4"/>
      <c r="RCN102" s="4"/>
      <c r="RCO102" s="4"/>
      <c r="RCP102" s="4"/>
      <c r="RCQ102" s="4"/>
      <c r="RCR102" s="4"/>
      <c r="RCS102" s="4"/>
      <c r="RCT102" s="4"/>
      <c r="RCU102" s="4"/>
      <c r="RCV102" s="4"/>
      <c r="RCW102" s="4"/>
      <c r="RCX102" s="4"/>
      <c r="RCY102" s="4"/>
      <c r="RCZ102" s="4"/>
      <c r="RDA102" s="4"/>
      <c r="RDB102" s="4"/>
      <c r="RDC102" s="4"/>
      <c r="RDD102" s="4"/>
      <c r="RDE102" s="4"/>
      <c r="RDF102" s="4"/>
      <c r="RDG102" s="4"/>
      <c r="RDH102" s="4"/>
      <c r="RDI102" s="4"/>
      <c r="RDJ102" s="4"/>
      <c r="RDK102" s="4"/>
      <c r="RDL102" s="4"/>
      <c r="RDM102" s="4"/>
      <c r="RDN102" s="4"/>
      <c r="RDO102" s="4"/>
      <c r="RDP102" s="4"/>
      <c r="RDQ102" s="4"/>
      <c r="RDR102" s="4"/>
      <c r="RDS102" s="4"/>
      <c r="RDT102" s="4"/>
      <c r="RDU102" s="4"/>
      <c r="RDV102" s="4"/>
      <c r="RDW102" s="4"/>
      <c r="RDX102" s="4"/>
      <c r="RDY102" s="4"/>
      <c r="RDZ102" s="4"/>
      <c r="REA102" s="4"/>
      <c r="REB102" s="4"/>
      <c r="REC102" s="4"/>
      <c r="RED102" s="4"/>
      <c r="REE102" s="4"/>
      <c r="REF102" s="4"/>
      <c r="REG102" s="4"/>
      <c r="REH102" s="4"/>
      <c r="REI102" s="4"/>
      <c r="REJ102" s="4"/>
      <c r="REK102" s="4"/>
      <c r="REL102" s="4"/>
      <c r="REM102" s="4"/>
      <c r="REN102" s="4"/>
      <c r="REO102" s="4"/>
      <c r="REP102" s="4"/>
      <c r="REQ102" s="4"/>
      <c r="RER102" s="4"/>
      <c r="RES102" s="4"/>
      <c r="RET102" s="4"/>
      <c r="REU102" s="4"/>
      <c r="REV102" s="4"/>
      <c r="REW102" s="4"/>
      <c r="REX102" s="4"/>
      <c r="REY102" s="4"/>
      <c r="REZ102" s="4"/>
      <c r="RFA102" s="4"/>
      <c r="RFB102" s="4"/>
      <c r="RFC102" s="4"/>
      <c r="RFD102" s="4"/>
      <c r="RFE102" s="4"/>
      <c r="RFF102" s="4"/>
      <c r="RFG102" s="4"/>
      <c r="RFH102" s="4"/>
      <c r="RFI102" s="4"/>
      <c r="RFJ102" s="4"/>
      <c r="RFK102" s="4"/>
      <c r="RFL102" s="4"/>
      <c r="RFM102" s="4"/>
      <c r="RFN102" s="4"/>
      <c r="RFO102" s="4"/>
      <c r="RFP102" s="4"/>
      <c r="RFQ102" s="4"/>
      <c r="RFR102" s="4"/>
      <c r="RFS102" s="4"/>
      <c r="RFT102" s="4"/>
      <c r="RFU102" s="4"/>
      <c r="RFV102" s="4"/>
      <c r="RFW102" s="4"/>
      <c r="RFX102" s="4"/>
      <c r="RFY102" s="4"/>
      <c r="RFZ102" s="4"/>
      <c r="RGA102" s="4"/>
      <c r="RGB102" s="4"/>
      <c r="RGC102" s="4"/>
      <c r="RGD102" s="4"/>
      <c r="RGE102" s="4"/>
      <c r="RGF102" s="4"/>
      <c r="RGG102" s="4"/>
      <c r="RGH102" s="4"/>
      <c r="RGI102" s="4"/>
      <c r="RGJ102" s="4"/>
      <c r="RGK102" s="4"/>
      <c r="RGL102" s="4"/>
      <c r="RGM102" s="4"/>
      <c r="RGN102" s="4"/>
      <c r="RGO102" s="4"/>
      <c r="RGP102" s="4"/>
      <c r="RGQ102" s="4"/>
      <c r="RGR102" s="4"/>
      <c r="RGS102" s="4"/>
      <c r="RGT102" s="4"/>
      <c r="RGU102" s="4"/>
      <c r="RGV102" s="4"/>
      <c r="RGW102" s="4"/>
      <c r="RGX102" s="4"/>
      <c r="RGY102" s="4"/>
      <c r="RGZ102" s="4"/>
      <c r="RHA102" s="4"/>
      <c r="RHB102" s="4"/>
      <c r="RHC102" s="4"/>
      <c r="RHD102" s="4"/>
      <c r="RHE102" s="4"/>
      <c r="RHF102" s="4"/>
      <c r="RHG102" s="4"/>
      <c r="RHH102" s="4"/>
      <c r="RHI102" s="4"/>
      <c r="RHJ102" s="4"/>
      <c r="RHK102" s="4"/>
      <c r="RHL102" s="4"/>
      <c r="RHM102" s="4"/>
      <c r="RHN102" s="4"/>
      <c r="RHO102" s="4"/>
      <c r="RHP102" s="4"/>
      <c r="RHQ102" s="4"/>
      <c r="RHR102" s="4"/>
      <c r="RHS102" s="4"/>
      <c r="RHT102" s="4"/>
      <c r="RHU102" s="4"/>
      <c r="RHV102" s="4"/>
      <c r="RHW102" s="4"/>
      <c r="RHX102" s="4"/>
      <c r="RHY102" s="4"/>
      <c r="RHZ102" s="4"/>
      <c r="RIA102" s="4"/>
      <c r="RIB102" s="4"/>
      <c r="RIC102" s="4"/>
      <c r="RID102" s="4"/>
      <c r="RIE102" s="4"/>
      <c r="RIF102" s="4"/>
      <c r="RIG102" s="4"/>
      <c r="RIH102" s="4"/>
      <c r="RII102" s="4"/>
      <c r="RIJ102" s="4"/>
      <c r="RIK102" s="4"/>
      <c r="RIL102" s="4"/>
      <c r="RIM102" s="4"/>
      <c r="RIN102" s="4"/>
      <c r="RIO102" s="4"/>
      <c r="RIP102" s="4"/>
      <c r="RIQ102" s="4"/>
      <c r="RIR102" s="4"/>
      <c r="RIS102" s="4"/>
      <c r="RIT102" s="4"/>
      <c r="RIU102" s="4"/>
      <c r="RIV102" s="4"/>
      <c r="RIW102" s="4"/>
      <c r="RIX102" s="4"/>
      <c r="RIY102" s="4"/>
      <c r="RIZ102" s="4"/>
      <c r="RJA102" s="4"/>
      <c r="RJB102" s="4"/>
      <c r="RJC102" s="4"/>
      <c r="RJD102" s="4"/>
      <c r="RJE102" s="4"/>
      <c r="RJF102" s="4"/>
      <c r="RJG102" s="4"/>
      <c r="RJH102" s="4"/>
      <c r="RJI102" s="4"/>
      <c r="RJJ102" s="4"/>
      <c r="RJK102" s="4"/>
      <c r="RJL102" s="4"/>
      <c r="RJM102" s="4"/>
      <c r="RJN102" s="4"/>
      <c r="RJO102" s="4"/>
      <c r="RJP102" s="4"/>
      <c r="RJQ102" s="4"/>
      <c r="RJR102" s="4"/>
      <c r="RJS102" s="4"/>
      <c r="RJT102" s="4"/>
      <c r="RJU102" s="4"/>
      <c r="RJV102" s="4"/>
      <c r="RJW102" s="4"/>
      <c r="RJX102" s="4"/>
      <c r="RJY102" s="4"/>
      <c r="RJZ102" s="4"/>
      <c r="RKA102" s="4"/>
      <c r="RKB102" s="4"/>
      <c r="RKC102" s="4"/>
      <c r="RKD102" s="4"/>
      <c r="RKE102" s="4"/>
      <c r="RKF102" s="4"/>
      <c r="RKG102" s="4"/>
      <c r="RKH102" s="4"/>
      <c r="RKI102" s="4"/>
      <c r="RKJ102" s="4"/>
      <c r="RKK102" s="4"/>
      <c r="RKL102" s="4"/>
      <c r="RKM102" s="4"/>
      <c r="RKN102" s="4"/>
      <c r="RKO102" s="4"/>
      <c r="RKP102" s="4"/>
      <c r="RKQ102" s="4"/>
      <c r="RKR102" s="4"/>
      <c r="RKS102" s="4"/>
      <c r="RKT102" s="4"/>
      <c r="RKU102" s="4"/>
      <c r="RKV102" s="4"/>
      <c r="RKW102" s="4"/>
      <c r="RKX102" s="4"/>
      <c r="RKY102" s="4"/>
      <c r="RKZ102" s="4"/>
      <c r="RLA102" s="4"/>
      <c r="RLB102" s="4"/>
      <c r="RLC102" s="4"/>
      <c r="RLD102" s="4"/>
      <c r="RLE102" s="4"/>
      <c r="RLF102" s="4"/>
      <c r="RLG102" s="4"/>
      <c r="RLH102" s="4"/>
      <c r="RLI102" s="4"/>
      <c r="RLJ102" s="4"/>
      <c r="RLK102" s="4"/>
      <c r="RLL102" s="4"/>
      <c r="RLM102" s="4"/>
      <c r="RLN102" s="4"/>
      <c r="RLO102" s="4"/>
      <c r="RLP102" s="4"/>
      <c r="RLQ102" s="4"/>
      <c r="RLR102" s="4"/>
      <c r="RLS102" s="4"/>
      <c r="RLT102" s="4"/>
      <c r="RLU102" s="4"/>
      <c r="RLV102" s="4"/>
      <c r="RLW102" s="4"/>
      <c r="RLX102" s="4"/>
      <c r="RLY102" s="4"/>
      <c r="RLZ102" s="4"/>
      <c r="RMA102" s="4"/>
      <c r="RMB102" s="4"/>
      <c r="RMC102" s="4"/>
      <c r="RMD102" s="4"/>
      <c r="RME102" s="4"/>
      <c r="RMF102" s="4"/>
      <c r="RMG102" s="4"/>
      <c r="RMH102" s="4"/>
      <c r="RMI102" s="4"/>
      <c r="RMJ102" s="4"/>
      <c r="RMK102" s="4"/>
      <c r="RML102" s="4"/>
      <c r="RMM102" s="4"/>
      <c r="RMN102" s="4"/>
      <c r="RMO102" s="4"/>
      <c r="RMP102" s="4"/>
      <c r="RMQ102" s="4"/>
      <c r="RMR102" s="4"/>
      <c r="RMS102" s="4"/>
      <c r="RMT102" s="4"/>
      <c r="RMU102" s="4"/>
      <c r="RMV102" s="4"/>
      <c r="RMW102" s="4"/>
      <c r="RMX102" s="4"/>
      <c r="RMY102" s="4"/>
      <c r="RMZ102" s="4"/>
      <c r="RNA102" s="4"/>
      <c r="RNB102" s="4"/>
      <c r="RNC102" s="4"/>
      <c r="RND102" s="4"/>
      <c r="RNE102" s="4"/>
      <c r="RNF102" s="4"/>
      <c r="RNG102" s="4"/>
      <c r="RNH102" s="4"/>
      <c r="RNI102" s="4"/>
      <c r="RNJ102" s="4"/>
      <c r="RNK102" s="4"/>
      <c r="RNL102" s="4"/>
      <c r="RNM102" s="4"/>
      <c r="RNN102" s="4"/>
      <c r="RNO102" s="4"/>
      <c r="RNP102" s="4"/>
      <c r="RNQ102" s="4"/>
      <c r="RNR102" s="4"/>
      <c r="RNS102" s="4"/>
      <c r="RNT102" s="4"/>
      <c r="RNU102" s="4"/>
      <c r="RNV102" s="4"/>
      <c r="RNW102" s="4"/>
      <c r="RNX102" s="4"/>
      <c r="RNY102" s="4"/>
      <c r="RNZ102" s="4"/>
      <c r="ROA102" s="4"/>
      <c r="ROB102" s="4"/>
      <c r="ROC102" s="4"/>
      <c r="ROD102" s="4"/>
      <c r="ROE102" s="4"/>
      <c r="ROF102" s="4"/>
      <c r="ROG102" s="4"/>
      <c r="ROH102" s="4"/>
      <c r="ROI102" s="4"/>
      <c r="ROJ102" s="4"/>
      <c r="ROK102" s="4"/>
      <c r="ROL102" s="4"/>
      <c r="ROM102" s="4"/>
      <c r="RON102" s="4"/>
      <c r="ROO102" s="4"/>
      <c r="ROP102" s="4"/>
      <c r="ROQ102" s="4"/>
      <c r="ROR102" s="4"/>
      <c r="ROS102" s="4"/>
      <c r="ROT102" s="4"/>
      <c r="ROU102" s="4"/>
      <c r="ROV102" s="4"/>
      <c r="ROW102" s="4"/>
      <c r="ROX102" s="4"/>
      <c r="ROY102" s="4"/>
      <c r="ROZ102" s="4"/>
      <c r="RPA102" s="4"/>
      <c r="RPB102" s="4"/>
      <c r="RPC102" s="4"/>
      <c r="RPD102" s="4"/>
      <c r="RPE102" s="4"/>
      <c r="RPF102" s="4"/>
      <c r="RPG102" s="4"/>
      <c r="RPH102" s="4"/>
      <c r="RPI102" s="4"/>
      <c r="RPJ102" s="4"/>
      <c r="RPK102" s="4"/>
      <c r="RPL102" s="4"/>
      <c r="RPM102" s="4"/>
      <c r="RPN102" s="4"/>
      <c r="RPO102" s="4"/>
      <c r="RPP102" s="4"/>
      <c r="RPQ102" s="4"/>
      <c r="RPR102" s="4"/>
      <c r="RPS102" s="4"/>
      <c r="RPT102" s="4"/>
      <c r="RPU102" s="4"/>
      <c r="RPV102" s="4"/>
      <c r="RPW102" s="4"/>
      <c r="RPX102" s="4"/>
      <c r="RPY102" s="4"/>
      <c r="RPZ102" s="4"/>
      <c r="RQA102" s="4"/>
      <c r="RQB102" s="4"/>
      <c r="RQC102" s="4"/>
      <c r="RQD102" s="4"/>
      <c r="RQE102" s="4"/>
      <c r="RQF102" s="4"/>
      <c r="RQG102" s="4"/>
      <c r="RQH102" s="4"/>
      <c r="RQI102" s="4"/>
      <c r="RQJ102" s="4"/>
      <c r="RQK102" s="4"/>
      <c r="RQL102" s="4"/>
      <c r="RQM102" s="4"/>
      <c r="RQN102" s="4"/>
      <c r="RQO102" s="4"/>
      <c r="RQP102" s="4"/>
      <c r="RQQ102" s="4"/>
      <c r="RQR102" s="4"/>
      <c r="RQS102" s="4"/>
      <c r="RQT102" s="4"/>
      <c r="RQU102" s="4"/>
      <c r="RQV102" s="4"/>
      <c r="RQW102" s="4"/>
      <c r="RQX102" s="4"/>
      <c r="RQY102" s="4"/>
      <c r="RQZ102" s="4"/>
      <c r="RRA102" s="4"/>
      <c r="RRB102" s="4"/>
      <c r="RRC102" s="4"/>
      <c r="RRD102" s="4"/>
      <c r="RRE102" s="4"/>
      <c r="RRF102" s="4"/>
      <c r="RRG102" s="4"/>
      <c r="RRH102" s="4"/>
      <c r="RRI102" s="4"/>
      <c r="RRJ102" s="4"/>
      <c r="RRK102" s="4"/>
      <c r="RRL102" s="4"/>
      <c r="RRM102" s="4"/>
      <c r="RRN102" s="4"/>
      <c r="RRO102" s="4"/>
      <c r="RRP102" s="4"/>
      <c r="RRQ102" s="4"/>
      <c r="RRR102" s="4"/>
      <c r="RRS102" s="4"/>
      <c r="RRT102" s="4"/>
      <c r="RRU102" s="4"/>
      <c r="RRV102" s="4"/>
      <c r="RRW102" s="4"/>
      <c r="RRX102" s="4"/>
      <c r="RRY102" s="4"/>
      <c r="RRZ102" s="4"/>
      <c r="RSA102" s="4"/>
      <c r="RSB102" s="4"/>
      <c r="RSC102" s="4"/>
      <c r="RSD102" s="4"/>
      <c r="RSE102" s="4"/>
      <c r="RSF102" s="4"/>
      <c r="RSG102" s="4"/>
      <c r="RSH102" s="4"/>
      <c r="RSI102" s="4"/>
      <c r="RSJ102" s="4"/>
      <c r="RSK102" s="4"/>
      <c r="RSL102" s="4"/>
      <c r="RSM102" s="4"/>
      <c r="RSN102" s="4"/>
      <c r="RSO102" s="4"/>
      <c r="RSP102" s="4"/>
      <c r="RSQ102" s="4"/>
      <c r="RSR102" s="4"/>
      <c r="RSS102" s="4"/>
      <c r="RST102" s="4"/>
      <c r="RSU102" s="4"/>
      <c r="RSV102" s="4"/>
      <c r="RSW102" s="4"/>
      <c r="RSX102" s="4"/>
      <c r="RSY102" s="4"/>
      <c r="RSZ102" s="4"/>
      <c r="RTA102" s="4"/>
      <c r="RTB102" s="4"/>
      <c r="RTC102" s="4"/>
      <c r="RTD102" s="4"/>
      <c r="RTE102" s="4"/>
      <c r="RTF102" s="4"/>
      <c r="RTG102" s="4"/>
      <c r="RTH102" s="4"/>
      <c r="RTI102" s="4"/>
      <c r="RTJ102" s="4"/>
      <c r="RTK102" s="4"/>
      <c r="RTL102" s="4"/>
      <c r="RTM102" s="4"/>
      <c r="RTN102" s="4"/>
      <c r="RTO102" s="4"/>
      <c r="RTP102" s="4"/>
      <c r="RTQ102" s="4"/>
      <c r="RTR102" s="4"/>
      <c r="RTS102" s="4"/>
      <c r="RTT102" s="4"/>
      <c r="RTU102" s="4"/>
      <c r="RTV102" s="4"/>
      <c r="RTW102" s="4"/>
      <c r="RTX102" s="4"/>
      <c r="RTY102" s="4"/>
      <c r="RTZ102" s="4"/>
      <c r="RUA102" s="4"/>
      <c r="RUB102" s="4"/>
      <c r="RUC102" s="4"/>
      <c r="RUD102" s="4"/>
      <c r="RUE102" s="4"/>
      <c r="RUF102" s="4"/>
      <c r="RUG102" s="4"/>
      <c r="RUH102" s="4"/>
      <c r="RUI102" s="4"/>
      <c r="RUJ102" s="4"/>
      <c r="RUK102" s="4"/>
      <c r="RUL102" s="4"/>
      <c r="RUM102" s="4"/>
      <c r="RUN102" s="4"/>
      <c r="RUO102" s="4"/>
      <c r="RUP102" s="4"/>
      <c r="RUQ102" s="4"/>
      <c r="RUR102" s="4"/>
      <c r="RUS102" s="4"/>
      <c r="RUT102" s="4"/>
      <c r="RUU102" s="4"/>
      <c r="RUV102" s="4"/>
      <c r="RUW102" s="4"/>
      <c r="RUX102" s="4"/>
      <c r="RUY102" s="4"/>
      <c r="RUZ102" s="4"/>
      <c r="RVA102" s="4"/>
      <c r="RVB102" s="4"/>
      <c r="RVC102" s="4"/>
      <c r="RVD102" s="4"/>
      <c r="RVE102" s="4"/>
      <c r="RVF102" s="4"/>
      <c r="RVG102" s="4"/>
      <c r="RVH102" s="4"/>
      <c r="RVI102" s="4"/>
      <c r="RVJ102" s="4"/>
      <c r="RVK102" s="4"/>
      <c r="RVL102" s="4"/>
      <c r="RVM102" s="4"/>
      <c r="RVN102" s="4"/>
      <c r="RVO102" s="4"/>
      <c r="RVP102" s="4"/>
      <c r="RVQ102" s="4"/>
      <c r="RVR102" s="4"/>
      <c r="RVS102" s="4"/>
      <c r="RVT102" s="4"/>
      <c r="RVU102" s="4"/>
      <c r="RVV102" s="4"/>
      <c r="RVW102" s="4"/>
      <c r="RVX102" s="4"/>
      <c r="RVY102" s="4"/>
      <c r="RVZ102" s="4"/>
      <c r="RWA102" s="4"/>
      <c r="RWB102" s="4"/>
      <c r="RWC102" s="4"/>
      <c r="RWD102" s="4"/>
      <c r="RWE102" s="4"/>
      <c r="RWF102" s="4"/>
      <c r="RWG102" s="4"/>
      <c r="RWH102" s="4"/>
      <c r="RWI102" s="4"/>
      <c r="RWJ102" s="4"/>
      <c r="RWK102" s="4"/>
      <c r="RWL102" s="4"/>
      <c r="RWM102" s="4"/>
      <c r="RWN102" s="4"/>
      <c r="RWO102" s="4"/>
      <c r="RWP102" s="4"/>
      <c r="RWQ102" s="4"/>
      <c r="RWR102" s="4"/>
      <c r="RWS102" s="4"/>
      <c r="RWT102" s="4"/>
      <c r="RWU102" s="4"/>
      <c r="RWV102" s="4"/>
      <c r="RWW102" s="4"/>
      <c r="RWX102" s="4"/>
      <c r="RWY102" s="4"/>
      <c r="RWZ102" s="4"/>
      <c r="RXA102" s="4"/>
      <c r="RXB102" s="4"/>
      <c r="RXC102" s="4"/>
      <c r="RXD102" s="4"/>
      <c r="RXE102" s="4"/>
      <c r="RXF102" s="4"/>
      <c r="RXG102" s="4"/>
      <c r="RXH102" s="4"/>
      <c r="RXI102" s="4"/>
      <c r="RXJ102" s="4"/>
      <c r="RXK102" s="4"/>
      <c r="RXL102" s="4"/>
      <c r="RXM102" s="4"/>
      <c r="RXN102" s="4"/>
      <c r="RXO102" s="4"/>
      <c r="RXP102" s="4"/>
      <c r="RXQ102" s="4"/>
      <c r="RXR102" s="4"/>
      <c r="RXS102" s="4"/>
      <c r="RXT102" s="4"/>
      <c r="RXU102" s="4"/>
      <c r="RXV102" s="4"/>
      <c r="RXW102" s="4"/>
      <c r="RXX102" s="4"/>
      <c r="RXY102" s="4"/>
      <c r="RXZ102" s="4"/>
      <c r="RYA102" s="4"/>
      <c r="RYB102" s="4"/>
      <c r="RYC102" s="4"/>
      <c r="RYD102" s="4"/>
      <c r="RYE102" s="4"/>
      <c r="RYF102" s="4"/>
      <c r="RYG102" s="4"/>
      <c r="RYH102" s="4"/>
      <c r="RYI102" s="4"/>
      <c r="RYJ102" s="4"/>
      <c r="RYK102" s="4"/>
      <c r="RYL102" s="4"/>
      <c r="RYM102" s="4"/>
      <c r="RYN102" s="4"/>
      <c r="RYO102" s="4"/>
      <c r="RYP102" s="4"/>
      <c r="RYQ102" s="4"/>
      <c r="RYR102" s="4"/>
      <c r="RYS102" s="4"/>
      <c r="RYT102" s="4"/>
      <c r="RYU102" s="4"/>
      <c r="RYV102" s="4"/>
      <c r="RYW102" s="4"/>
      <c r="RYX102" s="4"/>
      <c r="RYY102" s="4"/>
      <c r="RYZ102" s="4"/>
      <c r="RZA102" s="4"/>
      <c r="RZB102" s="4"/>
      <c r="RZC102" s="4"/>
      <c r="RZD102" s="4"/>
      <c r="RZE102" s="4"/>
      <c r="RZF102" s="4"/>
      <c r="RZG102" s="4"/>
      <c r="RZH102" s="4"/>
      <c r="RZI102" s="4"/>
      <c r="RZJ102" s="4"/>
      <c r="RZK102" s="4"/>
      <c r="RZL102" s="4"/>
      <c r="RZM102" s="4"/>
      <c r="RZN102" s="4"/>
      <c r="RZO102" s="4"/>
      <c r="RZP102" s="4"/>
      <c r="RZQ102" s="4"/>
      <c r="RZR102" s="4"/>
      <c r="RZS102" s="4"/>
      <c r="RZT102" s="4"/>
      <c r="RZU102" s="4"/>
      <c r="RZV102" s="4"/>
      <c r="RZW102" s="4"/>
      <c r="RZX102" s="4"/>
      <c r="RZY102" s="4"/>
      <c r="RZZ102" s="4"/>
      <c r="SAA102" s="4"/>
      <c r="SAB102" s="4"/>
      <c r="SAC102" s="4"/>
      <c r="SAD102" s="4"/>
      <c r="SAE102" s="4"/>
      <c r="SAF102" s="4"/>
      <c r="SAG102" s="4"/>
      <c r="SAH102" s="4"/>
      <c r="SAI102" s="4"/>
      <c r="SAJ102" s="4"/>
      <c r="SAK102" s="4"/>
      <c r="SAL102" s="4"/>
      <c r="SAM102" s="4"/>
      <c r="SAN102" s="4"/>
      <c r="SAO102" s="4"/>
      <c r="SAP102" s="4"/>
      <c r="SAQ102" s="4"/>
      <c r="SAR102" s="4"/>
      <c r="SAS102" s="4"/>
      <c r="SAT102" s="4"/>
      <c r="SAU102" s="4"/>
      <c r="SAV102" s="4"/>
      <c r="SAW102" s="4"/>
      <c r="SAX102" s="4"/>
      <c r="SAY102" s="4"/>
      <c r="SAZ102" s="4"/>
      <c r="SBA102" s="4"/>
      <c r="SBB102" s="4"/>
      <c r="SBC102" s="4"/>
      <c r="SBD102" s="4"/>
      <c r="SBE102" s="4"/>
      <c r="SBF102" s="4"/>
      <c r="SBG102" s="4"/>
      <c r="SBH102" s="4"/>
      <c r="SBI102" s="4"/>
      <c r="SBJ102" s="4"/>
      <c r="SBK102" s="4"/>
      <c r="SBL102" s="4"/>
      <c r="SBM102" s="4"/>
      <c r="SBN102" s="4"/>
      <c r="SBO102" s="4"/>
      <c r="SBP102" s="4"/>
      <c r="SBQ102" s="4"/>
      <c r="SBR102" s="4"/>
      <c r="SBS102" s="4"/>
      <c r="SBT102" s="4"/>
      <c r="SBU102" s="4"/>
      <c r="SBV102" s="4"/>
      <c r="SBW102" s="4"/>
      <c r="SBX102" s="4"/>
      <c r="SBY102" s="4"/>
      <c r="SBZ102" s="4"/>
      <c r="SCA102" s="4"/>
      <c r="SCB102" s="4"/>
      <c r="SCC102" s="4"/>
      <c r="SCD102" s="4"/>
      <c r="SCE102" s="4"/>
      <c r="SCF102" s="4"/>
      <c r="SCG102" s="4"/>
      <c r="SCH102" s="4"/>
      <c r="SCI102" s="4"/>
      <c r="SCJ102" s="4"/>
      <c r="SCK102" s="4"/>
      <c r="SCL102" s="4"/>
      <c r="SCM102" s="4"/>
      <c r="SCN102" s="4"/>
      <c r="SCO102" s="4"/>
      <c r="SCP102" s="4"/>
      <c r="SCQ102" s="4"/>
      <c r="SCR102" s="4"/>
      <c r="SCS102" s="4"/>
      <c r="SCT102" s="4"/>
      <c r="SCU102" s="4"/>
      <c r="SCV102" s="4"/>
      <c r="SCW102" s="4"/>
      <c r="SCX102" s="4"/>
      <c r="SCY102" s="4"/>
      <c r="SCZ102" s="4"/>
      <c r="SDA102" s="4"/>
      <c r="SDB102" s="4"/>
      <c r="SDC102" s="4"/>
      <c r="SDD102" s="4"/>
      <c r="SDE102" s="4"/>
      <c r="SDF102" s="4"/>
      <c r="SDG102" s="4"/>
      <c r="SDH102" s="4"/>
      <c r="SDI102" s="4"/>
      <c r="SDJ102" s="4"/>
      <c r="SDK102" s="4"/>
      <c r="SDL102" s="4"/>
      <c r="SDM102" s="4"/>
      <c r="SDN102" s="4"/>
      <c r="SDO102" s="4"/>
      <c r="SDP102" s="4"/>
      <c r="SDQ102" s="4"/>
      <c r="SDR102" s="4"/>
      <c r="SDS102" s="4"/>
      <c r="SDT102" s="4"/>
      <c r="SDU102" s="4"/>
      <c r="SDV102" s="4"/>
      <c r="SDW102" s="4"/>
      <c r="SDX102" s="4"/>
      <c r="SDY102" s="4"/>
      <c r="SDZ102" s="4"/>
      <c r="SEA102" s="4"/>
      <c r="SEB102" s="4"/>
      <c r="SEC102" s="4"/>
      <c r="SED102" s="4"/>
      <c r="SEE102" s="4"/>
      <c r="SEF102" s="4"/>
      <c r="SEG102" s="4"/>
      <c r="SEH102" s="4"/>
      <c r="SEI102" s="4"/>
      <c r="SEJ102" s="4"/>
      <c r="SEK102" s="4"/>
      <c r="SEL102" s="4"/>
      <c r="SEM102" s="4"/>
      <c r="SEN102" s="4"/>
      <c r="SEO102" s="4"/>
      <c r="SEP102" s="4"/>
      <c r="SEQ102" s="4"/>
      <c r="SER102" s="4"/>
      <c r="SES102" s="4"/>
      <c r="SET102" s="4"/>
      <c r="SEU102" s="4"/>
      <c r="SEV102" s="4"/>
      <c r="SEW102" s="4"/>
      <c r="SEX102" s="4"/>
      <c r="SEY102" s="4"/>
      <c r="SEZ102" s="4"/>
      <c r="SFA102" s="4"/>
      <c r="SFB102" s="4"/>
      <c r="SFC102" s="4"/>
      <c r="SFD102" s="4"/>
      <c r="SFE102" s="4"/>
      <c r="SFF102" s="4"/>
      <c r="SFG102" s="4"/>
      <c r="SFH102" s="4"/>
      <c r="SFI102" s="4"/>
      <c r="SFJ102" s="4"/>
      <c r="SFK102" s="4"/>
      <c r="SFL102" s="4"/>
      <c r="SFM102" s="4"/>
      <c r="SFN102" s="4"/>
      <c r="SFO102" s="4"/>
      <c r="SFP102" s="4"/>
      <c r="SFQ102" s="4"/>
      <c r="SFR102" s="4"/>
      <c r="SFS102" s="4"/>
      <c r="SFT102" s="4"/>
      <c r="SFU102" s="4"/>
      <c r="SFV102" s="4"/>
      <c r="SFW102" s="4"/>
      <c r="SFX102" s="4"/>
      <c r="SFY102" s="4"/>
      <c r="SFZ102" s="4"/>
      <c r="SGA102" s="4"/>
      <c r="SGB102" s="4"/>
      <c r="SGC102" s="4"/>
      <c r="SGD102" s="4"/>
      <c r="SGE102" s="4"/>
      <c r="SGF102" s="4"/>
      <c r="SGG102" s="4"/>
      <c r="SGH102" s="4"/>
      <c r="SGI102" s="4"/>
      <c r="SGJ102" s="4"/>
      <c r="SGK102" s="4"/>
      <c r="SGL102" s="4"/>
      <c r="SGM102" s="4"/>
      <c r="SGN102" s="4"/>
      <c r="SGO102" s="4"/>
      <c r="SGP102" s="4"/>
      <c r="SGQ102" s="4"/>
      <c r="SGR102" s="4"/>
      <c r="SGS102" s="4"/>
      <c r="SGT102" s="4"/>
      <c r="SGU102" s="4"/>
      <c r="SGV102" s="4"/>
      <c r="SGW102" s="4"/>
      <c r="SGX102" s="4"/>
      <c r="SGY102" s="4"/>
      <c r="SGZ102" s="4"/>
      <c r="SHA102" s="4"/>
      <c r="SHB102" s="4"/>
      <c r="SHC102" s="4"/>
      <c r="SHD102" s="4"/>
      <c r="SHE102" s="4"/>
      <c r="SHF102" s="4"/>
      <c r="SHG102" s="4"/>
      <c r="SHH102" s="4"/>
      <c r="SHI102" s="4"/>
      <c r="SHJ102" s="4"/>
      <c r="SHK102" s="4"/>
      <c r="SHL102" s="4"/>
      <c r="SHM102" s="4"/>
      <c r="SHN102" s="4"/>
      <c r="SHO102" s="4"/>
      <c r="SHP102" s="4"/>
      <c r="SHQ102" s="4"/>
      <c r="SHR102" s="4"/>
      <c r="SHS102" s="4"/>
      <c r="SHT102" s="4"/>
      <c r="SHU102" s="4"/>
      <c r="SHV102" s="4"/>
      <c r="SHW102" s="4"/>
      <c r="SHX102" s="4"/>
      <c r="SHY102" s="4"/>
      <c r="SHZ102" s="4"/>
      <c r="SIA102" s="4"/>
      <c r="SIB102" s="4"/>
      <c r="SIC102" s="4"/>
      <c r="SID102" s="4"/>
      <c r="SIE102" s="4"/>
      <c r="SIF102" s="4"/>
      <c r="SIG102" s="4"/>
      <c r="SIH102" s="4"/>
      <c r="SII102" s="4"/>
      <c r="SIJ102" s="4"/>
      <c r="SIK102" s="4"/>
      <c r="SIL102" s="4"/>
      <c r="SIM102" s="4"/>
      <c r="SIN102" s="4"/>
      <c r="SIO102" s="4"/>
      <c r="SIP102" s="4"/>
      <c r="SIQ102" s="4"/>
      <c r="SIR102" s="4"/>
      <c r="SIS102" s="4"/>
      <c r="SIT102" s="4"/>
      <c r="SIU102" s="4"/>
      <c r="SIV102" s="4"/>
      <c r="SIW102" s="4"/>
      <c r="SIX102" s="4"/>
      <c r="SIY102" s="4"/>
      <c r="SIZ102" s="4"/>
      <c r="SJA102" s="4"/>
      <c r="SJB102" s="4"/>
      <c r="SJC102" s="4"/>
      <c r="SJD102" s="4"/>
      <c r="SJE102" s="4"/>
      <c r="SJF102" s="4"/>
      <c r="SJG102" s="4"/>
      <c r="SJH102" s="4"/>
      <c r="SJI102" s="4"/>
      <c r="SJJ102" s="4"/>
      <c r="SJK102" s="4"/>
      <c r="SJL102" s="4"/>
      <c r="SJM102" s="4"/>
      <c r="SJN102" s="4"/>
      <c r="SJO102" s="4"/>
      <c r="SJP102" s="4"/>
      <c r="SJQ102" s="4"/>
      <c r="SJR102" s="4"/>
      <c r="SJS102" s="4"/>
      <c r="SJT102" s="4"/>
      <c r="SJU102" s="4"/>
      <c r="SJV102" s="4"/>
      <c r="SJW102" s="4"/>
      <c r="SJX102" s="4"/>
      <c r="SJY102" s="4"/>
      <c r="SJZ102" s="4"/>
      <c r="SKA102" s="4"/>
      <c r="SKB102" s="4"/>
      <c r="SKC102" s="4"/>
      <c r="SKD102" s="4"/>
      <c r="SKE102" s="4"/>
      <c r="SKF102" s="4"/>
      <c r="SKG102" s="4"/>
      <c r="SKH102" s="4"/>
      <c r="SKI102" s="4"/>
      <c r="SKJ102" s="4"/>
      <c r="SKK102" s="4"/>
      <c r="SKL102" s="4"/>
      <c r="SKM102" s="4"/>
      <c r="SKN102" s="4"/>
      <c r="SKO102" s="4"/>
      <c r="SKP102" s="4"/>
      <c r="SKQ102" s="4"/>
      <c r="SKR102" s="4"/>
      <c r="SKS102" s="4"/>
      <c r="SKT102" s="4"/>
      <c r="SKU102" s="4"/>
      <c r="SKV102" s="4"/>
      <c r="SKW102" s="4"/>
      <c r="SKX102" s="4"/>
      <c r="SKY102" s="4"/>
      <c r="SKZ102" s="4"/>
      <c r="SLA102" s="4"/>
      <c r="SLB102" s="4"/>
      <c r="SLC102" s="4"/>
      <c r="SLD102" s="4"/>
      <c r="SLE102" s="4"/>
      <c r="SLF102" s="4"/>
      <c r="SLG102" s="4"/>
      <c r="SLH102" s="4"/>
      <c r="SLI102" s="4"/>
      <c r="SLJ102" s="4"/>
      <c r="SLK102" s="4"/>
      <c r="SLL102" s="4"/>
      <c r="SLM102" s="4"/>
      <c r="SLN102" s="4"/>
      <c r="SLO102" s="4"/>
      <c r="SLP102" s="4"/>
      <c r="SLQ102" s="4"/>
      <c r="SLR102" s="4"/>
      <c r="SLS102" s="4"/>
      <c r="SLT102" s="4"/>
      <c r="SLU102" s="4"/>
      <c r="SLV102" s="4"/>
      <c r="SLW102" s="4"/>
      <c r="SLX102" s="4"/>
      <c r="SLY102" s="4"/>
      <c r="SLZ102" s="4"/>
      <c r="SMA102" s="4"/>
      <c r="SMB102" s="4"/>
      <c r="SMC102" s="4"/>
      <c r="SMD102" s="4"/>
      <c r="SME102" s="4"/>
      <c r="SMF102" s="4"/>
      <c r="SMG102" s="4"/>
      <c r="SMH102" s="4"/>
      <c r="SMI102" s="4"/>
      <c r="SMJ102" s="4"/>
      <c r="SMK102" s="4"/>
      <c r="SML102" s="4"/>
      <c r="SMM102" s="4"/>
      <c r="SMN102" s="4"/>
      <c r="SMO102" s="4"/>
      <c r="SMP102" s="4"/>
      <c r="SMQ102" s="4"/>
      <c r="SMR102" s="4"/>
      <c r="SMS102" s="4"/>
      <c r="SMT102" s="4"/>
      <c r="SMU102" s="4"/>
      <c r="SMV102" s="4"/>
      <c r="SMW102" s="4"/>
      <c r="SMX102" s="4"/>
      <c r="SMY102" s="4"/>
      <c r="SMZ102" s="4"/>
      <c r="SNA102" s="4"/>
      <c r="SNB102" s="4"/>
      <c r="SNC102" s="4"/>
      <c r="SND102" s="4"/>
      <c r="SNE102" s="4"/>
      <c r="SNF102" s="4"/>
      <c r="SNG102" s="4"/>
      <c r="SNH102" s="4"/>
      <c r="SNI102" s="4"/>
      <c r="SNJ102" s="4"/>
      <c r="SNK102" s="4"/>
      <c r="SNL102" s="4"/>
      <c r="SNM102" s="4"/>
      <c r="SNN102" s="4"/>
      <c r="SNO102" s="4"/>
      <c r="SNP102" s="4"/>
      <c r="SNQ102" s="4"/>
      <c r="SNR102" s="4"/>
      <c r="SNS102" s="4"/>
      <c r="SNT102" s="4"/>
      <c r="SNU102" s="4"/>
      <c r="SNV102" s="4"/>
      <c r="SNW102" s="4"/>
      <c r="SNX102" s="4"/>
      <c r="SNY102" s="4"/>
      <c r="SNZ102" s="4"/>
      <c r="SOA102" s="4"/>
      <c r="SOB102" s="4"/>
      <c r="SOC102" s="4"/>
      <c r="SOD102" s="4"/>
      <c r="SOE102" s="4"/>
      <c r="SOF102" s="4"/>
      <c r="SOG102" s="4"/>
      <c r="SOH102" s="4"/>
      <c r="SOI102" s="4"/>
      <c r="SOJ102" s="4"/>
      <c r="SOK102" s="4"/>
      <c r="SOL102" s="4"/>
      <c r="SOM102" s="4"/>
      <c r="SON102" s="4"/>
      <c r="SOO102" s="4"/>
      <c r="SOP102" s="4"/>
      <c r="SOQ102" s="4"/>
      <c r="SOR102" s="4"/>
      <c r="SOS102" s="4"/>
      <c r="SOT102" s="4"/>
      <c r="SOU102" s="4"/>
      <c r="SOV102" s="4"/>
      <c r="SOW102" s="4"/>
      <c r="SOX102" s="4"/>
      <c r="SOY102" s="4"/>
      <c r="SOZ102" s="4"/>
      <c r="SPA102" s="4"/>
      <c r="SPB102" s="4"/>
      <c r="SPC102" s="4"/>
      <c r="SPD102" s="4"/>
      <c r="SPE102" s="4"/>
      <c r="SPF102" s="4"/>
      <c r="SPG102" s="4"/>
      <c r="SPH102" s="4"/>
      <c r="SPI102" s="4"/>
      <c r="SPJ102" s="4"/>
      <c r="SPK102" s="4"/>
      <c r="SPL102" s="4"/>
      <c r="SPM102" s="4"/>
      <c r="SPN102" s="4"/>
      <c r="SPO102" s="4"/>
      <c r="SPP102" s="4"/>
      <c r="SPQ102" s="4"/>
      <c r="SPR102" s="4"/>
      <c r="SPS102" s="4"/>
      <c r="SPT102" s="4"/>
      <c r="SPU102" s="4"/>
      <c r="SPV102" s="4"/>
      <c r="SPW102" s="4"/>
      <c r="SPX102" s="4"/>
      <c r="SPY102" s="4"/>
      <c r="SPZ102" s="4"/>
      <c r="SQA102" s="4"/>
      <c r="SQB102" s="4"/>
      <c r="SQC102" s="4"/>
      <c r="SQD102" s="4"/>
      <c r="SQE102" s="4"/>
      <c r="SQF102" s="4"/>
      <c r="SQG102" s="4"/>
      <c r="SQH102" s="4"/>
      <c r="SQI102" s="4"/>
      <c r="SQJ102" s="4"/>
      <c r="SQK102" s="4"/>
      <c r="SQL102" s="4"/>
      <c r="SQM102" s="4"/>
      <c r="SQN102" s="4"/>
      <c r="SQO102" s="4"/>
      <c r="SQP102" s="4"/>
      <c r="SQQ102" s="4"/>
      <c r="SQR102" s="4"/>
      <c r="SQS102" s="4"/>
      <c r="SQT102" s="4"/>
      <c r="SQU102" s="4"/>
      <c r="SQV102" s="4"/>
      <c r="SQW102" s="4"/>
      <c r="SQX102" s="4"/>
      <c r="SQY102" s="4"/>
      <c r="SQZ102" s="4"/>
      <c r="SRA102" s="4"/>
      <c r="SRB102" s="4"/>
      <c r="SRC102" s="4"/>
      <c r="SRD102" s="4"/>
      <c r="SRE102" s="4"/>
      <c r="SRF102" s="4"/>
      <c r="SRG102" s="4"/>
      <c r="SRH102" s="4"/>
      <c r="SRI102" s="4"/>
      <c r="SRJ102" s="4"/>
      <c r="SRK102" s="4"/>
      <c r="SRL102" s="4"/>
      <c r="SRM102" s="4"/>
      <c r="SRN102" s="4"/>
      <c r="SRO102" s="4"/>
      <c r="SRP102" s="4"/>
      <c r="SRQ102" s="4"/>
      <c r="SRR102" s="4"/>
      <c r="SRS102" s="4"/>
      <c r="SRT102" s="4"/>
      <c r="SRU102" s="4"/>
      <c r="SRV102" s="4"/>
      <c r="SRW102" s="4"/>
      <c r="SRX102" s="4"/>
      <c r="SRY102" s="4"/>
      <c r="SRZ102" s="4"/>
      <c r="SSA102" s="4"/>
      <c r="SSB102" s="4"/>
      <c r="SSC102" s="4"/>
      <c r="SSD102" s="4"/>
      <c r="SSE102" s="4"/>
      <c r="SSF102" s="4"/>
      <c r="SSG102" s="4"/>
      <c r="SSH102" s="4"/>
      <c r="SSI102" s="4"/>
      <c r="SSJ102" s="4"/>
      <c r="SSK102" s="4"/>
      <c r="SSL102" s="4"/>
      <c r="SSM102" s="4"/>
      <c r="SSN102" s="4"/>
      <c r="SSO102" s="4"/>
      <c r="SSP102" s="4"/>
      <c r="SSQ102" s="4"/>
      <c r="SSR102" s="4"/>
      <c r="SSS102" s="4"/>
      <c r="SST102" s="4"/>
      <c r="SSU102" s="4"/>
      <c r="SSV102" s="4"/>
      <c r="SSW102" s="4"/>
      <c r="SSX102" s="4"/>
      <c r="SSY102" s="4"/>
      <c r="SSZ102" s="4"/>
      <c r="STA102" s="4"/>
      <c r="STB102" s="4"/>
      <c r="STC102" s="4"/>
      <c r="STD102" s="4"/>
      <c r="STE102" s="4"/>
      <c r="STF102" s="4"/>
      <c r="STG102" s="4"/>
      <c r="STH102" s="4"/>
      <c r="STI102" s="4"/>
      <c r="STJ102" s="4"/>
      <c r="STK102" s="4"/>
      <c r="STL102" s="4"/>
      <c r="STM102" s="4"/>
      <c r="STN102" s="4"/>
      <c r="STO102" s="4"/>
      <c r="STP102" s="4"/>
      <c r="STQ102" s="4"/>
      <c r="STR102" s="4"/>
      <c r="STS102" s="4"/>
      <c r="STT102" s="4"/>
      <c r="STU102" s="4"/>
      <c r="STV102" s="4"/>
      <c r="STW102" s="4"/>
      <c r="STX102" s="4"/>
      <c r="STY102" s="4"/>
      <c r="STZ102" s="4"/>
      <c r="SUA102" s="4"/>
      <c r="SUB102" s="4"/>
      <c r="SUC102" s="4"/>
      <c r="SUD102" s="4"/>
      <c r="SUE102" s="4"/>
      <c r="SUF102" s="4"/>
      <c r="SUG102" s="4"/>
      <c r="SUH102" s="4"/>
      <c r="SUI102" s="4"/>
      <c r="SUJ102" s="4"/>
      <c r="SUK102" s="4"/>
      <c r="SUL102" s="4"/>
      <c r="SUM102" s="4"/>
      <c r="SUN102" s="4"/>
      <c r="SUO102" s="4"/>
      <c r="SUP102" s="4"/>
      <c r="SUQ102" s="4"/>
      <c r="SUR102" s="4"/>
      <c r="SUS102" s="4"/>
      <c r="SUT102" s="4"/>
      <c r="SUU102" s="4"/>
      <c r="SUV102" s="4"/>
      <c r="SUW102" s="4"/>
      <c r="SUX102" s="4"/>
      <c r="SUY102" s="4"/>
      <c r="SUZ102" s="4"/>
      <c r="SVA102" s="4"/>
      <c r="SVB102" s="4"/>
      <c r="SVC102" s="4"/>
      <c r="SVD102" s="4"/>
      <c r="SVE102" s="4"/>
      <c r="SVF102" s="4"/>
      <c r="SVG102" s="4"/>
      <c r="SVH102" s="4"/>
      <c r="SVI102" s="4"/>
      <c r="SVJ102" s="4"/>
      <c r="SVK102" s="4"/>
      <c r="SVL102" s="4"/>
      <c r="SVM102" s="4"/>
      <c r="SVN102" s="4"/>
      <c r="SVO102" s="4"/>
      <c r="SVP102" s="4"/>
      <c r="SVQ102" s="4"/>
      <c r="SVR102" s="4"/>
      <c r="SVS102" s="4"/>
      <c r="SVT102" s="4"/>
      <c r="SVU102" s="4"/>
      <c r="SVV102" s="4"/>
      <c r="SVW102" s="4"/>
      <c r="SVX102" s="4"/>
      <c r="SVY102" s="4"/>
      <c r="SVZ102" s="4"/>
      <c r="SWA102" s="4"/>
      <c r="SWB102" s="4"/>
      <c r="SWC102" s="4"/>
      <c r="SWD102" s="4"/>
      <c r="SWE102" s="4"/>
      <c r="SWF102" s="4"/>
      <c r="SWG102" s="4"/>
      <c r="SWH102" s="4"/>
      <c r="SWI102" s="4"/>
      <c r="SWJ102" s="4"/>
      <c r="SWK102" s="4"/>
      <c r="SWL102" s="4"/>
      <c r="SWM102" s="4"/>
      <c r="SWN102" s="4"/>
      <c r="SWO102" s="4"/>
      <c r="SWP102" s="4"/>
      <c r="SWQ102" s="4"/>
      <c r="SWR102" s="4"/>
      <c r="SWS102" s="4"/>
      <c r="SWT102" s="4"/>
      <c r="SWU102" s="4"/>
      <c r="SWV102" s="4"/>
      <c r="SWW102" s="4"/>
      <c r="SWX102" s="4"/>
      <c r="SWY102" s="4"/>
      <c r="SWZ102" s="4"/>
      <c r="SXA102" s="4"/>
      <c r="SXB102" s="4"/>
      <c r="SXC102" s="4"/>
      <c r="SXD102" s="4"/>
      <c r="SXE102" s="4"/>
      <c r="SXF102" s="4"/>
      <c r="SXG102" s="4"/>
      <c r="SXH102" s="4"/>
      <c r="SXI102" s="4"/>
      <c r="SXJ102" s="4"/>
      <c r="SXK102" s="4"/>
      <c r="SXL102" s="4"/>
      <c r="SXM102" s="4"/>
      <c r="SXN102" s="4"/>
      <c r="SXO102" s="4"/>
      <c r="SXP102" s="4"/>
      <c r="SXQ102" s="4"/>
      <c r="SXR102" s="4"/>
      <c r="SXS102" s="4"/>
      <c r="SXT102" s="4"/>
      <c r="SXU102" s="4"/>
      <c r="SXV102" s="4"/>
      <c r="SXW102" s="4"/>
      <c r="SXX102" s="4"/>
      <c r="SXY102" s="4"/>
      <c r="SXZ102" s="4"/>
      <c r="SYA102" s="4"/>
      <c r="SYB102" s="4"/>
      <c r="SYC102" s="4"/>
      <c r="SYD102" s="4"/>
      <c r="SYE102" s="4"/>
      <c r="SYF102" s="4"/>
      <c r="SYG102" s="4"/>
      <c r="SYH102" s="4"/>
      <c r="SYI102" s="4"/>
      <c r="SYJ102" s="4"/>
      <c r="SYK102" s="4"/>
      <c r="SYL102" s="4"/>
      <c r="SYM102" s="4"/>
      <c r="SYN102" s="4"/>
      <c r="SYO102" s="4"/>
      <c r="SYP102" s="4"/>
      <c r="SYQ102" s="4"/>
      <c r="SYR102" s="4"/>
      <c r="SYS102" s="4"/>
      <c r="SYT102" s="4"/>
      <c r="SYU102" s="4"/>
      <c r="SYV102" s="4"/>
      <c r="SYW102" s="4"/>
      <c r="SYX102" s="4"/>
      <c r="SYY102" s="4"/>
      <c r="SYZ102" s="4"/>
      <c r="SZA102" s="4"/>
      <c r="SZB102" s="4"/>
      <c r="SZC102" s="4"/>
      <c r="SZD102" s="4"/>
      <c r="SZE102" s="4"/>
      <c r="SZF102" s="4"/>
      <c r="SZG102" s="4"/>
      <c r="SZH102" s="4"/>
      <c r="SZI102" s="4"/>
      <c r="SZJ102" s="4"/>
      <c r="SZK102" s="4"/>
      <c r="SZL102" s="4"/>
      <c r="SZM102" s="4"/>
      <c r="SZN102" s="4"/>
      <c r="SZO102" s="4"/>
      <c r="SZP102" s="4"/>
      <c r="SZQ102" s="4"/>
      <c r="SZR102" s="4"/>
      <c r="SZS102" s="4"/>
      <c r="SZT102" s="4"/>
      <c r="SZU102" s="4"/>
      <c r="SZV102" s="4"/>
      <c r="SZW102" s="4"/>
      <c r="SZX102" s="4"/>
      <c r="SZY102" s="4"/>
      <c r="SZZ102" s="4"/>
      <c r="TAA102" s="4"/>
      <c r="TAB102" s="4"/>
      <c r="TAC102" s="4"/>
      <c r="TAD102" s="4"/>
      <c r="TAE102" s="4"/>
      <c r="TAF102" s="4"/>
      <c r="TAG102" s="4"/>
      <c r="TAH102" s="4"/>
      <c r="TAI102" s="4"/>
      <c r="TAJ102" s="4"/>
      <c r="TAK102" s="4"/>
      <c r="TAL102" s="4"/>
      <c r="TAM102" s="4"/>
      <c r="TAN102" s="4"/>
      <c r="TAO102" s="4"/>
      <c r="TAP102" s="4"/>
      <c r="TAQ102" s="4"/>
      <c r="TAR102" s="4"/>
      <c r="TAS102" s="4"/>
      <c r="TAT102" s="4"/>
      <c r="TAU102" s="4"/>
      <c r="TAV102" s="4"/>
      <c r="TAW102" s="4"/>
      <c r="TAX102" s="4"/>
      <c r="TAY102" s="4"/>
      <c r="TAZ102" s="4"/>
      <c r="TBA102" s="4"/>
      <c r="TBB102" s="4"/>
      <c r="TBC102" s="4"/>
      <c r="TBD102" s="4"/>
      <c r="TBE102" s="4"/>
      <c r="TBF102" s="4"/>
      <c r="TBG102" s="4"/>
      <c r="TBH102" s="4"/>
      <c r="TBI102" s="4"/>
      <c r="TBJ102" s="4"/>
      <c r="TBK102" s="4"/>
      <c r="TBL102" s="4"/>
      <c r="TBM102" s="4"/>
      <c r="TBN102" s="4"/>
      <c r="TBO102" s="4"/>
      <c r="TBP102" s="4"/>
      <c r="TBQ102" s="4"/>
      <c r="TBR102" s="4"/>
      <c r="TBS102" s="4"/>
      <c r="TBT102" s="4"/>
      <c r="TBU102" s="4"/>
      <c r="TBV102" s="4"/>
      <c r="TBW102" s="4"/>
      <c r="TBX102" s="4"/>
      <c r="TBY102" s="4"/>
      <c r="TBZ102" s="4"/>
      <c r="TCA102" s="4"/>
      <c r="TCB102" s="4"/>
      <c r="TCC102" s="4"/>
      <c r="TCD102" s="4"/>
      <c r="TCE102" s="4"/>
      <c r="TCF102" s="4"/>
      <c r="TCG102" s="4"/>
      <c r="TCH102" s="4"/>
      <c r="TCI102" s="4"/>
      <c r="TCJ102" s="4"/>
      <c r="TCK102" s="4"/>
      <c r="TCL102" s="4"/>
      <c r="TCM102" s="4"/>
      <c r="TCN102" s="4"/>
      <c r="TCO102" s="4"/>
      <c r="TCP102" s="4"/>
      <c r="TCQ102" s="4"/>
      <c r="TCR102" s="4"/>
      <c r="TCS102" s="4"/>
      <c r="TCT102" s="4"/>
      <c r="TCU102" s="4"/>
      <c r="TCV102" s="4"/>
      <c r="TCW102" s="4"/>
      <c r="TCX102" s="4"/>
      <c r="TCY102" s="4"/>
      <c r="TCZ102" s="4"/>
      <c r="TDA102" s="4"/>
      <c r="TDB102" s="4"/>
      <c r="TDC102" s="4"/>
      <c r="TDD102" s="4"/>
      <c r="TDE102" s="4"/>
      <c r="TDF102" s="4"/>
      <c r="TDG102" s="4"/>
      <c r="TDH102" s="4"/>
      <c r="TDI102" s="4"/>
      <c r="TDJ102" s="4"/>
      <c r="TDK102" s="4"/>
      <c r="TDL102" s="4"/>
      <c r="TDM102" s="4"/>
      <c r="TDN102" s="4"/>
      <c r="TDO102" s="4"/>
      <c r="TDP102" s="4"/>
      <c r="TDQ102" s="4"/>
      <c r="TDR102" s="4"/>
      <c r="TDS102" s="4"/>
      <c r="TDT102" s="4"/>
      <c r="TDU102" s="4"/>
      <c r="TDV102" s="4"/>
      <c r="TDW102" s="4"/>
      <c r="TDX102" s="4"/>
      <c r="TDY102" s="4"/>
      <c r="TDZ102" s="4"/>
      <c r="TEA102" s="4"/>
      <c r="TEB102" s="4"/>
      <c r="TEC102" s="4"/>
      <c r="TED102" s="4"/>
      <c r="TEE102" s="4"/>
      <c r="TEF102" s="4"/>
      <c r="TEG102" s="4"/>
      <c r="TEH102" s="4"/>
      <c r="TEI102" s="4"/>
      <c r="TEJ102" s="4"/>
      <c r="TEK102" s="4"/>
      <c r="TEL102" s="4"/>
      <c r="TEM102" s="4"/>
      <c r="TEN102" s="4"/>
      <c r="TEO102" s="4"/>
      <c r="TEP102" s="4"/>
      <c r="TEQ102" s="4"/>
      <c r="TER102" s="4"/>
      <c r="TES102" s="4"/>
      <c r="TET102" s="4"/>
      <c r="TEU102" s="4"/>
      <c r="TEV102" s="4"/>
      <c r="TEW102" s="4"/>
      <c r="TEX102" s="4"/>
      <c r="TEY102" s="4"/>
      <c r="TEZ102" s="4"/>
      <c r="TFA102" s="4"/>
      <c r="TFB102" s="4"/>
      <c r="TFC102" s="4"/>
      <c r="TFD102" s="4"/>
      <c r="TFE102" s="4"/>
      <c r="TFF102" s="4"/>
      <c r="TFG102" s="4"/>
      <c r="TFH102" s="4"/>
      <c r="TFI102" s="4"/>
      <c r="TFJ102" s="4"/>
      <c r="TFK102" s="4"/>
      <c r="TFL102" s="4"/>
      <c r="TFM102" s="4"/>
      <c r="TFN102" s="4"/>
      <c r="TFO102" s="4"/>
      <c r="TFP102" s="4"/>
      <c r="TFQ102" s="4"/>
      <c r="TFR102" s="4"/>
      <c r="TFS102" s="4"/>
      <c r="TFT102" s="4"/>
      <c r="TFU102" s="4"/>
      <c r="TFV102" s="4"/>
      <c r="TFW102" s="4"/>
      <c r="TFX102" s="4"/>
      <c r="TFY102" s="4"/>
      <c r="TFZ102" s="4"/>
      <c r="TGA102" s="4"/>
      <c r="TGB102" s="4"/>
      <c r="TGC102" s="4"/>
      <c r="TGD102" s="4"/>
      <c r="TGE102" s="4"/>
      <c r="TGF102" s="4"/>
      <c r="TGG102" s="4"/>
      <c r="TGH102" s="4"/>
      <c r="TGI102" s="4"/>
      <c r="TGJ102" s="4"/>
      <c r="TGK102" s="4"/>
      <c r="TGL102" s="4"/>
      <c r="TGM102" s="4"/>
      <c r="TGN102" s="4"/>
      <c r="TGO102" s="4"/>
      <c r="TGP102" s="4"/>
      <c r="TGQ102" s="4"/>
      <c r="TGR102" s="4"/>
      <c r="TGS102" s="4"/>
      <c r="TGT102" s="4"/>
      <c r="TGU102" s="4"/>
      <c r="TGV102" s="4"/>
      <c r="TGW102" s="4"/>
      <c r="TGX102" s="4"/>
      <c r="TGY102" s="4"/>
      <c r="TGZ102" s="4"/>
      <c r="THA102" s="4"/>
      <c r="THB102" s="4"/>
      <c r="THC102" s="4"/>
      <c r="THD102" s="4"/>
      <c r="THE102" s="4"/>
      <c r="THF102" s="4"/>
      <c r="THG102" s="4"/>
      <c r="THH102" s="4"/>
      <c r="THI102" s="4"/>
      <c r="THJ102" s="4"/>
      <c r="THK102" s="4"/>
      <c r="THL102" s="4"/>
      <c r="THM102" s="4"/>
      <c r="THN102" s="4"/>
      <c r="THO102" s="4"/>
      <c r="THP102" s="4"/>
      <c r="THQ102" s="4"/>
      <c r="THR102" s="4"/>
      <c r="THS102" s="4"/>
      <c r="THT102" s="4"/>
      <c r="THU102" s="4"/>
      <c r="THV102" s="4"/>
      <c r="THW102" s="4"/>
      <c r="THX102" s="4"/>
      <c r="THY102" s="4"/>
      <c r="THZ102" s="4"/>
      <c r="TIA102" s="4"/>
      <c r="TIB102" s="4"/>
      <c r="TIC102" s="4"/>
      <c r="TID102" s="4"/>
      <c r="TIE102" s="4"/>
      <c r="TIF102" s="4"/>
      <c r="TIG102" s="4"/>
      <c r="TIH102" s="4"/>
      <c r="TII102" s="4"/>
      <c r="TIJ102" s="4"/>
      <c r="TIK102" s="4"/>
      <c r="TIL102" s="4"/>
      <c r="TIM102" s="4"/>
      <c r="TIN102" s="4"/>
      <c r="TIO102" s="4"/>
      <c r="TIP102" s="4"/>
      <c r="TIQ102" s="4"/>
      <c r="TIR102" s="4"/>
      <c r="TIS102" s="4"/>
      <c r="TIT102" s="4"/>
      <c r="TIU102" s="4"/>
      <c r="TIV102" s="4"/>
      <c r="TIW102" s="4"/>
      <c r="TIX102" s="4"/>
      <c r="TIY102" s="4"/>
      <c r="TIZ102" s="4"/>
      <c r="TJA102" s="4"/>
      <c r="TJB102" s="4"/>
      <c r="TJC102" s="4"/>
      <c r="TJD102" s="4"/>
      <c r="TJE102" s="4"/>
      <c r="TJF102" s="4"/>
      <c r="TJG102" s="4"/>
      <c r="TJH102" s="4"/>
      <c r="TJI102" s="4"/>
      <c r="TJJ102" s="4"/>
      <c r="TJK102" s="4"/>
      <c r="TJL102" s="4"/>
      <c r="TJM102" s="4"/>
      <c r="TJN102" s="4"/>
      <c r="TJO102" s="4"/>
      <c r="TJP102" s="4"/>
      <c r="TJQ102" s="4"/>
      <c r="TJR102" s="4"/>
      <c r="TJS102" s="4"/>
      <c r="TJT102" s="4"/>
      <c r="TJU102" s="4"/>
      <c r="TJV102" s="4"/>
      <c r="TJW102" s="4"/>
      <c r="TJX102" s="4"/>
      <c r="TJY102" s="4"/>
      <c r="TJZ102" s="4"/>
      <c r="TKA102" s="4"/>
      <c r="TKB102" s="4"/>
      <c r="TKC102" s="4"/>
      <c r="TKD102" s="4"/>
      <c r="TKE102" s="4"/>
      <c r="TKF102" s="4"/>
      <c r="TKG102" s="4"/>
      <c r="TKH102" s="4"/>
      <c r="TKI102" s="4"/>
      <c r="TKJ102" s="4"/>
      <c r="TKK102" s="4"/>
      <c r="TKL102" s="4"/>
      <c r="TKM102" s="4"/>
      <c r="TKN102" s="4"/>
      <c r="TKO102" s="4"/>
      <c r="TKP102" s="4"/>
      <c r="TKQ102" s="4"/>
      <c r="TKR102" s="4"/>
      <c r="TKS102" s="4"/>
      <c r="TKT102" s="4"/>
      <c r="TKU102" s="4"/>
      <c r="TKV102" s="4"/>
      <c r="TKW102" s="4"/>
      <c r="TKX102" s="4"/>
      <c r="TKY102" s="4"/>
      <c r="TKZ102" s="4"/>
      <c r="TLA102" s="4"/>
      <c r="TLB102" s="4"/>
      <c r="TLC102" s="4"/>
      <c r="TLD102" s="4"/>
      <c r="TLE102" s="4"/>
      <c r="TLF102" s="4"/>
      <c r="TLG102" s="4"/>
      <c r="TLH102" s="4"/>
      <c r="TLI102" s="4"/>
      <c r="TLJ102" s="4"/>
      <c r="TLK102" s="4"/>
      <c r="TLL102" s="4"/>
      <c r="TLM102" s="4"/>
      <c r="TLN102" s="4"/>
      <c r="TLO102" s="4"/>
      <c r="TLP102" s="4"/>
      <c r="TLQ102" s="4"/>
      <c r="TLR102" s="4"/>
      <c r="TLS102" s="4"/>
      <c r="TLT102" s="4"/>
      <c r="TLU102" s="4"/>
      <c r="TLV102" s="4"/>
      <c r="TLW102" s="4"/>
      <c r="TLX102" s="4"/>
      <c r="TLY102" s="4"/>
      <c r="TLZ102" s="4"/>
      <c r="TMA102" s="4"/>
      <c r="TMB102" s="4"/>
      <c r="TMC102" s="4"/>
      <c r="TMD102" s="4"/>
      <c r="TME102" s="4"/>
      <c r="TMF102" s="4"/>
      <c r="TMG102" s="4"/>
      <c r="TMH102" s="4"/>
      <c r="TMI102" s="4"/>
      <c r="TMJ102" s="4"/>
      <c r="TMK102" s="4"/>
      <c r="TML102" s="4"/>
      <c r="TMM102" s="4"/>
      <c r="TMN102" s="4"/>
      <c r="TMO102" s="4"/>
      <c r="TMP102" s="4"/>
      <c r="TMQ102" s="4"/>
      <c r="TMR102" s="4"/>
      <c r="TMS102" s="4"/>
      <c r="TMT102" s="4"/>
      <c r="TMU102" s="4"/>
      <c r="TMV102" s="4"/>
      <c r="TMW102" s="4"/>
      <c r="TMX102" s="4"/>
      <c r="TMY102" s="4"/>
      <c r="TMZ102" s="4"/>
      <c r="TNA102" s="4"/>
      <c r="TNB102" s="4"/>
      <c r="TNC102" s="4"/>
      <c r="TND102" s="4"/>
      <c r="TNE102" s="4"/>
      <c r="TNF102" s="4"/>
      <c r="TNG102" s="4"/>
      <c r="TNH102" s="4"/>
      <c r="TNI102" s="4"/>
      <c r="TNJ102" s="4"/>
      <c r="TNK102" s="4"/>
      <c r="TNL102" s="4"/>
      <c r="TNM102" s="4"/>
      <c r="TNN102" s="4"/>
      <c r="TNO102" s="4"/>
      <c r="TNP102" s="4"/>
      <c r="TNQ102" s="4"/>
      <c r="TNR102" s="4"/>
      <c r="TNS102" s="4"/>
      <c r="TNT102" s="4"/>
      <c r="TNU102" s="4"/>
      <c r="TNV102" s="4"/>
      <c r="TNW102" s="4"/>
      <c r="TNX102" s="4"/>
      <c r="TNY102" s="4"/>
      <c r="TNZ102" s="4"/>
      <c r="TOA102" s="4"/>
      <c r="TOB102" s="4"/>
      <c r="TOC102" s="4"/>
      <c r="TOD102" s="4"/>
      <c r="TOE102" s="4"/>
      <c r="TOF102" s="4"/>
      <c r="TOG102" s="4"/>
      <c r="TOH102" s="4"/>
      <c r="TOI102" s="4"/>
      <c r="TOJ102" s="4"/>
      <c r="TOK102" s="4"/>
      <c r="TOL102" s="4"/>
      <c r="TOM102" s="4"/>
      <c r="TON102" s="4"/>
      <c r="TOO102" s="4"/>
      <c r="TOP102" s="4"/>
      <c r="TOQ102" s="4"/>
      <c r="TOR102" s="4"/>
      <c r="TOS102" s="4"/>
      <c r="TOT102" s="4"/>
      <c r="TOU102" s="4"/>
      <c r="TOV102" s="4"/>
      <c r="TOW102" s="4"/>
      <c r="TOX102" s="4"/>
      <c r="TOY102" s="4"/>
      <c r="TOZ102" s="4"/>
      <c r="TPA102" s="4"/>
      <c r="TPB102" s="4"/>
      <c r="TPC102" s="4"/>
      <c r="TPD102" s="4"/>
      <c r="TPE102" s="4"/>
      <c r="TPF102" s="4"/>
      <c r="TPG102" s="4"/>
      <c r="TPH102" s="4"/>
      <c r="TPI102" s="4"/>
      <c r="TPJ102" s="4"/>
      <c r="TPK102" s="4"/>
      <c r="TPL102" s="4"/>
      <c r="TPM102" s="4"/>
      <c r="TPN102" s="4"/>
      <c r="TPO102" s="4"/>
      <c r="TPP102" s="4"/>
      <c r="TPQ102" s="4"/>
      <c r="TPR102" s="4"/>
      <c r="TPS102" s="4"/>
      <c r="TPT102" s="4"/>
      <c r="TPU102" s="4"/>
      <c r="TPV102" s="4"/>
      <c r="TPW102" s="4"/>
      <c r="TPX102" s="4"/>
      <c r="TPY102" s="4"/>
      <c r="TPZ102" s="4"/>
      <c r="TQA102" s="4"/>
      <c r="TQB102" s="4"/>
      <c r="TQC102" s="4"/>
      <c r="TQD102" s="4"/>
      <c r="TQE102" s="4"/>
      <c r="TQF102" s="4"/>
      <c r="TQG102" s="4"/>
      <c r="TQH102" s="4"/>
      <c r="TQI102" s="4"/>
      <c r="TQJ102" s="4"/>
      <c r="TQK102" s="4"/>
      <c r="TQL102" s="4"/>
      <c r="TQM102" s="4"/>
      <c r="TQN102" s="4"/>
      <c r="TQO102" s="4"/>
      <c r="TQP102" s="4"/>
      <c r="TQQ102" s="4"/>
      <c r="TQR102" s="4"/>
      <c r="TQS102" s="4"/>
      <c r="TQT102" s="4"/>
      <c r="TQU102" s="4"/>
      <c r="TQV102" s="4"/>
      <c r="TQW102" s="4"/>
      <c r="TQX102" s="4"/>
      <c r="TQY102" s="4"/>
      <c r="TQZ102" s="4"/>
      <c r="TRA102" s="4"/>
      <c r="TRB102" s="4"/>
      <c r="TRC102" s="4"/>
      <c r="TRD102" s="4"/>
      <c r="TRE102" s="4"/>
      <c r="TRF102" s="4"/>
      <c r="TRG102" s="4"/>
      <c r="TRH102" s="4"/>
      <c r="TRI102" s="4"/>
      <c r="TRJ102" s="4"/>
      <c r="TRK102" s="4"/>
      <c r="TRL102" s="4"/>
      <c r="TRM102" s="4"/>
      <c r="TRN102" s="4"/>
      <c r="TRO102" s="4"/>
      <c r="TRP102" s="4"/>
      <c r="TRQ102" s="4"/>
      <c r="TRR102" s="4"/>
      <c r="TRS102" s="4"/>
      <c r="TRT102" s="4"/>
      <c r="TRU102" s="4"/>
      <c r="TRV102" s="4"/>
      <c r="TRW102" s="4"/>
      <c r="TRX102" s="4"/>
      <c r="TRY102" s="4"/>
      <c r="TRZ102" s="4"/>
      <c r="TSA102" s="4"/>
      <c r="TSB102" s="4"/>
      <c r="TSC102" s="4"/>
      <c r="TSD102" s="4"/>
      <c r="TSE102" s="4"/>
      <c r="TSF102" s="4"/>
      <c r="TSG102" s="4"/>
      <c r="TSH102" s="4"/>
      <c r="TSI102" s="4"/>
      <c r="TSJ102" s="4"/>
      <c r="TSK102" s="4"/>
      <c r="TSL102" s="4"/>
      <c r="TSM102" s="4"/>
      <c r="TSN102" s="4"/>
      <c r="TSO102" s="4"/>
      <c r="TSP102" s="4"/>
      <c r="TSQ102" s="4"/>
      <c r="TSR102" s="4"/>
      <c r="TSS102" s="4"/>
      <c r="TST102" s="4"/>
      <c r="TSU102" s="4"/>
      <c r="TSV102" s="4"/>
      <c r="TSW102" s="4"/>
      <c r="TSX102" s="4"/>
      <c r="TSY102" s="4"/>
      <c r="TSZ102" s="4"/>
      <c r="TTA102" s="4"/>
      <c r="TTB102" s="4"/>
      <c r="TTC102" s="4"/>
      <c r="TTD102" s="4"/>
      <c r="TTE102" s="4"/>
      <c r="TTF102" s="4"/>
      <c r="TTG102" s="4"/>
      <c r="TTH102" s="4"/>
      <c r="TTI102" s="4"/>
      <c r="TTJ102" s="4"/>
      <c r="TTK102" s="4"/>
      <c r="TTL102" s="4"/>
      <c r="TTM102" s="4"/>
      <c r="TTN102" s="4"/>
      <c r="TTO102" s="4"/>
      <c r="TTP102" s="4"/>
      <c r="TTQ102" s="4"/>
      <c r="TTR102" s="4"/>
      <c r="TTS102" s="4"/>
      <c r="TTT102" s="4"/>
      <c r="TTU102" s="4"/>
      <c r="TTV102" s="4"/>
      <c r="TTW102" s="4"/>
      <c r="TTX102" s="4"/>
      <c r="TTY102" s="4"/>
      <c r="TTZ102" s="4"/>
      <c r="TUA102" s="4"/>
      <c r="TUB102" s="4"/>
      <c r="TUC102" s="4"/>
      <c r="TUD102" s="4"/>
      <c r="TUE102" s="4"/>
      <c r="TUF102" s="4"/>
      <c r="TUG102" s="4"/>
      <c r="TUH102" s="4"/>
      <c r="TUI102" s="4"/>
      <c r="TUJ102" s="4"/>
      <c r="TUK102" s="4"/>
      <c r="TUL102" s="4"/>
      <c r="TUM102" s="4"/>
      <c r="TUN102" s="4"/>
      <c r="TUO102" s="4"/>
      <c r="TUP102" s="4"/>
      <c r="TUQ102" s="4"/>
      <c r="TUR102" s="4"/>
      <c r="TUS102" s="4"/>
      <c r="TUT102" s="4"/>
      <c r="TUU102" s="4"/>
      <c r="TUV102" s="4"/>
      <c r="TUW102" s="4"/>
      <c r="TUX102" s="4"/>
      <c r="TUY102" s="4"/>
      <c r="TUZ102" s="4"/>
      <c r="TVA102" s="4"/>
      <c r="TVB102" s="4"/>
      <c r="TVC102" s="4"/>
      <c r="TVD102" s="4"/>
      <c r="TVE102" s="4"/>
      <c r="TVF102" s="4"/>
      <c r="TVG102" s="4"/>
      <c r="TVH102" s="4"/>
      <c r="TVI102" s="4"/>
      <c r="TVJ102" s="4"/>
      <c r="TVK102" s="4"/>
      <c r="TVL102" s="4"/>
      <c r="TVM102" s="4"/>
      <c r="TVN102" s="4"/>
      <c r="TVO102" s="4"/>
      <c r="TVP102" s="4"/>
      <c r="TVQ102" s="4"/>
      <c r="TVR102" s="4"/>
      <c r="TVS102" s="4"/>
      <c r="TVT102" s="4"/>
      <c r="TVU102" s="4"/>
      <c r="TVV102" s="4"/>
      <c r="TVW102" s="4"/>
      <c r="TVX102" s="4"/>
      <c r="TVY102" s="4"/>
      <c r="TVZ102" s="4"/>
      <c r="TWA102" s="4"/>
      <c r="TWB102" s="4"/>
      <c r="TWC102" s="4"/>
      <c r="TWD102" s="4"/>
      <c r="TWE102" s="4"/>
      <c r="TWF102" s="4"/>
      <c r="TWG102" s="4"/>
      <c r="TWH102" s="4"/>
      <c r="TWI102" s="4"/>
      <c r="TWJ102" s="4"/>
      <c r="TWK102" s="4"/>
      <c r="TWL102" s="4"/>
      <c r="TWM102" s="4"/>
      <c r="TWN102" s="4"/>
      <c r="TWO102" s="4"/>
      <c r="TWP102" s="4"/>
      <c r="TWQ102" s="4"/>
      <c r="TWR102" s="4"/>
      <c r="TWS102" s="4"/>
      <c r="TWT102" s="4"/>
      <c r="TWU102" s="4"/>
      <c r="TWV102" s="4"/>
      <c r="TWW102" s="4"/>
      <c r="TWX102" s="4"/>
      <c r="TWY102" s="4"/>
      <c r="TWZ102" s="4"/>
      <c r="TXA102" s="4"/>
      <c r="TXB102" s="4"/>
      <c r="TXC102" s="4"/>
      <c r="TXD102" s="4"/>
      <c r="TXE102" s="4"/>
      <c r="TXF102" s="4"/>
      <c r="TXG102" s="4"/>
      <c r="TXH102" s="4"/>
      <c r="TXI102" s="4"/>
      <c r="TXJ102" s="4"/>
      <c r="TXK102" s="4"/>
      <c r="TXL102" s="4"/>
      <c r="TXM102" s="4"/>
      <c r="TXN102" s="4"/>
      <c r="TXO102" s="4"/>
      <c r="TXP102" s="4"/>
      <c r="TXQ102" s="4"/>
      <c r="TXR102" s="4"/>
      <c r="TXS102" s="4"/>
      <c r="TXT102" s="4"/>
      <c r="TXU102" s="4"/>
      <c r="TXV102" s="4"/>
      <c r="TXW102" s="4"/>
      <c r="TXX102" s="4"/>
      <c r="TXY102" s="4"/>
      <c r="TXZ102" s="4"/>
      <c r="TYA102" s="4"/>
      <c r="TYB102" s="4"/>
      <c r="TYC102" s="4"/>
      <c r="TYD102" s="4"/>
      <c r="TYE102" s="4"/>
      <c r="TYF102" s="4"/>
      <c r="TYG102" s="4"/>
      <c r="TYH102" s="4"/>
      <c r="TYI102" s="4"/>
      <c r="TYJ102" s="4"/>
      <c r="TYK102" s="4"/>
      <c r="TYL102" s="4"/>
      <c r="TYM102" s="4"/>
      <c r="TYN102" s="4"/>
      <c r="TYO102" s="4"/>
      <c r="TYP102" s="4"/>
      <c r="TYQ102" s="4"/>
      <c r="TYR102" s="4"/>
      <c r="TYS102" s="4"/>
      <c r="TYT102" s="4"/>
      <c r="TYU102" s="4"/>
      <c r="TYV102" s="4"/>
      <c r="TYW102" s="4"/>
      <c r="TYX102" s="4"/>
      <c r="TYY102" s="4"/>
      <c r="TYZ102" s="4"/>
      <c r="TZA102" s="4"/>
      <c r="TZB102" s="4"/>
      <c r="TZC102" s="4"/>
      <c r="TZD102" s="4"/>
      <c r="TZE102" s="4"/>
      <c r="TZF102" s="4"/>
      <c r="TZG102" s="4"/>
      <c r="TZH102" s="4"/>
      <c r="TZI102" s="4"/>
      <c r="TZJ102" s="4"/>
      <c r="TZK102" s="4"/>
      <c r="TZL102" s="4"/>
      <c r="TZM102" s="4"/>
      <c r="TZN102" s="4"/>
      <c r="TZO102" s="4"/>
      <c r="TZP102" s="4"/>
      <c r="TZQ102" s="4"/>
      <c r="TZR102" s="4"/>
      <c r="TZS102" s="4"/>
      <c r="TZT102" s="4"/>
      <c r="TZU102" s="4"/>
      <c r="TZV102" s="4"/>
      <c r="TZW102" s="4"/>
      <c r="TZX102" s="4"/>
      <c r="TZY102" s="4"/>
      <c r="TZZ102" s="4"/>
      <c r="UAA102" s="4"/>
      <c r="UAB102" s="4"/>
      <c r="UAC102" s="4"/>
      <c r="UAD102" s="4"/>
      <c r="UAE102" s="4"/>
      <c r="UAF102" s="4"/>
      <c r="UAG102" s="4"/>
      <c r="UAH102" s="4"/>
      <c r="UAI102" s="4"/>
      <c r="UAJ102" s="4"/>
      <c r="UAK102" s="4"/>
      <c r="UAL102" s="4"/>
      <c r="UAM102" s="4"/>
      <c r="UAN102" s="4"/>
      <c r="UAO102" s="4"/>
      <c r="UAP102" s="4"/>
      <c r="UAQ102" s="4"/>
      <c r="UAR102" s="4"/>
      <c r="UAS102" s="4"/>
      <c r="UAT102" s="4"/>
      <c r="UAU102" s="4"/>
      <c r="UAV102" s="4"/>
      <c r="UAW102" s="4"/>
      <c r="UAX102" s="4"/>
      <c r="UAY102" s="4"/>
      <c r="UAZ102" s="4"/>
      <c r="UBA102" s="4"/>
      <c r="UBB102" s="4"/>
      <c r="UBC102" s="4"/>
      <c r="UBD102" s="4"/>
      <c r="UBE102" s="4"/>
      <c r="UBF102" s="4"/>
      <c r="UBG102" s="4"/>
      <c r="UBH102" s="4"/>
      <c r="UBI102" s="4"/>
      <c r="UBJ102" s="4"/>
      <c r="UBK102" s="4"/>
      <c r="UBL102" s="4"/>
      <c r="UBM102" s="4"/>
      <c r="UBN102" s="4"/>
      <c r="UBO102" s="4"/>
      <c r="UBP102" s="4"/>
      <c r="UBQ102" s="4"/>
      <c r="UBR102" s="4"/>
      <c r="UBS102" s="4"/>
      <c r="UBT102" s="4"/>
      <c r="UBU102" s="4"/>
      <c r="UBV102" s="4"/>
      <c r="UBW102" s="4"/>
      <c r="UBX102" s="4"/>
      <c r="UBY102" s="4"/>
      <c r="UBZ102" s="4"/>
      <c r="UCA102" s="4"/>
      <c r="UCB102" s="4"/>
      <c r="UCC102" s="4"/>
      <c r="UCD102" s="4"/>
      <c r="UCE102" s="4"/>
      <c r="UCF102" s="4"/>
      <c r="UCG102" s="4"/>
      <c r="UCH102" s="4"/>
      <c r="UCI102" s="4"/>
      <c r="UCJ102" s="4"/>
      <c r="UCK102" s="4"/>
      <c r="UCL102" s="4"/>
      <c r="UCM102" s="4"/>
      <c r="UCN102" s="4"/>
      <c r="UCO102" s="4"/>
      <c r="UCP102" s="4"/>
      <c r="UCQ102" s="4"/>
      <c r="UCR102" s="4"/>
      <c r="UCS102" s="4"/>
      <c r="UCT102" s="4"/>
      <c r="UCU102" s="4"/>
      <c r="UCV102" s="4"/>
      <c r="UCW102" s="4"/>
      <c r="UCX102" s="4"/>
      <c r="UCY102" s="4"/>
      <c r="UCZ102" s="4"/>
      <c r="UDA102" s="4"/>
      <c r="UDB102" s="4"/>
      <c r="UDC102" s="4"/>
      <c r="UDD102" s="4"/>
      <c r="UDE102" s="4"/>
      <c r="UDF102" s="4"/>
      <c r="UDG102" s="4"/>
      <c r="UDH102" s="4"/>
      <c r="UDI102" s="4"/>
      <c r="UDJ102" s="4"/>
      <c r="UDK102" s="4"/>
      <c r="UDL102" s="4"/>
      <c r="UDM102" s="4"/>
      <c r="UDN102" s="4"/>
      <c r="UDO102" s="4"/>
      <c r="UDP102" s="4"/>
      <c r="UDQ102" s="4"/>
      <c r="UDR102" s="4"/>
      <c r="UDS102" s="4"/>
      <c r="UDT102" s="4"/>
      <c r="UDU102" s="4"/>
      <c r="UDV102" s="4"/>
      <c r="UDW102" s="4"/>
      <c r="UDX102" s="4"/>
      <c r="UDY102" s="4"/>
      <c r="UDZ102" s="4"/>
      <c r="UEA102" s="4"/>
      <c r="UEB102" s="4"/>
      <c r="UEC102" s="4"/>
      <c r="UED102" s="4"/>
      <c r="UEE102" s="4"/>
      <c r="UEF102" s="4"/>
      <c r="UEG102" s="4"/>
      <c r="UEH102" s="4"/>
      <c r="UEI102" s="4"/>
      <c r="UEJ102" s="4"/>
      <c r="UEK102" s="4"/>
      <c r="UEL102" s="4"/>
      <c r="UEM102" s="4"/>
      <c r="UEN102" s="4"/>
      <c r="UEO102" s="4"/>
      <c r="UEP102" s="4"/>
      <c r="UEQ102" s="4"/>
      <c r="UER102" s="4"/>
      <c r="UES102" s="4"/>
      <c r="UET102" s="4"/>
      <c r="UEU102" s="4"/>
      <c r="UEV102" s="4"/>
      <c r="UEW102" s="4"/>
      <c r="UEX102" s="4"/>
      <c r="UEY102" s="4"/>
      <c r="UEZ102" s="4"/>
      <c r="UFA102" s="4"/>
      <c r="UFB102" s="4"/>
      <c r="UFC102" s="4"/>
      <c r="UFD102" s="4"/>
      <c r="UFE102" s="4"/>
      <c r="UFF102" s="4"/>
      <c r="UFG102" s="4"/>
      <c r="UFH102" s="4"/>
      <c r="UFI102" s="4"/>
      <c r="UFJ102" s="4"/>
      <c r="UFK102" s="4"/>
      <c r="UFL102" s="4"/>
      <c r="UFM102" s="4"/>
      <c r="UFN102" s="4"/>
      <c r="UFO102" s="4"/>
      <c r="UFP102" s="4"/>
      <c r="UFQ102" s="4"/>
      <c r="UFR102" s="4"/>
      <c r="UFS102" s="4"/>
      <c r="UFT102" s="4"/>
      <c r="UFU102" s="4"/>
      <c r="UFV102" s="4"/>
      <c r="UFW102" s="4"/>
      <c r="UFX102" s="4"/>
      <c r="UFY102" s="4"/>
      <c r="UFZ102" s="4"/>
      <c r="UGA102" s="4"/>
      <c r="UGB102" s="4"/>
      <c r="UGC102" s="4"/>
      <c r="UGD102" s="4"/>
      <c r="UGE102" s="4"/>
      <c r="UGF102" s="4"/>
      <c r="UGG102" s="4"/>
      <c r="UGH102" s="4"/>
      <c r="UGI102" s="4"/>
      <c r="UGJ102" s="4"/>
      <c r="UGK102" s="4"/>
      <c r="UGL102" s="4"/>
      <c r="UGM102" s="4"/>
      <c r="UGN102" s="4"/>
      <c r="UGO102" s="4"/>
      <c r="UGP102" s="4"/>
      <c r="UGQ102" s="4"/>
      <c r="UGR102" s="4"/>
      <c r="UGS102" s="4"/>
      <c r="UGT102" s="4"/>
      <c r="UGU102" s="4"/>
      <c r="UGV102" s="4"/>
      <c r="UGW102" s="4"/>
      <c r="UGX102" s="4"/>
      <c r="UGY102" s="4"/>
      <c r="UGZ102" s="4"/>
      <c r="UHA102" s="4"/>
      <c r="UHB102" s="4"/>
      <c r="UHC102" s="4"/>
      <c r="UHD102" s="4"/>
      <c r="UHE102" s="4"/>
      <c r="UHF102" s="4"/>
      <c r="UHG102" s="4"/>
      <c r="UHH102" s="4"/>
      <c r="UHI102" s="4"/>
      <c r="UHJ102" s="4"/>
      <c r="UHK102" s="4"/>
      <c r="UHL102" s="4"/>
      <c r="UHM102" s="4"/>
      <c r="UHN102" s="4"/>
      <c r="UHO102" s="4"/>
      <c r="UHP102" s="4"/>
      <c r="UHQ102" s="4"/>
      <c r="UHR102" s="4"/>
      <c r="UHS102" s="4"/>
      <c r="UHT102" s="4"/>
      <c r="UHU102" s="4"/>
      <c r="UHV102" s="4"/>
      <c r="UHW102" s="4"/>
      <c r="UHX102" s="4"/>
      <c r="UHY102" s="4"/>
      <c r="UHZ102" s="4"/>
      <c r="UIA102" s="4"/>
      <c r="UIB102" s="4"/>
      <c r="UIC102" s="4"/>
      <c r="UID102" s="4"/>
      <c r="UIE102" s="4"/>
      <c r="UIF102" s="4"/>
      <c r="UIG102" s="4"/>
      <c r="UIH102" s="4"/>
      <c r="UII102" s="4"/>
      <c r="UIJ102" s="4"/>
      <c r="UIK102" s="4"/>
      <c r="UIL102" s="4"/>
      <c r="UIM102" s="4"/>
      <c r="UIN102" s="4"/>
      <c r="UIO102" s="4"/>
      <c r="UIP102" s="4"/>
      <c r="UIQ102" s="4"/>
      <c r="UIR102" s="4"/>
      <c r="UIS102" s="4"/>
      <c r="UIT102" s="4"/>
      <c r="UIU102" s="4"/>
      <c r="UIV102" s="4"/>
      <c r="UIW102" s="4"/>
      <c r="UIX102" s="4"/>
      <c r="UIY102" s="4"/>
      <c r="UIZ102" s="4"/>
      <c r="UJA102" s="4"/>
      <c r="UJB102" s="4"/>
      <c r="UJC102" s="4"/>
      <c r="UJD102" s="4"/>
      <c r="UJE102" s="4"/>
      <c r="UJF102" s="4"/>
      <c r="UJG102" s="4"/>
      <c r="UJH102" s="4"/>
      <c r="UJI102" s="4"/>
      <c r="UJJ102" s="4"/>
      <c r="UJK102" s="4"/>
      <c r="UJL102" s="4"/>
      <c r="UJM102" s="4"/>
      <c r="UJN102" s="4"/>
      <c r="UJO102" s="4"/>
      <c r="UJP102" s="4"/>
      <c r="UJQ102" s="4"/>
      <c r="UJR102" s="4"/>
      <c r="UJS102" s="4"/>
      <c r="UJT102" s="4"/>
      <c r="UJU102" s="4"/>
      <c r="UJV102" s="4"/>
      <c r="UJW102" s="4"/>
      <c r="UJX102" s="4"/>
      <c r="UJY102" s="4"/>
      <c r="UJZ102" s="4"/>
      <c r="UKA102" s="4"/>
      <c r="UKB102" s="4"/>
      <c r="UKC102" s="4"/>
      <c r="UKD102" s="4"/>
      <c r="UKE102" s="4"/>
      <c r="UKF102" s="4"/>
      <c r="UKG102" s="4"/>
      <c r="UKH102" s="4"/>
      <c r="UKI102" s="4"/>
      <c r="UKJ102" s="4"/>
      <c r="UKK102" s="4"/>
      <c r="UKL102" s="4"/>
      <c r="UKM102" s="4"/>
      <c r="UKN102" s="4"/>
      <c r="UKO102" s="4"/>
      <c r="UKP102" s="4"/>
      <c r="UKQ102" s="4"/>
      <c r="UKR102" s="4"/>
      <c r="UKS102" s="4"/>
      <c r="UKT102" s="4"/>
      <c r="UKU102" s="4"/>
      <c r="UKV102" s="4"/>
      <c r="UKW102" s="4"/>
      <c r="UKX102" s="4"/>
      <c r="UKY102" s="4"/>
      <c r="UKZ102" s="4"/>
      <c r="ULA102" s="4"/>
      <c r="ULB102" s="4"/>
      <c r="ULC102" s="4"/>
      <c r="ULD102" s="4"/>
      <c r="ULE102" s="4"/>
      <c r="ULF102" s="4"/>
      <c r="ULG102" s="4"/>
      <c r="ULH102" s="4"/>
      <c r="ULI102" s="4"/>
      <c r="ULJ102" s="4"/>
      <c r="ULK102" s="4"/>
      <c r="ULL102" s="4"/>
      <c r="ULM102" s="4"/>
      <c r="ULN102" s="4"/>
      <c r="ULO102" s="4"/>
      <c r="ULP102" s="4"/>
      <c r="ULQ102" s="4"/>
      <c r="ULR102" s="4"/>
      <c r="ULS102" s="4"/>
      <c r="ULT102" s="4"/>
      <c r="ULU102" s="4"/>
      <c r="ULV102" s="4"/>
      <c r="ULW102" s="4"/>
      <c r="ULX102" s="4"/>
      <c r="ULY102" s="4"/>
      <c r="ULZ102" s="4"/>
      <c r="UMA102" s="4"/>
      <c r="UMB102" s="4"/>
      <c r="UMC102" s="4"/>
      <c r="UMD102" s="4"/>
      <c r="UME102" s="4"/>
      <c r="UMF102" s="4"/>
      <c r="UMG102" s="4"/>
      <c r="UMH102" s="4"/>
      <c r="UMI102" s="4"/>
      <c r="UMJ102" s="4"/>
      <c r="UMK102" s="4"/>
      <c r="UML102" s="4"/>
      <c r="UMM102" s="4"/>
      <c r="UMN102" s="4"/>
      <c r="UMO102" s="4"/>
      <c r="UMP102" s="4"/>
      <c r="UMQ102" s="4"/>
      <c r="UMR102" s="4"/>
      <c r="UMS102" s="4"/>
      <c r="UMT102" s="4"/>
      <c r="UMU102" s="4"/>
      <c r="UMV102" s="4"/>
      <c r="UMW102" s="4"/>
      <c r="UMX102" s="4"/>
      <c r="UMY102" s="4"/>
      <c r="UMZ102" s="4"/>
      <c r="UNA102" s="4"/>
      <c r="UNB102" s="4"/>
      <c r="UNC102" s="4"/>
      <c r="UND102" s="4"/>
      <c r="UNE102" s="4"/>
      <c r="UNF102" s="4"/>
      <c r="UNG102" s="4"/>
      <c r="UNH102" s="4"/>
      <c r="UNI102" s="4"/>
      <c r="UNJ102" s="4"/>
      <c r="UNK102" s="4"/>
      <c r="UNL102" s="4"/>
      <c r="UNM102" s="4"/>
      <c r="UNN102" s="4"/>
      <c r="UNO102" s="4"/>
      <c r="UNP102" s="4"/>
      <c r="UNQ102" s="4"/>
      <c r="UNR102" s="4"/>
      <c r="UNS102" s="4"/>
      <c r="UNT102" s="4"/>
      <c r="UNU102" s="4"/>
      <c r="UNV102" s="4"/>
      <c r="UNW102" s="4"/>
      <c r="UNX102" s="4"/>
      <c r="UNY102" s="4"/>
      <c r="UNZ102" s="4"/>
      <c r="UOA102" s="4"/>
      <c r="UOB102" s="4"/>
      <c r="UOC102" s="4"/>
      <c r="UOD102" s="4"/>
      <c r="UOE102" s="4"/>
      <c r="UOF102" s="4"/>
      <c r="UOG102" s="4"/>
      <c r="UOH102" s="4"/>
      <c r="UOI102" s="4"/>
      <c r="UOJ102" s="4"/>
      <c r="UOK102" s="4"/>
      <c r="UOL102" s="4"/>
      <c r="UOM102" s="4"/>
      <c r="UON102" s="4"/>
      <c r="UOO102" s="4"/>
      <c r="UOP102" s="4"/>
      <c r="UOQ102" s="4"/>
      <c r="UOR102" s="4"/>
      <c r="UOS102" s="4"/>
      <c r="UOT102" s="4"/>
      <c r="UOU102" s="4"/>
      <c r="UOV102" s="4"/>
      <c r="UOW102" s="4"/>
      <c r="UOX102" s="4"/>
      <c r="UOY102" s="4"/>
      <c r="UOZ102" s="4"/>
      <c r="UPA102" s="4"/>
      <c r="UPB102" s="4"/>
      <c r="UPC102" s="4"/>
      <c r="UPD102" s="4"/>
      <c r="UPE102" s="4"/>
      <c r="UPF102" s="4"/>
      <c r="UPG102" s="4"/>
      <c r="UPH102" s="4"/>
      <c r="UPI102" s="4"/>
      <c r="UPJ102" s="4"/>
      <c r="UPK102" s="4"/>
      <c r="UPL102" s="4"/>
      <c r="UPM102" s="4"/>
      <c r="UPN102" s="4"/>
      <c r="UPO102" s="4"/>
      <c r="UPP102" s="4"/>
      <c r="UPQ102" s="4"/>
      <c r="UPR102" s="4"/>
      <c r="UPS102" s="4"/>
      <c r="UPT102" s="4"/>
      <c r="UPU102" s="4"/>
      <c r="UPV102" s="4"/>
      <c r="UPW102" s="4"/>
      <c r="UPX102" s="4"/>
      <c r="UPY102" s="4"/>
      <c r="UPZ102" s="4"/>
      <c r="UQA102" s="4"/>
      <c r="UQB102" s="4"/>
      <c r="UQC102" s="4"/>
      <c r="UQD102" s="4"/>
      <c r="UQE102" s="4"/>
      <c r="UQF102" s="4"/>
      <c r="UQG102" s="4"/>
      <c r="UQH102" s="4"/>
      <c r="UQI102" s="4"/>
      <c r="UQJ102" s="4"/>
      <c r="UQK102" s="4"/>
      <c r="UQL102" s="4"/>
      <c r="UQM102" s="4"/>
      <c r="UQN102" s="4"/>
      <c r="UQO102" s="4"/>
      <c r="UQP102" s="4"/>
      <c r="UQQ102" s="4"/>
      <c r="UQR102" s="4"/>
      <c r="UQS102" s="4"/>
      <c r="UQT102" s="4"/>
      <c r="UQU102" s="4"/>
      <c r="UQV102" s="4"/>
      <c r="UQW102" s="4"/>
      <c r="UQX102" s="4"/>
      <c r="UQY102" s="4"/>
      <c r="UQZ102" s="4"/>
      <c r="URA102" s="4"/>
      <c r="URB102" s="4"/>
      <c r="URC102" s="4"/>
      <c r="URD102" s="4"/>
      <c r="URE102" s="4"/>
      <c r="URF102" s="4"/>
      <c r="URG102" s="4"/>
      <c r="URH102" s="4"/>
      <c r="URI102" s="4"/>
      <c r="URJ102" s="4"/>
      <c r="URK102" s="4"/>
      <c r="URL102" s="4"/>
      <c r="URM102" s="4"/>
      <c r="URN102" s="4"/>
      <c r="URO102" s="4"/>
      <c r="URP102" s="4"/>
      <c r="URQ102" s="4"/>
      <c r="URR102" s="4"/>
      <c r="URS102" s="4"/>
      <c r="URT102" s="4"/>
      <c r="URU102" s="4"/>
      <c r="URV102" s="4"/>
      <c r="URW102" s="4"/>
      <c r="URX102" s="4"/>
      <c r="URY102" s="4"/>
      <c r="URZ102" s="4"/>
      <c r="USA102" s="4"/>
      <c r="USB102" s="4"/>
      <c r="USC102" s="4"/>
      <c r="USD102" s="4"/>
      <c r="USE102" s="4"/>
      <c r="USF102" s="4"/>
      <c r="USG102" s="4"/>
      <c r="USH102" s="4"/>
      <c r="USI102" s="4"/>
      <c r="USJ102" s="4"/>
      <c r="USK102" s="4"/>
      <c r="USL102" s="4"/>
      <c r="USM102" s="4"/>
      <c r="USN102" s="4"/>
      <c r="USO102" s="4"/>
      <c r="USP102" s="4"/>
      <c r="USQ102" s="4"/>
      <c r="USR102" s="4"/>
      <c r="USS102" s="4"/>
      <c r="UST102" s="4"/>
      <c r="USU102" s="4"/>
      <c r="USV102" s="4"/>
      <c r="USW102" s="4"/>
      <c r="USX102" s="4"/>
      <c r="USY102" s="4"/>
      <c r="USZ102" s="4"/>
      <c r="UTA102" s="4"/>
      <c r="UTB102" s="4"/>
      <c r="UTC102" s="4"/>
      <c r="UTD102" s="4"/>
      <c r="UTE102" s="4"/>
      <c r="UTF102" s="4"/>
      <c r="UTG102" s="4"/>
      <c r="UTH102" s="4"/>
      <c r="UTI102" s="4"/>
      <c r="UTJ102" s="4"/>
      <c r="UTK102" s="4"/>
      <c r="UTL102" s="4"/>
      <c r="UTM102" s="4"/>
      <c r="UTN102" s="4"/>
      <c r="UTO102" s="4"/>
      <c r="UTP102" s="4"/>
      <c r="UTQ102" s="4"/>
      <c r="UTR102" s="4"/>
      <c r="UTS102" s="4"/>
      <c r="UTT102" s="4"/>
      <c r="UTU102" s="4"/>
      <c r="UTV102" s="4"/>
      <c r="UTW102" s="4"/>
      <c r="UTX102" s="4"/>
      <c r="UTY102" s="4"/>
      <c r="UTZ102" s="4"/>
      <c r="UUA102" s="4"/>
      <c r="UUB102" s="4"/>
      <c r="UUC102" s="4"/>
      <c r="UUD102" s="4"/>
      <c r="UUE102" s="4"/>
      <c r="UUF102" s="4"/>
      <c r="UUG102" s="4"/>
      <c r="UUH102" s="4"/>
      <c r="UUI102" s="4"/>
      <c r="UUJ102" s="4"/>
      <c r="UUK102" s="4"/>
      <c r="UUL102" s="4"/>
      <c r="UUM102" s="4"/>
      <c r="UUN102" s="4"/>
      <c r="UUO102" s="4"/>
      <c r="UUP102" s="4"/>
      <c r="UUQ102" s="4"/>
      <c r="UUR102" s="4"/>
      <c r="UUS102" s="4"/>
      <c r="UUT102" s="4"/>
      <c r="UUU102" s="4"/>
      <c r="UUV102" s="4"/>
      <c r="UUW102" s="4"/>
      <c r="UUX102" s="4"/>
      <c r="UUY102" s="4"/>
      <c r="UUZ102" s="4"/>
      <c r="UVA102" s="4"/>
      <c r="UVB102" s="4"/>
      <c r="UVC102" s="4"/>
      <c r="UVD102" s="4"/>
      <c r="UVE102" s="4"/>
      <c r="UVF102" s="4"/>
      <c r="UVG102" s="4"/>
      <c r="UVH102" s="4"/>
      <c r="UVI102" s="4"/>
      <c r="UVJ102" s="4"/>
      <c r="UVK102" s="4"/>
      <c r="UVL102" s="4"/>
      <c r="UVM102" s="4"/>
      <c r="UVN102" s="4"/>
      <c r="UVO102" s="4"/>
      <c r="UVP102" s="4"/>
      <c r="UVQ102" s="4"/>
      <c r="UVR102" s="4"/>
      <c r="UVS102" s="4"/>
      <c r="UVT102" s="4"/>
      <c r="UVU102" s="4"/>
      <c r="UVV102" s="4"/>
      <c r="UVW102" s="4"/>
      <c r="UVX102" s="4"/>
      <c r="UVY102" s="4"/>
      <c r="UVZ102" s="4"/>
      <c r="UWA102" s="4"/>
      <c r="UWB102" s="4"/>
      <c r="UWC102" s="4"/>
      <c r="UWD102" s="4"/>
      <c r="UWE102" s="4"/>
      <c r="UWF102" s="4"/>
      <c r="UWG102" s="4"/>
      <c r="UWH102" s="4"/>
      <c r="UWI102" s="4"/>
      <c r="UWJ102" s="4"/>
      <c r="UWK102" s="4"/>
      <c r="UWL102" s="4"/>
      <c r="UWM102" s="4"/>
      <c r="UWN102" s="4"/>
      <c r="UWO102" s="4"/>
      <c r="UWP102" s="4"/>
      <c r="UWQ102" s="4"/>
      <c r="UWR102" s="4"/>
      <c r="UWS102" s="4"/>
      <c r="UWT102" s="4"/>
      <c r="UWU102" s="4"/>
      <c r="UWV102" s="4"/>
      <c r="UWW102" s="4"/>
      <c r="UWX102" s="4"/>
      <c r="UWY102" s="4"/>
      <c r="UWZ102" s="4"/>
      <c r="UXA102" s="4"/>
      <c r="UXB102" s="4"/>
      <c r="UXC102" s="4"/>
      <c r="UXD102" s="4"/>
      <c r="UXE102" s="4"/>
      <c r="UXF102" s="4"/>
      <c r="UXG102" s="4"/>
      <c r="UXH102" s="4"/>
      <c r="UXI102" s="4"/>
      <c r="UXJ102" s="4"/>
      <c r="UXK102" s="4"/>
      <c r="UXL102" s="4"/>
      <c r="UXM102" s="4"/>
      <c r="UXN102" s="4"/>
      <c r="UXO102" s="4"/>
      <c r="UXP102" s="4"/>
      <c r="UXQ102" s="4"/>
      <c r="UXR102" s="4"/>
      <c r="UXS102" s="4"/>
      <c r="UXT102" s="4"/>
      <c r="UXU102" s="4"/>
      <c r="UXV102" s="4"/>
      <c r="UXW102" s="4"/>
      <c r="UXX102" s="4"/>
      <c r="UXY102" s="4"/>
      <c r="UXZ102" s="4"/>
      <c r="UYA102" s="4"/>
      <c r="UYB102" s="4"/>
      <c r="UYC102" s="4"/>
      <c r="UYD102" s="4"/>
      <c r="UYE102" s="4"/>
      <c r="UYF102" s="4"/>
      <c r="UYG102" s="4"/>
      <c r="UYH102" s="4"/>
      <c r="UYI102" s="4"/>
      <c r="UYJ102" s="4"/>
      <c r="UYK102" s="4"/>
      <c r="UYL102" s="4"/>
      <c r="UYM102" s="4"/>
      <c r="UYN102" s="4"/>
      <c r="UYO102" s="4"/>
      <c r="UYP102" s="4"/>
      <c r="UYQ102" s="4"/>
      <c r="UYR102" s="4"/>
      <c r="UYS102" s="4"/>
      <c r="UYT102" s="4"/>
      <c r="UYU102" s="4"/>
      <c r="UYV102" s="4"/>
      <c r="UYW102" s="4"/>
      <c r="UYX102" s="4"/>
      <c r="UYY102" s="4"/>
      <c r="UYZ102" s="4"/>
      <c r="UZA102" s="4"/>
      <c r="UZB102" s="4"/>
      <c r="UZC102" s="4"/>
      <c r="UZD102" s="4"/>
      <c r="UZE102" s="4"/>
      <c r="UZF102" s="4"/>
      <c r="UZG102" s="4"/>
      <c r="UZH102" s="4"/>
      <c r="UZI102" s="4"/>
      <c r="UZJ102" s="4"/>
      <c r="UZK102" s="4"/>
      <c r="UZL102" s="4"/>
      <c r="UZM102" s="4"/>
      <c r="UZN102" s="4"/>
      <c r="UZO102" s="4"/>
      <c r="UZP102" s="4"/>
      <c r="UZQ102" s="4"/>
      <c r="UZR102" s="4"/>
      <c r="UZS102" s="4"/>
      <c r="UZT102" s="4"/>
      <c r="UZU102" s="4"/>
      <c r="UZV102" s="4"/>
      <c r="UZW102" s="4"/>
      <c r="UZX102" s="4"/>
      <c r="UZY102" s="4"/>
      <c r="UZZ102" s="4"/>
      <c r="VAA102" s="4"/>
      <c r="VAB102" s="4"/>
      <c r="VAC102" s="4"/>
      <c r="VAD102" s="4"/>
      <c r="VAE102" s="4"/>
      <c r="VAF102" s="4"/>
      <c r="VAG102" s="4"/>
      <c r="VAH102" s="4"/>
      <c r="VAI102" s="4"/>
      <c r="VAJ102" s="4"/>
      <c r="VAK102" s="4"/>
      <c r="VAL102" s="4"/>
      <c r="VAM102" s="4"/>
      <c r="VAN102" s="4"/>
      <c r="VAO102" s="4"/>
      <c r="VAP102" s="4"/>
      <c r="VAQ102" s="4"/>
      <c r="VAR102" s="4"/>
      <c r="VAS102" s="4"/>
      <c r="VAT102" s="4"/>
      <c r="VAU102" s="4"/>
      <c r="VAV102" s="4"/>
      <c r="VAW102" s="4"/>
      <c r="VAX102" s="4"/>
      <c r="VAY102" s="4"/>
      <c r="VAZ102" s="4"/>
      <c r="VBA102" s="4"/>
      <c r="VBB102" s="4"/>
      <c r="VBC102" s="4"/>
      <c r="VBD102" s="4"/>
      <c r="VBE102" s="4"/>
      <c r="VBF102" s="4"/>
      <c r="VBG102" s="4"/>
      <c r="VBH102" s="4"/>
      <c r="VBI102" s="4"/>
      <c r="VBJ102" s="4"/>
      <c r="VBK102" s="4"/>
      <c r="VBL102" s="4"/>
      <c r="VBM102" s="4"/>
      <c r="VBN102" s="4"/>
      <c r="VBO102" s="4"/>
      <c r="VBP102" s="4"/>
      <c r="VBQ102" s="4"/>
      <c r="VBR102" s="4"/>
      <c r="VBS102" s="4"/>
      <c r="VBT102" s="4"/>
      <c r="VBU102" s="4"/>
      <c r="VBV102" s="4"/>
      <c r="VBW102" s="4"/>
      <c r="VBX102" s="4"/>
      <c r="VBY102" s="4"/>
      <c r="VBZ102" s="4"/>
      <c r="VCA102" s="4"/>
      <c r="VCB102" s="4"/>
      <c r="VCC102" s="4"/>
      <c r="VCD102" s="4"/>
      <c r="VCE102" s="4"/>
      <c r="VCF102" s="4"/>
      <c r="VCG102" s="4"/>
      <c r="VCH102" s="4"/>
      <c r="VCI102" s="4"/>
      <c r="VCJ102" s="4"/>
      <c r="VCK102" s="4"/>
      <c r="VCL102" s="4"/>
      <c r="VCM102" s="4"/>
      <c r="VCN102" s="4"/>
      <c r="VCO102" s="4"/>
      <c r="VCP102" s="4"/>
      <c r="VCQ102" s="4"/>
      <c r="VCR102" s="4"/>
      <c r="VCS102" s="4"/>
      <c r="VCT102" s="4"/>
      <c r="VCU102" s="4"/>
      <c r="VCV102" s="4"/>
      <c r="VCW102" s="4"/>
      <c r="VCX102" s="4"/>
      <c r="VCY102" s="4"/>
      <c r="VCZ102" s="4"/>
      <c r="VDA102" s="4"/>
      <c r="VDB102" s="4"/>
      <c r="VDC102" s="4"/>
      <c r="VDD102" s="4"/>
      <c r="VDE102" s="4"/>
      <c r="VDF102" s="4"/>
      <c r="VDG102" s="4"/>
      <c r="VDH102" s="4"/>
      <c r="VDI102" s="4"/>
      <c r="VDJ102" s="4"/>
      <c r="VDK102" s="4"/>
      <c r="VDL102" s="4"/>
      <c r="VDM102" s="4"/>
      <c r="VDN102" s="4"/>
      <c r="VDO102" s="4"/>
      <c r="VDP102" s="4"/>
      <c r="VDQ102" s="4"/>
      <c r="VDR102" s="4"/>
      <c r="VDS102" s="4"/>
      <c r="VDT102" s="4"/>
      <c r="VDU102" s="4"/>
      <c r="VDV102" s="4"/>
      <c r="VDW102" s="4"/>
      <c r="VDX102" s="4"/>
      <c r="VDY102" s="4"/>
      <c r="VDZ102" s="4"/>
      <c r="VEA102" s="4"/>
      <c r="VEB102" s="4"/>
      <c r="VEC102" s="4"/>
      <c r="VED102" s="4"/>
      <c r="VEE102" s="4"/>
      <c r="VEF102" s="4"/>
      <c r="VEG102" s="4"/>
      <c r="VEH102" s="4"/>
      <c r="VEI102" s="4"/>
      <c r="VEJ102" s="4"/>
      <c r="VEK102" s="4"/>
      <c r="VEL102" s="4"/>
      <c r="VEM102" s="4"/>
      <c r="VEN102" s="4"/>
      <c r="VEO102" s="4"/>
      <c r="VEP102" s="4"/>
      <c r="VEQ102" s="4"/>
      <c r="VER102" s="4"/>
      <c r="VES102" s="4"/>
      <c r="VET102" s="4"/>
      <c r="VEU102" s="4"/>
      <c r="VEV102" s="4"/>
      <c r="VEW102" s="4"/>
      <c r="VEX102" s="4"/>
      <c r="VEY102" s="4"/>
      <c r="VEZ102" s="4"/>
      <c r="VFA102" s="4"/>
      <c r="VFB102" s="4"/>
      <c r="VFC102" s="4"/>
      <c r="VFD102" s="4"/>
      <c r="VFE102" s="4"/>
      <c r="VFF102" s="4"/>
      <c r="VFG102" s="4"/>
      <c r="VFH102" s="4"/>
      <c r="VFI102" s="4"/>
      <c r="VFJ102" s="4"/>
      <c r="VFK102" s="4"/>
      <c r="VFL102" s="4"/>
      <c r="VFM102" s="4"/>
      <c r="VFN102" s="4"/>
      <c r="VFO102" s="4"/>
      <c r="VFP102" s="4"/>
      <c r="VFQ102" s="4"/>
      <c r="VFR102" s="4"/>
      <c r="VFS102" s="4"/>
      <c r="VFT102" s="4"/>
      <c r="VFU102" s="4"/>
      <c r="VFV102" s="4"/>
      <c r="VFW102" s="4"/>
      <c r="VFX102" s="4"/>
      <c r="VFY102" s="4"/>
      <c r="VFZ102" s="4"/>
      <c r="VGA102" s="4"/>
      <c r="VGB102" s="4"/>
      <c r="VGC102" s="4"/>
      <c r="VGD102" s="4"/>
      <c r="VGE102" s="4"/>
      <c r="VGF102" s="4"/>
      <c r="VGG102" s="4"/>
      <c r="VGH102" s="4"/>
      <c r="VGI102" s="4"/>
      <c r="VGJ102" s="4"/>
      <c r="VGK102" s="4"/>
      <c r="VGL102" s="4"/>
      <c r="VGM102" s="4"/>
      <c r="VGN102" s="4"/>
      <c r="VGO102" s="4"/>
      <c r="VGP102" s="4"/>
      <c r="VGQ102" s="4"/>
      <c r="VGR102" s="4"/>
      <c r="VGS102" s="4"/>
      <c r="VGT102" s="4"/>
      <c r="VGU102" s="4"/>
      <c r="VGV102" s="4"/>
      <c r="VGW102" s="4"/>
      <c r="VGX102" s="4"/>
      <c r="VGY102" s="4"/>
      <c r="VGZ102" s="4"/>
      <c r="VHA102" s="4"/>
      <c r="VHB102" s="4"/>
      <c r="VHC102" s="4"/>
      <c r="VHD102" s="4"/>
      <c r="VHE102" s="4"/>
      <c r="VHF102" s="4"/>
      <c r="VHG102" s="4"/>
      <c r="VHH102" s="4"/>
      <c r="VHI102" s="4"/>
      <c r="VHJ102" s="4"/>
      <c r="VHK102" s="4"/>
      <c r="VHL102" s="4"/>
      <c r="VHM102" s="4"/>
      <c r="VHN102" s="4"/>
      <c r="VHO102" s="4"/>
      <c r="VHP102" s="4"/>
      <c r="VHQ102" s="4"/>
      <c r="VHR102" s="4"/>
      <c r="VHS102" s="4"/>
      <c r="VHT102" s="4"/>
      <c r="VHU102" s="4"/>
      <c r="VHV102" s="4"/>
      <c r="VHW102" s="4"/>
      <c r="VHX102" s="4"/>
      <c r="VHY102" s="4"/>
      <c r="VHZ102" s="4"/>
      <c r="VIA102" s="4"/>
      <c r="VIB102" s="4"/>
      <c r="VIC102" s="4"/>
      <c r="VID102" s="4"/>
      <c r="VIE102" s="4"/>
      <c r="VIF102" s="4"/>
      <c r="VIG102" s="4"/>
      <c r="VIH102" s="4"/>
      <c r="VII102" s="4"/>
      <c r="VIJ102" s="4"/>
      <c r="VIK102" s="4"/>
      <c r="VIL102" s="4"/>
      <c r="VIM102" s="4"/>
      <c r="VIN102" s="4"/>
      <c r="VIO102" s="4"/>
      <c r="VIP102" s="4"/>
      <c r="VIQ102" s="4"/>
      <c r="VIR102" s="4"/>
      <c r="VIS102" s="4"/>
      <c r="VIT102" s="4"/>
      <c r="VIU102" s="4"/>
      <c r="VIV102" s="4"/>
      <c r="VIW102" s="4"/>
      <c r="VIX102" s="4"/>
      <c r="VIY102" s="4"/>
      <c r="VIZ102" s="4"/>
      <c r="VJA102" s="4"/>
      <c r="VJB102" s="4"/>
      <c r="VJC102" s="4"/>
      <c r="VJD102" s="4"/>
      <c r="VJE102" s="4"/>
      <c r="VJF102" s="4"/>
      <c r="VJG102" s="4"/>
      <c r="VJH102" s="4"/>
      <c r="VJI102" s="4"/>
      <c r="VJJ102" s="4"/>
      <c r="VJK102" s="4"/>
      <c r="VJL102" s="4"/>
      <c r="VJM102" s="4"/>
      <c r="VJN102" s="4"/>
      <c r="VJO102" s="4"/>
      <c r="VJP102" s="4"/>
      <c r="VJQ102" s="4"/>
      <c r="VJR102" s="4"/>
      <c r="VJS102" s="4"/>
      <c r="VJT102" s="4"/>
      <c r="VJU102" s="4"/>
      <c r="VJV102" s="4"/>
      <c r="VJW102" s="4"/>
      <c r="VJX102" s="4"/>
      <c r="VJY102" s="4"/>
      <c r="VJZ102" s="4"/>
      <c r="VKA102" s="4"/>
      <c r="VKB102" s="4"/>
      <c r="VKC102" s="4"/>
      <c r="VKD102" s="4"/>
      <c r="VKE102" s="4"/>
      <c r="VKF102" s="4"/>
      <c r="VKG102" s="4"/>
      <c r="VKH102" s="4"/>
      <c r="VKI102" s="4"/>
      <c r="VKJ102" s="4"/>
      <c r="VKK102" s="4"/>
      <c r="VKL102" s="4"/>
      <c r="VKM102" s="4"/>
      <c r="VKN102" s="4"/>
      <c r="VKO102" s="4"/>
      <c r="VKP102" s="4"/>
      <c r="VKQ102" s="4"/>
      <c r="VKR102" s="4"/>
      <c r="VKS102" s="4"/>
      <c r="VKT102" s="4"/>
      <c r="VKU102" s="4"/>
      <c r="VKV102" s="4"/>
      <c r="VKW102" s="4"/>
      <c r="VKX102" s="4"/>
      <c r="VKY102" s="4"/>
      <c r="VKZ102" s="4"/>
      <c r="VLA102" s="4"/>
      <c r="VLB102" s="4"/>
      <c r="VLC102" s="4"/>
      <c r="VLD102" s="4"/>
      <c r="VLE102" s="4"/>
      <c r="VLF102" s="4"/>
      <c r="VLG102" s="4"/>
      <c r="VLH102" s="4"/>
      <c r="VLI102" s="4"/>
      <c r="VLJ102" s="4"/>
      <c r="VLK102" s="4"/>
      <c r="VLL102" s="4"/>
      <c r="VLM102" s="4"/>
      <c r="VLN102" s="4"/>
      <c r="VLO102" s="4"/>
      <c r="VLP102" s="4"/>
      <c r="VLQ102" s="4"/>
      <c r="VLR102" s="4"/>
      <c r="VLS102" s="4"/>
      <c r="VLT102" s="4"/>
      <c r="VLU102" s="4"/>
      <c r="VLV102" s="4"/>
      <c r="VLW102" s="4"/>
      <c r="VLX102" s="4"/>
      <c r="VLY102" s="4"/>
      <c r="VLZ102" s="4"/>
      <c r="VMA102" s="4"/>
      <c r="VMB102" s="4"/>
      <c r="VMC102" s="4"/>
      <c r="VMD102" s="4"/>
      <c r="VME102" s="4"/>
      <c r="VMF102" s="4"/>
      <c r="VMG102" s="4"/>
      <c r="VMH102" s="4"/>
      <c r="VMI102" s="4"/>
      <c r="VMJ102" s="4"/>
      <c r="VMK102" s="4"/>
      <c r="VML102" s="4"/>
      <c r="VMM102" s="4"/>
      <c r="VMN102" s="4"/>
      <c r="VMO102" s="4"/>
      <c r="VMP102" s="4"/>
      <c r="VMQ102" s="4"/>
      <c r="VMR102" s="4"/>
      <c r="VMS102" s="4"/>
      <c r="VMT102" s="4"/>
      <c r="VMU102" s="4"/>
      <c r="VMV102" s="4"/>
      <c r="VMW102" s="4"/>
      <c r="VMX102" s="4"/>
      <c r="VMY102" s="4"/>
      <c r="VMZ102" s="4"/>
      <c r="VNA102" s="4"/>
      <c r="VNB102" s="4"/>
      <c r="VNC102" s="4"/>
      <c r="VND102" s="4"/>
      <c r="VNE102" s="4"/>
      <c r="VNF102" s="4"/>
      <c r="VNG102" s="4"/>
      <c r="VNH102" s="4"/>
      <c r="VNI102" s="4"/>
      <c r="VNJ102" s="4"/>
      <c r="VNK102" s="4"/>
      <c r="VNL102" s="4"/>
      <c r="VNM102" s="4"/>
      <c r="VNN102" s="4"/>
      <c r="VNO102" s="4"/>
      <c r="VNP102" s="4"/>
      <c r="VNQ102" s="4"/>
      <c r="VNR102" s="4"/>
      <c r="VNS102" s="4"/>
      <c r="VNT102" s="4"/>
      <c r="VNU102" s="4"/>
      <c r="VNV102" s="4"/>
      <c r="VNW102" s="4"/>
      <c r="VNX102" s="4"/>
      <c r="VNY102" s="4"/>
      <c r="VNZ102" s="4"/>
      <c r="VOA102" s="4"/>
      <c r="VOB102" s="4"/>
      <c r="VOC102" s="4"/>
      <c r="VOD102" s="4"/>
      <c r="VOE102" s="4"/>
      <c r="VOF102" s="4"/>
      <c r="VOG102" s="4"/>
      <c r="VOH102" s="4"/>
      <c r="VOI102" s="4"/>
      <c r="VOJ102" s="4"/>
      <c r="VOK102" s="4"/>
      <c r="VOL102" s="4"/>
      <c r="VOM102" s="4"/>
      <c r="VON102" s="4"/>
      <c r="VOO102" s="4"/>
      <c r="VOP102" s="4"/>
      <c r="VOQ102" s="4"/>
      <c r="VOR102" s="4"/>
      <c r="VOS102" s="4"/>
      <c r="VOT102" s="4"/>
      <c r="VOU102" s="4"/>
      <c r="VOV102" s="4"/>
      <c r="VOW102" s="4"/>
      <c r="VOX102" s="4"/>
      <c r="VOY102" s="4"/>
      <c r="VOZ102" s="4"/>
      <c r="VPA102" s="4"/>
      <c r="VPB102" s="4"/>
      <c r="VPC102" s="4"/>
      <c r="VPD102" s="4"/>
      <c r="VPE102" s="4"/>
      <c r="VPF102" s="4"/>
      <c r="VPG102" s="4"/>
      <c r="VPH102" s="4"/>
      <c r="VPI102" s="4"/>
      <c r="VPJ102" s="4"/>
      <c r="VPK102" s="4"/>
      <c r="VPL102" s="4"/>
      <c r="VPM102" s="4"/>
      <c r="VPN102" s="4"/>
      <c r="VPO102" s="4"/>
      <c r="VPP102" s="4"/>
      <c r="VPQ102" s="4"/>
      <c r="VPR102" s="4"/>
      <c r="VPS102" s="4"/>
      <c r="VPT102" s="4"/>
      <c r="VPU102" s="4"/>
      <c r="VPV102" s="4"/>
      <c r="VPW102" s="4"/>
      <c r="VPX102" s="4"/>
      <c r="VPY102" s="4"/>
      <c r="VPZ102" s="4"/>
      <c r="VQA102" s="4"/>
      <c r="VQB102" s="4"/>
      <c r="VQC102" s="4"/>
      <c r="VQD102" s="4"/>
      <c r="VQE102" s="4"/>
      <c r="VQF102" s="4"/>
      <c r="VQG102" s="4"/>
      <c r="VQH102" s="4"/>
      <c r="VQI102" s="4"/>
      <c r="VQJ102" s="4"/>
      <c r="VQK102" s="4"/>
      <c r="VQL102" s="4"/>
      <c r="VQM102" s="4"/>
      <c r="VQN102" s="4"/>
      <c r="VQO102" s="4"/>
      <c r="VQP102" s="4"/>
      <c r="VQQ102" s="4"/>
      <c r="VQR102" s="4"/>
      <c r="VQS102" s="4"/>
      <c r="VQT102" s="4"/>
      <c r="VQU102" s="4"/>
      <c r="VQV102" s="4"/>
      <c r="VQW102" s="4"/>
      <c r="VQX102" s="4"/>
      <c r="VQY102" s="4"/>
      <c r="VQZ102" s="4"/>
      <c r="VRA102" s="4"/>
      <c r="VRB102" s="4"/>
      <c r="VRC102" s="4"/>
      <c r="VRD102" s="4"/>
      <c r="VRE102" s="4"/>
      <c r="VRF102" s="4"/>
      <c r="VRG102" s="4"/>
      <c r="VRH102" s="4"/>
      <c r="VRI102" s="4"/>
      <c r="VRJ102" s="4"/>
      <c r="VRK102" s="4"/>
      <c r="VRL102" s="4"/>
      <c r="VRM102" s="4"/>
      <c r="VRN102" s="4"/>
      <c r="VRO102" s="4"/>
      <c r="VRP102" s="4"/>
      <c r="VRQ102" s="4"/>
      <c r="VRR102" s="4"/>
      <c r="VRS102" s="4"/>
      <c r="VRT102" s="4"/>
      <c r="VRU102" s="4"/>
      <c r="VRV102" s="4"/>
      <c r="VRW102" s="4"/>
      <c r="VRX102" s="4"/>
      <c r="VRY102" s="4"/>
      <c r="VRZ102" s="4"/>
      <c r="VSA102" s="4"/>
      <c r="VSB102" s="4"/>
      <c r="VSC102" s="4"/>
      <c r="VSD102" s="4"/>
      <c r="VSE102" s="4"/>
      <c r="VSF102" s="4"/>
      <c r="VSG102" s="4"/>
      <c r="VSH102" s="4"/>
      <c r="VSI102" s="4"/>
      <c r="VSJ102" s="4"/>
      <c r="VSK102" s="4"/>
      <c r="VSL102" s="4"/>
      <c r="VSM102" s="4"/>
      <c r="VSN102" s="4"/>
      <c r="VSO102" s="4"/>
      <c r="VSP102" s="4"/>
      <c r="VSQ102" s="4"/>
      <c r="VSR102" s="4"/>
      <c r="VSS102" s="4"/>
      <c r="VST102" s="4"/>
      <c r="VSU102" s="4"/>
      <c r="VSV102" s="4"/>
      <c r="VSW102" s="4"/>
      <c r="VSX102" s="4"/>
      <c r="VSY102" s="4"/>
      <c r="VSZ102" s="4"/>
      <c r="VTA102" s="4"/>
      <c r="VTB102" s="4"/>
      <c r="VTC102" s="4"/>
      <c r="VTD102" s="4"/>
      <c r="VTE102" s="4"/>
      <c r="VTF102" s="4"/>
      <c r="VTG102" s="4"/>
      <c r="VTH102" s="4"/>
      <c r="VTI102" s="4"/>
      <c r="VTJ102" s="4"/>
      <c r="VTK102" s="4"/>
      <c r="VTL102" s="4"/>
      <c r="VTM102" s="4"/>
      <c r="VTN102" s="4"/>
      <c r="VTO102" s="4"/>
      <c r="VTP102" s="4"/>
      <c r="VTQ102" s="4"/>
      <c r="VTR102" s="4"/>
      <c r="VTS102" s="4"/>
      <c r="VTT102" s="4"/>
      <c r="VTU102" s="4"/>
      <c r="VTV102" s="4"/>
      <c r="VTW102" s="4"/>
      <c r="VTX102" s="4"/>
      <c r="VTY102" s="4"/>
      <c r="VTZ102" s="4"/>
      <c r="VUA102" s="4"/>
      <c r="VUB102" s="4"/>
      <c r="VUC102" s="4"/>
      <c r="VUD102" s="4"/>
      <c r="VUE102" s="4"/>
      <c r="VUF102" s="4"/>
      <c r="VUG102" s="4"/>
      <c r="VUH102" s="4"/>
      <c r="VUI102" s="4"/>
      <c r="VUJ102" s="4"/>
      <c r="VUK102" s="4"/>
      <c r="VUL102" s="4"/>
      <c r="VUM102" s="4"/>
      <c r="VUN102" s="4"/>
      <c r="VUO102" s="4"/>
      <c r="VUP102" s="4"/>
      <c r="VUQ102" s="4"/>
      <c r="VUR102" s="4"/>
      <c r="VUS102" s="4"/>
      <c r="VUT102" s="4"/>
      <c r="VUU102" s="4"/>
      <c r="VUV102" s="4"/>
      <c r="VUW102" s="4"/>
      <c r="VUX102" s="4"/>
      <c r="VUY102" s="4"/>
      <c r="VUZ102" s="4"/>
      <c r="VVA102" s="4"/>
      <c r="VVB102" s="4"/>
      <c r="VVC102" s="4"/>
      <c r="VVD102" s="4"/>
      <c r="VVE102" s="4"/>
      <c r="VVF102" s="4"/>
      <c r="VVG102" s="4"/>
      <c r="VVH102" s="4"/>
      <c r="VVI102" s="4"/>
      <c r="VVJ102" s="4"/>
      <c r="VVK102" s="4"/>
      <c r="VVL102" s="4"/>
      <c r="VVM102" s="4"/>
      <c r="VVN102" s="4"/>
      <c r="VVO102" s="4"/>
      <c r="VVP102" s="4"/>
      <c r="VVQ102" s="4"/>
      <c r="VVR102" s="4"/>
      <c r="VVS102" s="4"/>
      <c r="VVT102" s="4"/>
      <c r="VVU102" s="4"/>
      <c r="VVV102" s="4"/>
      <c r="VVW102" s="4"/>
      <c r="VVX102" s="4"/>
      <c r="VVY102" s="4"/>
      <c r="VVZ102" s="4"/>
      <c r="VWA102" s="4"/>
      <c r="VWB102" s="4"/>
      <c r="VWC102" s="4"/>
      <c r="VWD102" s="4"/>
      <c r="VWE102" s="4"/>
      <c r="VWF102" s="4"/>
      <c r="VWG102" s="4"/>
      <c r="VWH102" s="4"/>
      <c r="VWI102" s="4"/>
      <c r="VWJ102" s="4"/>
      <c r="VWK102" s="4"/>
      <c r="VWL102" s="4"/>
      <c r="VWM102" s="4"/>
      <c r="VWN102" s="4"/>
      <c r="VWO102" s="4"/>
      <c r="VWP102" s="4"/>
      <c r="VWQ102" s="4"/>
      <c r="VWR102" s="4"/>
      <c r="VWS102" s="4"/>
      <c r="VWT102" s="4"/>
      <c r="VWU102" s="4"/>
      <c r="VWV102" s="4"/>
      <c r="VWW102" s="4"/>
      <c r="VWX102" s="4"/>
      <c r="VWY102" s="4"/>
      <c r="VWZ102" s="4"/>
      <c r="VXA102" s="4"/>
      <c r="VXB102" s="4"/>
      <c r="VXC102" s="4"/>
      <c r="VXD102" s="4"/>
      <c r="VXE102" s="4"/>
      <c r="VXF102" s="4"/>
      <c r="VXG102" s="4"/>
      <c r="VXH102" s="4"/>
      <c r="VXI102" s="4"/>
      <c r="VXJ102" s="4"/>
      <c r="VXK102" s="4"/>
      <c r="VXL102" s="4"/>
      <c r="VXM102" s="4"/>
      <c r="VXN102" s="4"/>
      <c r="VXO102" s="4"/>
      <c r="VXP102" s="4"/>
      <c r="VXQ102" s="4"/>
      <c r="VXR102" s="4"/>
      <c r="VXS102" s="4"/>
      <c r="VXT102" s="4"/>
      <c r="VXU102" s="4"/>
      <c r="VXV102" s="4"/>
      <c r="VXW102" s="4"/>
      <c r="VXX102" s="4"/>
      <c r="VXY102" s="4"/>
      <c r="VXZ102" s="4"/>
      <c r="VYA102" s="4"/>
      <c r="VYB102" s="4"/>
      <c r="VYC102" s="4"/>
      <c r="VYD102" s="4"/>
      <c r="VYE102" s="4"/>
      <c r="VYF102" s="4"/>
      <c r="VYG102" s="4"/>
      <c r="VYH102" s="4"/>
      <c r="VYI102" s="4"/>
      <c r="VYJ102" s="4"/>
      <c r="VYK102" s="4"/>
      <c r="VYL102" s="4"/>
      <c r="VYM102" s="4"/>
      <c r="VYN102" s="4"/>
      <c r="VYO102" s="4"/>
      <c r="VYP102" s="4"/>
      <c r="VYQ102" s="4"/>
      <c r="VYR102" s="4"/>
      <c r="VYS102" s="4"/>
      <c r="VYT102" s="4"/>
      <c r="VYU102" s="4"/>
      <c r="VYV102" s="4"/>
      <c r="VYW102" s="4"/>
      <c r="VYX102" s="4"/>
      <c r="VYY102" s="4"/>
      <c r="VYZ102" s="4"/>
      <c r="VZA102" s="4"/>
      <c r="VZB102" s="4"/>
      <c r="VZC102" s="4"/>
      <c r="VZD102" s="4"/>
      <c r="VZE102" s="4"/>
      <c r="VZF102" s="4"/>
      <c r="VZG102" s="4"/>
      <c r="VZH102" s="4"/>
      <c r="VZI102" s="4"/>
      <c r="VZJ102" s="4"/>
      <c r="VZK102" s="4"/>
      <c r="VZL102" s="4"/>
      <c r="VZM102" s="4"/>
      <c r="VZN102" s="4"/>
      <c r="VZO102" s="4"/>
      <c r="VZP102" s="4"/>
      <c r="VZQ102" s="4"/>
      <c r="VZR102" s="4"/>
      <c r="VZS102" s="4"/>
      <c r="VZT102" s="4"/>
      <c r="VZU102" s="4"/>
      <c r="VZV102" s="4"/>
      <c r="VZW102" s="4"/>
      <c r="VZX102" s="4"/>
      <c r="VZY102" s="4"/>
      <c r="VZZ102" s="4"/>
      <c r="WAA102" s="4"/>
      <c r="WAB102" s="4"/>
      <c r="WAC102" s="4"/>
      <c r="WAD102" s="4"/>
      <c r="WAE102" s="4"/>
      <c r="WAF102" s="4"/>
      <c r="WAG102" s="4"/>
      <c r="WAH102" s="4"/>
      <c r="WAI102" s="4"/>
      <c r="WAJ102" s="4"/>
      <c r="WAK102" s="4"/>
      <c r="WAL102" s="4"/>
      <c r="WAM102" s="4"/>
      <c r="WAN102" s="4"/>
      <c r="WAO102" s="4"/>
      <c r="WAP102" s="4"/>
      <c r="WAQ102" s="4"/>
      <c r="WAR102" s="4"/>
      <c r="WAS102" s="4"/>
      <c r="WAT102" s="4"/>
      <c r="WAU102" s="4"/>
      <c r="WAV102" s="4"/>
      <c r="WAW102" s="4"/>
      <c r="WAX102" s="4"/>
      <c r="WAY102" s="4"/>
      <c r="WAZ102" s="4"/>
      <c r="WBA102" s="4"/>
      <c r="WBB102" s="4"/>
      <c r="WBC102" s="4"/>
      <c r="WBD102" s="4"/>
      <c r="WBE102" s="4"/>
      <c r="WBF102" s="4"/>
      <c r="WBG102" s="4"/>
      <c r="WBH102" s="4"/>
      <c r="WBI102" s="4"/>
      <c r="WBJ102" s="4"/>
      <c r="WBK102" s="4"/>
      <c r="WBL102" s="4"/>
      <c r="WBM102" s="4"/>
      <c r="WBN102" s="4"/>
      <c r="WBO102" s="4"/>
      <c r="WBP102" s="4"/>
      <c r="WBQ102" s="4"/>
      <c r="WBR102" s="4"/>
      <c r="WBS102" s="4"/>
      <c r="WBT102" s="4"/>
      <c r="WBU102" s="4"/>
      <c r="WBV102" s="4"/>
      <c r="WBW102" s="4"/>
      <c r="WBX102" s="4"/>
      <c r="WBY102" s="4"/>
      <c r="WBZ102" s="4"/>
      <c r="WCA102" s="4"/>
      <c r="WCB102" s="4"/>
      <c r="WCC102" s="4"/>
      <c r="WCD102" s="4"/>
      <c r="WCE102" s="4"/>
      <c r="WCF102" s="4"/>
      <c r="WCG102" s="4"/>
      <c r="WCH102" s="4"/>
      <c r="WCI102" s="4"/>
      <c r="WCJ102" s="4"/>
      <c r="WCK102" s="4"/>
      <c r="WCL102" s="4"/>
      <c r="WCM102" s="4"/>
      <c r="WCN102" s="4"/>
      <c r="WCO102" s="4"/>
      <c r="WCP102" s="4"/>
      <c r="WCQ102" s="4"/>
      <c r="WCR102" s="4"/>
      <c r="WCS102" s="4"/>
      <c r="WCT102" s="4"/>
      <c r="WCU102" s="4"/>
      <c r="WCV102" s="4"/>
      <c r="WCW102" s="4"/>
      <c r="WCX102" s="4"/>
      <c r="WCY102" s="4"/>
      <c r="WCZ102" s="4"/>
      <c r="WDA102" s="4"/>
      <c r="WDB102" s="4"/>
      <c r="WDC102" s="4"/>
      <c r="WDD102" s="4"/>
      <c r="WDE102" s="4"/>
      <c r="WDF102" s="4"/>
      <c r="WDG102" s="4"/>
      <c r="WDH102" s="4"/>
      <c r="WDI102" s="4"/>
      <c r="WDJ102" s="4"/>
      <c r="WDK102" s="4"/>
      <c r="WDL102" s="4"/>
      <c r="WDM102" s="4"/>
      <c r="WDN102" s="4"/>
      <c r="WDO102" s="4"/>
      <c r="WDP102" s="4"/>
      <c r="WDQ102" s="4"/>
      <c r="WDR102" s="4"/>
      <c r="WDS102" s="4"/>
      <c r="WDT102" s="4"/>
      <c r="WDU102" s="4"/>
      <c r="WDV102" s="4"/>
      <c r="WDW102" s="4"/>
      <c r="WDX102" s="4"/>
      <c r="WDY102" s="4"/>
      <c r="WDZ102" s="4"/>
      <c r="WEA102" s="4"/>
      <c r="WEB102" s="4"/>
      <c r="WEC102" s="4"/>
      <c r="WED102" s="4"/>
      <c r="WEE102" s="4"/>
      <c r="WEF102" s="4"/>
      <c r="WEG102" s="4"/>
      <c r="WEH102" s="4"/>
      <c r="WEI102" s="4"/>
      <c r="WEJ102" s="4"/>
      <c r="WEK102" s="4"/>
      <c r="WEL102" s="4"/>
      <c r="WEM102" s="4"/>
      <c r="WEN102" s="4"/>
      <c r="WEO102" s="4"/>
      <c r="WEP102" s="4"/>
      <c r="WEQ102" s="4"/>
      <c r="WER102" s="4"/>
      <c r="WES102" s="4"/>
      <c r="WET102" s="4"/>
      <c r="WEU102" s="4"/>
      <c r="WEV102" s="4"/>
      <c r="WEW102" s="4"/>
      <c r="WEX102" s="4"/>
      <c r="WEY102" s="4"/>
      <c r="WEZ102" s="4"/>
      <c r="WFA102" s="4"/>
      <c r="WFB102" s="4"/>
      <c r="WFC102" s="4"/>
      <c r="WFD102" s="4"/>
      <c r="WFE102" s="4"/>
      <c r="WFF102" s="4"/>
      <c r="WFG102" s="4"/>
      <c r="WFH102" s="4"/>
      <c r="WFI102" s="4"/>
      <c r="WFJ102" s="4"/>
      <c r="WFK102" s="4"/>
      <c r="WFL102" s="4"/>
      <c r="WFM102" s="4"/>
      <c r="WFN102" s="4"/>
      <c r="WFO102" s="4"/>
      <c r="WFP102" s="4"/>
      <c r="WFQ102" s="4"/>
      <c r="WFR102" s="4"/>
      <c r="WFS102" s="4"/>
      <c r="WFT102" s="4"/>
      <c r="WFU102" s="4"/>
      <c r="WFV102" s="4"/>
      <c r="WFW102" s="4"/>
      <c r="WFX102" s="4"/>
      <c r="WFY102" s="4"/>
      <c r="WFZ102" s="4"/>
      <c r="WGA102" s="4"/>
      <c r="WGB102" s="4"/>
      <c r="WGC102" s="4"/>
      <c r="WGD102" s="4"/>
      <c r="WGE102" s="4"/>
      <c r="WGF102" s="4"/>
      <c r="WGG102" s="4"/>
      <c r="WGH102" s="4"/>
      <c r="WGI102" s="4"/>
      <c r="WGJ102" s="4"/>
      <c r="WGK102" s="4"/>
      <c r="WGL102" s="4"/>
      <c r="WGM102" s="4"/>
      <c r="WGN102" s="4"/>
      <c r="WGO102" s="4"/>
      <c r="WGP102" s="4"/>
      <c r="WGQ102" s="4"/>
      <c r="WGR102" s="4"/>
      <c r="WGS102" s="4"/>
      <c r="WGT102" s="4"/>
      <c r="WGU102" s="4"/>
      <c r="WGV102" s="4"/>
      <c r="WGW102" s="4"/>
      <c r="WGX102" s="4"/>
      <c r="WGY102" s="4"/>
      <c r="WGZ102" s="4"/>
      <c r="WHA102" s="4"/>
      <c r="WHB102" s="4"/>
      <c r="WHC102" s="4"/>
      <c r="WHD102" s="4"/>
      <c r="WHE102" s="4"/>
      <c r="WHF102" s="4"/>
      <c r="WHG102" s="4"/>
      <c r="WHH102" s="4"/>
      <c r="WHI102" s="4"/>
      <c r="WHJ102" s="4"/>
      <c r="WHK102" s="4"/>
      <c r="WHL102" s="4"/>
      <c r="WHM102" s="4"/>
      <c r="WHN102" s="4"/>
      <c r="WHO102" s="4"/>
      <c r="WHP102" s="4"/>
      <c r="WHQ102" s="4"/>
      <c r="WHR102" s="4"/>
      <c r="WHS102" s="4"/>
      <c r="WHT102" s="4"/>
      <c r="WHU102" s="4"/>
      <c r="WHV102" s="4"/>
      <c r="WHW102" s="4"/>
      <c r="WHX102" s="4"/>
      <c r="WHY102" s="4"/>
      <c r="WHZ102" s="4"/>
      <c r="WIA102" s="4"/>
      <c r="WIB102" s="4"/>
      <c r="WIC102" s="4"/>
      <c r="WID102" s="4"/>
      <c r="WIE102" s="4"/>
      <c r="WIF102" s="4"/>
      <c r="WIG102" s="4"/>
      <c r="WIH102" s="4"/>
      <c r="WII102" s="4"/>
      <c r="WIJ102" s="4"/>
      <c r="WIK102" s="4"/>
      <c r="WIL102" s="4"/>
      <c r="WIM102" s="4"/>
      <c r="WIN102" s="4"/>
      <c r="WIO102" s="4"/>
      <c r="WIP102" s="4"/>
      <c r="WIQ102" s="4"/>
      <c r="WIR102" s="4"/>
      <c r="WIS102" s="4"/>
      <c r="WIT102" s="4"/>
      <c r="WIU102" s="4"/>
      <c r="WIV102" s="4"/>
      <c r="WIW102" s="4"/>
      <c r="WIX102" s="4"/>
      <c r="WIY102" s="4"/>
      <c r="WIZ102" s="4"/>
      <c r="WJA102" s="4"/>
      <c r="WJB102" s="4"/>
      <c r="WJC102" s="4"/>
      <c r="WJD102" s="4"/>
      <c r="WJE102" s="4"/>
      <c r="WJF102" s="4"/>
      <c r="WJG102" s="4"/>
      <c r="WJH102" s="4"/>
      <c r="WJI102" s="4"/>
      <c r="WJJ102" s="4"/>
      <c r="WJK102" s="4"/>
      <c r="WJL102" s="4"/>
      <c r="WJM102" s="4"/>
      <c r="WJN102" s="4"/>
      <c r="WJO102" s="4"/>
      <c r="WJP102" s="4"/>
      <c r="WJQ102" s="4"/>
      <c r="WJR102" s="4"/>
      <c r="WJS102" s="4"/>
      <c r="WJT102" s="4"/>
      <c r="WJU102" s="4"/>
      <c r="WJV102" s="4"/>
      <c r="WJW102" s="4"/>
      <c r="WJX102" s="4"/>
      <c r="WJY102" s="4"/>
      <c r="WJZ102" s="4"/>
      <c r="WKA102" s="4"/>
      <c r="WKB102" s="4"/>
      <c r="WKC102" s="4"/>
      <c r="WKD102" s="4"/>
      <c r="WKE102" s="4"/>
      <c r="WKF102" s="4"/>
      <c r="WKG102" s="4"/>
      <c r="WKH102" s="4"/>
      <c r="WKI102" s="4"/>
      <c r="WKJ102" s="4"/>
      <c r="WKK102" s="4"/>
      <c r="WKL102" s="4"/>
      <c r="WKM102" s="4"/>
      <c r="WKN102" s="4"/>
      <c r="WKO102" s="4"/>
      <c r="WKP102" s="4"/>
      <c r="WKQ102" s="4"/>
      <c r="WKR102" s="4"/>
      <c r="WKS102" s="4"/>
      <c r="WKT102" s="4"/>
      <c r="WKU102" s="4"/>
      <c r="WKV102" s="4"/>
      <c r="WKW102" s="4"/>
      <c r="WKX102" s="4"/>
      <c r="WKY102" s="4"/>
      <c r="WKZ102" s="4"/>
      <c r="WLA102" s="4"/>
      <c r="WLB102" s="4"/>
      <c r="WLC102" s="4"/>
      <c r="WLD102" s="4"/>
      <c r="WLE102" s="4"/>
      <c r="WLF102" s="4"/>
      <c r="WLG102" s="4"/>
      <c r="WLH102" s="4"/>
      <c r="WLI102" s="4"/>
      <c r="WLJ102" s="4"/>
      <c r="WLK102" s="4"/>
      <c r="WLL102" s="4"/>
      <c r="WLM102" s="4"/>
      <c r="WLN102" s="4"/>
      <c r="WLO102" s="4"/>
      <c r="WLP102" s="4"/>
      <c r="WLQ102" s="4"/>
      <c r="WLR102" s="4"/>
      <c r="WLS102" s="4"/>
      <c r="WLT102" s="4"/>
      <c r="WLU102" s="4"/>
      <c r="WLV102" s="4"/>
      <c r="WLW102" s="4"/>
      <c r="WLX102" s="4"/>
      <c r="WLY102" s="4"/>
      <c r="WLZ102" s="4"/>
      <c r="WMA102" s="4"/>
      <c r="WMB102" s="4"/>
      <c r="WMC102" s="4"/>
      <c r="WMD102" s="4"/>
      <c r="WME102" s="4"/>
      <c r="WMF102" s="4"/>
      <c r="WMG102" s="4"/>
      <c r="WMH102" s="4"/>
      <c r="WMI102" s="4"/>
      <c r="WMJ102" s="4"/>
      <c r="WMK102" s="4"/>
      <c r="WML102" s="4"/>
      <c r="WMM102" s="4"/>
      <c r="WMN102" s="4"/>
      <c r="WMO102" s="4"/>
      <c r="WMP102" s="4"/>
      <c r="WMQ102" s="4"/>
      <c r="WMR102" s="4"/>
      <c r="WMS102" s="4"/>
      <c r="WMT102" s="4"/>
      <c r="WMU102" s="4"/>
      <c r="WMV102" s="4"/>
      <c r="WMW102" s="4"/>
      <c r="WMX102" s="4"/>
      <c r="WMY102" s="4"/>
      <c r="WMZ102" s="4"/>
      <c r="WNA102" s="4"/>
      <c r="WNB102" s="4"/>
      <c r="WNC102" s="4"/>
      <c r="WND102" s="4"/>
      <c r="WNE102" s="4"/>
      <c r="WNF102" s="4"/>
      <c r="WNG102" s="4"/>
      <c r="WNH102" s="4"/>
      <c r="WNI102" s="4"/>
      <c r="WNJ102" s="4"/>
      <c r="WNK102" s="4"/>
      <c r="WNL102" s="4"/>
      <c r="WNM102" s="4"/>
      <c r="WNN102" s="4"/>
      <c r="WNO102" s="4"/>
      <c r="WNP102" s="4"/>
      <c r="WNQ102" s="4"/>
      <c r="WNR102" s="4"/>
      <c r="WNS102" s="4"/>
      <c r="WNT102" s="4"/>
      <c r="WNU102" s="4"/>
      <c r="WNV102" s="4"/>
      <c r="WNW102" s="4"/>
      <c r="WNX102" s="4"/>
      <c r="WNY102" s="4"/>
      <c r="WNZ102" s="4"/>
      <c r="WOA102" s="4"/>
      <c r="WOB102" s="4"/>
      <c r="WOC102" s="4"/>
      <c r="WOD102" s="4"/>
      <c r="WOE102" s="4"/>
      <c r="WOF102" s="4"/>
      <c r="WOG102" s="4"/>
      <c r="WOH102" s="4"/>
      <c r="WOI102" s="4"/>
      <c r="WOJ102" s="4"/>
      <c r="WOK102" s="4"/>
      <c r="WOL102" s="4"/>
      <c r="WOM102" s="4"/>
      <c r="WON102" s="4"/>
      <c r="WOO102" s="4"/>
      <c r="WOP102" s="4"/>
      <c r="WOQ102" s="4"/>
      <c r="WOR102" s="4"/>
      <c r="WOS102" s="4"/>
      <c r="WOT102" s="4"/>
      <c r="WOU102" s="4"/>
      <c r="WOV102" s="4"/>
      <c r="WOW102" s="4"/>
      <c r="WOX102" s="4"/>
      <c r="WOY102" s="4"/>
      <c r="WOZ102" s="4"/>
      <c r="WPA102" s="4"/>
      <c r="WPB102" s="4"/>
      <c r="WPC102" s="4"/>
      <c r="WPD102" s="4"/>
      <c r="WPE102" s="4"/>
      <c r="WPF102" s="4"/>
      <c r="WPG102" s="4"/>
      <c r="WPH102" s="4"/>
      <c r="WPI102" s="4"/>
      <c r="WPJ102" s="4"/>
      <c r="WPK102" s="4"/>
      <c r="WPL102" s="4"/>
      <c r="WPM102" s="4"/>
      <c r="WPN102" s="4"/>
      <c r="WPO102" s="4"/>
      <c r="WPP102" s="4"/>
      <c r="WPQ102" s="4"/>
      <c r="WPR102" s="4"/>
      <c r="WPS102" s="4"/>
      <c r="WPT102" s="4"/>
      <c r="WPU102" s="4"/>
      <c r="WPV102" s="4"/>
      <c r="WPW102" s="4"/>
      <c r="WPX102" s="4"/>
      <c r="WPY102" s="4"/>
      <c r="WPZ102" s="4"/>
      <c r="WQA102" s="4"/>
      <c r="WQB102" s="4"/>
      <c r="WQC102" s="4"/>
      <c r="WQD102" s="4"/>
      <c r="WQE102" s="4"/>
      <c r="WQF102" s="4"/>
      <c r="WQG102" s="4"/>
      <c r="WQH102" s="4"/>
      <c r="WQI102" s="4"/>
      <c r="WQJ102" s="4"/>
      <c r="WQK102" s="4"/>
      <c r="WQL102" s="4"/>
      <c r="WQM102" s="4"/>
      <c r="WQN102" s="4"/>
      <c r="WQO102" s="4"/>
      <c r="WQP102" s="4"/>
      <c r="WQQ102" s="4"/>
      <c r="WQR102" s="4"/>
      <c r="WQS102" s="4"/>
      <c r="WQT102" s="4"/>
      <c r="WQU102" s="4"/>
      <c r="WQV102" s="4"/>
      <c r="WQW102" s="4"/>
      <c r="WQX102" s="4"/>
      <c r="WQY102" s="4"/>
      <c r="WQZ102" s="4"/>
      <c r="WRA102" s="4"/>
      <c r="WRB102" s="4"/>
      <c r="WRC102" s="4"/>
      <c r="WRD102" s="4"/>
      <c r="WRE102" s="4"/>
      <c r="WRF102" s="4"/>
      <c r="WRG102" s="4"/>
      <c r="WRH102" s="4"/>
      <c r="WRI102" s="4"/>
      <c r="WRJ102" s="4"/>
      <c r="WRK102" s="4"/>
      <c r="WRL102" s="4"/>
      <c r="WRM102" s="4"/>
      <c r="WRN102" s="4"/>
      <c r="WRO102" s="4"/>
      <c r="WRP102" s="4"/>
      <c r="WRQ102" s="4"/>
      <c r="WRR102" s="4"/>
      <c r="WRS102" s="4"/>
      <c r="WRT102" s="4"/>
      <c r="WRU102" s="4"/>
      <c r="WRV102" s="4"/>
      <c r="WRW102" s="4"/>
      <c r="WRX102" s="4"/>
      <c r="WRY102" s="4"/>
      <c r="WRZ102" s="4"/>
      <c r="WSA102" s="4"/>
      <c r="WSB102" s="4"/>
      <c r="WSC102" s="4"/>
      <c r="WSD102" s="4"/>
      <c r="WSE102" s="4"/>
      <c r="WSF102" s="4"/>
      <c r="WSG102" s="4"/>
      <c r="WSH102" s="4"/>
      <c r="WSI102" s="4"/>
      <c r="WSJ102" s="4"/>
      <c r="WSK102" s="4"/>
      <c r="WSL102" s="4"/>
      <c r="WSM102" s="4"/>
      <c r="WSN102" s="4"/>
      <c r="WSO102" s="4"/>
      <c r="WSP102" s="4"/>
      <c r="WSQ102" s="4"/>
      <c r="WSR102" s="4"/>
      <c r="WSS102" s="4"/>
      <c r="WST102" s="4"/>
      <c r="WSU102" s="4"/>
      <c r="WSV102" s="4"/>
      <c r="WSW102" s="4"/>
      <c r="WSX102" s="4"/>
      <c r="WSY102" s="4"/>
      <c r="WSZ102" s="4"/>
      <c r="WTA102" s="4"/>
      <c r="WTB102" s="4"/>
      <c r="WTC102" s="4"/>
      <c r="WTD102" s="4"/>
      <c r="WTE102" s="4"/>
      <c r="WTF102" s="4"/>
      <c r="WTG102" s="4"/>
      <c r="WTH102" s="4"/>
      <c r="WTI102" s="4"/>
      <c r="WTJ102" s="4"/>
      <c r="WTK102" s="4"/>
      <c r="WTL102" s="4"/>
      <c r="WTM102" s="4"/>
      <c r="WTN102" s="4"/>
      <c r="WTO102" s="4"/>
      <c r="WTP102" s="4"/>
      <c r="WTQ102" s="4"/>
      <c r="WTR102" s="4"/>
      <c r="WTS102" s="4"/>
      <c r="WTT102" s="4"/>
      <c r="WTU102" s="4"/>
      <c r="WTV102" s="4"/>
      <c r="WTW102" s="4"/>
      <c r="WTX102" s="4"/>
      <c r="WTY102" s="4"/>
      <c r="WTZ102" s="4"/>
      <c r="WUA102" s="4"/>
      <c r="WUB102" s="4"/>
      <c r="WUC102" s="4"/>
      <c r="WUD102" s="4"/>
      <c r="WUE102" s="4"/>
      <c r="WUF102" s="4"/>
      <c r="WUG102" s="4"/>
      <c r="WUH102" s="4"/>
      <c r="WUI102" s="4"/>
      <c r="WUJ102" s="4"/>
      <c r="WUK102" s="4"/>
      <c r="WUL102" s="4"/>
      <c r="WUM102" s="4"/>
      <c r="WUN102" s="4"/>
      <c r="WUO102" s="4"/>
      <c r="WUP102" s="4"/>
      <c r="WUQ102" s="4"/>
      <c r="WUR102" s="4"/>
      <c r="WUS102" s="4"/>
      <c r="WUT102" s="4"/>
      <c r="WUU102" s="4"/>
      <c r="WUV102" s="4"/>
      <c r="WUW102" s="4"/>
      <c r="WUX102" s="4"/>
      <c r="WUY102" s="4"/>
      <c r="WUZ102" s="4"/>
      <c r="WVA102" s="4"/>
      <c r="WVB102" s="4"/>
      <c r="WVC102" s="4"/>
      <c r="WVD102" s="4"/>
      <c r="WVE102" s="4"/>
      <c r="WVF102" s="4"/>
      <c r="WVG102" s="4"/>
      <c r="WVH102" s="4"/>
      <c r="WVI102" s="4"/>
      <c r="WVJ102" s="4"/>
      <c r="WVK102" s="4"/>
      <c r="WVL102" s="4"/>
      <c r="WVM102" s="4"/>
      <c r="WVN102" s="4"/>
      <c r="WVO102" s="4"/>
      <c r="WVP102" s="4"/>
      <c r="WVQ102" s="4"/>
      <c r="WVR102" s="4"/>
      <c r="WVS102" s="4"/>
      <c r="WVT102" s="4"/>
      <c r="WVU102" s="4"/>
      <c r="WVV102" s="4"/>
      <c r="WVW102" s="4"/>
      <c r="WVX102" s="4"/>
      <c r="WVY102" s="4"/>
      <c r="WVZ102" s="4"/>
      <c r="WWA102" s="4"/>
      <c r="WWB102" s="4"/>
      <c r="WWC102" s="4"/>
      <c r="WWD102" s="4"/>
      <c r="WWE102" s="4"/>
      <c r="WWF102" s="4"/>
      <c r="WWG102" s="4"/>
      <c r="WWH102" s="4"/>
      <c r="WWI102" s="4"/>
      <c r="WWJ102" s="4"/>
      <c r="WWK102" s="4"/>
      <c r="WWL102" s="4"/>
      <c r="WWM102" s="4"/>
      <c r="WWN102" s="4"/>
      <c r="WWO102" s="4"/>
      <c r="WWP102" s="4"/>
      <c r="WWQ102" s="4"/>
      <c r="WWR102" s="4"/>
      <c r="WWS102" s="4"/>
      <c r="WWT102" s="4"/>
      <c r="WWU102" s="4"/>
      <c r="WWV102" s="4"/>
      <c r="WWW102" s="4"/>
      <c r="WWX102" s="4"/>
      <c r="WWY102" s="4"/>
      <c r="WWZ102" s="4"/>
      <c r="WXA102" s="4"/>
      <c r="WXB102" s="4"/>
      <c r="WXC102" s="4"/>
      <c r="WXD102" s="4"/>
      <c r="WXE102" s="4"/>
      <c r="WXF102" s="4"/>
      <c r="WXG102" s="4"/>
      <c r="WXH102" s="4"/>
      <c r="WXI102" s="4"/>
      <c r="WXJ102" s="4"/>
      <c r="WXK102" s="4"/>
      <c r="WXL102" s="4"/>
      <c r="WXM102" s="4"/>
      <c r="WXN102" s="4"/>
      <c r="WXO102" s="4"/>
      <c r="WXP102" s="4"/>
      <c r="WXQ102" s="4"/>
      <c r="WXR102" s="4"/>
      <c r="WXS102" s="4"/>
      <c r="WXT102" s="4"/>
      <c r="WXU102" s="4"/>
      <c r="WXV102" s="4"/>
      <c r="WXW102" s="4"/>
      <c r="WXX102" s="4"/>
      <c r="WXY102" s="4"/>
      <c r="WXZ102" s="4"/>
      <c r="WYA102" s="4"/>
      <c r="WYB102" s="4"/>
      <c r="WYC102" s="4"/>
      <c r="WYD102" s="4"/>
      <c r="WYE102" s="4"/>
      <c r="WYF102" s="4"/>
      <c r="WYG102" s="4"/>
      <c r="WYH102" s="4"/>
      <c r="WYI102" s="4"/>
      <c r="WYJ102" s="4"/>
      <c r="WYK102" s="4"/>
      <c r="WYL102" s="4"/>
      <c r="WYM102" s="4"/>
      <c r="WYN102" s="4"/>
      <c r="WYO102" s="4"/>
      <c r="WYP102" s="4"/>
      <c r="WYQ102" s="4"/>
      <c r="WYR102" s="4"/>
      <c r="WYS102" s="4"/>
      <c r="WYT102" s="4"/>
      <c r="WYU102" s="4"/>
      <c r="WYV102" s="4"/>
      <c r="WYW102" s="4"/>
      <c r="WYX102" s="4"/>
      <c r="WYY102" s="4"/>
      <c r="WYZ102" s="4"/>
      <c r="WZA102" s="4"/>
      <c r="WZB102" s="4"/>
      <c r="WZC102" s="4"/>
      <c r="WZD102" s="4"/>
      <c r="WZE102" s="4"/>
      <c r="WZF102" s="4"/>
      <c r="WZG102" s="4"/>
      <c r="WZH102" s="4"/>
      <c r="WZI102" s="4"/>
      <c r="WZJ102" s="4"/>
      <c r="WZK102" s="4"/>
      <c r="WZL102" s="4"/>
      <c r="WZM102" s="4"/>
      <c r="WZN102" s="4"/>
      <c r="WZO102" s="4"/>
      <c r="WZP102" s="4"/>
      <c r="WZQ102" s="4"/>
      <c r="WZR102" s="4"/>
      <c r="WZS102" s="4"/>
      <c r="WZT102" s="4"/>
      <c r="WZU102" s="4"/>
      <c r="WZV102" s="4"/>
      <c r="WZW102" s="4"/>
      <c r="WZX102" s="4"/>
      <c r="WZY102" s="4"/>
      <c r="WZZ102" s="4"/>
      <c r="XAA102" s="4"/>
      <c r="XAB102" s="4"/>
      <c r="XAC102" s="4"/>
      <c r="XAD102" s="4"/>
      <c r="XAE102" s="4"/>
      <c r="XAF102" s="4"/>
      <c r="XAG102" s="4"/>
      <c r="XAH102" s="4"/>
      <c r="XAI102" s="4"/>
      <c r="XAJ102" s="4"/>
      <c r="XAK102" s="4"/>
      <c r="XAL102" s="4"/>
      <c r="XAM102" s="4"/>
      <c r="XAN102" s="4"/>
      <c r="XAO102" s="4"/>
      <c r="XAP102" s="4"/>
      <c r="XAQ102" s="4"/>
      <c r="XAR102" s="4"/>
      <c r="XAS102" s="4"/>
      <c r="XAT102" s="4"/>
      <c r="XAU102" s="4"/>
      <c r="XAV102" s="4"/>
      <c r="XAW102" s="4"/>
      <c r="XAX102" s="4"/>
      <c r="XAY102" s="4"/>
      <c r="XAZ102" s="4"/>
      <c r="XBA102" s="4"/>
      <c r="XBB102" s="4"/>
      <c r="XBC102" s="4"/>
      <c r="XBD102" s="4"/>
      <c r="XBE102" s="4"/>
      <c r="XBF102" s="4"/>
      <c r="XBG102" s="4"/>
      <c r="XBH102" s="4"/>
      <c r="XBI102" s="4"/>
      <c r="XBJ102" s="4"/>
      <c r="XBK102" s="4"/>
      <c r="XBL102" s="4"/>
      <c r="XBM102" s="4"/>
      <c r="XBN102" s="4"/>
      <c r="XBO102" s="4"/>
      <c r="XBP102" s="4"/>
      <c r="XBQ102" s="4"/>
      <c r="XBR102" s="4"/>
      <c r="XBS102" s="4"/>
      <c r="XBT102" s="4"/>
      <c r="XBU102" s="4"/>
      <c r="XBV102" s="4"/>
      <c r="XBW102" s="4"/>
      <c r="XBX102" s="4"/>
      <c r="XBY102" s="4"/>
      <c r="XBZ102" s="4"/>
      <c r="XCA102" s="4"/>
      <c r="XCB102" s="4"/>
      <c r="XCC102" s="4"/>
      <c r="XCD102" s="4"/>
      <c r="XCE102" s="4"/>
      <c r="XCF102" s="4"/>
      <c r="XCG102" s="4"/>
      <c r="XCH102" s="4"/>
      <c r="XCI102" s="4"/>
      <c r="XCJ102" s="4"/>
      <c r="XCK102" s="4"/>
      <c r="XCL102" s="4"/>
      <c r="XCM102" s="4"/>
      <c r="XCN102" s="4"/>
      <c r="XCO102" s="4"/>
      <c r="XCP102" s="4"/>
      <c r="XCQ102" s="4"/>
      <c r="XCR102" s="4"/>
      <c r="XCS102" s="4"/>
      <c r="XCT102" s="4"/>
      <c r="XCU102" s="4"/>
      <c r="XCV102" s="4"/>
      <c r="XCW102" s="4"/>
      <c r="XCX102" s="4"/>
      <c r="XCY102" s="4"/>
      <c r="XCZ102" s="4"/>
      <c r="XDA102" s="4"/>
      <c r="XDB102" s="4"/>
      <c r="XDC102" s="4"/>
      <c r="XDD102" s="4"/>
      <c r="XDE102" s="4"/>
      <c r="XDF102" s="4"/>
      <c r="XDG102" s="4"/>
      <c r="XDH102" s="4"/>
      <c r="XDI102" s="4"/>
      <c r="XDJ102" s="4"/>
      <c r="XDK102" s="4"/>
      <c r="XDL102" s="4"/>
      <c r="XDM102" s="4"/>
      <c r="XDN102" s="4"/>
      <c r="XDO102" s="4"/>
      <c r="XDP102" s="4"/>
      <c r="XDQ102" s="4"/>
      <c r="XDR102" s="4"/>
      <c r="XDS102" s="4"/>
      <c r="XDT102" s="4"/>
      <c r="XDU102" s="4"/>
      <c r="XDV102" s="4"/>
      <c r="XDW102" s="4"/>
      <c r="XDX102" s="4"/>
      <c r="XDY102" s="4"/>
      <c r="XDZ102" s="4"/>
      <c r="XEA102" s="4"/>
      <c r="XEB102" s="4"/>
      <c r="XEC102" s="4"/>
      <c r="XED102" s="4"/>
      <c r="XEE102" s="4"/>
      <c r="XEF102" s="4"/>
      <c r="XEG102" s="4"/>
      <c r="XEH102" s="4"/>
      <c r="XEI102" s="4"/>
      <c r="XEJ102" s="4"/>
      <c r="XEK102" s="4"/>
    </row>
    <row r="103" spans="1:16365" s="29" customFormat="1" ht="13.5" customHeight="1" x14ac:dyDescent="0.25">
      <c r="A103" s="420" t="s">
        <v>172</v>
      </c>
      <c r="B103" s="420" t="s">
        <v>193</v>
      </c>
      <c r="C103" s="420" t="s">
        <v>272</v>
      </c>
      <c r="D103" s="420" t="s">
        <v>281</v>
      </c>
      <c r="E103" s="420" t="s">
        <v>183</v>
      </c>
      <c r="F103" s="420" t="s">
        <v>177</v>
      </c>
      <c r="G103" s="420" t="s">
        <v>178</v>
      </c>
      <c r="H103" s="420" t="s">
        <v>199</v>
      </c>
      <c r="I103" s="421" t="s">
        <v>593</v>
      </c>
      <c r="J103" s="426">
        <v>196405588558.89142</v>
      </c>
      <c r="K103" s="426" t="s">
        <v>290</v>
      </c>
      <c r="L103" s="1" t="s">
        <v>1653</v>
      </c>
      <c r="M103" s="196" t="s">
        <v>38</v>
      </c>
      <c r="N103" s="44">
        <f t="shared" si="4"/>
        <v>1.0049840118090607E-3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  <c r="XDS103" s="4"/>
      <c r="XDT103" s="4"/>
      <c r="XDU103" s="4"/>
      <c r="XDV103" s="4"/>
      <c r="XDW103" s="4"/>
      <c r="XDX103" s="4"/>
      <c r="XDY103" s="4"/>
      <c r="XDZ103" s="4"/>
      <c r="XEA103" s="4"/>
      <c r="XEB103" s="4"/>
      <c r="XEC103" s="4"/>
      <c r="XED103" s="4"/>
      <c r="XEE103" s="4"/>
      <c r="XEF103" s="4"/>
      <c r="XEG103" s="4"/>
      <c r="XEH103" s="4"/>
      <c r="XEI103" s="4"/>
      <c r="XEJ103" s="4"/>
      <c r="XEK103" s="4"/>
    </row>
    <row r="104" spans="1:16365" s="29" customFormat="1" ht="13.5" customHeight="1" x14ac:dyDescent="0.25">
      <c r="A104" s="418" t="s">
        <v>172</v>
      </c>
      <c r="B104" s="418" t="s">
        <v>193</v>
      </c>
      <c r="C104" s="418" t="s">
        <v>272</v>
      </c>
      <c r="D104" s="418" t="s">
        <v>281</v>
      </c>
      <c r="E104" s="418" t="s">
        <v>183</v>
      </c>
      <c r="F104" s="418" t="s">
        <v>177</v>
      </c>
      <c r="G104" s="418" t="s">
        <v>178</v>
      </c>
      <c r="H104" s="418" t="s">
        <v>184</v>
      </c>
      <c r="I104" s="419" t="s">
        <v>593</v>
      </c>
      <c r="J104" s="425">
        <v>15411183740.531441</v>
      </c>
      <c r="K104" s="425" t="s">
        <v>291</v>
      </c>
      <c r="L104" s="3" t="s">
        <v>73</v>
      </c>
      <c r="M104" s="196" t="s">
        <v>43</v>
      </c>
      <c r="N104" s="44">
        <f t="shared" si="4"/>
        <v>7.8857192282193349E-5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  <c r="XDS104" s="4"/>
      <c r="XDT104" s="4"/>
      <c r="XDU104" s="4"/>
      <c r="XDV104" s="4"/>
      <c r="XDW104" s="4"/>
      <c r="XDX104" s="4"/>
      <c r="XDY104" s="4"/>
      <c r="XDZ104" s="4"/>
      <c r="XEA104" s="4"/>
      <c r="XEB104" s="4"/>
      <c r="XEC104" s="4"/>
      <c r="XED104" s="4"/>
      <c r="XEE104" s="4"/>
      <c r="XEF104" s="4"/>
      <c r="XEG104" s="4"/>
      <c r="XEH104" s="4"/>
      <c r="XEI104" s="4"/>
      <c r="XEJ104" s="4"/>
      <c r="XEK104" s="4"/>
    </row>
    <row r="105" spans="1:16365" s="29" customFormat="1" ht="13.5" customHeight="1" x14ac:dyDescent="0.25">
      <c r="A105" s="420" t="s">
        <v>172</v>
      </c>
      <c r="B105" s="420" t="s">
        <v>193</v>
      </c>
      <c r="C105" s="420" t="s">
        <v>272</v>
      </c>
      <c r="D105" s="420" t="s">
        <v>281</v>
      </c>
      <c r="E105" s="420" t="s">
        <v>183</v>
      </c>
      <c r="F105" s="420" t="s">
        <v>177</v>
      </c>
      <c r="G105" s="420" t="s">
        <v>178</v>
      </c>
      <c r="H105" s="420" t="s">
        <v>190</v>
      </c>
      <c r="I105" s="421" t="s">
        <v>593</v>
      </c>
      <c r="J105" s="426"/>
      <c r="K105" s="426" t="s">
        <v>292</v>
      </c>
      <c r="L105" s="3"/>
      <c r="M105" s="196" t="s">
        <v>43</v>
      </c>
      <c r="N105" s="44">
        <f t="shared" si="4"/>
        <v>0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  <c r="BKS105" s="4"/>
      <c r="BKT105" s="4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  <c r="BLE105" s="4"/>
      <c r="BLF105" s="4"/>
      <c r="BLG105" s="4"/>
      <c r="BLH105" s="4"/>
      <c r="BLI105" s="4"/>
      <c r="BLJ105" s="4"/>
      <c r="BLK105" s="4"/>
      <c r="BLL105" s="4"/>
      <c r="BLM105" s="4"/>
      <c r="BLN105" s="4"/>
      <c r="BLO105" s="4"/>
      <c r="BLP105" s="4"/>
      <c r="BLQ105" s="4"/>
      <c r="BLR105" s="4"/>
      <c r="BLS105" s="4"/>
      <c r="BLT105" s="4"/>
      <c r="BLU105" s="4"/>
      <c r="BLV105" s="4"/>
      <c r="BLW105" s="4"/>
      <c r="BLX105" s="4"/>
      <c r="BLY105" s="4"/>
      <c r="BLZ105" s="4"/>
      <c r="BMA105" s="4"/>
      <c r="BMB105" s="4"/>
      <c r="BMC105" s="4"/>
      <c r="BMD105" s="4"/>
      <c r="BME105" s="4"/>
      <c r="BMF105" s="4"/>
      <c r="BMG105" s="4"/>
      <c r="BMH105" s="4"/>
      <c r="BMI105" s="4"/>
      <c r="BMJ105" s="4"/>
      <c r="BMK105" s="4"/>
      <c r="BML105" s="4"/>
      <c r="BMM105" s="4"/>
      <c r="BMN105" s="4"/>
      <c r="BMO105" s="4"/>
      <c r="BMP105" s="4"/>
      <c r="BMQ105" s="4"/>
      <c r="BMR105" s="4"/>
      <c r="BMS105" s="4"/>
      <c r="BMT105" s="4"/>
      <c r="BMU105" s="4"/>
      <c r="BMV105" s="4"/>
      <c r="BMW105" s="4"/>
      <c r="BMX105" s="4"/>
      <c r="BMY105" s="4"/>
      <c r="BMZ105" s="4"/>
      <c r="BNA105" s="4"/>
      <c r="BNB105" s="4"/>
      <c r="BNC105" s="4"/>
      <c r="BND105" s="4"/>
      <c r="BNE105" s="4"/>
      <c r="BNF105" s="4"/>
      <c r="BNG105" s="4"/>
      <c r="BNH105" s="4"/>
      <c r="BNI105" s="4"/>
      <c r="BNJ105" s="4"/>
      <c r="BNK105" s="4"/>
      <c r="BNL105" s="4"/>
      <c r="BNM105" s="4"/>
      <c r="BNN105" s="4"/>
      <c r="BNO105" s="4"/>
      <c r="BNP105" s="4"/>
      <c r="BNQ105" s="4"/>
      <c r="BNR105" s="4"/>
      <c r="BNS105" s="4"/>
      <c r="BNT105" s="4"/>
      <c r="BNU105" s="4"/>
      <c r="BNV105" s="4"/>
      <c r="BNW105" s="4"/>
      <c r="BNX105" s="4"/>
      <c r="BNY105" s="4"/>
      <c r="BNZ105" s="4"/>
      <c r="BOA105" s="4"/>
      <c r="BOB105" s="4"/>
      <c r="BOC105" s="4"/>
      <c r="BOD105" s="4"/>
      <c r="BOE105" s="4"/>
      <c r="BOF105" s="4"/>
      <c r="BOG105" s="4"/>
      <c r="BOH105" s="4"/>
      <c r="BOI105" s="4"/>
      <c r="BOJ105" s="4"/>
      <c r="BOK105" s="4"/>
      <c r="BOL105" s="4"/>
      <c r="BOM105" s="4"/>
      <c r="BON105" s="4"/>
      <c r="BOO105" s="4"/>
      <c r="BOP105" s="4"/>
      <c r="BOQ105" s="4"/>
      <c r="BOR105" s="4"/>
      <c r="BOS105" s="4"/>
      <c r="BOT105" s="4"/>
      <c r="BOU105" s="4"/>
      <c r="BOV105" s="4"/>
      <c r="BOW105" s="4"/>
      <c r="BOX105" s="4"/>
      <c r="BOY105" s="4"/>
      <c r="BOZ105" s="4"/>
      <c r="BPA105" s="4"/>
      <c r="BPB105" s="4"/>
      <c r="BPC105" s="4"/>
      <c r="BPD105" s="4"/>
      <c r="BPE105" s="4"/>
      <c r="BPF105" s="4"/>
      <c r="BPG105" s="4"/>
      <c r="BPH105" s="4"/>
      <c r="BPI105" s="4"/>
      <c r="BPJ105" s="4"/>
      <c r="BPK105" s="4"/>
      <c r="BPL105" s="4"/>
      <c r="BPM105" s="4"/>
      <c r="BPN105" s="4"/>
      <c r="BPO105" s="4"/>
      <c r="BPP105" s="4"/>
      <c r="BPQ105" s="4"/>
      <c r="BPR105" s="4"/>
      <c r="BPS105" s="4"/>
      <c r="BPT105" s="4"/>
      <c r="BPU105" s="4"/>
      <c r="BPV105" s="4"/>
      <c r="BPW105" s="4"/>
      <c r="BPX105" s="4"/>
      <c r="BPY105" s="4"/>
      <c r="BPZ105" s="4"/>
      <c r="BQA105" s="4"/>
      <c r="BQB105" s="4"/>
      <c r="BQC105" s="4"/>
      <c r="BQD105" s="4"/>
      <c r="BQE105" s="4"/>
      <c r="BQF105" s="4"/>
      <c r="BQG105" s="4"/>
      <c r="BQH105" s="4"/>
      <c r="BQI105" s="4"/>
      <c r="BQJ105" s="4"/>
      <c r="BQK105" s="4"/>
      <c r="BQL105" s="4"/>
      <c r="BQM105" s="4"/>
      <c r="BQN105" s="4"/>
      <c r="BQO105" s="4"/>
      <c r="BQP105" s="4"/>
      <c r="BQQ105" s="4"/>
      <c r="BQR105" s="4"/>
      <c r="BQS105" s="4"/>
      <c r="BQT105" s="4"/>
      <c r="BQU105" s="4"/>
      <c r="BQV105" s="4"/>
      <c r="BQW105" s="4"/>
      <c r="BQX105" s="4"/>
      <c r="BQY105" s="4"/>
      <c r="BQZ105" s="4"/>
      <c r="BRA105" s="4"/>
      <c r="BRB105" s="4"/>
      <c r="BRC105" s="4"/>
      <c r="BRD105" s="4"/>
      <c r="BRE105" s="4"/>
      <c r="BRF105" s="4"/>
      <c r="BRG105" s="4"/>
      <c r="BRH105" s="4"/>
      <c r="BRI105" s="4"/>
      <c r="BRJ105" s="4"/>
      <c r="BRK105" s="4"/>
      <c r="BRL105" s="4"/>
      <c r="BRM105" s="4"/>
      <c r="BRN105" s="4"/>
      <c r="BRO105" s="4"/>
      <c r="BRP105" s="4"/>
      <c r="BRQ105" s="4"/>
      <c r="BRR105" s="4"/>
      <c r="BRS105" s="4"/>
      <c r="BRT105" s="4"/>
      <c r="BRU105" s="4"/>
      <c r="BRV105" s="4"/>
      <c r="BRW105" s="4"/>
      <c r="BRX105" s="4"/>
      <c r="BRY105" s="4"/>
      <c r="BRZ105" s="4"/>
      <c r="BSA105" s="4"/>
      <c r="BSB105" s="4"/>
      <c r="BSC105" s="4"/>
      <c r="BSD105" s="4"/>
      <c r="BSE105" s="4"/>
      <c r="BSF105" s="4"/>
      <c r="BSG105" s="4"/>
      <c r="BSH105" s="4"/>
      <c r="BSI105" s="4"/>
      <c r="BSJ105" s="4"/>
      <c r="BSK105" s="4"/>
      <c r="BSL105" s="4"/>
      <c r="BSM105" s="4"/>
      <c r="BSN105" s="4"/>
      <c r="BSO105" s="4"/>
      <c r="BSP105" s="4"/>
      <c r="BSQ105" s="4"/>
      <c r="BSR105" s="4"/>
      <c r="BSS105" s="4"/>
      <c r="BST105" s="4"/>
      <c r="BSU105" s="4"/>
      <c r="BSV105" s="4"/>
      <c r="BSW105" s="4"/>
      <c r="BSX105" s="4"/>
      <c r="BSY105" s="4"/>
      <c r="BSZ105" s="4"/>
      <c r="BTA105" s="4"/>
      <c r="BTB105" s="4"/>
      <c r="BTC105" s="4"/>
      <c r="BTD105" s="4"/>
      <c r="BTE105" s="4"/>
      <c r="BTF105" s="4"/>
      <c r="BTG105" s="4"/>
      <c r="BTH105" s="4"/>
      <c r="BTI105" s="4"/>
      <c r="BTJ105" s="4"/>
      <c r="BTK105" s="4"/>
      <c r="BTL105" s="4"/>
      <c r="BTM105" s="4"/>
      <c r="BTN105" s="4"/>
      <c r="BTO105" s="4"/>
      <c r="BTP105" s="4"/>
      <c r="BTQ105" s="4"/>
      <c r="BTR105" s="4"/>
      <c r="BTS105" s="4"/>
      <c r="BTT105" s="4"/>
      <c r="BTU105" s="4"/>
      <c r="BTV105" s="4"/>
      <c r="BTW105" s="4"/>
      <c r="BTX105" s="4"/>
      <c r="BTY105" s="4"/>
      <c r="BTZ105" s="4"/>
      <c r="BUA105" s="4"/>
      <c r="BUB105" s="4"/>
      <c r="BUC105" s="4"/>
      <c r="BUD105" s="4"/>
      <c r="BUE105" s="4"/>
      <c r="BUF105" s="4"/>
      <c r="BUG105" s="4"/>
      <c r="BUH105" s="4"/>
      <c r="BUI105" s="4"/>
      <c r="BUJ105" s="4"/>
      <c r="BUK105" s="4"/>
      <c r="BUL105" s="4"/>
      <c r="BUM105" s="4"/>
      <c r="BUN105" s="4"/>
      <c r="BUO105" s="4"/>
      <c r="BUP105" s="4"/>
      <c r="BUQ105" s="4"/>
      <c r="BUR105" s="4"/>
      <c r="BUS105" s="4"/>
      <c r="BUT105" s="4"/>
      <c r="BUU105" s="4"/>
      <c r="BUV105" s="4"/>
      <c r="BUW105" s="4"/>
      <c r="BUX105" s="4"/>
      <c r="BUY105" s="4"/>
      <c r="BUZ105" s="4"/>
      <c r="BVA105" s="4"/>
      <c r="BVB105" s="4"/>
      <c r="BVC105" s="4"/>
      <c r="BVD105" s="4"/>
      <c r="BVE105" s="4"/>
      <c r="BVF105" s="4"/>
      <c r="BVG105" s="4"/>
      <c r="BVH105" s="4"/>
      <c r="BVI105" s="4"/>
      <c r="BVJ105" s="4"/>
      <c r="BVK105" s="4"/>
      <c r="BVL105" s="4"/>
      <c r="BVM105" s="4"/>
      <c r="BVN105" s="4"/>
      <c r="BVO105" s="4"/>
      <c r="BVP105" s="4"/>
      <c r="BVQ105" s="4"/>
      <c r="BVR105" s="4"/>
      <c r="BVS105" s="4"/>
      <c r="BVT105" s="4"/>
      <c r="BVU105" s="4"/>
      <c r="BVV105" s="4"/>
      <c r="BVW105" s="4"/>
      <c r="BVX105" s="4"/>
      <c r="BVY105" s="4"/>
      <c r="BVZ105" s="4"/>
      <c r="BWA105" s="4"/>
      <c r="BWB105" s="4"/>
      <c r="BWC105" s="4"/>
      <c r="BWD105" s="4"/>
      <c r="BWE105" s="4"/>
      <c r="BWF105" s="4"/>
      <c r="BWG105" s="4"/>
      <c r="BWH105" s="4"/>
      <c r="BWI105" s="4"/>
      <c r="BWJ105" s="4"/>
      <c r="BWK105" s="4"/>
      <c r="BWL105" s="4"/>
      <c r="BWM105" s="4"/>
      <c r="BWN105" s="4"/>
      <c r="BWO105" s="4"/>
      <c r="BWP105" s="4"/>
      <c r="BWQ105" s="4"/>
      <c r="BWR105" s="4"/>
      <c r="BWS105" s="4"/>
      <c r="BWT105" s="4"/>
      <c r="BWU105" s="4"/>
      <c r="BWV105" s="4"/>
      <c r="BWW105" s="4"/>
      <c r="BWX105" s="4"/>
      <c r="BWY105" s="4"/>
      <c r="BWZ105" s="4"/>
      <c r="BXA105" s="4"/>
      <c r="BXB105" s="4"/>
      <c r="BXC105" s="4"/>
      <c r="BXD105" s="4"/>
      <c r="BXE105" s="4"/>
      <c r="BXF105" s="4"/>
      <c r="BXG105" s="4"/>
      <c r="BXH105" s="4"/>
      <c r="BXI105" s="4"/>
      <c r="BXJ105" s="4"/>
      <c r="BXK105" s="4"/>
      <c r="BXL105" s="4"/>
      <c r="BXM105" s="4"/>
      <c r="BXN105" s="4"/>
      <c r="BXO105" s="4"/>
      <c r="BXP105" s="4"/>
      <c r="BXQ105" s="4"/>
      <c r="BXR105" s="4"/>
      <c r="BXS105" s="4"/>
      <c r="BXT105" s="4"/>
      <c r="BXU105" s="4"/>
      <c r="BXV105" s="4"/>
      <c r="BXW105" s="4"/>
      <c r="BXX105" s="4"/>
      <c r="BXY105" s="4"/>
      <c r="BXZ105" s="4"/>
      <c r="BYA105" s="4"/>
      <c r="BYB105" s="4"/>
      <c r="BYC105" s="4"/>
      <c r="BYD105" s="4"/>
      <c r="BYE105" s="4"/>
      <c r="BYF105" s="4"/>
      <c r="BYG105" s="4"/>
      <c r="BYH105" s="4"/>
      <c r="BYI105" s="4"/>
      <c r="BYJ105" s="4"/>
      <c r="BYK105" s="4"/>
      <c r="BYL105" s="4"/>
      <c r="BYM105" s="4"/>
      <c r="BYN105" s="4"/>
      <c r="BYO105" s="4"/>
      <c r="BYP105" s="4"/>
      <c r="BYQ105" s="4"/>
      <c r="BYR105" s="4"/>
      <c r="BYS105" s="4"/>
      <c r="BYT105" s="4"/>
      <c r="BYU105" s="4"/>
      <c r="BYV105" s="4"/>
      <c r="BYW105" s="4"/>
      <c r="BYX105" s="4"/>
      <c r="BYY105" s="4"/>
      <c r="BYZ105" s="4"/>
      <c r="BZA105" s="4"/>
      <c r="BZB105" s="4"/>
      <c r="BZC105" s="4"/>
      <c r="BZD105" s="4"/>
      <c r="BZE105" s="4"/>
      <c r="BZF105" s="4"/>
      <c r="BZG105" s="4"/>
      <c r="BZH105" s="4"/>
      <c r="BZI105" s="4"/>
      <c r="BZJ105" s="4"/>
      <c r="BZK105" s="4"/>
      <c r="BZL105" s="4"/>
      <c r="BZM105" s="4"/>
      <c r="BZN105" s="4"/>
      <c r="BZO105" s="4"/>
      <c r="BZP105" s="4"/>
      <c r="BZQ105" s="4"/>
      <c r="BZR105" s="4"/>
      <c r="BZS105" s="4"/>
      <c r="BZT105" s="4"/>
      <c r="BZU105" s="4"/>
      <c r="BZV105" s="4"/>
      <c r="BZW105" s="4"/>
      <c r="BZX105" s="4"/>
      <c r="BZY105" s="4"/>
      <c r="BZZ105" s="4"/>
      <c r="CAA105" s="4"/>
      <c r="CAB105" s="4"/>
      <c r="CAC105" s="4"/>
      <c r="CAD105" s="4"/>
      <c r="CAE105" s="4"/>
      <c r="CAF105" s="4"/>
      <c r="CAG105" s="4"/>
      <c r="CAH105" s="4"/>
      <c r="CAI105" s="4"/>
      <c r="CAJ105" s="4"/>
      <c r="CAK105" s="4"/>
      <c r="CAL105" s="4"/>
      <c r="CAM105" s="4"/>
      <c r="CAN105" s="4"/>
      <c r="CAO105" s="4"/>
      <c r="CAP105" s="4"/>
      <c r="CAQ105" s="4"/>
      <c r="CAR105" s="4"/>
      <c r="CAS105" s="4"/>
      <c r="CAT105" s="4"/>
      <c r="CAU105" s="4"/>
      <c r="CAV105" s="4"/>
      <c r="CAW105" s="4"/>
      <c r="CAX105" s="4"/>
      <c r="CAY105" s="4"/>
      <c r="CAZ105" s="4"/>
      <c r="CBA105" s="4"/>
      <c r="CBB105" s="4"/>
      <c r="CBC105" s="4"/>
      <c r="CBD105" s="4"/>
      <c r="CBE105" s="4"/>
      <c r="CBF105" s="4"/>
      <c r="CBG105" s="4"/>
      <c r="CBH105" s="4"/>
      <c r="CBI105" s="4"/>
      <c r="CBJ105" s="4"/>
      <c r="CBK105" s="4"/>
      <c r="CBL105" s="4"/>
      <c r="CBM105" s="4"/>
      <c r="CBN105" s="4"/>
      <c r="CBO105" s="4"/>
      <c r="CBP105" s="4"/>
      <c r="CBQ105" s="4"/>
      <c r="CBR105" s="4"/>
      <c r="CBS105" s="4"/>
      <c r="CBT105" s="4"/>
      <c r="CBU105" s="4"/>
      <c r="CBV105" s="4"/>
      <c r="CBW105" s="4"/>
      <c r="CBX105" s="4"/>
      <c r="CBY105" s="4"/>
      <c r="CBZ105" s="4"/>
      <c r="CCA105" s="4"/>
      <c r="CCB105" s="4"/>
      <c r="CCC105" s="4"/>
      <c r="CCD105" s="4"/>
      <c r="CCE105" s="4"/>
      <c r="CCF105" s="4"/>
      <c r="CCG105" s="4"/>
      <c r="CCH105" s="4"/>
      <c r="CCI105" s="4"/>
      <c r="CCJ105" s="4"/>
      <c r="CCK105" s="4"/>
      <c r="CCL105" s="4"/>
      <c r="CCM105" s="4"/>
      <c r="CCN105" s="4"/>
      <c r="CCO105" s="4"/>
      <c r="CCP105" s="4"/>
      <c r="CCQ105" s="4"/>
      <c r="CCR105" s="4"/>
      <c r="CCS105" s="4"/>
      <c r="CCT105" s="4"/>
      <c r="CCU105" s="4"/>
      <c r="CCV105" s="4"/>
      <c r="CCW105" s="4"/>
      <c r="CCX105" s="4"/>
      <c r="CCY105" s="4"/>
      <c r="CCZ105" s="4"/>
      <c r="CDA105" s="4"/>
      <c r="CDB105" s="4"/>
      <c r="CDC105" s="4"/>
      <c r="CDD105" s="4"/>
      <c r="CDE105" s="4"/>
      <c r="CDF105" s="4"/>
      <c r="CDG105" s="4"/>
      <c r="CDH105" s="4"/>
      <c r="CDI105" s="4"/>
      <c r="CDJ105" s="4"/>
      <c r="CDK105" s="4"/>
      <c r="CDL105" s="4"/>
      <c r="CDM105" s="4"/>
      <c r="CDN105" s="4"/>
      <c r="CDO105" s="4"/>
      <c r="CDP105" s="4"/>
      <c r="CDQ105" s="4"/>
      <c r="CDR105" s="4"/>
      <c r="CDS105" s="4"/>
      <c r="CDT105" s="4"/>
      <c r="CDU105" s="4"/>
      <c r="CDV105" s="4"/>
      <c r="CDW105" s="4"/>
      <c r="CDX105" s="4"/>
      <c r="CDY105" s="4"/>
      <c r="CDZ105" s="4"/>
      <c r="CEA105" s="4"/>
      <c r="CEB105" s="4"/>
      <c r="CEC105" s="4"/>
      <c r="CED105" s="4"/>
      <c r="CEE105" s="4"/>
      <c r="CEF105" s="4"/>
      <c r="CEG105" s="4"/>
      <c r="CEH105" s="4"/>
      <c r="CEI105" s="4"/>
      <c r="CEJ105" s="4"/>
      <c r="CEK105" s="4"/>
      <c r="CEL105" s="4"/>
      <c r="CEM105" s="4"/>
      <c r="CEN105" s="4"/>
      <c r="CEO105" s="4"/>
      <c r="CEP105" s="4"/>
      <c r="CEQ105" s="4"/>
      <c r="CER105" s="4"/>
      <c r="CES105" s="4"/>
      <c r="CET105" s="4"/>
      <c r="CEU105" s="4"/>
      <c r="CEV105" s="4"/>
      <c r="CEW105" s="4"/>
      <c r="CEX105" s="4"/>
      <c r="CEY105" s="4"/>
      <c r="CEZ105" s="4"/>
      <c r="CFA105" s="4"/>
      <c r="CFB105" s="4"/>
      <c r="CFC105" s="4"/>
      <c r="CFD105" s="4"/>
      <c r="CFE105" s="4"/>
      <c r="CFF105" s="4"/>
      <c r="CFG105" s="4"/>
      <c r="CFH105" s="4"/>
      <c r="CFI105" s="4"/>
      <c r="CFJ105" s="4"/>
      <c r="CFK105" s="4"/>
      <c r="CFL105" s="4"/>
      <c r="CFM105" s="4"/>
      <c r="CFN105" s="4"/>
      <c r="CFO105" s="4"/>
      <c r="CFP105" s="4"/>
      <c r="CFQ105" s="4"/>
      <c r="CFR105" s="4"/>
      <c r="CFS105" s="4"/>
      <c r="CFT105" s="4"/>
      <c r="CFU105" s="4"/>
      <c r="CFV105" s="4"/>
      <c r="CFW105" s="4"/>
      <c r="CFX105" s="4"/>
      <c r="CFY105" s="4"/>
      <c r="CFZ105" s="4"/>
      <c r="CGA105" s="4"/>
      <c r="CGB105" s="4"/>
      <c r="CGC105" s="4"/>
      <c r="CGD105" s="4"/>
      <c r="CGE105" s="4"/>
      <c r="CGF105" s="4"/>
      <c r="CGG105" s="4"/>
      <c r="CGH105" s="4"/>
      <c r="CGI105" s="4"/>
      <c r="CGJ105" s="4"/>
      <c r="CGK105" s="4"/>
      <c r="CGL105" s="4"/>
      <c r="CGM105" s="4"/>
      <c r="CGN105" s="4"/>
      <c r="CGO105" s="4"/>
      <c r="CGP105" s="4"/>
      <c r="CGQ105" s="4"/>
      <c r="CGR105" s="4"/>
      <c r="CGS105" s="4"/>
      <c r="CGT105" s="4"/>
      <c r="CGU105" s="4"/>
      <c r="CGV105" s="4"/>
      <c r="CGW105" s="4"/>
      <c r="CGX105" s="4"/>
      <c r="CGY105" s="4"/>
      <c r="CGZ105" s="4"/>
      <c r="CHA105" s="4"/>
      <c r="CHB105" s="4"/>
      <c r="CHC105" s="4"/>
      <c r="CHD105" s="4"/>
      <c r="CHE105" s="4"/>
      <c r="CHF105" s="4"/>
      <c r="CHG105" s="4"/>
      <c r="CHH105" s="4"/>
      <c r="CHI105" s="4"/>
      <c r="CHJ105" s="4"/>
      <c r="CHK105" s="4"/>
      <c r="CHL105" s="4"/>
      <c r="CHM105" s="4"/>
      <c r="CHN105" s="4"/>
      <c r="CHO105" s="4"/>
      <c r="CHP105" s="4"/>
      <c r="CHQ105" s="4"/>
      <c r="CHR105" s="4"/>
      <c r="CHS105" s="4"/>
      <c r="CHT105" s="4"/>
      <c r="CHU105" s="4"/>
      <c r="CHV105" s="4"/>
      <c r="CHW105" s="4"/>
      <c r="CHX105" s="4"/>
      <c r="CHY105" s="4"/>
      <c r="CHZ105" s="4"/>
      <c r="CIA105" s="4"/>
      <c r="CIB105" s="4"/>
      <c r="CIC105" s="4"/>
      <c r="CID105" s="4"/>
      <c r="CIE105" s="4"/>
      <c r="CIF105" s="4"/>
      <c r="CIG105" s="4"/>
      <c r="CIH105" s="4"/>
      <c r="CII105" s="4"/>
      <c r="CIJ105" s="4"/>
      <c r="CIK105" s="4"/>
      <c r="CIL105" s="4"/>
      <c r="CIM105" s="4"/>
      <c r="CIN105" s="4"/>
      <c r="CIO105" s="4"/>
      <c r="CIP105" s="4"/>
      <c r="CIQ105" s="4"/>
      <c r="CIR105" s="4"/>
      <c r="CIS105" s="4"/>
      <c r="CIT105" s="4"/>
      <c r="CIU105" s="4"/>
      <c r="CIV105" s="4"/>
      <c r="CIW105" s="4"/>
      <c r="CIX105" s="4"/>
      <c r="CIY105" s="4"/>
      <c r="CIZ105" s="4"/>
      <c r="CJA105" s="4"/>
      <c r="CJB105" s="4"/>
      <c r="CJC105" s="4"/>
      <c r="CJD105" s="4"/>
      <c r="CJE105" s="4"/>
      <c r="CJF105" s="4"/>
      <c r="CJG105" s="4"/>
      <c r="CJH105" s="4"/>
      <c r="CJI105" s="4"/>
      <c r="CJJ105" s="4"/>
      <c r="CJK105" s="4"/>
      <c r="CJL105" s="4"/>
      <c r="CJM105" s="4"/>
      <c r="CJN105" s="4"/>
      <c r="CJO105" s="4"/>
      <c r="CJP105" s="4"/>
      <c r="CJQ105" s="4"/>
      <c r="CJR105" s="4"/>
      <c r="CJS105" s="4"/>
      <c r="CJT105" s="4"/>
      <c r="CJU105" s="4"/>
      <c r="CJV105" s="4"/>
      <c r="CJW105" s="4"/>
      <c r="CJX105" s="4"/>
      <c r="CJY105" s="4"/>
      <c r="CJZ105" s="4"/>
      <c r="CKA105" s="4"/>
      <c r="CKB105" s="4"/>
      <c r="CKC105" s="4"/>
      <c r="CKD105" s="4"/>
      <c r="CKE105" s="4"/>
      <c r="CKF105" s="4"/>
      <c r="CKG105" s="4"/>
      <c r="CKH105" s="4"/>
      <c r="CKI105" s="4"/>
      <c r="CKJ105" s="4"/>
      <c r="CKK105" s="4"/>
      <c r="CKL105" s="4"/>
      <c r="CKM105" s="4"/>
      <c r="CKN105" s="4"/>
      <c r="CKO105" s="4"/>
      <c r="CKP105" s="4"/>
      <c r="CKQ105" s="4"/>
      <c r="CKR105" s="4"/>
      <c r="CKS105" s="4"/>
      <c r="CKT105" s="4"/>
      <c r="CKU105" s="4"/>
      <c r="CKV105" s="4"/>
      <c r="CKW105" s="4"/>
      <c r="CKX105" s="4"/>
      <c r="CKY105" s="4"/>
      <c r="CKZ105" s="4"/>
      <c r="CLA105" s="4"/>
      <c r="CLB105" s="4"/>
      <c r="CLC105" s="4"/>
      <c r="CLD105" s="4"/>
      <c r="CLE105" s="4"/>
      <c r="CLF105" s="4"/>
      <c r="CLG105" s="4"/>
      <c r="CLH105" s="4"/>
      <c r="CLI105" s="4"/>
      <c r="CLJ105" s="4"/>
      <c r="CLK105" s="4"/>
      <c r="CLL105" s="4"/>
      <c r="CLM105" s="4"/>
      <c r="CLN105" s="4"/>
      <c r="CLO105" s="4"/>
      <c r="CLP105" s="4"/>
      <c r="CLQ105" s="4"/>
      <c r="CLR105" s="4"/>
      <c r="CLS105" s="4"/>
      <c r="CLT105" s="4"/>
      <c r="CLU105" s="4"/>
      <c r="CLV105" s="4"/>
      <c r="CLW105" s="4"/>
      <c r="CLX105" s="4"/>
      <c r="CLY105" s="4"/>
      <c r="CLZ105" s="4"/>
      <c r="CMA105" s="4"/>
      <c r="CMB105" s="4"/>
      <c r="CMC105" s="4"/>
      <c r="CMD105" s="4"/>
      <c r="CME105" s="4"/>
      <c r="CMF105" s="4"/>
      <c r="CMG105" s="4"/>
      <c r="CMH105" s="4"/>
      <c r="CMI105" s="4"/>
      <c r="CMJ105" s="4"/>
      <c r="CMK105" s="4"/>
      <c r="CML105" s="4"/>
      <c r="CMM105" s="4"/>
      <c r="CMN105" s="4"/>
      <c r="CMO105" s="4"/>
      <c r="CMP105" s="4"/>
      <c r="CMQ105" s="4"/>
      <c r="CMR105" s="4"/>
      <c r="CMS105" s="4"/>
      <c r="CMT105" s="4"/>
      <c r="CMU105" s="4"/>
      <c r="CMV105" s="4"/>
      <c r="CMW105" s="4"/>
      <c r="CMX105" s="4"/>
      <c r="CMY105" s="4"/>
      <c r="CMZ105" s="4"/>
      <c r="CNA105" s="4"/>
      <c r="CNB105" s="4"/>
      <c r="CNC105" s="4"/>
      <c r="CND105" s="4"/>
      <c r="CNE105" s="4"/>
      <c r="CNF105" s="4"/>
      <c r="CNG105" s="4"/>
      <c r="CNH105" s="4"/>
      <c r="CNI105" s="4"/>
      <c r="CNJ105" s="4"/>
      <c r="CNK105" s="4"/>
      <c r="CNL105" s="4"/>
      <c r="CNM105" s="4"/>
      <c r="CNN105" s="4"/>
      <c r="CNO105" s="4"/>
      <c r="CNP105" s="4"/>
      <c r="CNQ105" s="4"/>
      <c r="CNR105" s="4"/>
      <c r="CNS105" s="4"/>
      <c r="CNT105" s="4"/>
      <c r="CNU105" s="4"/>
      <c r="CNV105" s="4"/>
      <c r="CNW105" s="4"/>
      <c r="CNX105" s="4"/>
      <c r="CNY105" s="4"/>
      <c r="CNZ105" s="4"/>
      <c r="COA105" s="4"/>
      <c r="COB105" s="4"/>
      <c r="COC105" s="4"/>
      <c r="COD105" s="4"/>
      <c r="COE105" s="4"/>
      <c r="COF105" s="4"/>
      <c r="COG105" s="4"/>
      <c r="COH105" s="4"/>
      <c r="COI105" s="4"/>
      <c r="COJ105" s="4"/>
      <c r="COK105" s="4"/>
      <c r="COL105" s="4"/>
      <c r="COM105" s="4"/>
      <c r="CON105" s="4"/>
      <c r="COO105" s="4"/>
      <c r="COP105" s="4"/>
      <c r="COQ105" s="4"/>
      <c r="COR105" s="4"/>
      <c r="COS105" s="4"/>
      <c r="COT105" s="4"/>
      <c r="COU105" s="4"/>
      <c r="COV105" s="4"/>
      <c r="COW105" s="4"/>
      <c r="COX105" s="4"/>
      <c r="COY105" s="4"/>
      <c r="COZ105" s="4"/>
      <c r="CPA105" s="4"/>
      <c r="CPB105" s="4"/>
      <c r="CPC105" s="4"/>
      <c r="CPD105" s="4"/>
      <c r="CPE105" s="4"/>
      <c r="CPF105" s="4"/>
      <c r="CPG105" s="4"/>
      <c r="CPH105" s="4"/>
      <c r="CPI105" s="4"/>
      <c r="CPJ105" s="4"/>
      <c r="CPK105" s="4"/>
      <c r="CPL105" s="4"/>
      <c r="CPM105" s="4"/>
      <c r="CPN105" s="4"/>
      <c r="CPO105" s="4"/>
      <c r="CPP105" s="4"/>
      <c r="CPQ105" s="4"/>
      <c r="CPR105" s="4"/>
      <c r="CPS105" s="4"/>
      <c r="CPT105" s="4"/>
      <c r="CPU105" s="4"/>
      <c r="CPV105" s="4"/>
      <c r="CPW105" s="4"/>
      <c r="CPX105" s="4"/>
      <c r="CPY105" s="4"/>
      <c r="CPZ105" s="4"/>
      <c r="CQA105" s="4"/>
      <c r="CQB105" s="4"/>
      <c r="CQC105" s="4"/>
      <c r="CQD105" s="4"/>
      <c r="CQE105" s="4"/>
      <c r="CQF105" s="4"/>
      <c r="CQG105" s="4"/>
      <c r="CQH105" s="4"/>
      <c r="CQI105" s="4"/>
      <c r="CQJ105" s="4"/>
      <c r="CQK105" s="4"/>
      <c r="CQL105" s="4"/>
      <c r="CQM105" s="4"/>
      <c r="CQN105" s="4"/>
      <c r="CQO105" s="4"/>
      <c r="CQP105" s="4"/>
      <c r="CQQ105" s="4"/>
      <c r="CQR105" s="4"/>
      <c r="CQS105" s="4"/>
      <c r="CQT105" s="4"/>
      <c r="CQU105" s="4"/>
      <c r="CQV105" s="4"/>
      <c r="CQW105" s="4"/>
      <c r="CQX105" s="4"/>
      <c r="CQY105" s="4"/>
      <c r="CQZ105" s="4"/>
      <c r="CRA105" s="4"/>
      <c r="CRB105" s="4"/>
      <c r="CRC105" s="4"/>
      <c r="CRD105" s="4"/>
      <c r="CRE105" s="4"/>
      <c r="CRF105" s="4"/>
      <c r="CRG105" s="4"/>
      <c r="CRH105" s="4"/>
      <c r="CRI105" s="4"/>
      <c r="CRJ105" s="4"/>
      <c r="CRK105" s="4"/>
      <c r="CRL105" s="4"/>
      <c r="CRM105" s="4"/>
      <c r="CRN105" s="4"/>
      <c r="CRO105" s="4"/>
      <c r="CRP105" s="4"/>
      <c r="CRQ105" s="4"/>
      <c r="CRR105" s="4"/>
      <c r="CRS105" s="4"/>
      <c r="CRT105" s="4"/>
      <c r="CRU105" s="4"/>
      <c r="CRV105" s="4"/>
      <c r="CRW105" s="4"/>
      <c r="CRX105" s="4"/>
      <c r="CRY105" s="4"/>
      <c r="CRZ105" s="4"/>
      <c r="CSA105" s="4"/>
      <c r="CSB105" s="4"/>
      <c r="CSC105" s="4"/>
      <c r="CSD105" s="4"/>
      <c r="CSE105" s="4"/>
      <c r="CSF105" s="4"/>
      <c r="CSG105" s="4"/>
      <c r="CSH105" s="4"/>
      <c r="CSI105" s="4"/>
      <c r="CSJ105" s="4"/>
      <c r="CSK105" s="4"/>
      <c r="CSL105" s="4"/>
      <c r="CSM105" s="4"/>
      <c r="CSN105" s="4"/>
      <c r="CSO105" s="4"/>
      <c r="CSP105" s="4"/>
      <c r="CSQ105" s="4"/>
      <c r="CSR105" s="4"/>
      <c r="CSS105" s="4"/>
      <c r="CST105" s="4"/>
      <c r="CSU105" s="4"/>
      <c r="CSV105" s="4"/>
      <c r="CSW105" s="4"/>
      <c r="CSX105" s="4"/>
      <c r="CSY105" s="4"/>
      <c r="CSZ105" s="4"/>
      <c r="CTA105" s="4"/>
      <c r="CTB105" s="4"/>
      <c r="CTC105" s="4"/>
      <c r="CTD105" s="4"/>
      <c r="CTE105" s="4"/>
      <c r="CTF105" s="4"/>
      <c r="CTG105" s="4"/>
      <c r="CTH105" s="4"/>
      <c r="CTI105" s="4"/>
      <c r="CTJ105" s="4"/>
      <c r="CTK105" s="4"/>
      <c r="CTL105" s="4"/>
      <c r="CTM105" s="4"/>
      <c r="CTN105" s="4"/>
      <c r="CTO105" s="4"/>
      <c r="CTP105" s="4"/>
      <c r="CTQ105" s="4"/>
      <c r="CTR105" s="4"/>
      <c r="CTS105" s="4"/>
      <c r="CTT105" s="4"/>
      <c r="CTU105" s="4"/>
      <c r="CTV105" s="4"/>
      <c r="CTW105" s="4"/>
      <c r="CTX105" s="4"/>
      <c r="CTY105" s="4"/>
      <c r="CTZ105" s="4"/>
      <c r="CUA105" s="4"/>
      <c r="CUB105" s="4"/>
      <c r="CUC105" s="4"/>
      <c r="CUD105" s="4"/>
      <c r="CUE105" s="4"/>
      <c r="CUF105" s="4"/>
      <c r="CUG105" s="4"/>
      <c r="CUH105" s="4"/>
      <c r="CUI105" s="4"/>
      <c r="CUJ105" s="4"/>
      <c r="CUK105" s="4"/>
      <c r="CUL105" s="4"/>
      <c r="CUM105" s="4"/>
      <c r="CUN105" s="4"/>
      <c r="CUO105" s="4"/>
      <c r="CUP105" s="4"/>
      <c r="CUQ105" s="4"/>
      <c r="CUR105" s="4"/>
      <c r="CUS105" s="4"/>
      <c r="CUT105" s="4"/>
      <c r="CUU105" s="4"/>
      <c r="CUV105" s="4"/>
      <c r="CUW105" s="4"/>
      <c r="CUX105" s="4"/>
      <c r="CUY105" s="4"/>
      <c r="CUZ105" s="4"/>
      <c r="CVA105" s="4"/>
      <c r="CVB105" s="4"/>
      <c r="CVC105" s="4"/>
      <c r="CVD105" s="4"/>
      <c r="CVE105" s="4"/>
      <c r="CVF105" s="4"/>
      <c r="CVG105" s="4"/>
      <c r="CVH105" s="4"/>
      <c r="CVI105" s="4"/>
      <c r="CVJ105" s="4"/>
      <c r="CVK105" s="4"/>
      <c r="CVL105" s="4"/>
      <c r="CVM105" s="4"/>
      <c r="CVN105" s="4"/>
      <c r="CVO105" s="4"/>
      <c r="CVP105" s="4"/>
      <c r="CVQ105" s="4"/>
      <c r="CVR105" s="4"/>
      <c r="CVS105" s="4"/>
      <c r="CVT105" s="4"/>
      <c r="CVU105" s="4"/>
      <c r="CVV105" s="4"/>
      <c r="CVW105" s="4"/>
      <c r="CVX105" s="4"/>
      <c r="CVY105" s="4"/>
      <c r="CVZ105" s="4"/>
      <c r="CWA105" s="4"/>
      <c r="CWB105" s="4"/>
      <c r="CWC105" s="4"/>
      <c r="CWD105" s="4"/>
      <c r="CWE105" s="4"/>
      <c r="CWF105" s="4"/>
      <c r="CWG105" s="4"/>
      <c r="CWH105" s="4"/>
      <c r="CWI105" s="4"/>
      <c r="CWJ105" s="4"/>
      <c r="CWK105" s="4"/>
      <c r="CWL105" s="4"/>
      <c r="CWM105" s="4"/>
      <c r="CWN105" s="4"/>
      <c r="CWO105" s="4"/>
      <c r="CWP105" s="4"/>
      <c r="CWQ105" s="4"/>
      <c r="CWR105" s="4"/>
      <c r="CWS105" s="4"/>
      <c r="CWT105" s="4"/>
      <c r="CWU105" s="4"/>
      <c r="CWV105" s="4"/>
      <c r="CWW105" s="4"/>
      <c r="CWX105" s="4"/>
      <c r="CWY105" s="4"/>
      <c r="CWZ105" s="4"/>
      <c r="CXA105" s="4"/>
      <c r="CXB105" s="4"/>
      <c r="CXC105" s="4"/>
      <c r="CXD105" s="4"/>
      <c r="CXE105" s="4"/>
      <c r="CXF105" s="4"/>
      <c r="CXG105" s="4"/>
      <c r="CXH105" s="4"/>
      <c r="CXI105" s="4"/>
      <c r="CXJ105" s="4"/>
      <c r="CXK105" s="4"/>
      <c r="CXL105" s="4"/>
      <c r="CXM105" s="4"/>
      <c r="CXN105" s="4"/>
      <c r="CXO105" s="4"/>
      <c r="CXP105" s="4"/>
      <c r="CXQ105" s="4"/>
      <c r="CXR105" s="4"/>
      <c r="CXS105" s="4"/>
      <c r="CXT105" s="4"/>
      <c r="CXU105" s="4"/>
      <c r="CXV105" s="4"/>
      <c r="CXW105" s="4"/>
      <c r="CXX105" s="4"/>
      <c r="CXY105" s="4"/>
      <c r="CXZ105" s="4"/>
      <c r="CYA105" s="4"/>
      <c r="CYB105" s="4"/>
      <c r="CYC105" s="4"/>
      <c r="CYD105" s="4"/>
      <c r="CYE105" s="4"/>
      <c r="CYF105" s="4"/>
      <c r="CYG105" s="4"/>
      <c r="CYH105" s="4"/>
      <c r="CYI105" s="4"/>
      <c r="CYJ105" s="4"/>
      <c r="CYK105" s="4"/>
      <c r="CYL105" s="4"/>
      <c r="CYM105" s="4"/>
      <c r="CYN105" s="4"/>
      <c r="CYO105" s="4"/>
      <c r="CYP105" s="4"/>
      <c r="CYQ105" s="4"/>
      <c r="CYR105" s="4"/>
      <c r="CYS105" s="4"/>
      <c r="CYT105" s="4"/>
      <c r="CYU105" s="4"/>
      <c r="CYV105" s="4"/>
      <c r="CYW105" s="4"/>
      <c r="CYX105" s="4"/>
      <c r="CYY105" s="4"/>
      <c r="CYZ105" s="4"/>
      <c r="CZA105" s="4"/>
      <c r="CZB105" s="4"/>
      <c r="CZC105" s="4"/>
      <c r="CZD105" s="4"/>
      <c r="CZE105" s="4"/>
      <c r="CZF105" s="4"/>
      <c r="CZG105" s="4"/>
      <c r="CZH105" s="4"/>
      <c r="CZI105" s="4"/>
      <c r="CZJ105" s="4"/>
      <c r="CZK105" s="4"/>
      <c r="CZL105" s="4"/>
      <c r="CZM105" s="4"/>
      <c r="CZN105" s="4"/>
      <c r="CZO105" s="4"/>
      <c r="CZP105" s="4"/>
      <c r="CZQ105" s="4"/>
      <c r="CZR105" s="4"/>
      <c r="CZS105" s="4"/>
      <c r="CZT105" s="4"/>
      <c r="CZU105" s="4"/>
      <c r="CZV105" s="4"/>
      <c r="CZW105" s="4"/>
      <c r="CZX105" s="4"/>
      <c r="CZY105" s="4"/>
      <c r="CZZ105" s="4"/>
      <c r="DAA105" s="4"/>
      <c r="DAB105" s="4"/>
      <c r="DAC105" s="4"/>
      <c r="DAD105" s="4"/>
      <c r="DAE105" s="4"/>
      <c r="DAF105" s="4"/>
      <c r="DAG105" s="4"/>
      <c r="DAH105" s="4"/>
      <c r="DAI105" s="4"/>
      <c r="DAJ105" s="4"/>
      <c r="DAK105" s="4"/>
      <c r="DAL105" s="4"/>
      <c r="DAM105" s="4"/>
      <c r="DAN105" s="4"/>
      <c r="DAO105" s="4"/>
      <c r="DAP105" s="4"/>
      <c r="DAQ105" s="4"/>
      <c r="DAR105" s="4"/>
      <c r="DAS105" s="4"/>
      <c r="DAT105" s="4"/>
      <c r="DAU105" s="4"/>
      <c r="DAV105" s="4"/>
      <c r="DAW105" s="4"/>
      <c r="DAX105" s="4"/>
      <c r="DAY105" s="4"/>
      <c r="DAZ105" s="4"/>
      <c r="DBA105" s="4"/>
      <c r="DBB105" s="4"/>
      <c r="DBC105" s="4"/>
      <c r="DBD105" s="4"/>
      <c r="DBE105" s="4"/>
      <c r="DBF105" s="4"/>
      <c r="DBG105" s="4"/>
      <c r="DBH105" s="4"/>
      <c r="DBI105" s="4"/>
      <c r="DBJ105" s="4"/>
      <c r="DBK105" s="4"/>
      <c r="DBL105" s="4"/>
      <c r="DBM105" s="4"/>
      <c r="DBN105" s="4"/>
      <c r="DBO105" s="4"/>
      <c r="DBP105" s="4"/>
      <c r="DBQ105" s="4"/>
      <c r="DBR105" s="4"/>
      <c r="DBS105" s="4"/>
      <c r="DBT105" s="4"/>
      <c r="DBU105" s="4"/>
      <c r="DBV105" s="4"/>
      <c r="DBW105" s="4"/>
      <c r="DBX105" s="4"/>
      <c r="DBY105" s="4"/>
      <c r="DBZ105" s="4"/>
      <c r="DCA105" s="4"/>
      <c r="DCB105" s="4"/>
      <c r="DCC105" s="4"/>
      <c r="DCD105" s="4"/>
      <c r="DCE105" s="4"/>
      <c r="DCF105" s="4"/>
      <c r="DCG105" s="4"/>
      <c r="DCH105" s="4"/>
      <c r="DCI105" s="4"/>
      <c r="DCJ105" s="4"/>
      <c r="DCK105" s="4"/>
      <c r="DCL105" s="4"/>
      <c r="DCM105" s="4"/>
      <c r="DCN105" s="4"/>
      <c r="DCO105" s="4"/>
      <c r="DCP105" s="4"/>
      <c r="DCQ105" s="4"/>
      <c r="DCR105" s="4"/>
      <c r="DCS105" s="4"/>
      <c r="DCT105" s="4"/>
      <c r="DCU105" s="4"/>
      <c r="DCV105" s="4"/>
      <c r="DCW105" s="4"/>
      <c r="DCX105" s="4"/>
      <c r="DCY105" s="4"/>
      <c r="DCZ105" s="4"/>
      <c r="DDA105" s="4"/>
      <c r="DDB105" s="4"/>
      <c r="DDC105" s="4"/>
      <c r="DDD105" s="4"/>
      <c r="DDE105" s="4"/>
      <c r="DDF105" s="4"/>
      <c r="DDG105" s="4"/>
      <c r="DDH105" s="4"/>
      <c r="DDI105" s="4"/>
      <c r="DDJ105" s="4"/>
      <c r="DDK105" s="4"/>
      <c r="DDL105" s="4"/>
      <c r="DDM105" s="4"/>
      <c r="DDN105" s="4"/>
      <c r="DDO105" s="4"/>
      <c r="DDP105" s="4"/>
      <c r="DDQ105" s="4"/>
      <c r="DDR105" s="4"/>
      <c r="DDS105" s="4"/>
      <c r="DDT105" s="4"/>
      <c r="DDU105" s="4"/>
      <c r="DDV105" s="4"/>
      <c r="DDW105" s="4"/>
      <c r="DDX105" s="4"/>
      <c r="DDY105" s="4"/>
      <c r="DDZ105" s="4"/>
      <c r="DEA105" s="4"/>
      <c r="DEB105" s="4"/>
      <c r="DEC105" s="4"/>
      <c r="DED105" s="4"/>
      <c r="DEE105" s="4"/>
      <c r="DEF105" s="4"/>
      <c r="DEG105" s="4"/>
      <c r="DEH105" s="4"/>
      <c r="DEI105" s="4"/>
      <c r="DEJ105" s="4"/>
      <c r="DEK105" s="4"/>
      <c r="DEL105" s="4"/>
      <c r="DEM105" s="4"/>
      <c r="DEN105" s="4"/>
      <c r="DEO105" s="4"/>
      <c r="DEP105" s="4"/>
      <c r="DEQ105" s="4"/>
      <c r="DER105" s="4"/>
      <c r="DES105" s="4"/>
      <c r="DET105" s="4"/>
      <c r="DEU105" s="4"/>
      <c r="DEV105" s="4"/>
      <c r="DEW105" s="4"/>
      <c r="DEX105" s="4"/>
      <c r="DEY105" s="4"/>
      <c r="DEZ105" s="4"/>
      <c r="DFA105" s="4"/>
      <c r="DFB105" s="4"/>
      <c r="DFC105" s="4"/>
      <c r="DFD105" s="4"/>
      <c r="DFE105" s="4"/>
      <c r="DFF105" s="4"/>
      <c r="DFG105" s="4"/>
      <c r="DFH105" s="4"/>
      <c r="DFI105" s="4"/>
      <c r="DFJ105" s="4"/>
      <c r="DFK105" s="4"/>
      <c r="DFL105" s="4"/>
      <c r="DFM105" s="4"/>
      <c r="DFN105" s="4"/>
      <c r="DFO105" s="4"/>
      <c r="DFP105" s="4"/>
      <c r="DFQ105" s="4"/>
      <c r="DFR105" s="4"/>
      <c r="DFS105" s="4"/>
      <c r="DFT105" s="4"/>
      <c r="DFU105" s="4"/>
      <c r="DFV105" s="4"/>
      <c r="DFW105" s="4"/>
      <c r="DFX105" s="4"/>
      <c r="DFY105" s="4"/>
      <c r="DFZ105" s="4"/>
      <c r="DGA105" s="4"/>
      <c r="DGB105" s="4"/>
      <c r="DGC105" s="4"/>
      <c r="DGD105" s="4"/>
      <c r="DGE105" s="4"/>
      <c r="DGF105" s="4"/>
      <c r="DGG105" s="4"/>
      <c r="DGH105" s="4"/>
      <c r="DGI105" s="4"/>
      <c r="DGJ105" s="4"/>
      <c r="DGK105" s="4"/>
      <c r="DGL105" s="4"/>
      <c r="DGM105" s="4"/>
      <c r="DGN105" s="4"/>
      <c r="DGO105" s="4"/>
      <c r="DGP105" s="4"/>
      <c r="DGQ105" s="4"/>
      <c r="DGR105" s="4"/>
      <c r="DGS105" s="4"/>
      <c r="DGT105" s="4"/>
      <c r="DGU105" s="4"/>
      <c r="DGV105" s="4"/>
      <c r="DGW105" s="4"/>
      <c r="DGX105" s="4"/>
      <c r="DGY105" s="4"/>
      <c r="DGZ105" s="4"/>
      <c r="DHA105" s="4"/>
      <c r="DHB105" s="4"/>
      <c r="DHC105" s="4"/>
      <c r="DHD105" s="4"/>
      <c r="DHE105" s="4"/>
      <c r="DHF105" s="4"/>
      <c r="DHG105" s="4"/>
      <c r="DHH105" s="4"/>
      <c r="DHI105" s="4"/>
      <c r="DHJ105" s="4"/>
      <c r="DHK105" s="4"/>
      <c r="DHL105" s="4"/>
      <c r="DHM105" s="4"/>
      <c r="DHN105" s="4"/>
      <c r="DHO105" s="4"/>
      <c r="DHP105" s="4"/>
      <c r="DHQ105" s="4"/>
      <c r="DHR105" s="4"/>
      <c r="DHS105" s="4"/>
      <c r="DHT105" s="4"/>
      <c r="DHU105" s="4"/>
      <c r="DHV105" s="4"/>
      <c r="DHW105" s="4"/>
      <c r="DHX105" s="4"/>
      <c r="DHY105" s="4"/>
      <c r="DHZ105" s="4"/>
      <c r="DIA105" s="4"/>
      <c r="DIB105" s="4"/>
      <c r="DIC105" s="4"/>
      <c r="DID105" s="4"/>
      <c r="DIE105" s="4"/>
      <c r="DIF105" s="4"/>
      <c r="DIG105" s="4"/>
      <c r="DIH105" s="4"/>
      <c r="DII105" s="4"/>
      <c r="DIJ105" s="4"/>
      <c r="DIK105" s="4"/>
      <c r="DIL105" s="4"/>
      <c r="DIM105" s="4"/>
      <c r="DIN105" s="4"/>
      <c r="DIO105" s="4"/>
      <c r="DIP105" s="4"/>
      <c r="DIQ105" s="4"/>
      <c r="DIR105" s="4"/>
      <c r="DIS105" s="4"/>
      <c r="DIT105" s="4"/>
      <c r="DIU105" s="4"/>
      <c r="DIV105" s="4"/>
      <c r="DIW105" s="4"/>
      <c r="DIX105" s="4"/>
      <c r="DIY105" s="4"/>
      <c r="DIZ105" s="4"/>
      <c r="DJA105" s="4"/>
      <c r="DJB105" s="4"/>
      <c r="DJC105" s="4"/>
      <c r="DJD105" s="4"/>
      <c r="DJE105" s="4"/>
      <c r="DJF105" s="4"/>
      <c r="DJG105" s="4"/>
      <c r="DJH105" s="4"/>
      <c r="DJI105" s="4"/>
      <c r="DJJ105" s="4"/>
      <c r="DJK105" s="4"/>
      <c r="DJL105" s="4"/>
      <c r="DJM105" s="4"/>
      <c r="DJN105" s="4"/>
      <c r="DJO105" s="4"/>
      <c r="DJP105" s="4"/>
      <c r="DJQ105" s="4"/>
      <c r="DJR105" s="4"/>
      <c r="DJS105" s="4"/>
      <c r="DJT105" s="4"/>
      <c r="DJU105" s="4"/>
      <c r="DJV105" s="4"/>
      <c r="DJW105" s="4"/>
      <c r="DJX105" s="4"/>
      <c r="DJY105" s="4"/>
      <c r="DJZ105" s="4"/>
      <c r="DKA105" s="4"/>
      <c r="DKB105" s="4"/>
      <c r="DKC105" s="4"/>
      <c r="DKD105" s="4"/>
      <c r="DKE105" s="4"/>
      <c r="DKF105" s="4"/>
      <c r="DKG105" s="4"/>
      <c r="DKH105" s="4"/>
      <c r="DKI105" s="4"/>
      <c r="DKJ105" s="4"/>
      <c r="DKK105" s="4"/>
      <c r="DKL105" s="4"/>
      <c r="DKM105" s="4"/>
      <c r="DKN105" s="4"/>
      <c r="DKO105" s="4"/>
      <c r="DKP105" s="4"/>
      <c r="DKQ105" s="4"/>
      <c r="DKR105" s="4"/>
      <c r="DKS105" s="4"/>
      <c r="DKT105" s="4"/>
      <c r="DKU105" s="4"/>
      <c r="DKV105" s="4"/>
      <c r="DKW105" s="4"/>
      <c r="DKX105" s="4"/>
      <c r="DKY105" s="4"/>
      <c r="DKZ105" s="4"/>
      <c r="DLA105" s="4"/>
      <c r="DLB105" s="4"/>
      <c r="DLC105" s="4"/>
      <c r="DLD105" s="4"/>
      <c r="DLE105" s="4"/>
      <c r="DLF105" s="4"/>
      <c r="DLG105" s="4"/>
      <c r="DLH105" s="4"/>
      <c r="DLI105" s="4"/>
      <c r="DLJ105" s="4"/>
      <c r="DLK105" s="4"/>
      <c r="DLL105" s="4"/>
      <c r="DLM105" s="4"/>
      <c r="DLN105" s="4"/>
      <c r="DLO105" s="4"/>
      <c r="DLP105" s="4"/>
      <c r="DLQ105" s="4"/>
      <c r="DLR105" s="4"/>
      <c r="DLS105" s="4"/>
      <c r="DLT105" s="4"/>
      <c r="DLU105" s="4"/>
      <c r="DLV105" s="4"/>
      <c r="DLW105" s="4"/>
      <c r="DLX105" s="4"/>
      <c r="DLY105" s="4"/>
      <c r="DLZ105" s="4"/>
      <c r="DMA105" s="4"/>
      <c r="DMB105" s="4"/>
      <c r="DMC105" s="4"/>
      <c r="DMD105" s="4"/>
      <c r="DME105" s="4"/>
      <c r="DMF105" s="4"/>
      <c r="DMG105" s="4"/>
      <c r="DMH105" s="4"/>
      <c r="DMI105" s="4"/>
      <c r="DMJ105" s="4"/>
      <c r="DMK105" s="4"/>
      <c r="DML105" s="4"/>
      <c r="DMM105" s="4"/>
      <c r="DMN105" s="4"/>
      <c r="DMO105" s="4"/>
      <c r="DMP105" s="4"/>
      <c r="DMQ105" s="4"/>
      <c r="DMR105" s="4"/>
      <c r="DMS105" s="4"/>
      <c r="DMT105" s="4"/>
      <c r="DMU105" s="4"/>
      <c r="DMV105" s="4"/>
      <c r="DMW105" s="4"/>
      <c r="DMX105" s="4"/>
      <c r="DMY105" s="4"/>
      <c r="DMZ105" s="4"/>
      <c r="DNA105" s="4"/>
      <c r="DNB105" s="4"/>
      <c r="DNC105" s="4"/>
      <c r="DND105" s="4"/>
      <c r="DNE105" s="4"/>
      <c r="DNF105" s="4"/>
      <c r="DNG105" s="4"/>
      <c r="DNH105" s="4"/>
      <c r="DNI105" s="4"/>
      <c r="DNJ105" s="4"/>
      <c r="DNK105" s="4"/>
      <c r="DNL105" s="4"/>
      <c r="DNM105" s="4"/>
      <c r="DNN105" s="4"/>
      <c r="DNO105" s="4"/>
      <c r="DNP105" s="4"/>
      <c r="DNQ105" s="4"/>
      <c r="DNR105" s="4"/>
      <c r="DNS105" s="4"/>
      <c r="DNT105" s="4"/>
      <c r="DNU105" s="4"/>
      <c r="DNV105" s="4"/>
      <c r="DNW105" s="4"/>
      <c r="DNX105" s="4"/>
      <c r="DNY105" s="4"/>
      <c r="DNZ105" s="4"/>
      <c r="DOA105" s="4"/>
      <c r="DOB105" s="4"/>
      <c r="DOC105" s="4"/>
      <c r="DOD105" s="4"/>
      <c r="DOE105" s="4"/>
      <c r="DOF105" s="4"/>
      <c r="DOG105" s="4"/>
      <c r="DOH105" s="4"/>
      <c r="DOI105" s="4"/>
      <c r="DOJ105" s="4"/>
      <c r="DOK105" s="4"/>
      <c r="DOL105" s="4"/>
      <c r="DOM105" s="4"/>
      <c r="DON105" s="4"/>
      <c r="DOO105" s="4"/>
      <c r="DOP105" s="4"/>
      <c r="DOQ105" s="4"/>
      <c r="DOR105" s="4"/>
      <c r="DOS105" s="4"/>
      <c r="DOT105" s="4"/>
      <c r="DOU105" s="4"/>
      <c r="DOV105" s="4"/>
      <c r="DOW105" s="4"/>
      <c r="DOX105" s="4"/>
      <c r="DOY105" s="4"/>
      <c r="DOZ105" s="4"/>
      <c r="DPA105" s="4"/>
      <c r="DPB105" s="4"/>
      <c r="DPC105" s="4"/>
      <c r="DPD105" s="4"/>
      <c r="DPE105" s="4"/>
      <c r="DPF105" s="4"/>
      <c r="DPG105" s="4"/>
      <c r="DPH105" s="4"/>
      <c r="DPI105" s="4"/>
      <c r="DPJ105" s="4"/>
      <c r="DPK105" s="4"/>
      <c r="DPL105" s="4"/>
      <c r="DPM105" s="4"/>
      <c r="DPN105" s="4"/>
      <c r="DPO105" s="4"/>
      <c r="DPP105" s="4"/>
      <c r="DPQ105" s="4"/>
      <c r="DPR105" s="4"/>
      <c r="DPS105" s="4"/>
      <c r="DPT105" s="4"/>
      <c r="DPU105" s="4"/>
      <c r="DPV105" s="4"/>
      <c r="DPW105" s="4"/>
      <c r="DPX105" s="4"/>
      <c r="DPY105" s="4"/>
      <c r="DPZ105" s="4"/>
      <c r="DQA105" s="4"/>
      <c r="DQB105" s="4"/>
      <c r="DQC105" s="4"/>
      <c r="DQD105" s="4"/>
      <c r="DQE105" s="4"/>
      <c r="DQF105" s="4"/>
      <c r="DQG105" s="4"/>
      <c r="DQH105" s="4"/>
      <c r="DQI105" s="4"/>
      <c r="DQJ105" s="4"/>
      <c r="DQK105" s="4"/>
      <c r="DQL105" s="4"/>
      <c r="DQM105" s="4"/>
      <c r="DQN105" s="4"/>
      <c r="DQO105" s="4"/>
      <c r="DQP105" s="4"/>
      <c r="DQQ105" s="4"/>
      <c r="DQR105" s="4"/>
      <c r="DQS105" s="4"/>
      <c r="DQT105" s="4"/>
      <c r="DQU105" s="4"/>
      <c r="DQV105" s="4"/>
      <c r="DQW105" s="4"/>
      <c r="DQX105" s="4"/>
      <c r="DQY105" s="4"/>
      <c r="DQZ105" s="4"/>
      <c r="DRA105" s="4"/>
      <c r="DRB105" s="4"/>
      <c r="DRC105" s="4"/>
      <c r="DRD105" s="4"/>
      <c r="DRE105" s="4"/>
      <c r="DRF105" s="4"/>
      <c r="DRG105" s="4"/>
      <c r="DRH105" s="4"/>
      <c r="DRI105" s="4"/>
      <c r="DRJ105" s="4"/>
      <c r="DRK105" s="4"/>
      <c r="DRL105" s="4"/>
      <c r="DRM105" s="4"/>
      <c r="DRN105" s="4"/>
      <c r="DRO105" s="4"/>
      <c r="DRP105" s="4"/>
      <c r="DRQ105" s="4"/>
      <c r="DRR105" s="4"/>
      <c r="DRS105" s="4"/>
      <c r="DRT105" s="4"/>
      <c r="DRU105" s="4"/>
      <c r="DRV105" s="4"/>
      <c r="DRW105" s="4"/>
      <c r="DRX105" s="4"/>
      <c r="DRY105" s="4"/>
      <c r="DRZ105" s="4"/>
      <c r="DSA105" s="4"/>
      <c r="DSB105" s="4"/>
      <c r="DSC105" s="4"/>
      <c r="DSD105" s="4"/>
      <c r="DSE105" s="4"/>
      <c r="DSF105" s="4"/>
      <c r="DSG105" s="4"/>
      <c r="DSH105" s="4"/>
      <c r="DSI105" s="4"/>
      <c r="DSJ105" s="4"/>
      <c r="DSK105" s="4"/>
      <c r="DSL105" s="4"/>
      <c r="DSM105" s="4"/>
      <c r="DSN105" s="4"/>
      <c r="DSO105" s="4"/>
      <c r="DSP105" s="4"/>
      <c r="DSQ105" s="4"/>
      <c r="DSR105" s="4"/>
      <c r="DSS105" s="4"/>
      <c r="DST105" s="4"/>
      <c r="DSU105" s="4"/>
      <c r="DSV105" s="4"/>
      <c r="DSW105" s="4"/>
      <c r="DSX105" s="4"/>
      <c r="DSY105" s="4"/>
      <c r="DSZ105" s="4"/>
      <c r="DTA105" s="4"/>
      <c r="DTB105" s="4"/>
      <c r="DTC105" s="4"/>
      <c r="DTD105" s="4"/>
      <c r="DTE105" s="4"/>
      <c r="DTF105" s="4"/>
      <c r="DTG105" s="4"/>
      <c r="DTH105" s="4"/>
      <c r="DTI105" s="4"/>
      <c r="DTJ105" s="4"/>
      <c r="DTK105" s="4"/>
      <c r="DTL105" s="4"/>
      <c r="DTM105" s="4"/>
      <c r="DTN105" s="4"/>
      <c r="DTO105" s="4"/>
      <c r="DTP105" s="4"/>
      <c r="DTQ105" s="4"/>
      <c r="DTR105" s="4"/>
      <c r="DTS105" s="4"/>
      <c r="DTT105" s="4"/>
      <c r="DTU105" s="4"/>
      <c r="DTV105" s="4"/>
      <c r="DTW105" s="4"/>
      <c r="DTX105" s="4"/>
      <c r="DTY105" s="4"/>
      <c r="DTZ105" s="4"/>
      <c r="DUA105" s="4"/>
      <c r="DUB105" s="4"/>
      <c r="DUC105" s="4"/>
      <c r="DUD105" s="4"/>
      <c r="DUE105" s="4"/>
      <c r="DUF105" s="4"/>
      <c r="DUG105" s="4"/>
      <c r="DUH105" s="4"/>
      <c r="DUI105" s="4"/>
      <c r="DUJ105" s="4"/>
      <c r="DUK105" s="4"/>
      <c r="DUL105" s="4"/>
      <c r="DUM105" s="4"/>
      <c r="DUN105" s="4"/>
      <c r="DUO105" s="4"/>
      <c r="DUP105" s="4"/>
      <c r="DUQ105" s="4"/>
      <c r="DUR105" s="4"/>
      <c r="DUS105" s="4"/>
      <c r="DUT105" s="4"/>
      <c r="DUU105" s="4"/>
      <c r="DUV105" s="4"/>
      <c r="DUW105" s="4"/>
      <c r="DUX105" s="4"/>
      <c r="DUY105" s="4"/>
      <c r="DUZ105" s="4"/>
      <c r="DVA105" s="4"/>
      <c r="DVB105" s="4"/>
      <c r="DVC105" s="4"/>
      <c r="DVD105" s="4"/>
      <c r="DVE105" s="4"/>
      <c r="DVF105" s="4"/>
      <c r="DVG105" s="4"/>
      <c r="DVH105" s="4"/>
      <c r="DVI105" s="4"/>
      <c r="DVJ105" s="4"/>
      <c r="DVK105" s="4"/>
      <c r="DVL105" s="4"/>
      <c r="DVM105" s="4"/>
      <c r="DVN105" s="4"/>
      <c r="DVO105" s="4"/>
      <c r="DVP105" s="4"/>
      <c r="DVQ105" s="4"/>
      <c r="DVR105" s="4"/>
      <c r="DVS105" s="4"/>
      <c r="DVT105" s="4"/>
      <c r="DVU105" s="4"/>
      <c r="DVV105" s="4"/>
      <c r="DVW105" s="4"/>
      <c r="DVX105" s="4"/>
      <c r="DVY105" s="4"/>
      <c r="DVZ105" s="4"/>
      <c r="DWA105" s="4"/>
      <c r="DWB105" s="4"/>
      <c r="DWC105" s="4"/>
      <c r="DWD105" s="4"/>
      <c r="DWE105" s="4"/>
      <c r="DWF105" s="4"/>
      <c r="DWG105" s="4"/>
      <c r="DWH105" s="4"/>
      <c r="DWI105" s="4"/>
      <c r="DWJ105" s="4"/>
      <c r="DWK105" s="4"/>
      <c r="DWL105" s="4"/>
      <c r="DWM105" s="4"/>
      <c r="DWN105" s="4"/>
      <c r="DWO105" s="4"/>
      <c r="DWP105" s="4"/>
      <c r="DWQ105" s="4"/>
      <c r="DWR105" s="4"/>
      <c r="DWS105" s="4"/>
      <c r="DWT105" s="4"/>
      <c r="DWU105" s="4"/>
      <c r="DWV105" s="4"/>
      <c r="DWW105" s="4"/>
      <c r="DWX105" s="4"/>
      <c r="DWY105" s="4"/>
      <c r="DWZ105" s="4"/>
      <c r="DXA105" s="4"/>
      <c r="DXB105" s="4"/>
      <c r="DXC105" s="4"/>
      <c r="DXD105" s="4"/>
      <c r="DXE105" s="4"/>
      <c r="DXF105" s="4"/>
      <c r="DXG105" s="4"/>
      <c r="DXH105" s="4"/>
      <c r="DXI105" s="4"/>
      <c r="DXJ105" s="4"/>
      <c r="DXK105" s="4"/>
      <c r="DXL105" s="4"/>
      <c r="DXM105" s="4"/>
      <c r="DXN105" s="4"/>
      <c r="DXO105" s="4"/>
      <c r="DXP105" s="4"/>
      <c r="DXQ105" s="4"/>
      <c r="DXR105" s="4"/>
      <c r="DXS105" s="4"/>
      <c r="DXT105" s="4"/>
      <c r="DXU105" s="4"/>
      <c r="DXV105" s="4"/>
      <c r="DXW105" s="4"/>
      <c r="DXX105" s="4"/>
      <c r="DXY105" s="4"/>
      <c r="DXZ105" s="4"/>
      <c r="DYA105" s="4"/>
      <c r="DYB105" s="4"/>
      <c r="DYC105" s="4"/>
      <c r="DYD105" s="4"/>
      <c r="DYE105" s="4"/>
      <c r="DYF105" s="4"/>
      <c r="DYG105" s="4"/>
      <c r="DYH105" s="4"/>
      <c r="DYI105" s="4"/>
      <c r="DYJ105" s="4"/>
      <c r="DYK105" s="4"/>
      <c r="DYL105" s="4"/>
      <c r="DYM105" s="4"/>
      <c r="DYN105" s="4"/>
      <c r="DYO105" s="4"/>
      <c r="DYP105" s="4"/>
      <c r="DYQ105" s="4"/>
      <c r="DYR105" s="4"/>
      <c r="DYS105" s="4"/>
      <c r="DYT105" s="4"/>
      <c r="DYU105" s="4"/>
      <c r="DYV105" s="4"/>
      <c r="DYW105" s="4"/>
      <c r="DYX105" s="4"/>
      <c r="DYY105" s="4"/>
      <c r="DYZ105" s="4"/>
      <c r="DZA105" s="4"/>
      <c r="DZB105" s="4"/>
      <c r="DZC105" s="4"/>
      <c r="DZD105" s="4"/>
      <c r="DZE105" s="4"/>
      <c r="DZF105" s="4"/>
      <c r="DZG105" s="4"/>
      <c r="DZH105" s="4"/>
      <c r="DZI105" s="4"/>
      <c r="DZJ105" s="4"/>
      <c r="DZK105" s="4"/>
      <c r="DZL105" s="4"/>
      <c r="DZM105" s="4"/>
      <c r="DZN105" s="4"/>
      <c r="DZO105" s="4"/>
      <c r="DZP105" s="4"/>
      <c r="DZQ105" s="4"/>
      <c r="DZR105" s="4"/>
      <c r="DZS105" s="4"/>
      <c r="DZT105" s="4"/>
      <c r="DZU105" s="4"/>
      <c r="DZV105" s="4"/>
      <c r="DZW105" s="4"/>
      <c r="DZX105" s="4"/>
      <c r="DZY105" s="4"/>
      <c r="DZZ105" s="4"/>
      <c r="EAA105" s="4"/>
      <c r="EAB105" s="4"/>
      <c r="EAC105" s="4"/>
      <c r="EAD105" s="4"/>
      <c r="EAE105" s="4"/>
      <c r="EAF105" s="4"/>
      <c r="EAG105" s="4"/>
      <c r="EAH105" s="4"/>
      <c r="EAI105" s="4"/>
      <c r="EAJ105" s="4"/>
      <c r="EAK105" s="4"/>
      <c r="EAL105" s="4"/>
      <c r="EAM105" s="4"/>
      <c r="EAN105" s="4"/>
      <c r="EAO105" s="4"/>
      <c r="EAP105" s="4"/>
      <c r="EAQ105" s="4"/>
      <c r="EAR105" s="4"/>
      <c r="EAS105" s="4"/>
      <c r="EAT105" s="4"/>
      <c r="EAU105" s="4"/>
      <c r="EAV105" s="4"/>
      <c r="EAW105" s="4"/>
      <c r="EAX105" s="4"/>
      <c r="EAY105" s="4"/>
      <c r="EAZ105" s="4"/>
      <c r="EBA105" s="4"/>
      <c r="EBB105" s="4"/>
      <c r="EBC105" s="4"/>
      <c r="EBD105" s="4"/>
      <c r="EBE105" s="4"/>
      <c r="EBF105" s="4"/>
      <c r="EBG105" s="4"/>
      <c r="EBH105" s="4"/>
      <c r="EBI105" s="4"/>
      <c r="EBJ105" s="4"/>
      <c r="EBK105" s="4"/>
      <c r="EBL105" s="4"/>
      <c r="EBM105" s="4"/>
      <c r="EBN105" s="4"/>
      <c r="EBO105" s="4"/>
      <c r="EBP105" s="4"/>
      <c r="EBQ105" s="4"/>
      <c r="EBR105" s="4"/>
      <c r="EBS105" s="4"/>
      <c r="EBT105" s="4"/>
      <c r="EBU105" s="4"/>
      <c r="EBV105" s="4"/>
      <c r="EBW105" s="4"/>
      <c r="EBX105" s="4"/>
      <c r="EBY105" s="4"/>
      <c r="EBZ105" s="4"/>
      <c r="ECA105" s="4"/>
      <c r="ECB105" s="4"/>
      <c r="ECC105" s="4"/>
      <c r="ECD105" s="4"/>
      <c r="ECE105" s="4"/>
      <c r="ECF105" s="4"/>
      <c r="ECG105" s="4"/>
      <c r="ECH105" s="4"/>
      <c r="ECI105" s="4"/>
      <c r="ECJ105" s="4"/>
      <c r="ECK105" s="4"/>
      <c r="ECL105" s="4"/>
      <c r="ECM105" s="4"/>
      <c r="ECN105" s="4"/>
      <c r="ECO105" s="4"/>
      <c r="ECP105" s="4"/>
      <c r="ECQ105" s="4"/>
      <c r="ECR105" s="4"/>
      <c r="ECS105" s="4"/>
      <c r="ECT105" s="4"/>
      <c r="ECU105" s="4"/>
      <c r="ECV105" s="4"/>
      <c r="ECW105" s="4"/>
      <c r="ECX105" s="4"/>
      <c r="ECY105" s="4"/>
      <c r="ECZ105" s="4"/>
      <c r="EDA105" s="4"/>
      <c r="EDB105" s="4"/>
      <c r="EDC105" s="4"/>
      <c r="EDD105" s="4"/>
      <c r="EDE105" s="4"/>
      <c r="EDF105" s="4"/>
      <c r="EDG105" s="4"/>
      <c r="EDH105" s="4"/>
      <c r="EDI105" s="4"/>
      <c r="EDJ105" s="4"/>
      <c r="EDK105" s="4"/>
      <c r="EDL105" s="4"/>
      <c r="EDM105" s="4"/>
      <c r="EDN105" s="4"/>
      <c r="EDO105" s="4"/>
      <c r="EDP105" s="4"/>
      <c r="EDQ105" s="4"/>
      <c r="EDR105" s="4"/>
      <c r="EDS105" s="4"/>
      <c r="EDT105" s="4"/>
      <c r="EDU105" s="4"/>
      <c r="EDV105" s="4"/>
      <c r="EDW105" s="4"/>
      <c r="EDX105" s="4"/>
      <c r="EDY105" s="4"/>
      <c r="EDZ105" s="4"/>
      <c r="EEA105" s="4"/>
      <c r="EEB105" s="4"/>
      <c r="EEC105" s="4"/>
      <c r="EED105" s="4"/>
      <c r="EEE105" s="4"/>
      <c r="EEF105" s="4"/>
      <c r="EEG105" s="4"/>
      <c r="EEH105" s="4"/>
      <c r="EEI105" s="4"/>
      <c r="EEJ105" s="4"/>
      <c r="EEK105" s="4"/>
      <c r="EEL105" s="4"/>
      <c r="EEM105" s="4"/>
      <c r="EEN105" s="4"/>
      <c r="EEO105" s="4"/>
      <c r="EEP105" s="4"/>
      <c r="EEQ105" s="4"/>
      <c r="EER105" s="4"/>
      <c r="EES105" s="4"/>
      <c r="EET105" s="4"/>
      <c r="EEU105" s="4"/>
      <c r="EEV105" s="4"/>
      <c r="EEW105" s="4"/>
      <c r="EEX105" s="4"/>
      <c r="EEY105" s="4"/>
      <c r="EEZ105" s="4"/>
      <c r="EFA105" s="4"/>
      <c r="EFB105" s="4"/>
      <c r="EFC105" s="4"/>
      <c r="EFD105" s="4"/>
      <c r="EFE105" s="4"/>
      <c r="EFF105" s="4"/>
      <c r="EFG105" s="4"/>
      <c r="EFH105" s="4"/>
      <c r="EFI105" s="4"/>
      <c r="EFJ105" s="4"/>
      <c r="EFK105" s="4"/>
      <c r="EFL105" s="4"/>
      <c r="EFM105" s="4"/>
      <c r="EFN105" s="4"/>
      <c r="EFO105" s="4"/>
      <c r="EFP105" s="4"/>
      <c r="EFQ105" s="4"/>
      <c r="EFR105" s="4"/>
      <c r="EFS105" s="4"/>
      <c r="EFT105" s="4"/>
      <c r="EFU105" s="4"/>
      <c r="EFV105" s="4"/>
      <c r="EFW105" s="4"/>
      <c r="EFX105" s="4"/>
      <c r="EFY105" s="4"/>
      <c r="EFZ105" s="4"/>
      <c r="EGA105" s="4"/>
      <c r="EGB105" s="4"/>
      <c r="EGC105" s="4"/>
      <c r="EGD105" s="4"/>
      <c r="EGE105" s="4"/>
      <c r="EGF105" s="4"/>
      <c r="EGG105" s="4"/>
      <c r="EGH105" s="4"/>
      <c r="EGI105" s="4"/>
      <c r="EGJ105" s="4"/>
      <c r="EGK105" s="4"/>
      <c r="EGL105" s="4"/>
      <c r="EGM105" s="4"/>
      <c r="EGN105" s="4"/>
      <c r="EGO105" s="4"/>
      <c r="EGP105" s="4"/>
      <c r="EGQ105" s="4"/>
      <c r="EGR105" s="4"/>
      <c r="EGS105" s="4"/>
      <c r="EGT105" s="4"/>
      <c r="EGU105" s="4"/>
      <c r="EGV105" s="4"/>
      <c r="EGW105" s="4"/>
      <c r="EGX105" s="4"/>
      <c r="EGY105" s="4"/>
      <c r="EGZ105" s="4"/>
      <c r="EHA105" s="4"/>
      <c r="EHB105" s="4"/>
      <c r="EHC105" s="4"/>
      <c r="EHD105" s="4"/>
      <c r="EHE105" s="4"/>
      <c r="EHF105" s="4"/>
      <c r="EHG105" s="4"/>
      <c r="EHH105" s="4"/>
      <c r="EHI105" s="4"/>
      <c r="EHJ105" s="4"/>
      <c r="EHK105" s="4"/>
      <c r="EHL105" s="4"/>
      <c r="EHM105" s="4"/>
      <c r="EHN105" s="4"/>
      <c r="EHO105" s="4"/>
      <c r="EHP105" s="4"/>
      <c r="EHQ105" s="4"/>
      <c r="EHR105" s="4"/>
      <c r="EHS105" s="4"/>
      <c r="EHT105" s="4"/>
      <c r="EHU105" s="4"/>
      <c r="EHV105" s="4"/>
      <c r="EHW105" s="4"/>
      <c r="EHX105" s="4"/>
      <c r="EHY105" s="4"/>
      <c r="EHZ105" s="4"/>
      <c r="EIA105" s="4"/>
      <c r="EIB105" s="4"/>
      <c r="EIC105" s="4"/>
      <c r="EID105" s="4"/>
      <c r="EIE105" s="4"/>
      <c r="EIF105" s="4"/>
      <c r="EIG105" s="4"/>
      <c r="EIH105" s="4"/>
      <c r="EII105" s="4"/>
      <c r="EIJ105" s="4"/>
      <c r="EIK105" s="4"/>
      <c r="EIL105" s="4"/>
      <c r="EIM105" s="4"/>
      <c r="EIN105" s="4"/>
      <c r="EIO105" s="4"/>
      <c r="EIP105" s="4"/>
      <c r="EIQ105" s="4"/>
      <c r="EIR105" s="4"/>
      <c r="EIS105" s="4"/>
      <c r="EIT105" s="4"/>
      <c r="EIU105" s="4"/>
      <c r="EIV105" s="4"/>
      <c r="EIW105" s="4"/>
      <c r="EIX105" s="4"/>
      <c r="EIY105" s="4"/>
      <c r="EIZ105" s="4"/>
      <c r="EJA105" s="4"/>
      <c r="EJB105" s="4"/>
      <c r="EJC105" s="4"/>
      <c r="EJD105" s="4"/>
      <c r="EJE105" s="4"/>
      <c r="EJF105" s="4"/>
      <c r="EJG105" s="4"/>
      <c r="EJH105" s="4"/>
      <c r="EJI105" s="4"/>
      <c r="EJJ105" s="4"/>
      <c r="EJK105" s="4"/>
      <c r="EJL105" s="4"/>
      <c r="EJM105" s="4"/>
      <c r="EJN105" s="4"/>
      <c r="EJO105" s="4"/>
      <c r="EJP105" s="4"/>
      <c r="EJQ105" s="4"/>
      <c r="EJR105" s="4"/>
      <c r="EJS105" s="4"/>
      <c r="EJT105" s="4"/>
      <c r="EJU105" s="4"/>
      <c r="EJV105" s="4"/>
      <c r="EJW105" s="4"/>
      <c r="EJX105" s="4"/>
      <c r="EJY105" s="4"/>
      <c r="EJZ105" s="4"/>
      <c r="EKA105" s="4"/>
      <c r="EKB105" s="4"/>
      <c r="EKC105" s="4"/>
      <c r="EKD105" s="4"/>
      <c r="EKE105" s="4"/>
      <c r="EKF105" s="4"/>
      <c r="EKG105" s="4"/>
      <c r="EKH105" s="4"/>
      <c r="EKI105" s="4"/>
      <c r="EKJ105" s="4"/>
      <c r="EKK105" s="4"/>
      <c r="EKL105" s="4"/>
      <c r="EKM105" s="4"/>
      <c r="EKN105" s="4"/>
      <c r="EKO105" s="4"/>
      <c r="EKP105" s="4"/>
      <c r="EKQ105" s="4"/>
      <c r="EKR105" s="4"/>
      <c r="EKS105" s="4"/>
      <c r="EKT105" s="4"/>
      <c r="EKU105" s="4"/>
      <c r="EKV105" s="4"/>
      <c r="EKW105" s="4"/>
      <c r="EKX105" s="4"/>
      <c r="EKY105" s="4"/>
      <c r="EKZ105" s="4"/>
      <c r="ELA105" s="4"/>
      <c r="ELB105" s="4"/>
      <c r="ELC105" s="4"/>
      <c r="ELD105" s="4"/>
      <c r="ELE105" s="4"/>
      <c r="ELF105" s="4"/>
      <c r="ELG105" s="4"/>
      <c r="ELH105" s="4"/>
      <c r="ELI105" s="4"/>
      <c r="ELJ105" s="4"/>
      <c r="ELK105" s="4"/>
      <c r="ELL105" s="4"/>
      <c r="ELM105" s="4"/>
      <c r="ELN105" s="4"/>
      <c r="ELO105" s="4"/>
      <c r="ELP105" s="4"/>
      <c r="ELQ105" s="4"/>
      <c r="ELR105" s="4"/>
      <c r="ELS105" s="4"/>
      <c r="ELT105" s="4"/>
      <c r="ELU105" s="4"/>
      <c r="ELV105" s="4"/>
      <c r="ELW105" s="4"/>
      <c r="ELX105" s="4"/>
      <c r="ELY105" s="4"/>
      <c r="ELZ105" s="4"/>
      <c r="EMA105" s="4"/>
      <c r="EMB105" s="4"/>
      <c r="EMC105" s="4"/>
      <c r="EMD105" s="4"/>
      <c r="EME105" s="4"/>
      <c r="EMF105" s="4"/>
      <c r="EMG105" s="4"/>
      <c r="EMH105" s="4"/>
      <c r="EMI105" s="4"/>
      <c r="EMJ105" s="4"/>
      <c r="EMK105" s="4"/>
      <c r="EML105" s="4"/>
      <c r="EMM105" s="4"/>
      <c r="EMN105" s="4"/>
      <c r="EMO105" s="4"/>
      <c r="EMP105" s="4"/>
      <c r="EMQ105" s="4"/>
      <c r="EMR105" s="4"/>
      <c r="EMS105" s="4"/>
      <c r="EMT105" s="4"/>
      <c r="EMU105" s="4"/>
      <c r="EMV105" s="4"/>
      <c r="EMW105" s="4"/>
      <c r="EMX105" s="4"/>
      <c r="EMY105" s="4"/>
      <c r="EMZ105" s="4"/>
      <c r="ENA105" s="4"/>
      <c r="ENB105" s="4"/>
      <c r="ENC105" s="4"/>
      <c r="END105" s="4"/>
      <c r="ENE105" s="4"/>
      <c r="ENF105" s="4"/>
      <c r="ENG105" s="4"/>
      <c r="ENH105" s="4"/>
      <c r="ENI105" s="4"/>
      <c r="ENJ105" s="4"/>
      <c r="ENK105" s="4"/>
      <c r="ENL105" s="4"/>
      <c r="ENM105" s="4"/>
      <c r="ENN105" s="4"/>
      <c r="ENO105" s="4"/>
      <c r="ENP105" s="4"/>
      <c r="ENQ105" s="4"/>
      <c r="ENR105" s="4"/>
      <c r="ENS105" s="4"/>
      <c r="ENT105" s="4"/>
      <c r="ENU105" s="4"/>
      <c r="ENV105" s="4"/>
      <c r="ENW105" s="4"/>
      <c r="ENX105" s="4"/>
      <c r="ENY105" s="4"/>
      <c r="ENZ105" s="4"/>
      <c r="EOA105" s="4"/>
      <c r="EOB105" s="4"/>
      <c r="EOC105" s="4"/>
      <c r="EOD105" s="4"/>
      <c r="EOE105" s="4"/>
      <c r="EOF105" s="4"/>
      <c r="EOG105" s="4"/>
      <c r="EOH105" s="4"/>
      <c r="EOI105" s="4"/>
      <c r="EOJ105" s="4"/>
      <c r="EOK105" s="4"/>
      <c r="EOL105" s="4"/>
      <c r="EOM105" s="4"/>
      <c r="EON105" s="4"/>
      <c r="EOO105" s="4"/>
      <c r="EOP105" s="4"/>
      <c r="EOQ105" s="4"/>
      <c r="EOR105" s="4"/>
      <c r="EOS105" s="4"/>
      <c r="EOT105" s="4"/>
      <c r="EOU105" s="4"/>
      <c r="EOV105" s="4"/>
      <c r="EOW105" s="4"/>
      <c r="EOX105" s="4"/>
      <c r="EOY105" s="4"/>
      <c r="EOZ105" s="4"/>
      <c r="EPA105" s="4"/>
      <c r="EPB105" s="4"/>
      <c r="EPC105" s="4"/>
      <c r="EPD105" s="4"/>
      <c r="EPE105" s="4"/>
      <c r="EPF105" s="4"/>
      <c r="EPG105" s="4"/>
      <c r="EPH105" s="4"/>
      <c r="EPI105" s="4"/>
      <c r="EPJ105" s="4"/>
      <c r="EPK105" s="4"/>
      <c r="EPL105" s="4"/>
      <c r="EPM105" s="4"/>
      <c r="EPN105" s="4"/>
      <c r="EPO105" s="4"/>
      <c r="EPP105" s="4"/>
      <c r="EPQ105" s="4"/>
      <c r="EPR105" s="4"/>
      <c r="EPS105" s="4"/>
      <c r="EPT105" s="4"/>
      <c r="EPU105" s="4"/>
      <c r="EPV105" s="4"/>
      <c r="EPW105" s="4"/>
      <c r="EPX105" s="4"/>
      <c r="EPY105" s="4"/>
      <c r="EPZ105" s="4"/>
      <c r="EQA105" s="4"/>
      <c r="EQB105" s="4"/>
      <c r="EQC105" s="4"/>
      <c r="EQD105" s="4"/>
      <c r="EQE105" s="4"/>
      <c r="EQF105" s="4"/>
      <c r="EQG105" s="4"/>
      <c r="EQH105" s="4"/>
      <c r="EQI105" s="4"/>
      <c r="EQJ105" s="4"/>
      <c r="EQK105" s="4"/>
      <c r="EQL105" s="4"/>
      <c r="EQM105" s="4"/>
      <c r="EQN105" s="4"/>
      <c r="EQO105" s="4"/>
      <c r="EQP105" s="4"/>
      <c r="EQQ105" s="4"/>
      <c r="EQR105" s="4"/>
      <c r="EQS105" s="4"/>
      <c r="EQT105" s="4"/>
      <c r="EQU105" s="4"/>
      <c r="EQV105" s="4"/>
      <c r="EQW105" s="4"/>
      <c r="EQX105" s="4"/>
      <c r="EQY105" s="4"/>
      <c r="EQZ105" s="4"/>
      <c r="ERA105" s="4"/>
      <c r="ERB105" s="4"/>
      <c r="ERC105" s="4"/>
      <c r="ERD105" s="4"/>
      <c r="ERE105" s="4"/>
      <c r="ERF105" s="4"/>
      <c r="ERG105" s="4"/>
      <c r="ERH105" s="4"/>
      <c r="ERI105" s="4"/>
      <c r="ERJ105" s="4"/>
      <c r="ERK105" s="4"/>
      <c r="ERL105" s="4"/>
      <c r="ERM105" s="4"/>
      <c r="ERN105" s="4"/>
      <c r="ERO105" s="4"/>
      <c r="ERP105" s="4"/>
      <c r="ERQ105" s="4"/>
      <c r="ERR105" s="4"/>
      <c r="ERS105" s="4"/>
      <c r="ERT105" s="4"/>
      <c r="ERU105" s="4"/>
      <c r="ERV105" s="4"/>
      <c r="ERW105" s="4"/>
      <c r="ERX105" s="4"/>
      <c r="ERY105" s="4"/>
      <c r="ERZ105" s="4"/>
      <c r="ESA105" s="4"/>
      <c r="ESB105" s="4"/>
      <c r="ESC105" s="4"/>
      <c r="ESD105" s="4"/>
      <c r="ESE105" s="4"/>
      <c r="ESF105" s="4"/>
      <c r="ESG105" s="4"/>
      <c r="ESH105" s="4"/>
      <c r="ESI105" s="4"/>
      <c r="ESJ105" s="4"/>
      <c r="ESK105" s="4"/>
      <c r="ESL105" s="4"/>
      <c r="ESM105" s="4"/>
      <c r="ESN105" s="4"/>
      <c r="ESO105" s="4"/>
      <c r="ESP105" s="4"/>
      <c r="ESQ105" s="4"/>
      <c r="ESR105" s="4"/>
      <c r="ESS105" s="4"/>
      <c r="EST105" s="4"/>
      <c r="ESU105" s="4"/>
      <c r="ESV105" s="4"/>
      <c r="ESW105" s="4"/>
      <c r="ESX105" s="4"/>
      <c r="ESY105" s="4"/>
      <c r="ESZ105" s="4"/>
      <c r="ETA105" s="4"/>
      <c r="ETB105" s="4"/>
      <c r="ETC105" s="4"/>
      <c r="ETD105" s="4"/>
      <c r="ETE105" s="4"/>
      <c r="ETF105" s="4"/>
      <c r="ETG105" s="4"/>
      <c r="ETH105" s="4"/>
      <c r="ETI105" s="4"/>
      <c r="ETJ105" s="4"/>
      <c r="ETK105" s="4"/>
      <c r="ETL105" s="4"/>
      <c r="ETM105" s="4"/>
      <c r="ETN105" s="4"/>
      <c r="ETO105" s="4"/>
      <c r="ETP105" s="4"/>
      <c r="ETQ105" s="4"/>
      <c r="ETR105" s="4"/>
      <c r="ETS105" s="4"/>
      <c r="ETT105" s="4"/>
      <c r="ETU105" s="4"/>
      <c r="ETV105" s="4"/>
      <c r="ETW105" s="4"/>
      <c r="ETX105" s="4"/>
      <c r="ETY105" s="4"/>
      <c r="ETZ105" s="4"/>
      <c r="EUA105" s="4"/>
      <c r="EUB105" s="4"/>
      <c r="EUC105" s="4"/>
      <c r="EUD105" s="4"/>
      <c r="EUE105" s="4"/>
      <c r="EUF105" s="4"/>
      <c r="EUG105" s="4"/>
      <c r="EUH105" s="4"/>
      <c r="EUI105" s="4"/>
      <c r="EUJ105" s="4"/>
      <c r="EUK105" s="4"/>
      <c r="EUL105" s="4"/>
      <c r="EUM105" s="4"/>
      <c r="EUN105" s="4"/>
      <c r="EUO105" s="4"/>
      <c r="EUP105" s="4"/>
      <c r="EUQ105" s="4"/>
      <c r="EUR105" s="4"/>
      <c r="EUS105" s="4"/>
      <c r="EUT105" s="4"/>
      <c r="EUU105" s="4"/>
      <c r="EUV105" s="4"/>
      <c r="EUW105" s="4"/>
      <c r="EUX105" s="4"/>
      <c r="EUY105" s="4"/>
      <c r="EUZ105" s="4"/>
      <c r="EVA105" s="4"/>
      <c r="EVB105" s="4"/>
      <c r="EVC105" s="4"/>
      <c r="EVD105" s="4"/>
      <c r="EVE105" s="4"/>
      <c r="EVF105" s="4"/>
      <c r="EVG105" s="4"/>
      <c r="EVH105" s="4"/>
      <c r="EVI105" s="4"/>
      <c r="EVJ105" s="4"/>
      <c r="EVK105" s="4"/>
      <c r="EVL105" s="4"/>
      <c r="EVM105" s="4"/>
      <c r="EVN105" s="4"/>
      <c r="EVO105" s="4"/>
      <c r="EVP105" s="4"/>
      <c r="EVQ105" s="4"/>
      <c r="EVR105" s="4"/>
      <c r="EVS105" s="4"/>
      <c r="EVT105" s="4"/>
      <c r="EVU105" s="4"/>
      <c r="EVV105" s="4"/>
      <c r="EVW105" s="4"/>
      <c r="EVX105" s="4"/>
      <c r="EVY105" s="4"/>
      <c r="EVZ105" s="4"/>
      <c r="EWA105" s="4"/>
      <c r="EWB105" s="4"/>
      <c r="EWC105" s="4"/>
      <c r="EWD105" s="4"/>
      <c r="EWE105" s="4"/>
      <c r="EWF105" s="4"/>
      <c r="EWG105" s="4"/>
      <c r="EWH105" s="4"/>
      <c r="EWI105" s="4"/>
      <c r="EWJ105" s="4"/>
      <c r="EWK105" s="4"/>
      <c r="EWL105" s="4"/>
      <c r="EWM105" s="4"/>
      <c r="EWN105" s="4"/>
      <c r="EWO105" s="4"/>
      <c r="EWP105" s="4"/>
      <c r="EWQ105" s="4"/>
      <c r="EWR105" s="4"/>
      <c r="EWS105" s="4"/>
      <c r="EWT105" s="4"/>
      <c r="EWU105" s="4"/>
      <c r="EWV105" s="4"/>
      <c r="EWW105" s="4"/>
      <c r="EWX105" s="4"/>
      <c r="EWY105" s="4"/>
      <c r="EWZ105" s="4"/>
      <c r="EXA105" s="4"/>
      <c r="EXB105" s="4"/>
      <c r="EXC105" s="4"/>
      <c r="EXD105" s="4"/>
      <c r="EXE105" s="4"/>
      <c r="EXF105" s="4"/>
      <c r="EXG105" s="4"/>
      <c r="EXH105" s="4"/>
      <c r="EXI105" s="4"/>
      <c r="EXJ105" s="4"/>
      <c r="EXK105" s="4"/>
      <c r="EXL105" s="4"/>
      <c r="EXM105" s="4"/>
      <c r="EXN105" s="4"/>
      <c r="EXO105" s="4"/>
      <c r="EXP105" s="4"/>
      <c r="EXQ105" s="4"/>
      <c r="EXR105" s="4"/>
      <c r="EXS105" s="4"/>
      <c r="EXT105" s="4"/>
      <c r="EXU105" s="4"/>
      <c r="EXV105" s="4"/>
      <c r="EXW105" s="4"/>
      <c r="EXX105" s="4"/>
      <c r="EXY105" s="4"/>
      <c r="EXZ105" s="4"/>
      <c r="EYA105" s="4"/>
      <c r="EYB105" s="4"/>
      <c r="EYC105" s="4"/>
      <c r="EYD105" s="4"/>
      <c r="EYE105" s="4"/>
      <c r="EYF105" s="4"/>
      <c r="EYG105" s="4"/>
      <c r="EYH105" s="4"/>
      <c r="EYI105" s="4"/>
      <c r="EYJ105" s="4"/>
      <c r="EYK105" s="4"/>
      <c r="EYL105" s="4"/>
      <c r="EYM105" s="4"/>
      <c r="EYN105" s="4"/>
      <c r="EYO105" s="4"/>
      <c r="EYP105" s="4"/>
      <c r="EYQ105" s="4"/>
      <c r="EYR105" s="4"/>
      <c r="EYS105" s="4"/>
      <c r="EYT105" s="4"/>
      <c r="EYU105" s="4"/>
      <c r="EYV105" s="4"/>
      <c r="EYW105" s="4"/>
      <c r="EYX105" s="4"/>
      <c r="EYY105" s="4"/>
      <c r="EYZ105" s="4"/>
      <c r="EZA105" s="4"/>
      <c r="EZB105" s="4"/>
      <c r="EZC105" s="4"/>
      <c r="EZD105" s="4"/>
      <c r="EZE105" s="4"/>
      <c r="EZF105" s="4"/>
      <c r="EZG105" s="4"/>
      <c r="EZH105" s="4"/>
      <c r="EZI105" s="4"/>
      <c r="EZJ105" s="4"/>
      <c r="EZK105" s="4"/>
      <c r="EZL105" s="4"/>
      <c r="EZM105" s="4"/>
      <c r="EZN105" s="4"/>
      <c r="EZO105" s="4"/>
      <c r="EZP105" s="4"/>
      <c r="EZQ105" s="4"/>
      <c r="EZR105" s="4"/>
      <c r="EZS105" s="4"/>
      <c r="EZT105" s="4"/>
      <c r="EZU105" s="4"/>
      <c r="EZV105" s="4"/>
      <c r="EZW105" s="4"/>
      <c r="EZX105" s="4"/>
      <c r="EZY105" s="4"/>
      <c r="EZZ105" s="4"/>
      <c r="FAA105" s="4"/>
      <c r="FAB105" s="4"/>
      <c r="FAC105" s="4"/>
      <c r="FAD105" s="4"/>
      <c r="FAE105" s="4"/>
      <c r="FAF105" s="4"/>
      <c r="FAG105" s="4"/>
      <c r="FAH105" s="4"/>
      <c r="FAI105" s="4"/>
      <c r="FAJ105" s="4"/>
      <c r="FAK105" s="4"/>
      <c r="FAL105" s="4"/>
      <c r="FAM105" s="4"/>
      <c r="FAN105" s="4"/>
      <c r="FAO105" s="4"/>
      <c r="FAP105" s="4"/>
      <c r="FAQ105" s="4"/>
      <c r="FAR105" s="4"/>
      <c r="FAS105" s="4"/>
      <c r="FAT105" s="4"/>
      <c r="FAU105" s="4"/>
      <c r="FAV105" s="4"/>
      <c r="FAW105" s="4"/>
      <c r="FAX105" s="4"/>
      <c r="FAY105" s="4"/>
      <c r="FAZ105" s="4"/>
      <c r="FBA105" s="4"/>
      <c r="FBB105" s="4"/>
      <c r="FBC105" s="4"/>
      <c r="FBD105" s="4"/>
      <c r="FBE105" s="4"/>
      <c r="FBF105" s="4"/>
      <c r="FBG105" s="4"/>
      <c r="FBH105" s="4"/>
      <c r="FBI105" s="4"/>
      <c r="FBJ105" s="4"/>
      <c r="FBK105" s="4"/>
      <c r="FBL105" s="4"/>
      <c r="FBM105" s="4"/>
      <c r="FBN105" s="4"/>
      <c r="FBO105" s="4"/>
      <c r="FBP105" s="4"/>
      <c r="FBQ105" s="4"/>
      <c r="FBR105" s="4"/>
      <c r="FBS105" s="4"/>
      <c r="FBT105" s="4"/>
      <c r="FBU105" s="4"/>
      <c r="FBV105" s="4"/>
      <c r="FBW105" s="4"/>
      <c r="FBX105" s="4"/>
      <c r="FBY105" s="4"/>
      <c r="FBZ105" s="4"/>
      <c r="FCA105" s="4"/>
      <c r="FCB105" s="4"/>
      <c r="FCC105" s="4"/>
      <c r="FCD105" s="4"/>
      <c r="FCE105" s="4"/>
      <c r="FCF105" s="4"/>
      <c r="FCG105" s="4"/>
      <c r="FCH105" s="4"/>
      <c r="FCI105" s="4"/>
      <c r="FCJ105" s="4"/>
      <c r="FCK105" s="4"/>
      <c r="FCL105" s="4"/>
      <c r="FCM105" s="4"/>
      <c r="FCN105" s="4"/>
      <c r="FCO105" s="4"/>
      <c r="FCP105" s="4"/>
      <c r="FCQ105" s="4"/>
      <c r="FCR105" s="4"/>
      <c r="FCS105" s="4"/>
      <c r="FCT105" s="4"/>
      <c r="FCU105" s="4"/>
      <c r="FCV105" s="4"/>
      <c r="FCW105" s="4"/>
      <c r="FCX105" s="4"/>
      <c r="FCY105" s="4"/>
      <c r="FCZ105" s="4"/>
      <c r="FDA105" s="4"/>
      <c r="FDB105" s="4"/>
      <c r="FDC105" s="4"/>
      <c r="FDD105" s="4"/>
      <c r="FDE105" s="4"/>
      <c r="FDF105" s="4"/>
      <c r="FDG105" s="4"/>
      <c r="FDH105" s="4"/>
      <c r="FDI105" s="4"/>
      <c r="FDJ105" s="4"/>
      <c r="FDK105" s="4"/>
      <c r="FDL105" s="4"/>
      <c r="FDM105" s="4"/>
      <c r="FDN105" s="4"/>
      <c r="FDO105" s="4"/>
      <c r="FDP105" s="4"/>
      <c r="FDQ105" s="4"/>
      <c r="FDR105" s="4"/>
      <c r="FDS105" s="4"/>
      <c r="FDT105" s="4"/>
      <c r="FDU105" s="4"/>
      <c r="FDV105" s="4"/>
      <c r="FDW105" s="4"/>
      <c r="FDX105" s="4"/>
      <c r="FDY105" s="4"/>
      <c r="FDZ105" s="4"/>
      <c r="FEA105" s="4"/>
      <c r="FEB105" s="4"/>
      <c r="FEC105" s="4"/>
      <c r="FED105" s="4"/>
      <c r="FEE105" s="4"/>
      <c r="FEF105" s="4"/>
      <c r="FEG105" s="4"/>
      <c r="FEH105" s="4"/>
      <c r="FEI105" s="4"/>
      <c r="FEJ105" s="4"/>
      <c r="FEK105" s="4"/>
      <c r="FEL105" s="4"/>
      <c r="FEM105" s="4"/>
      <c r="FEN105" s="4"/>
      <c r="FEO105" s="4"/>
      <c r="FEP105" s="4"/>
      <c r="FEQ105" s="4"/>
      <c r="FER105" s="4"/>
      <c r="FES105" s="4"/>
      <c r="FET105" s="4"/>
      <c r="FEU105" s="4"/>
      <c r="FEV105" s="4"/>
      <c r="FEW105" s="4"/>
      <c r="FEX105" s="4"/>
      <c r="FEY105" s="4"/>
      <c r="FEZ105" s="4"/>
      <c r="FFA105" s="4"/>
      <c r="FFB105" s="4"/>
      <c r="FFC105" s="4"/>
      <c r="FFD105" s="4"/>
      <c r="FFE105" s="4"/>
      <c r="FFF105" s="4"/>
      <c r="FFG105" s="4"/>
      <c r="FFH105" s="4"/>
      <c r="FFI105" s="4"/>
      <c r="FFJ105" s="4"/>
      <c r="FFK105" s="4"/>
      <c r="FFL105" s="4"/>
      <c r="FFM105" s="4"/>
      <c r="FFN105" s="4"/>
      <c r="FFO105" s="4"/>
      <c r="FFP105" s="4"/>
      <c r="FFQ105" s="4"/>
      <c r="FFR105" s="4"/>
      <c r="FFS105" s="4"/>
      <c r="FFT105" s="4"/>
      <c r="FFU105" s="4"/>
      <c r="FFV105" s="4"/>
      <c r="FFW105" s="4"/>
      <c r="FFX105" s="4"/>
      <c r="FFY105" s="4"/>
      <c r="FFZ105" s="4"/>
      <c r="FGA105" s="4"/>
      <c r="FGB105" s="4"/>
      <c r="FGC105" s="4"/>
      <c r="FGD105" s="4"/>
      <c r="FGE105" s="4"/>
      <c r="FGF105" s="4"/>
      <c r="FGG105" s="4"/>
      <c r="FGH105" s="4"/>
      <c r="FGI105" s="4"/>
      <c r="FGJ105" s="4"/>
      <c r="FGK105" s="4"/>
      <c r="FGL105" s="4"/>
      <c r="FGM105" s="4"/>
      <c r="FGN105" s="4"/>
      <c r="FGO105" s="4"/>
      <c r="FGP105" s="4"/>
      <c r="FGQ105" s="4"/>
      <c r="FGR105" s="4"/>
      <c r="FGS105" s="4"/>
      <c r="FGT105" s="4"/>
      <c r="FGU105" s="4"/>
      <c r="FGV105" s="4"/>
      <c r="FGW105" s="4"/>
      <c r="FGX105" s="4"/>
      <c r="FGY105" s="4"/>
      <c r="FGZ105" s="4"/>
      <c r="FHA105" s="4"/>
      <c r="FHB105" s="4"/>
      <c r="FHC105" s="4"/>
      <c r="FHD105" s="4"/>
      <c r="FHE105" s="4"/>
      <c r="FHF105" s="4"/>
      <c r="FHG105" s="4"/>
      <c r="FHH105" s="4"/>
      <c r="FHI105" s="4"/>
      <c r="FHJ105" s="4"/>
      <c r="FHK105" s="4"/>
      <c r="FHL105" s="4"/>
      <c r="FHM105" s="4"/>
      <c r="FHN105" s="4"/>
      <c r="FHO105" s="4"/>
      <c r="FHP105" s="4"/>
      <c r="FHQ105" s="4"/>
      <c r="FHR105" s="4"/>
      <c r="FHS105" s="4"/>
      <c r="FHT105" s="4"/>
      <c r="FHU105" s="4"/>
      <c r="FHV105" s="4"/>
      <c r="FHW105" s="4"/>
      <c r="FHX105" s="4"/>
      <c r="FHY105" s="4"/>
      <c r="FHZ105" s="4"/>
      <c r="FIA105" s="4"/>
      <c r="FIB105" s="4"/>
      <c r="FIC105" s="4"/>
      <c r="FID105" s="4"/>
      <c r="FIE105" s="4"/>
      <c r="FIF105" s="4"/>
      <c r="FIG105" s="4"/>
      <c r="FIH105" s="4"/>
      <c r="FII105" s="4"/>
      <c r="FIJ105" s="4"/>
      <c r="FIK105" s="4"/>
      <c r="FIL105" s="4"/>
      <c r="FIM105" s="4"/>
      <c r="FIN105" s="4"/>
      <c r="FIO105" s="4"/>
      <c r="FIP105" s="4"/>
      <c r="FIQ105" s="4"/>
      <c r="FIR105" s="4"/>
      <c r="FIS105" s="4"/>
      <c r="FIT105" s="4"/>
      <c r="FIU105" s="4"/>
      <c r="FIV105" s="4"/>
      <c r="FIW105" s="4"/>
      <c r="FIX105" s="4"/>
      <c r="FIY105" s="4"/>
      <c r="FIZ105" s="4"/>
      <c r="FJA105" s="4"/>
      <c r="FJB105" s="4"/>
      <c r="FJC105" s="4"/>
      <c r="FJD105" s="4"/>
      <c r="FJE105" s="4"/>
      <c r="FJF105" s="4"/>
      <c r="FJG105" s="4"/>
      <c r="FJH105" s="4"/>
      <c r="FJI105" s="4"/>
      <c r="FJJ105" s="4"/>
      <c r="FJK105" s="4"/>
      <c r="FJL105" s="4"/>
      <c r="FJM105" s="4"/>
      <c r="FJN105" s="4"/>
      <c r="FJO105" s="4"/>
      <c r="FJP105" s="4"/>
      <c r="FJQ105" s="4"/>
      <c r="FJR105" s="4"/>
      <c r="FJS105" s="4"/>
      <c r="FJT105" s="4"/>
      <c r="FJU105" s="4"/>
      <c r="FJV105" s="4"/>
      <c r="FJW105" s="4"/>
      <c r="FJX105" s="4"/>
      <c r="FJY105" s="4"/>
      <c r="FJZ105" s="4"/>
      <c r="FKA105" s="4"/>
      <c r="FKB105" s="4"/>
      <c r="FKC105" s="4"/>
      <c r="FKD105" s="4"/>
      <c r="FKE105" s="4"/>
      <c r="FKF105" s="4"/>
      <c r="FKG105" s="4"/>
      <c r="FKH105" s="4"/>
      <c r="FKI105" s="4"/>
      <c r="FKJ105" s="4"/>
      <c r="FKK105" s="4"/>
      <c r="FKL105" s="4"/>
      <c r="FKM105" s="4"/>
      <c r="FKN105" s="4"/>
      <c r="FKO105" s="4"/>
      <c r="FKP105" s="4"/>
      <c r="FKQ105" s="4"/>
      <c r="FKR105" s="4"/>
      <c r="FKS105" s="4"/>
      <c r="FKT105" s="4"/>
      <c r="FKU105" s="4"/>
      <c r="FKV105" s="4"/>
      <c r="FKW105" s="4"/>
      <c r="FKX105" s="4"/>
      <c r="FKY105" s="4"/>
      <c r="FKZ105" s="4"/>
      <c r="FLA105" s="4"/>
      <c r="FLB105" s="4"/>
      <c r="FLC105" s="4"/>
      <c r="FLD105" s="4"/>
      <c r="FLE105" s="4"/>
      <c r="FLF105" s="4"/>
      <c r="FLG105" s="4"/>
      <c r="FLH105" s="4"/>
      <c r="FLI105" s="4"/>
      <c r="FLJ105" s="4"/>
      <c r="FLK105" s="4"/>
      <c r="FLL105" s="4"/>
      <c r="FLM105" s="4"/>
      <c r="FLN105" s="4"/>
      <c r="FLO105" s="4"/>
      <c r="FLP105" s="4"/>
      <c r="FLQ105" s="4"/>
      <c r="FLR105" s="4"/>
      <c r="FLS105" s="4"/>
      <c r="FLT105" s="4"/>
      <c r="FLU105" s="4"/>
      <c r="FLV105" s="4"/>
      <c r="FLW105" s="4"/>
      <c r="FLX105" s="4"/>
      <c r="FLY105" s="4"/>
      <c r="FLZ105" s="4"/>
      <c r="FMA105" s="4"/>
      <c r="FMB105" s="4"/>
      <c r="FMC105" s="4"/>
      <c r="FMD105" s="4"/>
      <c r="FME105" s="4"/>
      <c r="FMF105" s="4"/>
      <c r="FMG105" s="4"/>
      <c r="FMH105" s="4"/>
      <c r="FMI105" s="4"/>
      <c r="FMJ105" s="4"/>
      <c r="FMK105" s="4"/>
      <c r="FML105" s="4"/>
      <c r="FMM105" s="4"/>
      <c r="FMN105" s="4"/>
      <c r="FMO105" s="4"/>
      <c r="FMP105" s="4"/>
      <c r="FMQ105" s="4"/>
      <c r="FMR105" s="4"/>
      <c r="FMS105" s="4"/>
      <c r="FMT105" s="4"/>
      <c r="FMU105" s="4"/>
      <c r="FMV105" s="4"/>
      <c r="FMW105" s="4"/>
      <c r="FMX105" s="4"/>
      <c r="FMY105" s="4"/>
      <c r="FMZ105" s="4"/>
      <c r="FNA105" s="4"/>
      <c r="FNB105" s="4"/>
      <c r="FNC105" s="4"/>
      <c r="FND105" s="4"/>
      <c r="FNE105" s="4"/>
      <c r="FNF105" s="4"/>
      <c r="FNG105" s="4"/>
      <c r="FNH105" s="4"/>
      <c r="FNI105" s="4"/>
      <c r="FNJ105" s="4"/>
      <c r="FNK105" s="4"/>
      <c r="FNL105" s="4"/>
      <c r="FNM105" s="4"/>
      <c r="FNN105" s="4"/>
      <c r="FNO105" s="4"/>
      <c r="FNP105" s="4"/>
      <c r="FNQ105" s="4"/>
      <c r="FNR105" s="4"/>
      <c r="FNS105" s="4"/>
      <c r="FNT105" s="4"/>
      <c r="FNU105" s="4"/>
      <c r="FNV105" s="4"/>
      <c r="FNW105" s="4"/>
      <c r="FNX105" s="4"/>
      <c r="FNY105" s="4"/>
      <c r="FNZ105" s="4"/>
      <c r="FOA105" s="4"/>
      <c r="FOB105" s="4"/>
      <c r="FOC105" s="4"/>
      <c r="FOD105" s="4"/>
      <c r="FOE105" s="4"/>
      <c r="FOF105" s="4"/>
      <c r="FOG105" s="4"/>
      <c r="FOH105" s="4"/>
      <c r="FOI105" s="4"/>
      <c r="FOJ105" s="4"/>
      <c r="FOK105" s="4"/>
      <c r="FOL105" s="4"/>
      <c r="FOM105" s="4"/>
      <c r="FON105" s="4"/>
      <c r="FOO105" s="4"/>
      <c r="FOP105" s="4"/>
      <c r="FOQ105" s="4"/>
      <c r="FOR105" s="4"/>
      <c r="FOS105" s="4"/>
      <c r="FOT105" s="4"/>
      <c r="FOU105" s="4"/>
      <c r="FOV105" s="4"/>
      <c r="FOW105" s="4"/>
      <c r="FOX105" s="4"/>
      <c r="FOY105" s="4"/>
      <c r="FOZ105" s="4"/>
      <c r="FPA105" s="4"/>
      <c r="FPB105" s="4"/>
      <c r="FPC105" s="4"/>
      <c r="FPD105" s="4"/>
      <c r="FPE105" s="4"/>
      <c r="FPF105" s="4"/>
      <c r="FPG105" s="4"/>
      <c r="FPH105" s="4"/>
      <c r="FPI105" s="4"/>
      <c r="FPJ105" s="4"/>
      <c r="FPK105" s="4"/>
      <c r="FPL105" s="4"/>
      <c r="FPM105" s="4"/>
      <c r="FPN105" s="4"/>
      <c r="FPO105" s="4"/>
      <c r="FPP105" s="4"/>
      <c r="FPQ105" s="4"/>
      <c r="FPR105" s="4"/>
      <c r="FPS105" s="4"/>
      <c r="FPT105" s="4"/>
      <c r="FPU105" s="4"/>
      <c r="FPV105" s="4"/>
      <c r="FPW105" s="4"/>
      <c r="FPX105" s="4"/>
      <c r="FPY105" s="4"/>
      <c r="FPZ105" s="4"/>
      <c r="FQA105" s="4"/>
      <c r="FQB105" s="4"/>
      <c r="FQC105" s="4"/>
      <c r="FQD105" s="4"/>
      <c r="FQE105" s="4"/>
      <c r="FQF105" s="4"/>
      <c r="FQG105" s="4"/>
      <c r="FQH105" s="4"/>
      <c r="FQI105" s="4"/>
      <c r="FQJ105" s="4"/>
      <c r="FQK105" s="4"/>
      <c r="FQL105" s="4"/>
      <c r="FQM105" s="4"/>
      <c r="FQN105" s="4"/>
      <c r="FQO105" s="4"/>
      <c r="FQP105" s="4"/>
      <c r="FQQ105" s="4"/>
      <c r="FQR105" s="4"/>
      <c r="FQS105" s="4"/>
      <c r="FQT105" s="4"/>
      <c r="FQU105" s="4"/>
      <c r="FQV105" s="4"/>
      <c r="FQW105" s="4"/>
      <c r="FQX105" s="4"/>
      <c r="FQY105" s="4"/>
      <c r="FQZ105" s="4"/>
      <c r="FRA105" s="4"/>
      <c r="FRB105" s="4"/>
      <c r="FRC105" s="4"/>
      <c r="FRD105" s="4"/>
      <c r="FRE105" s="4"/>
      <c r="FRF105" s="4"/>
      <c r="FRG105" s="4"/>
      <c r="FRH105" s="4"/>
      <c r="FRI105" s="4"/>
      <c r="FRJ105" s="4"/>
      <c r="FRK105" s="4"/>
      <c r="FRL105" s="4"/>
      <c r="FRM105" s="4"/>
      <c r="FRN105" s="4"/>
      <c r="FRO105" s="4"/>
      <c r="FRP105" s="4"/>
      <c r="FRQ105" s="4"/>
      <c r="FRR105" s="4"/>
      <c r="FRS105" s="4"/>
      <c r="FRT105" s="4"/>
      <c r="FRU105" s="4"/>
      <c r="FRV105" s="4"/>
      <c r="FRW105" s="4"/>
      <c r="FRX105" s="4"/>
      <c r="FRY105" s="4"/>
      <c r="FRZ105" s="4"/>
      <c r="FSA105" s="4"/>
      <c r="FSB105" s="4"/>
      <c r="FSC105" s="4"/>
      <c r="FSD105" s="4"/>
      <c r="FSE105" s="4"/>
      <c r="FSF105" s="4"/>
      <c r="FSG105" s="4"/>
      <c r="FSH105" s="4"/>
      <c r="FSI105" s="4"/>
      <c r="FSJ105" s="4"/>
      <c r="FSK105" s="4"/>
      <c r="FSL105" s="4"/>
      <c r="FSM105" s="4"/>
      <c r="FSN105" s="4"/>
      <c r="FSO105" s="4"/>
      <c r="FSP105" s="4"/>
      <c r="FSQ105" s="4"/>
      <c r="FSR105" s="4"/>
      <c r="FSS105" s="4"/>
      <c r="FST105" s="4"/>
      <c r="FSU105" s="4"/>
      <c r="FSV105" s="4"/>
      <c r="FSW105" s="4"/>
      <c r="FSX105" s="4"/>
      <c r="FSY105" s="4"/>
      <c r="FSZ105" s="4"/>
      <c r="FTA105" s="4"/>
      <c r="FTB105" s="4"/>
      <c r="FTC105" s="4"/>
      <c r="FTD105" s="4"/>
      <c r="FTE105" s="4"/>
      <c r="FTF105" s="4"/>
      <c r="FTG105" s="4"/>
      <c r="FTH105" s="4"/>
      <c r="FTI105" s="4"/>
      <c r="FTJ105" s="4"/>
      <c r="FTK105" s="4"/>
      <c r="FTL105" s="4"/>
      <c r="FTM105" s="4"/>
      <c r="FTN105" s="4"/>
      <c r="FTO105" s="4"/>
      <c r="FTP105" s="4"/>
      <c r="FTQ105" s="4"/>
      <c r="FTR105" s="4"/>
      <c r="FTS105" s="4"/>
      <c r="FTT105" s="4"/>
      <c r="FTU105" s="4"/>
      <c r="FTV105" s="4"/>
      <c r="FTW105" s="4"/>
      <c r="FTX105" s="4"/>
      <c r="FTY105" s="4"/>
      <c r="FTZ105" s="4"/>
      <c r="FUA105" s="4"/>
      <c r="FUB105" s="4"/>
      <c r="FUC105" s="4"/>
      <c r="FUD105" s="4"/>
      <c r="FUE105" s="4"/>
      <c r="FUF105" s="4"/>
      <c r="FUG105" s="4"/>
      <c r="FUH105" s="4"/>
      <c r="FUI105" s="4"/>
      <c r="FUJ105" s="4"/>
      <c r="FUK105" s="4"/>
      <c r="FUL105" s="4"/>
      <c r="FUM105" s="4"/>
      <c r="FUN105" s="4"/>
      <c r="FUO105" s="4"/>
      <c r="FUP105" s="4"/>
      <c r="FUQ105" s="4"/>
      <c r="FUR105" s="4"/>
      <c r="FUS105" s="4"/>
      <c r="FUT105" s="4"/>
      <c r="FUU105" s="4"/>
      <c r="FUV105" s="4"/>
      <c r="FUW105" s="4"/>
      <c r="FUX105" s="4"/>
      <c r="FUY105" s="4"/>
      <c r="FUZ105" s="4"/>
      <c r="FVA105" s="4"/>
      <c r="FVB105" s="4"/>
      <c r="FVC105" s="4"/>
      <c r="FVD105" s="4"/>
      <c r="FVE105" s="4"/>
      <c r="FVF105" s="4"/>
      <c r="FVG105" s="4"/>
      <c r="FVH105" s="4"/>
      <c r="FVI105" s="4"/>
      <c r="FVJ105" s="4"/>
      <c r="FVK105" s="4"/>
      <c r="FVL105" s="4"/>
      <c r="FVM105" s="4"/>
      <c r="FVN105" s="4"/>
      <c r="FVO105" s="4"/>
      <c r="FVP105" s="4"/>
      <c r="FVQ105" s="4"/>
      <c r="FVR105" s="4"/>
      <c r="FVS105" s="4"/>
      <c r="FVT105" s="4"/>
      <c r="FVU105" s="4"/>
      <c r="FVV105" s="4"/>
      <c r="FVW105" s="4"/>
      <c r="FVX105" s="4"/>
      <c r="FVY105" s="4"/>
      <c r="FVZ105" s="4"/>
      <c r="FWA105" s="4"/>
      <c r="FWB105" s="4"/>
      <c r="FWC105" s="4"/>
      <c r="FWD105" s="4"/>
      <c r="FWE105" s="4"/>
      <c r="FWF105" s="4"/>
      <c r="FWG105" s="4"/>
      <c r="FWH105" s="4"/>
      <c r="FWI105" s="4"/>
      <c r="FWJ105" s="4"/>
      <c r="FWK105" s="4"/>
      <c r="FWL105" s="4"/>
      <c r="FWM105" s="4"/>
      <c r="FWN105" s="4"/>
      <c r="FWO105" s="4"/>
      <c r="FWP105" s="4"/>
      <c r="FWQ105" s="4"/>
      <c r="FWR105" s="4"/>
      <c r="FWS105" s="4"/>
      <c r="FWT105" s="4"/>
      <c r="FWU105" s="4"/>
      <c r="FWV105" s="4"/>
      <c r="FWW105" s="4"/>
      <c r="FWX105" s="4"/>
      <c r="FWY105" s="4"/>
      <c r="FWZ105" s="4"/>
      <c r="FXA105" s="4"/>
      <c r="FXB105" s="4"/>
      <c r="FXC105" s="4"/>
      <c r="FXD105" s="4"/>
      <c r="FXE105" s="4"/>
      <c r="FXF105" s="4"/>
      <c r="FXG105" s="4"/>
      <c r="FXH105" s="4"/>
      <c r="FXI105" s="4"/>
      <c r="FXJ105" s="4"/>
      <c r="FXK105" s="4"/>
      <c r="FXL105" s="4"/>
      <c r="FXM105" s="4"/>
      <c r="FXN105" s="4"/>
      <c r="FXO105" s="4"/>
      <c r="FXP105" s="4"/>
      <c r="FXQ105" s="4"/>
      <c r="FXR105" s="4"/>
      <c r="FXS105" s="4"/>
      <c r="FXT105" s="4"/>
      <c r="FXU105" s="4"/>
      <c r="FXV105" s="4"/>
      <c r="FXW105" s="4"/>
      <c r="FXX105" s="4"/>
      <c r="FXY105" s="4"/>
      <c r="FXZ105" s="4"/>
      <c r="FYA105" s="4"/>
      <c r="FYB105" s="4"/>
      <c r="FYC105" s="4"/>
      <c r="FYD105" s="4"/>
      <c r="FYE105" s="4"/>
      <c r="FYF105" s="4"/>
      <c r="FYG105" s="4"/>
      <c r="FYH105" s="4"/>
      <c r="FYI105" s="4"/>
      <c r="FYJ105" s="4"/>
      <c r="FYK105" s="4"/>
      <c r="FYL105" s="4"/>
      <c r="FYM105" s="4"/>
      <c r="FYN105" s="4"/>
      <c r="FYO105" s="4"/>
      <c r="FYP105" s="4"/>
      <c r="FYQ105" s="4"/>
      <c r="FYR105" s="4"/>
      <c r="FYS105" s="4"/>
      <c r="FYT105" s="4"/>
      <c r="FYU105" s="4"/>
      <c r="FYV105" s="4"/>
      <c r="FYW105" s="4"/>
      <c r="FYX105" s="4"/>
      <c r="FYY105" s="4"/>
      <c r="FYZ105" s="4"/>
      <c r="FZA105" s="4"/>
      <c r="FZB105" s="4"/>
      <c r="FZC105" s="4"/>
      <c r="FZD105" s="4"/>
      <c r="FZE105" s="4"/>
      <c r="FZF105" s="4"/>
      <c r="FZG105" s="4"/>
      <c r="FZH105" s="4"/>
      <c r="FZI105" s="4"/>
      <c r="FZJ105" s="4"/>
      <c r="FZK105" s="4"/>
      <c r="FZL105" s="4"/>
      <c r="FZM105" s="4"/>
      <c r="FZN105" s="4"/>
      <c r="FZO105" s="4"/>
      <c r="FZP105" s="4"/>
      <c r="FZQ105" s="4"/>
      <c r="FZR105" s="4"/>
      <c r="FZS105" s="4"/>
      <c r="FZT105" s="4"/>
      <c r="FZU105" s="4"/>
      <c r="FZV105" s="4"/>
      <c r="FZW105" s="4"/>
      <c r="FZX105" s="4"/>
      <c r="FZY105" s="4"/>
      <c r="FZZ105" s="4"/>
      <c r="GAA105" s="4"/>
      <c r="GAB105" s="4"/>
      <c r="GAC105" s="4"/>
      <c r="GAD105" s="4"/>
      <c r="GAE105" s="4"/>
      <c r="GAF105" s="4"/>
      <c r="GAG105" s="4"/>
      <c r="GAH105" s="4"/>
      <c r="GAI105" s="4"/>
      <c r="GAJ105" s="4"/>
      <c r="GAK105" s="4"/>
      <c r="GAL105" s="4"/>
      <c r="GAM105" s="4"/>
      <c r="GAN105" s="4"/>
      <c r="GAO105" s="4"/>
      <c r="GAP105" s="4"/>
      <c r="GAQ105" s="4"/>
      <c r="GAR105" s="4"/>
      <c r="GAS105" s="4"/>
      <c r="GAT105" s="4"/>
      <c r="GAU105" s="4"/>
      <c r="GAV105" s="4"/>
      <c r="GAW105" s="4"/>
      <c r="GAX105" s="4"/>
      <c r="GAY105" s="4"/>
      <c r="GAZ105" s="4"/>
      <c r="GBA105" s="4"/>
      <c r="GBB105" s="4"/>
      <c r="GBC105" s="4"/>
      <c r="GBD105" s="4"/>
      <c r="GBE105" s="4"/>
      <c r="GBF105" s="4"/>
      <c r="GBG105" s="4"/>
      <c r="GBH105" s="4"/>
      <c r="GBI105" s="4"/>
      <c r="GBJ105" s="4"/>
      <c r="GBK105" s="4"/>
      <c r="GBL105" s="4"/>
      <c r="GBM105" s="4"/>
      <c r="GBN105" s="4"/>
      <c r="GBO105" s="4"/>
      <c r="GBP105" s="4"/>
      <c r="GBQ105" s="4"/>
      <c r="GBR105" s="4"/>
      <c r="GBS105" s="4"/>
      <c r="GBT105" s="4"/>
      <c r="GBU105" s="4"/>
      <c r="GBV105" s="4"/>
      <c r="GBW105" s="4"/>
      <c r="GBX105" s="4"/>
      <c r="GBY105" s="4"/>
      <c r="GBZ105" s="4"/>
      <c r="GCA105" s="4"/>
      <c r="GCB105" s="4"/>
      <c r="GCC105" s="4"/>
      <c r="GCD105" s="4"/>
      <c r="GCE105" s="4"/>
      <c r="GCF105" s="4"/>
      <c r="GCG105" s="4"/>
      <c r="GCH105" s="4"/>
      <c r="GCI105" s="4"/>
      <c r="GCJ105" s="4"/>
      <c r="GCK105" s="4"/>
      <c r="GCL105" s="4"/>
      <c r="GCM105" s="4"/>
      <c r="GCN105" s="4"/>
      <c r="GCO105" s="4"/>
      <c r="GCP105" s="4"/>
      <c r="GCQ105" s="4"/>
      <c r="GCR105" s="4"/>
      <c r="GCS105" s="4"/>
      <c r="GCT105" s="4"/>
      <c r="GCU105" s="4"/>
      <c r="GCV105" s="4"/>
      <c r="GCW105" s="4"/>
      <c r="GCX105" s="4"/>
      <c r="GCY105" s="4"/>
      <c r="GCZ105" s="4"/>
      <c r="GDA105" s="4"/>
      <c r="GDB105" s="4"/>
      <c r="GDC105" s="4"/>
      <c r="GDD105" s="4"/>
      <c r="GDE105" s="4"/>
      <c r="GDF105" s="4"/>
      <c r="GDG105" s="4"/>
      <c r="GDH105" s="4"/>
      <c r="GDI105" s="4"/>
      <c r="GDJ105" s="4"/>
      <c r="GDK105" s="4"/>
      <c r="GDL105" s="4"/>
      <c r="GDM105" s="4"/>
      <c r="GDN105" s="4"/>
      <c r="GDO105" s="4"/>
      <c r="GDP105" s="4"/>
      <c r="GDQ105" s="4"/>
      <c r="GDR105" s="4"/>
      <c r="GDS105" s="4"/>
      <c r="GDT105" s="4"/>
      <c r="GDU105" s="4"/>
      <c r="GDV105" s="4"/>
      <c r="GDW105" s="4"/>
      <c r="GDX105" s="4"/>
      <c r="GDY105" s="4"/>
      <c r="GDZ105" s="4"/>
      <c r="GEA105" s="4"/>
      <c r="GEB105" s="4"/>
      <c r="GEC105" s="4"/>
      <c r="GED105" s="4"/>
      <c r="GEE105" s="4"/>
      <c r="GEF105" s="4"/>
      <c r="GEG105" s="4"/>
      <c r="GEH105" s="4"/>
      <c r="GEI105" s="4"/>
      <c r="GEJ105" s="4"/>
      <c r="GEK105" s="4"/>
      <c r="GEL105" s="4"/>
      <c r="GEM105" s="4"/>
      <c r="GEN105" s="4"/>
      <c r="GEO105" s="4"/>
      <c r="GEP105" s="4"/>
      <c r="GEQ105" s="4"/>
      <c r="GER105" s="4"/>
      <c r="GES105" s="4"/>
      <c r="GET105" s="4"/>
      <c r="GEU105" s="4"/>
      <c r="GEV105" s="4"/>
      <c r="GEW105" s="4"/>
      <c r="GEX105" s="4"/>
      <c r="GEY105" s="4"/>
      <c r="GEZ105" s="4"/>
      <c r="GFA105" s="4"/>
      <c r="GFB105" s="4"/>
      <c r="GFC105" s="4"/>
      <c r="GFD105" s="4"/>
      <c r="GFE105" s="4"/>
      <c r="GFF105" s="4"/>
      <c r="GFG105" s="4"/>
      <c r="GFH105" s="4"/>
      <c r="GFI105" s="4"/>
      <c r="GFJ105" s="4"/>
      <c r="GFK105" s="4"/>
      <c r="GFL105" s="4"/>
      <c r="GFM105" s="4"/>
      <c r="GFN105" s="4"/>
      <c r="GFO105" s="4"/>
      <c r="GFP105" s="4"/>
      <c r="GFQ105" s="4"/>
      <c r="GFR105" s="4"/>
      <c r="GFS105" s="4"/>
      <c r="GFT105" s="4"/>
      <c r="GFU105" s="4"/>
      <c r="GFV105" s="4"/>
      <c r="GFW105" s="4"/>
      <c r="GFX105" s="4"/>
      <c r="GFY105" s="4"/>
      <c r="GFZ105" s="4"/>
      <c r="GGA105" s="4"/>
      <c r="GGB105" s="4"/>
      <c r="GGC105" s="4"/>
      <c r="GGD105" s="4"/>
      <c r="GGE105" s="4"/>
      <c r="GGF105" s="4"/>
      <c r="GGG105" s="4"/>
      <c r="GGH105" s="4"/>
      <c r="GGI105" s="4"/>
      <c r="GGJ105" s="4"/>
      <c r="GGK105" s="4"/>
      <c r="GGL105" s="4"/>
      <c r="GGM105" s="4"/>
      <c r="GGN105" s="4"/>
      <c r="GGO105" s="4"/>
      <c r="GGP105" s="4"/>
      <c r="GGQ105" s="4"/>
      <c r="GGR105" s="4"/>
      <c r="GGS105" s="4"/>
      <c r="GGT105" s="4"/>
      <c r="GGU105" s="4"/>
      <c r="GGV105" s="4"/>
      <c r="GGW105" s="4"/>
      <c r="GGX105" s="4"/>
      <c r="GGY105" s="4"/>
      <c r="GGZ105" s="4"/>
      <c r="GHA105" s="4"/>
      <c r="GHB105" s="4"/>
      <c r="GHC105" s="4"/>
      <c r="GHD105" s="4"/>
      <c r="GHE105" s="4"/>
      <c r="GHF105" s="4"/>
      <c r="GHG105" s="4"/>
      <c r="GHH105" s="4"/>
      <c r="GHI105" s="4"/>
      <c r="GHJ105" s="4"/>
      <c r="GHK105" s="4"/>
      <c r="GHL105" s="4"/>
      <c r="GHM105" s="4"/>
      <c r="GHN105" s="4"/>
      <c r="GHO105" s="4"/>
      <c r="GHP105" s="4"/>
      <c r="GHQ105" s="4"/>
      <c r="GHR105" s="4"/>
      <c r="GHS105" s="4"/>
      <c r="GHT105" s="4"/>
      <c r="GHU105" s="4"/>
      <c r="GHV105" s="4"/>
      <c r="GHW105" s="4"/>
      <c r="GHX105" s="4"/>
      <c r="GHY105" s="4"/>
      <c r="GHZ105" s="4"/>
      <c r="GIA105" s="4"/>
      <c r="GIB105" s="4"/>
      <c r="GIC105" s="4"/>
      <c r="GID105" s="4"/>
      <c r="GIE105" s="4"/>
      <c r="GIF105" s="4"/>
      <c r="GIG105" s="4"/>
      <c r="GIH105" s="4"/>
      <c r="GII105" s="4"/>
      <c r="GIJ105" s="4"/>
      <c r="GIK105" s="4"/>
      <c r="GIL105" s="4"/>
      <c r="GIM105" s="4"/>
      <c r="GIN105" s="4"/>
      <c r="GIO105" s="4"/>
      <c r="GIP105" s="4"/>
      <c r="GIQ105" s="4"/>
      <c r="GIR105" s="4"/>
      <c r="GIS105" s="4"/>
      <c r="GIT105" s="4"/>
      <c r="GIU105" s="4"/>
      <c r="GIV105" s="4"/>
      <c r="GIW105" s="4"/>
      <c r="GIX105" s="4"/>
      <c r="GIY105" s="4"/>
      <c r="GIZ105" s="4"/>
      <c r="GJA105" s="4"/>
      <c r="GJB105" s="4"/>
      <c r="GJC105" s="4"/>
      <c r="GJD105" s="4"/>
      <c r="GJE105" s="4"/>
      <c r="GJF105" s="4"/>
      <c r="GJG105" s="4"/>
      <c r="GJH105" s="4"/>
      <c r="GJI105" s="4"/>
      <c r="GJJ105" s="4"/>
      <c r="GJK105" s="4"/>
      <c r="GJL105" s="4"/>
      <c r="GJM105" s="4"/>
      <c r="GJN105" s="4"/>
      <c r="GJO105" s="4"/>
      <c r="GJP105" s="4"/>
      <c r="GJQ105" s="4"/>
      <c r="GJR105" s="4"/>
      <c r="GJS105" s="4"/>
      <c r="GJT105" s="4"/>
      <c r="GJU105" s="4"/>
      <c r="GJV105" s="4"/>
      <c r="GJW105" s="4"/>
      <c r="GJX105" s="4"/>
      <c r="GJY105" s="4"/>
      <c r="GJZ105" s="4"/>
      <c r="GKA105" s="4"/>
      <c r="GKB105" s="4"/>
      <c r="GKC105" s="4"/>
      <c r="GKD105" s="4"/>
      <c r="GKE105" s="4"/>
      <c r="GKF105" s="4"/>
      <c r="GKG105" s="4"/>
      <c r="GKH105" s="4"/>
      <c r="GKI105" s="4"/>
      <c r="GKJ105" s="4"/>
      <c r="GKK105" s="4"/>
      <c r="GKL105" s="4"/>
      <c r="GKM105" s="4"/>
      <c r="GKN105" s="4"/>
      <c r="GKO105" s="4"/>
      <c r="GKP105" s="4"/>
      <c r="GKQ105" s="4"/>
      <c r="GKR105" s="4"/>
      <c r="GKS105" s="4"/>
      <c r="GKT105" s="4"/>
      <c r="GKU105" s="4"/>
      <c r="GKV105" s="4"/>
      <c r="GKW105" s="4"/>
      <c r="GKX105" s="4"/>
      <c r="GKY105" s="4"/>
      <c r="GKZ105" s="4"/>
      <c r="GLA105" s="4"/>
      <c r="GLB105" s="4"/>
      <c r="GLC105" s="4"/>
      <c r="GLD105" s="4"/>
      <c r="GLE105" s="4"/>
      <c r="GLF105" s="4"/>
      <c r="GLG105" s="4"/>
      <c r="GLH105" s="4"/>
      <c r="GLI105" s="4"/>
      <c r="GLJ105" s="4"/>
      <c r="GLK105" s="4"/>
      <c r="GLL105" s="4"/>
      <c r="GLM105" s="4"/>
      <c r="GLN105" s="4"/>
      <c r="GLO105" s="4"/>
      <c r="GLP105" s="4"/>
      <c r="GLQ105" s="4"/>
      <c r="GLR105" s="4"/>
      <c r="GLS105" s="4"/>
      <c r="GLT105" s="4"/>
      <c r="GLU105" s="4"/>
      <c r="GLV105" s="4"/>
      <c r="GLW105" s="4"/>
      <c r="GLX105" s="4"/>
      <c r="GLY105" s="4"/>
      <c r="GLZ105" s="4"/>
      <c r="GMA105" s="4"/>
      <c r="GMB105" s="4"/>
      <c r="GMC105" s="4"/>
      <c r="GMD105" s="4"/>
      <c r="GME105" s="4"/>
      <c r="GMF105" s="4"/>
      <c r="GMG105" s="4"/>
      <c r="GMH105" s="4"/>
      <c r="GMI105" s="4"/>
      <c r="GMJ105" s="4"/>
      <c r="GMK105" s="4"/>
      <c r="GML105" s="4"/>
      <c r="GMM105" s="4"/>
      <c r="GMN105" s="4"/>
      <c r="GMO105" s="4"/>
      <c r="GMP105" s="4"/>
      <c r="GMQ105" s="4"/>
      <c r="GMR105" s="4"/>
      <c r="GMS105" s="4"/>
      <c r="GMT105" s="4"/>
      <c r="GMU105" s="4"/>
      <c r="GMV105" s="4"/>
      <c r="GMW105" s="4"/>
      <c r="GMX105" s="4"/>
      <c r="GMY105" s="4"/>
      <c r="GMZ105" s="4"/>
      <c r="GNA105" s="4"/>
      <c r="GNB105" s="4"/>
      <c r="GNC105" s="4"/>
      <c r="GND105" s="4"/>
      <c r="GNE105" s="4"/>
      <c r="GNF105" s="4"/>
      <c r="GNG105" s="4"/>
      <c r="GNH105" s="4"/>
      <c r="GNI105" s="4"/>
      <c r="GNJ105" s="4"/>
      <c r="GNK105" s="4"/>
      <c r="GNL105" s="4"/>
      <c r="GNM105" s="4"/>
      <c r="GNN105" s="4"/>
      <c r="GNO105" s="4"/>
      <c r="GNP105" s="4"/>
      <c r="GNQ105" s="4"/>
      <c r="GNR105" s="4"/>
      <c r="GNS105" s="4"/>
      <c r="GNT105" s="4"/>
      <c r="GNU105" s="4"/>
      <c r="GNV105" s="4"/>
      <c r="GNW105" s="4"/>
      <c r="GNX105" s="4"/>
      <c r="GNY105" s="4"/>
      <c r="GNZ105" s="4"/>
      <c r="GOA105" s="4"/>
      <c r="GOB105" s="4"/>
      <c r="GOC105" s="4"/>
      <c r="GOD105" s="4"/>
      <c r="GOE105" s="4"/>
      <c r="GOF105" s="4"/>
      <c r="GOG105" s="4"/>
      <c r="GOH105" s="4"/>
      <c r="GOI105" s="4"/>
      <c r="GOJ105" s="4"/>
      <c r="GOK105" s="4"/>
      <c r="GOL105" s="4"/>
      <c r="GOM105" s="4"/>
      <c r="GON105" s="4"/>
      <c r="GOO105" s="4"/>
      <c r="GOP105" s="4"/>
      <c r="GOQ105" s="4"/>
      <c r="GOR105" s="4"/>
      <c r="GOS105" s="4"/>
      <c r="GOT105" s="4"/>
      <c r="GOU105" s="4"/>
      <c r="GOV105" s="4"/>
      <c r="GOW105" s="4"/>
      <c r="GOX105" s="4"/>
      <c r="GOY105" s="4"/>
      <c r="GOZ105" s="4"/>
      <c r="GPA105" s="4"/>
      <c r="GPB105" s="4"/>
      <c r="GPC105" s="4"/>
      <c r="GPD105" s="4"/>
      <c r="GPE105" s="4"/>
      <c r="GPF105" s="4"/>
      <c r="GPG105" s="4"/>
      <c r="GPH105" s="4"/>
      <c r="GPI105" s="4"/>
      <c r="GPJ105" s="4"/>
      <c r="GPK105" s="4"/>
      <c r="GPL105" s="4"/>
      <c r="GPM105" s="4"/>
      <c r="GPN105" s="4"/>
      <c r="GPO105" s="4"/>
      <c r="GPP105" s="4"/>
      <c r="GPQ105" s="4"/>
      <c r="GPR105" s="4"/>
      <c r="GPS105" s="4"/>
      <c r="GPT105" s="4"/>
      <c r="GPU105" s="4"/>
      <c r="GPV105" s="4"/>
      <c r="GPW105" s="4"/>
      <c r="GPX105" s="4"/>
      <c r="GPY105" s="4"/>
      <c r="GPZ105" s="4"/>
      <c r="GQA105" s="4"/>
      <c r="GQB105" s="4"/>
      <c r="GQC105" s="4"/>
      <c r="GQD105" s="4"/>
      <c r="GQE105" s="4"/>
      <c r="GQF105" s="4"/>
      <c r="GQG105" s="4"/>
      <c r="GQH105" s="4"/>
      <c r="GQI105" s="4"/>
      <c r="GQJ105" s="4"/>
      <c r="GQK105" s="4"/>
      <c r="GQL105" s="4"/>
      <c r="GQM105" s="4"/>
      <c r="GQN105" s="4"/>
      <c r="GQO105" s="4"/>
      <c r="GQP105" s="4"/>
      <c r="GQQ105" s="4"/>
      <c r="GQR105" s="4"/>
      <c r="GQS105" s="4"/>
      <c r="GQT105" s="4"/>
      <c r="GQU105" s="4"/>
      <c r="GQV105" s="4"/>
      <c r="GQW105" s="4"/>
      <c r="GQX105" s="4"/>
      <c r="GQY105" s="4"/>
      <c r="GQZ105" s="4"/>
      <c r="GRA105" s="4"/>
      <c r="GRB105" s="4"/>
      <c r="GRC105" s="4"/>
      <c r="GRD105" s="4"/>
      <c r="GRE105" s="4"/>
      <c r="GRF105" s="4"/>
      <c r="GRG105" s="4"/>
      <c r="GRH105" s="4"/>
      <c r="GRI105" s="4"/>
      <c r="GRJ105" s="4"/>
      <c r="GRK105" s="4"/>
      <c r="GRL105" s="4"/>
      <c r="GRM105" s="4"/>
      <c r="GRN105" s="4"/>
      <c r="GRO105" s="4"/>
      <c r="GRP105" s="4"/>
      <c r="GRQ105" s="4"/>
      <c r="GRR105" s="4"/>
      <c r="GRS105" s="4"/>
      <c r="GRT105" s="4"/>
      <c r="GRU105" s="4"/>
      <c r="GRV105" s="4"/>
      <c r="GRW105" s="4"/>
      <c r="GRX105" s="4"/>
      <c r="GRY105" s="4"/>
      <c r="GRZ105" s="4"/>
      <c r="GSA105" s="4"/>
      <c r="GSB105" s="4"/>
      <c r="GSC105" s="4"/>
      <c r="GSD105" s="4"/>
      <c r="GSE105" s="4"/>
      <c r="GSF105" s="4"/>
      <c r="GSG105" s="4"/>
      <c r="GSH105" s="4"/>
      <c r="GSI105" s="4"/>
      <c r="GSJ105" s="4"/>
      <c r="GSK105" s="4"/>
      <c r="GSL105" s="4"/>
      <c r="GSM105" s="4"/>
      <c r="GSN105" s="4"/>
      <c r="GSO105" s="4"/>
      <c r="GSP105" s="4"/>
      <c r="GSQ105" s="4"/>
      <c r="GSR105" s="4"/>
      <c r="GSS105" s="4"/>
      <c r="GST105" s="4"/>
      <c r="GSU105" s="4"/>
      <c r="GSV105" s="4"/>
      <c r="GSW105" s="4"/>
      <c r="GSX105" s="4"/>
      <c r="GSY105" s="4"/>
      <c r="GSZ105" s="4"/>
      <c r="GTA105" s="4"/>
      <c r="GTB105" s="4"/>
      <c r="GTC105" s="4"/>
      <c r="GTD105" s="4"/>
      <c r="GTE105" s="4"/>
      <c r="GTF105" s="4"/>
      <c r="GTG105" s="4"/>
      <c r="GTH105" s="4"/>
      <c r="GTI105" s="4"/>
      <c r="GTJ105" s="4"/>
      <c r="GTK105" s="4"/>
      <c r="GTL105" s="4"/>
      <c r="GTM105" s="4"/>
      <c r="GTN105" s="4"/>
      <c r="GTO105" s="4"/>
      <c r="GTP105" s="4"/>
      <c r="GTQ105" s="4"/>
      <c r="GTR105" s="4"/>
      <c r="GTS105" s="4"/>
      <c r="GTT105" s="4"/>
      <c r="GTU105" s="4"/>
      <c r="GTV105" s="4"/>
      <c r="GTW105" s="4"/>
      <c r="GTX105" s="4"/>
      <c r="GTY105" s="4"/>
      <c r="GTZ105" s="4"/>
      <c r="GUA105" s="4"/>
      <c r="GUB105" s="4"/>
      <c r="GUC105" s="4"/>
      <c r="GUD105" s="4"/>
      <c r="GUE105" s="4"/>
      <c r="GUF105" s="4"/>
      <c r="GUG105" s="4"/>
      <c r="GUH105" s="4"/>
      <c r="GUI105" s="4"/>
      <c r="GUJ105" s="4"/>
      <c r="GUK105" s="4"/>
      <c r="GUL105" s="4"/>
      <c r="GUM105" s="4"/>
      <c r="GUN105" s="4"/>
      <c r="GUO105" s="4"/>
      <c r="GUP105" s="4"/>
      <c r="GUQ105" s="4"/>
      <c r="GUR105" s="4"/>
      <c r="GUS105" s="4"/>
      <c r="GUT105" s="4"/>
      <c r="GUU105" s="4"/>
      <c r="GUV105" s="4"/>
      <c r="GUW105" s="4"/>
      <c r="GUX105" s="4"/>
      <c r="GUY105" s="4"/>
      <c r="GUZ105" s="4"/>
      <c r="GVA105" s="4"/>
      <c r="GVB105" s="4"/>
      <c r="GVC105" s="4"/>
      <c r="GVD105" s="4"/>
      <c r="GVE105" s="4"/>
      <c r="GVF105" s="4"/>
      <c r="GVG105" s="4"/>
      <c r="GVH105" s="4"/>
      <c r="GVI105" s="4"/>
      <c r="GVJ105" s="4"/>
      <c r="GVK105" s="4"/>
      <c r="GVL105" s="4"/>
      <c r="GVM105" s="4"/>
      <c r="GVN105" s="4"/>
      <c r="GVO105" s="4"/>
      <c r="GVP105" s="4"/>
      <c r="GVQ105" s="4"/>
      <c r="GVR105" s="4"/>
      <c r="GVS105" s="4"/>
      <c r="GVT105" s="4"/>
      <c r="GVU105" s="4"/>
      <c r="GVV105" s="4"/>
      <c r="GVW105" s="4"/>
      <c r="GVX105" s="4"/>
      <c r="GVY105" s="4"/>
      <c r="GVZ105" s="4"/>
      <c r="GWA105" s="4"/>
      <c r="GWB105" s="4"/>
      <c r="GWC105" s="4"/>
      <c r="GWD105" s="4"/>
      <c r="GWE105" s="4"/>
      <c r="GWF105" s="4"/>
      <c r="GWG105" s="4"/>
      <c r="GWH105" s="4"/>
      <c r="GWI105" s="4"/>
      <c r="GWJ105" s="4"/>
      <c r="GWK105" s="4"/>
      <c r="GWL105" s="4"/>
      <c r="GWM105" s="4"/>
      <c r="GWN105" s="4"/>
      <c r="GWO105" s="4"/>
      <c r="GWP105" s="4"/>
      <c r="GWQ105" s="4"/>
      <c r="GWR105" s="4"/>
      <c r="GWS105" s="4"/>
      <c r="GWT105" s="4"/>
      <c r="GWU105" s="4"/>
      <c r="GWV105" s="4"/>
      <c r="GWW105" s="4"/>
      <c r="GWX105" s="4"/>
      <c r="GWY105" s="4"/>
      <c r="GWZ105" s="4"/>
      <c r="GXA105" s="4"/>
      <c r="GXB105" s="4"/>
      <c r="GXC105" s="4"/>
      <c r="GXD105" s="4"/>
      <c r="GXE105" s="4"/>
      <c r="GXF105" s="4"/>
      <c r="GXG105" s="4"/>
      <c r="GXH105" s="4"/>
      <c r="GXI105" s="4"/>
      <c r="GXJ105" s="4"/>
      <c r="GXK105" s="4"/>
      <c r="GXL105" s="4"/>
      <c r="GXM105" s="4"/>
      <c r="GXN105" s="4"/>
      <c r="GXO105" s="4"/>
      <c r="GXP105" s="4"/>
      <c r="GXQ105" s="4"/>
      <c r="GXR105" s="4"/>
      <c r="GXS105" s="4"/>
      <c r="GXT105" s="4"/>
      <c r="GXU105" s="4"/>
      <c r="GXV105" s="4"/>
      <c r="GXW105" s="4"/>
      <c r="GXX105" s="4"/>
      <c r="GXY105" s="4"/>
      <c r="GXZ105" s="4"/>
      <c r="GYA105" s="4"/>
      <c r="GYB105" s="4"/>
      <c r="GYC105" s="4"/>
      <c r="GYD105" s="4"/>
      <c r="GYE105" s="4"/>
      <c r="GYF105" s="4"/>
      <c r="GYG105" s="4"/>
      <c r="GYH105" s="4"/>
      <c r="GYI105" s="4"/>
      <c r="GYJ105" s="4"/>
      <c r="GYK105" s="4"/>
      <c r="GYL105" s="4"/>
      <c r="GYM105" s="4"/>
      <c r="GYN105" s="4"/>
      <c r="GYO105" s="4"/>
      <c r="GYP105" s="4"/>
      <c r="GYQ105" s="4"/>
      <c r="GYR105" s="4"/>
      <c r="GYS105" s="4"/>
      <c r="GYT105" s="4"/>
      <c r="GYU105" s="4"/>
      <c r="GYV105" s="4"/>
      <c r="GYW105" s="4"/>
      <c r="GYX105" s="4"/>
      <c r="GYY105" s="4"/>
      <c r="GYZ105" s="4"/>
      <c r="GZA105" s="4"/>
      <c r="GZB105" s="4"/>
      <c r="GZC105" s="4"/>
      <c r="GZD105" s="4"/>
      <c r="GZE105" s="4"/>
      <c r="GZF105" s="4"/>
      <c r="GZG105" s="4"/>
      <c r="GZH105" s="4"/>
      <c r="GZI105" s="4"/>
      <c r="GZJ105" s="4"/>
      <c r="GZK105" s="4"/>
      <c r="GZL105" s="4"/>
      <c r="GZM105" s="4"/>
      <c r="GZN105" s="4"/>
      <c r="GZO105" s="4"/>
      <c r="GZP105" s="4"/>
      <c r="GZQ105" s="4"/>
      <c r="GZR105" s="4"/>
      <c r="GZS105" s="4"/>
      <c r="GZT105" s="4"/>
      <c r="GZU105" s="4"/>
      <c r="GZV105" s="4"/>
      <c r="GZW105" s="4"/>
      <c r="GZX105" s="4"/>
      <c r="GZY105" s="4"/>
      <c r="GZZ105" s="4"/>
      <c r="HAA105" s="4"/>
      <c r="HAB105" s="4"/>
      <c r="HAC105" s="4"/>
      <c r="HAD105" s="4"/>
      <c r="HAE105" s="4"/>
      <c r="HAF105" s="4"/>
      <c r="HAG105" s="4"/>
      <c r="HAH105" s="4"/>
      <c r="HAI105" s="4"/>
      <c r="HAJ105" s="4"/>
      <c r="HAK105" s="4"/>
      <c r="HAL105" s="4"/>
      <c r="HAM105" s="4"/>
      <c r="HAN105" s="4"/>
      <c r="HAO105" s="4"/>
      <c r="HAP105" s="4"/>
      <c r="HAQ105" s="4"/>
      <c r="HAR105" s="4"/>
      <c r="HAS105" s="4"/>
      <c r="HAT105" s="4"/>
      <c r="HAU105" s="4"/>
      <c r="HAV105" s="4"/>
      <c r="HAW105" s="4"/>
      <c r="HAX105" s="4"/>
      <c r="HAY105" s="4"/>
      <c r="HAZ105" s="4"/>
      <c r="HBA105" s="4"/>
      <c r="HBB105" s="4"/>
      <c r="HBC105" s="4"/>
      <c r="HBD105" s="4"/>
      <c r="HBE105" s="4"/>
      <c r="HBF105" s="4"/>
      <c r="HBG105" s="4"/>
      <c r="HBH105" s="4"/>
      <c r="HBI105" s="4"/>
      <c r="HBJ105" s="4"/>
      <c r="HBK105" s="4"/>
      <c r="HBL105" s="4"/>
      <c r="HBM105" s="4"/>
      <c r="HBN105" s="4"/>
      <c r="HBO105" s="4"/>
      <c r="HBP105" s="4"/>
      <c r="HBQ105" s="4"/>
      <c r="HBR105" s="4"/>
      <c r="HBS105" s="4"/>
      <c r="HBT105" s="4"/>
      <c r="HBU105" s="4"/>
      <c r="HBV105" s="4"/>
      <c r="HBW105" s="4"/>
      <c r="HBX105" s="4"/>
      <c r="HBY105" s="4"/>
      <c r="HBZ105" s="4"/>
      <c r="HCA105" s="4"/>
      <c r="HCB105" s="4"/>
      <c r="HCC105" s="4"/>
      <c r="HCD105" s="4"/>
      <c r="HCE105" s="4"/>
      <c r="HCF105" s="4"/>
      <c r="HCG105" s="4"/>
      <c r="HCH105" s="4"/>
      <c r="HCI105" s="4"/>
      <c r="HCJ105" s="4"/>
      <c r="HCK105" s="4"/>
      <c r="HCL105" s="4"/>
      <c r="HCM105" s="4"/>
      <c r="HCN105" s="4"/>
      <c r="HCO105" s="4"/>
      <c r="HCP105" s="4"/>
      <c r="HCQ105" s="4"/>
      <c r="HCR105" s="4"/>
      <c r="HCS105" s="4"/>
      <c r="HCT105" s="4"/>
      <c r="HCU105" s="4"/>
      <c r="HCV105" s="4"/>
      <c r="HCW105" s="4"/>
      <c r="HCX105" s="4"/>
      <c r="HCY105" s="4"/>
      <c r="HCZ105" s="4"/>
      <c r="HDA105" s="4"/>
      <c r="HDB105" s="4"/>
      <c r="HDC105" s="4"/>
      <c r="HDD105" s="4"/>
      <c r="HDE105" s="4"/>
      <c r="HDF105" s="4"/>
      <c r="HDG105" s="4"/>
      <c r="HDH105" s="4"/>
      <c r="HDI105" s="4"/>
      <c r="HDJ105" s="4"/>
      <c r="HDK105" s="4"/>
      <c r="HDL105" s="4"/>
      <c r="HDM105" s="4"/>
      <c r="HDN105" s="4"/>
      <c r="HDO105" s="4"/>
      <c r="HDP105" s="4"/>
      <c r="HDQ105" s="4"/>
      <c r="HDR105" s="4"/>
      <c r="HDS105" s="4"/>
      <c r="HDT105" s="4"/>
      <c r="HDU105" s="4"/>
      <c r="HDV105" s="4"/>
      <c r="HDW105" s="4"/>
      <c r="HDX105" s="4"/>
      <c r="HDY105" s="4"/>
      <c r="HDZ105" s="4"/>
      <c r="HEA105" s="4"/>
      <c r="HEB105" s="4"/>
      <c r="HEC105" s="4"/>
      <c r="HED105" s="4"/>
      <c r="HEE105" s="4"/>
      <c r="HEF105" s="4"/>
      <c r="HEG105" s="4"/>
      <c r="HEH105" s="4"/>
      <c r="HEI105" s="4"/>
      <c r="HEJ105" s="4"/>
      <c r="HEK105" s="4"/>
      <c r="HEL105" s="4"/>
      <c r="HEM105" s="4"/>
      <c r="HEN105" s="4"/>
      <c r="HEO105" s="4"/>
      <c r="HEP105" s="4"/>
      <c r="HEQ105" s="4"/>
      <c r="HER105" s="4"/>
      <c r="HES105" s="4"/>
      <c r="HET105" s="4"/>
      <c r="HEU105" s="4"/>
      <c r="HEV105" s="4"/>
      <c r="HEW105" s="4"/>
      <c r="HEX105" s="4"/>
      <c r="HEY105" s="4"/>
      <c r="HEZ105" s="4"/>
      <c r="HFA105" s="4"/>
      <c r="HFB105" s="4"/>
      <c r="HFC105" s="4"/>
      <c r="HFD105" s="4"/>
      <c r="HFE105" s="4"/>
      <c r="HFF105" s="4"/>
      <c r="HFG105" s="4"/>
      <c r="HFH105" s="4"/>
      <c r="HFI105" s="4"/>
      <c r="HFJ105" s="4"/>
      <c r="HFK105" s="4"/>
      <c r="HFL105" s="4"/>
      <c r="HFM105" s="4"/>
      <c r="HFN105" s="4"/>
      <c r="HFO105" s="4"/>
      <c r="HFP105" s="4"/>
      <c r="HFQ105" s="4"/>
      <c r="HFR105" s="4"/>
      <c r="HFS105" s="4"/>
      <c r="HFT105" s="4"/>
      <c r="HFU105" s="4"/>
      <c r="HFV105" s="4"/>
      <c r="HFW105" s="4"/>
      <c r="HFX105" s="4"/>
      <c r="HFY105" s="4"/>
      <c r="HFZ105" s="4"/>
      <c r="HGA105" s="4"/>
      <c r="HGB105" s="4"/>
      <c r="HGC105" s="4"/>
      <c r="HGD105" s="4"/>
      <c r="HGE105" s="4"/>
      <c r="HGF105" s="4"/>
      <c r="HGG105" s="4"/>
      <c r="HGH105" s="4"/>
      <c r="HGI105" s="4"/>
      <c r="HGJ105" s="4"/>
      <c r="HGK105" s="4"/>
      <c r="HGL105" s="4"/>
      <c r="HGM105" s="4"/>
      <c r="HGN105" s="4"/>
      <c r="HGO105" s="4"/>
      <c r="HGP105" s="4"/>
      <c r="HGQ105" s="4"/>
      <c r="HGR105" s="4"/>
      <c r="HGS105" s="4"/>
      <c r="HGT105" s="4"/>
      <c r="HGU105" s="4"/>
      <c r="HGV105" s="4"/>
      <c r="HGW105" s="4"/>
      <c r="HGX105" s="4"/>
      <c r="HGY105" s="4"/>
      <c r="HGZ105" s="4"/>
      <c r="HHA105" s="4"/>
      <c r="HHB105" s="4"/>
      <c r="HHC105" s="4"/>
      <c r="HHD105" s="4"/>
      <c r="HHE105" s="4"/>
      <c r="HHF105" s="4"/>
      <c r="HHG105" s="4"/>
      <c r="HHH105" s="4"/>
      <c r="HHI105" s="4"/>
      <c r="HHJ105" s="4"/>
      <c r="HHK105" s="4"/>
      <c r="HHL105" s="4"/>
      <c r="HHM105" s="4"/>
      <c r="HHN105" s="4"/>
      <c r="HHO105" s="4"/>
      <c r="HHP105" s="4"/>
      <c r="HHQ105" s="4"/>
      <c r="HHR105" s="4"/>
      <c r="HHS105" s="4"/>
      <c r="HHT105" s="4"/>
      <c r="HHU105" s="4"/>
      <c r="HHV105" s="4"/>
      <c r="HHW105" s="4"/>
      <c r="HHX105" s="4"/>
      <c r="HHY105" s="4"/>
      <c r="HHZ105" s="4"/>
      <c r="HIA105" s="4"/>
      <c r="HIB105" s="4"/>
      <c r="HIC105" s="4"/>
      <c r="HID105" s="4"/>
      <c r="HIE105" s="4"/>
      <c r="HIF105" s="4"/>
      <c r="HIG105" s="4"/>
      <c r="HIH105" s="4"/>
      <c r="HII105" s="4"/>
      <c r="HIJ105" s="4"/>
      <c r="HIK105" s="4"/>
      <c r="HIL105" s="4"/>
      <c r="HIM105" s="4"/>
      <c r="HIN105" s="4"/>
      <c r="HIO105" s="4"/>
      <c r="HIP105" s="4"/>
      <c r="HIQ105" s="4"/>
      <c r="HIR105" s="4"/>
      <c r="HIS105" s="4"/>
      <c r="HIT105" s="4"/>
      <c r="HIU105" s="4"/>
      <c r="HIV105" s="4"/>
      <c r="HIW105" s="4"/>
      <c r="HIX105" s="4"/>
      <c r="HIY105" s="4"/>
      <c r="HIZ105" s="4"/>
      <c r="HJA105" s="4"/>
      <c r="HJB105" s="4"/>
      <c r="HJC105" s="4"/>
      <c r="HJD105" s="4"/>
      <c r="HJE105" s="4"/>
      <c r="HJF105" s="4"/>
      <c r="HJG105" s="4"/>
      <c r="HJH105" s="4"/>
      <c r="HJI105" s="4"/>
      <c r="HJJ105" s="4"/>
      <c r="HJK105" s="4"/>
      <c r="HJL105" s="4"/>
      <c r="HJM105" s="4"/>
      <c r="HJN105" s="4"/>
      <c r="HJO105" s="4"/>
      <c r="HJP105" s="4"/>
      <c r="HJQ105" s="4"/>
      <c r="HJR105" s="4"/>
      <c r="HJS105" s="4"/>
      <c r="HJT105" s="4"/>
      <c r="HJU105" s="4"/>
      <c r="HJV105" s="4"/>
      <c r="HJW105" s="4"/>
      <c r="HJX105" s="4"/>
      <c r="HJY105" s="4"/>
      <c r="HJZ105" s="4"/>
      <c r="HKA105" s="4"/>
      <c r="HKB105" s="4"/>
      <c r="HKC105" s="4"/>
      <c r="HKD105" s="4"/>
      <c r="HKE105" s="4"/>
      <c r="HKF105" s="4"/>
      <c r="HKG105" s="4"/>
      <c r="HKH105" s="4"/>
      <c r="HKI105" s="4"/>
      <c r="HKJ105" s="4"/>
      <c r="HKK105" s="4"/>
      <c r="HKL105" s="4"/>
      <c r="HKM105" s="4"/>
      <c r="HKN105" s="4"/>
      <c r="HKO105" s="4"/>
      <c r="HKP105" s="4"/>
      <c r="HKQ105" s="4"/>
      <c r="HKR105" s="4"/>
      <c r="HKS105" s="4"/>
      <c r="HKT105" s="4"/>
      <c r="HKU105" s="4"/>
      <c r="HKV105" s="4"/>
      <c r="HKW105" s="4"/>
      <c r="HKX105" s="4"/>
      <c r="HKY105" s="4"/>
      <c r="HKZ105" s="4"/>
      <c r="HLA105" s="4"/>
      <c r="HLB105" s="4"/>
      <c r="HLC105" s="4"/>
      <c r="HLD105" s="4"/>
      <c r="HLE105" s="4"/>
      <c r="HLF105" s="4"/>
      <c r="HLG105" s="4"/>
      <c r="HLH105" s="4"/>
      <c r="HLI105" s="4"/>
      <c r="HLJ105" s="4"/>
      <c r="HLK105" s="4"/>
      <c r="HLL105" s="4"/>
      <c r="HLM105" s="4"/>
      <c r="HLN105" s="4"/>
      <c r="HLO105" s="4"/>
      <c r="HLP105" s="4"/>
      <c r="HLQ105" s="4"/>
      <c r="HLR105" s="4"/>
      <c r="HLS105" s="4"/>
      <c r="HLT105" s="4"/>
      <c r="HLU105" s="4"/>
      <c r="HLV105" s="4"/>
      <c r="HLW105" s="4"/>
      <c r="HLX105" s="4"/>
      <c r="HLY105" s="4"/>
      <c r="HLZ105" s="4"/>
      <c r="HMA105" s="4"/>
      <c r="HMB105" s="4"/>
      <c r="HMC105" s="4"/>
      <c r="HMD105" s="4"/>
      <c r="HME105" s="4"/>
      <c r="HMF105" s="4"/>
      <c r="HMG105" s="4"/>
      <c r="HMH105" s="4"/>
      <c r="HMI105" s="4"/>
      <c r="HMJ105" s="4"/>
      <c r="HMK105" s="4"/>
      <c r="HML105" s="4"/>
      <c r="HMM105" s="4"/>
      <c r="HMN105" s="4"/>
      <c r="HMO105" s="4"/>
      <c r="HMP105" s="4"/>
      <c r="HMQ105" s="4"/>
      <c r="HMR105" s="4"/>
      <c r="HMS105" s="4"/>
      <c r="HMT105" s="4"/>
      <c r="HMU105" s="4"/>
      <c r="HMV105" s="4"/>
      <c r="HMW105" s="4"/>
      <c r="HMX105" s="4"/>
      <c r="HMY105" s="4"/>
      <c r="HMZ105" s="4"/>
      <c r="HNA105" s="4"/>
      <c r="HNB105" s="4"/>
      <c r="HNC105" s="4"/>
      <c r="HND105" s="4"/>
      <c r="HNE105" s="4"/>
      <c r="HNF105" s="4"/>
      <c r="HNG105" s="4"/>
      <c r="HNH105" s="4"/>
      <c r="HNI105" s="4"/>
      <c r="HNJ105" s="4"/>
      <c r="HNK105" s="4"/>
      <c r="HNL105" s="4"/>
      <c r="HNM105" s="4"/>
      <c r="HNN105" s="4"/>
      <c r="HNO105" s="4"/>
      <c r="HNP105" s="4"/>
      <c r="HNQ105" s="4"/>
      <c r="HNR105" s="4"/>
      <c r="HNS105" s="4"/>
      <c r="HNT105" s="4"/>
      <c r="HNU105" s="4"/>
      <c r="HNV105" s="4"/>
      <c r="HNW105" s="4"/>
      <c r="HNX105" s="4"/>
      <c r="HNY105" s="4"/>
      <c r="HNZ105" s="4"/>
      <c r="HOA105" s="4"/>
      <c r="HOB105" s="4"/>
      <c r="HOC105" s="4"/>
      <c r="HOD105" s="4"/>
      <c r="HOE105" s="4"/>
      <c r="HOF105" s="4"/>
      <c r="HOG105" s="4"/>
      <c r="HOH105" s="4"/>
      <c r="HOI105" s="4"/>
      <c r="HOJ105" s="4"/>
      <c r="HOK105" s="4"/>
      <c r="HOL105" s="4"/>
      <c r="HOM105" s="4"/>
      <c r="HON105" s="4"/>
      <c r="HOO105" s="4"/>
      <c r="HOP105" s="4"/>
      <c r="HOQ105" s="4"/>
      <c r="HOR105" s="4"/>
      <c r="HOS105" s="4"/>
      <c r="HOT105" s="4"/>
      <c r="HOU105" s="4"/>
      <c r="HOV105" s="4"/>
      <c r="HOW105" s="4"/>
      <c r="HOX105" s="4"/>
      <c r="HOY105" s="4"/>
      <c r="HOZ105" s="4"/>
      <c r="HPA105" s="4"/>
      <c r="HPB105" s="4"/>
      <c r="HPC105" s="4"/>
      <c r="HPD105" s="4"/>
      <c r="HPE105" s="4"/>
      <c r="HPF105" s="4"/>
      <c r="HPG105" s="4"/>
      <c r="HPH105" s="4"/>
      <c r="HPI105" s="4"/>
      <c r="HPJ105" s="4"/>
      <c r="HPK105" s="4"/>
      <c r="HPL105" s="4"/>
      <c r="HPM105" s="4"/>
      <c r="HPN105" s="4"/>
      <c r="HPO105" s="4"/>
      <c r="HPP105" s="4"/>
      <c r="HPQ105" s="4"/>
      <c r="HPR105" s="4"/>
      <c r="HPS105" s="4"/>
      <c r="HPT105" s="4"/>
      <c r="HPU105" s="4"/>
      <c r="HPV105" s="4"/>
      <c r="HPW105" s="4"/>
      <c r="HPX105" s="4"/>
      <c r="HPY105" s="4"/>
      <c r="HPZ105" s="4"/>
      <c r="HQA105" s="4"/>
      <c r="HQB105" s="4"/>
      <c r="HQC105" s="4"/>
      <c r="HQD105" s="4"/>
      <c r="HQE105" s="4"/>
      <c r="HQF105" s="4"/>
      <c r="HQG105" s="4"/>
      <c r="HQH105" s="4"/>
      <c r="HQI105" s="4"/>
      <c r="HQJ105" s="4"/>
      <c r="HQK105" s="4"/>
      <c r="HQL105" s="4"/>
      <c r="HQM105" s="4"/>
      <c r="HQN105" s="4"/>
      <c r="HQO105" s="4"/>
      <c r="HQP105" s="4"/>
      <c r="HQQ105" s="4"/>
      <c r="HQR105" s="4"/>
      <c r="HQS105" s="4"/>
      <c r="HQT105" s="4"/>
      <c r="HQU105" s="4"/>
      <c r="HQV105" s="4"/>
      <c r="HQW105" s="4"/>
      <c r="HQX105" s="4"/>
      <c r="HQY105" s="4"/>
      <c r="HQZ105" s="4"/>
      <c r="HRA105" s="4"/>
      <c r="HRB105" s="4"/>
      <c r="HRC105" s="4"/>
      <c r="HRD105" s="4"/>
      <c r="HRE105" s="4"/>
      <c r="HRF105" s="4"/>
      <c r="HRG105" s="4"/>
      <c r="HRH105" s="4"/>
      <c r="HRI105" s="4"/>
      <c r="HRJ105" s="4"/>
      <c r="HRK105" s="4"/>
      <c r="HRL105" s="4"/>
      <c r="HRM105" s="4"/>
      <c r="HRN105" s="4"/>
      <c r="HRO105" s="4"/>
      <c r="HRP105" s="4"/>
      <c r="HRQ105" s="4"/>
      <c r="HRR105" s="4"/>
      <c r="HRS105" s="4"/>
      <c r="HRT105" s="4"/>
      <c r="HRU105" s="4"/>
      <c r="HRV105" s="4"/>
      <c r="HRW105" s="4"/>
      <c r="HRX105" s="4"/>
      <c r="HRY105" s="4"/>
      <c r="HRZ105" s="4"/>
      <c r="HSA105" s="4"/>
      <c r="HSB105" s="4"/>
      <c r="HSC105" s="4"/>
      <c r="HSD105" s="4"/>
      <c r="HSE105" s="4"/>
      <c r="HSF105" s="4"/>
      <c r="HSG105" s="4"/>
      <c r="HSH105" s="4"/>
      <c r="HSI105" s="4"/>
      <c r="HSJ105" s="4"/>
      <c r="HSK105" s="4"/>
      <c r="HSL105" s="4"/>
      <c r="HSM105" s="4"/>
      <c r="HSN105" s="4"/>
      <c r="HSO105" s="4"/>
      <c r="HSP105" s="4"/>
      <c r="HSQ105" s="4"/>
      <c r="HSR105" s="4"/>
      <c r="HSS105" s="4"/>
      <c r="HST105" s="4"/>
      <c r="HSU105" s="4"/>
      <c r="HSV105" s="4"/>
      <c r="HSW105" s="4"/>
      <c r="HSX105" s="4"/>
      <c r="HSY105" s="4"/>
      <c r="HSZ105" s="4"/>
      <c r="HTA105" s="4"/>
      <c r="HTB105" s="4"/>
      <c r="HTC105" s="4"/>
      <c r="HTD105" s="4"/>
      <c r="HTE105" s="4"/>
      <c r="HTF105" s="4"/>
      <c r="HTG105" s="4"/>
      <c r="HTH105" s="4"/>
      <c r="HTI105" s="4"/>
      <c r="HTJ105" s="4"/>
      <c r="HTK105" s="4"/>
      <c r="HTL105" s="4"/>
      <c r="HTM105" s="4"/>
      <c r="HTN105" s="4"/>
      <c r="HTO105" s="4"/>
      <c r="HTP105" s="4"/>
      <c r="HTQ105" s="4"/>
      <c r="HTR105" s="4"/>
      <c r="HTS105" s="4"/>
      <c r="HTT105" s="4"/>
      <c r="HTU105" s="4"/>
      <c r="HTV105" s="4"/>
      <c r="HTW105" s="4"/>
      <c r="HTX105" s="4"/>
      <c r="HTY105" s="4"/>
      <c r="HTZ105" s="4"/>
      <c r="HUA105" s="4"/>
      <c r="HUB105" s="4"/>
      <c r="HUC105" s="4"/>
      <c r="HUD105" s="4"/>
      <c r="HUE105" s="4"/>
      <c r="HUF105" s="4"/>
      <c r="HUG105" s="4"/>
      <c r="HUH105" s="4"/>
      <c r="HUI105" s="4"/>
      <c r="HUJ105" s="4"/>
      <c r="HUK105" s="4"/>
      <c r="HUL105" s="4"/>
      <c r="HUM105" s="4"/>
      <c r="HUN105" s="4"/>
      <c r="HUO105" s="4"/>
      <c r="HUP105" s="4"/>
      <c r="HUQ105" s="4"/>
      <c r="HUR105" s="4"/>
      <c r="HUS105" s="4"/>
      <c r="HUT105" s="4"/>
      <c r="HUU105" s="4"/>
      <c r="HUV105" s="4"/>
      <c r="HUW105" s="4"/>
      <c r="HUX105" s="4"/>
      <c r="HUY105" s="4"/>
      <c r="HUZ105" s="4"/>
      <c r="HVA105" s="4"/>
      <c r="HVB105" s="4"/>
      <c r="HVC105" s="4"/>
      <c r="HVD105" s="4"/>
      <c r="HVE105" s="4"/>
      <c r="HVF105" s="4"/>
      <c r="HVG105" s="4"/>
      <c r="HVH105" s="4"/>
      <c r="HVI105" s="4"/>
      <c r="HVJ105" s="4"/>
      <c r="HVK105" s="4"/>
      <c r="HVL105" s="4"/>
      <c r="HVM105" s="4"/>
      <c r="HVN105" s="4"/>
      <c r="HVO105" s="4"/>
      <c r="HVP105" s="4"/>
      <c r="HVQ105" s="4"/>
      <c r="HVR105" s="4"/>
      <c r="HVS105" s="4"/>
      <c r="HVT105" s="4"/>
      <c r="HVU105" s="4"/>
      <c r="HVV105" s="4"/>
      <c r="HVW105" s="4"/>
      <c r="HVX105" s="4"/>
      <c r="HVY105" s="4"/>
      <c r="HVZ105" s="4"/>
      <c r="HWA105" s="4"/>
      <c r="HWB105" s="4"/>
      <c r="HWC105" s="4"/>
      <c r="HWD105" s="4"/>
      <c r="HWE105" s="4"/>
      <c r="HWF105" s="4"/>
      <c r="HWG105" s="4"/>
      <c r="HWH105" s="4"/>
      <c r="HWI105" s="4"/>
      <c r="HWJ105" s="4"/>
      <c r="HWK105" s="4"/>
      <c r="HWL105" s="4"/>
      <c r="HWM105" s="4"/>
      <c r="HWN105" s="4"/>
      <c r="HWO105" s="4"/>
      <c r="HWP105" s="4"/>
      <c r="HWQ105" s="4"/>
      <c r="HWR105" s="4"/>
      <c r="HWS105" s="4"/>
      <c r="HWT105" s="4"/>
      <c r="HWU105" s="4"/>
      <c r="HWV105" s="4"/>
      <c r="HWW105" s="4"/>
      <c r="HWX105" s="4"/>
      <c r="HWY105" s="4"/>
      <c r="HWZ105" s="4"/>
      <c r="HXA105" s="4"/>
      <c r="HXB105" s="4"/>
      <c r="HXC105" s="4"/>
      <c r="HXD105" s="4"/>
      <c r="HXE105" s="4"/>
      <c r="HXF105" s="4"/>
      <c r="HXG105" s="4"/>
      <c r="HXH105" s="4"/>
      <c r="HXI105" s="4"/>
      <c r="HXJ105" s="4"/>
      <c r="HXK105" s="4"/>
      <c r="HXL105" s="4"/>
      <c r="HXM105" s="4"/>
      <c r="HXN105" s="4"/>
      <c r="HXO105" s="4"/>
      <c r="HXP105" s="4"/>
      <c r="HXQ105" s="4"/>
      <c r="HXR105" s="4"/>
      <c r="HXS105" s="4"/>
      <c r="HXT105" s="4"/>
      <c r="HXU105" s="4"/>
      <c r="HXV105" s="4"/>
      <c r="HXW105" s="4"/>
      <c r="HXX105" s="4"/>
      <c r="HXY105" s="4"/>
      <c r="HXZ105" s="4"/>
      <c r="HYA105" s="4"/>
      <c r="HYB105" s="4"/>
      <c r="HYC105" s="4"/>
      <c r="HYD105" s="4"/>
      <c r="HYE105" s="4"/>
      <c r="HYF105" s="4"/>
      <c r="HYG105" s="4"/>
      <c r="HYH105" s="4"/>
      <c r="HYI105" s="4"/>
      <c r="HYJ105" s="4"/>
      <c r="HYK105" s="4"/>
      <c r="HYL105" s="4"/>
      <c r="HYM105" s="4"/>
      <c r="HYN105" s="4"/>
      <c r="HYO105" s="4"/>
      <c r="HYP105" s="4"/>
      <c r="HYQ105" s="4"/>
      <c r="HYR105" s="4"/>
      <c r="HYS105" s="4"/>
      <c r="HYT105" s="4"/>
      <c r="HYU105" s="4"/>
      <c r="HYV105" s="4"/>
      <c r="HYW105" s="4"/>
      <c r="HYX105" s="4"/>
      <c r="HYY105" s="4"/>
      <c r="HYZ105" s="4"/>
      <c r="HZA105" s="4"/>
      <c r="HZB105" s="4"/>
      <c r="HZC105" s="4"/>
      <c r="HZD105" s="4"/>
      <c r="HZE105" s="4"/>
      <c r="HZF105" s="4"/>
      <c r="HZG105" s="4"/>
      <c r="HZH105" s="4"/>
      <c r="HZI105" s="4"/>
      <c r="HZJ105" s="4"/>
      <c r="HZK105" s="4"/>
      <c r="HZL105" s="4"/>
      <c r="HZM105" s="4"/>
      <c r="HZN105" s="4"/>
      <c r="HZO105" s="4"/>
      <c r="HZP105" s="4"/>
      <c r="HZQ105" s="4"/>
      <c r="HZR105" s="4"/>
      <c r="HZS105" s="4"/>
      <c r="HZT105" s="4"/>
      <c r="HZU105" s="4"/>
      <c r="HZV105" s="4"/>
      <c r="HZW105" s="4"/>
      <c r="HZX105" s="4"/>
      <c r="HZY105" s="4"/>
      <c r="HZZ105" s="4"/>
      <c r="IAA105" s="4"/>
      <c r="IAB105" s="4"/>
      <c r="IAC105" s="4"/>
      <c r="IAD105" s="4"/>
      <c r="IAE105" s="4"/>
      <c r="IAF105" s="4"/>
      <c r="IAG105" s="4"/>
      <c r="IAH105" s="4"/>
      <c r="IAI105" s="4"/>
      <c r="IAJ105" s="4"/>
      <c r="IAK105" s="4"/>
      <c r="IAL105" s="4"/>
      <c r="IAM105" s="4"/>
      <c r="IAN105" s="4"/>
      <c r="IAO105" s="4"/>
      <c r="IAP105" s="4"/>
      <c r="IAQ105" s="4"/>
      <c r="IAR105" s="4"/>
      <c r="IAS105" s="4"/>
      <c r="IAT105" s="4"/>
      <c r="IAU105" s="4"/>
      <c r="IAV105" s="4"/>
      <c r="IAW105" s="4"/>
      <c r="IAX105" s="4"/>
      <c r="IAY105" s="4"/>
      <c r="IAZ105" s="4"/>
      <c r="IBA105" s="4"/>
      <c r="IBB105" s="4"/>
      <c r="IBC105" s="4"/>
      <c r="IBD105" s="4"/>
      <c r="IBE105" s="4"/>
      <c r="IBF105" s="4"/>
      <c r="IBG105" s="4"/>
      <c r="IBH105" s="4"/>
      <c r="IBI105" s="4"/>
      <c r="IBJ105" s="4"/>
      <c r="IBK105" s="4"/>
      <c r="IBL105" s="4"/>
      <c r="IBM105" s="4"/>
      <c r="IBN105" s="4"/>
      <c r="IBO105" s="4"/>
      <c r="IBP105" s="4"/>
      <c r="IBQ105" s="4"/>
      <c r="IBR105" s="4"/>
      <c r="IBS105" s="4"/>
      <c r="IBT105" s="4"/>
      <c r="IBU105" s="4"/>
      <c r="IBV105" s="4"/>
      <c r="IBW105" s="4"/>
      <c r="IBX105" s="4"/>
      <c r="IBY105" s="4"/>
      <c r="IBZ105" s="4"/>
      <c r="ICA105" s="4"/>
      <c r="ICB105" s="4"/>
      <c r="ICC105" s="4"/>
      <c r="ICD105" s="4"/>
      <c r="ICE105" s="4"/>
      <c r="ICF105" s="4"/>
      <c r="ICG105" s="4"/>
      <c r="ICH105" s="4"/>
      <c r="ICI105" s="4"/>
      <c r="ICJ105" s="4"/>
      <c r="ICK105" s="4"/>
      <c r="ICL105" s="4"/>
      <c r="ICM105" s="4"/>
      <c r="ICN105" s="4"/>
      <c r="ICO105" s="4"/>
      <c r="ICP105" s="4"/>
      <c r="ICQ105" s="4"/>
      <c r="ICR105" s="4"/>
      <c r="ICS105" s="4"/>
      <c r="ICT105" s="4"/>
      <c r="ICU105" s="4"/>
      <c r="ICV105" s="4"/>
      <c r="ICW105" s="4"/>
      <c r="ICX105" s="4"/>
      <c r="ICY105" s="4"/>
      <c r="ICZ105" s="4"/>
      <c r="IDA105" s="4"/>
      <c r="IDB105" s="4"/>
      <c r="IDC105" s="4"/>
      <c r="IDD105" s="4"/>
      <c r="IDE105" s="4"/>
      <c r="IDF105" s="4"/>
      <c r="IDG105" s="4"/>
      <c r="IDH105" s="4"/>
      <c r="IDI105" s="4"/>
      <c r="IDJ105" s="4"/>
      <c r="IDK105" s="4"/>
      <c r="IDL105" s="4"/>
      <c r="IDM105" s="4"/>
      <c r="IDN105" s="4"/>
      <c r="IDO105" s="4"/>
      <c r="IDP105" s="4"/>
      <c r="IDQ105" s="4"/>
      <c r="IDR105" s="4"/>
      <c r="IDS105" s="4"/>
      <c r="IDT105" s="4"/>
      <c r="IDU105" s="4"/>
      <c r="IDV105" s="4"/>
      <c r="IDW105" s="4"/>
      <c r="IDX105" s="4"/>
      <c r="IDY105" s="4"/>
      <c r="IDZ105" s="4"/>
      <c r="IEA105" s="4"/>
      <c r="IEB105" s="4"/>
      <c r="IEC105" s="4"/>
      <c r="IED105" s="4"/>
      <c r="IEE105" s="4"/>
      <c r="IEF105" s="4"/>
      <c r="IEG105" s="4"/>
      <c r="IEH105" s="4"/>
      <c r="IEI105" s="4"/>
      <c r="IEJ105" s="4"/>
      <c r="IEK105" s="4"/>
      <c r="IEL105" s="4"/>
      <c r="IEM105" s="4"/>
      <c r="IEN105" s="4"/>
      <c r="IEO105" s="4"/>
      <c r="IEP105" s="4"/>
      <c r="IEQ105" s="4"/>
      <c r="IER105" s="4"/>
      <c r="IES105" s="4"/>
      <c r="IET105" s="4"/>
      <c r="IEU105" s="4"/>
      <c r="IEV105" s="4"/>
      <c r="IEW105" s="4"/>
      <c r="IEX105" s="4"/>
      <c r="IEY105" s="4"/>
      <c r="IEZ105" s="4"/>
      <c r="IFA105" s="4"/>
      <c r="IFB105" s="4"/>
      <c r="IFC105" s="4"/>
      <c r="IFD105" s="4"/>
      <c r="IFE105" s="4"/>
      <c r="IFF105" s="4"/>
      <c r="IFG105" s="4"/>
      <c r="IFH105" s="4"/>
      <c r="IFI105" s="4"/>
      <c r="IFJ105" s="4"/>
      <c r="IFK105" s="4"/>
      <c r="IFL105" s="4"/>
      <c r="IFM105" s="4"/>
      <c r="IFN105" s="4"/>
      <c r="IFO105" s="4"/>
      <c r="IFP105" s="4"/>
      <c r="IFQ105" s="4"/>
      <c r="IFR105" s="4"/>
      <c r="IFS105" s="4"/>
      <c r="IFT105" s="4"/>
      <c r="IFU105" s="4"/>
      <c r="IFV105" s="4"/>
      <c r="IFW105" s="4"/>
      <c r="IFX105" s="4"/>
      <c r="IFY105" s="4"/>
      <c r="IFZ105" s="4"/>
      <c r="IGA105" s="4"/>
      <c r="IGB105" s="4"/>
      <c r="IGC105" s="4"/>
      <c r="IGD105" s="4"/>
      <c r="IGE105" s="4"/>
      <c r="IGF105" s="4"/>
      <c r="IGG105" s="4"/>
      <c r="IGH105" s="4"/>
      <c r="IGI105" s="4"/>
      <c r="IGJ105" s="4"/>
      <c r="IGK105" s="4"/>
      <c r="IGL105" s="4"/>
      <c r="IGM105" s="4"/>
      <c r="IGN105" s="4"/>
      <c r="IGO105" s="4"/>
      <c r="IGP105" s="4"/>
      <c r="IGQ105" s="4"/>
      <c r="IGR105" s="4"/>
      <c r="IGS105" s="4"/>
      <c r="IGT105" s="4"/>
      <c r="IGU105" s="4"/>
      <c r="IGV105" s="4"/>
      <c r="IGW105" s="4"/>
      <c r="IGX105" s="4"/>
      <c r="IGY105" s="4"/>
      <c r="IGZ105" s="4"/>
      <c r="IHA105" s="4"/>
      <c r="IHB105" s="4"/>
      <c r="IHC105" s="4"/>
      <c r="IHD105" s="4"/>
      <c r="IHE105" s="4"/>
      <c r="IHF105" s="4"/>
      <c r="IHG105" s="4"/>
      <c r="IHH105" s="4"/>
      <c r="IHI105" s="4"/>
      <c r="IHJ105" s="4"/>
      <c r="IHK105" s="4"/>
      <c r="IHL105" s="4"/>
      <c r="IHM105" s="4"/>
      <c r="IHN105" s="4"/>
      <c r="IHO105" s="4"/>
      <c r="IHP105" s="4"/>
      <c r="IHQ105" s="4"/>
      <c r="IHR105" s="4"/>
      <c r="IHS105" s="4"/>
      <c r="IHT105" s="4"/>
      <c r="IHU105" s="4"/>
      <c r="IHV105" s="4"/>
      <c r="IHW105" s="4"/>
      <c r="IHX105" s="4"/>
      <c r="IHY105" s="4"/>
      <c r="IHZ105" s="4"/>
      <c r="IIA105" s="4"/>
      <c r="IIB105" s="4"/>
      <c r="IIC105" s="4"/>
      <c r="IID105" s="4"/>
      <c r="IIE105" s="4"/>
      <c r="IIF105" s="4"/>
      <c r="IIG105" s="4"/>
      <c r="IIH105" s="4"/>
      <c r="III105" s="4"/>
      <c r="IIJ105" s="4"/>
      <c r="IIK105" s="4"/>
      <c r="IIL105" s="4"/>
      <c r="IIM105" s="4"/>
      <c r="IIN105" s="4"/>
      <c r="IIO105" s="4"/>
      <c r="IIP105" s="4"/>
      <c r="IIQ105" s="4"/>
      <c r="IIR105" s="4"/>
      <c r="IIS105" s="4"/>
      <c r="IIT105" s="4"/>
      <c r="IIU105" s="4"/>
      <c r="IIV105" s="4"/>
      <c r="IIW105" s="4"/>
      <c r="IIX105" s="4"/>
      <c r="IIY105" s="4"/>
      <c r="IIZ105" s="4"/>
      <c r="IJA105" s="4"/>
      <c r="IJB105" s="4"/>
      <c r="IJC105" s="4"/>
      <c r="IJD105" s="4"/>
      <c r="IJE105" s="4"/>
      <c r="IJF105" s="4"/>
      <c r="IJG105" s="4"/>
      <c r="IJH105" s="4"/>
      <c r="IJI105" s="4"/>
      <c r="IJJ105" s="4"/>
      <c r="IJK105" s="4"/>
      <c r="IJL105" s="4"/>
      <c r="IJM105" s="4"/>
      <c r="IJN105" s="4"/>
      <c r="IJO105" s="4"/>
      <c r="IJP105" s="4"/>
      <c r="IJQ105" s="4"/>
      <c r="IJR105" s="4"/>
      <c r="IJS105" s="4"/>
      <c r="IJT105" s="4"/>
      <c r="IJU105" s="4"/>
      <c r="IJV105" s="4"/>
      <c r="IJW105" s="4"/>
      <c r="IJX105" s="4"/>
      <c r="IJY105" s="4"/>
      <c r="IJZ105" s="4"/>
      <c r="IKA105" s="4"/>
      <c r="IKB105" s="4"/>
      <c r="IKC105" s="4"/>
      <c r="IKD105" s="4"/>
      <c r="IKE105" s="4"/>
      <c r="IKF105" s="4"/>
      <c r="IKG105" s="4"/>
      <c r="IKH105" s="4"/>
      <c r="IKI105" s="4"/>
      <c r="IKJ105" s="4"/>
      <c r="IKK105" s="4"/>
      <c r="IKL105" s="4"/>
      <c r="IKM105" s="4"/>
      <c r="IKN105" s="4"/>
      <c r="IKO105" s="4"/>
      <c r="IKP105" s="4"/>
      <c r="IKQ105" s="4"/>
      <c r="IKR105" s="4"/>
      <c r="IKS105" s="4"/>
      <c r="IKT105" s="4"/>
      <c r="IKU105" s="4"/>
      <c r="IKV105" s="4"/>
      <c r="IKW105" s="4"/>
      <c r="IKX105" s="4"/>
      <c r="IKY105" s="4"/>
      <c r="IKZ105" s="4"/>
      <c r="ILA105" s="4"/>
      <c r="ILB105" s="4"/>
      <c r="ILC105" s="4"/>
      <c r="ILD105" s="4"/>
      <c r="ILE105" s="4"/>
      <c r="ILF105" s="4"/>
      <c r="ILG105" s="4"/>
      <c r="ILH105" s="4"/>
      <c r="ILI105" s="4"/>
      <c r="ILJ105" s="4"/>
      <c r="ILK105" s="4"/>
      <c r="ILL105" s="4"/>
      <c r="ILM105" s="4"/>
      <c r="ILN105" s="4"/>
      <c r="ILO105" s="4"/>
      <c r="ILP105" s="4"/>
      <c r="ILQ105" s="4"/>
      <c r="ILR105" s="4"/>
      <c r="ILS105" s="4"/>
      <c r="ILT105" s="4"/>
      <c r="ILU105" s="4"/>
      <c r="ILV105" s="4"/>
      <c r="ILW105" s="4"/>
      <c r="ILX105" s="4"/>
      <c r="ILY105" s="4"/>
      <c r="ILZ105" s="4"/>
      <c r="IMA105" s="4"/>
      <c r="IMB105" s="4"/>
      <c r="IMC105" s="4"/>
      <c r="IMD105" s="4"/>
      <c r="IME105" s="4"/>
      <c r="IMF105" s="4"/>
      <c r="IMG105" s="4"/>
      <c r="IMH105" s="4"/>
      <c r="IMI105" s="4"/>
      <c r="IMJ105" s="4"/>
      <c r="IMK105" s="4"/>
      <c r="IML105" s="4"/>
      <c r="IMM105" s="4"/>
      <c r="IMN105" s="4"/>
      <c r="IMO105" s="4"/>
      <c r="IMP105" s="4"/>
      <c r="IMQ105" s="4"/>
      <c r="IMR105" s="4"/>
      <c r="IMS105" s="4"/>
      <c r="IMT105" s="4"/>
      <c r="IMU105" s="4"/>
      <c r="IMV105" s="4"/>
      <c r="IMW105" s="4"/>
      <c r="IMX105" s="4"/>
      <c r="IMY105" s="4"/>
      <c r="IMZ105" s="4"/>
      <c r="INA105" s="4"/>
      <c r="INB105" s="4"/>
      <c r="INC105" s="4"/>
      <c r="IND105" s="4"/>
      <c r="INE105" s="4"/>
      <c r="INF105" s="4"/>
      <c r="ING105" s="4"/>
      <c r="INH105" s="4"/>
      <c r="INI105" s="4"/>
      <c r="INJ105" s="4"/>
      <c r="INK105" s="4"/>
      <c r="INL105" s="4"/>
      <c r="INM105" s="4"/>
      <c r="INN105" s="4"/>
      <c r="INO105" s="4"/>
      <c r="INP105" s="4"/>
      <c r="INQ105" s="4"/>
      <c r="INR105" s="4"/>
      <c r="INS105" s="4"/>
      <c r="INT105" s="4"/>
      <c r="INU105" s="4"/>
      <c r="INV105" s="4"/>
      <c r="INW105" s="4"/>
      <c r="INX105" s="4"/>
      <c r="INY105" s="4"/>
      <c r="INZ105" s="4"/>
      <c r="IOA105" s="4"/>
      <c r="IOB105" s="4"/>
      <c r="IOC105" s="4"/>
      <c r="IOD105" s="4"/>
      <c r="IOE105" s="4"/>
      <c r="IOF105" s="4"/>
      <c r="IOG105" s="4"/>
      <c r="IOH105" s="4"/>
      <c r="IOI105" s="4"/>
      <c r="IOJ105" s="4"/>
      <c r="IOK105" s="4"/>
      <c r="IOL105" s="4"/>
      <c r="IOM105" s="4"/>
      <c r="ION105" s="4"/>
      <c r="IOO105" s="4"/>
      <c r="IOP105" s="4"/>
      <c r="IOQ105" s="4"/>
      <c r="IOR105" s="4"/>
      <c r="IOS105" s="4"/>
      <c r="IOT105" s="4"/>
      <c r="IOU105" s="4"/>
      <c r="IOV105" s="4"/>
      <c r="IOW105" s="4"/>
      <c r="IOX105" s="4"/>
      <c r="IOY105" s="4"/>
      <c r="IOZ105" s="4"/>
      <c r="IPA105" s="4"/>
      <c r="IPB105" s="4"/>
      <c r="IPC105" s="4"/>
      <c r="IPD105" s="4"/>
      <c r="IPE105" s="4"/>
      <c r="IPF105" s="4"/>
      <c r="IPG105" s="4"/>
      <c r="IPH105" s="4"/>
      <c r="IPI105" s="4"/>
      <c r="IPJ105" s="4"/>
      <c r="IPK105" s="4"/>
      <c r="IPL105" s="4"/>
      <c r="IPM105" s="4"/>
      <c r="IPN105" s="4"/>
      <c r="IPO105" s="4"/>
      <c r="IPP105" s="4"/>
      <c r="IPQ105" s="4"/>
      <c r="IPR105" s="4"/>
      <c r="IPS105" s="4"/>
      <c r="IPT105" s="4"/>
      <c r="IPU105" s="4"/>
      <c r="IPV105" s="4"/>
      <c r="IPW105" s="4"/>
      <c r="IPX105" s="4"/>
      <c r="IPY105" s="4"/>
      <c r="IPZ105" s="4"/>
      <c r="IQA105" s="4"/>
      <c r="IQB105" s="4"/>
      <c r="IQC105" s="4"/>
      <c r="IQD105" s="4"/>
      <c r="IQE105" s="4"/>
      <c r="IQF105" s="4"/>
      <c r="IQG105" s="4"/>
      <c r="IQH105" s="4"/>
      <c r="IQI105" s="4"/>
      <c r="IQJ105" s="4"/>
      <c r="IQK105" s="4"/>
      <c r="IQL105" s="4"/>
      <c r="IQM105" s="4"/>
      <c r="IQN105" s="4"/>
      <c r="IQO105" s="4"/>
      <c r="IQP105" s="4"/>
      <c r="IQQ105" s="4"/>
      <c r="IQR105" s="4"/>
      <c r="IQS105" s="4"/>
      <c r="IQT105" s="4"/>
      <c r="IQU105" s="4"/>
      <c r="IQV105" s="4"/>
      <c r="IQW105" s="4"/>
      <c r="IQX105" s="4"/>
      <c r="IQY105" s="4"/>
      <c r="IQZ105" s="4"/>
      <c r="IRA105" s="4"/>
      <c r="IRB105" s="4"/>
      <c r="IRC105" s="4"/>
      <c r="IRD105" s="4"/>
      <c r="IRE105" s="4"/>
      <c r="IRF105" s="4"/>
      <c r="IRG105" s="4"/>
      <c r="IRH105" s="4"/>
      <c r="IRI105" s="4"/>
      <c r="IRJ105" s="4"/>
      <c r="IRK105" s="4"/>
      <c r="IRL105" s="4"/>
      <c r="IRM105" s="4"/>
      <c r="IRN105" s="4"/>
      <c r="IRO105" s="4"/>
      <c r="IRP105" s="4"/>
      <c r="IRQ105" s="4"/>
      <c r="IRR105" s="4"/>
      <c r="IRS105" s="4"/>
      <c r="IRT105" s="4"/>
      <c r="IRU105" s="4"/>
      <c r="IRV105" s="4"/>
      <c r="IRW105" s="4"/>
      <c r="IRX105" s="4"/>
      <c r="IRY105" s="4"/>
      <c r="IRZ105" s="4"/>
      <c r="ISA105" s="4"/>
      <c r="ISB105" s="4"/>
      <c r="ISC105" s="4"/>
      <c r="ISD105" s="4"/>
      <c r="ISE105" s="4"/>
      <c r="ISF105" s="4"/>
      <c r="ISG105" s="4"/>
      <c r="ISH105" s="4"/>
      <c r="ISI105" s="4"/>
      <c r="ISJ105" s="4"/>
      <c r="ISK105" s="4"/>
      <c r="ISL105" s="4"/>
      <c r="ISM105" s="4"/>
      <c r="ISN105" s="4"/>
      <c r="ISO105" s="4"/>
      <c r="ISP105" s="4"/>
      <c r="ISQ105" s="4"/>
      <c r="ISR105" s="4"/>
      <c r="ISS105" s="4"/>
      <c r="IST105" s="4"/>
      <c r="ISU105" s="4"/>
      <c r="ISV105" s="4"/>
      <c r="ISW105" s="4"/>
      <c r="ISX105" s="4"/>
      <c r="ISY105" s="4"/>
      <c r="ISZ105" s="4"/>
      <c r="ITA105" s="4"/>
      <c r="ITB105" s="4"/>
      <c r="ITC105" s="4"/>
      <c r="ITD105" s="4"/>
      <c r="ITE105" s="4"/>
      <c r="ITF105" s="4"/>
      <c r="ITG105" s="4"/>
      <c r="ITH105" s="4"/>
      <c r="ITI105" s="4"/>
      <c r="ITJ105" s="4"/>
      <c r="ITK105" s="4"/>
      <c r="ITL105" s="4"/>
      <c r="ITM105" s="4"/>
      <c r="ITN105" s="4"/>
      <c r="ITO105" s="4"/>
      <c r="ITP105" s="4"/>
      <c r="ITQ105" s="4"/>
      <c r="ITR105" s="4"/>
      <c r="ITS105" s="4"/>
      <c r="ITT105" s="4"/>
      <c r="ITU105" s="4"/>
      <c r="ITV105" s="4"/>
      <c r="ITW105" s="4"/>
      <c r="ITX105" s="4"/>
      <c r="ITY105" s="4"/>
      <c r="ITZ105" s="4"/>
      <c r="IUA105" s="4"/>
      <c r="IUB105" s="4"/>
      <c r="IUC105" s="4"/>
      <c r="IUD105" s="4"/>
      <c r="IUE105" s="4"/>
      <c r="IUF105" s="4"/>
      <c r="IUG105" s="4"/>
      <c r="IUH105" s="4"/>
      <c r="IUI105" s="4"/>
      <c r="IUJ105" s="4"/>
      <c r="IUK105" s="4"/>
      <c r="IUL105" s="4"/>
      <c r="IUM105" s="4"/>
      <c r="IUN105" s="4"/>
      <c r="IUO105" s="4"/>
      <c r="IUP105" s="4"/>
      <c r="IUQ105" s="4"/>
      <c r="IUR105" s="4"/>
      <c r="IUS105" s="4"/>
      <c r="IUT105" s="4"/>
      <c r="IUU105" s="4"/>
      <c r="IUV105" s="4"/>
      <c r="IUW105" s="4"/>
      <c r="IUX105" s="4"/>
      <c r="IUY105" s="4"/>
      <c r="IUZ105" s="4"/>
      <c r="IVA105" s="4"/>
      <c r="IVB105" s="4"/>
      <c r="IVC105" s="4"/>
      <c r="IVD105" s="4"/>
      <c r="IVE105" s="4"/>
      <c r="IVF105" s="4"/>
      <c r="IVG105" s="4"/>
      <c r="IVH105" s="4"/>
      <c r="IVI105" s="4"/>
      <c r="IVJ105" s="4"/>
      <c r="IVK105" s="4"/>
      <c r="IVL105" s="4"/>
      <c r="IVM105" s="4"/>
      <c r="IVN105" s="4"/>
      <c r="IVO105" s="4"/>
      <c r="IVP105" s="4"/>
      <c r="IVQ105" s="4"/>
      <c r="IVR105" s="4"/>
      <c r="IVS105" s="4"/>
      <c r="IVT105" s="4"/>
      <c r="IVU105" s="4"/>
      <c r="IVV105" s="4"/>
      <c r="IVW105" s="4"/>
      <c r="IVX105" s="4"/>
      <c r="IVY105" s="4"/>
      <c r="IVZ105" s="4"/>
      <c r="IWA105" s="4"/>
      <c r="IWB105" s="4"/>
      <c r="IWC105" s="4"/>
      <c r="IWD105" s="4"/>
      <c r="IWE105" s="4"/>
      <c r="IWF105" s="4"/>
      <c r="IWG105" s="4"/>
      <c r="IWH105" s="4"/>
      <c r="IWI105" s="4"/>
      <c r="IWJ105" s="4"/>
      <c r="IWK105" s="4"/>
      <c r="IWL105" s="4"/>
      <c r="IWM105" s="4"/>
      <c r="IWN105" s="4"/>
      <c r="IWO105" s="4"/>
      <c r="IWP105" s="4"/>
      <c r="IWQ105" s="4"/>
      <c r="IWR105" s="4"/>
      <c r="IWS105" s="4"/>
      <c r="IWT105" s="4"/>
      <c r="IWU105" s="4"/>
      <c r="IWV105" s="4"/>
      <c r="IWW105" s="4"/>
      <c r="IWX105" s="4"/>
      <c r="IWY105" s="4"/>
      <c r="IWZ105" s="4"/>
      <c r="IXA105" s="4"/>
      <c r="IXB105" s="4"/>
      <c r="IXC105" s="4"/>
      <c r="IXD105" s="4"/>
      <c r="IXE105" s="4"/>
      <c r="IXF105" s="4"/>
      <c r="IXG105" s="4"/>
      <c r="IXH105" s="4"/>
      <c r="IXI105" s="4"/>
      <c r="IXJ105" s="4"/>
      <c r="IXK105" s="4"/>
      <c r="IXL105" s="4"/>
      <c r="IXM105" s="4"/>
      <c r="IXN105" s="4"/>
      <c r="IXO105" s="4"/>
      <c r="IXP105" s="4"/>
      <c r="IXQ105" s="4"/>
      <c r="IXR105" s="4"/>
      <c r="IXS105" s="4"/>
      <c r="IXT105" s="4"/>
      <c r="IXU105" s="4"/>
      <c r="IXV105" s="4"/>
      <c r="IXW105" s="4"/>
      <c r="IXX105" s="4"/>
      <c r="IXY105" s="4"/>
      <c r="IXZ105" s="4"/>
      <c r="IYA105" s="4"/>
      <c r="IYB105" s="4"/>
      <c r="IYC105" s="4"/>
      <c r="IYD105" s="4"/>
      <c r="IYE105" s="4"/>
      <c r="IYF105" s="4"/>
      <c r="IYG105" s="4"/>
      <c r="IYH105" s="4"/>
      <c r="IYI105" s="4"/>
      <c r="IYJ105" s="4"/>
      <c r="IYK105" s="4"/>
      <c r="IYL105" s="4"/>
      <c r="IYM105" s="4"/>
      <c r="IYN105" s="4"/>
      <c r="IYO105" s="4"/>
      <c r="IYP105" s="4"/>
      <c r="IYQ105" s="4"/>
      <c r="IYR105" s="4"/>
      <c r="IYS105" s="4"/>
      <c r="IYT105" s="4"/>
      <c r="IYU105" s="4"/>
      <c r="IYV105" s="4"/>
      <c r="IYW105" s="4"/>
      <c r="IYX105" s="4"/>
      <c r="IYY105" s="4"/>
      <c r="IYZ105" s="4"/>
      <c r="IZA105" s="4"/>
      <c r="IZB105" s="4"/>
      <c r="IZC105" s="4"/>
      <c r="IZD105" s="4"/>
      <c r="IZE105" s="4"/>
      <c r="IZF105" s="4"/>
      <c r="IZG105" s="4"/>
      <c r="IZH105" s="4"/>
      <c r="IZI105" s="4"/>
      <c r="IZJ105" s="4"/>
      <c r="IZK105" s="4"/>
      <c r="IZL105" s="4"/>
      <c r="IZM105" s="4"/>
      <c r="IZN105" s="4"/>
      <c r="IZO105" s="4"/>
      <c r="IZP105" s="4"/>
      <c r="IZQ105" s="4"/>
      <c r="IZR105" s="4"/>
      <c r="IZS105" s="4"/>
      <c r="IZT105" s="4"/>
      <c r="IZU105" s="4"/>
      <c r="IZV105" s="4"/>
      <c r="IZW105" s="4"/>
      <c r="IZX105" s="4"/>
      <c r="IZY105" s="4"/>
      <c r="IZZ105" s="4"/>
      <c r="JAA105" s="4"/>
      <c r="JAB105" s="4"/>
      <c r="JAC105" s="4"/>
      <c r="JAD105" s="4"/>
      <c r="JAE105" s="4"/>
      <c r="JAF105" s="4"/>
      <c r="JAG105" s="4"/>
      <c r="JAH105" s="4"/>
      <c r="JAI105" s="4"/>
      <c r="JAJ105" s="4"/>
      <c r="JAK105" s="4"/>
      <c r="JAL105" s="4"/>
      <c r="JAM105" s="4"/>
      <c r="JAN105" s="4"/>
      <c r="JAO105" s="4"/>
      <c r="JAP105" s="4"/>
      <c r="JAQ105" s="4"/>
      <c r="JAR105" s="4"/>
      <c r="JAS105" s="4"/>
      <c r="JAT105" s="4"/>
      <c r="JAU105" s="4"/>
      <c r="JAV105" s="4"/>
      <c r="JAW105" s="4"/>
      <c r="JAX105" s="4"/>
      <c r="JAY105" s="4"/>
      <c r="JAZ105" s="4"/>
      <c r="JBA105" s="4"/>
      <c r="JBB105" s="4"/>
      <c r="JBC105" s="4"/>
      <c r="JBD105" s="4"/>
      <c r="JBE105" s="4"/>
      <c r="JBF105" s="4"/>
      <c r="JBG105" s="4"/>
      <c r="JBH105" s="4"/>
      <c r="JBI105" s="4"/>
      <c r="JBJ105" s="4"/>
      <c r="JBK105" s="4"/>
      <c r="JBL105" s="4"/>
      <c r="JBM105" s="4"/>
      <c r="JBN105" s="4"/>
      <c r="JBO105" s="4"/>
      <c r="JBP105" s="4"/>
      <c r="JBQ105" s="4"/>
      <c r="JBR105" s="4"/>
      <c r="JBS105" s="4"/>
      <c r="JBT105" s="4"/>
      <c r="JBU105" s="4"/>
      <c r="JBV105" s="4"/>
      <c r="JBW105" s="4"/>
      <c r="JBX105" s="4"/>
      <c r="JBY105" s="4"/>
      <c r="JBZ105" s="4"/>
      <c r="JCA105" s="4"/>
      <c r="JCB105" s="4"/>
      <c r="JCC105" s="4"/>
      <c r="JCD105" s="4"/>
      <c r="JCE105" s="4"/>
      <c r="JCF105" s="4"/>
      <c r="JCG105" s="4"/>
      <c r="JCH105" s="4"/>
      <c r="JCI105" s="4"/>
      <c r="JCJ105" s="4"/>
      <c r="JCK105" s="4"/>
      <c r="JCL105" s="4"/>
      <c r="JCM105" s="4"/>
      <c r="JCN105" s="4"/>
      <c r="JCO105" s="4"/>
      <c r="JCP105" s="4"/>
      <c r="JCQ105" s="4"/>
      <c r="JCR105" s="4"/>
      <c r="JCS105" s="4"/>
      <c r="JCT105" s="4"/>
      <c r="JCU105" s="4"/>
      <c r="JCV105" s="4"/>
      <c r="JCW105" s="4"/>
      <c r="JCX105" s="4"/>
      <c r="JCY105" s="4"/>
      <c r="JCZ105" s="4"/>
      <c r="JDA105" s="4"/>
      <c r="JDB105" s="4"/>
      <c r="JDC105" s="4"/>
      <c r="JDD105" s="4"/>
      <c r="JDE105" s="4"/>
      <c r="JDF105" s="4"/>
      <c r="JDG105" s="4"/>
      <c r="JDH105" s="4"/>
      <c r="JDI105" s="4"/>
      <c r="JDJ105" s="4"/>
      <c r="JDK105" s="4"/>
      <c r="JDL105" s="4"/>
      <c r="JDM105" s="4"/>
      <c r="JDN105" s="4"/>
      <c r="JDO105" s="4"/>
      <c r="JDP105" s="4"/>
      <c r="JDQ105" s="4"/>
      <c r="JDR105" s="4"/>
      <c r="JDS105" s="4"/>
      <c r="JDT105" s="4"/>
      <c r="JDU105" s="4"/>
      <c r="JDV105" s="4"/>
      <c r="JDW105" s="4"/>
      <c r="JDX105" s="4"/>
      <c r="JDY105" s="4"/>
      <c r="JDZ105" s="4"/>
      <c r="JEA105" s="4"/>
      <c r="JEB105" s="4"/>
      <c r="JEC105" s="4"/>
      <c r="JED105" s="4"/>
      <c r="JEE105" s="4"/>
      <c r="JEF105" s="4"/>
      <c r="JEG105" s="4"/>
      <c r="JEH105" s="4"/>
      <c r="JEI105" s="4"/>
      <c r="JEJ105" s="4"/>
      <c r="JEK105" s="4"/>
      <c r="JEL105" s="4"/>
      <c r="JEM105" s="4"/>
      <c r="JEN105" s="4"/>
      <c r="JEO105" s="4"/>
      <c r="JEP105" s="4"/>
      <c r="JEQ105" s="4"/>
      <c r="JER105" s="4"/>
      <c r="JES105" s="4"/>
      <c r="JET105" s="4"/>
      <c r="JEU105" s="4"/>
      <c r="JEV105" s="4"/>
      <c r="JEW105" s="4"/>
      <c r="JEX105" s="4"/>
      <c r="JEY105" s="4"/>
      <c r="JEZ105" s="4"/>
      <c r="JFA105" s="4"/>
      <c r="JFB105" s="4"/>
      <c r="JFC105" s="4"/>
      <c r="JFD105" s="4"/>
      <c r="JFE105" s="4"/>
      <c r="JFF105" s="4"/>
      <c r="JFG105" s="4"/>
      <c r="JFH105" s="4"/>
      <c r="JFI105" s="4"/>
      <c r="JFJ105" s="4"/>
      <c r="JFK105" s="4"/>
      <c r="JFL105" s="4"/>
      <c r="JFM105" s="4"/>
      <c r="JFN105" s="4"/>
      <c r="JFO105" s="4"/>
      <c r="JFP105" s="4"/>
      <c r="JFQ105" s="4"/>
      <c r="JFR105" s="4"/>
      <c r="JFS105" s="4"/>
      <c r="JFT105" s="4"/>
      <c r="JFU105" s="4"/>
      <c r="JFV105" s="4"/>
      <c r="JFW105" s="4"/>
      <c r="JFX105" s="4"/>
      <c r="JFY105" s="4"/>
      <c r="JFZ105" s="4"/>
      <c r="JGA105" s="4"/>
      <c r="JGB105" s="4"/>
      <c r="JGC105" s="4"/>
      <c r="JGD105" s="4"/>
      <c r="JGE105" s="4"/>
      <c r="JGF105" s="4"/>
      <c r="JGG105" s="4"/>
      <c r="JGH105" s="4"/>
      <c r="JGI105" s="4"/>
      <c r="JGJ105" s="4"/>
      <c r="JGK105" s="4"/>
      <c r="JGL105" s="4"/>
      <c r="JGM105" s="4"/>
      <c r="JGN105" s="4"/>
      <c r="JGO105" s="4"/>
      <c r="JGP105" s="4"/>
      <c r="JGQ105" s="4"/>
      <c r="JGR105" s="4"/>
      <c r="JGS105" s="4"/>
      <c r="JGT105" s="4"/>
      <c r="JGU105" s="4"/>
      <c r="JGV105" s="4"/>
      <c r="JGW105" s="4"/>
      <c r="JGX105" s="4"/>
      <c r="JGY105" s="4"/>
      <c r="JGZ105" s="4"/>
      <c r="JHA105" s="4"/>
      <c r="JHB105" s="4"/>
      <c r="JHC105" s="4"/>
      <c r="JHD105" s="4"/>
      <c r="JHE105" s="4"/>
      <c r="JHF105" s="4"/>
      <c r="JHG105" s="4"/>
      <c r="JHH105" s="4"/>
      <c r="JHI105" s="4"/>
      <c r="JHJ105" s="4"/>
      <c r="JHK105" s="4"/>
      <c r="JHL105" s="4"/>
      <c r="JHM105" s="4"/>
      <c r="JHN105" s="4"/>
      <c r="JHO105" s="4"/>
      <c r="JHP105" s="4"/>
      <c r="JHQ105" s="4"/>
      <c r="JHR105" s="4"/>
      <c r="JHS105" s="4"/>
      <c r="JHT105" s="4"/>
      <c r="JHU105" s="4"/>
      <c r="JHV105" s="4"/>
      <c r="JHW105" s="4"/>
      <c r="JHX105" s="4"/>
      <c r="JHY105" s="4"/>
      <c r="JHZ105" s="4"/>
      <c r="JIA105" s="4"/>
      <c r="JIB105" s="4"/>
      <c r="JIC105" s="4"/>
      <c r="JID105" s="4"/>
      <c r="JIE105" s="4"/>
      <c r="JIF105" s="4"/>
      <c r="JIG105" s="4"/>
      <c r="JIH105" s="4"/>
      <c r="JII105" s="4"/>
      <c r="JIJ105" s="4"/>
      <c r="JIK105" s="4"/>
      <c r="JIL105" s="4"/>
      <c r="JIM105" s="4"/>
      <c r="JIN105" s="4"/>
      <c r="JIO105" s="4"/>
      <c r="JIP105" s="4"/>
      <c r="JIQ105" s="4"/>
      <c r="JIR105" s="4"/>
      <c r="JIS105" s="4"/>
      <c r="JIT105" s="4"/>
      <c r="JIU105" s="4"/>
      <c r="JIV105" s="4"/>
      <c r="JIW105" s="4"/>
      <c r="JIX105" s="4"/>
      <c r="JIY105" s="4"/>
      <c r="JIZ105" s="4"/>
      <c r="JJA105" s="4"/>
      <c r="JJB105" s="4"/>
      <c r="JJC105" s="4"/>
      <c r="JJD105" s="4"/>
      <c r="JJE105" s="4"/>
      <c r="JJF105" s="4"/>
      <c r="JJG105" s="4"/>
      <c r="JJH105" s="4"/>
      <c r="JJI105" s="4"/>
      <c r="JJJ105" s="4"/>
      <c r="JJK105" s="4"/>
      <c r="JJL105" s="4"/>
      <c r="JJM105" s="4"/>
      <c r="JJN105" s="4"/>
      <c r="JJO105" s="4"/>
      <c r="JJP105" s="4"/>
      <c r="JJQ105" s="4"/>
      <c r="JJR105" s="4"/>
      <c r="JJS105" s="4"/>
      <c r="JJT105" s="4"/>
      <c r="JJU105" s="4"/>
      <c r="JJV105" s="4"/>
      <c r="JJW105" s="4"/>
      <c r="JJX105" s="4"/>
      <c r="JJY105" s="4"/>
      <c r="JJZ105" s="4"/>
      <c r="JKA105" s="4"/>
      <c r="JKB105" s="4"/>
      <c r="JKC105" s="4"/>
      <c r="JKD105" s="4"/>
      <c r="JKE105" s="4"/>
      <c r="JKF105" s="4"/>
      <c r="JKG105" s="4"/>
      <c r="JKH105" s="4"/>
      <c r="JKI105" s="4"/>
      <c r="JKJ105" s="4"/>
      <c r="JKK105" s="4"/>
      <c r="JKL105" s="4"/>
      <c r="JKM105" s="4"/>
      <c r="JKN105" s="4"/>
      <c r="JKO105" s="4"/>
      <c r="JKP105" s="4"/>
      <c r="JKQ105" s="4"/>
      <c r="JKR105" s="4"/>
      <c r="JKS105" s="4"/>
      <c r="JKT105" s="4"/>
      <c r="JKU105" s="4"/>
      <c r="JKV105" s="4"/>
      <c r="JKW105" s="4"/>
      <c r="JKX105" s="4"/>
      <c r="JKY105" s="4"/>
      <c r="JKZ105" s="4"/>
      <c r="JLA105" s="4"/>
      <c r="JLB105" s="4"/>
      <c r="JLC105" s="4"/>
      <c r="JLD105" s="4"/>
      <c r="JLE105" s="4"/>
      <c r="JLF105" s="4"/>
      <c r="JLG105" s="4"/>
      <c r="JLH105" s="4"/>
      <c r="JLI105" s="4"/>
      <c r="JLJ105" s="4"/>
      <c r="JLK105" s="4"/>
      <c r="JLL105" s="4"/>
      <c r="JLM105" s="4"/>
      <c r="JLN105" s="4"/>
      <c r="JLO105" s="4"/>
      <c r="JLP105" s="4"/>
      <c r="JLQ105" s="4"/>
      <c r="JLR105" s="4"/>
      <c r="JLS105" s="4"/>
      <c r="JLT105" s="4"/>
      <c r="JLU105" s="4"/>
      <c r="JLV105" s="4"/>
      <c r="JLW105" s="4"/>
      <c r="JLX105" s="4"/>
      <c r="JLY105" s="4"/>
      <c r="JLZ105" s="4"/>
      <c r="JMA105" s="4"/>
      <c r="JMB105" s="4"/>
      <c r="JMC105" s="4"/>
      <c r="JMD105" s="4"/>
      <c r="JME105" s="4"/>
      <c r="JMF105" s="4"/>
      <c r="JMG105" s="4"/>
      <c r="JMH105" s="4"/>
      <c r="JMI105" s="4"/>
      <c r="JMJ105" s="4"/>
      <c r="JMK105" s="4"/>
      <c r="JML105" s="4"/>
      <c r="JMM105" s="4"/>
      <c r="JMN105" s="4"/>
      <c r="JMO105" s="4"/>
      <c r="JMP105" s="4"/>
      <c r="JMQ105" s="4"/>
      <c r="JMR105" s="4"/>
      <c r="JMS105" s="4"/>
      <c r="JMT105" s="4"/>
      <c r="JMU105" s="4"/>
      <c r="JMV105" s="4"/>
      <c r="JMW105" s="4"/>
      <c r="JMX105" s="4"/>
      <c r="JMY105" s="4"/>
      <c r="JMZ105" s="4"/>
      <c r="JNA105" s="4"/>
      <c r="JNB105" s="4"/>
      <c r="JNC105" s="4"/>
      <c r="JND105" s="4"/>
      <c r="JNE105" s="4"/>
      <c r="JNF105" s="4"/>
      <c r="JNG105" s="4"/>
      <c r="JNH105" s="4"/>
      <c r="JNI105" s="4"/>
      <c r="JNJ105" s="4"/>
      <c r="JNK105" s="4"/>
      <c r="JNL105" s="4"/>
      <c r="JNM105" s="4"/>
      <c r="JNN105" s="4"/>
      <c r="JNO105" s="4"/>
      <c r="JNP105" s="4"/>
      <c r="JNQ105" s="4"/>
      <c r="JNR105" s="4"/>
      <c r="JNS105" s="4"/>
      <c r="JNT105" s="4"/>
      <c r="JNU105" s="4"/>
      <c r="JNV105" s="4"/>
      <c r="JNW105" s="4"/>
      <c r="JNX105" s="4"/>
      <c r="JNY105" s="4"/>
      <c r="JNZ105" s="4"/>
      <c r="JOA105" s="4"/>
      <c r="JOB105" s="4"/>
      <c r="JOC105" s="4"/>
      <c r="JOD105" s="4"/>
      <c r="JOE105" s="4"/>
      <c r="JOF105" s="4"/>
      <c r="JOG105" s="4"/>
      <c r="JOH105" s="4"/>
      <c r="JOI105" s="4"/>
      <c r="JOJ105" s="4"/>
      <c r="JOK105" s="4"/>
      <c r="JOL105" s="4"/>
      <c r="JOM105" s="4"/>
      <c r="JON105" s="4"/>
      <c r="JOO105" s="4"/>
      <c r="JOP105" s="4"/>
      <c r="JOQ105" s="4"/>
      <c r="JOR105" s="4"/>
      <c r="JOS105" s="4"/>
      <c r="JOT105" s="4"/>
      <c r="JOU105" s="4"/>
      <c r="JOV105" s="4"/>
      <c r="JOW105" s="4"/>
      <c r="JOX105" s="4"/>
      <c r="JOY105" s="4"/>
      <c r="JOZ105" s="4"/>
      <c r="JPA105" s="4"/>
      <c r="JPB105" s="4"/>
      <c r="JPC105" s="4"/>
      <c r="JPD105" s="4"/>
      <c r="JPE105" s="4"/>
      <c r="JPF105" s="4"/>
      <c r="JPG105" s="4"/>
      <c r="JPH105" s="4"/>
      <c r="JPI105" s="4"/>
      <c r="JPJ105" s="4"/>
      <c r="JPK105" s="4"/>
      <c r="JPL105" s="4"/>
      <c r="JPM105" s="4"/>
      <c r="JPN105" s="4"/>
      <c r="JPO105" s="4"/>
      <c r="JPP105" s="4"/>
      <c r="JPQ105" s="4"/>
      <c r="JPR105" s="4"/>
      <c r="JPS105" s="4"/>
      <c r="JPT105" s="4"/>
      <c r="JPU105" s="4"/>
      <c r="JPV105" s="4"/>
      <c r="JPW105" s="4"/>
      <c r="JPX105" s="4"/>
      <c r="JPY105" s="4"/>
      <c r="JPZ105" s="4"/>
      <c r="JQA105" s="4"/>
      <c r="JQB105" s="4"/>
      <c r="JQC105" s="4"/>
      <c r="JQD105" s="4"/>
      <c r="JQE105" s="4"/>
      <c r="JQF105" s="4"/>
      <c r="JQG105" s="4"/>
      <c r="JQH105" s="4"/>
      <c r="JQI105" s="4"/>
      <c r="JQJ105" s="4"/>
      <c r="JQK105" s="4"/>
      <c r="JQL105" s="4"/>
      <c r="JQM105" s="4"/>
      <c r="JQN105" s="4"/>
      <c r="JQO105" s="4"/>
      <c r="JQP105" s="4"/>
      <c r="JQQ105" s="4"/>
      <c r="JQR105" s="4"/>
      <c r="JQS105" s="4"/>
      <c r="JQT105" s="4"/>
      <c r="JQU105" s="4"/>
      <c r="JQV105" s="4"/>
      <c r="JQW105" s="4"/>
      <c r="JQX105" s="4"/>
      <c r="JQY105" s="4"/>
      <c r="JQZ105" s="4"/>
      <c r="JRA105" s="4"/>
      <c r="JRB105" s="4"/>
      <c r="JRC105" s="4"/>
      <c r="JRD105" s="4"/>
      <c r="JRE105" s="4"/>
      <c r="JRF105" s="4"/>
      <c r="JRG105" s="4"/>
      <c r="JRH105" s="4"/>
      <c r="JRI105" s="4"/>
      <c r="JRJ105" s="4"/>
      <c r="JRK105" s="4"/>
      <c r="JRL105" s="4"/>
      <c r="JRM105" s="4"/>
      <c r="JRN105" s="4"/>
      <c r="JRO105" s="4"/>
      <c r="JRP105" s="4"/>
      <c r="JRQ105" s="4"/>
      <c r="JRR105" s="4"/>
      <c r="JRS105" s="4"/>
      <c r="JRT105" s="4"/>
      <c r="JRU105" s="4"/>
      <c r="JRV105" s="4"/>
      <c r="JRW105" s="4"/>
      <c r="JRX105" s="4"/>
      <c r="JRY105" s="4"/>
      <c r="JRZ105" s="4"/>
      <c r="JSA105" s="4"/>
      <c r="JSB105" s="4"/>
      <c r="JSC105" s="4"/>
      <c r="JSD105" s="4"/>
      <c r="JSE105" s="4"/>
      <c r="JSF105" s="4"/>
      <c r="JSG105" s="4"/>
      <c r="JSH105" s="4"/>
      <c r="JSI105" s="4"/>
      <c r="JSJ105" s="4"/>
      <c r="JSK105" s="4"/>
      <c r="JSL105" s="4"/>
      <c r="JSM105" s="4"/>
      <c r="JSN105" s="4"/>
      <c r="JSO105" s="4"/>
      <c r="JSP105" s="4"/>
      <c r="JSQ105" s="4"/>
      <c r="JSR105" s="4"/>
      <c r="JSS105" s="4"/>
      <c r="JST105" s="4"/>
      <c r="JSU105" s="4"/>
      <c r="JSV105" s="4"/>
      <c r="JSW105" s="4"/>
      <c r="JSX105" s="4"/>
      <c r="JSY105" s="4"/>
      <c r="JSZ105" s="4"/>
      <c r="JTA105" s="4"/>
      <c r="JTB105" s="4"/>
      <c r="JTC105" s="4"/>
      <c r="JTD105" s="4"/>
      <c r="JTE105" s="4"/>
      <c r="JTF105" s="4"/>
      <c r="JTG105" s="4"/>
      <c r="JTH105" s="4"/>
      <c r="JTI105" s="4"/>
      <c r="JTJ105" s="4"/>
      <c r="JTK105" s="4"/>
      <c r="JTL105" s="4"/>
      <c r="JTM105" s="4"/>
      <c r="JTN105" s="4"/>
      <c r="JTO105" s="4"/>
      <c r="JTP105" s="4"/>
      <c r="JTQ105" s="4"/>
      <c r="JTR105" s="4"/>
      <c r="JTS105" s="4"/>
      <c r="JTT105" s="4"/>
      <c r="JTU105" s="4"/>
      <c r="JTV105" s="4"/>
      <c r="JTW105" s="4"/>
      <c r="JTX105" s="4"/>
      <c r="JTY105" s="4"/>
      <c r="JTZ105" s="4"/>
      <c r="JUA105" s="4"/>
      <c r="JUB105" s="4"/>
      <c r="JUC105" s="4"/>
      <c r="JUD105" s="4"/>
      <c r="JUE105" s="4"/>
      <c r="JUF105" s="4"/>
      <c r="JUG105" s="4"/>
      <c r="JUH105" s="4"/>
      <c r="JUI105" s="4"/>
      <c r="JUJ105" s="4"/>
      <c r="JUK105" s="4"/>
      <c r="JUL105" s="4"/>
      <c r="JUM105" s="4"/>
      <c r="JUN105" s="4"/>
      <c r="JUO105" s="4"/>
      <c r="JUP105" s="4"/>
      <c r="JUQ105" s="4"/>
      <c r="JUR105" s="4"/>
      <c r="JUS105" s="4"/>
      <c r="JUT105" s="4"/>
      <c r="JUU105" s="4"/>
      <c r="JUV105" s="4"/>
      <c r="JUW105" s="4"/>
      <c r="JUX105" s="4"/>
      <c r="JUY105" s="4"/>
      <c r="JUZ105" s="4"/>
      <c r="JVA105" s="4"/>
      <c r="JVB105" s="4"/>
      <c r="JVC105" s="4"/>
      <c r="JVD105" s="4"/>
      <c r="JVE105" s="4"/>
      <c r="JVF105" s="4"/>
      <c r="JVG105" s="4"/>
      <c r="JVH105" s="4"/>
      <c r="JVI105" s="4"/>
      <c r="JVJ105" s="4"/>
      <c r="JVK105" s="4"/>
      <c r="JVL105" s="4"/>
      <c r="JVM105" s="4"/>
      <c r="JVN105" s="4"/>
      <c r="JVO105" s="4"/>
      <c r="JVP105" s="4"/>
      <c r="JVQ105" s="4"/>
      <c r="JVR105" s="4"/>
      <c r="JVS105" s="4"/>
      <c r="JVT105" s="4"/>
      <c r="JVU105" s="4"/>
      <c r="JVV105" s="4"/>
      <c r="JVW105" s="4"/>
      <c r="JVX105" s="4"/>
      <c r="JVY105" s="4"/>
      <c r="JVZ105" s="4"/>
      <c r="JWA105" s="4"/>
      <c r="JWB105" s="4"/>
      <c r="JWC105" s="4"/>
      <c r="JWD105" s="4"/>
      <c r="JWE105" s="4"/>
      <c r="JWF105" s="4"/>
      <c r="JWG105" s="4"/>
      <c r="JWH105" s="4"/>
      <c r="JWI105" s="4"/>
      <c r="JWJ105" s="4"/>
      <c r="JWK105" s="4"/>
      <c r="JWL105" s="4"/>
      <c r="JWM105" s="4"/>
      <c r="JWN105" s="4"/>
      <c r="JWO105" s="4"/>
      <c r="JWP105" s="4"/>
      <c r="JWQ105" s="4"/>
      <c r="JWR105" s="4"/>
      <c r="JWS105" s="4"/>
      <c r="JWT105" s="4"/>
      <c r="JWU105" s="4"/>
      <c r="JWV105" s="4"/>
      <c r="JWW105" s="4"/>
      <c r="JWX105" s="4"/>
      <c r="JWY105" s="4"/>
      <c r="JWZ105" s="4"/>
      <c r="JXA105" s="4"/>
      <c r="JXB105" s="4"/>
      <c r="JXC105" s="4"/>
      <c r="JXD105" s="4"/>
      <c r="JXE105" s="4"/>
      <c r="JXF105" s="4"/>
      <c r="JXG105" s="4"/>
      <c r="JXH105" s="4"/>
      <c r="JXI105" s="4"/>
      <c r="JXJ105" s="4"/>
      <c r="JXK105" s="4"/>
      <c r="JXL105" s="4"/>
      <c r="JXM105" s="4"/>
      <c r="JXN105" s="4"/>
      <c r="JXO105" s="4"/>
      <c r="JXP105" s="4"/>
      <c r="JXQ105" s="4"/>
      <c r="JXR105" s="4"/>
      <c r="JXS105" s="4"/>
      <c r="JXT105" s="4"/>
      <c r="JXU105" s="4"/>
      <c r="JXV105" s="4"/>
      <c r="JXW105" s="4"/>
      <c r="JXX105" s="4"/>
      <c r="JXY105" s="4"/>
      <c r="JXZ105" s="4"/>
      <c r="JYA105" s="4"/>
      <c r="JYB105" s="4"/>
      <c r="JYC105" s="4"/>
      <c r="JYD105" s="4"/>
      <c r="JYE105" s="4"/>
      <c r="JYF105" s="4"/>
      <c r="JYG105" s="4"/>
      <c r="JYH105" s="4"/>
      <c r="JYI105" s="4"/>
      <c r="JYJ105" s="4"/>
      <c r="JYK105" s="4"/>
      <c r="JYL105" s="4"/>
      <c r="JYM105" s="4"/>
      <c r="JYN105" s="4"/>
      <c r="JYO105" s="4"/>
      <c r="JYP105" s="4"/>
      <c r="JYQ105" s="4"/>
      <c r="JYR105" s="4"/>
      <c r="JYS105" s="4"/>
      <c r="JYT105" s="4"/>
      <c r="JYU105" s="4"/>
      <c r="JYV105" s="4"/>
      <c r="JYW105" s="4"/>
      <c r="JYX105" s="4"/>
      <c r="JYY105" s="4"/>
      <c r="JYZ105" s="4"/>
      <c r="JZA105" s="4"/>
      <c r="JZB105" s="4"/>
      <c r="JZC105" s="4"/>
      <c r="JZD105" s="4"/>
      <c r="JZE105" s="4"/>
      <c r="JZF105" s="4"/>
      <c r="JZG105" s="4"/>
      <c r="JZH105" s="4"/>
      <c r="JZI105" s="4"/>
      <c r="JZJ105" s="4"/>
      <c r="JZK105" s="4"/>
      <c r="JZL105" s="4"/>
      <c r="JZM105" s="4"/>
      <c r="JZN105" s="4"/>
      <c r="JZO105" s="4"/>
      <c r="JZP105" s="4"/>
      <c r="JZQ105" s="4"/>
      <c r="JZR105" s="4"/>
      <c r="JZS105" s="4"/>
      <c r="JZT105" s="4"/>
      <c r="JZU105" s="4"/>
      <c r="JZV105" s="4"/>
      <c r="JZW105" s="4"/>
      <c r="JZX105" s="4"/>
      <c r="JZY105" s="4"/>
      <c r="JZZ105" s="4"/>
      <c r="KAA105" s="4"/>
      <c r="KAB105" s="4"/>
      <c r="KAC105" s="4"/>
      <c r="KAD105" s="4"/>
      <c r="KAE105" s="4"/>
      <c r="KAF105" s="4"/>
      <c r="KAG105" s="4"/>
      <c r="KAH105" s="4"/>
      <c r="KAI105" s="4"/>
      <c r="KAJ105" s="4"/>
      <c r="KAK105" s="4"/>
      <c r="KAL105" s="4"/>
      <c r="KAM105" s="4"/>
      <c r="KAN105" s="4"/>
      <c r="KAO105" s="4"/>
      <c r="KAP105" s="4"/>
      <c r="KAQ105" s="4"/>
      <c r="KAR105" s="4"/>
      <c r="KAS105" s="4"/>
      <c r="KAT105" s="4"/>
      <c r="KAU105" s="4"/>
      <c r="KAV105" s="4"/>
      <c r="KAW105" s="4"/>
      <c r="KAX105" s="4"/>
      <c r="KAY105" s="4"/>
      <c r="KAZ105" s="4"/>
      <c r="KBA105" s="4"/>
      <c r="KBB105" s="4"/>
      <c r="KBC105" s="4"/>
      <c r="KBD105" s="4"/>
      <c r="KBE105" s="4"/>
      <c r="KBF105" s="4"/>
      <c r="KBG105" s="4"/>
      <c r="KBH105" s="4"/>
      <c r="KBI105" s="4"/>
      <c r="KBJ105" s="4"/>
      <c r="KBK105" s="4"/>
      <c r="KBL105" s="4"/>
      <c r="KBM105" s="4"/>
      <c r="KBN105" s="4"/>
      <c r="KBO105" s="4"/>
      <c r="KBP105" s="4"/>
      <c r="KBQ105" s="4"/>
      <c r="KBR105" s="4"/>
      <c r="KBS105" s="4"/>
      <c r="KBT105" s="4"/>
      <c r="KBU105" s="4"/>
      <c r="KBV105" s="4"/>
      <c r="KBW105" s="4"/>
      <c r="KBX105" s="4"/>
      <c r="KBY105" s="4"/>
      <c r="KBZ105" s="4"/>
      <c r="KCA105" s="4"/>
      <c r="KCB105" s="4"/>
      <c r="KCC105" s="4"/>
      <c r="KCD105" s="4"/>
      <c r="KCE105" s="4"/>
      <c r="KCF105" s="4"/>
      <c r="KCG105" s="4"/>
      <c r="KCH105" s="4"/>
      <c r="KCI105" s="4"/>
      <c r="KCJ105" s="4"/>
      <c r="KCK105" s="4"/>
      <c r="KCL105" s="4"/>
      <c r="KCM105" s="4"/>
      <c r="KCN105" s="4"/>
      <c r="KCO105" s="4"/>
      <c r="KCP105" s="4"/>
      <c r="KCQ105" s="4"/>
      <c r="KCR105" s="4"/>
      <c r="KCS105" s="4"/>
      <c r="KCT105" s="4"/>
      <c r="KCU105" s="4"/>
      <c r="KCV105" s="4"/>
      <c r="KCW105" s="4"/>
      <c r="KCX105" s="4"/>
      <c r="KCY105" s="4"/>
      <c r="KCZ105" s="4"/>
      <c r="KDA105" s="4"/>
      <c r="KDB105" s="4"/>
      <c r="KDC105" s="4"/>
      <c r="KDD105" s="4"/>
      <c r="KDE105" s="4"/>
      <c r="KDF105" s="4"/>
      <c r="KDG105" s="4"/>
      <c r="KDH105" s="4"/>
      <c r="KDI105" s="4"/>
      <c r="KDJ105" s="4"/>
      <c r="KDK105" s="4"/>
      <c r="KDL105" s="4"/>
      <c r="KDM105" s="4"/>
      <c r="KDN105" s="4"/>
      <c r="KDO105" s="4"/>
      <c r="KDP105" s="4"/>
      <c r="KDQ105" s="4"/>
      <c r="KDR105" s="4"/>
      <c r="KDS105" s="4"/>
      <c r="KDT105" s="4"/>
      <c r="KDU105" s="4"/>
      <c r="KDV105" s="4"/>
      <c r="KDW105" s="4"/>
      <c r="KDX105" s="4"/>
      <c r="KDY105" s="4"/>
      <c r="KDZ105" s="4"/>
      <c r="KEA105" s="4"/>
      <c r="KEB105" s="4"/>
      <c r="KEC105" s="4"/>
      <c r="KED105" s="4"/>
      <c r="KEE105" s="4"/>
      <c r="KEF105" s="4"/>
      <c r="KEG105" s="4"/>
      <c r="KEH105" s="4"/>
      <c r="KEI105" s="4"/>
      <c r="KEJ105" s="4"/>
      <c r="KEK105" s="4"/>
      <c r="KEL105" s="4"/>
      <c r="KEM105" s="4"/>
      <c r="KEN105" s="4"/>
      <c r="KEO105" s="4"/>
      <c r="KEP105" s="4"/>
      <c r="KEQ105" s="4"/>
      <c r="KER105" s="4"/>
      <c r="KES105" s="4"/>
      <c r="KET105" s="4"/>
      <c r="KEU105" s="4"/>
      <c r="KEV105" s="4"/>
      <c r="KEW105" s="4"/>
      <c r="KEX105" s="4"/>
      <c r="KEY105" s="4"/>
      <c r="KEZ105" s="4"/>
      <c r="KFA105" s="4"/>
      <c r="KFB105" s="4"/>
      <c r="KFC105" s="4"/>
      <c r="KFD105" s="4"/>
      <c r="KFE105" s="4"/>
      <c r="KFF105" s="4"/>
      <c r="KFG105" s="4"/>
      <c r="KFH105" s="4"/>
      <c r="KFI105" s="4"/>
      <c r="KFJ105" s="4"/>
      <c r="KFK105" s="4"/>
      <c r="KFL105" s="4"/>
      <c r="KFM105" s="4"/>
      <c r="KFN105" s="4"/>
      <c r="KFO105" s="4"/>
      <c r="KFP105" s="4"/>
      <c r="KFQ105" s="4"/>
      <c r="KFR105" s="4"/>
      <c r="KFS105" s="4"/>
      <c r="KFT105" s="4"/>
      <c r="KFU105" s="4"/>
      <c r="KFV105" s="4"/>
      <c r="KFW105" s="4"/>
      <c r="KFX105" s="4"/>
      <c r="KFY105" s="4"/>
      <c r="KFZ105" s="4"/>
      <c r="KGA105" s="4"/>
      <c r="KGB105" s="4"/>
      <c r="KGC105" s="4"/>
      <c r="KGD105" s="4"/>
      <c r="KGE105" s="4"/>
      <c r="KGF105" s="4"/>
      <c r="KGG105" s="4"/>
      <c r="KGH105" s="4"/>
      <c r="KGI105" s="4"/>
      <c r="KGJ105" s="4"/>
      <c r="KGK105" s="4"/>
      <c r="KGL105" s="4"/>
      <c r="KGM105" s="4"/>
      <c r="KGN105" s="4"/>
      <c r="KGO105" s="4"/>
      <c r="KGP105" s="4"/>
      <c r="KGQ105" s="4"/>
      <c r="KGR105" s="4"/>
      <c r="KGS105" s="4"/>
      <c r="KGT105" s="4"/>
      <c r="KGU105" s="4"/>
      <c r="KGV105" s="4"/>
      <c r="KGW105" s="4"/>
      <c r="KGX105" s="4"/>
      <c r="KGY105" s="4"/>
      <c r="KGZ105" s="4"/>
      <c r="KHA105" s="4"/>
      <c r="KHB105" s="4"/>
      <c r="KHC105" s="4"/>
      <c r="KHD105" s="4"/>
      <c r="KHE105" s="4"/>
      <c r="KHF105" s="4"/>
      <c r="KHG105" s="4"/>
      <c r="KHH105" s="4"/>
      <c r="KHI105" s="4"/>
      <c r="KHJ105" s="4"/>
      <c r="KHK105" s="4"/>
      <c r="KHL105" s="4"/>
      <c r="KHM105" s="4"/>
      <c r="KHN105" s="4"/>
      <c r="KHO105" s="4"/>
      <c r="KHP105" s="4"/>
      <c r="KHQ105" s="4"/>
      <c r="KHR105" s="4"/>
      <c r="KHS105" s="4"/>
      <c r="KHT105" s="4"/>
      <c r="KHU105" s="4"/>
      <c r="KHV105" s="4"/>
      <c r="KHW105" s="4"/>
      <c r="KHX105" s="4"/>
      <c r="KHY105" s="4"/>
      <c r="KHZ105" s="4"/>
      <c r="KIA105" s="4"/>
      <c r="KIB105" s="4"/>
      <c r="KIC105" s="4"/>
      <c r="KID105" s="4"/>
      <c r="KIE105" s="4"/>
      <c r="KIF105" s="4"/>
      <c r="KIG105" s="4"/>
      <c r="KIH105" s="4"/>
      <c r="KII105" s="4"/>
      <c r="KIJ105" s="4"/>
      <c r="KIK105" s="4"/>
      <c r="KIL105" s="4"/>
      <c r="KIM105" s="4"/>
      <c r="KIN105" s="4"/>
      <c r="KIO105" s="4"/>
      <c r="KIP105" s="4"/>
      <c r="KIQ105" s="4"/>
      <c r="KIR105" s="4"/>
      <c r="KIS105" s="4"/>
      <c r="KIT105" s="4"/>
      <c r="KIU105" s="4"/>
      <c r="KIV105" s="4"/>
      <c r="KIW105" s="4"/>
      <c r="KIX105" s="4"/>
      <c r="KIY105" s="4"/>
      <c r="KIZ105" s="4"/>
      <c r="KJA105" s="4"/>
      <c r="KJB105" s="4"/>
      <c r="KJC105" s="4"/>
      <c r="KJD105" s="4"/>
      <c r="KJE105" s="4"/>
      <c r="KJF105" s="4"/>
      <c r="KJG105" s="4"/>
      <c r="KJH105" s="4"/>
      <c r="KJI105" s="4"/>
      <c r="KJJ105" s="4"/>
      <c r="KJK105" s="4"/>
      <c r="KJL105" s="4"/>
      <c r="KJM105" s="4"/>
      <c r="KJN105" s="4"/>
      <c r="KJO105" s="4"/>
      <c r="KJP105" s="4"/>
      <c r="KJQ105" s="4"/>
      <c r="KJR105" s="4"/>
      <c r="KJS105" s="4"/>
      <c r="KJT105" s="4"/>
      <c r="KJU105" s="4"/>
      <c r="KJV105" s="4"/>
      <c r="KJW105" s="4"/>
      <c r="KJX105" s="4"/>
      <c r="KJY105" s="4"/>
      <c r="KJZ105" s="4"/>
      <c r="KKA105" s="4"/>
      <c r="KKB105" s="4"/>
      <c r="KKC105" s="4"/>
      <c r="KKD105" s="4"/>
      <c r="KKE105" s="4"/>
      <c r="KKF105" s="4"/>
      <c r="KKG105" s="4"/>
      <c r="KKH105" s="4"/>
      <c r="KKI105" s="4"/>
      <c r="KKJ105" s="4"/>
      <c r="KKK105" s="4"/>
      <c r="KKL105" s="4"/>
      <c r="KKM105" s="4"/>
      <c r="KKN105" s="4"/>
      <c r="KKO105" s="4"/>
      <c r="KKP105" s="4"/>
      <c r="KKQ105" s="4"/>
      <c r="KKR105" s="4"/>
      <c r="KKS105" s="4"/>
      <c r="KKT105" s="4"/>
      <c r="KKU105" s="4"/>
      <c r="KKV105" s="4"/>
      <c r="KKW105" s="4"/>
      <c r="KKX105" s="4"/>
      <c r="KKY105" s="4"/>
      <c r="KKZ105" s="4"/>
      <c r="KLA105" s="4"/>
      <c r="KLB105" s="4"/>
      <c r="KLC105" s="4"/>
      <c r="KLD105" s="4"/>
      <c r="KLE105" s="4"/>
      <c r="KLF105" s="4"/>
      <c r="KLG105" s="4"/>
      <c r="KLH105" s="4"/>
      <c r="KLI105" s="4"/>
      <c r="KLJ105" s="4"/>
      <c r="KLK105" s="4"/>
      <c r="KLL105" s="4"/>
      <c r="KLM105" s="4"/>
      <c r="KLN105" s="4"/>
      <c r="KLO105" s="4"/>
      <c r="KLP105" s="4"/>
      <c r="KLQ105" s="4"/>
      <c r="KLR105" s="4"/>
      <c r="KLS105" s="4"/>
      <c r="KLT105" s="4"/>
      <c r="KLU105" s="4"/>
      <c r="KLV105" s="4"/>
      <c r="KLW105" s="4"/>
      <c r="KLX105" s="4"/>
      <c r="KLY105" s="4"/>
      <c r="KLZ105" s="4"/>
      <c r="KMA105" s="4"/>
      <c r="KMB105" s="4"/>
      <c r="KMC105" s="4"/>
      <c r="KMD105" s="4"/>
      <c r="KME105" s="4"/>
      <c r="KMF105" s="4"/>
      <c r="KMG105" s="4"/>
      <c r="KMH105" s="4"/>
      <c r="KMI105" s="4"/>
      <c r="KMJ105" s="4"/>
      <c r="KMK105" s="4"/>
      <c r="KML105" s="4"/>
      <c r="KMM105" s="4"/>
      <c r="KMN105" s="4"/>
      <c r="KMO105" s="4"/>
      <c r="KMP105" s="4"/>
      <c r="KMQ105" s="4"/>
      <c r="KMR105" s="4"/>
      <c r="KMS105" s="4"/>
      <c r="KMT105" s="4"/>
      <c r="KMU105" s="4"/>
      <c r="KMV105" s="4"/>
      <c r="KMW105" s="4"/>
      <c r="KMX105" s="4"/>
      <c r="KMY105" s="4"/>
      <c r="KMZ105" s="4"/>
      <c r="KNA105" s="4"/>
      <c r="KNB105" s="4"/>
      <c r="KNC105" s="4"/>
      <c r="KND105" s="4"/>
      <c r="KNE105" s="4"/>
      <c r="KNF105" s="4"/>
      <c r="KNG105" s="4"/>
      <c r="KNH105" s="4"/>
      <c r="KNI105" s="4"/>
      <c r="KNJ105" s="4"/>
      <c r="KNK105" s="4"/>
      <c r="KNL105" s="4"/>
      <c r="KNM105" s="4"/>
      <c r="KNN105" s="4"/>
      <c r="KNO105" s="4"/>
      <c r="KNP105" s="4"/>
      <c r="KNQ105" s="4"/>
      <c r="KNR105" s="4"/>
      <c r="KNS105" s="4"/>
      <c r="KNT105" s="4"/>
      <c r="KNU105" s="4"/>
      <c r="KNV105" s="4"/>
      <c r="KNW105" s="4"/>
      <c r="KNX105" s="4"/>
      <c r="KNY105" s="4"/>
      <c r="KNZ105" s="4"/>
      <c r="KOA105" s="4"/>
      <c r="KOB105" s="4"/>
      <c r="KOC105" s="4"/>
      <c r="KOD105" s="4"/>
      <c r="KOE105" s="4"/>
      <c r="KOF105" s="4"/>
      <c r="KOG105" s="4"/>
      <c r="KOH105" s="4"/>
      <c r="KOI105" s="4"/>
      <c r="KOJ105" s="4"/>
      <c r="KOK105" s="4"/>
      <c r="KOL105" s="4"/>
      <c r="KOM105" s="4"/>
      <c r="KON105" s="4"/>
      <c r="KOO105" s="4"/>
      <c r="KOP105" s="4"/>
      <c r="KOQ105" s="4"/>
      <c r="KOR105" s="4"/>
      <c r="KOS105" s="4"/>
      <c r="KOT105" s="4"/>
      <c r="KOU105" s="4"/>
      <c r="KOV105" s="4"/>
      <c r="KOW105" s="4"/>
      <c r="KOX105" s="4"/>
      <c r="KOY105" s="4"/>
      <c r="KOZ105" s="4"/>
      <c r="KPA105" s="4"/>
      <c r="KPB105" s="4"/>
      <c r="KPC105" s="4"/>
      <c r="KPD105" s="4"/>
      <c r="KPE105" s="4"/>
      <c r="KPF105" s="4"/>
      <c r="KPG105" s="4"/>
      <c r="KPH105" s="4"/>
      <c r="KPI105" s="4"/>
      <c r="KPJ105" s="4"/>
      <c r="KPK105" s="4"/>
      <c r="KPL105" s="4"/>
      <c r="KPM105" s="4"/>
      <c r="KPN105" s="4"/>
      <c r="KPO105" s="4"/>
      <c r="KPP105" s="4"/>
      <c r="KPQ105" s="4"/>
      <c r="KPR105" s="4"/>
      <c r="KPS105" s="4"/>
      <c r="KPT105" s="4"/>
      <c r="KPU105" s="4"/>
      <c r="KPV105" s="4"/>
      <c r="KPW105" s="4"/>
      <c r="KPX105" s="4"/>
      <c r="KPY105" s="4"/>
      <c r="KPZ105" s="4"/>
      <c r="KQA105" s="4"/>
      <c r="KQB105" s="4"/>
      <c r="KQC105" s="4"/>
      <c r="KQD105" s="4"/>
      <c r="KQE105" s="4"/>
      <c r="KQF105" s="4"/>
      <c r="KQG105" s="4"/>
      <c r="KQH105" s="4"/>
      <c r="KQI105" s="4"/>
      <c r="KQJ105" s="4"/>
      <c r="KQK105" s="4"/>
      <c r="KQL105" s="4"/>
      <c r="KQM105" s="4"/>
      <c r="KQN105" s="4"/>
      <c r="KQO105" s="4"/>
      <c r="KQP105" s="4"/>
      <c r="KQQ105" s="4"/>
      <c r="KQR105" s="4"/>
      <c r="KQS105" s="4"/>
      <c r="KQT105" s="4"/>
      <c r="KQU105" s="4"/>
      <c r="KQV105" s="4"/>
      <c r="KQW105" s="4"/>
      <c r="KQX105" s="4"/>
      <c r="KQY105" s="4"/>
      <c r="KQZ105" s="4"/>
      <c r="KRA105" s="4"/>
      <c r="KRB105" s="4"/>
      <c r="KRC105" s="4"/>
      <c r="KRD105" s="4"/>
      <c r="KRE105" s="4"/>
      <c r="KRF105" s="4"/>
      <c r="KRG105" s="4"/>
      <c r="KRH105" s="4"/>
      <c r="KRI105" s="4"/>
      <c r="KRJ105" s="4"/>
      <c r="KRK105" s="4"/>
      <c r="KRL105" s="4"/>
      <c r="KRM105" s="4"/>
      <c r="KRN105" s="4"/>
      <c r="KRO105" s="4"/>
      <c r="KRP105" s="4"/>
      <c r="KRQ105" s="4"/>
      <c r="KRR105" s="4"/>
      <c r="KRS105" s="4"/>
      <c r="KRT105" s="4"/>
      <c r="KRU105" s="4"/>
      <c r="KRV105" s="4"/>
      <c r="KRW105" s="4"/>
      <c r="KRX105" s="4"/>
      <c r="KRY105" s="4"/>
      <c r="KRZ105" s="4"/>
      <c r="KSA105" s="4"/>
      <c r="KSB105" s="4"/>
      <c r="KSC105" s="4"/>
      <c r="KSD105" s="4"/>
      <c r="KSE105" s="4"/>
      <c r="KSF105" s="4"/>
      <c r="KSG105" s="4"/>
      <c r="KSH105" s="4"/>
      <c r="KSI105" s="4"/>
      <c r="KSJ105" s="4"/>
      <c r="KSK105" s="4"/>
      <c r="KSL105" s="4"/>
      <c r="KSM105" s="4"/>
      <c r="KSN105" s="4"/>
      <c r="KSO105" s="4"/>
      <c r="KSP105" s="4"/>
      <c r="KSQ105" s="4"/>
      <c r="KSR105" s="4"/>
      <c r="KSS105" s="4"/>
      <c r="KST105" s="4"/>
      <c r="KSU105" s="4"/>
      <c r="KSV105" s="4"/>
      <c r="KSW105" s="4"/>
      <c r="KSX105" s="4"/>
      <c r="KSY105" s="4"/>
      <c r="KSZ105" s="4"/>
      <c r="KTA105" s="4"/>
      <c r="KTB105" s="4"/>
      <c r="KTC105" s="4"/>
      <c r="KTD105" s="4"/>
      <c r="KTE105" s="4"/>
      <c r="KTF105" s="4"/>
      <c r="KTG105" s="4"/>
      <c r="KTH105" s="4"/>
      <c r="KTI105" s="4"/>
      <c r="KTJ105" s="4"/>
      <c r="KTK105" s="4"/>
      <c r="KTL105" s="4"/>
      <c r="KTM105" s="4"/>
      <c r="KTN105" s="4"/>
      <c r="KTO105" s="4"/>
      <c r="KTP105" s="4"/>
      <c r="KTQ105" s="4"/>
      <c r="KTR105" s="4"/>
      <c r="KTS105" s="4"/>
      <c r="KTT105" s="4"/>
      <c r="KTU105" s="4"/>
      <c r="KTV105" s="4"/>
      <c r="KTW105" s="4"/>
      <c r="KTX105" s="4"/>
      <c r="KTY105" s="4"/>
      <c r="KTZ105" s="4"/>
      <c r="KUA105" s="4"/>
      <c r="KUB105" s="4"/>
      <c r="KUC105" s="4"/>
      <c r="KUD105" s="4"/>
      <c r="KUE105" s="4"/>
      <c r="KUF105" s="4"/>
      <c r="KUG105" s="4"/>
      <c r="KUH105" s="4"/>
      <c r="KUI105" s="4"/>
      <c r="KUJ105" s="4"/>
      <c r="KUK105" s="4"/>
      <c r="KUL105" s="4"/>
      <c r="KUM105" s="4"/>
      <c r="KUN105" s="4"/>
      <c r="KUO105" s="4"/>
      <c r="KUP105" s="4"/>
      <c r="KUQ105" s="4"/>
      <c r="KUR105" s="4"/>
      <c r="KUS105" s="4"/>
      <c r="KUT105" s="4"/>
      <c r="KUU105" s="4"/>
      <c r="KUV105" s="4"/>
      <c r="KUW105" s="4"/>
      <c r="KUX105" s="4"/>
      <c r="KUY105" s="4"/>
      <c r="KUZ105" s="4"/>
      <c r="KVA105" s="4"/>
      <c r="KVB105" s="4"/>
      <c r="KVC105" s="4"/>
      <c r="KVD105" s="4"/>
      <c r="KVE105" s="4"/>
      <c r="KVF105" s="4"/>
      <c r="KVG105" s="4"/>
      <c r="KVH105" s="4"/>
      <c r="KVI105" s="4"/>
      <c r="KVJ105" s="4"/>
      <c r="KVK105" s="4"/>
      <c r="KVL105" s="4"/>
      <c r="KVM105" s="4"/>
      <c r="KVN105" s="4"/>
      <c r="KVO105" s="4"/>
      <c r="KVP105" s="4"/>
      <c r="KVQ105" s="4"/>
      <c r="KVR105" s="4"/>
      <c r="KVS105" s="4"/>
      <c r="KVT105" s="4"/>
      <c r="KVU105" s="4"/>
      <c r="KVV105" s="4"/>
      <c r="KVW105" s="4"/>
      <c r="KVX105" s="4"/>
      <c r="KVY105" s="4"/>
      <c r="KVZ105" s="4"/>
      <c r="KWA105" s="4"/>
      <c r="KWB105" s="4"/>
      <c r="KWC105" s="4"/>
      <c r="KWD105" s="4"/>
      <c r="KWE105" s="4"/>
      <c r="KWF105" s="4"/>
      <c r="KWG105" s="4"/>
      <c r="KWH105" s="4"/>
      <c r="KWI105" s="4"/>
      <c r="KWJ105" s="4"/>
      <c r="KWK105" s="4"/>
      <c r="KWL105" s="4"/>
      <c r="KWM105" s="4"/>
      <c r="KWN105" s="4"/>
      <c r="KWO105" s="4"/>
      <c r="KWP105" s="4"/>
      <c r="KWQ105" s="4"/>
      <c r="KWR105" s="4"/>
      <c r="KWS105" s="4"/>
      <c r="KWT105" s="4"/>
      <c r="KWU105" s="4"/>
      <c r="KWV105" s="4"/>
      <c r="KWW105" s="4"/>
      <c r="KWX105" s="4"/>
      <c r="KWY105" s="4"/>
      <c r="KWZ105" s="4"/>
      <c r="KXA105" s="4"/>
      <c r="KXB105" s="4"/>
      <c r="KXC105" s="4"/>
      <c r="KXD105" s="4"/>
      <c r="KXE105" s="4"/>
      <c r="KXF105" s="4"/>
      <c r="KXG105" s="4"/>
      <c r="KXH105" s="4"/>
      <c r="KXI105" s="4"/>
      <c r="KXJ105" s="4"/>
      <c r="KXK105" s="4"/>
      <c r="KXL105" s="4"/>
      <c r="KXM105" s="4"/>
      <c r="KXN105" s="4"/>
      <c r="KXO105" s="4"/>
      <c r="KXP105" s="4"/>
      <c r="KXQ105" s="4"/>
      <c r="KXR105" s="4"/>
      <c r="KXS105" s="4"/>
      <c r="KXT105" s="4"/>
      <c r="KXU105" s="4"/>
      <c r="KXV105" s="4"/>
      <c r="KXW105" s="4"/>
      <c r="KXX105" s="4"/>
      <c r="KXY105" s="4"/>
      <c r="KXZ105" s="4"/>
      <c r="KYA105" s="4"/>
      <c r="KYB105" s="4"/>
      <c r="KYC105" s="4"/>
      <c r="KYD105" s="4"/>
      <c r="KYE105" s="4"/>
      <c r="KYF105" s="4"/>
      <c r="KYG105" s="4"/>
      <c r="KYH105" s="4"/>
      <c r="KYI105" s="4"/>
      <c r="KYJ105" s="4"/>
      <c r="KYK105" s="4"/>
      <c r="KYL105" s="4"/>
      <c r="KYM105" s="4"/>
      <c r="KYN105" s="4"/>
      <c r="KYO105" s="4"/>
      <c r="KYP105" s="4"/>
      <c r="KYQ105" s="4"/>
      <c r="KYR105" s="4"/>
      <c r="KYS105" s="4"/>
      <c r="KYT105" s="4"/>
      <c r="KYU105" s="4"/>
      <c r="KYV105" s="4"/>
      <c r="KYW105" s="4"/>
      <c r="KYX105" s="4"/>
      <c r="KYY105" s="4"/>
      <c r="KYZ105" s="4"/>
      <c r="KZA105" s="4"/>
      <c r="KZB105" s="4"/>
      <c r="KZC105" s="4"/>
      <c r="KZD105" s="4"/>
      <c r="KZE105" s="4"/>
      <c r="KZF105" s="4"/>
      <c r="KZG105" s="4"/>
      <c r="KZH105" s="4"/>
      <c r="KZI105" s="4"/>
      <c r="KZJ105" s="4"/>
      <c r="KZK105" s="4"/>
      <c r="KZL105" s="4"/>
      <c r="KZM105" s="4"/>
      <c r="KZN105" s="4"/>
      <c r="KZO105" s="4"/>
      <c r="KZP105" s="4"/>
      <c r="KZQ105" s="4"/>
      <c r="KZR105" s="4"/>
      <c r="KZS105" s="4"/>
      <c r="KZT105" s="4"/>
      <c r="KZU105" s="4"/>
      <c r="KZV105" s="4"/>
      <c r="KZW105" s="4"/>
      <c r="KZX105" s="4"/>
      <c r="KZY105" s="4"/>
      <c r="KZZ105" s="4"/>
      <c r="LAA105" s="4"/>
      <c r="LAB105" s="4"/>
      <c r="LAC105" s="4"/>
      <c r="LAD105" s="4"/>
      <c r="LAE105" s="4"/>
      <c r="LAF105" s="4"/>
      <c r="LAG105" s="4"/>
      <c r="LAH105" s="4"/>
      <c r="LAI105" s="4"/>
      <c r="LAJ105" s="4"/>
      <c r="LAK105" s="4"/>
      <c r="LAL105" s="4"/>
      <c r="LAM105" s="4"/>
      <c r="LAN105" s="4"/>
      <c r="LAO105" s="4"/>
      <c r="LAP105" s="4"/>
      <c r="LAQ105" s="4"/>
      <c r="LAR105" s="4"/>
      <c r="LAS105" s="4"/>
      <c r="LAT105" s="4"/>
      <c r="LAU105" s="4"/>
      <c r="LAV105" s="4"/>
      <c r="LAW105" s="4"/>
      <c r="LAX105" s="4"/>
      <c r="LAY105" s="4"/>
      <c r="LAZ105" s="4"/>
      <c r="LBA105" s="4"/>
      <c r="LBB105" s="4"/>
      <c r="LBC105" s="4"/>
      <c r="LBD105" s="4"/>
      <c r="LBE105" s="4"/>
      <c r="LBF105" s="4"/>
      <c r="LBG105" s="4"/>
      <c r="LBH105" s="4"/>
      <c r="LBI105" s="4"/>
      <c r="LBJ105" s="4"/>
      <c r="LBK105" s="4"/>
      <c r="LBL105" s="4"/>
      <c r="LBM105" s="4"/>
      <c r="LBN105" s="4"/>
      <c r="LBO105" s="4"/>
      <c r="LBP105" s="4"/>
      <c r="LBQ105" s="4"/>
      <c r="LBR105" s="4"/>
      <c r="LBS105" s="4"/>
      <c r="LBT105" s="4"/>
      <c r="LBU105" s="4"/>
      <c r="LBV105" s="4"/>
      <c r="LBW105" s="4"/>
      <c r="LBX105" s="4"/>
      <c r="LBY105" s="4"/>
      <c r="LBZ105" s="4"/>
      <c r="LCA105" s="4"/>
      <c r="LCB105" s="4"/>
      <c r="LCC105" s="4"/>
      <c r="LCD105" s="4"/>
      <c r="LCE105" s="4"/>
      <c r="LCF105" s="4"/>
      <c r="LCG105" s="4"/>
      <c r="LCH105" s="4"/>
      <c r="LCI105" s="4"/>
      <c r="LCJ105" s="4"/>
      <c r="LCK105" s="4"/>
      <c r="LCL105" s="4"/>
      <c r="LCM105" s="4"/>
      <c r="LCN105" s="4"/>
      <c r="LCO105" s="4"/>
      <c r="LCP105" s="4"/>
      <c r="LCQ105" s="4"/>
      <c r="LCR105" s="4"/>
      <c r="LCS105" s="4"/>
      <c r="LCT105" s="4"/>
      <c r="LCU105" s="4"/>
      <c r="LCV105" s="4"/>
      <c r="LCW105" s="4"/>
      <c r="LCX105" s="4"/>
      <c r="LCY105" s="4"/>
      <c r="LCZ105" s="4"/>
      <c r="LDA105" s="4"/>
      <c r="LDB105" s="4"/>
      <c r="LDC105" s="4"/>
      <c r="LDD105" s="4"/>
      <c r="LDE105" s="4"/>
      <c r="LDF105" s="4"/>
      <c r="LDG105" s="4"/>
      <c r="LDH105" s="4"/>
      <c r="LDI105" s="4"/>
      <c r="LDJ105" s="4"/>
      <c r="LDK105" s="4"/>
      <c r="LDL105" s="4"/>
      <c r="LDM105" s="4"/>
      <c r="LDN105" s="4"/>
      <c r="LDO105" s="4"/>
      <c r="LDP105" s="4"/>
      <c r="LDQ105" s="4"/>
      <c r="LDR105" s="4"/>
      <c r="LDS105" s="4"/>
      <c r="LDT105" s="4"/>
      <c r="LDU105" s="4"/>
      <c r="LDV105" s="4"/>
      <c r="LDW105" s="4"/>
      <c r="LDX105" s="4"/>
      <c r="LDY105" s="4"/>
      <c r="LDZ105" s="4"/>
      <c r="LEA105" s="4"/>
      <c r="LEB105" s="4"/>
      <c r="LEC105" s="4"/>
      <c r="LED105" s="4"/>
      <c r="LEE105" s="4"/>
      <c r="LEF105" s="4"/>
      <c r="LEG105" s="4"/>
      <c r="LEH105" s="4"/>
      <c r="LEI105" s="4"/>
      <c r="LEJ105" s="4"/>
      <c r="LEK105" s="4"/>
      <c r="LEL105" s="4"/>
      <c r="LEM105" s="4"/>
      <c r="LEN105" s="4"/>
      <c r="LEO105" s="4"/>
      <c r="LEP105" s="4"/>
      <c r="LEQ105" s="4"/>
      <c r="LER105" s="4"/>
      <c r="LES105" s="4"/>
      <c r="LET105" s="4"/>
      <c r="LEU105" s="4"/>
      <c r="LEV105" s="4"/>
      <c r="LEW105" s="4"/>
      <c r="LEX105" s="4"/>
      <c r="LEY105" s="4"/>
      <c r="LEZ105" s="4"/>
      <c r="LFA105" s="4"/>
      <c r="LFB105" s="4"/>
      <c r="LFC105" s="4"/>
      <c r="LFD105" s="4"/>
      <c r="LFE105" s="4"/>
      <c r="LFF105" s="4"/>
      <c r="LFG105" s="4"/>
      <c r="LFH105" s="4"/>
      <c r="LFI105" s="4"/>
      <c r="LFJ105" s="4"/>
      <c r="LFK105" s="4"/>
      <c r="LFL105" s="4"/>
      <c r="LFM105" s="4"/>
      <c r="LFN105" s="4"/>
      <c r="LFO105" s="4"/>
      <c r="LFP105" s="4"/>
      <c r="LFQ105" s="4"/>
      <c r="LFR105" s="4"/>
      <c r="LFS105" s="4"/>
      <c r="LFT105" s="4"/>
      <c r="LFU105" s="4"/>
      <c r="LFV105" s="4"/>
      <c r="LFW105" s="4"/>
      <c r="LFX105" s="4"/>
      <c r="LFY105" s="4"/>
      <c r="LFZ105" s="4"/>
      <c r="LGA105" s="4"/>
      <c r="LGB105" s="4"/>
      <c r="LGC105" s="4"/>
      <c r="LGD105" s="4"/>
      <c r="LGE105" s="4"/>
      <c r="LGF105" s="4"/>
      <c r="LGG105" s="4"/>
      <c r="LGH105" s="4"/>
      <c r="LGI105" s="4"/>
      <c r="LGJ105" s="4"/>
      <c r="LGK105" s="4"/>
      <c r="LGL105" s="4"/>
      <c r="LGM105" s="4"/>
      <c r="LGN105" s="4"/>
      <c r="LGO105" s="4"/>
      <c r="LGP105" s="4"/>
      <c r="LGQ105" s="4"/>
      <c r="LGR105" s="4"/>
      <c r="LGS105" s="4"/>
      <c r="LGT105" s="4"/>
      <c r="LGU105" s="4"/>
      <c r="LGV105" s="4"/>
      <c r="LGW105" s="4"/>
      <c r="LGX105" s="4"/>
      <c r="LGY105" s="4"/>
      <c r="LGZ105" s="4"/>
      <c r="LHA105" s="4"/>
      <c r="LHB105" s="4"/>
      <c r="LHC105" s="4"/>
      <c r="LHD105" s="4"/>
      <c r="LHE105" s="4"/>
      <c r="LHF105" s="4"/>
      <c r="LHG105" s="4"/>
      <c r="LHH105" s="4"/>
      <c r="LHI105" s="4"/>
      <c r="LHJ105" s="4"/>
      <c r="LHK105" s="4"/>
      <c r="LHL105" s="4"/>
      <c r="LHM105" s="4"/>
      <c r="LHN105" s="4"/>
      <c r="LHO105" s="4"/>
      <c r="LHP105" s="4"/>
      <c r="LHQ105" s="4"/>
      <c r="LHR105" s="4"/>
      <c r="LHS105" s="4"/>
      <c r="LHT105" s="4"/>
      <c r="LHU105" s="4"/>
      <c r="LHV105" s="4"/>
      <c r="LHW105" s="4"/>
      <c r="LHX105" s="4"/>
      <c r="LHY105" s="4"/>
      <c r="LHZ105" s="4"/>
      <c r="LIA105" s="4"/>
      <c r="LIB105" s="4"/>
      <c r="LIC105" s="4"/>
      <c r="LID105" s="4"/>
      <c r="LIE105" s="4"/>
      <c r="LIF105" s="4"/>
      <c r="LIG105" s="4"/>
      <c r="LIH105" s="4"/>
      <c r="LII105" s="4"/>
      <c r="LIJ105" s="4"/>
      <c r="LIK105" s="4"/>
      <c r="LIL105" s="4"/>
      <c r="LIM105" s="4"/>
      <c r="LIN105" s="4"/>
      <c r="LIO105" s="4"/>
      <c r="LIP105" s="4"/>
      <c r="LIQ105" s="4"/>
      <c r="LIR105" s="4"/>
      <c r="LIS105" s="4"/>
      <c r="LIT105" s="4"/>
      <c r="LIU105" s="4"/>
      <c r="LIV105" s="4"/>
      <c r="LIW105" s="4"/>
      <c r="LIX105" s="4"/>
      <c r="LIY105" s="4"/>
      <c r="LIZ105" s="4"/>
      <c r="LJA105" s="4"/>
      <c r="LJB105" s="4"/>
      <c r="LJC105" s="4"/>
      <c r="LJD105" s="4"/>
      <c r="LJE105" s="4"/>
      <c r="LJF105" s="4"/>
      <c r="LJG105" s="4"/>
      <c r="LJH105" s="4"/>
      <c r="LJI105" s="4"/>
      <c r="LJJ105" s="4"/>
      <c r="LJK105" s="4"/>
      <c r="LJL105" s="4"/>
      <c r="LJM105" s="4"/>
      <c r="LJN105" s="4"/>
      <c r="LJO105" s="4"/>
      <c r="LJP105" s="4"/>
      <c r="LJQ105" s="4"/>
      <c r="LJR105" s="4"/>
      <c r="LJS105" s="4"/>
      <c r="LJT105" s="4"/>
      <c r="LJU105" s="4"/>
      <c r="LJV105" s="4"/>
      <c r="LJW105" s="4"/>
      <c r="LJX105" s="4"/>
      <c r="LJY105" s="4"/>
      <c r="LJZ105" s="4"/>
      <c r="LKA105" s="4"/>
      <c r="LKB105" s="4"/>
      <c r="LKC105" s="4"/>
      <c r="LKD105" s="4"/>
      <c r="LKE105" s="4"/>
      <c r="LKF105" s="4"/>
      <c r="LKG105" s="4"/>
      <c r="LKH105" s="4"/>
      <c r="LKI105" s="4"/>
      <c r="LKJ105" s="4"/>
      <c r="LKK105" s="4"/>
      <c r="LKL105" s="4"/>
      <c r="LKM105" s="4"/>
      <c r="LKN105" s="4"/>
      <c r="LKO105" s="4"/>
      <c r="LKP105" s="4"/>
      <c r="LKQ105" s="4"/>
      <c r="LKR105" s="4"/>
      <c r="LKS105" s="4"/>
      <c r="LKT105" s="4"/>
      <c r="LKU105" s="4"/>
      <c r="LKV105" s="4"/>
      <c r="LKW105" s="4"/>
      <c r="LKX105" s="4"/>
      <c r="LKY105" s="4"/>
      <c r="LKZ105" s="4"/>
      <c r="LLA105" s="4"/>
      <c r="LLB105" s="4"/>
      <c r="LLC105" s="4"/>
      <c r="LLD105" s="4"/>
      <c r="LLE105" s="4"/>
      <c r="LLF105" s="4"/>
      <c r="LLG105" s="4"/>
      <c r="LLH105" s="4"/>
      <c r="LLI105" s="4"/>
      <c r="LLJ105" s="4"/>
      <c r="LLK105" s="4"/>
      <c r="LLL105" s="4"/>
      <c r="LLM105" s="4"/>
      <c r="LLN105" s="4"/>
      <c r="LLO105" s="4"/>
      <c r="LLP105" s="4"/>
      <c r="LLQ105" s="4"/>
      <c r="LLR105" s="4"/>
      <c r="LLS105" s="4"/>
      <c r="LLT105" s="4"/>
      <c r="LLU105" s="4"/>
      <c r="LLV105" s="4"/>
      <c r="LLW105" s="4"/>
      <c r="LLX105" s="4"/>
      <c r="LLY105" s="4"/>
      <c r="LLZ105" s="4"/>
      <c r="LMA105" s="4"/>
      <c r="LMB105" s="4"/>
      <c r="LMC105" s="4"/>
      <c r="LMD105" s="4"/>
      <c r="LME105" s="4"/>
      <c r="LMF105" s="4"/>
      <c r="LMG105" s="4"/>
      <c r="LMH105" s="4"/>
      <c r="LMI105" s="4"/>
      <c r="LMJ105" s="4"/>
      <c r="LMK105" s="4"/>
      <c r="LML105" s="4"/>
      <c r="LMM105" s="4"/>
      <c r="LMN105" s="4"/>
      <c r="LMO105" s="4"/>
      <c r="LMP105" s="4"/>
      <c r="LMQ105" s="4"/>
      <c r="LMR105" s="4"/>
      <c r="LMS105" s="4"/>
      <c r="LMT105" s="4"/>
      <c r="LMU105" s="4"/>
      <c r="LMV105" s="4"/>
      <c r="LMW105" s="4"/>
      <c r="LMX105" s="4"/>
      <c r="LMY105" s="4"/>
      <c r="LMZ105" s="4"/>
      <c r="LNA105" s="4"/>
      <c r="LNB105" s="4"/>
      <c r="LNC105" s="4"/>
      <c r="LND105" s="4"/>
      <c r="LNE105" s="4"/>
      <c r="LNF105" s="4"/>
      <c r="LNG105" s="4"/>
      <c r="LNH105" s="4"/>
      <c r="LNI105" s="4"/>
      <c r="LNJ105" s="4"/>
      <c r="LNK105" s="4"/>
      <c r="LNL105" s="4"/>
      <c r="LNM105" s="4"/>
      <c r="LNN105" s="4"/>
      <c r="LNO105" s="4"/>
      <c r="LNP105" s="4"/>
      <c r="LNQ105" s="4"/>
      <c r="LNR105" s="4"/>
      <c r="LNS105" s="4"/>
      <c r="LNT105" s="4"/>
      <c r="LNU105" s="4"/>
      <c r="LNV105" s="4"/>
      <c r="LNW105" s="4"/>
      <c r="LNX105" s="4"/>
      <c r="LNY105" s="4"/>
      <c r="LNZ105" s="4"/>
      <c r="LOA105" s="4"/>
      <c r="LOB105" s="4"/>
      <c r="LOC105" s="4"/>
      <c r="LOD105" s="4"/>
      <c r="LOE105" s="4"/>
      <c r="LOF105" s="4"/>
      <c r="LOG105" s="4"/>
      <c r="LOH105" s="4"/>
      <c r="LOI105" s="4"/>
      <c r="LOJ105" s="4"/>
      <c r="LOK105" s="4"/>
      <c r="LOL105" s="4"/>
      <c r="LOM105" s="4"/>
      <c r="LON105" s="4"/>
      <c r="LOO105" s="4"/>
      <c r="LOP105" s="4"/>
      <c r="LOQ105" s="4"/>
      <c r="LOR105" s="4"/>
      <c r="LOS105" s="4"/>
      <c r="LOT105" s="4"/>
      <c r="LOU105" s="4"/>
      <c r="LOV105" s="4"/>
      <c r="LOW105" s="4"/>
      <c r="LOX105" s="4"/>
      <c r="LOY105" s="4"/>
      <c r="LOZ105" s="4"/>
      <c r="LPA105" s="4"/>
      <c r="LPB105" s="4"/>
      <c r="LPC105" s="4"/>
      <c r="LPD105" s="4"/>
      <c r="LPE105" s="4"/>
      <c r="LPF105" s="4"/>
      <c r="LPG105" s="4"/>
      <c r="LPH105" s="4"/>
      <c r="LPI105" s="4"/>
      <c r="LPJ105" s="4"/>
      <c r="LPK105" s="4"/>
      <c r="LPL105" s="4"/>
      <c r="LPM105" s="4"/>
      <c r="LPN105" s="4"/>
      <c r="LPO105" s="4"/>
      <c r="LPP105" s="4"/>
      <c r="LPQ105" s="4"/>
      <c r="LPR105" s="4"/>
      <c r="LPS105" s="4"/>
      <c r="LPT105" s="4"/>
      <c r="LPU105" s="4"/>
      <c r="LPV105" s="4"/>
      <c r="LPW105" s="4"/>
      <c r="LPX105" s="4"/>
      <c r="LPY105" s="4"/>
      <c r="LPZ105" s="4"/>
      <c r="LQA105" s="4"/>
      <c r="LQB105" s="4"/>
      <c r="LQC105" s="4"/>
      <c r="LQD105" s="4"/>
      <c r="LQE105" s="4"/>
      <c r="LQF105" s="4"/>
      <c r="LQG105" s="4"/>
      <c r="LQH105" s="4"/>
      <c r="LQI105" s="4"/>
      <c r="LQJ105" s="4"/>
      <c r="LQK105" s="4"/>
      <c r="LQL105" s="4"/>
      <c r="LQM105" s="4"/>
      <c r="LQN105" s="4"/>
      <c r="LQO105" s="4"/>
      <c r="LQP105" s="4"/>
      <c r="LQQ105" s="4"/>
      <c r="LQR105" s="4"/>
      <c r="LQS105" s="4"/>
      <c r="LQT105" s="4"/>
      <c r="LQU105" s="4"/>
      <c r="LQV105" s="4"/>
      <c r="LQW105" s="4"/>
      <c r="LQX105" s="4"/>
      <c r="LQY105" s="4"/>
      <c r="LQZ105" s="4"/>
      <c r="LRA105" s="4"/>
      <c r="LRB105" s="4"/>
      <c r="LRC105" s="4"/>
      <c r="LRD105" s="4"/>
      <c r="LRE105" s="4"/>
      <c r="LRF105" s="4"/>
      <c r="LRG105" s="4"/>
      <c r="LRH105" s="4"/>
      <c r="LRI105" s="4"/>
      <c r="LRJ105" s="4"/>
      <c r="LRK105" s="4"/>
      <c r="LRL105" s="4"/>
      <c r="LRM105" s="4"/>
      <c r="LRN105" s="4"/>
      <c r="LRO105" s="4"/>
      <c r="LRP105" s="4"/>
      <c r="LRQ105" s="4"/>
      <c r="LRR105" s="4"/>
      <c r="LRS105" s="4"/>
      <c r="LRT105" s="4"/>
      <c r="LRU105" s="4"/>
      <c r="LRV105" s="4"/>
      <c r="LRW105" s="4"/>
      <c r="LRX105" s="4"/>
      <c r="LRY105" s="4"/>
      <c r="LRZ105" s="4"/>
      <c r="LSA105" s="4"/>
      <c r="LSB105" s="4"/>
      <c r="LSC105" s="4"/>
      <c r="LSD105" s="4"/>
      <c r="LSE105" s="4"/>
      <c r="LSF105" s="4"/>
      <c r="LSG105" s="4"/>
      <c r="LSH105" s="4"/>
      <c r="LSI105" s="4"/>
      <c r="LSJ105" s="4"/>
      <c r="LSK105" s="4"/>
      <c r="LSL105" s="4"/>
      <c r="LSM105" s="4"/>
      <c r="LSN105" s="4"/>
      <c r="LSO105" s="4"/>
      <c r="LSP105" s="4"/>
      <c r="LSQ105" s="4"/>
      <c r="LSR105" s="4"/>
      <c r="LSS105" s="4"/>
      <c r="LST105" s="4"/>
      <c r="LSU105" s="4"/>
      <c r="LSV105" s="4"/>
      <c r="LSW105" s="4"/>
      <c r="LSX105" s="4"/>
      <c r="LSY105" s="4"/>
      <c r="LSZ105" s="4"/>
      <c r="LTA105" s="4"/>
      <c r="LTB105" s="4"/>
      <c r="LTC105" s="4"/>
      <c r="LTD105" s="4"/>
      <c r="LTE105" s="4"/>
      <c r="LTF105" s="4"/>
      <c r="LTG105" s="4"/>
      <c r="LTH105" s="4"/>
      <c r="LTI105" s="4"/>
      <c r="LTJ105" s="4"/>
      <c r="LTK105" s="4"/>
      <c r="LTL105" s="4"/>
      <c r="LTM105" s="4"/>
      <c r="LTN105" s="4"/>
      <c r="LTO105" s="4"/>
      <c r="LTP105" s="4"/>
      <c r="LTQ105" s="4"/>
      <c r="LTR105" s="4"/>
      <c r="LTS105" s="4"/>
      <c r="LTT105" s="4"/>
      <c r="LTU105" s="4"/>
      <c r="LTV105" s="4"/>
      <c r="LTW105" s="4"/>
      <c r="LTX105" s="4"/>
      <c r="LTY105" s="4"/>
      <c r="LTZ105" s="4"/>
      <c r="LUA105" s="4"/>
      <c r="LUB105" s="4"/>
      <c r="LUC105" s="4"/>
      <c r="LUD105" s="4"/>
      <c r="LUE105" s="4"/>
      <c r="LUF105" s="4"/>
      <c r="LUG105" s="4"/>
      <c r="LUH105" s="4"/>
      <c r="LUI105" s="4"/>
      <c r="LUJ105" s="4"/>
      <c r="LUK105" s="4"/>
      <c r="LUL105" s="4"/>
      <c r="LUM105" s="4"/>
      <c r="LUN105" s="4"/>
      <c r="LUO105" s="4"/>
      <c r="LUP105" s="4"/>
      <c r="LUQ105" s="4"/>
      <c r="LUR105" s="4"/>
      <c r="LUS105" s="4"/>
      <c r="LUT105" s="4"/>
      <c r="LUU105" s="4"/>
      <c r="LUV105" s="4"/>
      <c r="LUW105" s="4"/>
      <c r="LUX105" s="4"/>
      <c r="LUY105" s="4"/>
      <c r="LUZ105" s="4"/>
      <c r="LVA105" s="4"/>
      <c r="LVB105" s="4"/>
      <c r="LVC105" s="4"/>
      <c r="LVD105" s="4"/>
      <c r="LVE105" s="4"/>
      <c r="LVF105" s="4"/>
      <c r="LVG105" s="4"/>
      <c r="LVH105" s="4"/>
      <c r="LVI105" s="4"/>
      <c r="LVJ105" s="4"/>
      <c r="LVK105" s="4"/>
      <c r="LVL105" s="4"/>
      <c r="LVM105" s="4"/>
      <c r="LVN105" s="4"/>
      <c r="LVO105" s="4"/>
      <c r="LVP105" s="4"/>
      <c r="LVQ105" s="4"/>
      <c r="LVR105" s="4"/>
      <c r="LVS105" s="4"/>
      <c r="LVT105" s="4"/>
      <c r="LVU105" s="4"/>
      <c r="LVV105" s="4"/>
      <c r="LVW105" s="4"/>
      <c r="LVX105" s="4"/>
      <c r="LVY105" s="4"/>
      <c r="LVZ105" s="4"/>
      <c r="LWA105" s="4"/>
      <c r="LWB105" s="4"/>
      <c r="LWC105" s="4"/>
      <c r="LWD105" s="4"/>
      <c r="LWE105" s="4"/>
      <c r="LWF105" s="4"/>
      <c r="LWG105" s="4"/>
      <c r="LWH105" s="4"/>
      <c r="LWI105" s="4"/>
      <c r="LWJ105" s="4"/>
      <c r="LWK105" s="4"/>
      <c r="LWL105" s="4"/>
      <c r="LWM105" s="4"/>
      <c r="LWN105" s="4"/>
      <c r="LWO105" s="4"/>
      <c r="LWP105" s="4"/>
      <c r="LWQ105" s="4"/>
      <c r="LWR105" s="4"/>
      <c r="LWS105" s="4"/>
      <c r="LWT105" s="4"/>
      <c r="LWU105" s="4"/>
      <c r="LWV105" s="4"/>
      <c r="LWW105" s="4"/>
      <c r="LWX105" s="4"/>
      <c r="LWY105" s="4"/>
      <c r="LWZ105" s="4"/>
      <c r="LXA105" s="4"/>
      <c r="LXB105" s="4"/>
      <c r="LXC105" s="4"/>
      <c r="LXD105" s="4"/>
      <c r="LXE105" s="4"/>
      <c r="LXF105" s="4"/>
      <c r="LXG105" s="4"/>
      <c r="LXH105" s="4"/>
      <c r="LXI105" s="4"/>
      <c r="LXJ105" s="4"/>
      <c r="LXK105" s="4"/>
      <c r="LXL105" s="4"/>
      <c r="LXM105" s="4"/>
      <c r="LXN105" s="4"/>
      <c r="LXO105" s="4"/>
      <c r="LXP105" s="4"/>
      <c r="LXQ105" s="4"/>
      <c r="LXR105" s="4"/>
      <c r="LXS105" s="4"/>
      <c r="LXT105" s="4"/>
      <c r="LXU105" s="4"/>
      <c r="LXV105" s="4"/>
      <c r="LXW105" s="4"/>
      <c r="LXX105" s="4"/>
      <c r="LXY105" s="4"/>
      <c r="LXZ105" s="4"/>
      <c r="LYA105" s="4"/>
      <c r="LYB105" s="4"/>
      <c r="LYC105" s="4"/>
      <c r="LYD105" s="4"/>
      <c r="LYE105" s="4"/>
      <c r="LYF105" s="4"/>
      <c r="LYG105" s="4"/>
      <c r="LYH105" s="4"/>
      <c r="LYI105" s="4"/>
      <c r="LYJ105" s="4"/>
      <c r="LYK105" s="4"/>
      <c r="LYL105" s="4"/>
      <c r="LYM105" s="4"/>
      <c r="LYN105" s="4"/>
      <c r="LYO105" s="4"/>
      <c r="LYP105" s="4"/>
      <c r="LYQ105" s="4"/>
      <c r="LYR105" s="4"/>
      <c r="LYS105" s="4"/>
      <c r="LYT105" s="4"/>
      <c r="LYU105" s="4"/>
      <c r="LYV105" s="4"/>
      <c r="LYW105" s="4"/>
      <c r="LYX105" s="4"/>
      <c r="LYY105" s="4"/>
      <c r="LYZ105" s="4"/>
      <c r="LZA105" s="4"/>
      <c r="LZB105" s="4"/>
      <c r="LZC105" s="4"/>
      <c r="LZD105" s="4"/>
      <c r="LZE105" s="4"/>
      <c r="LZF105" s="4"/>
      <c r="LZG105" s="4"/>
      <c r="LZH105" s="4"/>
      <c r="LZI105" s="4"/>
      <c r="LZJ105" s="4"/>
      <c r="LZK105" s="4"/>
      <c r="LZL105" s="4"/>
      <c r="LZM105" s="4"/>
      <c r="LZN105" s="4"/>
      <c r="LZO105" s="4"/>
      <c r="LZP105" s="4"/>
      <c r="LZQ105" s="4"/>
      <c r="LZR105" s="4"/>
      <c r="LZS105" s="4"/>
      <c r="LZT105" s="4"/>
      <c r="LZU105" s="4"/>
      <c r="LZV105" s="4"/>
      <c r="LZW105" s="4"/>
      <c r="LZX105" s="4"/>
      <c r="LZY105" s="4"/>
      <c r="LZZ105" s="4"/>
      <c r="MAA105" s="4"/>
      <c r="MAB105" s="4"/>
      <c r="MAC105" s="4"/>
      <c r="MAD105" s="4"/>
      <c r="MAE105" s="4"/>
      <c r="MAF105" s="4"/>
      <c r="MAG105" s="4"/>
      <c r="MAH105" s="4"/>
      <c r="MAI105" s="4"/>
      <c r="MAJ105" s="4"/>
      <c r="MAK105" s="4"/>
      <c r="MAL105" s="4"/>
      <c r="MAM105" s="4"/>
      <c r="MAN105" s="4"/>
      <c r="MAO105" s="4"/>
      <c r="MAP105" s="4"/>
      <c r="MAQ105" s="4"/>
      <c r="MAR105" s="4"/>
      <c r="MAS105" s="4"/>
      <c r="MAT105" s="4"/>
      <c r="MAU105" s="4"/>
      <c r="MAV105" s="4"/>
      <c r="MAW105" s="4"/>
      <c r="MAX105" s="4"/>
      <c r="MAY105" s="4"/>
      <c r="MAZ105" s="4"/>
      <c r="MBA105" s="4"/>
      <c r="MBB105" s="4"/>
      <c r="MBC105" s="4"/>
      <c r="MBD105" s="4"/>
      <c r="MBE105" s="4"/>
      <c r="MBF105" s="4"/>
      <c r="MBG105" s="4"/>
      <c r="MBH105" s="4"/>
      <c r="MBI105" s="4"/>
      <c r="MBJ105" s="4"/>
      <c r="MBK105" s="4"/>
      <c r="MBL105" s="4"/>
      <c r="MBM105" s="4"/>
      <c r="MBN105" s="4"/>
      <c r="MBO105" s="4"/>
      <c r="MBP105" s="4"/>
      <c r="MBQ105" s="4"/>
      <c r="MBR105" s="4"/>
      <c r="MBS105" s="4"/>
      <c r="MBT105" s="4"/>
      <c r="MBU105" s="4"/>
      <c r="MBV105" s="4"/>
      <c r="MBW105" s="4"/>
      <c r="MBX105" s="4"/>
      <c r="MBY105" s="4"/>
      <c r="MBZ105" s="4"/>
      <c r="MCA105" s="4"/>
      <c r="MCB105" s="4"/>
      <c r="MCC105" s="4"/>
      <c r="MCD105" s="4"/>
      <c r="MCE105" s="4"/>
      <c r="MCF105" s="4"/>
      <c r="MCG105" s="4"/>
      <c r="MCH105" s="4"/>
      <c r="MCI105" s="4"/>
      <c r="MCJ105" s="4"/>
      <c r="MCK105" s="4"/>
      <c r="MCL105" s="4"/>
      <c r="MCM105" s="4"/>
      <c r="MCN105" s="4"/>
      <c r="MCO105" s="4"/>
      <c r="MCP105" s="4"/>
      <c r="MCQ105" s="4"/>
      <c r="MCR105" s="4"/>
      <c r="MCS105" s="4"/>
      <c r="MCT105" s="4"/>
      <c r="MCU105" s="4"/>
      <c r="MCV105" s="4"/>
      <c r="MCW105" s="4"/>
      <c r="MCX105" s="4"/>
      <c r="MCY105" s="4"/>
      <c r="MCZ105" s="4"/>
      <c r="MDA105" s="4"/>
      <c r="MDB105" s="4"/>
      <c r="MDC105" s="4"/>
      <c r="MDD105" s="4"/>
      <c r="MDE105" s="4"/>
      <c r="MDF105" s="4"/>
      <c r="MDG105" s="4"/>
      <c r="MDH105" s="4"/>
      <c r="MDI105" s="4"/>
      <c r="MDJ105" s="4"/>
      <c r="MDK105" s="4"/>
      <c r="MDL105" s="4"/>
      <c r="MDM105" s="4"/>
      <c r="MDN105" s="4"/>
      <c r="MDO105" s="4"/>
      <c r="MDP105" s="4"/>
      <c r="MDQ105" s="4"/>
      <c r="MDR105" s="4"/>
      <c r="MDS105" s="4"/>
      <c r="MDT105" s="4"/>
      <c r="MDU105" s="4"/>
      <c r="MDV105" s="4"/>
      <c r="MDW105" s="4"/>
      <c r="MDX105" s="4"/>
      <c r="MDY105" s="4"/>
      <c r="MDZ105" s="4"/>
      <c r="MEA105" s="4"/>
      <c r="MEB105" s="4"/>
      <c r="MEC105" s="4"/>
      <c r="MED105" s="4"/>
      <c r="MEE105" s="4"/>
      <c r="MEF105" s="4"/>
      <c r="MEG105" s="4"/>
      <c r="MEH105" s="4"/>
      <c r="MEI105" s="4"/>
      <c r="MEJ105" s="4"/>
      <c r="MEK105" s="4"/>
      <c r="MEL105" s="4"/>
      <c r="MEM105" s="4"/>
      <c r="MEN105" s="4"/>
      <c r="MEO105" s="4"/>
      <c r="MEP105" s="4"/>
      <c r="MEQ105" s="4"/>
      <c r="MER105" s="4"/>
      <c r="MES105" s="4"/>
      <c r="MET105" s="4"/>
      <c r="MEU105" s="4"/>
      <c r="MEV105" s="4"/>
      <c r="MEW105" s="4"/>
      <c r="MEX105" s="4"/>
      <c r="MEY105" s="4"/>
      <c r="MEZ105" s="4"/>
      <c r="MFA105" s="4"/>
      <c r="MFB105" s="4"/>
      <c r="MFC105" s="4"/>
      <c r="MFD105" s="4"/>
      <c r="MFE105" s="4"/>
      <c r="MFF105" s="4"/>
      <c r="MFG105" s="4"/>
      <c r="MFH105" s="4"/>
      <c r="MFI105" s="4"/>
      <c r="MFJ105" s="4"/>
      <c r="MFK105" s="4"/>
      <c r="MFL105" s="4"/>
      <c r="MFM105" s="4"/>
      <c r="MFN105" s="4"/>
      <c r="MFO105" s="4"/>
      <c r="MFP105" s="4"/>
      <c r="MFQ105" s="4"/>
      <c r="MFR105" s="4"/>
      <c r="MFS105" s="4"/>
      <c r="MFT105" s="4"/>
      <c r="MFU105" s="4"/>
      <c r="MFV105" s="4"/>
      <c r="MFW105" s="4"/>
      <c r="MFX105" s="4"/>
      <c r="MFY105" s="4"/>
      <c r="MFZ105" s="4"/>
      <c r="MGA105" s="4"/>
      <c r="MGB105" s="4"/>
      <c r="MGC105" s="4"/>
      <c r="MGD105" s="4"/>
      <c r="MGE105" s="4"/>
      <c r="MGF105" s="4"/>
      <c r="MGG105" s="4"/>
      <c r="MGH105" s="4"/>
      <c r="MGI105" s="4"/>
      <c r="MGJ105" s="4"/>
      <c r="MGK105" s="4"/>
      <c r="MGL105" s="4"/>
      <c r="MGM105" s="4"/>
      <c r="MGN105" s="4"/>
      <c r="MGO105" s="4"/>
      <c r="MGP105" s="4"/>
      <c r="MGQ105" s="4"/>
      <c r="MGR105" s="4"/>
      <c r="MGS105" s="4"/>
      <c r="MGT105" s="4"/>
      <c r="MGU105" s="4"/>
      <c r="MGV105" s="4"/>
      <c r="MGW105" s="4"/>
      <c r="MGX105" s="4"/>
      <c r="MGY105" s="4"/>
      <c r="MGZ105" s="4"/>
      <c r="MHA105" s="4"/>
      <c r="MHB105" s="4"/>
      <c r="MHC105" s="4"/>
      <c r="MHD105" s="4"/>
      <c r="MHE105" s="4"/>
      <c r="MHF105" s="4"/>
      <c r="MHG105" s="4"/>
      <c r="MHH105" s="4"/>
      <c r="MHI105" s="4"/>
      <c r="MHJ105" s="4"/>
      <c r="MHK105" s="4"/>
      <c r="MHL105" s="4"/>
      <c r="MHM105" s="4"/>
      <c r="MHN105" s="4"/>
      <c r="MHO105" s="4"/>
      <c r="MHP105" s="4"/>
      <c r="MHQ105" s="4"/>
      <c r="MHR105" s="4"/>
      <c r="MHS105" s="4"/>
      <c r="MHT105" s="4"/>
      <c r="MHU105" s="4"/>
      <c r="MHV105" s="4"/>
      <c r="MHW105" s="4"/>
      <c r="MHX105" s="4"/>
      <c r="MHY105" s="4"/>
      <c r="MHZ105" s="4"/>
      <c r="MIA105" s="4"/>
      <c r="MIB105" s="4"/>
      <c r="MIC105" s="4"/>
      <c r="MID105" s="4"/>
      <c r="MIE105" s="4"/>
      <c r="MIF105" s="4"/>
      <c r="MIG105" s="4"/>
      <c r="MIH105" s="4"/>
      <c r="MII105" s="4"/>
      <c r="MIJ105" s="4"/>
      <c r="MIK105" s="4"/>
      <c r="MIL105" s="4"/>
      <c r="MIM105" s="4"/>
      <c r="MIN105" s="4"/>
      <c r="MIO105" s="4"/>
      <c r="MIP105" s="4"/>
      <c r="MIQ105" s="4"/>
      <c r="MIR105" s="4"/>
      <c r="MIS105" s="4"/>
      <c r="MIT105" s="4"/>
      <c r="MIU105" s="4"/>
      <c r="MIV105" s="4"/>
      <c r="MIW105" s="4"/>
      <c r="MIX105" s="4"/>
      <c r="MIY105" s="4"/>
      <c r="MIZ105" s="4"/>
      <c r="MJA105" s="4"/>
      <c r="MJB105" s="4"/>
      <c r="MJC105" s="4"/>
      <c r="MJD105" s="4"/>
      <c r="MJE105" s="4"/>
      <c r="MJF105" s="4"/>
      <c r="MJG105" s="4"/>
      <c r="MJH105" s="4"/>
      <c r="MJI105" s="4"/>
      <c r="MJJ105" s="4"/>
      <c r="MJK105" s="4"/>
      <c r="MJL105" s="4"/>
      <c r="MJM105" s="4"/>
      <c r="MJN105" s="4"/>
      <c r="MJO105" s="4"/>
      <c r="MJP105" s="4"/>
      <c r="MJQ105" s="4"/>
      <c r="MJR105" s="4"/>
      <c r="MJS105" s="4"/>
      <c r="MJT105" s="4"/>
      <c r="MJU105" s="4"/>
      <c r="MJV105" s="4"/>
      <c r="MJW105" s="4"/>
      <c r="MJX105" s="4"/>
      <c r="MJY105" s="4"/>
      <c r="MJZ105" s="4"/>
      <c r="MKA105" s="4"/>
      <c r="MKB105" s="4"/>
      <c r="MKC105" s="4"/>
      <c r="MKD105" s="4"/>
      <c r="MKE105" s="4"/>
      <c r="MKF105" s="4"/>
      <c r="MKG105" s="4"/>
      <c r="MKH105" s="4"/>
      <c r="MKI105" s="4"/>
      <c r="MKJ105" s="4"/>
      <c r="MKK105" s="4"/>
      <c r="MKL105" s="4"/>
      <c r="MKM105" s="4"/>
      <c r="MKN105" s="4"/>
      <c r="MKO105" s="4"/>
      <c r="MKP105" s="4"/>
      <c r="MKQ105" s="4"/>
      <c r="MKR105" s="4"/>
      <c r="MKS105" s="4"/>
      <c r="MKT105" s="4"/>
      <c r="MKU105" s="4"/>
      <c r="MKV105" s="4"/>
      <c r="MKW105" s="4"/>
      <c r="MKX105" s="4"/>
      <c r="MKY105" s="4"/>
      <c r="MKZ105" s="4"/>
      <c r="MLA105" s="4"/>
      <c r="MLB105" s="4"/>
      <c r="MLC105" s="4"/>
      <c r="MLD105" s="4"/>
      <c r="MLE105" s="4"/>
      <c r="MLF105" s="4"/>
      <c r="MLG105" s="4"/>
      <c r="MLH105" s="4"/>
      <c r="MLI105" s="4"/>
      <c r="MLJ105" s="4"/>
      <c r="MLK105" s="4"/>
      <c r="MLL105" s="4"/>
      <c r="MLM105" s="4"/>
      <c r="MLN105" s="4"/>
      <c r="MLO105" s="4"/>
      <c r="MLP105" s="4"/>
      <c r="MLQ105" s="4"/>
      <c r="MLR105" s="4"/>
      <c r="MLS105" s="4"/>
      <c r="MLT105" s="4"/>
      <c r="MLU105" s="4"/>
      <c r="MLV105" s="4"/>
      <c r="MLW105" s="4"/>
      <c r="MLX105" s="4"/>
      <c r="MLY105" s="4"/>
      <c r="MLZ105" s="4"/>
      <c r="MMA105" s="4"/>
      <c r="MMB105" s="4"/>
      <c r="MMC105" s="4"/>
      <c r="MMD105" s="4"/>
      <c r="MME105" s="4"/>
      <c r="MMF105" s="4"/>
      <c r="MMG105" s="4"/>
      <c r="MMH105" s="4"/>
      <c r="MMI105" s="4"/>
      <c r="MMJ105" s="4"/>
      <c r="MMK105" s="4"/>
      <c r="MML105" s="4"/>
      <c r="MMM105" s="4"/>
      <c r="MMN105" s="4"/>
      <c r="MMO105" s="4"/>
      <c r="MMP105" s="4"/>
      <c r="MMQ105" s="4"/>
      <c r="MMR105" s="4"/>
      <c r="MMS105" s="4"/>
      <c r="MMT105" s="4"/>
      <c r="MMU105" s="4"/>
      <c r="MMV105" s="4"/>
      <c r="MMW105" s="4"/>
      <c r="MMX105" s="4"/>
      <c r="MMY105" s="4"/>
      <c r="MMZ105" s="4"/>
      <c r="MNA105" s="4"/>
      <c r="MNB105" s="4"/>
      <c r="MNC105" s="4"/>
      <c r="MND105" s="4"/>
      <c r="MNE105" s="4"/>
      <c r="MNF105" s="4"/>
      <c r="MNG105" s="4"/>
      <c r="MNH105" s="4"/>
      <c r="MNI105" s="4"/>
      <c r="MNJ105" s="4"/>
      <c r="MNK105" s="4"/>
      <c r="MNL105" s="4"/>
      <c r="MNM105" s="4"/>
      <c r="MNN105" s="4"/>
      <c r="MNO105" s="4"/>
      <c r="MNP105" s="4"/>
      <c r="MNQ105" s="4"/>
      <c r="MNR105" s="4"/>
      <c r="MNS105" s="4"/>
      <c r="MNT105" s="4"/>
      <c r="MNU105" s="4"/>
      <c r="MNV105" s="4"/>
      <c r="MNW105" s="4"/>
      <c r="MNX105" s="4"/>
      <c r="MNY105" s="4"/>
      <c r="MNZ105" s="4"/>
      <c r="MOA105" s="4"/>
      <c r="MOB105" s="4"/>
      <c r="MOC105" s="4"/>
      <c r="MOD105" s="4"/>
      <c r="MOE105" s="4"/>
      <c r="MOF105" s="4"/>
      <c r="MOG105" s="4"/>
      <c r="MOH105" s="4"/>
      <c r="MOI105" s="4"/>
      <c r="MOJ105" s="4"/>
      <c r="MOK105" s="4"/>
      <c r="MOL105" s="4"/>
      <c r="MOM105" s="4"/>
      <c r="MON105" s="4"/>
      <c r="MOO105" s="4"/>
      <c r="MOP105" s="4"/>
      <c r="MOQ105" s="4"/>
      <c r="MOR105" s="4"/>
      <c r="MOS105" s="4"/>
      <c r="MOT105" s="4"/>
      <c r="MOU105" s="4"/>
      <c r="MOV105" s="4"/>
      <c r="MOW105" s="4"/>
      <c r="MOX105" s="4"/>
      <c r="MOY105" s="4"/>
      <c r="MOZ105" s="4"/>
      <c r="MPA105" s="4"/>
      <c r="MPB105" s="4"/>
      <c r="MPC105" s="4"/>
      <c r="MPD105" s="4"/>
      <c r="MPE105" s="4"/>
      <c r="MPF105" s="4"/>
      <c r="MPG105" s="4"/>
      <c r="MPH105" s="4"/>
      <c r="MPI105" s="4"/>
      <c r="MPJ105" s="4"/>
      <c r="MPK105" s="4"/>
      <c r="MPL105" s="4"/>
      <c r="MPM105" s="4"/>
      <c r="MPN105" s="4"/>
      <c r="MPO105" s="4"/>
      <c r="MPP105" s="4"/>
      <c r="MPQ105" s="4"/>
      <c r="MPR105" s="4"/>
      <c r="MPS105" s="4"/>
      <c r="MPT105" s="4"/>
      <c r="MPU105" s="4"/>
      <c r="MPV105" s="4"/>
      <c r="MPW105" s="4"/>
      <c r="MPX105" s="4"/>
      <c r="MPY105" s="4"/>
      <c r="MPZ105" s="4"/>
      <c r="MQA105" s="4"/>
      <c r="MQB105" s="4"/>
      <c r="MQC105" s="4"/>
      <c r="MQD105" s="4"/>
      <c r="MQE105" s="4"/>
      <c r="MQF105" s="4"/>
      <c r="MQG105" s="4"/>
      <c r="MQH105" s="4"/>
      <c r="MQI105" s="4"/>
      <c r="MQJ105" s="4"/>
      <c r="MQK105" s="4"/>
      <c r="MQL105" s="4"/>
      <c r="MQM105" s="4"/>
      <c r="MQN105" s="4"/>
      <c r="MQO105" s="4"/>
      <c r="MQP105" s="4"/>
      <c r="MQQ105" s="4"/>
      <c r="MQR105" s="4"/>
      <c r="MQS105" s="4"/>
      <c r="MQT105" s="4"/>
      <c r="MQU105" s="4"/>
      <c r="MQV105" s="4"/>
      <c r="MQW105" s="4"/>
      <c r="MQX105" s="4"/>
      <c r="MQY105" s="4"/>
      <c r="MQZ105" s="4"/>
      <c r="MRA105" s="4"/>
      <c r="MRB105" s="4"/>
      <c r="MRC105" s="4"/>
      <c r="MRD105" s="4"/>
      <c r="MRE105" s="4"/>
      <c r="MRF105" s="4"/>
      <c r="MRG105" s="4"/>
      <c r="MRH105" s="4"/>
      <c r="MRI105" s="4"/>
      <c r="MRJ105" s="4"/>
      <c r="MRK105" s="4"/>
      <c r="MRL105" s="4"/>
      <c r="MRM105" s="4"/>
      <c r="MRN105" s="4"/>
      <c r="MRO105" s="4"/>
      <c r="MRP105" s="4"/>
      <c r="MRQ105" s="4"/>
      <c r="MRR105" s="4"/>
      <c r="MRS105" s="4"/>
      <c r="MRT105" s="4"/>
      <c r="MRU105" s="4"/>
      <c r="MRV105" s="4"/>
      <c r="MRW105" s="4"/>
      <c r="MRX105" s="4"/>
      <c r="MRY105" s="4"/>
      <c r="MRZ105" s="4"/>
      <c r="MSA105" s="4"/>
      <c r="MSB105" s="4"/>
      <c r="MSC105" s="4"/>
      <c r="MSD105" s="4"/>
      <c r="MSE105" s="4"/>
      <c r="MSF105" s="4"/>
      <c r="MSG105" s="4"/>
      <c r="MSH105" s="4"/>
      <c r="MSI105" s="4"/>
      <c r="MSJ105" s="4"/>
      <c r="MSK105" s="4"/>
      <c r="MSL105" s="4"/>
      <c r="MSM105" s="4"/>
      <c r="MSN105" s="4"/>
      <c r="MSO105" s="4"/>
      <c r="MSP105" s="4"/>
      <c r="MSQ105" s="4"/>
      <c r="MSR105" s="4"/>
      <c r="MSS105" s="4"/>
      <c r="MST105" s="4"/>
      <c r="MSU105" s="4"/>
      <c r="MSV105" s="4"/>
      <c r="MSW105" s="4"/>
      <c r="MSX105" s="4"/>
      <c r="MSY105" s="4"/>
      <c r="MSZ105" s="4"/>
      <c r="MTA105" s="4"/>
      <c r="MTB105" s="4"/>
      <c r="MTC105" s="4"/>
      <c r="MTD105" s="4"/>
      <c r="MTE105" s="4"/>
      <c r="MTF105" s="4"/>
      <c r="MTG105" s="4"/>
      <c r="MTH105" s="4"/>
      <c r="MTI105" s="4"/>
      <c r="MTJ105" s="4"/>
      <c r="MTK105" s="4"/>
      <c r="MTL105" s="4"/>
      <c r="MTM105" s="4"/>
      <c r="MTN105" s="4"/>
      <c r="MTO105" s="4"/>
      <c r="MTP105" s="4"/>
      <c r="MTQ105" s="4"/>
      <c r="MTR105" s="4"/>
      <c r="MTS105" s="4"/>
      <c r="MTT105" s="4"/>
      <c r="MTU105" s="4"/>
      <c r="MTV105" s="4"/>
      <c r="MTW105" s="4"/>
      <c r="MTX105" s="4"/>
      <c r="MTY105" s="4"/>
      <c r="MTZ105" s="4"/>
      <c r="MUA105" s="4"/>
      <c r="MUB105" s="4"/>
      <c r="MUC105" s="4"/>
      <c r="MUD105" s="4"/>
      <c r="MUE105" s="4"/>
      <c r="MUF105" s="4"/>
      <c r="MUG105" s="4"/>
      <c r="MUH105" s="4"/>
      <c r="MUI105" s="4"/>
      <c r="MUJ105" s="4"/>
      <c r="MUK105" s="4"/>
      <c r="MUL105" s="4"/>
      <c r="MUM105" s="4"/>
      <c r="MUN105" s="4"/>
      <c r="MUO105" s="4"/>
      <c r="MUP105" s="4"/>
      <c r="MUQ105" s="4"/>
      <c r="MUR105" s="4"/>
      <c r="MUS105" s="4"/>
      <c r="MUT105" s="4"/>
      <c r="MUU105" s="4"/>
      <c r="MUV105" s="4"/>
      <c r="MUW105" s="4"/>
      <c r="MUX105" s="4"/>
      <c r="MUY105" s="4"/>
      <c r="MUZ105" s="4"/>
      <c r="MVA105" s="4"/>
      <c r="MVB105" s="4"/>
      <c r="MVC105" s="4"/>
      <c r="MVD105" s="4"/>
      <c r="MVE105" s="4"/>
      <c r="MVF105" s="4"/>
      <c r="MVG105" s="4"/>
      <c r="MVH105" s="4"/>
      <c r="MVI105" s="4"/>
      <c r="MVJ105" s="4"/>
      <c r="MVK105" s="4"/>
      <c r="MVL105" s="4"/>
      <c r="MVM105" s="4"/>
      <c r="MVN105" s="4"/>
      <c r="MVO105" s="4"/>
      <c r="MVP105" s="4"/>
      <c r="MVQ105" s="4"/>
      <c r="MVR105" s="4"/>
      <c r="MVS105" s="4"/>
      <c r="MVT105" s="4"/>
      <c r="MVU105" s="4"/>
      <c r="MVV105" s="4"/>
      <c r="MVW105" s="4"/>
      <c r="MVX105" s="4"/>
      <c r="MVY105" s="4"/>
      <c r="MVZ105" s="4"/>
      <c r="MWA105" s="4"/>
      <c r="MWB105" s="4"/>
      <c r="MWC105" s="4"/>
      <c r="MWD105" s="4"/>
      <c r="MWE105" s="4"/>
      <c r="MWF105" s="4"/>
      <c r="MWG105" s="4"/>
      <c r="MWH105" s="4"/>
      <c r="MWI105" s="4"/>
      <c r="MWJ105" s="4"/>
      <c r="MWK105" s="4"/>
      <c r="MWL105" s="4"/>
      <c r="MWM105" s="4"/>
      <c r="MWN105" s="4"/>
      <c r="MWO105" s="4"/>
      <c r="MWP105" s="4"/>
      <c r="MWQ105" s="4"/>
      <c r="MWR105" s="4"/>
      <c r="MWS105" s="4"/>
      <c r="MWT105" s="4"/>
      <c r="MWU105" s="4"/>
      <c r="MWV105" s="4"/>
      <c r="MWW105" s="4"/>
      <c r="MWX105" s="4"/>
      <c r="MWY105" s="4"/>
      <c r="MWZ105" s="4"/>
      <c r="MXA105" s="4"/>
      <c r="MXB105" s="4"/>
      <c r="MXC105" s="4"/>
      <c r="MXD105" s="4"/>
      <c r="MXE105" s="4"/>
      <c r="MXF105" s="4"/>
      <c r="MXG105" s="4"/>
      <c r="MXH105" s="4"/>
      <c r="MXI105" s="4"/>
      <c r="MXJ105" s="4"/>
      <c r="MXK105" s="4"/>
      <c r="MXL105" s="4"/>
      <c r="MXM105" s="4"/>
      <c r="MXN105" s="4"/>
      <c r="MXO105" s="4"/>
      <c r="MXP105" s="4"/>
      <c r="MXQ105" s="4"/>
      <c r="MXR105" s="4"/>
      <c r="MXS105" s="4"/>
      <c r="MXT105" s="4"/>
      <c r="MXU105" s="4"/>
      <c r="MXV105" s="4"/>
      <c r="MXW105" s="4"/>
      <c r="MXX105" s="4"/>
      <c r="MXY105" s="4"/>
      <c r="MXZ105" s="4"/>
      <c r="MYA105" s="4"/>
      <c r="MYB105" s="4"/>
      <c r="MYC105" s="4"/>
      <c r="MYD105" s="4"/>
      <c r="MYE105" s="4"/>
      <c r="MYF105" s="4"/>
      <c r="MYG105" s="4"/>
      <c r="MYH105" s="4"/>
      <c r="MYI105" s="4"/>
      <c r="MYJ105" s="4"/>
      <c r="MYK105" s="4"/>
      <c r="MYL105" s="4"/>
      <c r="MYM105" s="4"/>
      <c r="MYN105" s="4"/>
      <c r="MYO105" s="4"/>
      <c r="MYP105" s="4"/>
      <c r="MYQ105" s="4"/>
      <c r="MYR105" s="4"/>
      <c r="MYS105" s="4"/>
      <c r="MYT105" s="4"/>
      <c r="MYU105" s="4"/>
      <c r="MYV105" s="4"/>
      <c r="MYW105" s="4"/>
      <c r="MYX105" s="4"/>
      <c r="MYY105" s="4"/>
      <c r="MYZ105" s="4"/>
      <c r="MZA105" s="4"/>
      <c r="MZB105" s="4"/>
      <c r="MZC105" s="4"/>
      <c r="MZD105" s="4"/>
      <c r="MZE105" s="4"/>
      <c r="MZF105" s="4"/>
      <c r="MZG105" s="4"/>
      <c r="MZH105" s="4"/>
      <c r="MZI105" s="4"/>
      <c r="MZJ105" s="4"/>
      <c r="MZK105" s="4"/>
      <c r="MZL105" s="4"/>
      <c r="MZM105" s="4"/>
      <c r="MZN105" s="4"/>
      <c r="MZO105" s="4"/>
      <c r="MZP105" s="4"/>
      <c r="MZQ105" s="4"/>
      <c r="MZR105" s="4"/>
      <c r="MZS105" s="4"/>
      <c r="MZT105" s="4"/>
      <c r="MZU105" s="4"/>
      <c r="MZV105" s="4"/>
      <c r="MZW105" s="4"/>
      <c r="MZX105" s="4"/>
      <c r="MZY105" s="4"/>
      <c r="MZZ105" s="4"/>
      <c r="NAA105" s="4"/>
      <c r="NAB105" s="4"/>
      <c r="NAC105" s="4"/>
      <c r="NAD105" s="4"/>
      <c r="NAE105" s="4"/>
      <c r="NAF105" s="4"/>
      <c r="NAG105" s="4"/>
      <c r="NAH105" s="4"/>
      <c r="NAI105" s="4"/>
      <c r="NAJ105" s="4"/>
      <c r="NAK105" s="4"/>
      <c r="NAL105" s="4"/>
      <c r="NAM105" s="4"/>
      <c r="NAN105" s="4"/>
      <c r="NAO105" s="4"/>
      <c r="NAP105" s="4"/>
      <c r="NAQ105" s="4"/>
      <c r="NAR105" s="4"/>
      <c r="NAS105" s="4"/>
      <c r="NAT105" s="4"/>
      <c r="NAU105" s="4"/>
      <c r="NAV105" s="4"/>
      <c r="NAW105" s="4"/>
      <c r="NAX105" s="4"/>
      <c r="NAY105" s="4"/>
      <c r="NAZ105" s="4"/>
      <c r="NBA105" s="4"/>
      <c r="NBB105" s="4"/>
      <c r="NBC105" s="4"/>
      <c r="NBD105" s="4"/>
      <c r="NBE105" s="4"/>
      <c r="NBF105" s="4"/>
      <c r="NBG105" s="4"/>
      <c r="NBH105" s="4"/>
      <c r="NBI105" s="4"/>
      <c r="NBJ105" s="4"/>
      <c r="NBK105" s="4"/>
      <c r="NBL105" s="4"/>
      <c r="NBM105" s="4"/>
      <c r="NBN105" s="4"/>
      <c r="NBO105" s="4"/>
      <c r="NBP105" s="4"/>
      <c r="NBQ105" s="4"/>
      <c r="NBR105" s="4"/>
      <c r="NBS105" s="4"/>
      <c r="NBT105" s="4"/>
      <c r="NBU105" s="4"/>
      <c r="NBV105" s="4"/>
      <c r="NBW105" s="4"/>
      <c r="NBX105" s="4"/>
      <c r="NBY105" s="4"/>
      <c r="NBZ105" s="4"/>
      <c r="NCA105" s="4"/>
      <c r="NCB105" s="4"/>
      <c r="NCC105" s="4"/>
      <c r="NCD105" s="4"/>
      <c r="NCE105" s="4"/>
      <c r="NCF105" s="4"/>
      <c r="NCG105" s="4"/>
      <c r="NCH105" s="4"/>
      <c r="NCI105" s="4"/>
      <c r="NCJ105" s="4"/>
      <c r="NCK105" s="4"/>
      <c r="NCL105" s="4"/>
      <c r="NCM105" s="4"/>
      <c r="NCN105" s="4"/>
      <c r="NCO105" s="4"/>
      <c r="NCP105" s="4"/>
      <c r="NCQ105" s="4"/>
      <c r="NCR105" s="4"/>
      <c r="NCS105" s="4"/>
      <c r="NCT105" s="4"/>
      <c r="NCU105" s="4"/>
      <c r="NCV105" s="4"/>
      <c r="NCW105" s="4"/>
      <c r="NCX105" s="4"/>
      <c r="NCY105" s="4"/>
      <c r="NCZ105" s="4"/>
      <c r="NDA105" s="4"/>
      <c r="NDB105" s="4"/>
      <c r="NDC105" s="4"/>
      <c r="NDD105" s="4"/>
      <c r="NDE105" s="4"/>
      <c r="NDF105" s="4"/>
      <c r="NDG105" s="4"/>
      <c r="NDH105" s="4"/>
      <c r="NDI105" s="4"/>
      <c r="NDJ105" s="4"/>
      <c r="NDK105" s="4"/>
      <c r="NDL105" s="4"/>
      <c r="NDM105" s="4"/>
      <c r="NDN105" s="4"/>
      <c r="NDO105" s="4"/>
      <c r="NDP105" s="4"/>
      <c r="NDQ105" s="4"/>
      <c r="NDR105" s="4"/>
      <c r="NDS105" s="4"/>
      <c r="NDT105" s="4"/>
      <c r="NDU105" s="4"/>
      <c r="NDV105" s="4"/>
      <c r="NDW105" s="4"/>
      <c r="NDX105" s="4"/>
      <c r="NDY105" s="4"/>
      <c r="NDZ105" s="4"/>
      <c r="NEA105" s="4"/>
      <c r="NEB105" s="4"/>
      <c r="NEC105" s="4"/>
      <c r="NED105" s="4"/>
      <c r="NEE105" s="4"/>
      <c r="NEF105" s="4"/>
      <c r="NEG105" s="4"/>
      <c r="NEH105" s="4"/>
      <c r="NEI105" s="4"/>
      <c r="NEJ105" s="4"/>
      <c r="NEK105" s="4"/>
      <c r="NEL105" s="4"/>
      <c r="NEM105" s="4"/>
      <c r="NEN105" s="4"/>
      <c r="NEO105" s="4"/>
      <c r="NEP105" s="4"/>
      <c r="NEQ105" s="4"/>
      <c r="NER105" s="4"/>
      <c r="NES105" s="4"/>
      <c r="NET105" s="4"/>
      <c r="NEU105" s="4"/>
      <c r="NEV105" s="4"/>
      <c r="NEW105" s="4"/>
      <c r="NEX105" s="4"/>
      <c r="NEY105" s="4"/>
      <c r="NEZ105" s="4"/>
      <c r="NFA105" s="4"/>
      <c r="NFB105" s="4"/>
      <c r="NFC105" s="4"/>
      <c r="NFD105" s="4"/>
      <c r="NFE105" s="4"/>
      <c r="NFF105" s="4"/>
      <c r="NFG105" s="4"/>
      <c r="NFH105" s="4"/>
      <c r="NFI105" s="4"/>
      <c r="NFJ105" s="4"/>
      <c r="NFK105" s="4"/>
      <c r="NFL105" s="4"/>
      <c r="NFM105" s="4"/>
      <c r="NFN105" s="4"/>
      <c r="NFO105" s="4"/>
      <c r="NFP105" s="4"/>
      <c r="NFQ105" s="4"/>
      <c r="NFR105" s="4"/>
      <c r="NFS105" s="4"/>
      <c r="NFT105" s="4"/>
      <c r="NFU105" s="4"/>
      <c r="NFV105" s="4"/>
      <c r="NFW105" s="4"/>
      <c r="NFX105" s="4"/>
      <c r="NFY105" s="4"/>
      <c r="NFZ105" s="4"/>
      <c r="NGA105" s="4"/>
      <c r="NGB105" s="4"/>
      <c r="NGC105" s="4"/>
      <c r="NGD105" s="4"/>
      <c r="NGE105" s="4"/>
      <c r="NGF105" s="4"/>
      <c r="NGG105" s="4"/>
      <c r="NGH105" s="4"/>
      <c r="NGI105" s="4"/>
      <c r="NGJ105" s="4"/>
      <c r="NGK105" s="4"/>
      <c r="NGL105" s="4"/>
      <c r="NGM105" s="4"/>
      <c r="NGN105" s="4"/>
      <c r="NGO105" s="4"/>
      <c r="NGP105" s="4"/>
      <c r="NGQ105" s="4"/>
      <c r="NGR105" s="4"/>
      <c r="NGS105" s="4"/>
      <c r="NGT105" s="4"/>
      <c r="NGU105" s="4"/>
      <c r="NGV105" s="4"/>
      <c r="NGW105" s="4"/>
      <c r="NGX105" s="4"/>
      <c r="NGY105" s="4"/>
      <c r="NGZ105" s="4"/>
      <c r="NHA105" s="4"/>
      <c r="NHB105" s="4"/>
      <c r="NHC105" s="4"/>
      <c r="NHD105" s="4"/>
      <c r="NHE105" s="4"/>
      <c r="NHF105" s="4"/>
      <c r="NHG105" s="4"/>
      <c r="NHH105" s="4"/>
      <c r="NHI105" s="4"/>
      <c r="NHJ105" s="4"/>
      <c r="NHK105" s="4"/>
      <c r="NHL105" s="4"/>
      <c r="NHM105" s="4"/>
      <c r="NHN105" s="4"/>
      <c r="NHO105" s="4"/>
      <c r="NHP105" s="4"/>
      <c r="NHQ105" s="4"/>
      <c r="NHR105" s="4"/>
      <c r="NHS105" s="4"/>
      <c r="NHT105" s="4"/>
      <c r="NHU105" s="4"/>
      <c r="NHV105" s="4"/>
      <c r="NHW105" s="4"/>
      <c r="NHX105" s="4"/>
      <c r="NHY105" s="4"/>
      <c r="NHZ105" s="4"/>
      <c r="NIA105" s="4"/>
      <c r="NIB105" s="4"/>
      <c r="NIC105" s="4"/>
      <c r="NID105" s="4"/>
      <c r="NIE105" s="4"/>
      <c r="NIF105" s="4"/>
      <c r="NIG105" s="4"/>
      <c r="NIH105" s="4"/>
      <c r="NII105" s="4"/>
      <c r="NIJ105" s="4"/>
      <c r="NIK105" s="4"/>
      <c r="NIL105" s="4"/>
      <c r="NIM105" s="4"/>
      <c r="NIN105" s="4"/>
      <c r="NIO105" s="4"/>
      <c r="NIP105" s="4"/>
      <c r="NIQ105" s="4"/>
      <c r="NIR105" s="4"/>
      <c r="NIS105" s="4"/>
      <c r="NIT105" s="4"/>
      <c r="NIU105" s="4"/>
      <c r="NIV105" s="4"/>
      <c r="NIW105" s="4"/>
      <c r="NIX105" s="4"/>
      <c r="NIY105" s="4"/>
      <c r="NIZ105" s="4"/>
      <c r="NJA105" s="4"/>
      <c r="NJB105" s="4"/>
      <c r="NJC105" s="4"/>
      <c r="NJD105" s="4"/>
      <c r="NJE105" s="4"/>
      <c r="NJF105" s="4"/>
      <c r="NJG105" s="4"/>
      <c r="NJH105" s="4"/>
      <c r="NJI105" s="4"/>
      <c r="NJJ105" s="4"/>
      <c r="NJK105" s="4"/>
      <c r="NJL105" s="4"/>
      <c r="NJM105" s="4"/>
      <c r="NJN105" s="4"/>
      <c r="NJO105" s="4"/>
      <c r="NJP105" s="4"/>
      <c r="NJQ105" s="4"/>
      <c r="NJR105" s="4"/>
      <c r="NJS105" s="4"/>
      <c r="NJT105" s="4"/>
      <c r="NJU105" s="4"/>
      <c r="NJV105" s="4"/>
      <c r="NJW105" s="4"/>
      <c r="NJX105" s="4"/>
      <c r="NJY105" s="4"/>
      <c r="NJZ105" s="4"/>
      <c r="NKA105" s="4"/>
      <c r="NKB105" s="4"/>
      <c r="NKC105" s="4"/>
      <c r="NKD105" s="4"/>
      <c r="NKE105" s="4"/>
      <c r="NKF105" s="4"/>
      <c r="NKG105" s="4"/>
      <c r="NKH105" s="4"/>
      <c r="NKI105" s="4"/>
      <c r="NKJ105" s="4"/>
      <c r="NKK105" s="4"/>
      <c r="NKL105" s="4"/>
      <c r="NKM105" s="4"/>
      <c r="NKN105" s="4"/>
      <c r="NKO105" s="4"/>
      <c r="NKP105" s="4"/>
      <c r="NKQ105" s="4"/>
      <c r="NKR105" s="4"/>
      <c r="NKS105" s="4"/>
      <c r="NKT105" s="4"/>
      <c r="NKU105" s="4"/>
      <c r="NKV105" s="4"/>
      <c r="NKW105" s="4"/>
      <c r="NKX105" s="4"/>
      <c r="NKY105" s="4"/>
      <c r="NKZ105" s="4"/>
      <c r="NLA105" s="4"/>
      <c r="NLB105" s="4"/>
      <c r="NLC105" s="4"/>
      <c r="NLD105" s="4"/>
      <c r="NLE105" s="4"/>
      <c r="NLF105" s="4"/>
      <c r="NLG105" s="4"/>
      <c r="NLH105" s="4"/>
      <c r="NLI105" s="4"/>
      <c r="NLJ105" s="4"/>
      <c r="NLK105" s="4"/>
      <c r="NLL105" s="4"/>
      <c r="NLM105" s="4"/>
      <c r="NLN105" s="4"/>
      <c r="NLO105" s="4"/>
      <c r="NLP105" s="4"/>
      <c r="NLQ105" s="4"/>
      <c r="NLR105" s="4"/>
      <c r="NLS105" s="4"/>
      <c r="NLT105" s="4"/>
      <c r="NLU105" s="4"/>
      <c r="NLV105" s="4"/>
      <c r="NLW105" s="4"/>
      <c r="NLX105" s="4"/>
      <c r="NLY105" s="4"/>
      <c r="NLZ105" s="4"/>
      <c r="NMA105" s="4"/>
      <c r="NMB105" s="4"/>
      <c r="NMC105" s="4"/>
      <c r="NMD105" s="4"/>
      <c r="NME105" s="4"/>
      <c r="NMF105" s="4"/>
      <c r="NMG105" s="4"/>
      <c r="NMH105" s="4"/>
      <c r="NMI105" s="4"/>
      <c r="NMJ105" s="4"/>
      <c r="NMK105" s="4"/>
      <c r="NML105" s="4"/>
      <c r="NMM105" s="4"/>
      <c r="NMN105" s="4"/>
      <c r="NMO105" s="4"/>
      <c r="NMP105" s="4"/>
      <c r="NMQ105" s="4"/>
      <c r="NMR105" s="4"/>
      <c r="NMS105" s="4"/>
      <c r="NMT105" s="4"/>
      <c r="NMU105" s="4"/>
      <c r="NMV105" s="4"/>
      <c r="NMW105" s="4"/>
      <c r="NMX105" s="4"/>
      <c r="NMY105" s="4"/>
      <c r="NMZ105" s="4"/>
      <c r="NNA105" s="4"/>
      <c r="NNB105" s="4"/>
      <c r="NNC105" s="4"/>
      <c r="NND105" s="4"/>
      <c r="NNE105" s="4"/>
      <c r="NNF105" s="4"/>
      <c r="NNG105" s="4"/>
      <c r="NNH105" s="4"/>
      <c r="NNI105" s="4"/>
      <c r="NNJ105" s="4"/>
      <c r="NNK105" s="4"/>
      <c r="NNL105" s="4"/>
      <c r="NNM105" s="4"/>
      <c r="NNN105" s="4"/>
      <c r="NNO105" s="4"/>
      <c r="NNP105" s="4"/>
      <c r="NNQ105" s="4"/>
      <c r="NNR105" s="4"/>
      <c r="NNS105" s="4"/>
      <c r="NNT105" s="4"/>
      <c r="NNU105" s="4"/>
      <c r="NNV105" s="4"/>
      <c r="NNW105" s="4"/>
      <c r="NNX105" s="4"/>
      <c r="NNY105" s="4"/>
      <c r="NNZ105" s="4"/>
      <c r="NOA105" s="4"/>
      <c r="NOB105" s="4"/>
      <c r="NOC105" s="4"/>
      <c r="NOD105" s="4"/>
      <c r="NOE105" s="4"/>
      <c r="NOF105" s="4"/>
      <c r="NOG105" s="4"/>
      <c r="NOH105" s="4"/>
      <c r="NOI105" s="4"/>
      <c r="NOJ105" s="4"/>
      <c r="NOK105" s="4"/>
      <c r="NOL105" s="4"/>
      <c r="NOM105" s="4"/>
      <c r="NON105" s="4"/>
      <c r="NOO105" s="4"/>
      <c r="NOP105" s="4"/>
      <c r="NOQ105" s="4"/>
      <c r="NOR105" s="4"/>
      <c r="NOS105" s="4"/>
      <c r="NOT105" s="4"/>
      <c r="NOU105" s="4"/>
      <c r="NOV105" s="4"/>
      <c r="NOW105" s="4"/>
      <c r="NOX105" s="4"/>
      <c r="NOY105" s="4"/>
      <c r="NOZ105" s="4"/>
      <c r="NPA105" s="4"/>
      <c r="NPB105" s="4"/>
      <c r="NPC105" s="4"/>
      <c r="NPD105" s="4"/>
      <c r="NPE105" s="4"/>
      <c r="NPF105" s="4"/>
      <c r="NPG105" s="4"/>
      <c r="NPH105" s="4"/>
      <c r="NPI105" s="4"/>
      <c r="NPJ105" s="4"/>
      <c r="NPK105" s="4"/>
      <c r="NPL105" s="4"/>
      <c r="NPM105" s="4"/>
      <c r="NPN105" s="4"/>
      <c r="NPO105" s="4"/>
      <c r="NPP105" s="4"/>
      <c r="NPQ105" s="4"/>
      <c r="NPR105" s="4"/>
      <c r="NPS105" s="4"/>
      <c r="NPT105" s="4"/>
      <c r="NPU105" s="4"/>
      <c r="NPV105" s="4"/>
      <c r="NPW105" s="4"/>
      <c r="NPX105" s="4"/>
      <c r="NPY105" s="4"/>
      <c r="NPZ105" s="4"/>
      <c r="NQA105" s="4"/>
      <c r="NQB105" s="4"/>
      <c r="NQC105" s="4"/>
      <c r="NQD105" s="4"/>
      <c r="NQE105" s="4"/>
      <c r="NQF105" s="4"/>
      <c r="NQG105" s="4"/>
      <c r="NQH105" s="4"/>
      <c r="NQI105" s="4"/>
      <c r="NQJ105" s="4"/>
      <c r="NQK105" s="4"/>
      <c r="NQL105" s="4"/>
      <c r="NQM105" s="4"/>
      <c r="NQN105" s="4"/>
      <c r="NQO105" s="4"/>
      <c r="NQP105" s="4"/>
      <c r="NQQ105" s="4"/>
      <c r="NQR105" s="4"/>
      <c r="NQS105" s="4"/>
      <c r="NQT105" s="4"/>
      <c r="NQU105" s="4"/>
      <c r="NQV105" s="4"/>
      <c r="NQW105" s="4"/>
      <c r="NQX105" s="4"/>
      <c r="NQY105" s="4"/>
      <c r="NQZ105" s="4"/>
      <c r="NRA105" s="4"/>
      <c r="NRB105" s="4"/>
      <c r="NRC105" s="4"/>
      <c r="NRD105" s="4"/>
      <c r="NRE105" s="4"/>
      <c r="NRF105" s="4"/>
      <c r="NRG105" s="4"/>
      <c r="NRH105" s="4"/>
      <c r="NRI105" s="4"/>
      <c r="NRJ105" s="4"/>
      <c r="NRK105" s="4"/>
      <c r="NRL105" s="4"/>
      <c r="NRM105" s="4"/>
      <c r="NRN105" s="4"/>
      <c r="NRO105" s="4"/>
      <c r="NRP105" s="4"/>
      <c r="NRQ105" s="4"/>
      <c r="NRR105" s="4"/>
      <c r="NRS105" s="4"/>
      <c r="NRT105" s="4"/>
      <c r="NRU105" s="4"/>
      <c r="NRV105" s="4"/>
      <c r="NRW105" s="4"/>
      <c r="NRX105" s="4"/>
      <c r="NRY105" s="4"/>
      <c r="NRZ105" s="4"/>
      <c r="NSA105" s="4"/>
      <c r="NSB105" s="4"/>
      <c r="NSC105" s="4"/>
      <c r="NSD105" s="4"/>
      <c r="NSE105" s="4"/>
      <c r="NSF105" s="4"/>
      <c r="NSG105" s="4"/>
      <c r="NSH105" s="4"/>
      <c r="NSI105" s="4"/>
      <c r="NSJ105" s="4"/>
      <c r="NSK105" s="4"/>
      <c r="NSL105" s="4"/>
      <c r="NSM105" s="4"/>
      <c r="NSN105" s="4"/>
      <c r="NSO105" s="4"/>
      <c r="NSP105" s="4"/>
      <c r="NSQ105" s="4"/>
      <c r="NSR105" s="4"/>
      <c r="NSS105" s="4"/>
      <c r="NST105" s="4"/>
      <c r="NSU105" s="4"/>
      <c r="NSV105" s="4"/>
      <c r="NSW105" s="4"/>
      <c r="NSX105" s="4"/>
      <c r="NSY105" s="4"/>
      <c r="NSZ105" s="4"/>
      <c r="NTA105" s="4"/>
      <c r="NTB105" s="4"/>
      <c r="NTC105" s="4"/>
      <c r="NTD105" s="4"/>
      <c r="NTE105" s="4"/>
      <c r="NTF105" s="4"/>
      <c r="NTG105" s="4"/>
      <c r="NTH105" s="4"/>
      <c r="NTI105" s="4"/>
      <c r="NTJ105" s="4"/>
      <c r="NTK105" s="4"/>
      <c r="NTL105" s="4"/>
      <c r="NTM105" s="4"/>
      <c r="NTN105" s="4"/>
      <c r="NTO105" s="4"/>
      <c r="NTP105" s="4"/>
      <c r="NTQ105" s="4"/>
      <c r="NTR105" s="4"/>
      <c r="NTS105" s="4"/>
      <c r="NTT105" s="4"/>
      <c r="NTU105" s="4"/>
      <c r="NTV105" s="4"/>
      <c r="NTW105" s="4"/>
      <c r="NTX105" s="4"/>
      <c r="NTY105" s="4"/>
      <c r="NTZ105" s="4"/>
      <c r="NUA105" s="4"/>
      <c r="NUB105" s="4"/>
      <c r="NUC105" s="4"/>
      <c r="NUD105" s="4"/>
      <c r="NUE105" s="4"/>
      <c r="NUF105" s="4"/>
      <c r="NUG105" s="4"/>
      <c r="NUH105" s="4"/>
      <c r="NUI105" s="4"/>
      <c r="NUJ105" s="4"/>
      <c r="NUK105" s="4"/>
      <c r="NUL105" s="4"/>
      <c r="NUM105" s="4"/>
      <c r="NUN105" s="4"/>
      <c r="NUO105" s="4"/>
      <c r="NUP105" s="4"/>
      <c r="NUQ105" s="4"/>
      <c r="NUR105" s="4"/>
      <c r="NUS105" s="4"/>
      <c r="NUT105" s="4"/>
      <c r="NUU105" s="4"/>
      <c r="NUV105" s="4"/>
      <c r="NUW105" s="4"/>
      <c r="NUX105" s="4"/>
      <c r="NUY105" s="4"/>
      <c r="NUZ105" s="4"/>
      <c r="NVA105" s="4"/>
      <c r="NVB105" s="4"/>
      <c r="NVC105" s="4"/>
      <c r="NVD105" s="4"/>
      <c r="NVE105" s="4"/>
      <c r="NVF105" s="4"/>
      <c r="NVG105" s="4"/>
      <c r="NVH105" s="4"/>
      <c r="NVI105" s="4"/>
      <c r="NVJ105" s="4"/>
      <c r="NVK105" s="4"/>
      <c r="NVL105" s="4"/>
      <c r="NVM105" s="4"/>
      <c r="NVN105" s="4"/>
      <c r="NVO105" s="4"/>
      <c r="NVP105" s="4"/>
      <c r="NVQ105" s="4"/>
      <c r="NVR105" s="4"/>
      <c r="NVS105" s="4"/>
      <c r="NVT105" s="4"/>
      <c r="NVU105" s="4"/>
      <c r="NVV105" s="4"/>
      <c r="NVW105" s="4"/>
      <c r="NVX105" s="4"/>
      <c r="NVY105" s="4"/>
      <c r="NVZ105" s="4"/>
      <c r="NWA105" s="4"/>
      <c r="NWB105" s="4"/>
      <c r="NWC105" s="4"/>
      <c r="NWD105" s="4"/>
      <c r="NWE105" s="4"/>
      <c r="NWF105" s="4"/>
      <c r="NWG105" s="4"/>
      <c r="NWH105" s="4"/>
      <c r="NWI105" s="4"/>
      <c r="NWJ105" s="4"/>
      <c r="NWK105" s="4"/>
      <c r="NWL105" s="4"/>
      <c r="NWM105" s="4"/>
      <c r="NWN105" s="4"/>
      <c r="NWO105" s="4"/>
      <c r="NWP105" s="4"/>
      <c r="NWQ105" s="4"/>
      <c r="NWR105" s="4"/>
      <c r="NWS105" s="4"/>
      <c r="NWT105" s="4"/>
      <c r="NWU105" s="4"/>
      <c r="NWV105" s="4"/>
      <c r="NWW105" s="4"/>
      <c r="NWX105" s="4"/>
      <c r="NWY105" s="4"/>
      <c r="NWZ105" s="4"/>
      <c r="NXA105" s="4"/>
      <c r="NXB105" s="4"/>
      <c r="NXC105" s="4"/>
      <c r="NXD105" s="4"/>
      <c r="NXE105" s="4"/>
      <c r="NXF105" s="4"/>
      <c r="NXG105" s="4"/>
      <c r="NXH105" s="4"/>
      <c r="NXI105" s="4"/>
      <c r="NXJ105" s="4"/>
      <c r="NXK105" s="4"/>
      <c r="NXL105" s="4"/>
      <c r="NXM105" s="4"/>
      <c r="NXN105" s="4"/>
      <c r="NXO105" s="4"/>
      <c r="NXP105" s="4"/>
      <c r="NXQ105" s="4"/>
      <c r="NXR105" s="4"/>
      <c r="NXS105" s="4"/>
      <c r="NXT105" s="4"/>
      <c r="NXU105" s="4"/>
      <c r="NXV105" s="4"/>
      <c r="NXW105" s="4"/>
      <c r="NXX105" s="4"/>
      <c r="NXY105" s="4"/>
      <c r="NXZ105" s="4"/>
      <c r="NYA105" s="4"/>
      <c r="NYB105" s="4"/>
      <c r="NYC105" s="4"/>
      <c r="NYD105" s="4"/>
      <c r="NYE105" s="4"/>
      <c r="NYF105" s="4"/>
      <c r="NYG105" s="4"/>
      <c r="NYH105" s="4"/>
      <c r="NYI105" s="4"/>
      <c r="NYJ105" s="4"/>
      <c r="NYK105" s="4"/>
      <c r="NYL105" s="4"/>
      <c r="NYM105" s="4"/>
      <c r="NYN105" s="4"/>
      <c r="NYO105" s="4"/>
      <c r="NYP105" s="4"/>
      <c r="NYQ105" s="4"/>
      <c r="NYR105" s="4"/>
      <c r="NYS105" s="4"/>
      <c r="NYT105" s="4"/>
      <c r="NYU105" s="4"/>
      <c r="NYV105" s="4"/>
      <c r="NYW105" s="4"/>
      <c r="NYX105" s="4"/>
      <c r="NYY105" s="4"/>
      <c r="NYZ105" s="4"/>
      <c r="NZA105" s="4"/>
      <c r="NZB105" s="4"/>
      <c r="NZC105" s="4"/>
      <c r="NZD105" s="4"/>
      <c r="NZE105" s="4"/>
      <c r="NZF105" s="4"/>
      <c r="NZG105" s="4"/>
      <c r="NZH105" s="4"/>
      <c r="NZI105" s="4"/>
      <c r="NZJ105" s="4"/>
      <c r="NZK105" s="4"/>
      <c r="NZL105" s="4"/>
      <c r="NZM105" s="4"/>
      <c r="NZN105" s="4"/>
      <c r="NZO105" s="4"/>
      <c r="NZP105" s="4"/>
      <c r="NZQ105" s="4"/>
      <c r="NZR105" s="4"/>
      <c r="NZS105" s="4"/>
      <c r="NZT105" s="4"/>
      <c r="NZU105" s="4"/>
      <c r="NZV105" s="4"/>
      <c r="NZW105" s="4"/>
      <c r="NZX105" s="4"/>
      <c r="NZY105" s="4"/>
      <c r="NZZ105" s="4"/>
      <c r="OAA105" s="4"/>
      <c r="OAB105" s="4"/>
      <c r="OAC105" s="4"/>
      <c r="OAD105" s="4"/>
      <c r="OAE105" s="4"/>
      <c r="OAF105" s="4"/>
      <c r="OAG105" s="4"/>
      <c r="OAH105" s="4"/>
      <c r="OAI105" s="4"/>
      <c r="OAJ105" s="4"/>
      <c r="OAK105" s="4"/>
      <c r="OAL105" s="4"/>
      <c r="OAM105" s="4"/>
      <c r="OAN105" s="4"/>
      <c r="OAO105" s="4"/>
      <c r="OAP105" s="4"/>
      <c r="OAQ105" s="4"/>
      <c r="OAR105" s="4"/>
      <c r="OAS105" s="4"/>
      <c r="OAT105" s="4"/>
      <c r="OAU105" s="4"/>
      <c r="OAV105" s="4"/>
      <c r="OAW105" s="4"/>
      <c r="OAX105" s="4"/>
      <c r="OAY105" s="4"/>
      <c r="OAZ105" s="4"/>
      <c r="OBA105" s="4"/>
      <c r="OBB105" s="4"/>
      <c r="OBC105" s="4"/>
      <c r="OBD105" s="4"/>
      <c r="OBE105" s="4"/>
      <c r="OBF105" s="4"/>
      <c r="OBG105" s="4"/>
      <c r="OBH105" s="4"/>
      <c r="OBI105" s="4"/>
      <c r="OBJ105" s="4"/>
      <c r="OBK105" s="4"/>
      <c r="OBL105" s="4"/>
      <c r="OBM105" s="4"/>
      <c r="OBN105" s="4"/>
      <c r="OBO105" s="4"/>
      <c r="OBP105" s="4"/>
      <c r="OBQ105" s="4"/>
      <c r="OBR105" s="4"/>
      <c r="OBS105" s="4"/>
      <c r="OBT105" s="4"/>
      <c r="OBU105" s="4"/>
      <c r="OBV105" s="4"/>
      <c r="OBW105" s="4"/>
      <c r="OBX105" s="4"/>
      <c r="OBY105" s="4"/>
      <c r="OBZ105" s="4"/>
      <c r="OCA105" s="4"/>
      <c r="OCB105" s="4"/>
      <c r="OCC105" s="4"/>
      <c r="OCD105" s="4"/>
      <c r="OCE105" s="4"/>
      <c r="OCF105" s="4"/>
      <c r="OCG105" s="4"/>
      <c r="OCH105" s="4"/>
      <c r="OCI105" s="4"/>
      <c r="OCJ105" s="4"/>
      <c r="OCK105" s="4"/>
      <c r="OCL105" s="4"/>
      <c r="OCM105" s="4"/>
      <c r="OCN105" s="4"/>
      <c r="OCO105" s="4"/>
      <c r="OCP105" s="4"/>
      <c r="OCQ105" s="4"/>
      <c r="OCR105" s="4"/>
      <c r="OCS105" s="4"/>
      <c r="OCT105" s="4"/>
      <c r="OCU105" s="4"/>
      <c r="OCV105" s="4"/>
      <c r="OCW105" s="4"/>
      <c r="OCX105" s="4"/>
      <c r="OCY105" s="4"/>
      <c r="OCZ105" s="4"/>
      <c r="ODA105" s="4"/>
      <c r="ODB105" s="4"/>
      <c r="ODC105" s="4"/>
      <c r="ODD105" s="4"/>
      <c r="ODE105" s="4"/>
      <c r="ODF105" s="4"/>
      <c r="ODG105" s="4"/>
      <c r="ODH105" s="4"/>
      <c r="ODI105" s="4"/>
      <c r="ODJ105" s="4"/>
      <c r="ODK105" s="4"/>
      <c r="ODL105" s="4"/>
      <c r="ODM105" s="4"/>
      <c r="ODN105" s="4"/>
      <c r="ODO105" s="4"/>
      <c r="ODP105" s="4"/>
      <c r="ODQ105" s="4"/>
      <c r="ODR105" s="4"/>
      <c r="ODS105" s="4"/>
      <c r="ODT105" s="4"/>
      <c r="ODU105" s="4"/>
      <c r="ODV105" s="4"/>
      <c r="ODW105" s="4"/>
      <c r="ODX105" s="4"/>
      <c r="ODY105" s="4"/>
      <c r="ODZ105" s="4"/>
      <c r="OEA105" s="4"/>
      <c r="OEB105" s="4"/>
      <c r="OEC105" s="4"/>
      <c r="OED105" s="4"/>
      <c r="OEE105" s="4"/>
      <c r="OEF105" s="4"/>
      <c r="OEG105" s="4"/>
      <c r="OEH105" s="4"/>
      <c r="OEI105" s="4"/>
      <c r="OEJ105" s="4"/>
      <c r="OEK105" s="4"/>
      <c r="OEL105" s="4"/>
      <c r="OEM105" s="4"/>
      <c r="OEN105" s="4"/>
      <c r="OEO105" s="4"/>
      <c r="OEP105" s="4"/>
      <c r="OEQ105" s="4"/>
      <c r="OER105" s="4"/>
      <c r="OES105" s="4"/>
      <c r="OET105" s="4"/>
      <c r="OEU105" s="4"/>
      <c r="OEV105" s="4"/>
      <c r="OEW105" s="4"/>
      <c r="OEX105" s="4"/>
      <c r="OEY105" s="4"/>
      <c r="OEZ105" s="4"/>
      <c r="OFA105" s="4"/>
      <c r="OFB105" s="4"/>
      <c r="OFC105" s="4"/>
      <c r="OFD105" s="4"/>
      <c r="OFE105" s="4"/>
      <c r="OFF105" s="4"/>
      <c r="OFG105" s="4"/>
      <c r="OFH105" s="4"/>
      <c r="OFI105" s="4"/>
      <c r="OFJ105" s="4"/>
      <c r="OFK105" s="4"/>
      <c r="OFL105" s="4"/>
      <c r="OFM105" s="4"/>
      <c r="OFN105" s="4"/>
      <c r="OFO105" s="4"/>
      <c r="OFP105" s="4"/>
      <c r="OFQ105" s="4"/>
      <c r="OFR105" s="4"/>
      <c r="OFS105" s="4"/>
      <c r="OFT105" s="4"/>
      <c r="OFU105" s="4"/>
      <c r="OFV105" s="4"/>
      <c r="OFW105" s="4"/>
      <c r="OFX105" s="4"/>
      <c r="OFY105" s="4"/>
      <c r="OFZ105" s="4"/>
      <c r="OGA105" s="4"/>
      <c r="OGB105" s="4"/>
      <c r="OGC105" s="4"/>
      <c r="OGD105" s="4"/>
      <c r="OGE105" s="4"/>
      <c r="OGF105" s="4"/>
      <c r="OGG105" s="4"/>
      <c r="OGH105" s="4"/>
      <c r="OGI105" s="4"/>
      <c r="OGJ105" s="4"/>
      <c r="OGK105" s="4"/>
      <c r="OGL105" s="4"/>
      <c r="OGM105" s="4"/>
      <c r="OGN105" s="4"/>
      <c r="OGO105" s="4"/>
      <c r="OGP105" s="4"/>
      <c r="OGQ105" s="4"/>
      <c r="OGR105" s="4"/>
      <c r="OGS105" s="4"/>
      <c r="OGT105" s="4"/>
      <c r="OGU105" s="4"/>
      <c r="OGV105" s="4"/>
      <c r="OGW105" s="4"/>
      <c r="OGX105" s="4"/>
      <c r="OGY105" s="4"/>
      <c r="OGZ105" s="4"/>
      <c r="OHA105" s="4"/>
      <c r="OHB105" s="4"/>
      <c r="OHC105" s="4"/>
      <c r="OHD105" s="4"/>
      <c r="OHE105" s="4"/>
      <c r="OHF105" s="4"/>
      <c r="OHG105" s="4"/>
      <c r="OHH105" s="4"/>
      <c r="OHI105" s="4"/>
      <c r="OHJ105" s="4"/>
      <c r="OHK105" s="4"/>
      <c r="OHL105" s="4"/>
      <c r="OHM105" s="4"/>
      <c r="OHN105" s="4"/>
      <c r="OHO105" s="4"/>
      <c r="OHP105" s="4"/>
      <c r="OHQ105" s="4"/>
      <c r="OHR105" s="4"/>
      <c r="OHS105" s="4"/>
      <c r="OHT105" s="4"/>
      <c r="OHU105" s="4"/>
      <c r="OHV105" s="4"/>
      <c r="OHW105" s="4"/>
      <c r="OHX105" s="4"/>
      <c r="OHY105" s="4"/>
      <c r="OHZ105" s="4"/>
      <c r="OIA105" s="4"/>
      <c r="OIB105" s="4"/>
      <c r="OIC105" s="4"/>
      <c r="OID105" s="4"/>
      <c r="OIE105" s="4"/>
      <c r="OIF105" s="4"/>
      <c r="OIG105" s="4"/>
      <c r="OIH105" s="4"/>
      <c r="OII105" s="4"/>
      <c r="OIJ105" s="4"/>
      <c r="OIK105" s="4"/>
      <c r="OIL105" s="4"/>
      <c r="OIM105" s="4"/>
      <c r="OIN105" s="4"/>
      <c r="OIO105" s="4"/>
      <c r="OIP105" s="4"/>
      <c r="OIQ105" s="4"/>
      <c r="OIR105" s="4"/>
      <c r="OIS105" s="4"/>
      <c r="OIT105" s="4"/>
      <c r="OIU105" s="4"/>
      <c r="OIV105" s="4"/>
      <c r="OIW105" s="4"/>
      <c r="OIX105" s="4"/>
      <c r="OIY105" s="4"/>
      <c r="OIZ105" s="4"/>
      <c r="OJA105" s="4"/>
      <c r="OJB105" s="4"/>
      <c r="OJC105" s="4"/>
      <c r="OJD105" s="4"/>
      <c r="OJE105" s="4"/>
      <c r="OJF105" s="4"/>
      <c r="OJG105" s="4"/>
      <c r="OJH105" s="4"/>
      <c r="OJI105" s="4"/>
      <c r="OJJ105" s="4"/>
      <c r="OJK105" s="4"/>
      <c r="OJL105" s="4"/>
      <c r="OJM105" s="4"/>
      <c r="OJN105" s="4"/>
      <c r="OJO105" s="4"/>
      <c r="OJP105" s="4"/>
      <c r="OJQ105" s="4"/>
      <c r="OJR105" s="4"/>
      <c r="OJS105" s="4"/>
      <c r="OJT105" s="4"/>
      <c r="OJU105" s="4"/>
      <c r="OJV105" s="4"/>
      <c r="OJW105" s="4"/>
      <c r="OJX105" s="4"/>
      <c r="OJY105" s="4"/>
      <c r="OJZ105" s="4"/>
      <c r="OKA105" s="4"/>
      <c r="OKB105" s="4"/>
      <c r="OKC105" s="4"/>
      <c r="OKD105" s="4"/>
      <c r="OKE105" s="4"/>
      <c r="OKF105" s="4"/>
      <c r="OKG105" s="4"/>
      <c r="OKH105" s="4"/>
      <c r="OKI105" s="4"/>
      <c r="OKJ105" s="4"/>
      <c r="OKK105" s="4"/>
      <c r="OKL105" s="4"/>
      <c r="OKM105" s="4"/>
      <c r="OKN105" s="4"/>
      <c r="OKO105" s="4"/>
      <c r="OKP105" s="4"/>
      <c r="OKQ105" s="4"/>
      <c r="OKR105" s="4"/>
      <c r="OKS105" s="4"/>
      <c r="OKT105" s="4"/>
      <c r="OKU105" s="4"/>
      <c r="OKV105" s="4"/>
      <c r="OKW105" s="4"/>
      <c r="OKX105" s="4"/>
      <c r="OKY105" s="4"/>
      <c r="OKZ105" s="4"/>
      <c r="OLA105" s="4"/>
      <c r="OLB105" s="4"/>
      <c r="OLC105" s="4"/>
      <c r="OLD105" s="4"/>
      <c r="OLE105" s="4"/>
      <c r="OLF105" s="4"/>
      <c r="OLG105" s="4"/>
      <c r="OLH105" s="4"/>
      <c r="OLI105" s="4"/>
      <c r="OLJ105" s="4"/>
      <c r="OLK105" s="4"/>
      <c r="OLL105" s="4"/>
      <c r="OLM105" s="4"/>
      <c r="OLN105" s="4"/>
      <c r="OLO105" s="4"/>
      <c r="OLP105" s="4"/>
      <c r="OLQ105" s="4"/>
      <c r="OLR105" s="4"/>
      <c r="OLS105" s="4"/>
      <c r="OLT105" s="4"/>
      <c r="OLU105" s="4"/>
      <c r="OLV105" s="4"/>
      <c r="OLW105" s="4"/>
      <c r="OLX105" s="4"/>
      <c r="OLY105" s="4"/>
      <c r="OLZ105" s="4"/>
      <c r="OMA105" s="4"/>
      <c r="OMB105" s="4"/>
      <c r="OMC105" s="4"/>
      <c r="OMD105" s="4"/>
      <c r="OME105" s="4"/>
      <c r="OMF105" s="4"/>
      <c r="OMG105" s="4"/>
      <c r="OMH105" s="4"/>
      <c r="OMI105" s="4"/>
      <c r="OMJ105" s="4"/>
      <c r="OMK105" s="4"/>
      <c r="OML105" s="4"/>
      <c r="OMM105" s="4"/>
      <c r="OMN105" s="4"/>
      <c r="OMO105" s="4"/>
      <c r="OMP105" s="4"/>
      <c r="OMQ105" s="4"/>
      <c r="OMR105" s="4"/>
      <c r="OMS105" s="4"/>
      <c r="OMT105" s="4"/>
      <c r="OMU105" s="4"/>
      <c r="OMV105" s="4"/>
      <c r="OMW105" s="4"/>
      <c r="OMX105" s="4"/>
      <c r="OMY105" s="4"/>
      <c r="OMZ105" s="4"/>
      <c r="ONA105" s="4"/>
      <c r="ONB105" s="4"/>
      <c r="ONC105" s="4"/>
      <c r="OND105" s="4"/>
      <c r="ONE105" s="4"/>
      <c r="ONF105" s="4"/>
      <c r="ONG105" s="4"/>
      <c r="ONH105" s="4"/>
      <c r="ONI105" s="4"/>
      <c r="ONJ105" s="4"/>
      <c r="ONK105" s="4"/>
      <c r="ONL105" s="4"/>
      <c r="ONM105" s="4"/>
      <c r="ONN105" s="4"/>
      <c r="ONO105" s="4"/>
      <c r="ONP105" s="4"/>
      <c r="ONQ105" s="4"/>
      <c r="ONR105" s="4"/>
      <c r="ONS105" s="4"/>
      <c r="ONT105" s="4"/>
      <c r="ONU105" s="4"/>
      <c r="ONV105" s="4"/>
      <c r="ONW105" s="4"/>
      <c r="ONX105" s="4"/>
      <c r="ONY105" s="4"/>
      <c r="ONZ105" s="4"/>
      <c r="OOA105" s="4"/>
      <c r="OOB105" s="4"/>
      <c r="OOC105" s="4"/>
      <c r="OOD105" s="4"/>
      <c r="OOE105" s="4"/>
      <c r="OOF105" s="4"/>
      <c r="OOG105" s="4"/>
      <c r="OOH105" s="4"/>
      <c r="OOI105" s="4"/>
      <c r="OOJ105" s="4"/>
      <c r="OOK105" s="4"/>
      <c r="OOL105" s="4"/>
      <c r="OOM105" s="4"/>
      <c r="OON105" s="4"/>
      <c r="OOO105" s="4"/>
      <c r="OOP105" s="4"/>
      <c r="OOQ105" s="4"/>
      <c r="OOR105" s="4"/>
      <c r="OOS105" s="4"/>
      <c r="OOT105" s="4"/>
      <c r="OOU105" s="4"/>
      <c r="OOV105" s="4"/>
      <c r="OOW105" s="4"/>
      <c r="OOX105" s="4"/>
      <c r="OOY105" s="4"/>
      <c r="OOZ105" s="4"/>
      <c r="OPA105" s="4"/>
      <c r="OPB105" s="4"/>
      <c r="OPC105" s="4"/>
      <c r="OPD105" s="4"/>
      <c r="OPE105" s="4"/>
      <c r="OPF105" s="4"/>
      <c r="OPG105" s="4"/>
      <c r="OPH105" s="4"/>
      <c r="OPI105" s="4"/>
      <c r="OPJ105" s="4"/>
      <c r="OPK105" s="4"/>
      <c r="OPL105" s="4"/>
      <c r="OPM105" s="4"/>
      <c r="OPN105" s="4"/>
      <c r="OPO105" s="4"/>
      <c r="OPP105" s="4"/>
      <c r="OPQ105" s="4"/>
      <c r="OPR105" s="4"/>
      <c r="OPS105" s="4"/>
      <c r="OPT105" s="4"/>
      <c r="OPU105" s="4"/>
      <c r="OPV105" s="4"/>
      <c r="OPW105" s="4"/>
      <c r="OPX105" s="4"/>
      <c r="OPY105" s="4"/>
      <c r="OPZ105" s="4"/>
      <c r="OQA105" s="4"/>
      <c r="OQB105" s="4"/>
      <c r="OQC105" s="4"/>
      <c r="OQD105" s="4"/>
      <c r="OQE105" s="4"/>
      <c r="OQF105" s="4"/>
      <c r="OQG105" s="4"/>
      <c r="OQH105" s="4"/>
      <c r="OQI105" s="4"/>
      <c r="OQJ105" s="4"/>
      <c r="OQK105" s="4"/>
      <c r="OQL105" s="4"/>
      <c r="OQM105" s="4"/>
      <c r="OQN105" s="4"/>
      <c r="OQO105" s="4"/>
      <c r="OQP105" s="4"/>
      <c r="OQQ105" s="4"/>
      <c r="OQR105" s="4"/>
      <c r="OQS105" s="4"/>
      <c r="OQT105" s="4"/>
      <c r="OQU105" s="4"/>
      <c r="OQV105" s="4"/>
      <c r="OQW105" s="4"/>
      <c r="OQX105" s="4"/>
      <c r="OQY105" s="4"/>
      <c r="OQZ105" s="4"/>
      <c r="ORA105" s="4"/>
      <c r="ORB105" s="4"/>
      <c r="ORC105" s="4"/>
      <c r="ORD105" s="4"/>
      <c r="ORE105" s="4"/>
      <c r="ORF105" s="4"/>
      <c r="ORG105" s="4"/>
      <c r="ORH105" s="4"/>
      <c r="ORI105" s="4"/>
      <c r="ORJ105" s="4"/>
      <c r="ORK105" s="4"/>
      <c r="ORL105" s="4"/>
      <c r="ORM105" s="4"/>
      <c r="ORN105" s="4"/>
      <c r="ORO105" s="4"/>
      <c r="ORP105" s="4"/>
      <c r="ORQ105" s="4"/>
      <c r="ORR105" s="4"/>
      <c r="ORS105" s="4"/>
      <c r="ORT105" s="4"/>
      <c r="ORU105" s="4"/>
      <c r="ORV105" s="4"/>
      <c r="ORW105" s="4"/>
      <c r="ORX105" s="4"/>
      <c r="ORY105" s="4"/>
      <c r="ORZ105" s="4"/>
      <c r="OSA105" s="4"/>
      <c r="OSB105" s="4"/>
      <c r="OSC105" s="4"/>
      <c r="OSD105" s="4"/>
      <c r="OSE105" s="4"/>
      <c r="OSF105" s="4"/>
      <c r="OSG105" s="4"/>
      <c r="OSH105" s="4"/>
      <c r="OSI105" s="4"/>
      <c r="OSJ105" s="4"/>
      <c r="OSK105" s="4"/>
      <c r="OSL105" s="4"/>
      <c r="OSM105" s="4"/>
      <c r="OSN105" s="4"/>
      <c r="OSO105" s="4"/>
      <c r="OSP105" s="4"/>
      <c r="OSQ105" s="4"/>
      <c r="OSR105" s="4"/>
      <c r="OSS105" s="4"/>
      <c r="OST105" s="4"/>
      <c r="OSU105" s="4"/>
      <c r="OSV105" s="4"/>
      <c r="OSW105" s="4"/>
      <c r="OSX105" s="4"/>
      <c r="OSY105" s="4"/>
      <c r="OSZ105" s="4"/>
      <c r="OTA105" s="4"/>
      <c r="OTB105" s="4"/>
      <c r="OTC105" s="4"/>
      <c r="OTD105" s="4"/>
      <c r="OTE105" s="4"/>
      <c r="OTF105" s="4"/>
      <c r="OTG105" s="4"/>
      <c r="OTH105" s="4"/>
      <c r="OTI105" s="4"/>
      <c r="OTJ105" s="4"/>
      <c r="OTK105" s="4"/>
      <c r="OTL105" s="4"/>
      <c r="OTM105" s="4"/>
      <c r="OTN105" s="4"/>
      <c r="OTO105" s="4"/>
      <c r="OTP105" s="4"/>
      <c r="OTQ105" s="4"/>
      <c r="OTR105" s="4"/>
      <c r="OTS105" s="4"/>
      <c r="OTT105" s="4"/>
      <c r="OTU105" s="4"/>
      <c r="OTV105" s="4"/>
      <c r="OTW105" s="4"/>
      <c r="OTX105" s="4"/>
      <c r="OTY105" s="4"/>
      <c r="OTZ105" s="4"/>
      <c r="OUA105" s="4"/>
      <c r="OUB105" s="4"/>
      <c r="OUC105" s="4"/>
      <c r="OUD105" s="4"/>
      <c r="OUE105" s="4"/>
      <c r="OUF105" s="4"/>
      <c r="OUG105" s="4"/>
      <c r="OUH105" s="4"/>
      <c r="OUI105" s="4"/>
      <c r="OUJ105" s="4"/>
      <c r="OUK105" s="4"/>
      <c r="OUL105" s="4"/>
      <c r="OUM105" s="4"/>
      <c r="OUN105" s="4"/>
      <c r="OUO105" s="4"/>
      <c r="OUP105" s="4"/>
      <c r="OUQ105" s="4"/>
      <c r="OUR105" s="4"/>
      <c r="OUS105" s="4"/>
      <c r="OUT105" s="4"/>
      <c r="OUU105" s="4"/>
      <c r="OUV105" s="4"/>
      <c r="OUW105" s="4"/>
      <c r="OUX105" s="4"/>
      <c r="OUY105" s="4"/>
      <c r="OUZ105" s="4"/>
      <c r="OVA105" s="4"/>
      <c r="OVB105" s="4"/>
      <c r="OVC105" s="4"/>
      <c r="OVD105" s="4"/>
      <c r="OVE105" s="4"/>
      <c r="OVF105" s="4"/>
      <c r="OVG105" s="4"/>
      <c r="OVH105" s="4"/>
      <c r="OVI105" s="4"/>
      <c r="OVJ105" s="4"/>
      <c r="OVK105" s="4"/>
      <c r="OVL105" s="4"/>
      <c r="OVM105" s="4"/>
      <c r="OVN105" s="4"/>
      <c r="OVO105" s="4"/>
      <c r="OVP105" s="4"/>
      <c r="OVQ105" s="4"/>
      <c r="OVR105" s="4"/>
      <c r="OVS105" s="4"/>
      <c r="OVT105" s="4"/>
      <c r="OVU105" s="4"/>
      <c r="OVV105" s="4"/>
      <c r="OVW105" s="4"/>
      <c r="OVX105" s="4"/>
      <c r="OVY105" s="4"/>
      <c r="OVZ105" s="4"/>
      <c r="OWA105" s="4"/>
      <c r="OWB105" s="4"/>
      <c r="OWC105" s="4"/>
      <c r="OWD105" s="4"/>
      <c r="OWE105" s="4"/>
      <c r="OWF105" s="4"/>
      <c r="OWG105" s="4"/>
      <c r="OWH105" s="4"/>
      <c r="OWI105" s="4"/>
      <c r="OWJ105" s="4"/>
      <c r="OWK105" s="4"/>
      <c r="OWL105" s="4"/>
      <c r="OWM105" s="4"/>
      <c r="OWN105" s="4"/>
      <c r="OWO105" s="4"/>
      <c r="OWP105" s="4"/>
      <c r="OWQ105" s="4"/>
      <c r="OWR105" s="4"/>
      <c r="OWS105" s="4"/>
      <c r="OWT105" s="4"/>
      <c r="OWU105" s="4"/>
      <c r="OWV105" s="4"/>
      <c r="OWW105" s="4"/>
      <c r="OWX105" s="4"/>
      <c r="OWY105" s="4"/>
      <c r="OWZ105" s="4"/>
      <c r="OXA105" s="4"/>
      <c r="OXB105" s="4"/>
      <c r="OXC105" s="4"/>
      <c r="OXD105" s="4"/>
      <c r="OXE105" s="4"/>
      <c r="OXF105" s="4"/>
      <c r="OXG105" s="4"/>
      <c r="OXH105" s="4"/>
      <c r="OXI105" s="4"/>
      <c r="OXJ105" s="4"/>
      <c r="OXK105" s="4"/>
      <c r="OXL105" s="4"/>
      <c r="OXM105" s="4"/>
      <c r="OXN105" s="4"/>
      <c r="OXO105" s="4"/>
      <c r="OXP105" s="4"/>
      <c r="OXQ105" s="4"/>
      <c r="OXR105" s="4"/>
      <c r="OXS105" s="4"/>
      <c r="OXT105" s="4"/>
      <c r="OXU105" s="4"/>
      <c r="OXV105" s="4"/>
      <c r="OXW105" s="4"/>
      <c r="OXX105" s="4"/>
      <c r="OXY105" s="4"/>
      <c r="OXZ105" s="4"/>
      <c r="OYA105" s="4"/>
      <c r="OYB105" s="4"/>
      <c r="OYC105" s="4"/>
      <c r="OYD105" s="4"/>
      <c r="OYE105" s="4"/>
      <c r="OYF105" s="4"/>
      <c r="OYG105" s="4"/>
      <c r="OYH105" s="4"/>
      <c r="OYI105" s="4"/>
      <c r="OYJ105" s="4"/>
      <c r="OYK105" s="4"/>
      <c r="OYL105" s="4"/>
      <c r="OYM105" s="4"/>
      <c r="OYN105" s="4"/>
      <c r="OYO105" s="4"/>
      <c r="OYP105" s="4"/>
      <c r="OYQ105" s="4"/>
      <c r="OYR105" s="4"/>
      <c r="OYS105" s="4"/>
      <c r="OYT105" s="4"/>
      <c r="OYU105" s="4"/>
      <c r="OYV105" s="4"/>
      <c r="OYW105" s="4"/>
      <c r="OYX105" s="4"/>
      <c r="OYY105" s="4"/>
      <c r="OYZ105" s="4"/>
      <c r="OZA105" s="4"/>
      <c r="OZB105" s="4"/>
      <c r="OZC105" s="4"/>
      <c r="OZD105" s="4"/>
      <c r="OZE105" s="4"/>
      <c r="OZF105" s="4"/>
      <c r="OZG105" s="4"/>
      <c r="OZH105" s="4"/>
      <c r="OZI105" s="4"/>
      <c r="OZJ105" s="4"/>
      <c r="OZK105" s="4"/>
      <c r="OZL105" s="4"/>
      <c r="OZM105" s="4"/>
      <c r="OZN105" s="4"/>
      <c r="OZO105" s="4"/>
      <c r="OZP105" s="4"/>
      <c r="OZQ105" s="4"/>
      <c r="OZR105" s="4"/>
      <c r="OZS105" s="4"/>
      <c r="OZT105" s="4"/>
      <c r="OZU105" s="4"/>
      <c r="OZV105" s="4"/>
      <c r="OZW105" s="4"/>
      <c r="OZX105" s="4"/>
      <c r="OZY105" s="4"/>
      <c r="OZZ105" s="4"/>
      <c r="PAA105" s="4"/>
      <c r="PAB105" s="4"/>
      <c r="PAC105" s="4"/>
      <c r="PAD105" s="4"/>
      <c r="PAE105" s="4"/>
      <c r="PAF105" s="4"/>
      <c r="PAG105" s="4"/>
      <c r="PAH105" s="4"/>
      <c r="PAI105" s="4"/>
      <c r="PAJ105" s="4"/>
      <c r="PAK105" s="4"/>
      <c r="PAL105" s="4"/>
      <c r="PAM105" s="4"/>
      <c r="PAN105" s="4"/>
      <c r="PAO105" s="4"/>
      <c r="PAP105" s="4"/>
      <c r="PAQ105" s="4"/>
      <c r="PAR105" s="4"/>
      <c r="PAS105" s="4"/>
      <c r="PAT105" s="4"/>
      <c r="PAU105" s="4"/>
      <c r="PAV105" s="4"/>
      <c r="PAW105" s="4"/>
      <c r="PAX105" s="4"/>
      <c r="PAY105" s="4"/>
      <c r="PAZ105" s="4"/>
      <c r="PBA105" s="4"/>
      <c r="PBB105" s="4"/>
      <c r="PBC105" s="4"/>
      <c r="PBD105" s="4"/>
      <c r="PBE105" s="4"/>
      <c r="PBF105" s="4"/>
      <c r="PBG105" s="4"/>
      <c r="PBH105" s="4"/>
      <c r="PBI105" s="4"/>
      <c r="PBJ105" s="4"/>
      <c r="PBK105" s="4"/>
      <c r="PBL105" s="4"/>
      <c r="PBM105" s="4"/>
      <c r="PBN105" s="4"/>
      <c r="PBO105" s="4"/>
      <c r="PBP105" s="4"/>
      <c r="PBQ105" s="4"/>
      <c r="PBR105" s="4"/>
      <c r="PBS105" s="4"/>
      <c r="PBT105" s="4"/>
      <c r="PBU105" s="4"/>
      <c r="PBV105" s="4"/>
      <c r="PBW105" s="4"/>
      <c r="PBX105" s="4"/>
      <c r="PBY105" s="4"/>
      <c r="PBZ105" s="4"/>
      <c r="PCA105" s="4"/>
      <c r="PCB105" s="4"/>
      <c r="PCC105" s="4"/>
      <c r="PCD105" s="4"/>
      <c r="PCE105" s="4"/>
      <c r="PCF105" s="4"/>
      <c r="PCG105" s="4"/>
      <c r="PCH105" s="4"/>
      <c r="PCI105" s="4"/>
      <c r="PCJ105" s="4"/>
      <c r="PCK105" s="4"/>
      <c r="PCL105" s="4"/>
      <c r="PCM105" s="4"/>
      <c r="PCN105" s="4"/>
      <c r="PCO105" s="4"/>
      <c r="PCP105" s="4"/>
      <c r="PCQ105" s="4"/>
      <c r="PCR105" s="4"/>
      <c r="PCS105" s="4"/>
      <c r="PCT105" s="4"/>
      <c r="PCU105" s="4"/>
      <c r="PCV105" s="4"/>
      <c r="PCW105" s="4"/>
      <c r="PCX105" s="4"/>
      <c r="PCY105" s="4"/>
      <c r="PCZ105" s="4"/>
      <c r="PDA105" s="4"/>
      <c r="PDB105" s="4"/>
      <c r="PDC105" s="4"/>
      <c r="PDD105" s="4"/>
      <c r="PDE105" s="4"/>
      <c r="PDF105" s="4"/>
      <c r="PDG105" s="4"/>
      <c r="PDH105" s="4"/>
      <c r="PDI105" s="4"/>
      <c r="PDJ105" s="4"/>
      <c r="PDK105" s="4"/>
      <c r="PDL105" s="4"/>
      <c r="PDM105" s="4"/>
      <c r="PDN105" s="4"/>
      <c r="PDO105" s="4"/>
      <c r="PDP105" s="4"/>
      <c r="PDQ105" s="4"/>
      <c r="PDR105" s="4"/>
      <c r="PDS105" s="4"/>
      <c r="PDT105" s="4"/>
      <c r="PDU105" s="4"/>
      <c r="PDV105" s="4"/>
      <c r="PDW105" s="4"/>
      <c r="PDX105" s="4"/>
      <c r="PDY105" s="4"/>
      <c r="PDZ105" s="4"/>
      <c r="PEA105" s="4"/>
      <c r="PEB105" s="4"/>
      <c r="PEC105" s="4"/>
      <c r="PED105" s="4"/>
      <c r="PEE105" s="4"/>
      <c r="PEF105" s="4"/>
      <c r="PEG105" s="4"/>
      <c r="PEH105" s="4"/>
      <c r="PEI105" s="4"/>
      <c r="PEJ105" s="4"/>
      <c r="PEK105" s="4"/>
      <c r="PEL105" s="4"/>
      <c r="PEM105" s="4"/>
      <c r="PEN105" s="4"/>
      <c r="PEO105" s="4"/>
      <c r="PEP105" s="4"/>
      <c r="PEQ105" s="4"/>
      <c r="PER105" s="4"/>
      <c r="PES105" s="4"/>
      <c r="PET105" s="4"/>
      <c r="PEU105" s="4"/>
      <c r="PEV105" s="4"/>
      <c r="PEW105" s="4"/>
      <c r="PEX105" s="4"/>
      <c r="PEY105" s="4"/>
      <c r="PEZ105" s="4"/>
      <c r="PFA105" s="4"/>
      <c r="PFB105" s="4"/>
      <c r="PFC105" s="4"/>
      <c r="PFD105" s="4"/>
      <c r="PFE105" s="4"/>
      <c r="PFF105" s="4"/>
      <c r="PFG105" s="4"/>
      <c r="PFH105" s="4"/>
      <c r="PFI105" s="4"/>
      <c r="PFJ105" s="4"/>
      <c r="PFK105" s="4"/>
      <c r="PFL105" s="4"/>
      <c r="PFM105" s="4"/>
      <c r="PFN105" s="4"/>
      <c r="PFO105" s="4"/>
      <c r="PFP105" s="4"/>
      <c r="PFQ105" s="4"/>
      <c r="PFR105" s="4"/>
      <c r="PFS105" s="4"/>
      <c r="PFT105" s="4"/>
      <c r="PFU105" s="4"/>
      <c r="PFV105" s="4"/>
      <c r="PFW105" s="4"/>
      <c r="PFX105" s="4"/>
      <c r="PFY105" s="4"/>
      <c r="PFZ105" s="4"/>
      <c r="PGA105" s="4"/>
      <c r="PGB105" s="4"/>
      <c r="PGC105" s="4"/>
      <c r="PGD105" s="4"/>
      <c r="PGE105" s="4"/>
      <c r="PGF105" s="4"/>
      <c r="PGG105" s="4"/>
      <c r="PGH105" s="4"/>
      <c r="PGI105" s="4"/>
      <c r="PGJ105" s="4"/>
      <c r="PGK105" s="4"/>
      <c r="PGL105" s="4"/>
      <c r="PGM105" s="4"/>
      <c r="PGN105" s="4"/>
      <c r="PGO105" s="4"/>
      <c r="PGP105" s="4"/>
      <c r="PGQ105" s="4"/>
      <c r="PGR105" s="4"/>
      <c r="PGS105" s="4"/>
      <c r="PGT105" s="4"/>
      <c r="PGU105" s="4"/>
      <c r="PGV105" s="4"/>
      <c r="PGW105" s="4"/>
      <c r="PGX105" s="4"/>
      <c r="PGY105" s="4"/>
      <c r="PGZ105" s="4"/>
      <c r="PHA105" s="4"/>
      <c r="PHB105" s="4"/>
      <c r="PHC105" s="4"/>
      <c r="PHD105" s="4"/>
      <c r="PHE105" s="4"/>
      <c r="PHF105" s="4"/>
      <c r="PHG105" s="4"/>
      <c r="PHH105" s="4"/>
      <c r="PHI105" s="4"/>
      <c r="PHJ105" s="4"/>
      <c r="PHK105" s="4"/>
      <c r="PHL105" s="4"/>
      <c r="PHM105" s="4"/>
      <c r="PHN105" s="4"/>
      <c r="PHO105" s="4"/>
      <c r="PHP105" s="4"/>
      <c r="PHQ105" s="4"/>
      <c r="PHR105" s="4"/>
      <c r="PHS105" s="4"/>
      <c r="PHT105" s="4"/>
      <c r="PHU105" s="4"/>
      <c r="PHV105" s="4"/>
      <c r="PHW105" s="4"/>
      <c r="PHX105" s="4"/>
      <c r="PHY105" s="4"/>
      <c r="PHZ105" s="4"/>
      <c r="PIA105" s="4"/>
      <c r="PIB105" s="4"/>
      <c r="PIC105" s="4"/>
      <c r="PID105" s="4"/>
      <c r="PIE105" s="4"/>
      <c r="PIF105" s="4"/>
      <c r="PIG105" s="4"/>
      <c r="PIH105" s="4"/>
      <c r="PII105" s="4"/>
      <c r="PIJ105" s="4"/>
      <c r="PIK105" s="4"/>
      <c r="PIL105" s="4"/>
      <c r="PIM105" s="4"/>
      <c r="PIN105" s="4"/>
      <c r="PIO105" s="4"/>
      <c r="PIP105" s="4"/>
      <c r="PIQ105" s="4"/>
      <c r="PIR105" s="4"/>
      <c r="PIS105" s="4"/>
      <c r="PIT105" s="4"/>
      <c r="PIU105" s="4"/>
      <c r="PIV105" s="4"/>
      <c r="PIW105" s="4"/>
      <c r="PIX105" s="4"/>
      <c r="PIY105" s="4"/>
      <c r="PIZ105" s="4"/>
      <c r="PJA105" s="4"/>
      <c r="PJB105" s="4"/>
      <c r="PJC105" s="4"/>
      <c r="PJD105" s="4"/>
      <c r="PJE105" s="4"/>
      <c r="PJF105" s="4"/>
      <c r="PJG105" s="4"/>
      <c r="PJH105" s="4"/>
      <c r="PJI105" s="4"/>
      <c r="PJJ105" s="4"/>
      <c r="PJK105" s="4"/>
      <c r="PJL105" s="4"/>
      <c r="PJM105" s="4"/>
      <c r="PJN105" s="4"/>
      <c r="PJO105" s="4"/>
      <c r="PJP105" s="4"/>
      <c r="PJQ105" s="4"/>
      <c r="PJR105" s="4"/>
      <c r="PJS105" s="4"/>
      <c r="PJT105" s="4"/>
      <c r="PJU105" s="4"/>
      <c r="PJV105" s="4"/>
      <c r="PJW105" s="4"/>
      <c r="PJX105" s="4"/>
      <c r="PJY105" s="4"/>
      <c r="PJZ105" s="4"/>
      <c r="PKA105" s="4"/>
      <c r="PKB105" s="4"/>
      <c r="PKC105" s="4"/>
      <c r="PKD105" s="4"/>
      <c r="PKE105" s="4"/>
      <c r="PKF105" s="4"/>
      <c r="PKG105" s="4"/>
      <c r="PKH105" s="4"/>
      <c r="PKI105" s="4"/>
      <c r="PKJ105" s="4"/>
      <c r="PKK105" s="4"/>
      <c r="PKL105" s="4"/>
      <c r="PKM105" s="4"/>
      <c r="PKN105" s="4"/>
      <c r="PKO105" s="4"/>
      <c r="PKP105" s="4"/>
      <c r="PKQ105" s="4"/>
      <c r="PKR105" s="4"/>
      <c r="PKS105" s="4"/>
      <c r="PKT105" s="4"/>
      <c r="PKU105" s="4"/>
      <c r="PKV105" s="4"/>
      <c r="PKW105" s="4"/>
      <c r="PKX105" s="4"/>
      <c r="PKY105" s="4"/>
      <c r="PKZ105" s="4"/>
      <c r="PLA105" s="4"/>
      <c r="PLB105" s="4"/>
      <c r="PLC105" s="4"/>
      <c r="PLD105" s="4"/>
      <c r="PLE105" s="4"/>
      <c r="PLF105" s="4"/>
      <c r="PLG105" s="4"/>
      <c r="PLH105" s="4"/>
      <c r="PLI105" s="4"/>
      <c r="PLJ105" s="4"/>
      <c r="PLK105" s="4"/>
      <c r="PLL105" s="4"/>
      <c r="PLM105" s="4"/>
      <c r="PLN105" s="4"/>
      <c r="PLO105" s="4"/>
      <c r="PLP105" s="4"/>
      <c r="PLQ105" s="4"/>
      <c r="PLR105" s="4"/>
      <c r="PLS105" s="4"/>
      <c r="PLT105" s="4"/>
      <c r="PLU105" s="4"/>
      <c r="PLV105" s="4"/>
      <c r="PLW105" s="4"/>
      <c r="PLX105" s="4"/>
      <c r="PLY105" s="4"/>
      <c r="PLZ105" s="4"/>
      <c r="PMA105" s="4"/>
      <c r="PMB105" s="4"/>
      <c r="PMC105" s="4"/>
      <c r="PMD105" s="4"/>
      <c r="PME105" s="4"/>
      <c r="PMF105" s="4"/>
      <c r="PMG105" s="4"/>
      <c r="PMH105" s="4"/>
      <c r="PMI105" s="4"/>
      <c r="PMJ105" s="4"/>
      <c r="PMK105" s="4"/>
      <c r="PML105" s="4"/>
      <c r="PMM105" s="4"/>
      <c r="PMN105" s="4"/>
      <c r="PMO105" s="4"/>
      <c r="PMP105" s="4"/>
      <c r="PMQ105" s="4"/>
      <c r="PMR105" s="4"/>
      <c r="PMS105" s="4"/>
      <c r="PMT105" s="4"/>
      <c r="PMU105" s="4"/>
      <c r="PMV105" s="4"/>
      <c r="PMW105" s="4"/>
      <c r="PMX105" s="4"/>
      <c r="PMY105" s="4"/>
      <c r="PMZ105" s="4"/>
      <c r="PNA105" s="4"/>
      <c r="PNB105" s="4"/>
      <c r="PNC105" s="4"/>
      <c r="PND105" s="4"/>
      <c r="PNE105" s="4"/>
      <c r="PNF105" s="4"/>
      <c r="PNG105" s="4"/>
      <c r="PNH105" s="4"/>
      <c r="PNI105" s="4"/>
      <c r="PNJ105" s="4"/>
      <c r="PNK105" s="4"/>
      <c r="PNL105" s="4"/>
      <c r="PNM105" s="4"/>
      <c r="PNN105" s="4"/>
      <c r="PNO105" s="4"/>
      <c r="PNP105" s="4"/>
      <c r="PNQ105" s="4"/>
      <c r="PNR105" s="4"/>
      <c r="PNS105" s="4"/>
      <c r="PNT105" s="4"/>
      <c r="PNU105" s="4"/>
      <c r="PNV105" s="4"/>
      <c r="PNW105" s="4"/>
      <c r="PNX105" s="4"/>
      <c r="PNY105" s="4"/>
      <c r="PNZ105" s="4"/>
      <c r="POA105" s="4"/>
      <c r="POB105" s="4"/>
      <c r="POC105" s="4"/>
      <c r="POD105" s="4"/>
      <c r="POE105" s="4"/>
      <c r="POF105" s="4"/>
      <c r="POG105" s="4"/>
      <c r="POH105" s="4"/>
      <c r="POI105" s="4"/>
      <c r="POJ105" s="4"/>
      <c r="POK105" s="4"/>
      <c r="POL105" s="4"/>
      <c r="POM105" s="4"/>
      <c r="PON105" s="4"/>
      <c r="POO105" s="4"/>
      <c r="POP105" s="4"/>
      <c r="POQ105" s="4"/>
      <c r="POR105" s="4"/>
      <c r="POS105" s="4"/>
      <c r="POT105" s="4"/>
      <c r="POU105" s="4"/>
      <c r="POV105" s="4"/>
      <c r="POW105" s="4"/>
      <c r="POX105" s="4"/>
      <c r="POY105" s="4"/>
      <c r="POZ105" s="4"/>
      <c r="PPA105" s="4"/>
      <c r="PPB105" s="4"/>
      <c r="PPC105" s="4"/>
      <c r="PPD105" s="4"/>
      <c r="PPE105" s="4"/>
      <c r="PPF105" s="4"/>
      <c r="PPG105" s="4"/>
      <c r="PPH105" s="4"/>
      <c r="PPI105" s="4"/>
      <c r="PPJ105" s="4"/>
      <c r="PPK105" s="4"/>
      <c r="PPL105" s="4"/>
      <c r="PPM105" s="4"/>
      <c r="PPN105" s="4"/>
      <c r="PPO105" s="4"/>
      <c r="PPP105" s="4"/>
      <c r="PPQ105" s="4"/>
      <c r="PPR105" s="4"/>
      <c r="PPS105" s="4"/>
      <c r="PPT105" s="4"/>
      <c r="PPU105" s="4"/>
      <c r="PPV105" s="4"/>
      <c r="PPW105" s="4"/>
      <c r="PPX105" s="4"/>
      <c r="PPY105" s="4"/>
      <c r="PPZ105" s="4"/>
      <c r="PQA105" s="4"/>
      <c r="PQB105" s="4"/>
      <c r="PQC105" s="4"/>
      <c r="PQD105" s="4"/>
      <c r="PQE105" s="4"/>
      <c r="PQF105" s="4"/>
      <c r="PQG105" s="4"/>
      <c r="PQH105" s="4"/>
      <c r="PQI105" s="4"/>
      <c r="PQJ105" s="4"/>
      <c r="PQK105" s="4"/>
      <c r="PQL105" s="4"/>
      <c r="PQM105" s="4"/>
      <c r="PQN105" s="4"/>
      <c r="PQO105" s="4"/>
      <c r="PQP105" s="4"/>
      <c r="PQQ105" s="4"/>
      <c r="PQR105" s="4"/>
      <c r="PQS105" s="4"/>
      <c r="PQT105" s="4"/>
      <c r="PQU105" s="4"/>
      <c r="PQV105" s="4"/>
      <c r="PQW105" s="4"/>
      <c r="PQX105" s="4"/>
      <c r="PQY105" s="4"/>
      <c r="PQZ105" s="4"/>
      <c r="PRA105" s="4"/>
      <c r="PRB105" s="4"/>
      <c r="PRC105" s="4"/>
      <c r="PRD105" s="4"/>
      <c r="PRE105" s="4"/>
      <c r="PRF105" s="4"/>
      <c r="PRG105" s="4"/>
      <c r="PRH105" s="4"/>
      <c r="PRI105" s="4"/>
      <c r="PRJ105" s="4"/>
      <c r="PRK105" s="4"/>
      <c r="PRL105" s="4"/>
      <c r="PRM105" s="4"/>
      <c r="PRN105" s="4"/>
      <c r="PRO105" s="4"/>
      <c r="PRP105" s="4"/>
      <c r="PRQ105" s="4"/>
      <c r="PRR105" s="4"/>
      <c r="PRS105" s="4"/>
      <c r="PRT105" s="4"/>
      <c r="PRU105" s="4"/>
      <c r="PRV105" s="4"/>
      <c r="PRW105" s="4"/>
      <c r="PRX105" s="4"/>
      <c r="PRY105" s="4"/>
      <c r="PRZ105" s="4"/>
      <c r="PSA105" s="4"/>
      <c r="PSB105" s="4"/>
      <c r="PSC105" s="4"/>
      <c r="PSD105" s="4"/>
      <c r="PSE105" s="4"/>
      <c r="PSF105" s="4"/>
      <c r="PSG105" s="4"/>
      <c r="PSH105" s="4"/>
      <c r="PSI105" s="4"/>
      <c r="PSJ105" s="4"/>
      <c r="PSK105" s="4"/>
      <c r="PSL105" s="4"/>
      <c r="PSM105" s="4"/>
      <c r="PSN105" s="4"/>
      <c r="PSO105" s="4"/>
      <c r="PSP105" s="4"/>
      <c r="PSQ105" s="4"/>
      <c r="PSR105" s="4"/>
      <c r="PSS105" s="4"/>
      <c r="PST105" s="4"/>
      <c r="PSU105" s="4"/>
      <c r="PSV105" s="4"/>
      <c r="PSW105" s="4"/>
      <c r="PSX105" s="4"/>
      <c r="PSY105" s="4"/>
      <c r="PSZ105" s="4"/>
      <c r="PTA105" s="4"/>
      <c r="PTB105" s="4"/>
      <c r="PTC105" s="4"/>
      <c r="PTD105" s="4"/>
      <c r="PTE105" s="4"/>
      <c r="PTF105" s="4"/>
      <c r="PTG105" s="4"/>
      <c r="PTH105" s="4"/>
      <c r="PTI105" s="4"/>
      <c r="PTJ105" s="4"/>
      <c r="PTK105" s="4"/>
      <c r="PTL105" s="4"/>
      <c r="PTM105" s="4"/>
      <c r="PTN105" s="4"/>
      <c r="PTO105" s="4"/>
      <c r="PTP105" s="4"/>
      <c r="PTQ105" s="4"/>
      <c r="PTR105" s="4"/>
      <c r="PTS105" s="4"/>
      <c r="PTT105" s="4"/>
      <c r="PTU105" s="4"/>
      <c r="PTV105" s="4"/>
      <c r="PTW105" s="4"/>
      <c r="PTX105" s="4"/>
      <c r="PTY105" s="4"/>
      <c r="PTZ105" s="4"/>
      <c r="PUA105" s="4"/>
      <c r="PUB105" s="4"/>
      <c r="PUC105" s="4"/>
      <c r="PUD105" s="4"/>
      <c r="PUE105" s="4"/>
      <c r="PUF105" s="4"/>
      <c r="PUG105" s="4"/>
      <c r="PUH105" s="4"/>
      <c r="PUI105" s="4"/>
      <c r="PUJ105" s="4"/>
      <c r="PUK105" s="4"/>
      <c r="PUL105" s="4"/>
      <c r="PUM105" s="4"/>
      <c r="PUN105" s="4"/>
      <c r="PUO105" s="4"/>
      <c r="PUP105" s="4"/>
      <c r="PUQ105" s="4"/>
      <c r="PUR105" s="4"/>
      <c r="PUS105" s="4"/>
      <c r="PUT105" s="4"/>
      <c r="PUU105" s="4"/>
      <c r="PUV105" s="4"/>
      <c r="PUW105" s="4"/>
      <c r="PUX105" s="4"/>
      <c r="PUY105" s="4"/>
      <c r="PUZ105" s="4"/>
      <c r="PVA105" s="4"/>
      <c r="PVB105" s="4"/>
      <c r="PVC105" s="4"/>
      <c r="PVD105" s="4"/>
      <c r="PVE105" s="4"/>
      <c r="PVF105" s="4"/>
      <c r="PVG105" s="4"/>
      <c r="PVH105" s="4"/>
      <c r="PVI105" s="4"/>
      <c r="PVJ105" s="4"/>
      <c r="PVK105" s="4"/>
      <c r="PVL105" s="4"/>
      <c r="PVM105" s="4"/>
      <c r="PVN105" s="4"/>
      <c r="PVO105" s="4"/>
      <c r="PVP105" s="4"/>
      <c r="PVQ105" s="4"/>
      <c r="PVR105" s="4"/>
      <c r="PVS105" s="4"/>
      <c r="PVT105" s="4"/>
      <c r="PVU105" s="4"/>
      <c r="PVV105" s="4"/>
      <c r="PVW105" s="4"/>
      <c r="PVX105" s="4"/>
      <c r="PVY105" s="4"/>
      <c r="PVZ105" s="4"/>
      <c r="PWA105" s="4"/>
      <c r="PWB105" s="4"/>
      <c r="PWC105" s="4"/>
      <c r="PWD105" s="4"/>
      <c r="PWE105" s="4"/>
      <c r="PWF105" s="4"/>
      <c r="PWG105" s="4"/>
      <c r="PWH105" s="4"/>
      <c r="PWI105" s="4"/>
      <c r="PWJ105" s="4"/>
      <c r="PWK105" s="4"/>
      <c r="PWL105" s="4"/>
      <c r="PWM105" s="4"/>
      <c r="PWN105" s="4"/>
      <c r="PWO105" s="4"/>
      <c r="PWP105" s="4"/>
      <c r="PWQ105" s="4"/>
      <c r="PWR105" s="4"/>
      <c r="PWS105" s="4"/>
      <c r="PWT105" s="4"/>
      <c r="PWU105" s="4"/>
      <c r="PWV105" s="4"/>
      <c r="PWW105" s="4"/>
      <c r="PWX105" s="4"/>
      <c r="PWY105" s="4"/>
      <c r="PWZ105" s="4"/>
      <c r="PXA105" s="4"/>
      <c r="PXB105" s="4"/>
      <c r="PXC105" s="4"/>
      <c r="PXD105" s="4"/>
      <c r="PXE105" s="4"/>
      <c r="PXF105" s="4"/>
      <c r="PXG105" s="4"/>
      <c r="PXH105" s="4"/>
      <c r="PXI105" s="4"/>
      <c r="PXJ105" s="4"/>
      <c r="PXK105" s="4"/>
      <c r="PXL105" s="4"/>
      <c r="PXM105" s="4"/>
      <c r="PXN105" s="4"/>
      <c r="PXO105" s="4"/>
      <c r="PXP105" s="4"/>
      <c r="PXQ105" s="4"/>
      <c r="PXR105" s="4"/>
      <c r="PXS105" s="4"/>
      <c r="PXT105" s="4"/>
      <c r="PXU105" s="4"/>
      <c r="PXV105" s="4"/>
      <c r="PXW105" s="4"/>
      <c r="PXX105" s="4"/>
      <c r="PXY105" s="4"/>
      <c r="PXZ105" s="4"/>
      <c r="PYA105" s="4"/>
      <c r="PYB105" s="4"/>
      <c r="PYC105" s="4"/>
      <c r="PYD105" s="4"/>
      <c r="PYE105" s="4"/>
      <c r="PYF105" s="4"/>
      <c r="PYG105" s="4"/>
      <c r="PYH105" s="4"/>
      <c r="PYI105" s="4"/>
      <c r="PYJ105" s="4"/>
      <c r="PYK105" s="4"/>
      <c r="PYL105" s="4"/>
      <c r="PYM105" s="4"/>
      <c r="PYN105" s="4"/>
      <c r="PYO105" s="4"/>
      <c r="PYP105" s="4"/>
      <c r="PYQ105" s="4"/>
      <c r="PYR105" s="4"/>
      <c r="PYS105" s="4"/>
      <c r="PYT105" s="4"/>
      <c r="PYU105" s="4"/>
      <c r="PYV105" s="4"/>
      <c r="PYW105" s="4"/>
      <c r="PYX105" s="4"/>
      <c r="PYY105" s="4"/>
      <c r="PYZ105" s="4"/>
      <c r="PZA105" s="4"/>
      <c r="PZB105" s="4"/>
      <c r="PZC105" s="4"/>
      <c r="PZD105" s="4"/>
      <c r="PZE105" s="4"/>
      <c r="PZF105" s="4"/>
      <c r="PZG105" s="4"/>
      <c r="PZH105" s="4"/>
      <c r="PZI105" s="4"/>
      <c r="PZJ105" s="4"/>
      <c r="PZK105" s="4"/>
      <c r="PZL105" s="4"/>
      <c r="PZM105" s="4"/>
      <c r="PZN105" s="4"/>
      <c r="PZO105" s="4"/>
      <c r="PZP105" s="4"/>
      <c r="PZQ105" s="4"/>
      <c r="PZR105" s="4"/>
      <c r="PZS105" s="4"/>
      <c r="PZT105" s="4"/>
      <c r="PZU105" s="4"/>
      <c r="PZV105" s="4"/>
      <c r="PZW105" s="4"/>
      <c r="PZX105" s="4"/>
      <c r="PZY105" s="4"/>
      <c r="PZZ105" s="4"/>
      <c r="QAA105" s="4"/>
      <c r="QAB105" s="4"/>
      <c r="QAC105" s="4"/>
      <c r="QAD105" s="4"/>
      <c r="QAE105" s="4"/>
      <c r="QAF105" s="4"/>
      <c r="QAG105" s="4"/>
      <c r="QAH105" s="4"/>
      <c r="QAI105" s="4"/>
      <c r="QAJ105" s="4"/>
      <c r="QAK105" s="4"/>
      <c r="QAL105" s="4"/>
      <c r="QAM105" s="4"/>
      <c r="QAN105" s="4"/>
      <c r="QAO105" s="4"/>
      <c r="QAP105" s="4"/>
      <c r="QAQ105" s="4"/>
      <c r="QAR105" s="4"/>
      <c r="QAS105" s="4"/>
      <c r="QAT105" s="4"/>
      <c r="QAU105" s="4"/>
      <c r="QAV105" s="4"/>
      <c r="QAW105" s="4"/>
      <c r="QAX105" s="4"/>
      <c r="QAY105" s="4"/>
      <c r="QAZ105" s="4"/>
      <c r="QBA105" s="4"/>
      <c r="QBB105" s="4"/>
      <c r="QBC105" s="4"/>
      <c r="QBD105" s="4"/>
      <c r="QBE105" s="4"/>
      <c r="QBF105" s="4"/>
      <c r="QBG105" s="4"/>
      <c r="QBH105" s="4"/>
      <c r="QBI105" s="4"/>
      <c r="QBJ105" s="4"/>
      <c r="QBK105" s="4"/>
      <c r="QBL105" s="4"/>
      <c r="QBM105" s="4"/>
      <c r="QBN105" s="4"/>
      <c r="QBO105" s="4"/>
      <c r="QBP105" s="4"/>
      <c r="QBQ105" s="4"/>
      <c r="QBR105" s="4"/>
      <c r="QBS105" s="4"/>
      <c r="QBT105" s="4"/>
      <c r="QBU105" s="4"/>
      <c r="QBV105" s="4"/>
      <c r="QBW105" s="4"/>
      <c r="QBX105" s="4"/>
      <c r="QBY105" s="4"/>
      <c r="QBZ105" s="4"/>
      <c r="QCA105" s="4"/>
      <c r="QCB105" s="4"/>
      <c r="QCC105" s="4"/>
      <c r="QCD105" s="4"/>
      <c r="QCE105" s="4"/>
      <c r="QCF105" s="4"/>
      <c r="QCG105" s="4"/>
      <c r="QCH105" s="4"/>
      <c r="QCI105" s="4"/>
      <c r="QCJ105" s="4"/>
      <c r="QCK105" s="4"/>
      <c r="QCL105" s="4"/>
      <c r="QCM105" s="4"/>
      <c r="QCN105" s="4"/>
      <c r="QCO105" s="4"/>
      <c r="QCP105" s="4"/>
      <c r="QCQ105" s="4"/>
      <c r="QCR105" s="4"/>
      <c r="QCS105" s="4"/>
      <c r="QCT105" s="4"/>
      <c r="QCU105" s="4"/>
      <c r="QCV105" s="4"/>
      <c r="QCW105" s="4"/>
      <c r="QCX105" s="4"/>
      <c r="QCY105" s="4"/>
      <c r="QCZ105" s="4"/>
      <c r="QDA105" s="4"/>
      <c r="QDB105" s="4"/>
      <c r="QDC105" s="4"/>
      <c r="QDD105" s="4"/>
      <c r="QDE105" s="4"/>
      <c r="QDF105" s="4"/>
      <c r="QDG105" s="4"/>
      <c r="QDH105" s="4"/>
      <c r="QDI105" s="4"/>
      <c r="QDJ105" s="4"/>
      <c r="QDK105" s="4"/>
      <c r="QDL105" s="4"/>
      <c r="QDM105" s="4"/>
      <c r="QDN105" s="4"/>
      <c r="QDO105" s="4"/>
      <c r="QDP105" s="4"/>
      <c r="QDQ105" s="4"/>
      <c r="QDR105" s="4"/>
      <c r="QDS105" s="4"/>
      <c r="QDT105" s="4"/>
      <c r="QDU105" s="4"/>
      <c r="QDV105" s="4"/>
      <c r="QDW105" s="4"/>
      <c r="QDX105" s="4"/>
      <c r="QDY105" s="4"/>
      <c r="QDZ105" s="4"/>
      <c r="QEA105" s="4"/>
      <c r="QEB105" s="4"/>
      <c r="QEC105" s="4"/>
      <c r="QED105" s="4"/>
      <c r="QEE105" s="4"/>
      <c r="QEF105" s="4"/>
      <c r="QEG105" s="4"/>
      <c r="QEH105" s="4"/>
      <c r="QEI105" s="4"/>
      <c r="QEJ105" s="4"/>
      <c r="QEK105" s="4"/>
      <c r="QEL105" s="4"/>
      <c r="QEM105" s="4"/>
      <c r="QEN105" s="4"/>
      <c r="QEO105" s="4"/>
      <c r="QEP105" s="4"/>
      <c r="QEQ105" s="4"/>
      <c r="QER105" s="4"/>
      <c r="QES105" s="4"/>
      <c r="QET105" s="4"/>
      <c r="QEU105" s="4"/>
      <c r="QEV105" s="4"/>
      <c r="QEW105" s="4"/>
      <c r="QEX105" s="4"/>
      <c r="QEY105" s="4"/>
      <c r="QEZ105" s="4"/>
      <c r="QFA105" s="4"/>
      <c r="QFB105" s="4"/>
      <c r="QFC105" s="4"/>
      <c r="QFD105" s="4"/>
      <c r="QFE105" s="4"/>
      <c r="QFF105" s="4"/>
      <c r="QFG105" s="4"/>
      <c r="QFH105" s="4"/>
      <c r="QFI105" s="4"/>
      <c r="QFJ105" s="4"/>
      <c r="QFK105" s="4"/>
      <c r="QFL105" s="4"/>
      <c r="QFM105" s="4"/>
      <c r="QFN105" s="4"/>
      <c r="QFO105" s="4"/>
      <c r="QFP105" s="4"/>
      <c r="QFQ105" s="4"/>
      <c r="QFR105" s="4"/>
      <c r="QFS105" s="4"/>
      <c r="QFT105" s="4"/>
      <c r="QFU105" s="4"/>
      <c r="QFV105" s="4"/>
      <c r="QFW105" s="4"/>
      <c r="QFX105" s="4"/>
      <c r="QFY105" s="4"/>
      <c r="QFZ105" s="4"/>
      <c r="QGA105" s="4"/>
      <c r="QGB105" s="4"/>
      <c r="QGC105" s="4"/>
      <c r="QGD105" s="4"/>
      <c r="QGE105" s="4"/>
      <c r="QGF105" s="4"/>
      <c r="QGG105" s="4"/>
      <c r="QGH105" s="4"/>
      <c r="QGI105" s="4"/>
      <c r="QGJ105" s="4"/>
      <c r="QGK105" s="4"/>
      <c r="QGL105" s="4"/>
      <c r="QGM105" s="4"/>
      <c r="QGN105" s="4"/>
      <c r="QGO105" s="4"/>
      <c r="QGP105" s="4"/>
      <c r="QGQ105" s="4"/>
      <c r="QGR105" s="4"/>
      <c r="QGS105" s="4"/>
      <c r="QGT105" s="4"/>
      <c r="QGU105" s="4"/>
      <c r="QGV105" s="4"/>
      <c r="QGW105" s="4"/>
      <c r="QGX105" s="4"/>
      <c r="QGY105" s="4"/>
      <c r="QGZ105" s="4"/>
      <c r="QHA105" s="4"/>
      <c r="QHB105" s="4"/>
      <c r="QHC105" s="4"/>
      <c r="QHD105" s="4"/>
      <c r="QHE105" s="4"/>
      <c r="QHF105" s="4"/>
      <c r="QHG105" s="4"/>
      <c r="QHH105" s="4"/>
      <c r="QHI105" s="4"/>
      <c r="QHJ105" s="4"/>
      <c r="QHK105" s="4"/>
      <c r="QHL105" s="4"/>
      <c r="QHM105" s="4"/>
      <c r="QHN105" s="4"/>
      <c r="QHO105" s="4"/>
      <c r="QHP105" s="4"/>
      <c r="QHQ105" s="4"/>
      <c r="QHR105" s="4"/>
      <c r="QHS105" s="4"/>
      <c r="QHT105" s="4"/>
      <c r="QHU105" s="4"/>
      <c r="QHV105" s="4"/>
      <c r="QHW105" s="4"/>
      <c r="QHX105" s="4"/>
      <c r="QHY105" s="4"/>
      <c r="QHZ105" s="4"/>
      <c r="QIA105" s="4"/>
      <c r="QIB105" s="4"/>
      <c r="QIC105" s="4"/>
      <c r="QID105" s="4"/>
      <c r="QIE105" s="4"/>
      <c r="QIF105" s="4"/>
      <c r="QIG105" s="4"/>
      <c r="QIH105" s="4"/>
      <c r="QII105" s="4"/>
      <c r="QIJ105" s="4"/>
      <c r="QIK105" s="4"/>
      <c r="QIL105" s="4"/>
      <c r="QIM105" s="4"/>
      <c r="QIN105" s="4"/>
      <c r="QIO105" s="4"/>
      <c r="QIP105" s="4"/>
      <c r="QIQ105" s="4"/>
      <c r="QIR105" s="4"/>
      <c r="QIS105" s="4"/>
      <c r="QIT105" s="4"/>
      <c r="QIU105" s="4"/>
      <c r="QIV105" s="4"/>
      <c r="QIW105" s="4"/>
      <c r="QIX105" s="4"/>
      <c r="QIY105" s="4"/>
      <c r="QIZ105" s="4"/>
      <c r="QJA105" s="4"/>
      <c r="QJB105" s="4"/>
      <c r="QJC105" s="4"/>
      <c r="QJD105" s="4"/>
      <c r="QJE105" s="4"/>
      <c r="QJF105" s="4"/>
      <c r="QJG105" s="4"/>
      <c r="QJH105" s="4"/>
      <c r="QJI105" s="4"/>
      <c r="QJJ105" s="4"/>
      <c r="QJK105" s="4"/>
      <c r="QJL105" s="4"/>
      <c r="QJM105" s="4"/>
      <c r="QJN105" s="4"/>
      <c r="QJO105" s="4"/>
      <c r="QJP105" s="4"/>
      <c r="QJQ105" s="4"/>
      <c r="QJR105" s="4"/>
      <c r="QJS105" s="4"/>
      <c r="QJT105" s="4"/>
      <c r="QJU105" s="4"/>
      <c r="QJV105" s="4"/>
      <c r="QJW105" s="4"/>
      <c r="QJX105" s="4"/>
      <c r="QJY105" s="4"/>
      <c r="QJZ105" s="4"/>
      <c r="QKA105" s="4"/>
      <c r="QKB105" s="4"/>
      <c r="QKC105" s="4"/>
      <c r="QKD105" s="4"/>
      <c r="QKE105" s="4"/>
      <c r="QKF105" s="4"/>
      <c r="QKG105" s="4"/>
      <c r="QKH105" s="4"/>
      <c r="QKI105" s="4"/>
      <c r="QKJ105" s="4"/>
      <c r="QKK105" s="4"/>
      <c r="QKL105" s="4"/>
      <c r="QKM105" s="4"/>
      <c r="QKN105" s="4"/>
      <c r="QKO105" s="4"/>
      <c r="QKP105" s="4"/>
      <c r="QKQ105" s="4"/>
      <c r="QKR105" s="4"/>
      <c r="QKS105" s="4"/>
      <c r="QKT105" s="4"/>
      <c r="QKU105" s="4"/>
      <c r="QKV105" s="4"/>
      <c r="QKW105" s="4"/>
      <c r="QKX105" s="4"/>
      <c r="QKY105" s="4"/>
      <c r="QKZ105" s="4"/>
      <c r="QLA105" s="4"/>
      <c r="QLB105" s="4"/>
      <c r="QLC105" s="4"/>
      <c r="QLD105" s="4"/>
      <c r="QLE105" s="4"/>
      <c r="QLF105" s="4"/>
      <c r="QLG105" s="4"/>
      <c r="QLH105" s="4"/>
      <c r="QLI105" s="4"/>
      <c r="QLJ105" s="4"/>
      <c r="QLK105" s="4"/>
      <c r="QLL105" s="4"/>
      <c r="QLM105" s="4"/>
      <c r="QLN105" s="4"/>
      <c r="QLO105" s="4"/>
      <c r="QLP105" s="4"/>
      <c r="QLQ105" s="4"/>
      <c r="QLR105" s="4"/>
      <c r="QLS105" s="4"/>
      <c r="QLT105" s="4"/>
      <c r="QLU105" s="4"/>
      <c r="QLV105" s="4"/>
      <c r="QLW105" s="4"/>
      <c r="QLX105" s="4"/>
      <c r="QLY105" s="4"/>
      <c r="QLZ105" s="4"/>
      <c r="QMA105" s="4"/>
      <c r="QMB105" s="4"/>
      <c r="QMC105" s="4"/>
      <c r="QMD105" s="4"/>
      <c r="QME105" s="4"/>
      <c r="QMF105" s="4"/>
      <c r="QMG105" s="4"/>
      <c r="QMH105" s="4"/>
      <c r="QMI105" s="4"/>
      <c r="QMJ105" s="4"/>
      <c r="QMK105" s="4"/>
      <c r="QML105" s="4"/>
      <c r="QMM105" s="4"/>
      <c r="QMN105" s="4"/>
      <c r="QMO105" s="4"/>
      <c r="QMP105" s="4"/>
      <c r="QMQ105" s="4"/>
      <c r="QMR105" s="4"/>
      <c r="QMS105" s="4"/>
      <c r="QMT105" s="4"/>
      <c r="QMU105" s="4"/>
      <c r="QMV105" s="4"/>
      <c r="QMW105" s="4"/>
      <c r="QMX105" s="4"/>
      <c r="QMY105" s="4"/>
      <c r="QMZ105" s="4"/>
      <c r="QNA105" s="4"/>
      <c r="QNB105" s="4"/>
      <c r="QNC105" s="4"/>
      <c r="QND105" s="4"/>
      <c r="QNE105" s="4"/>
      <c r="QNF105" s="4"/>
      <c r="QNG105" s="4"/>
      <c r="QNH105" s="4"/>
      <c r="QNI105" s="4"/>
      <c r="QNJ105" s="4"/>
      <c r="QNK105" s="4"/>
      <c r="QNL105" s="4"/>
      <c r="QNM105" s="4"/>
      <c r="QNN105" s="4"/>
      <c r="QNO105" s="4"/>
      <c r="QNP105" s="4"/>
      <c r="QNQ105" s="4"/>
      <c r="QNR105" s="4"/>
      <c r="QNS105" s="4"/>
      <c r="QNT105" s="4"/>
      <c r="QNU105" s="4"/>
      <c r="QNV105" s="4"/>
      <c r="QNW105" s="4"/>
      <c r="QNX105" s="4"/>
      <c r="QNY105" s="4"/>
      <c r="QNZ105" s="4"/>
      <c r="QOA105" s="4"/>
      <c r="QOB105" s="4"/>
      <c r="QOC105" s="4"/>
      <c r="QOD105" s="4"/>
      <c r="QOE105" s="4"/>
      <c r="QOF105" s="4"/>
      <c r="QOG105" s="4"/>
      <c r="QOH105" s="4"/>
      <c r="QOI105" s="4"/>
      <c r="QOJ105" s="4"/>
      <c r="QOK105" s="4"/>
      <c r="QOL105" s="4"/>
      <c r="QOM105" s="4"/>
      <c r="QON105" s="4"/>
      <c r="QOO105" s="4"/>
      <c r="QOP105" s="4"/>
      <c r="QOQ105" s="4"/>
      <c r="QOR105" s="4"/>
      <c r="QOS105" s="4"/>
      <c r="QOT105" s="4"/>
      <c r="QOU105" s="4"/>
      <c r="QOV105" s="4"/>
      <c r="QOW105" s="4"/>
      <c r="QOX105" s="4"/>
      <c r="QOY105" s="4"/>
      <c r="QOZ105" s="4"/>
      <c r="QPA105" s="4"/>
      <c r="QPB105" s="4"/>
      <c r="QPC105" s="4"/>
      <c r="QPD105" s="4"/>
      <c r="QPE105" s="4"/>
      <c r="QPF105" s="4"/>
      <c r="QPG105" s="4"/>
      <c r="QPH105" s="4"/>
      <c r="QPI105" s="4"/>
      <c r="QPJ105" s="4"/>
      <c r="QPK105" s="4"/>
      <c r="QPL105" s="4"/>
      <c r="QPM105" s="4"/>
      <c r="QPN105" s="4"/>
      <c r="QPO105" s="4"/>
      <c r="QPP105" s="4"/>
      <c r="QPQ105" s="4"/>
      <c r="QPR105" s="4"/>
      <c r="QPS105" s="4"/>
      <c r="QPT105" s="4"/>
      <c r="QPU105" s="4"/>
      <c r="QPV105" s="4"/>
      <c r="QPW105" s="4"/>
      <c r="QPX105" s="4"/>
      <c r="QPY105" s="4"/>
      <c r="QPZ105" s="4"/>
      <c r="QQA105" s="4"/>
      <c r="QQB105" s="4"/>
      <c r="QQC105" s="4"/>
      <c r="QQD105" s="4"/>
      <c r="QQE105" s="4"/>
      <c r="QQF105" s="4"/>
      <c r="QQG105" s="4"/>
      <c r="QQH105" s="4"/>
      <c r="QQI105" s="4"/>
      <c r="QQJ105" s="4"/>
      <c r="QQK105" s="4"/>
      <c r="QQL105" s="4"/>
      <c r="QQM105" s="4"/>
      <c r="QQN105" s="4"/>
      <c r="QQO105" s="4"/>
      <c r="QQP105" s="4"/>
      <c r="QQQ105" s="4"/>
      <c r="QQR105" s="4"/>
      <c r="QQS105" s="4"/>
      <c r="QQT105" s="4"/>
      <c r="QQU105" s="4"/>
      <c r="QQV105" s="4"/>
      <c r="QQW105" s="4"/>
      <c r="QQX105" s="4"/>
      <c r="QQY105" s="4"/>
      <c r="QQZ105" s="4"/>
      <c r="QRA105" s="4"/>
      <c r="QRB105" s="4"/>
      <c r="QRC105" s="4"/>
      <c r="QRD105" s="4"/>
      <c r="QRE105" s="4"/>
      <c r="QRF105" s="4"/>
      <c r="QRG105" s="4"/>
      <c r="QRH105" s="4"/>
      <c r="QRI105" s="4"/>
      <c r="QRJ105" s="4"/>
      <c r="QRK105" s="4"/>
      <c r="QRL105" s="4"/>
      <c r="QRM105" s="4"/>
      <c r="QRN105" s="4"/>
      <c r="QRO105" s="4"/>
      <c r="QRP105" s="4"/>
      <c r="QRQ105" s="4"/>
      <c r="QRR105" s="4"/>
      <c r="QRS105" s="4"/>
      <c r="QRT105" s="4"/>
      <c r="QRU105" s="4"/>
      <c r="QRV105" s="4"/>
      <c r="QRW105" s="4"/>
      <c r="QRX105" s="4"/>
      <c r="QRY105" s="4"/>
      <c r="QRZ105" s="4"/>
      <c r="QSA105" s="4"/>
      <c r="QSB105" s="4"/>
      <c r="QSC105" s="4"/>
      <c r="QSD105" s="4"/>
      <c r="QSE105" s="4"/>
      <c r="QSF105" s="4"/>
      <c r="QSG105" s="4"/>
      <c r="QSH105" s="4"/>
      <c r="QSI105" s="4"/>
      <c r="QSJ105" s="4"/>
      <c r="QSK105" s="4"/>
      <c r="QSL105" s="4"/>
      <c r="QSM105" s="4"/>
      <c r="QSN105" s="4"/>
      <c r="QSO105" s="4"/>
      <c r="QSP105" s="4"/>
      <c r="QSQ105" s="4"/>
      <c r="QSR105" s="4"/>
      <c r="QSS105" s="4"/>
      <c r="QST105" s="4"/>
      <c r="QSU105" s="4"/>
      <c r="QSV105" s="4"/>
      <c r="QSW105" s="4"/>
      <c r="QSX105" s="4"/>
      <c r="QSY105" s="4"/>
      <c r="QSZ105" s="4"/>
      <c r="QTA105" s="4"/>
      <c r="QTB105" s="4"/>
      <c r="QTC105" s="4"/>
      <c r="QTD105" s="4"/>
      <c r="QTE105" s="4"/>
      <c r="QTF105" s="4"/>
      <c r="QTG105" s="4"/>
      <c r="QTH105" s="4"/>
      <c r="QTI105" s="4"/>
      <c r="QTJ105" s="4"/>
      <c r="QTK105" s="4"/>
      <c r="QTL105" s="4"/>
      <c r="QTM105" s="4"/>
      <c r="QTN105" s="4"/>
      <c r="QTO105" s="4"/>
      <c r="QTP105" s="4"/>
      <c r="QTQ105" s="4"/>
      <c r="QTR105" s="4"/>
      <c r="QTS105" s="4"/>
      <c r="QTT105" s="4"/>
      <c r="QTU105" s="4"/>
      <c r="QTV105" s="4"/>
      <c r="QTW105" s="4"/>
      <c r="QTX105" s="4"/>
      <c r="QTY105" s="4"/>
      <c r="QTZ105" s="4"/>
      <c r="QUA105" s="4"/>
      <c r="QUB105" s="4"/>
      <c r="QUC105" s="4"/>
      <c r="QUD105" s="4"/>
      <c r="QUE105" s="4"/>
      <c r="QUF105" s="4"/>
      <c r="QUG105" s="4"/>
      <c r="QUH105" s="4"/>
      <c r="QUI105" s="4"/>
      <c r="QUJ105" s="4"/>
      <c r="QUK105" s="4"/>
      <c r="QUL105" s="4"/>
      <c r="QUM105" s="4"/>
      <c r="QUN105" s="4"/>
      <c r="QUO105" s="4"/>
      <c r="QUP105" s="4"/>
      <c r="QUQ105" s="4"/>
      <c r="QUR105" s="4"/>
      <c r="QUS105" s="4"/>
      <c r="QUT105" s="4"/>
      <c r="QUU105" s="4"/>
      <c r="QUV105" s="4"/>
      <c r="QUW105" s="4"/>
      <c r="QUX105" s="4"/>
      <c r="QUY105" s="4"/>
      <c r="QUZ105" s="4"/>
      <c r="QVA105" s="4"/>
      <c r="QVB105" s="4"/>
      <c r="QVC105" s="4"/>
      <c r="QVD105" s="4"/>
      <c r="QVE105" s="4"/>
      <c r="QVF105" s="4"/>
      <c r="QVG105" s="4"/>
      <c r="QVH105" s="4"/>
      <c r="QVI105" s="4"/>
      <c r="QVJ105" s="4"/>
      <c r="QVK105" s="4"/>
      <c r="QVL105" s="4"/>
      <c r="QVM105" s="4"/>
      <c r="QVN105" s="4"/>
      <c r="QVO105" s="4"/>
      <c r="QVP105" s="4"/>
      <c r="QVQ105" s="4"/>
      <c r="QVR105" s="4"/>
      <c r="QVS105" s="4"/>
      <c r="QVT105" s="4"/>
      <c r="QVU105" s="4"/>
      <c r="QVV105" s="4"/>
      <c r="QVW105" s="4"/>
      <c r="QVX105" s="4"/>
      <c r="QVY105" s="4"/>
      <c r="QVZ105" s="4"/>
      <c r="QWA105" s="4"/>
      <c r="QWB105" s="4"/>
      <c r="QWC105" s="4"/>
      <c r="QWD105" s="4"/>
      <c r="QWE105" s="4"/>
      <c r="QWF105" s="4"/>
      <c r="QWG105" s="4"/>
      <c r="QWH105" s="4"/>
      <c r="QWI105" s="4"/>
      <c r="QWJ105" s="4"/>
      <c r="QWK105" s="4"/>
      <c r="QWL105" s="4"/>
      <c r="QWM105" s="4"/>
      <c r="QWN105" s="4"/>
      <c r="QWO105" s="4"/>
      <c r="QWP105" s="4"/>
      <c r="QWQ105" s="4"/>
      <c r="QWR105" s="4"/>
      <c r="QWS105" s="4"/>
      <c r="QWT105" s="4"/>
      <c r="QWU105" s="4"/>
      <c r="QWV105" s="4"/>
      <c r="QWW105" s="4"/>
      <c r="QWX105" s="4"/>
      <c r="QWY105" s="4"/>
      <c r="QWZ105" s="4"/>
      <c r="QXA105" s="4"/>
      <c r="QXB105" s="4"/>
      <c r="QXC105" s="4"/>
      <c r="QXD105" s="4"/>
      <c r="QXE105" s="4"/>
      <c r="QXF105" s="4"/>
      <c r="QXG105" s="4"/>
      <c r="QXH105" s="4"/>
      <c r="QXI105" s="4"/>
      <c r="QXJ105" s="4"/>
      <c r="QXK105" s="4"/>
      <c r="QXL105" s="4"/>
      <c r="QXM105" s="4"/>
      <c r="QXN105" s="4"/>
      <c r="QXO105" s="4"/>
      <c r="QXP105" s="4"/>
      <c r="QXQ105" s="4"/>
      <c r="QXR105" s="4"/>
      <c r="QXS105" s="4"/>
      <c r="QXT105" s="4"/>
      <c r="QXU105" s="4"/>
      <c r="QXV105" s="4"/>
      <c r="QXW105" s="4"/>
      <c r="QXX105" s="4"/>
      <c r="QXY105" s="4"/>
      <c r="QXZ105" s="4"/>
      <c r="QYA105" s="4"/>
      <c r="QYB105" s="4"/>
      <c r="QYC105" s="4"/>
      <c r="QYD105" s="4"/>
      <c r="QYE105" s="4"/>
      <c r="QYF105" s="4"/>
      <c r="QYG105" s="4"/>
      <c r="QYH105" s="4"/>
      <c r="QYI105" s="4"/>
      <c r="QYJ105" s="4"/>
      <c r="QYK105" s="4"/>
      <c r="QYL105" s="4"/>
      <c r="QYM105" s="4"/>
      <c r="QYN105" s="4"/>
      <c r="QYO105" s="4"/>
      <c r="QYP105" s="4"/>
      <c r="QYQ105" s="4"/>
      <c r="QYR105" s="4"/>
      <c r="QYS105" s="4"/>
      <c r="QYT105" s="4"/>
      <c r="QYU105" s="4"/>
      <c r="QYV105" s="4"/>
      <c r="QYW105" s="4"/>
      <c r="QYX105" s="4"/>
      <c r="QYY105" s="4"/>
      <c r="QYZ105" s="4"/>
      <c r="QZA105" s="4"/>
      <c r="QZB105" s="4"/>
      <c r="QZC105" s="4"/>
      <c r="QZD105" s="4"/>
      <c r="QZE105" s="4"/>
      <c r="QZF105" s="4"/>
      <c r="QZG105" s="4"/>
      <c r="QZH105" s="4"/>
      <c r="QZI105" s="4"/>
      <c r="QZJ105" s="4"/>
      <c r="QZK105" s="4"/>
      <c r="QZL105" s="4"/>
      <c r="QZM105" s="4"/>
      <c r="QZN105" s="4"/>
      <c r="QZO105" s="4"/>
      <c r="QZP105" s="4"/>
      <c r="QZQ105" s="4"/>
      <c r="QZR105" s="4"/>
      <c r="QZS105" s="4"/>
      <c r="QZT105" s="4"/>
      <c r="QZU105" s="4"/>
      <c r="QZV105" s="4"/>
      <c r="QZW105" s="4"/>
      <c r="QZX105" s="4"/>
      <c r="QZY105" s="4"/>
      <c r="QZZ105" s="4"/>
      <c r="RAA105" s="4"/>
      <c r="RAB105" s="4"/>
      <c r="RAC105" s="4"/>
      <c r="RAD105" s="4"/>
      <c r="RAE105" s="4"/>
      <c r="RAF105" s="4"/>
      <c r="RAG105" s="4"/>
      <c r="RAH105" s="4"/>
      <c r="RAI105" s="4"/>
      <c r="RAJ105" s="4"/>
      <c r="RAK105" s="4"/>
      <c r="RAL105" s="4"/>
      <c r="RAM105" s="4"/>
      <c r="RAN105" s="4"/>
      <c r="RAO105" s="4"/>
      <c r="RAP105" s="4"/>
      <c r="RAQ105" s="4"/>
      <c r="RAR105" s="4"/>
      <c r="RAS105" s="4"/>
      <c r="RAT105" s="4"/>
      <c r="RAU105" s="4"/>
      <c r="RAV105" s="4"/>
      <c r="RAW105" s="4"/>
      <c r="RAX105" s="4"/>
      <c r="RAY105" s="4"/>
      <c r="RAZ105" s="4"/>
      <c r="RBA105" s="4"/>
      <c r="RBB105" s="4"/>
      <c r="RBC105" s="4"/>
      <c r="RBD105" s="4"/>
      <c r="RBE105" s="4"/>
      <c r="RBF105" s="4"/>
      <c r="RBG105" s="4"/>
      <c r="RBH105" s="4"/>
      <c r="RBI105" s="4"/>
      <c r="RBJ105" s="4"/>
      <c r="RBK105" s="4"/>
      <c r="RBL105" s="4"/>
      <c r="RBM105" s="4"/>
      <c r="RBN105" s="4"/>
      <c r="RBO105" s="4"/>
      <c r="RBP105" s="4"/>
      <c r="RBQ105" s="4"/>
      <c r="RBR105" s="4"/>
      <c r="RBS105" s="4"/>
      <c r="RBT105" s="4"/>
      <c r="RBU105" s="4"/>
      <c r="RBV105" s="4"/>
      <c r="RBW105" s="4"/>
      <c r="RBX105" s="4"/>
      <c r="RBY105" s="4"/>
      <c r="RBZ105" s="4"/>
      <c r="RCA105" s="4"/>
      <c r="RCB105" s="4"/>
      <c r="RCC105" s="4"/>
      <c r="RCD105" s="4"/>
      <c r="RCE105" s="4"/>
      <c r="RCF105" s="4"/>
      <c r="RCG105" s="4"/>
      <c r="RCH105" s="4"/>
      <c r="RCI105" s="4"/>
      <c r="RCJ105" s="4"/>
      <c r="RCK105" s="4"/>
      <c r="RCL105" s="4"/>
      <c r="RCM105" s="4"/>
      <c r="RCN105" s="4"/>
      <c r="RCO105" s="4"/>
      <c r="RCP105" s="4"/>
      <c r="RCQ105" s="4"/>
      <c r="RCR105" s="4"/>
      <c r="RCS105" s="4"/>
      <c r="RCT105" s="4"/>
      <c r="RCU105" s="4"/>
      <c r="RCV105" s="4"/>
      <c r="RCW105" s="4"/>
      <c r="RCX105" s="4"/>
      <c r="RCY105" s="4"/>
      <c r="RCZ105" s="4"/>
      <c r="RDA105" s="4"/>
      <c r="RDB105" s="4"/>
      <c r="RDC105" s="4"/>
      <c r="RDD105" s="4"/>
      <c r="RDE105" s="4"/>
      <c r="RDF105" s="4"/>
      <c r="RDG105" s="4"/>
      <c r="RDH105" s="4"/>
      <c r="RDI105" s="4"/>
      <c r="RDJ105" s="4"/>
      <c r="RDK105" s="4"/>
      <c r="RDL105" s="4"/>
      <c r="RDM105" s="4"/>
      <c r="RDN105" s="4"/>
      <c r="RDO105" s="4"/>
      <c r="RDP105" s="4"/>
      <c r="RDQ105" s="4"/>
      <c r="RDR105" s="4"/>
      <c r="RDS105" s="4"/>
      <c r="RDT105" s="4"/>
      <c r="RDU105" s="4"/>
      <c r="RDV105" s="4"/>
      <c r="RDW105" s="4"/>
      <c r="RDX105" s="4"/>
      <c r="RDY105" s="4"/>
      <c r="RDZ105" s="4"/>
      <c r="REA105" s="4"/>
      <c r="REB105" s="4"/>
      <c r="REC105" s="4"/>
      <c r="RED105" s="4"/>
      <c r="REE105" s="4"/>
      <c r="REF105" s="4"/>
      <c r="REG105" s="4"/>
      <c r="REH105" s="4"/>
      <c r="REI105" s="4"/>
      <c r="REJ105" s="4"/>
      <c r="REK105" s="4"/>
      <c r="REL105" s="4"/>
      <c r="REM105" s="4"/>
      <c r="REN105" s="4"/>
      <c r="REO105" s="4"/>
      <c r="REP105" s="4"/>
      <c r="REQ105" s="4"/>
      <c r="RER105" s="4"/>
      <c r="RES105" s="4"/>
      <c r="RET105" s="4"/>
      <c r="REU105" s="4"/>
      <c r="REV105" s="4"/>
      <c r="REW105" s="4"/>
      <c r="REX105" s="4"/>
      <c r="REY105" s="4"/>
      <c r="REZ105" s="4"/>
      <c r="RFA105" s="4"/>
      <c r="RFB105" s="4"/>
      <c r="RFC105" s="4"/>
      <c r="RFD105" s="4"/>
      <c r="RFE105" s="4"/>
      <c r="RFF105" s="4"/>
      <c r="RFG105" s="4"/>
      <c r="RFH105" s="4"/>
      <c r="RFI105" s="4"/>
      <c r="RFJ105" s="4"/>
      <c r="RFK105" s="4"/>
      <c r="RFL105" s="4"/>
      <c r="RFM105" s="4"/>
      <c r="RFN105" s="4"/>
      <c r="RFO105" s="4"/>
      <c r="RFP105" s="4"/>
      <c r="RFQ105" s="4"/>
      <c r="RFR105" s="4"/>
      <c r="RFS105" s="4"/>
      <c r="RFT105" s="4"/>
      <c r="RFU105" s="4"/>
      <c r="RFV105" s="4"/>
      <c r="RFW105" s="4"/>
      <c r="RFX105" s="4"/>
      <c r="RFY105" s="4"/>
      <c r="RFZ105" s="4"/>
      <c r="RGA105" s="4"/>
      <c r="RGB105" s="4"/>
      <c r="RGC105" s="4"/>
      <c r="RGD105" s="4"/>
      <c r="RGE105" s="4"/>
      <c r="RGF105" s="4"/>
      <c r="RGG105" s="4"/>
      <c r="RGH105" s="4"/>
      <c r="RGI105" s="4"/>
      <c r="RGJ105" s="4"/>
      <c r="RGK105" s="4"/>
      <c r="RGL105" s="4"/>
      <c r="RGM105" s="4"/>
      <c r="RGN105" s="4"/>
      <c r="RGO105" s="4"/>
      <c r="RGP105" s="4"/>
      <c r="RGQ105" s="4"/>
      <c r="RGR105" s="4"/>
      <c r="RGS105" s="4"/>
      <c r="RGT105" s="4"/>
      <c r="RGU105" s="4"/>
      <c r="RGV105" s="4"/>
      <c r="RGW105" s="4"/>
      <c r="RGX105" s="4"/>
      <c r="RGY105" s="4"/>
      <c r="RGZ105" s="4"/>
      <c r="RHA105" s="4"/>
      <c r="RHB105" s="4"/>
      <c r="RHC105" s="4"/>
      <c r="RHD105" s="4"/>
      <c r="RHE105" s="4"/>
      <c r="RHF105" s="4"/>
      <c r="RHG105" s="4"/>
      <c r="RHH105" s="4"/>
      <c r="RHI105" s="4"/>
      <c r="RHJ105" s="4"/>
      <c r="RHK105" s="4"/>
      <c r="RHL105" s="4"/>
      <c r="RHM105" s="4"/>
      <c r="RHN105" s="4"/>
      <c r="RHO105" s="4"/>
      <c r="RHP105" s="4"/>
      <c r="RHQ105" s="4"/>
      <c r="RHR105" s="4"/>
      <c r="RHS105" s="4"/>
      <c r="RHT105" s="4"/>
      <c r="RHU105" s="4"/>
      <c r="RHV105" s="4"/>
      <c r="RHW105" s="4"/>
      <c r="RHX105" s="4"/>
      <c r="RHY105" s="4"/>
      <c r="RHZ105" s="4"/>
      <c r="RIA105" s="4"/>
      <c r="RIB105" s="4"/>
      <c r="RIC105" s="4"/>
      <c r="RID105" s="4"/>
      <c r="RIE105" s="4"/>
      <c r="RIF105" s="4"/>
      <c r="RIG105" s="4"/>
      <c r="RIH105" s="4"/>
      <c r="RII105" s="4"/>
      <c r="RIJ105" s="4"/>
      <c r="RIK105" s="4"/>
      <c r="RIL105" s="4"/>
      <c r="RIM105" s="4"/>
      <c r="RIN105" s="4"/>
      <c r="RIO105" s="4"/>
      <c r="RIP105" s="4"/>
      <c r="RIQ105" s="4"/>
      <c r="RIR105" s="4"/>
      <c r="RIS105" s="4"/>
      <c r="RIT105" s="4"/>
      <c r="RIU105" s="4"/>
      <c r="RIV105" s="4"/>
      <c r="RIW105" s="4"/>
      <c r="RIX105" s="4"/>
      <c r="RIY105" s="4"/>
      <c r="RIZ105" s="4"/>
      <c r="RJA105" s="4"/>
      <c r="RJB105" s="4"/>
      <c r="RJC105" s="4"/>
      <c r="RJD105" s="4"/>
      <c r="RJE105" s="4"/>
      <c r="RJF105" s="4"/>
      <c r="RJG105" s="4"/>
      <c r="RJH105" s="4"/>
      <c r="RJI105" s="4"/>
      <c r="RJJ105" s="4"/>
      <c r="RJK105" s="4"/>
      <c r="RJL105" s="4"/>
      <c r="RJM105" s="4"/>
      <c r="RJN105" s="4"/>
      <c r="RJO105" s="4"/>
      <c r="RJP105" s="4"/>
      <c r="RJQ105" s="4"/>
      <c r="RJR105" s="4"/>
      <c r="RJS105" s="4"/>
      <c r="RJT105" s="4"/>
      <c r="RJU105" s="4"/>
      <c r="RJV105" s="4"/>
      <c r="RJW105" s="4"/>
      <c r="RJX105" s="4"/>
      <c r="RJY105" s="4"/>
      <c r="RJZ105" s="4"/>
      <c r="RKA105" s="4"/>
      <c r="RKB105" s="4"/>
      <c r="RKC105" s="4"/>
      <c r="RKD105" s="4"/>
      <c r="RKE105" s="4"/>
      <c r="RKF105" s="4"/>
      <c r="RKG105" s="4"/>
      <c r="RKH105" s="4"/>
      <c r="RKI105" s="4"/>
      <c r="RKJ105" s="4"/>
      <c r="RKK105" s="4"/>
      <c r="RKL105" s="4"/>
      <c r="RKM105" s="4"/>
      <c r="RKN105" s="4"/>
      <c r="RKO105" s="4"/>
      <c r="RKP105" s="4"/>
      <c r="RKQ105" s="4"/>
      <c r="RKR105" s="4"/>
      <c r="RKS105" s="4"/>
      <c r="RKT105" s="4"/>
      <c r="RKU105" s="4"/>
      <c r="RKV105" s="4"/>
      <c r="RKW105" s="4"/>
      <c r="RKX105" s="4"/>
      <c r="RKY105" s="4"/>
      <c r="RKZ105" s="4"/>
      <c r="RLA105" s="4"/>
      <c r="RLB105" s="4"/>
      <c r="RLC105" s="4"/>
      <c r="RLD105" s="4"/>
      <c r="RLE105" s="4"/>
      <c r="RLF105" s="4"/>
      <c r="RLG105" s="4"/>
      <c r="RLH105" s="4"/>
      <c r="RLI105" s="4"/>
      <c r="RLJ105" s="4"/>
      <c r="RLK105" s="4"/>
      <c r="RLL105" s="4"/>
      <c r="RLM105" s="4"/>
      <c r="RLN105" s="4"/>
      <c r="RLO105" s="4"/>
      <c r="RLP105" s="4"/>
      <c r="RLQ105" s="4"/>
      <c r="RLR105" s="4"/>
      <c r="RLS105" s="4"/>
      <c r="RLT105" s="4"/>
      <c r="RLU105" s="4"/>
      <c r="RLV105" s="4"/>
      <c r="RLW105" s="4"/>
      <c r="RLX105" s="4"/>
      <c r="RLY105" s="4"/>
      <c r="RLZ105" s="4"/>
      <c r="RMA105" s="4"/>
      <c r="RMB105" s="4"/>
      <c r="RMC105" s="4"/>
      <c r="RMD105" s="4"/>
      <c r="RME105" s="4"/>
      <c r="RMF105" s="4"/>
      <c r="RMG105" s="4"/>
      <c r="RMH105" s="4"/>
      <c r="RMI105" s="4"/>
      <c r="RMJ105" s="4"/>
      <c r="RMK105" s="4"/>
      <c r="RML105" s="4"/>
      <c r="RMM105" s="4"/>
      <c r="RMN105" s="4"/>
      <c r="RMO105" s="4"/>
      <c r="RMP105" s="4"/>
      <c r="RMQ105" s="4"/>
      <c r="RMR105" s="4"/>
      <c r="RMS105" s="4"/>
      <c r="RMT105" s="4"/>
      <c r="RMU105" s="4"/>
      <c r="RMV105" s="4"/>
      <c r="RMW105" s="4"/>
      <c r="RMX105" s="4"/>
      <c r="RMY105" s="4"/>
      <c r="RMZ105" s="4"/>
      <c r="RNA105" s="4"/>
      <c r="RNB105" s="4"/>
      <c r="RNC105" s="4"/>
      <c r="RND105" s="4"/>
      <c r="RNE105" s="4"/>
      <c r="RNF105" s="4"/>
      <c r="RNG105" s="4"/>
      <c r="RNH105" s="4"/>
      <c r="RNI105" s="4"/>
      <c r="RNJ105" s="4"/>
      <c r="RNK105" s="4"/>
      <c r="RNL105" s="4"/>
      <c r="RNM105" s="4"/>
      <c r="RNN105" s="4"/>
      <c r="RNO105" s="4"/>
      <c r="RNP105" s="4"/>
      <c r="RNQ105" s="4"/>
      <c r="RNR105" s="4"/>
      <c r="RNS105" s="4"/>
      <c r="RNT105" s="4"/>
      <c r="RNU105" s="4"/>
      <c r="RNV105" s="4"/>
      <c r="RNW105" s="4"/>
      <c r="RNX105" s="4"/>
      <c r="RNY105" s="4"/>
      <c r="RNZ105" s="4"/>
      <c r="ROA105" s="4"/>
      <c r="ROB105" s="4"/>
      <c r="ROC105" s="4"/>
      <c r="ROD105" s="4"/>
      <c r="ROE105" s="4"/>
      <c r="ROF105" s="4"/>
      <c r="ROG105" s="4"/>
      <c r="ROH105" s="4"/>
      <c r="ROI105" s="4"/>
      <c r="ROJ105" s="4"/>
      <c r="ROK105" s="4"/>
      <c r="ROL105" s="4"/>
      <c r="ROM105" s="4"/>
      <c r="RON105" s="4"/>
      <c r="ROO105" s="4"/>
      <c r="ROP105" s="4"/>
      <c r="ROQ105" s="4"/>
      <c r="ROR105" s="4"/>
      <c r="ROS105" s="4"/>
      <c r="ROT105" s="4"/>
      <c r="ROU105" s="4"/>
      <c r="ROV105" s="4"/>
      <c r="ROW105" s="4"/>
      <c r="ROX105" s="4"/>
      <c r="ROY105" s="4"/>
      <c r="ROZ105" s="4"/>
      <c r="RPA105" s="4"/>
      <c r="RPB105" s="4"/>
      <c r="RPC105" s="4"/>
      <c r="RPD105" s="4"/>
      <c r="RPE105" s="4"/>
      <c r="RPF105" s="4"/>
      <c r="RPG105" s="4"/>
      <c r="RPH105" s="4"/>
      <c r="RPI105" s="4"/>
      <c r="RPJ105" s="4"/>
      <c r="RPK105" s="4"/>
      <c r="RPL105" s="4"/>
      <c r="RPM105" s="4"/>
      <c r="RPN105" s="4"/>
      <c r="RPO105" s="4"/>
      <c r="RPP105" s="4"/>
      <c r="RPQ105" s="4"/>
      <c r="RPR105" s="4"/>
      <c r="RPS105" s="4"/>
      <c r="RPT105" s="4"/>
      <c r="RPU105" s="4"/>
      <c r="RPV105" s="4"/>
      <c r="RPW105" s="4"/>
      <c r="RPX105" s="4"/>
      <c r="RPY105" s="4"/>
      <c r="RPZ105" s="4"/>
      <c r="RQA105" s="4"/>
      <c r="RQB105" s="4"/>
      <c r="RQC105" s="4"/>
      <c r="RQD105" s="4"/>
      <c r="RQE105" s="4"/>
      <c r="RQF105" s="4"/>
      <c r="RQG105" s="4"/>
      <c r="RQH105" s="4"/>
      <c r="RQI105" s="4"/>
      <c r="RQJ105" s="4"/>
      <c r="RQK105" s="4"/>
      <c r="RQL105" s="4"/>
      <c r="RQM105" s="4"/>
      <c r="RQN105" s="4"/>
      <c r="RQO105" s="4"/>
      <c r="RQP105" s="4"/>
      <c r="RQQ105" s="4"/>
      <c r="RQR105" s="4"/>
      <c r="RQS105" s="4"/>
      <c r="RQT105" s="4"/>
      <c r="RQU105" s="4"/>
      <c r="RQV105" s="4"/>
      <c r="RQW105" s="4"/>
      <c r="RQX105" s="4"/>
      <c r="RQY105" s="4"/>
      <c r="RQZ105" s="4"/>
      <c r="RRA105" s="4"/>
      <c r="RRB105" s="4"/>
      <c r="RRC105" s="4"/>
      <c r="RRD105" s="4"/>
      <c r="RRE105" s="4"/>
      <c r="RRF105" s="4"/>
      <c r="RRG105" s="4"/>
      <c r="RRH105" s="4"/>
      <c r="RRI105" s="4"/>
      <c r="RRJ105" s="4"/>
      <c r="RRK105" s="4"/>
      <c r="RRL105" s="4"/>
      <c r="RRM105" s="4"/>
      <c r="RRN105" s="4"/>
      <c r="RRO105" s="4"/>
      <c r="RRP105" s="4"/>
      <c r="RRQ105" s="4"/>
      <c r="RRR105" s="4"/>
      <c r="RRS105" s="4"/>
      <c r="RRT105" s="4"/>
      <c r="RRU105" s="4"/>
      <c r="RRV105" s="4"/>
      <c r="RRW105" s="4"/>
      <c r="RRX105" s="4"/>
      <c r="RRY105" s="4"/>
      <c r="RRZ105" s="4"/>
      <c r="RSA105" s="4"/>
      <c r="RSB105" s="4"/>
      <c r="RSC105" s="4"/>
      <c r="RSD105" s="4"/>
      <c r="RSE105" s="4"/>
      <c r="RSF105" s="4"/>
      <c r="RSG105" s="4"/>
      <c r="RSH105" s="4"/>
      <c r="RSI105" s="4"/>
      <c r="RSJ105" s="4"/>
      <c r="RSK105" s="4"/>
      <c r="RSL105" s="4"/>
      <c r="RSM105" s="4"/>
      <c r="RSN105" s="4"/>
      <c r="RSO105" s="4"/>
      <c r="RSP105" s="4"/>
      <c r="RSQ105" s="4"/>
      <c r="RSR105" s="4"/>
      <c r="RSS105" s="4"/>
      <c r="RST105" s="4"/>
      <c r="RSU105" s="4"/>
      <c r="RSV105" s="4"/>
      <c r="RSW105" s="4"/>
      <c r="RSX105" s="4"/>
      <c r="RSY105" s="4"/>
      <c r="RSZ105" s="4"/>
      <c r="RTA105" s="4"/>
      <c r="RTB105" s="4"/>
      <c r="RTC105" s="4"/>
      <c r="RTD105" s="4"/>
      <c r="RTE105" s="4"/>
      <c r="RTF105" s="4"/>
      <c r="RTG105" s="4"/>
      <c r="RTH105" s="4"/>
      <c r="RTI105" s="4"/>
      <c r="RTJ105" s="4"/>
      <c r="RTK105" s="4"/>
      <c r="RTL105" s="4"/>
      <c r="RTM105" s="4"/>
      <c r="RTN105" s="4"/>
      <c r="RTO105" s="4"/>
      <c r="RTP105" s="4"/>
      <c r="RTQ105" s="4"/>
      <c r="RTR105" s="4"/>
      <c r="RTS105" s="4"/>
      <c r="RTT105" s="4"/>
      <c r="RTU105" s="4"/>
      <c r="RTV105" s="4"/>
      <c r="RTW105" s="4"/>
      <c r="RTX105" s="4"/>
      <c r="RTY105" s="4"/>
      <c r="RTZ105" s="4"/>
      <c r="RUA105" s="4"/>
      <c r="RUB105" s="4"/>
      <c r="RUC105" s="4"/>
      <c r="RUD105" s="4"/>
      <c r="RUE105" s="4"/>
      <c r="RUF105" s="4"/>
      <c r="RUG105" s="4"/>
      <c r="RUH105" s="4"/>
      <c r="RUI105" s="4"/>
      <c r="RUJ105" s="4"/>
      <c r="RUK105" s="4"/>
      <c r="RUL105" s="4"/>
      <c r="RUM105" s="4"/>
      <c r="RUN105" s="4"/>
      <c r="RUO105" s="4"/>
      <c r="RUP105" s="4"/>
      <c r="RUQ105" s="4"/>
      <c r="RUR105" s="4"/>
      <c r="RUS105" s="4"/>
      <c r="RUT105" s="4"/>
      <c r="RUU105" s="4"/>
      <c r="RUV105" s="4"/>
      <c r="RUW105" s="4"/>
      <c r="RUX105" s="4"/>
      <c r="RUY105" s="4"/>
      <c r="RUZ105" s="4"/>
      <c r="RVA105" s="4"/>
      <c r="RVB105" s="4"/>
      <c r="RVC105" s="4"/>
      <c r="RVD105" s="4"/>
      <c r="RVE105" s="4"/>
      <c r="RVF105" s="4"/>
      <c r="RVG105" s="4"/>
      <c r="RVH105" s="4"/>
      <c r="RVI105" s="4"/>
      <c r="RVJ105" s="4"/>
      <c r="RVK105" s="4"/>
      <c r="RVL105" s="4"/>
      <c r="RVM105" s="4"/>
      <c r="RVN105" s="4"/>
      <c r="RVO105" s="4"/>
      <c r="RVP105" s="4"/>
      <c r="RVQ105" s="4"/>
      <c r="RVR105" s="4"/>
      <c r="RVS105" s="4"/>
      <c r="RVT105" s="4"/>
      <c r="RVU105" s="4"/>
      <c r="RVV105" s="4"/>
      <c r="RVW105" s="4"/>
      <c r="RVX105" s="4"/>
      <c r="RVY105" s="4"/>
      <c r="RVZ105" s="4"/>
      <c r="RWA105" s="4"/>
      <c r="RWB105" s="4"/>
      <c r="RWC105" s="4"/>
      <c r="RWD105" s="4"/>
      <c r="RWE105" s="4"/>
      <c r="RWF105" s="4"/>
      <c r="RWG105" s="4"/>
      <c r="RWH105" s="4"/>
      <c r="RWI105" s="4"/>
      <c r="RWJ105" s="4"/>
      <c r="RWK105" s="4"/>
      <c r="RWL105" s="4"/>
      <c r="RWM105" s="4"/>
      <c r="RWN105" s="4"/>
      <c r="RWO105" s="4"/>
      <c r="RWP105" s="4"/>
      <c r="RWQ105" s="4"/>
      <c r="RWR105" s="4"/>
      <c r="RWS105" s="4"/>
      <c r="RWT105" s="4"/>
      <c r="RWU105" s="4"/>
      <c r="RWV105" s="4"/>
      <c r="RWW105" s="4"/>
      <c r="RWX105" s="4"/>
      <c r="RWY105" s="4"/>
      <c r="RWZ105" s="4"/>
      <c r="RXA105" s="4"/>
      <c r="RXB105" s="4"/>
      <c r="RXC105" s="4"/>
      <c r="RXD105" s="4"/>
      <c r="RXE105" s="4"/>
      <c r="RXF105" s="4"/>
      <c r="RXG105" s="4"/>
      <c r="RXH105" s="4"/>
      <c r="RXI105" s="4"/>
      <c r="RXJ105" s="4"/>
      <c r="RXK105" s="4"/>
      <c r="RXL105" s="4"/>
      <c r="RXM105" s="4"/>
      <c r="RXN105" s="4"/>
      <c r="RXO105" s="4"/>
      <c r="RXP105" s="4"/>
      <c r="RXQ105" s="4"/>
      <c r="RXR105" s="4"/>
      <c r="RXS105" s="4"/>
      <c r="RXT105" s="4"/>
      <c r="RXU105" s="4"/>
      <c r="RXV105" s="4"/>
      <c r="RXW105" s="4"/>
      <c r="RXX105" s="4"/>
      <c r="RXY105" s="4"/>
      <c r="RXZ105" s="4"/>
      <c r="RYA105" s="4"/>
      <c r="RYB105" s="4"/>
      <c r="RYC105" s="4"/>
      <c r="RYD105" s="4"/>
      <c r="RYE105" s="4"/>
      <c r="RYF105" s="4"/>
      <c r="RYG105" s="4"/>
      <c r="RYH105" s="4"/>
      <c r="RYI105" s="4"/>
      <c r="RYJ105" s="4"/>
      <c r="RYK105" s="4"/>
      <c r="RYL105" s="4"/>
      <c r="RYM105" s="4"/>
      <c r="RYN105" s="4"/>
      <c r="RYO105" s="4"/>
      <c r="RYP105" s="4"/>
      <c r="RYQ105" s="4"/>
      <c r="RYR105" s="4"/>
      <c r="RYS105" s="4"/>
      <c r="RYT105" s="4"/>
      <c r="RYU105" s="4"/>
      <c r="RYV105" s="4"/>
      <c r="RYW105" s="4"/>
      <c r="RYX105" s="4"/>
      <c r="RYY105" s="4"/>
      <c r="RYZ105" s="4"/>
      <c r="RZA105" s="4"/>
      <c r="RZB105" s="4"/>
      <c r="RZC105" s="4"/>
      <c r="RZD105" s="4"/>
      <c r="RZE105" s="4"/>
      <c r="RZF105" s="4"/>
      <c r="RZG105" s="4"/>
      <c r="RZH105" s="4"/>
      <c r="RZI105" s="4"/>
      <c r="RZJ105" s="4"/>
      <c r="RZK105" s="4"/>
      <c r="RZL105" s="4"/>
      <c r="RZM105" s="4"/>
      <c r="RZN105" s="4"/>
      <c r="RZO105" s="4"/>
      <c r="RZP105" s="4"/>
      <c r="RZQ105" s="4"/>
      <c r="RZR105" s="4"/>
      <c r="RZS105" s="4"/>
      <c r="RZT105" s="4"/>
      <c r="RZU105" s="4"/>
      <c r="RZV105" s="4"/>
      <c r="RZW105" s="4"/>
      <c r="RZX105" s="4"/>
      <c r="RZY105" s="4"/>
      <c r="RZZ105" s="4"/>
      <c r="SAA105" s="4"/>
      <c r="SAB105" s="4"/>
      <c r="SAC105" s="4"/>
      <c r="SAD105" s="4"/>
      <c r="SAE105" s="4"/>
      <c r="SAF105" s="4"/>
      <c r="SAG105" s="4"/>
      <c r="SAH105" s="4"/>
      <c r="SAI105" s="4"/>
      <c r="SAJ105" s="4"/>
      <c r="SAK105" s="4"/>
      <c r="SAL105" s="4"/>
      <c r="SAM105" s="4"/>
      <c r="SAN105" s="4"/>
      <c r="SAO105" s="4"/>
      <c r="SAP105" s="4"/>
      <c r="SAQ105" s="4"/>
      <c r="SAR105" s="4"/>
      <c r="SAS105" s="4"/>
      <c r="SAT105" s="4"/>
      <c r="SAU105" s="4"/>
      <c r="SAV105" s="4"/>
      <c r="SAW105" s="4"/>
      <c r="SAX105" s="4"/>
      <c r="SAY105" s="4"/>
      <c r="SAZ105" s="4"/>
      <c r="SBA105" s="4"/>
      <c r="SBB105" s="4"/>
      <c r="SBC105" s="4"/>
      <c r="SBD105" s="4"/>
      <c r="SBE105" s="4"/>
      <c r="SBF105" s="4"/>
      <c r="SBG105" s="4"/>
      <c r="SBH105" s="4"/>
      <c r="SBI105" s="4"/>
      <c r="SBJ105" s="4"/>
      <c r="SBK105" s="4"/>
      <c r="SBL105" s="4"/>
      <c r="SBM105" s="4"/>
      <c r="SBN105" s="4"/>
      <c r="SBO105" s="4"/>
      <c r="SBP105" s="4"/>
      <c r="SBQ105" s="4"/>
      <c r="SBR105" s="4"/>
      <c r="SBS105" s="4"/>
      <c r="SBT105" s="4"/>
      <c r="SBU105" s="4"/>
      <c r="SBV105" s="4"/>
      <c r="SBW105" s="4"/>
      <c r="SBX105" s="4"/>
      <c r="SBY105" s="4"/>
      <c r="SBZ105" s="4"/>
      <c r="SCA105" s="4"/>
      <c r="SCB105" s="4"/>
      <c r="SCC105" s="4"/>
      <c r="SCD105" s="4"/>
      <c r="SCE105" s="4"/>
      <c r="SCF105" s="4"/>
      <c r="SCG105" s="4"/>
      <c r="SCH105" s="4"/>
      <c r="SCI105" s="4"/>
      <c r="SCJ105" s="4"/>
      <c r="SCK105" s="4"/>
      <c r="SCL105" s="4"/>
      <c r="SCM105" s="4"/>
      <c r="SCN105" s="4"/>
      <c r="SCO105" s="4"/>
      <c r="SCP105" s="4"/>
      <c r="SCQ105" s="4"/>
      <c r="SCR105" s="4"/>
      <c r="SCS105" s="4"/>
      <c r="SCT105" s="4"/>
      <c r="SCU105" s="4"/>
      <c r="SCV105" s="4"/>
      <c r="SCW105" s="4"/>
      <c r="SCX105" s="4"/>
      <c r="SCY105" s="4"/>
      <c r="SCZ105" s="4"/>
      <c r="SDA105" s="4"/>
      <c r="SDB105" s="4"/>
      <c r="SDC105" s="4"/>
      <c r="SDD105" s="4"/>
      <c r="SDE105" s="4"/>
      <c r="SDF105" s="4"/>
      <c r="SDG105" s="4"/>
      <c r="SDH105" s="4"/>
      <c r="SDI105" s="4"/>
      <c r="SDJ105" s="4"/>
      <c r="SDK105" s="4"/>
      <c r="SDL105" s="4"/>
      <c r="SDM105" s="4"/>
      <c r="SDN105" s="4"/>
      <c r="SDO105" s="4"/>
      <c r="SDP105" s="4"/>
      <c r="SDQ105" s="4"/>
      <c r="SDR105" s="4"/>
      <c r="SDS105" s="4"/>
      <c r="SDT105" s="4"/>
      <c r="SDU105" s="4"/>
      <c r="SDV105" s="4"/>
      <c r="SDW105" s="4"/>
      <c r="SDX105" s="4"/>
      <c r="SDY105" s="4"/>
      <c r="SDZ105" s="4"/>
      <c r="SEA105" s="4"/>
      <c r="SEB105" s="4"/>
      <c r="SEC105" s="4"/>
      <c r="SED105" s="4"/>
      <c r="SEE105" s="4"/>
      <c r="SEF105" s="4"/>
      <c r="SEG105" s="4"/>
      <c r="SEH105" s="4"/>
      <c r="SEI105" s="4"/>
      <c r="SEJ105" s="4"/>
      <c r="SEK105" s="4"/>
      <c r="SEL105" s="4"/>
      <c r="SEM105" s="4"/>
      <c r="SEN105" s="4"/>
      <c r="SEO105" s="4"/>
      <c r="SEP105" s="4"/>
      <c r="SEQ105" s="4"/>
      <c r="SER105" s="4"/>
      <c r="SES105" s="4"/>
      <c r="SET105" s="4"/>
      <c r="SEU105" s="4"/>
      <c r="SEV105" s="4"/>
      <c r="SEW105" s="4"/>
      <c r="SEX105" s="4"/>
      <c r="SEY105" s="4"/>
      <c r="SEZ105" s="4"/>
      <c r="SFA105" s="4"/>
      <c r="SFB105" s="4"/>
      <c r="SFC105" s="4"/>
      <c r="SFD105" s="4"/>
      <c r="SFE105" s="4"/>
      <c r="SFF105" s="4"/>
      <c r="SFG105" s="4"/>
      <c r="SFH105" s="4"/>
      <c r="SFI105" s="4"/>
      <c r="SFJ105" s="4"/>
      <c r="SFK105" s="4"/>
      <c r="SFL105" s="4"/>
      <c r="SFM105" s="4"/>
      <c r="SFN105" s="4"/>
      <c r="SFO105" s="4"/>
      <c r="SFP105" s="4"/>
      <c r="SFQ105" s="4"/>
      <c r="SFR105" s="4"/>
      <c r="SFS105" s="4"/>
      <c r="SFT105" s="4"/>
      <c r="SFU105" s="4"/>
      <c r="SFV105" s="4"/>
      <c r="SFW105" s="4"/>
      <c r="SFX105" s="4"/>
      <c r="SFY105" s="4"/>
      <c r="SFZ105" s="4"/>
      <c r="SGA105" s="4"/>
      <c r="SGB105" s="4"/>
      <c r="SGC105" s="4"/>
      <c r="SGD105" s="4"/>
      <c r="SGE105" s="4"/>
      <c r="SGF105" s="4"/>
      <c r="SGG105" s="4"/>
      <c r="SGH105" s="4"/>
      <c r="SGI105" s="4"/>
      <c r="SGJ105" s="4"/>
      <c r="SGK105" s="4"/>
      <c r="SGL105" s="4"/>
      <c r="SGM105" s="4"/>
      <c r="SGN105" s="4"/>
      <c r="SGO105" s="4"/>
      <c r="SGP105" s="4"/>
      <c r="SGQ105" s="4"/>
      <c r="SGR105" s="4"/>
      <c r="SGS105" s="4"/>
      <c r="SGT105" s="4"/>
      <c r="SGU105" s="4"/>
      <c r="SGV105" s="4"/>
      <c r="SGW105" s="4"/>
      <c r="SGX105" s="4"/>
      <c r="SGY105" s="4"/>
      <c r="SGZ105" s="4"/>
      <c r="SHA105" s="4"/>
      <c r="SHB105" s="4"/>
      <c r="SHC105" s="4"/>
      <c r="SHD105" s="4"/>
      <c r="SHE105" s="4"/>
      <c r="SHF105" s="4"/>
      <c r="SHG105" s="4"/>
      <c r="SHH105" s="4"/>
      <c r="SHI105" s="4"/>
      <c r="SHJ105" s="4"/>
      <c r="SHK105" s="4"/>
      <c r="SHL105" s="4"/>
      <c r="SHM105" s="4"/>
      <c r="SHN105" s="4"/>
      <c r="SHO105" s="4"/>
      <c r="SHP105" s="4"/>
      <c r="SHQ105" s="4"/>
      <c r="SHR105" s="4"/>
      <c r="SHS105" s="4"/>
      <c r="SHT105" s="4"/>
      <c r="SHU105" s="4"/>
      <c r="SHV105" s="4"/>
      <c r="SHW105" s="4"/>
      <c r="SHX105" s="4"/>
      <c r="SHY105" s="4"/>
      <c r="SHZ105" s="4"/>
      <c r="SIA105" s="4"/>
      <c r="SIB105" s="4"/>
      <c r="SIC105" s="4"/>
      <c r="SID105" s="4"/>
      <c r="SIE105" s="4"/>
      <c r="SIF105" s="4"/>
      <c r="SIG105" s="4"/>
      <c r="SIH105" s="4"/>
      <c r="SII105" s="4"/>
      <c r="SIJ105" s="4"/>
      <c r="SIK105" s="4"/>
      <c r="SIL105" s="4"/>
      <c r="SIM105" s="4"/>
      <c r="SIN105" s="4"/>
      <c r="SIO105" s="4"/>
      <c r="SIP105" s="4"/>
      <c r="SIQ105" s="4"/>
      <c r="SIR105" s="4"/>
      <c r="SIS105" s="4"/>
      <c r="SIT105" s="4"/>
      <c r="SIU105" s="4"/>
      <c r="SIV105" s="4"/>
      <c r="SIW105" s="4"/>
      <c r="SIX105" s="4"/>
      <c r="SIY105" s="4"/>
      <c r="SIZ105" s="4"/>
      <c r="SJA105" s="4"/>
      <c r="SJB105" s="4"/>
      <c r="SJC105" s="4"/>
      <c r="SJD105" s="4"/>
      <c r="SJE105" s="4"/>
      <c r="SJF105" s="4"/>
      <c r="SJG105" s="4"/>
      <c r="SJH105" s="4"/>
      <c r="SJI105" s="4"/>
      <c r="SJJ105" s="4"/>
      <c r="SJK105" s="4"/>
      <c r="SJL105" s="4"/>
      <c r="SJM105" s="4"/>
      <c r="SJN105" s="4"/>
      <c r="SJO105" s="4"/>
      <c r="SJP105" s="4"/>
      <c r="SJQ105" s="4"/>
      <c r="SJR105" s="4"/>
      <c r="SJS105" s="4"/>
      <c r="SJT105" s="4"/>
      <c r="SJU105" s="4"/>
      <c r="SJV105" s="4"/>
      <c r="SJW105" s="4"/>
      <c r="SJX105" s="4"/>
      <c r="SJY105" s="4"/>
      <c r="SJZ105" s="4"/>
      <c r="SKA105" s="4"/>
      <c r="SKB105" s="4"/>
      <c r="SKC105" s="4"/>
      <c r="SKD105" s="4"/>
      <c r="SKE105" s="4"/>
      <c r="SKF105" s="4"/>
      <c r="SKG105" s="4"/>
      <c r="SKH105" s="4"/>
      <c r="SKI105" s="4"/>
      <c r="SKJ105" s="4"/>
      <c r="SKK105" s="4"/>
      <c r="SKL105" s="4"/>
      <c r="SKM105" s="4"/>
      <c r="SKN105" s="4"/>
      <c r="SKO105" s="4"/>
      <c r="SKP105" s="4"/>
      <c r="SKQ105" s="4"/>
      <c r="SKR105" s="4"/>
      <c r="SKS105" s="4"/>
      <c r="SKT105" s="4"/>
      <c r="SKU105" s="4"/>
      <c r="SKV105" s="4"/>
      <c r="SKW105" s="4"/>
      <c r="SKX105" s="4"/>
      <c r="SKY105" s="4"/>
      <c r="SKZ105" s="4"/>
      <c r="SLA105" s="4"/>
      <c r="SLB105" s="4"/>
      <c r="SLC105" s="4"/>
      <c r="SLD105" s="4"/>
      <c r="SLE105" s="4"/>
      <c r="SLF105" s="4"/>
      <c r="SLG105" s="4"/>
      <c r="SLH105" s="4"/>
      <c r="SLI105" s="4"/>
      <c r="SLJ105" s="4"/>
      <c r="SLK105" s="4"/>
      <c r="SLL105" s="4"/>
      <c r="SLM105" s="4"/>
      <c r="SLN105" s="4"/>
      <c r="SLO105" s="4"/>
      <c r="SLP105" s="4"/>
      <c r="SLQ105" s="4"/>
      <c r="SLR105" s="4"/>
      <c r="SLS105" s="4"/>
      <c r="SLT105" s="4"/>
      <c r="SLU105" s="4"/>
      <c r="SLV105" s="4"/>
      <c r="SLW105" s="4"/>
      <c r="SLX105" s="4"/>
      <c r="SLY105" s="4"/>
      <c r="SLZ105" s="4"/>
      <c r="SMA105" s="4"/>
      <c r="SMB105" s="4"/>
      <c r="SMC105" s="4"/>
      <c r="SMD105" s="4"/>
      <c r="SME105" s="4"/>
      <c r="SMF105" s="4"/>
      <c r="SMG105" s="4"/>
      <c r="SMH105" s="4"/>
      <c r="SMI105" s="4"/>
      <c r="SMJ105" s="4"/>
      <c r="SMK105" s="4"/>
      <c r="SML105" s="4"/>
      <c r="SMM105" s="4"/>
      <c r="SMN105" s="4"/>
      <c r="SMO105" s="4"/>
      <c r="SMP105" s="4"/>
      <c r="SMQ105" s="4"/>
      <c r="SMR105" s="4"/>
      <c r="SMS105" s="4"/>
      <c r="SMT105" s="4"/>
      <c r="SMU105" s="4"/>
      <c r="SMV105" s="4"/>
      <c r="SMW105" s="4"/>
      <c r="SMX105" s="4"/>
      <c r="SMY105" s="4"/>
      <c r="SMZ105" s="4"/>
      <c r="SNA105" s="4"/>
      <c r="SNB105" s="4"/>
      <c r="SNC105" s="4"/>
      <c r="SND105" s="4"/>
      <c r="SNE105" s="4"/>
      <c r="SNF105" s="4"/>
      <c r="SNG105" s="4"/>
      <c r="SNH105" s="4"/>
      <c r="SNI105" s="4"/>
      <c r="SNJ105" s="4"/>
      <c r="SNK105" s="4"/>
      <c r="SNL105" s="4"/>
      <c r="SNM105" s="4"/>
      <c r="SNN105" s="4"/>
      <c r="SNO105" s="4"/>
      <c r="SNP105" s="4"/>
      <c r="SNQ105" s="4"/>
      <c r="SNR105" s="4"/>
      <c r="SNS105" s="4"/>
      <c r="SNT105" s="4"/>
      <c r="SNU105" s="4"/>
      <c r="SNV105" s="4"/>
      <c r="SNW105" s="4"/>
      <c r="SNX105" s="4"/>
      <c r="SNY105" s="4"/>
      <c r="SNZ105" s="4"/>
      <c r="SOA105" s="4"/>
      <c r="SOB105" s="4"/>
      <c r="SOC105" s="4"/>
      <c r="SOD105" s="4"/>
      <c r="SOE105" s="4"/>
      <c r="SOF105" s="4"/>
      <c r="SOG105" s="4"/>
      <c r="SOH105" s="4"/>
      <c r="SOI105" s="4"/>
      <c r="SOJ105" s="4"/>
      <c r="SOK105" s="4"/>
      <c r="SOL105" s="4"/>
      <c r="SOM105" s="4"/>
      <c r="SON105" s="4"/>
      <c r="SOO105" s="4"/>
      <c r="SOP105" s="4"/>
      <c r="SOQ105" s="4"/>
      <c r="SOR105" s="4"/>
      <c r="SOS105" s="4"/>
      <c r="SOT105" s="4"/>
      <c r="SOU105" s="4"/>
      <c r="SOV105" s="4"/>
      <c r="SOW105" s="4"/>
      <c r="SOX105" s="4"/>
      <c r="SOY105" s="4"/>
      <c r="SOZ105" s="4"/>
      <c r="SPA105" s="4"/>
      <c r="SPB105" s="4"/>
      <c r="SPC105" s="4"/>
      <c r="SPD105" s="4"/>
      <c r="SPE105" s="4"/>
      <c r="SPF105" s="4"/>
      <c r="SPG105" s="4"/>
      <c r="SPH105" s="4"/>
      <c r="SPI105" s="4"/>
      <c r="SPJ105" s="4"/>
      <c r="SPK105" s="4"/>
      <c r="SPL105" s="4"/>
      <c r="SPM105" s="4"/>
      <c r="SPN105" s="4"/>
      <c r="SPO105" s="4"/>
      <c r="SPP105" s="4"/>
      <c r="SPQ105" s="4"/>
      <c r="SPR105" s="4"/>
      <c r="SPS105" s="4"/>
      <c r="SPT105" s="4"/>
      <c r="SPU105" s="4"/>
      <c r="SPV105" s="4"/>
      <c r="SPW105" s="4"/>
      <c r="SPX105" s="4"/>
      <c r="SPY105" s="4"/>
      <c r="SPZ105" s="4"/>
      <c r="SQA105" s="4"/>
      <c r="SQB105" s="4"/>
      <c r="SQC105" s="4"/>
      <c r="SQD105" s="4"/>
      <c r="SQE105" s="4"/>
      <c r="SQF105" s="4"/>
      <c r="SQG105" s="4"/>
      <c r="SQH105" s="4"/>
      <c r="SQI105" s="4"/>
      <c r="SQJ105" s="4"/>
      <c r="SQK105" s="4"/>
      <c r="SQL105" s="4"/>
      <c r="SQM105" s="4"/>
      <c r="SQN105" s="4"/>
      <c r="SQO105" s="4"/>
      <c r="SQP105" s="4"/>
      <c r="SQQ105" s="4"/>
      <c r="SQR105" s="4"/>
      <c r="SQS105" s="4"/>
      <c r="SQT105" s="4"/>
      <c r="SQU105" s="4"/>
      <c r="SQV105" s="4"/>
      <c r="SQW105" s="4"/>
      <c r="SQX105" s="4"/>
      <c r="SQY105" s="4"/>
      <c r="SQZ105" s="4"/>
      <c r="SRA105" s="4"/>
      <c r="SRB105" s="4"/>
      <c r="SRC105" s="4"/>
      <c r="SRD105" s="4"/>
      <c r="SRE105" s="4"/>
      <c r="SRF105" s="4"/>
      <c r="SRG105" s="4"/>
      <c r="SRH105" s="4"/>
      <c r="SRI105" s="4"/>
      <c r="SRJ105" s="4"/>
      <c r="SRK105" s="4"/>
      <c r="SRL105" s="4"/>
      <c r="SRM105" s="4"/>
      <c r="SRN105" s="4"/>
      <c r="SRO105" s="4"/>
      <c r="SRP105" s="4"/>
      <c r="SRQ105" s="4"/>
      <c r="SRR105" s="4"/>
      <c r="SRS105" s="4"/>
      <c r="SRT105" s="4"/>
      <c r="SRU105" s="4"/>
      <c r="SRV105" s="4"/>
      <c r="SRW105" s="4"/>
      <c r="SRX105" s="4"/>
      <c r="SRY105" s="4"/>
      <c r="SRZ105" s="4"/>
      <c r="SSA105" s="4"/>
      <c r="SSB105" s="4"/>
      <c r="SSC105" s="4"/>
      <c r="SSD105" s="4"/>
      <c r="SSE105" s="4"/>
      <c r="SSF105" s="4"/>
      <c r="SSG105" s="4"/>
      <c r="SSH105" s="4"/>
      <c r="SSI105" s="4"/>
      <c r="SSJ105" s="4"/>
      <c r="SSK105" s="4"/>
      <c r="SSL105" s="4"/>
      <c r="SSM105" s="4"/>
      <c r="SSN105" s="4"/>
      <c r="SSO105" s="4"/>
      <c r="SSP105" s="4"/>
      <c r="SSQ105" s="4"/>
      <c r="SSR105" s="4"/>
      <c r="SSS105" s="4"/>
      <c r="SST105" s="4"/>
      <c r="SSU105" s="4"/>
      <c r="SSV105" s="4"/>
      <c r="SSW105" s="4"/>
      <c r="SSX105" s="4"/>
      <c r="SSY105" s="4"/>
      <c r="SSZ105" s="4"/>
      <c r="STA105" s="4"/>
      <c r="STB105" s="4"/>
      <c r="STC105" s="4"/>
      <c r="STD105" s="4"/>
      <c r="STE105" s="4"/>
      <c r="STF105" s="4"/>
      <c r="STG105" s="4"/>
      <c r="STH105" s="4"/>
      <c r="STI105" s="4"/>
      <c r="STJ105" s="4"/>
      <c r="STK105" s="4"/>
      <c r="STL105" s="4"/>
      <c r="STM105" s="4"/>
      <c r="STN105" s="4"/>
      <c r="STO105" s="4"/>
      <c r="STP105" s="4"/>
      <c r="STQ105" s="4"/>
      <c r="STR105" s="4"/>
      <c r="STS105" s="4"/>
      <c r="STT105" s="4"/>
      <c r="STU105" s="4"/>
      <c r="STV105" s="4"/>
      <c r="STW105" s="4"/>
      <c r="STX105" s="4"/>
      <c r="STY105" s="4"/>
      <c r="STZ105" s="4"/>
      <c r="SUA105" s="4"/>
      <c r="SUB105" s="4"/>
      <c r="SUC105" s="4"/>
      <c r="SUD105" s="4"/>
      <c r="SUE105" s="4"/>
      <c r="SUF105" s="4"/>
      <c r="SUG105" s="4"/>
      <c r="SUH105" s="4"/>
      <c r="SUI105" s="4"/>
      <c r="SUJ105" s="4"/>
      <c r="SUK105" s="4"/>
      <c r="SUL105" s="4"/>
      <c r="SUM105" s="4"/>
      <c r="SUN105" s="4"/>
      <c r="SUO105" s="4"/>
      <c r="SUP105" s="4"/>
      <c r="SUQ105" s="4"/>
      <c r="SUR105" s="4"/>
      <c r="SUS105" s="4"/>
      <c r="SUT105" s="4"/>
      <c r="SUU105" s="4"/>
      <c r="SUV105" s="4"/>
      <c r="SUW105" s="4"/>
      <c r="SUX105" s="4"/>
      <c r="SUY105" s="4"/>
      <c r="SUZ105" s="4"/>
      <c r="SVA105" s="4"/>
      <c r="SVB105" s="4"/>
      <c r="SVC105" s="4"/>
      <c r="SVD105" s="4"/>
      <c r="SVE105" s="4"/>
      <c r="SVF105" s="4"/>
      <c r="SVG105" s="4"/>
      <c r="SVH105" s="4"/>
      <c r="SVI105" s="4"/>
      <c r="SVJ105" s="4"/>
      <c r="SVK105" s="4"/>
      <c r="SVL105" s="4"/>
      <c r="SVM105" s="4"/>
      <c r="SVN105" s="4"/>
      <c r="SVO105" s="4"/>
      <c r="SVP105" s="4"/>
      <c r="SVQ105" s="4"/>
      <c r="SVR105" s="4"/>
      <c r="SVS105" s="4"/>
      <c r="SVT105" s="4"/>
      <c r="SVU105" s="4"/>
      <c r="SVV105" s="4"/>
      <c r="SVW105" s="4"/>
      <c r="SVX105" s="4"/>
      <c r="SVY105" s="4"/>
      <c r="SVZ105" s="4"/>
      <c r="SWA105" s="4"/>
      <c r="SWB105" s="4"/>
      <c r="SWC105" s="4"/>
      <c r="SWD105" s="4"/>
      <c r="SWE105" s="4"/>
      <c r="SWF105" s="4"/>
      <c r="SWG105" s="4"/>
      <c r="SWH105" s="4"/>
      <c r="SWI105" s="4"/>
      <c r="SWJ105" s="4"/>
      <c r="SWK105" s="4"/>
      <c r="SWL105" s="4"/>
      <c r="SWM105" s="4"/>
      <c r="SWN105" s="4"/>
      <c r="SWO105" s="4"/>
      <c r="SWP105" s="4"/>
      <c r="SWQ105" s="4"/>
      <c r="SWR105" s="4"/>
      <c r="SWS105" s="4"/>
      <c r="SWT105" s="4"/>
      <c r="SWU105" s="4"/>
      <c r="SWV105" s="4"/>
      <c r="SWW105" s="4"/>
      <c r="SWX105" s="4"/>
      <c r="SWY105" s="4"/>
      <c r="SWZ105" s="4"/>
      <c r="SXA105" s="4"/>
      <c r="SXB105" s="4"/>
      <c r="SXC105" s="4"/>
      <c r="SXD105" s="4"/>
      <c r="SXE105" s="4"/>
      <c r="SXF105" s="4"/>
      <c r="SXG105" s="4"/>
      <c r="SXH105" s="4"/>
      <c r="SXI105" s="4"/>
      <c r="SXJ105" s="4"/>
      <c r="SXK105" s="4"/>
      <c r="SXL105" s="4"/>
      <c r="SXM105" s="4"/>
      <c r="SXN105" s="4"/>
      <c r="SXO105" s="4"/>
      <c r="SXP105" s="4"/>
      <c r="SXQ105" s="4"/>
      <c r="SXR105" s="4"/>
      <c r="SXS105" s="4"/>
      <c r="SXT105" s="4"/>
      <c r="SXU105" s="4"/>
      <c r="SXV105" s="4"/>
      <c r="SXW105" s="4"/>
      <c r="SXX105" s="4"/>
      <c r="SXY105" s="4"/>
      <c r="SXZ105" s="4"/>
      <c r="SYA105" s="4"/>
      <c r="SYB105" s="4"/>
      <c r="SYC105" s="4"/>
      <c r="SYD105" s="4"/>
      <c r="SYE105" s="4"/>
      <c r="SYF105" s="4"/>
      <c r="SYG105" s="4"/>
      <c r="SYH105" s="4"/>
      <c r="SYI105" s="4"/>
      <c r="SYJ105" s="4"/>
      <c r="SYK105" s="4"/>
      <c r="SYL105" s="4"/>
      <c r="SYM105" s="4"/>
      <c r="SYN105" s="4"/>
      <c r="SYO105" s="4"/>
      <c r="SYP105" s="4"/>
      <c r="SYQ105" s="4"/>
      <c r="SYR105" s="4"/>
      <c r="SYS105" s="4"/>
      <c r="SYT105" s="4"/>
      <c r="SYU105" s="4"/>
      <c r="SYV105" s="4"/>
      <c r="SYW105" s="4"/>
      <c r="SYX105" s="4"/>
      <c r="SYY105" s="4"/>
      <c r="SYZ105" s="4"/>
      <c r="SZA105" s="4"/>
      <c r="SZB105" s="4"/>
      <c r="SZC105" s="4"/>
      <c r="SZD105" s="4"/>
      <c r="SZE105" s="4"/>
      <c r="SZF105" s="4"/>
      <c r="SZG105" s="4"/>
      <c r="SZH105" s="4"/>
      <c r="SZI105" s="4"/>
      <c r="SZJ105" s="4"/>
      <c r="SZK105" s="4"/>
      <c r="SZL105" s="4"/>
      <c r="SZM105" s="4"/>
      <c r="SZN105" s="4"/>
      <c r="SZO105" s="4"/>
      <c r="SZP105" s="4"/>
      <c r="SZQ105" s="4"/>
      <c r="SZR105" s="4"/>
      <c r="SZS105" s="4"/>
      <c r="SZT105" s="4"/>
      <c r="SZU105" s="4"/>
      <c r="SZV105" s="4"/>
      <c r="SZW105" s="4"/>
      <c r="SZX105" s="4"/>
      <c r="SZY105" s="4"/>
      <c r="SZZ105" s="4"/>
      <c r="TAA105" s="4"/>
      <c r="TAB105" s="4"/>
      <c r="TAC105" s="4"/>
      <c r="TAD105" s="4"/>
      <c r="TAE105" s="4"/>
      <c r="TAF105" s="4"/>
      <c r="TAG105" s="4"/>
      <c r="TAH105" s="4"/>
      <c r="TAI105" s="4"/>
      <c r="TAJ105" s="4"/>
      <c r="TAK105" s="4"/>
      <c r="TAL105" s="4"/>
      <c r="TAM105" s="4"/>
      <c r="TAN105" s="4"/>
      <c r="TAO105" s="4"/>
      <c r="TAP105" s="4"/>
      <c r="TAQ105" s="4"/>
      <c r="TAR105" s="4"/>
      <c r="TAS105" s="4"/>
      <c r="TAT105" s="4"/>
      <c r="TAU105" s="4"/>
      <c r="TAV105" s="4"/>
      <c r="TAW105" s="4"/>
      <c r="TAX105" s="4"/>
      <c r="TAY105" s="4"/>
      <c r="TAZ105" s="4"/>
      <c r="TBA105" s="4"/>
      <c r="TBB105" s="4"/>
      <c r="TBC105" s="4"/>
      <c r="TBD105" s="4"/>
      <c r="TBE105" s="4"/>
      <c r="TBF105" s="4"/>
      <c r="TBG105" s="4"/>
      <c r="TBH105" s="4"/>
      <c r="TBI105" s="4"/>
      <c r="TBJ105" s="4"/>
      <c r="TBK105" s="4"/>
      <c r="TBL105" s="4"/>
      <c r="TBM105" s="4"/>
      <c r="TBN105" s="4"/>
      <c r="TBO105" s="4"/>
      <c r="TBP105" s="4"/>
      <c r="TBQ105" s="4"/>
      <c r="TBR105" s="4"/>
      <c r="TBS105" s="4"/>
      <c r="TBT105" s="4"/>
      <c r="TBU105" s="4"/>
      <c r="TBV105" s="4"/>
      <c r="TBW105" s="4"/>
      <c r="TBX105" s="4"/>
      <c r="TBY105" s="4"/>
      <c r="TBZ105" s="4"/>
      <c r="TCA105" s="4"/>
      <c r="TCB105" s="4"/>
      <c r="TCC105" s="4"/>
      <c r="TCD105" s="4"/>
      <c r="TCE105" s="4"/>
      <c r="TCF105" s="4"/>
      <c r="TCG105" s="4"/>
      <c r="TCH105" s="4"/>
      <c r="TCI105" s="4"/>
      <c r="TCJ105" s="4"/>
      <c r="TCK105" s="4"/>
      <c r="TCL105" s="4"/>
      <c r="TCM105" s="4"/>
      <c r="TCN105" s="4"/>
      <c r="TCO105" s="4"/>
      <c r="TCP105" s="4"/>
      <c r="TCQ105" s="4"/>
      <c r="TCR105" s="4"/>
      <c r="TCS105" s="4"/>
      <c r="TCT105" s="4"/>
      <c r="TCU105" s="4"/>
      <c r="TCV105" s="4"/>
      <c r="TCW105" s="4"/>
      <c r="TCX105" s="4"/>
      <c r="TCY105" s="4"/>
      <c r="TCZ105" s="4"/>
      <c r="TDA105" s="4"/>
      <c r="TDB105" s="4"/>
      <c r="TDC105" s="4"/>
      <c r="TDD105" s="4"/>
      <c r="TDE105" s="4"/>
      <c r="TDF105" s="4"/>
      <c r="TDG105" s="4"/>
      <c r="TDH105" s="4"/>
      <c r="TDI105" s="4"/>
      <c r="TDJ105" s="4"/>
      <c r="TDK105" s="4"/>
      <c r="TDL105" s="4"/>
      <c r="TDM105" s="4"/>
      <c r="TDN105" s="4"/>
      <c r="TDO105" s="4"/>
      <c r="TDP105" s="4"/>
      <c r="TDQ105" s="4"/>
      <c r="TDR105" s="4"/>
      <c r="TDS105" s="4"/>
      <c r="TDT105" s="4"/>
      <c r="TDU105" s="4"/>
      <c r="TDV105" s="4"/>
      <c r="TDW105" s="4"/>
      <c r="TDX105" s="4"/>
      <c r="TDY105" s="4"/>
      <c r="TDZ105" s="4"/>
      <c r="TEA105" s="4"/>
      <c r="TEB105" s="4"/>
      <c r="TEC105" s="4"/>
      <c r="TED105" s="4"/>
      <c r="TEE105" s="4"/>
      <c r="TEF105" s="4"/>
      <c r="TEG105" s="4"/>
      <c r="TEH105" s="4"/>
      <c r="TEI105" s="4"/>
      <c r="TEJ105" s="4"/>
      <c r="TEK105" s="4"/>
      <c r="TEL105" s="4"/>
      <c r="TEM105" s="4"/>
      <c r="TEN105" s="4"/>
      <c r="TEO105" s="4"/>
      <c r="TEP105" s="4"/>
      <c r="TEQ105" s="4"/>
      <c r="TER105" s="4"/>
      <c r="TES105" s="4"/>
      <c r="TET105" s="4"/>
      <c r="TEU105" s="4"/>
      <c r="TEV105" s="4"/>
      <c r="TEW105" s="4"/>
      <c r="TEX105" s="4"/>
      <c r="TEY105" s="4"/>
      <c r="TEZ105" s="4"/>
      <c r="TFA105" s="4"/>
      <c r="TFB105" s="4"/>
      <c r="TFC105" s="4"/>
      <c r="TFD105" s="4"/>
      <c r="TFE105" s="4"/>
      <c r="TFF105" s="4"/>
      <c r="TFG105" s="4"/>
      <c r="TFH105" s="4"/>
      <c r="TFI105" s="4"/>
      <c r="TFJ105" s="4"/>
      <c r="TFK105" s="4"/>
      <c r="TFL105" s="4"/>
      <c r="TFM105" s="4"/>
      <c r="TFN105" s="4"/>
      <c r="TFO105" s="4"/>
      <c r="TFP105" s="4"/>
      <c r="TFQ105" s="4"/>
      <c r="TFR105" s="4"/>
      <c r="TFS105" s="4"/>
      <c r="TFT105" s="4"/>
      <c r="TFU105" s="4"/>
      <c r="TFV105" s="4"/>
      <c r="TFW105" s="4"/>
      <c r="TFX105" s="4"/>
      <c r="TFY105" s="4"/>
      <c r="TFZ105" s="4"/>
      <c r="TGA105" s="4"/>
      <c r="TGB105" s="4"/>
      <c r="TGC105" s="4"/>
      <c r="TGD105" s="4"/>
      <c r="TGE105" s="4"/>
      <c r="TGF105" s="4"/>
      <c r="TGG105" s="4"/>
      <c r="TGH105" s="4"/>
      <c r="TGI105" s="4"/>
      <c r="TGJ105" s="4"/>
      <c r="TGK105" s="4"/>
      <c r="TGL105" s="4"/>
      <c r="TGM105" s="4"/>
      <c r="TGN105" s="4"/>
      <c r="TGO105" s="4"/>
      <c r="TGP105" s="4"/>
      <c r="TGQ105" s="4"/>
      <c r="TGR105" s="4"/>
      <c r="TGS105" s="4"/>
      <c r="TGT105" s="4"/>
      <c r="TGU105" s="4"/>
      <c r="TGV105" s="4"/>
      <c r="TGW105" s="4"/>
      <c r="TGX105" s="4"/>
      <c r="TGY105" s="4"/>
      <c r="TGZ105" s="4"/>
      <c r="THA105" s="4"/>
      <c r="THB105" s="4"/>
      <c r="THC105" s="4"/>
      <c r="THD105" s="4"/>
      <c r="THE105" s="4"/>
      <c r="THF105" s="4"/>
      <c r="THG105" s="4"/>
      <c r="THH105" s="4"/>
      <c r="THI105" s="4"/>
      <c r="THJ105" s="4"/>
      <c r="THK105" s="4"/>
      <c r="THL105" s="4"/>
      <c r="THM105" s="4"/>
      <c r="THN105" s="4"/>
      <c r="THO105" s="4"/>
      <c r="THP105" s="4"/>
      <c r="THQ105" s="4"/>
      <c r="THR105" s="4"/>
      <c r="THS105" s="4"/>
      <c r="THT105" s="4"/>
      <c r="THU105" s="4"/>
      <c r="THV105" s="4"/>
      <c r="THW105" s="4"/>
      <c r="THX105" s="4"/>
      <c r="THY105" s="4"/>
      <c r="THZ105" s="4"/>
      <c r="TIA105" s="4"/>
      <c r="TIB105" s="4"/>
      <c r="TIC105" s="4"/>
      <c r="TID105" s="4"/>
      <c r="TIE105" s="4"/>
      <c r="TIF105" s="4"/>
      <c r="TIG105" s="4"/>
      <c r="TIH105" s="4"/>
      <c r="TII105" s="4"/>
      <c r="TIJ105" s="4"/>
      <c r="TIK105" s="4"/>
      <c r="TIL105" s="4"/>
      <c r="TIM105" s="4"/>
      <c r="TIN105" s="4"/>
      <c r="TIO105" s="4"/>
      <c r="TIP105" s="4"/>
      <c r="TIQ105" s="4"/>
      <c r="TIR105" s="4"/>
      <c r="TIS105" s="4"/>
      <c r="TIT105" s="4"/>
      <c r="TIU105" s="4"/>
      <c r="TIV105" s="4"/>
      <c r="TIW105" s="4"/>
      <c r="TIX105" s="4"/>
      <c r="TIY105" s="4"/>
      <c r="TIZ105" s="4"/>
      <c r="TJA105" s="4"/>
      <c r="TJB105" s="4"/>
      <c r="TJC105" s="4"/>
      <c r="TJD105" s="4"/>
      <c r="TJE105" s="4"/>
      <c r="TJF105" s="4"/>
      <c r="TJG105" s="4"/>
      <c r="TJH105" s="4"/>
      <c r="TJI105" s="4"/>
      <c r="TJJ105" s="4"/>
      <c r="TJK105" s="4"/>
      <c r="TJL105" s="4"/>
      <c r="TJM105" s="4"/>
      <c r="TJN105" s="4"/>
      <c r="TJO105" s="4"/>
      <c r="TJP105" s="4"/>
      <c r="TJQ105" s="4"/>
      <c r="TJR105" s="4"/>
      <c r="TJS105" s="4"/>
      <c r="TJT105" s="4"/>
      <c r="TJU105" s="4"/>
      <c r="TJV105" s="4"/>
      <c r="TJW105" s="4"/>
      <c r="TJX105" s="4"/>
      <c r="TJY105" s="4"/>
      <c r="TJZ105" s="4"/>
      <c r="TKA105" s="4"/>
      <c r="TKB105" s="4"/>
      <c r="TKC105" s="4"/>
      <c r="TKD105" s="4"/>
      <c r="TKE105" s="4"/>
      <c r="TKF105" s="4"/>
      <c r="TKG105" s="4"/>
      <c r="TKH105" s="4"/>
      <c r="TKI105" s="4"/>
      <c r="TKJ105" s="4"/>
      <c r="TKK105" s="4"/>
      <c r="TKL105" s="4"/>
      <c r="TKM105" s="4"/>
      <c r="TKN105" s="4"/>
      <c r="TKO105" s="4"/>
      <c r="TKP105" s="4"/>
      <c r="TKQ105" s="4"/>
      <c r="TKR105" s="4"/>
      <c r="TKS105" s="4"/>
      <c r="TKT105" s="4"/>
      <c r="TKU105" s="4"/>
      <c r="TKV105" s="4"/>
      <c r="TKW105" s="4"/>
      <c r="TKX105" s="4"/>
      <c r="TKY105" s="4"/>
      <c r="TKZ105" s="4"/>
      <c r="TLA105" s="4"/>
      <c r="TLB105" s="4"/>
      <c r="TLC105" s="4"/>
      <c r="TLD105" s="4"/>
      <c r="TLE105" s="4"/>
      <c r="TLF105" s="4"/>
      <c r="TLG105" s="4"/>
      <c r="TLH105" s="4"/>
      <c r="TLI105" s="4"/>
      <c r="TLJ105" s="4"/>
      <c r="TLK105" s="4"/>
      <c r="TLL105" s="4"/>
      <c r="TLM105" s="4"/>
      <c r="TLN105" s="4"/>
      <c r="TLO105" s="4"/>
      <c r="TLP105" s="4"/>
      <c r="TLQ105" s="4"/>
      <c r="TLR105" s="4"/>
      <c r="TLS105" s="4"/>
      <c r="TLT105" s="4"/>
      <c r="TLU105" s="4"/>
      <c r="TLV105" s="4"/>
      <c r="TLW105" s="4"/>
      <c r="TLX105" s="4"/>
      <c r="TLY105" s="4"/>
      <c r="TLZ105" s="4"/>
      <c r="TMA105" s="4"/>
      <c r="TMB105" s="4"/>
      <c r="TMC105" s="4"/>
      <c r="TMD105" s="4"/>
      <c r="TME105" s="4"/>
      <c r="TMF105" s="4"/>
      <c r="TMG105" s="4"/>
      <c r="TMH105" s="4"/>
      <c r="TMI105" s="4"/>
      <c r="TMJ105" s="4"/>
      <c r="TMK105" s="4"/>
      <c r="TML105" s="4"/>
      <c r="TMM105" s="4"/>
      <c r="TMN105" s="4"/>
      <c r="TMO105" s="4"/>
      <c r="TMP105" s="4"/>
      <c r="TMQ105" s="4"/>
      <c r="TMR105" s="4"/>
      <c r="TMS105" s="4"/>
      <c r="TMT105" s="4"/>
      <c r="TMU105" s="4"/>
      <c r="TMV105" s="4"/>
      <c r="TMW105" s="4"/>
      <c r="TMX105" s="4"/>
      <c r="TMY105" s="4"/>
      <c r="TMZ105" s="4"/>
      <c r="TNA105" s="4"/>
      <c r="TNB105" s="4"/>
      <c r="TNC105" s="4"/>
      <c r="TND105" s="4"/>
      <c r="TNE105" s="4"/>
      <c r="TNF105" s="4"/>
      <c r="TNG105" s="4"/>
      <c r="TNH105" s="4"/>
      <c r="TNI105" s="4"/>
      <c r="TNJ105" s="4"/>
      <c r="TNK105" s="4"/>
      <c r="TNL105" s="4"/>
      <c r="TNM105" s="4"/>
      <c r="TNN105" s="4"/>
      <c r="TNO105" s="4"/>
      <c r="TNP105" s="4"/>
      <c r="TNQ105" s="4"/>
      <c r="TNR105" s="4"/>
      <c r="TNS105" s="4"/>
      <c r="TNT105" s="4"/>
      <c r="TNU105" s="4"/>
      <c r="TNV105" s="4"/>
      <c r="TNW105" s="4"/>
      <c r="TNX105" s="4"/>
      <c r="TNY105" s="4"/>
      <c r="TNZ105" s="4"/>
      <c r="TOA105" s="4"/>
      <c r="TOB105" s="4"/>
      <c r="TOC105" s="4"/>
      <c r="TOD105" s="4"/>
      <c r="TOE105" s="4"/>
      <c r="TOF105" s="4"/>
      <c r="TOG105" s="4"/>
      <c r="TOH105" s="4"/>
      <c r="TOI105" s="4"/>
      <c r="TOJ105" s="4"/>
      <c r="TOK105" s="4"/>
      <c r="TOL105" s="4"/>
      <c r="TOM105" s="4"/>
      <c r="TON105" s="4"/>
      <c r="TOO105" s="4"/>
      <c r="TOP105" s="4"/>
      <c r="TOQ105" s="4"/>
      <c r="TOR105" s="4"/>
      <c r="TOS105" s="4"/>
      <c r="TOT105" s="4"/>
      <c r="TOU105" s="4"/>
      <c r="TOV105" s="4"/>
      <c r="TOW105" s="4"/>
      <c r="TOX105" s="4"/>
      <c r="TOY105" s="4"/>
      <c r="TOZ105" s="4"/>
      <c r="TPA105" s="4"/>
      <c r="TPB105" s="4"/>
      <c r="TPC105" s="4"/>
      <c r="TPD105" s="4"/>
      <c r="TPE105" s="4"/>
      <c r="TPF105" s="4"/>
      <c r="TPG105" s="4"/>
      <c r="TPH105" s="4"/>
      <c r="TPI105" s="4"/>
      <c r="TPJ105" s="4"/>
      <c r="TPK105" s="4"/>
      <c r="TPL105" s="4"/>
      <c r="TPM105" s="4"/>
      <c r="TPN105" s="4"/>
      <c r="TPO105" s="4"/>
      <c r="TPP105" s="4"/>
      <c r="TPQ105" s="4"/>
      <c r="TPR105" s="4"/>
      <c r="TPS105" s="4"/>
      <c r="TPT105" s="4"/>
      <c r="TPU105" s="4"/>
      <c r="TPV105" s="4"/>
      <c r="TPW105" s="4"/>
      <c r="TPX105" s="4"/>
      <c r="TPY105" s="4"/>
      <c r="TPZ105" s="4"/>
      <c r="TQA105" s="4"/>
      <c r="TQB105" s="4"/>
      <c r="TQC105" s="4"/>
      <c r="TQD105" s="4"/>
      <c r="TQE105" s="4"/>
      <c r="TQF105" s="4"/>
      <c r="TQG105" s="4"/>
      <c r="TQH105" s="4"/>
      <c r="TQI105" s="4"/>
      <c r="TQJ105" s="4"/>
      <c r="TQK105" s="4"/>
      <c r="TQL105" s="4"/>
      <c r="TQM105" s="4"/>
      <c r="TQN105" s="4"/>
      <c r="TQO105" s="4"/>
      <c r="TQP105" s="4"/>
      <c r="TQQ105" s="4"/>
      <c r="TQR105" s="4"/>
      <c r="TQS105" s="4"/>
      <c r="TQT105" s="4"/>
      <c r="TQU105" s="4"/>
      <c r="TQV105" s="4"/>
      <c r="TQW105" s="4"/>
      <c r="TQX105" s="4"/>
      <c r="TQY105" s="4"/>
      <c r="TQZ105" s="4"/>
      <c r="TRA105" s="4"/>
      <c r="TRB105" s="4"/>
      <c r="TRC105" s="4"/>
      <c r="TRD105" s="4"/>
      <c r="TRE105" s="4"/>
      <c r="TRF105" s="4"/>
      <c r="TRG105" s="4"/>
      <c r="TRH105" s="4"/>
      <c r="TRI105" s="4"/>
      <c r="TRJ105" s="4"/>
      <c r="TRK105" s="4"/>
      <c r="TRL105" s="4"/>
      <c r="TRM105" s="4"/>
      <c r="TRN105" s="4"/>
      <c r="TRO105" s="4"/>
      <c r="TRP105" s="4"/>
      <c r="TRQ105" s="4"/>
      <c r="TRR105" s="4"/>
      <c r="TRS105" s="4"/>
      <c r="TRT105" s="4"/>
      <c r="TRU105" s="4"/>
      <c r="TRV105" s="4"/>
      <c r="TRW105" s="4"/>
      <c r="TRX105" s="4"/>
      <c r="TRY105" s="4"/>
      <c r="TRZ105" s="4"/>
      <c r="TSA105" s="4"/>
      <c r="TSB105" s="4"/>
      <c r="TSC105" s="4"/>
      <c r="TSD105" s="4"/>
      <c r="TSE105" s="4"/>
      <c r="TSF105" s="4"/>
      <c r="TSG105" s="4"/>
      <c r="TSH105" s="4"/>
      <c r="TSI105" s="4"/>
      <c r="TSJ105" s="4"/>
      <c r="TSK105" s="4"/>
      <c r="TSL105" s="4"/>
      <c r="TSM105" s="4"/>
      <c r="TSN105" s="4"/>
      <c r="TSO105" s="4"/>
      <c r="TSP105" s="4"/>
      <c r="TSQ105" s="4"/>
      <c r="TSR105" s="4"/>
      <c r="TSS105" s="4"/>
      <c r="TST105" s="4"/>
      <c r="TSU105" s="4"/>
      <c r="TSV105" s="4"/>
      <c r="TSW105" s="4"/>
      <c r="TSX105" s="4"/>
      <c r="TSY105" s="4"/>
      <c r="TSZ105" s="4"/>
      <c r="TTA105" s="4"/>
      <c r="TTB105" s="4"/>
      <c r="TTC105" s="4"/>
      <c r="TTD105" s="4"/>
      <c r="TTE105" s="4"/>
      <c r="TTF105" s="4"/>
      <c r="TTG105" s="4"/>
      <c r="TTH105" s="4"/>
      <c r="TTI105" s="4"/>
      <c r="TTJ105" s="4"/>
      <c r="TTK105" s="4"/>
      <c r="TTL105" s="4"/>
      <c r="TTM105" s="4"/>
      <c r="TTN105" s="4"/>
      <c r="TTO105" s="4"/>
      <c r="TTP105" s="4"/>
      <c r="TTQ105" s="4"/>
      <c r="TTR105" s="4"/>
      <c r="TTS105" s="4"/>
      <c r="TTT105" s="4"/>
      <c r="TTU105" s="4"/>
      <c r="TTV105" s="4"/>
      <c r="TTW105" s="4"/>
      <c r="TTX105" s="4"/>
      <c r="TTY105" s="4"/>
      <c r="TTZ105" s="4"/>
      <c r="TUA105" s="4"/>
      <c r="TUB105" s="4"/>
      <c r="TUC105" s="4"/>
      <c r="TUD105" s="4"/>
      <c r="TUE105" s="4"/>
      <c r="TUF105" s="4"/>
      <c r="TUG105" s="4"/>
      <c r="TUH105" s="4"/>
      <c r="TUI105" s="4"/>
      <c r="TUJ105" s="4"/>
      <c r="TUK105" s="4"/>
      <c r="TUL105" s="4"/>
      <c r="TUM105" s="4"/>
      <c r="TUN105" s="4"/>
      <c r="TUO105" s="4"/>
      <c r="TUP105" s="4"/>
      <c r="TUQ105" s="4"/>
      <c r="TUR105" s="4"/>
      <c r="TUS105" s="4"/>
      <c r="TUT105" s="4"/>
      <c r="TUU105" s="4"/>
      <c r="TUV105" s="4"/>
      <c r="TUW105" s="4"/>
      <c r="TUX105" s="4"/>
      <c r="TUY105" s="4"/>
      <c r="TUZ105" s="4"/>
      <c r="TVA105" s="4"/>
      <c r="TVB105" s="4"/>
      <c r="TVC105" s="4"/>
      <c r="TVD105" s="4"/>
      <c r="TVE105" s="4"/>
      <c r="TVF105" s="4"/>
      <c r="TVG105" s="4"/>
      <c r="TVH105" s="4"/>
      <c r="TVI105" s="4"/>
      <c r="TVJ105" s="4"/>
      <c r="TVK105" s="4"/>
      <c r="TVL105" s="4"/>
      <c r="TVM105" s="4"/>
      <c r="TVN105" s="4"/>
      <c r="TVO105" s="4"/>
      <c r="TVP105" s="4"/>
      <c r="TVQ105" s="4"/>
      <c r="TVR105" s="4"/>
      <c r="TVS105" s="4"/>
      <c r="TVT105" s="4"/>
      <c r="TVU105" s="4"/>
      <c r="TVV105" s="4"/>
      <c r="TVW105" s="4"/>
      <c r="TVX105" s="4"/>
      <c r="TVY105" s="4"/>
      <c r="TVZ105" s="4"/>
      <c r="TWA105" s="4"/>
      <c r="TWB105" s="4"/>
      <c r="TWC105" s="4"/>
      <c r="TWD105" s="4"/>
      <c r="TWE105" s="4"/>
      <c r="TWF105" s="4"/>
      <c r="TWG105" s="4"/>
      <c r="TWH105" s="4"/>
      <c r="TWI105" s="4"/>
      <c r="TWJ105" s="4"/>
      <c r="TWK105" s="4"/>
      <c r="TWL105" s="4"/>
      <c r="TWM105" s="4"/>
      <c r="TWN105" s="4"/>
      <c r="TWO105" s="4"/>
      <c r="TWP105" s="4"/>
      <c r="TWQ105" s="4"/>
      <c r="TWR105" s="4"/>
      <c r="TWS105" s="4"/>
      <c r="TWT105" s="4"/>
      <c r="TWU105" s="4"/>
      <c r="TWV105" s="4"/>
      <c r="TWW105" s="4"/>
      <c r="TWX105" s="4"/>
      <c r="TWY105" s="4"/>
      <c r="TWZ105" s="4"/>
      <c r="TXA105" s="4"/>
      <c r="TXB105" s="4"/>
      <c r="TXC105" s="4"/>
      <c r="TXD105" s="4"/>
      <c r="TXE105" s="4"/>
      <c r="TXF105" s="4"/>
      <c r="TXG105" s="4"/>
      <c r="TXH105" s="4"/>
      <c r="TXI105" s="4"/>
      <c r="TXJ105" s="4"/>
      <c r="TXK105" s="4"/>
      <c r="TXL105" s="4"/>
      <c r="TXM105" s="4"/>
      <c r="TXN105" s="4"/>
      <c r="TXO105" s="4"/>
      <c r="TXP105" s="4"/>
      <c r="TXQ105" s="4"/>
      <c r="TXR105" s="4"/>
      <c r="TXS105" s="4"/>
      <c r="TXT105" s="4"/>
      <c r="TXU105" s="4"/>
      <c r="TXV105" s="4"/>
      <c r="TXW105" s="4"/>
      <c r="TXX105" s="4"/>
      <c r="TXY105" s="4"/>
      <c r="TXZ105" s="4"/>
      <c r="TYA105" s="4"/>
      <c r="TYB105" s="4"/>
      <c r="TYC105" s="4"/>
      <c r="TYD105" s="4"/>
      <c r="TYE105" s="4"/>
      <c r="TYF105" s="4"/>
      <c r="TYG105" s="4"/>
      <c r="TYH105" s="4"/>
      <c r="TYI105" s="4"/>
      <c r="TYJ105" s="4"/>
      <c r="TYK105" s="4"/>
      <c r="TYL105" s="4"/>
      <c r="TYM105" s="4"/>
      <c r="TYN105" s="4"/>
      <c r="TYO105" s="4"/>
      <c r="TYP105" s="4"/>
      <c r="TYQ105" s="4"/>
      <c r="TYR105" s="4"/>
      <c r="TYS105" s="4"/>
      <c r="TYT105" s="4"/>
      <c r="TYU105" s="4"/>
      <c r="TYV105" s="4"/>
      <c r="TYW105" s="4"/>
      <c r="TYX105" s="4"/>
      <c r="TYY105" s="4"/>
      <c r="TYZ105" s="4"/>
      <c r="TZA105" s="4"/>
      <c r="TZB105" s="4"/>
      <c r="TZC105" s="4"/>
      <c r="TZD105" s="4"/>
      <c r="TZE105" s="4"/>
      <c r="TZF105" s="4"/>
      <c r="TZG105" s="4"/>
      <c r="TZH105" s="4"/>
      <c r="TZI105" s="4"/>
      <c r="TZJ105" s="4"/>
      <c r="TZK105" s="4"/>
      <c r="TZL105" s="4"/>
      <c r="TZM105" s="4"/>
      <c r="TZN105" s="4"/>
      <c r="TZO105" s="4"/>
      <c r="TZP105" s="4"/>
      <c r="TZQ105" s="4"/>
      <c r="TZR105" s="4"/>
      <c r="TZS105" s="4"/>
      <c r="TZT105" s="4"/>
      <c r="TZU105" s="4"/>
      <c r="TZV105" s="4"/>
      <c r="TZW105" s="4"/>
      <c r="TZX105" s="4"/>
      <c r="TZY105" s="4"/>
      <c r="TZZ105" s="4"/>
      <c r="UAA105" s="4"/>
      <c r="UAB105" s="4"/>
      <c r="UAC105" s="4"/>
      <c r="UAD105" s="4"/>
      <c r="UAE105" s="4"/>
      <c r="UAF105" s="4"/>
      <c r="UAG105" s="4"/>
      <c r="UAH105" s="4"/>
      <c r="UAI105" s="4"/>
      <c r="UAJ105" s="4"/>
      <c r="UAK105" s="4"/>
      <c r="UAL105" s="4"/>
      <c r="UAM105" s="4"/>
      <c r="UAN105" s="4"/>
      <c r="UAO105" s="4"/>
      <c r="UAP105" s="4"/>
      <c r="UAQ105" s="4"/>
      <c r="UAR105" s="4"/>
      <c r="UAS105" s="4"/>
      <c r="UAT105" s="4"/>
      <c r="UAU105" s="4"/>
      <c r="UAV105" s="4"/>
      <c r="UAW105" s="4"/>
      <c r="UAX105" s="4"/>
      <c r="UAY105" s="4"/>
      <c r="UAZ105" s="4"/>
      <c r="UBA105" s="4"/>
      <c r="UBB105" s="4"/>
      <c r="UBC105" s="4"/>
      <c r="UBD105" s="4"/>
      <c r="UBE105" s="4"/>
      <c r="UBF105" s="4"/>
      <c r="UBG105" s="4"/>
      <c r="UBH105" s="4"/>
      <c r="UBI105" s="4"/>
      <c r="UBJ105" s="4"/>
      <c r="UBK105" s="4"/>
      <c r="UBL105" s="4"/>
      <c r="UBM105" s="4"/>
      <c r="UBN105" s="4"/>
      <c r="UBO105" s="4"/>
      <c r="UBP105" s="4"/>
      <c r="UBQ105" s="4"/>
      <c r="UBR105" s="4"/>
      <c r="UBS105" s="4"/>
      <c r="UBT105" s="4"/>
      <c r="UBU105" s="4"/>
      <c r="UBV105" s="4"/>
      <c r="UBW105" s="4"/>
      <c r="UBX105" s="4"/>
      <c r="UBY105" s="4"/>
      <c r="UBZ105" s="4"/>
      <c r="UCA105" s="4"/>
      <c r="UCB105" s="4"/>
      <c r="UCC105" s="4"/>
      <c r="UCD105" s="4"/>
      <c r="UCE105" s="4"/>
      <c r="UCF105" s="4"/>
      <c r="UCG105" s="4"/>
      <c r="UCH105" s="4"/>
      <c r="UCI105" s="4"/>
      <c r="UCJ105" s="4"/>
      <c r="UCK105" s="4"/>
      <c r="UCL105" s="4"/>
      <c r="UCM105" s="4"/>
      <c r="UCN105" s="4"/>
      <c r="UCO105" s="4"/>
      <c r="UCP105" s="4"/>
      <c r="UCQ105" s="4"/>
      <c r="UCR105" s="4"/>
      <c r="UCS105" s="4"/>
      <c r="UCT105" s="4"/>
      <c r="UCU105" s="4"/>
      <c r="UCV105" s="4"/>
      <c r="UCW105" s="4"/>
      <c r="UCX105" s="4"/>
      <c r="UCY105" s="4"/>
      <c r="UCZ105" s="4"/>
      <c r="UDA105" s="4"/>
      <c r="UDB105" s="4"/>
      <c r="UDC105" s="4"/>
      <c r="UDD105" s="4"/>
      <c r="UDE105" s="4"/>
      <c r="UDF105" s="4"/>
      <c r="UDG105" s="4"/>
      <c r="UDH105" s="4"/>
      <c r="UDI105" s="4"/>
      <c r="UDJ105" s="4"/>
      <c r="UDK105" s="4"/>
      <c r="UDL105" s="4"/>
      <c r="UDM105" s="4"/>
      <c r="UDN105" s="4"/>
      <c r="UDO105" s="4"/>
      <c r="UDP105" s="4"/>
      <c r="UDQ105" s="4"/>
      <c r="UDR105" s="4"/>
      <c r="UDS105" s="4"/>
      <c r="UDT105" s="4"/>
      <c r="UDU105" s="4"/>
      <c r="UDV105" s="4"/>
      <c r="UDW105" s="4"/>
      <c r="UDX105" s="4"/>
      <c r="UDY105" s="4"/>
      <c r="UDZ105" s="4"/>
      <c r="UEA105" s="4"/>
      <c r="UEB105" s="4"/>
      <c r="UEC105" s="4"/>
      <c r="UED105" s="4"/>
      <c r="UEE105" s="4"/>
      <c r="UEF105" s="4"/>
      <c r="UEG105" s="4"/>
      <c r="UEH105" s="4"/>
      <c r="UEI105" s="4"/>
      <c r="UEJ105" s="4"/>
      <c r="UEK105" s="4"/>
      <c r="UEL105" s="4"/>
      <c r="UEM105" s="4"/>
      <c r="UEN105" s="4"/>
      <c r="UEO105" s="4"/>
      <c r="UEP105" s="4"/>
      <c r="UEQ105" s="4"/>
      <c r="UER105" s="4"/>
      <c r="UES105" s="4"/>
      <c r="UET105" s="4"/>
      <c r="UEU105" s="4"/>
      <c r="UEV105" s="4"/>
      <c r="UEW105" s="4"/>
      <c r="UEX105" s="4"/>
      <c r="UEY105" s="4"/>
      <c r="UEZ105" s="4"/>
      <c r="UFA105" s="4"/>
      <c r="UFB105" s="4"/>
      <c r="UFC105" s="4"/>
      <c r="UFD105" s="4"/>
      <c r="UFE105" s="4"/>
      <c r="UFF105" s="4"/>
      <c r="UFG105" s="4"/>
      <c r="UFH105" s="4"/>
      <c r="UFI105" s="4"/>
      <c r="UFJ105" s="4"/>
      <c r="UFK105" s="4"/>
      <c r="UFL105" s="4"/>
      <c r="UFM105" s="4"/>
      <c r="UFN105" s="4"/>
      <c r="UFO105" s="4"/>
      <c r="UFP105" s="4"/>
      <c r="UFQ105" s="4"/>
      <c r="UFR105" s="4"/>
      <c r="UFS105" s="4"/>
      <c r="UFT105" s="4"/>
      <c r="UFU105" s="4"/>
      <c r="UFV105" s="4"/>
      <c r="UFW105" s="4"/>
      <c r="UFX105" s="4"/>
      <c r="UFY105" s="4"/>
      <c r="UFZ105" s="4"/>
      <c r="UGA105" s="4"/>
      <c r="UGB105" s="4"/>
      <c r="UGC105" s="4"/>
      <c r="UGD105" s="4"/>
      <c r="UGE105" s="4"/>
      <c r="UGF105" s="4"/>
      <c r="UGG105" s="4"/>
      <c r="UGH105" s="4"/>
      <c r="UGI105" s="4"/>
      <c r="UGJ105" s="4"/>
      <c r="UGK105" s="4"/>
      <c r="UGL105" s="4"/>
      <c r="UGM105" s="4"/>
      <c r="UGN105" s="4"/>
      <c r="UGO105" s="4"/>
      <c r="UGP105" s="4"/>
      <c r="UGQ105" s="4"/>
      <c r="UGR105" s="4"/>
      <c r="UGS105" s="4"/>
      <c r="UGT105" s="4"/>
      <c r="UGU105" s="4"/>
      <c r="UGV105" s="4"/>
      <c r="UGW105" s="4"/>
      <c r="UGX105" s="4"/>
      <c r="UGY105" s="4"/>
      <c r="UGZ105" s="4"/>
      <c r="UHA105" s="4"/>
      <c r="UHB105" s="4"/>
      <c r="UHC105" s="4"/>
      <c r="UHD105" s="4"/>
      <c r="UHE105" s="4"/>
      <c r="UHF105" s="4"/>
      <c r="UHG105" s="4"/>
      <c r="UHH105" s="4"/>
      <c r="UHI105" s="4"/>
      <c r="UHJ105" s="4"/>
      <c r="UHK105" s="4"/>
      <c r="UHL105" s="4"/>
      <c r="UHM105" s="4"/>
      <c r="UHN105" s="4"/>
      <c r="UHO105" s="4"/>
      <c r="UHP105" s="4"/>
      <c r="UHQ105" s="4"/>
      <c r="UHR105" s="4"/>
      <c r="UHS105" s="4"/>
      <c r="UHT105" s="4"/>
      <c r="UHU105" s="4"/>
      <c r="UHV105" s="4"/>
      <c r="UHW105" s="4"/>
      <c r="UHX105" s="4"/>
      <c r="UHY105" s="4"/>
      <c r="UHZ105" s="4"/>
      <c r="UIA105" s="4"/>
      <c r="UIB105" s="4"/>
      <c r="UIC105" s="4"/>
      <c r="UID105" s="4"/>
      <c r="UIE105" s="4"/>
      <c r="UIF105" s="4"/>
      <c r="UIG105" s="4"/>
      <c r="UIH105" s="4"/>
      <c r="UII105" s="4"/>
      <c r="UIJ105" s="4"/>
      <c r="UIK105" s="4"/>
      <c r="UIL105" s="4"/>
      <c r="UIM105" s="4"/>
      <c r="UIN105" s="4"/>
      <c r="UIO105" s="4"/>
      <c r="UIP105" s="4"/>
      <c r="UIQ105" s="4"/>
      <c r="UIR105" s="4"/>
      <c r="UIS105" s="4"/>
      <c r="UIT105" s="4"/>
      <c r="UIU105" s="4"/>
      <c r="UIV105" s="4"/>
      <c r="UIW105" s="4"/>
      <c r="UIX105" s="4"/>
      <c r="UIY105" s="4"/>
      <c r="UIZ105" s="4"/>
      <c r="UJA105" s="4"/>
      <c r="UJB105" s="4"/>
      <c r="UJC105" s="4"/>
      <c r="UJD105" s="4"/>
      <c r="UJE105" s="4"/>
      <c r="UJF105" s="4"/>
      <c r="UJG105" s="4"/>
      <c r="UJH105" s="4"/>
      <c r="UJI105" s="4"/>
      <c r="UJJ105" s="4"/>
      <c r="UJK105" s="4"/>
      <c r="UJL105" s="4"/>
      <c r="UJM105" s="4"/>
      <c r="UJN105" s="4"/>
      <c r="UJO105" s="4"/>
      <c r="UJP105" s="4"/>
      <c r="UJQ105" s="4"/>
      <c r="UJR105" s="4"/>
      <c r="UJS105" s="4"/>
      <c r="UJT105" s="4"/>
      <c r="UJU105" s="4"/>
      <c r="UJV105" s="4"/>
      <c r="UJW105" s="4"/>
      <c r="UJX105" s="4"/>
      <c r="UJY105" s="4"/>
      <c r="UJZ105" s="4"/>
      <c r="UKA105" s="4"/>
      <c r="UKB105" s="4"/>
      <c r="UKC105" s="4"/>
      <c r="UKD105" s="4"/>
      <c r="UKE105" s="4"/>
      <c r="UKF105" s="4"/>
      <c r="UKG105" s="4"/>
      <c r="UKH105" s="4"/>
      <c r="UKI105" s="4"/>
      <c r="UKJ105" s="4"/>
      <c r="UKK105" s="4"/>
      <c r="UKL105" s="4"/>
      <c r="UKM105" s="4"/>
      <c r="UKN105" s="4"/>
      <c r="UKO105" s="4"/>
      <c r="UKP105" s="4"/>
      <c r="UKQ105" s="4"/>
      <c r="UKR105" s="4"/>
      <c r="UKS105" s="4"/>
      <c r="UKT105" s="4"/>
      <c r="UKU105" s="4"/>
      <c r="UKV105" s="4"/>
      <c r="UKW105" s="4"/>
      <c r="UKX105" s="4"/>
      <c r="UKY105" s="4"/>
      <c r="UKZ105" s="4"/>
      <c r="ULA105" s="4"/>
      <c r="ULB105" s="4"/>
      <c r="ULC105" s="4"/>
      <c r="ULD105" s="4"/>
      <c r="ULE105" s="4"/>
      <c r="ULF105" s="4"/>
      <c r="ULG105" s="4"/>
      <c r="ULH105" s="4"/>
      <c r="ULI105" s="4"/>
      <c r="ULJ105" s="4"/>
      <c r="ULK105" s="4"/>
      <c r="ULL105" s="4"/>
      <c r="ULM105" s="4"/>
      <c r="ULN105" s="4"/>
      <c r="ULO105" s="4"/>
      <c r="ULP105" s="4"/>
      <c r="ULQ105" s="4"/>
      <c r="ULR105" s="4"/>
      <c r="ULS105" s="4"/>
      <c r="ULT105" s="4"/>
      <c r="ULU105" s="4"/>
      <c r="ULV105" s="4"/>
      <c r="ULW105" s="4"/>
      <c r="ULX105" s="4"/>
      <c r="ULY105" s="4"/>
      <c r="ULZ105" s="4"/>
      <c r="UMA105" s="4"/>
      <c r="UMB105" s="4"/>
      <c r="UMC105" s="4"/>
      <c r="UMD105" s="4"/>
      <c r="UME105" s="4"/>
      <c r="UMF105" s="4"/>
      <c r="UMG105" s="4"/>
      <c r="UMH105" s="4"/>
      <c r="UMI105" s="4"/>
      <c r="UMJ105" s="4"/>
      <c r="UMK105" s="4"/>
      <c r="UML105" s="4"/>
      <c r="UMM105" s="4"/>
      <c r="UMN105" s="4"/>
      <c r="UMO105" s="4"/>
      <c r="UMP105" s="4"/>
      <c r="UMQ105" s="4"/>
      <c r="UMR105" s="4"/>
      <c r="UMS105" s="4"/>
      <c r="UMT105" s="4"/>
      <c r="UMU105" s="4"/>
      <c r="UMV105" s="4"/>
      <c r="UMW105" s="4"/>
      <c r="UMX105" s="4"/>
      <c r="UMY105" s="4"/>
      <c r="UMZ105" s="4"/>
      <c r="UNA105" s="4"/>
      <c r="UNB105" s="4"/>
      <c r="UNC105" s="4"/>
      <c r="UND105" s="4"/>
      <c r="UNE105" s="4"/>
      <c r="UNF105" s="4"/>
      <c r="UNG105" s="4"/>
      <c r="UNH105" s="4"/>
      <c r="UNI105" s="4"/>
      <c r="UNJ105" s="4"/>
      <c r="UNK105" s="4"/>
      <c r="UNL105" s="4"/>
      <c r="UNM105" s="4"/>
      <c r="UNN105" s="4"/>
      <c r="UNO105" s="4"/>
      <c r="UNP105" s="4"/>
      <c r="UNQ105" s="4"/>
      <c r="UNR105" s="4"/>
      <c r="UNS105" s="4"/>
      <c r="UNT105" s="4"/>
      <c r="UNU105" s="4"/>
      <c r="UNV105" s="4"/>
      <c r="UNW105" s="4"/>
      <c r="UNX105" s="4"/>
      <c r="UNY105" s="4"/>
      <c r="UNZ105" s="4"/>
      <c r="UOA105" s="4"/>
      <c r="UOB105" s="4"/>
      <c r="UOC105" s="4"/>
      <c r="UOD105" s="4"/>
      <c r="UOE105" s="4"/>
      <c r="UOF105" s="4"/>
      <c r="UOG105" s="4"/>
      <c r="UOH105" s="4"/>
      <c r="UOI105" s="4"/>
      <c r="UOJ105" s="4"/>
      <c r="UOK105" s="4"/>
      <c r="UOL105" s="4"/>
      <c r="UOM105" s="4"/>
      <c r="UON105" s="4"/>
      <c r="UOO105" s="4"/>
      <c r="UOP105" s="4"/>
      <c r="UOQ105" s="4"/>
      <c r="UOR105" s="4"/>
      <c r="UOS105" s="4"/>
      <c r="UOT105" s="4"/>
      <c r="UOU105" s="4"/>
      <c r="UOV105" s="4"/>
      <c r="UOW105" s="4"/>
      <c r="UOX105" s="4"/>
      <c r="UOY105" s="4"/>
      <c r="UOZ105" s="4"/>
      <c r="UPA105" s="4"/>
      <c r="UPB105" s="4"/>
      <c r="UPC105" s="4"/>
      <c r="UPD105" s="4"/>
      <c r="UPE105" s="4"/>
      <c r="UPF105" s="4"/>
      <c r="UPG105" s="4"/>
      <c r="UPH105" s="4"/>
      <c r="UPI105" s="4"/>
      <c r="UPJ105" s="4"/>
      <c r="UPK105" s="4"/>
      <c r="UPL105" s="4"/>
      <c r="UPM105" s="4"/>
      <c r="UPN105" s="4"/>
      <c r="UPO105" s="4"/>
      <c r="UPP105" s="4"/>
      <c r="UPQ105" s="4"/>
      <c r="UPR105" s="4"/>
      <c r="UPS105" s="4"/>
      <c r="UPT105" s="4"/>
      <c r="UPU105" s="4"/>
      <c r="UPV105" s="4"/>
      <c r="UPW105" s="4"/>
      <c r="UPX105" s="4"/>
      <c r="UPY105" s="4"/>
      <c r="UPZ105" s="4"/>
      <c r="UQA105" s="4"/>
      <c r="UQB105" s="4"/>
      <c r="UQC105" s="4"/>
      <c r="UQD105" s="4"/>
      <c r="UQE105" s="4"/>
      <c r="UQF105" s="4"/>
      <c r="UQG105" s="4"/>
      <c r="UQH105" s="4"/>
      <c r="UQI105" s="4"/>
      <c r="UQJ105" s="4"/>
      <c r="UQK105" s="4"/>
      <c r="UQL105" s="4"/>
      <c r="UQM105" s="4"/>
      <c r="UQN105" s="4"/>
      <c r="UQO105" s="4"/>
      <c r="UQP105" s="4"/>
      <c r="UQQ105" s="4"/>
      <c r="UQR105" s="4"/>
      <c r="UQS105" s="4"/>
      <c r="UQT105" s="4"/>
      <c r="UQU105" s="4"/>
      <c r="UQV105" s="4"/>
      <c r="UQW105" s="4"/>
      <c r="UQX105" s="4"/>
      <c r="UQY105" s="4"/>
      <c r="UQZ105" s="4"/>
      <c r="URA105" s="4"/>
      <c r="URB105" s="4"/>
      <c r="URC105" s="4"/>
      <c r="URD105" s="4"/>
      <c r="URE105" s="4"/>
      <c r="URF105" s="4"/>
      <c r="URG105" s="4"/>
      <c r="URH105" s="4"/>
      <c r="URI105" s="4"/>
      <c r="URJ105" s="4"/>
      <c r="URK105" s="4"/>
      <c r="URL105" s="4"/>
      <c r="URM105" s="4"/>
      <c r="URN105" s="4"/>
      <c r="URO105" s="4"/>
      <c r="URP105" s="4"/>
      <c r="URQ105" s="4"/>
      <c r="URR105" s="4"/>
      <c r="URS105" s="4"/>
      <c r="URT105" s="4"/>
      <c r="URU105" s="4"/>
      <c r="URV105" s="4"/>
      <c r="URW105" s="4"/>
      <c r="URX105" s="4"/>
      <c r="URY105" s="4"/>
      <c r="URZ105" s="4"/>
      <c r="USA105" s="4"/>
      <c r="USB105" s="4"/>
      <c r="USC105" s="4"/>
      <c r="USD105" s="4"/>
      <c r="USE105" s="4"/>
      <c r="USF105" s="4"/>
      <c r="USG105" s="4"/>
      <c r="USH105" s="4"/>
      <c r="USI105" s="4"/>
      <c r="USJ105" s="4"/>
      <c r="USK105" s="4"/>
      <c r="USL105" s="4"/>
      <c r="USM105" s="4"/>
      <c r="USN105" s="4"/>
      <c r="USO105" s="4"/>
      <c r="USP105" s="4"/>
      <c r="USQ105" s="4"/>
      <c r="USR105" s="4"/>
      <c r="USS105" s="4"/>
      <c r="UST105" s="4"/>
      <c r="USU105" s="4"/>
      <c r="USV105" s="4"/>
      <c r="USW105" s="4"/>
      <c r="USX105" s="4"/>
      <c r="USY105" s="4"/>
      <c r="USZ105" s="4"/>
      <c r="UTA105" s="4"/>
      <c r="UTB105" s="4"/>
      <c r="UTC105" s="4"/>
      <c r="UTD105" s="4"/>
      <c r="UTE105" s="4"/>
      <c r="UTF105" s="4"/>
      <c r="UTG105" s="4"/>
      <c r="UTH105" s="4"/>
      <c r="UTI105" s="4"/>
      <c r="UTJ105" s="4"/>
      <c r="UTK105" s="4"/>
      <c r="UTL105" s="4"/>
      <c r="UTM105" s="4"/>
      <c r="UTN105" s="4"/>
      <c r="UTO105" s="4"/>
      <c r="UTP105" s="4"/>
      <c r="UTQ105" s="4"/>
      <c r="UTR105" s="4"/>
      <c r="UTS105" s="4"/>
      <c r="UTT105" s="4"/>
      <c r="UTU105" s="4"/>
      <c r="UTV105" s="4"/>
      <c r="UTW105" s="4"/>
      <c r="UTX105" s="4"/>
      <c r="UTY105" s="4"/>
      <c r="UTZ105" s="4"/>
      <c r="UUA105" s="4"/>
      <c r="UUB105" s="4"/>
      <c r="UUC105" s="4"/>
      <c r="UUD105" s="4"/>
      <c r="UUE105" s="4"/>
      <c r="UUF105" s="4"/>
      <c r="UUG105" s="4"/>
      <c r="UUH105" s="4"/>
      <c r="UUI105" s="4"/>
      <c r="UUJ105" s="4"/>
      <c r="UUK105" s="4"/>
      <c r="UUL105" s="4"/>
      <c r="UUM105" s="4"/>
      <c r="UUN105" s="4"/>
      <c r="UUO105" s="4"/>
      <c r="UUP105" s="4"/>
      <c r="UUQ105" s="4"/>
      <c r="UUR105" s="4"/>
      <c r="UUS105" s="4"/>
      <c r="UUT105" s="4"/>
      <c r="UUU105" s="4"/>
      <c r="UUV105" s="4"/>
      <c r="UUW105" s="4"/>
      <c r="UUX105" s="4"/>
      <c r="UUY105" s="4"/>
      <c r="UUZ105" s="4"/>
      <c r="UVA105" s="4"/>
      <c r="UVB105" s="4"/>
      <c r="UVC105" s="4"/>
      <c r="UVD105" s="4"/>
      <c r="UVE105" s="4"/>
      <c r="UVF105" s="4"/>
      <c r="UVG105" s="4"/>
      <c r="UVH105" s="4"/>
      <c r="UVI105" s="4"/>
      <c r="UVJ105" s="4"/>
      <c r="UVK105" s="4"/>
      <c r="UVL105" s="4"/>
      <c r="UVM105" s="4"/>
      <c r="UVN105" s="4"/>
      <c r="UVO105" s="4"/>
      <c r="UVP105" s="4"/>
      <c r="UVQ105" s="4"/>
      <c r="UVR105" s="4"/>
      <c r="UVS105" s="4"/>
      <c r="UVT105" s="4"/>
      <c r="UVU105" s="4"/>
      <c r="UVV105" s="4"/>
      <c r="UVW105" s="4"/>
      <c r="UVX105" s="4"/>
      <c r="UVY105" s="4"/>
      <c r="UVZ105" s="4"/>
      <c r="UWA105" s="4"/>
      <c r="UWB105" s="4"/>
      <c r="UWC105" s="4"/>
      <c r="UWD105" s="4"/>
      <c r="UWE105" s="4"/>
      <c r="UWF105" s="4"/>
      <c r="UWG105" s="4"/>
      <c r="UWH105" s="4"/>
      <c r="UWI105" s="4"/>
      <c r="UWJ105" s="4"/>
      <c r="UWK105" s="4"/>
      <c r="UWL105" s="4"/>
      <c r="UWM105" s="4"/>
      <c r="UWN105" s="4"/>
      <c r="UWO105" s="4"/>
      <c r="UWP105" s="4"/>
      <c r="UWQ105" s="4"/>
      <c r="UWR105" s="4"/>
      <c r="UWS105" s="4"/>
      <c r="UWT105" s="4"/>
      <c r="UWU105" s="4"/>
      <c r="UWV105" s="4"/>
      <c r="UWW105" s="4"/>
      <c r="UWX105" s="4"/>
      <c r="UWY105" s="4"/>
      <c r="UWZ105" s="4"/>
      <c r="UXA105" s="4"/>
      <c r="UXB105" s="4"/>
      <c r="UXC105" s="4"/>
      <c r="UXD105" s="4"/>
      <c r="UXE105" s="4"/>
      <c r="UXF105" s="4"/>
      <c r="UXG105" s="4"/>
      <c r="UXH105" s="4"/>
      <c r="UXI105" s="4"/>
      <c r="UXJ105" s="4"/>
      <c r="UXK105" s="4"/>
      <c r="UXL105" s="4"/>
      <c r="UXM105" s="4"/>
      <c r="UXN105" s="4"/>
      <c r="UXO105" s="4"/>
      <c r="UXP105" s="4"/>
      <c r="UXQ105" s="4"/>
      <c r="UXR105" s="4"/>
      <c r="UXS105" s="4"/>
      <c r="UXT105" s="4"/>
      <c r="UXU105" s="4"/>
      <c r="UXV105" s="4"/>
      <c r="UXW105" s="4"/>
      <c r="UXX105" s="4"/>
      <c r="UXY105" s="4"/>
      <c r="UXZ105" s="4"/>
      <c r="UYA105" s="4"/>
      <c r="UYB105" s="4"/>
      <c r="UYC105" s="4"/>
      <c r="UYD105" s="4"/>
      <c r="UYE105" s="4"/>
      <c r="UYF105" s="4"/>
      <c r="UYG105" s="4"/>
      <c r="UYH105" s="4"/>
      <c r="UYI105" s="4"/>
      <c r="UYJ105" s="4"/>
      <c r="UYK105" s="4"/>
      <c r="UYL105" s="4"/>
      <c r="UYM105" s="4"/>
      <c r="UYN105" s="4"/>
      <c r="UYO105" s="4"/>
      <c r="UYP105" s="4"/>
      <c r="UYQ105" s="4"/>
      <c r="UYR105" s="4"/>
      <c r="UYS105" s="4"/>
      <c r="UYT105" s="4"/>
      <c r="UYU105" s="4"/>
      <c r="UYV105" s="4"/>
      <c r="UYW105" s="4"/>
      <c r="UYX105" s="4"/>
      <c r="UYY105" s="4"/>
      <c r="UYZ105" s="4"/>
      <c r="UZA105" s="4"/>
      <c r="UZB105" s="4"/>
      <c r="UZC105" s="4"/>
      <c r="UZD105" s="4"/>
      <c r="UZE105" s="4"/>
      <c r="UZF105" s="4"/>
      <c r="UZG105" s="4"/>
      <c r="UZH105" s="4"/>
      <c r="UZI105" s="4"/>
      <c r="UZJ105" s="4"/>
      <c r="UZK105" s="4"/>
      <c r="UZL105" s="4"/>
      <c r="UZM105" s="4"/>
      <c r="UZN105" s="4"/>
      <c r="UZO105" s="4"/>
      <c r="UZP105" s="4"/>
      <c r="UZQ105" s="4"/>
      <c r="UZR105" s="4"/>
      <c r="UZS105" s="4"/>
      <c r="UZT105" s="4"/>
      <c r="UZU105" s="4"/>
      <c r="UZV105" s="4"/>
      <c r="UZW105" s="4"/>
      <c r="UZX105" s="4"/>
      <c r="UZY105" s="4"/>
      <c r="UZZ105" s="4"/>
      <c r="VAA105" s="4"/>
      <c r="VAB105" s="4"/>
      <c r="VAC105" s="4"/>
      <c r="VAD105" s="4"/>
      <c r="VAE105" s="4"/>
      <c r="VAF105" s="4"/>
      <c r="VAG105" s="4"/>
      <c r="VAH105" s="4"/>
      <c r="VAI105" s="4"/>
      <c r="VAJ105" s="4"/>
      <c r="VAK105" s="4"/>
      <c r="VAL105" s="4"/>
      <c r="VAM105" s="4"/>
      <c r="VAN105" s="4"/>
      <c r="VAO105" s="4"/>
      <c r="VAP105" s="4"/>
      <c r="VAQ105" s="4"/>
      <c r="VAR105" s="4"/>
      <c r="VAS105" s="4"/>
      <c r="VAT105" s="4"/>
      <c r="VAU105" s="4"/>
      <c r="VAV105" s="4"/>
      <c r="VAW105" s="4"/>
      <c r="VAX105" s="4"/>
      <c r="VAY105" s="4"/>
      <c r="VAZ105" s="4"/>
      <c r="VBA105" s="4"/>
      <c r="VBB105" s="4"/>
      <c r="VBC105" s="4"/>
      <c r="VBD105" s="4"/>
      <c r="VBE105" s="4"/>
      <c r="VBF105" s="4"/>
      <c r="VBG105" s="4"/>
      <c r="VBH105" s="4"/>
      <c r="VBI105" s="4"/>
      <c r="VBJ105" s="4"/>
      <c r="VBK105" s="4"/>
      <c r="VBL105" s="4"/>
      <c r="VBM105" s="4"/>
      <c r="VBN105" s="4"/>
      <c r="VBO105" s="4"/>
      <c r="VBP105" s="4"/>
      <c r="VBQ105" s="4"/>
      <c r="VBR105" s="4"/>
      <c r="VBS105" s="4"/>
      <c r="VBT105" s="4"/>
      <c r="VBU105" s="4"/>
      <c r="VBV105" s="4"/>
      <c r="VBW105" s="4"/>
      <c r="VBX105" s="4"/>
      <c r="VBY105" s="4"/>
      <c r="VBZ105" s="4"/>
      <c r="VCA105" s="4"/>
      <c r="VCB105" s="4"/>
      <c r="VCC105" s="4"/>
      <c r="VCD105" s="4"/>
      <c r="VCE105" s="4"/>
      <c r="VCF105" s="4"/>
      <c r="VCG105" s="4"/>
      <c r="VCH105" s="4"/>
      <c r="VCI105" s="4"/>
      <c r="VCJ105" s="4"/>
      <c r="VCK105" s="4"/>
      <c r="VCL105" s="4"/>
      <c r="VCM105" s="4"/>
      <c r="VCN105" s="4"/>
      <c r="VCO105" s="4"/>
      <c r="VCP105" s="4"/>
      <c r="VCQ105" s="4"/>
      <c r="VCR105" s="4"/>
      <c r="VCS105" s="4"/>
      <c r="VCT105" s="4"/>
      <c r="VCU105" s="4"/>
      <c r="VCV105" s="4"/>
      <c r="VCW105" s="4"/>
      <c r="VCX105" s="4"/>
      <c r="VCY105" s="4"/>
      <c r="VCZ105" s="4"/>
      <c r="VDA105" s="4"/>
      <c r="VDB105" s="4"/>
      <c r="VDC105" s="4"/>
      <c r="VDD105" s="4"/>
      <c r="VDE105" s="4"/>
      <c r="VDF105" s="4"/>
      <c r="VDG105" s="4"/>
      <c r="VDH105" s="4"/>
      <c r="VDI105" s="4"/>
      <c r="VDJ105" s="4"/>
      <c r="VDK105" s="4"/>
      <c r="VDL105" s="4"/>
      <c r="VDM105" s="4"/>
      <c r="VDN105" s="4"/>
      <c r="VDO105" s="4"/>
      <c r="VDP105" s="4"/>
      <c r="VDQ105" s="4"/>
      <c r="VDR105" s="4"/>
      <c r="VDS105" s="4"/>
      <c r="VDT105" s="4"/>
      <c r="VDU105" s="4"/>
      <c r="VDV105" s="4"/>
      <c r="VDW105" s="4"/>
      <c r="VDX105" s="4"/>
      <c r="VDY105" s="4"/>
      <c r="VDZ105" s="4"/>
      <c r="VEA105" s="4"/>
      <c r="VEB105" s="4"/>
      <c r="VEC105" s="4"/>
      <c r="VED105" s="4"/>
      <c r="VEE105" s="4"/>
      <c r="VEF105" s="4"/>
      <c r="VEG105" s="4"/>
      <c r="VEH105" s="4"/>
      <c r="VEI105" s="4"/>
      <c r="VEJ105" s="4"/>
      <c r="VEK105" s="4"/>
      <c r="VEL105" s="4"/>
      <c r="VEM105" s="4"/>
      <c r="VEN105" s="4"/>
      <c r="VEO105" s="4"/>
      <c r="VEP105" s="4"/>
      <c r="VEQ105" s="4"/>
      <c r="VER105" s="4"/>
      <c r="VES105" s="4"/>
      <c r="VET105" s="4"/>
      <c r="VEU105" s="4"/>
      <c r="VEV105" s="4"/>
      <c r="VEW105" s="4"/>
      <c r="VEX105" s="4"/>
      <c r="VEY105" s="4"/>
      <c r="VEZ105" s="4"/>
      <c r="VFA105" s="4"/>
      <c r="VFB105" s="4"/>
      <c r="VFC105" s="4"/>
      <c r="VFD105" s="4"/>
      <c r="VFE105" s="4"/>
      <c r="VFF105" s="4"/>
      <c r="VFG105" s="4"/>
      <c r="VFH105" s="4"/>
      <c r="VFI105" s="4"/>
      <c r="VFJ105" s="4"/>
      <c r="VFK105" s="4"/>
      <c r="VFL105" s="4"/>
      <c r="VFM105" s="4"/>
      <c r="VFN105" s="4"/>
      <c r="VFO105" s="4"/>
      <c r="VFP105" s="4"/>
      <c r="VFQ105" s="4"/>
      <c r="VFR105" s="4"/>
      <c r="VFS105" s="4"/>
      <c r="VFT105" s="4"/>
      <c r="VFU105" s="4"/>
      <c r="VFV105" s="4"/>
      <c r="VFW105" s="4"/>
      <c r="VFX105" s="4"/>
      <c r="VFY105" s="4"/>
      <c r="VFZ105" s="4"/>
      <c r="VGA105" s="4"/>
      <c r="VGB105" s="4"/>
      <c r="VGC105" s="4"/>
      <c r="VGD105" s="4"/>
      <c r="VGE105" s="4"/>
      <c r="VGF105" s="4"/>
      <c r="VGG105" s="4"/>
      <c r="VGH105" s="4"/>
      <c r="VGI105" s="4"/>
      <c r="VGJ105" s="4"/>
      <c r="VGK105" s="4"/>
      <c r="VGL105" s="4"/>
      <c r="VGM105" s="4"/>
      <c r="VGN105" s="4"/>
      <c r="VGO105" s="4"/>
      <c r="VGP105" s="4"/>
      <c r="VGQ105" s="4"/>
      <c r="VGR105" s="4"/>
      <c r="VGS105" s="4"/>
      <c r="VGT105" s="4"/>
      <c r="VGU105" s="4"/>
      <c r="VGV105" s="4"/>
      <c r="VGW105" s="4"/>
      <c r="VGX105" s="4"/>
      <c r="VGY105" s="4"/>
      <c r="VGZ105" s="4"/>
      <c r="VHA105" s="4"/>
      <c r="VHB105" s="4"/>
      <c r="VHC105" s="4"/>
      <c r="VHD105" s="4"/>
      <c r="VHE105" s="4"/>
      <c r="VHF105" s="4"/>
      <c r="VHG105" s="4"/>
      <c r="VHH105" s="4"/>
      <c r="VHI105" s="4"/>
      <c r="VHJ105" s="4"/>
      <c r="VHK105" s="4"/>
      <c r="VHL105" s="4"/>
      <c r="VHM105" s="4"/>
      <c r="VHN105" s="4"/>
      <c r="VHO105" s="4"/>
      <c r="VHP105" s="4"/>
      <c r="VHQ105" s="4"/>
      <c r="VHR105" s="4"/>
      <c r="VHS105" s="4"/>
      <c r="VHT105" s="4"/>
      <c r="VHU105" s="4"/>
      <c r="VHV105" s="4"/>
      <c r="VHW105" s="4"/>
      <c r="VHX105" s="4"/>
      <c r="VHY105" s="4"/>
      <c r="VHZ105" s="4"/>
      <c r="VIA105" s="4"/>
      <c r="VIB105" s="4"/>
      <c r="VIC105" s="4"/>
      <c r="VID105" s="4"/>
      <c r="VIE105" s="4"/>
      <c r="VIF105" s="4"/>
      <c r="VIG105" s="4"/>
      <c r="VIH105" s="4"/>
      <c r="VII105" s="4"/>
      <c r="VIJ105" s="4"/>
      <c r="VIK105" s="4"/>
      <c r="VIL105" s="4"/>
      <c r="VIM105" s="4"/>
      <c r="VIN105" s="4"/>
      <c r="VIO105" s="4"/>
      <c r="VIP105" s="4"/>
      <c r="VIQ105" s="4"/>
      <c r="VIR105" s="4"/>
      <c r="VIS105" s="4"/>
      <c r="VIT105" s="4"/>
      <c r="VIU105" s="4"/>
      <c r="VIV105" s="4"/>
      <c r="VIW105" s="4"/>
      <c r="VIX105" s="4"/>
      <c r="VIY105" s="4"/>
      <c r="VIZ105" s="4"/>
      <c r="VJA105" s="4"/>
      <c r="VJB105" s="4"/>
      <c r="VJC105" s="4"/>
      <c r="VJD105" s="4"/>
      <c r="VJE105" s="4"/>
      <c r="VJF105" s="4"/>
      <c r="VJG105" s="4"/>
      <c r="VJH105" s="4"/>
      <c r="VJI105" s="4"/>
      <c r="VJJ105" s="4"/>
      <c r="VJK105" s="4"/>
      <c r="VJL105" s="4"/>
      <c r="VJM105" s="4"/>
      <c r="VJN105" s="4"/>
      <c r="VJO105" s="4"/>
      <c r="VJP105" s="4"/>
      <c r="VJQ105" s="4"/>
      <c r="VJR105" s="4"/>
      <c r="VJS105" s="4"/>
      <c r="VJT105" s="4"/>
      <c r="VJU105" s="4"/>
      <c r="VJV105" s="4"/>
      <c r="VJW105" s="4"/>
      <c r="VJX105" s="4"/>
      <c r="VJY105" s="4"/>
      <c r="VJZ105" s="4"/>
      <c r="VKA105" s="4"/>
      <c r="VKB105" s="4"/>
      <c r="VKC105" s="4"/>
      <c r="VKD105" s="4"/>
      <c r="VKE105" s="4"/>
      <c r="VKF105" s="4"/>
      <c r="VKG105" s="4"/>
      <c r="VKH105" s="4"/>
      <c r="VKI105" s="4"/>
      <c r="VKJ105" s="4"/>
      <c r="VKK105" s="4"/>
      <c r="VKL105" s="4"/>
      <c r="VKM105" s="4"/>
      <c r="VKN105" s="4"/>
      <c r="VKO105" s="4"/>
      <c r="VKP105" s="4"/>
      <c r="VKQ105" s="4"/>
      <c r="VKR105" s="4"/>
      <c r="VKS105" s="4"/>
      <c r="VKT105" s="4"/>
      <c r="VKU105" s="4"/>
      <c r="VKV105" s="4"/>
      <c r="VKW105" s="4"/>
      <c r="VKX105" s="4"/>
      <c r="VKY105" s="4"/>
      <c r="VKZ105" s="4"/>
      <c r="VLA105" s="4"/>
      <c r="VLB105" s="4"/>
      <c r="VLC105" s="4"/>
      <c r="VLD105" s="4"/>
      <c r="VLE105" s="4"/>
      <c r="VLF105" s="4"/>
      <c r="VLG105" s="4"/>
      <c r="VLH105" s="4"/>
      <c r="VLI105" s="4"/>
      <c r="VLJ105" s="4"/>
      <c r="VLK105" s="4"/>
      <c r="VLL105" s="4"/>
      <c r="VLM105" s="4"/>
      <c r="VLN105" s="4"/>
      <c r="VLO105" s="4"/>
      <c r="VLP105" s="4"/>
      <c r="VLQ105" s="4"/>
      <c r="VLR105" s="4"/>
      <c r="VLS105" s="4"/>
      <c r="VLT105" s="4"/>
      <c r="VLU105" s="4"/>
      <c r="VLV105" s="4"/>
      <c r="VLW105" s="4"/>
      <c r="VLX105" s="4"/>
      <c r="VLY105" s="4"/>
      <c r="VLZ105" s="4"/>
      <c r="VMA105" s="4"/>
      <c r="VMB105" s="4"/>
      <c r="VMC105" s="4"/>
      <c r="VMD105" s="4"/>
      <c r="VME105" s="4"/>
      <c r="VMF105" s="4"/>
      <c r="VMG105" s="4"/>
      <c r="VMH105" s="4"/>
      <c r="VMI105" s="4"/>
      <c r="VMJ105" s="4"/>
      <c r="VMK105" s="4"/>
      <c r="VML105" s="4"/>
      <c r="VMM105" s="4"/>
      <c r="VMN105" s="4"/>
      <c r="VMO105" s="4"/>
      <c r="VMP105" s="4"/>
      <c r="VMQ105" s="4"/>
      <c r="VMR105" s="4"/>
      <c r="VMS105" s="4"/>
      <c r="VMT105" s="4"/>
      <c r="VMU105" s="4"/>
      <c r="VMV105" s="4"/>
      <c r="VMW105" s="4"/>
      <c r="VMX105" s="4"/>
      <c r="VMY105" s="4"/>
      <c r="VMZ105" s="4"/>
      <c r="VNA105" s="4"/>
      <c r="VNB105" s="4"/>
      <c r="VNC105" s="4"/>
      <c r="VND105" s="4"/>
      <c r="VNE105" s="4"/>
      <c r="VNF105" s="4"/>
      <c r="VNG105" s="4"/>
      <c r="VNH105" s="4"/>
      <c r="VNI105" s="4"/>
      <c r="VNJ105" s="4"/>
      <c r="VNK105" s="4"/>
      <c r="VNL105" s="4"/>
      <c r="VNM105" s="4"/>
      <c r="VNN105" s="4"/>
      <c r="VNO105" s="4"/>
      <c r="VNP105" s="4"/>
      <c r="VNQ105" s="4"/>
      <c r="VNR105" s="4"/>
      <c r="VNS105" s="4"/>
      <c r="VNT105" s="4"/>
      <c r="VNU105" s="4"/>
      <c r="VNV105" s="4"/>
      <c r="VNW105" s="4"/>
      <c r="VNX105" s="4"/>
      <c r="VNY105" s="4"/>
      <c r="VNZ105" s="4"/>
      <c r="VOA105" s="4"/>
      <c r="VOB105" s="4"/>
      <c r="VOC105" s="4"/>
      <c r="VOD105" s="4"/>
      <c r="VOE105" s="4"/>
      <c r="VOF105" s="4"/>
      <c r="VOG105" s="4"/>
      <c r="VOH105" s="4"/>
      <c r="VOI105" s="4"/>
      <c r="VOJ105" s="4"/>
      <c r="VOK105" s="4"/>
      <c r="VOL105" s="4"/>
      <c r="VOM105" s="4"/>
      <c r="VON105" s="4"/>
      <c r="VOO105" s="4"/>
      <c r="VOP105" s="4"/>
      <c r="VOQ105" s="4"/>
      <c r="VOR105" s="4"/>
      <c r="VOS105" s="4"/>
      <c r="VOT105" s="4"/>
      <c r="VOU105" s="4"/>
      <c r="VOV105" s="4"/>
      <c r="VOW105" s="4"/>
      <c r="VOX105" s="4"/>
      <c r="VOY105" s="4"/>
      <c r="VOZ105" s="4"/>
      <c r="VPA105" s="4"/>
      <c r="VPB105" s="4"/>
      <c r="VPC105" s="4"/>
      <c r="VPD105" s="4"/>
      <c r="VPE105" s="4"/>
      <c r="VPF105" s="4"/>
      <c r="VPG105" s="4"/>
      <c r="VPH105" s="4"/>
      <c r="VPI105" s="4"/>
      <c r="VPJ105" s="4"/>
      <c r="VPK105" s="4"/>
      <c r="VPL105" s="4"/>
      <c r="VPM105" s="4"/>
      <c r="VPN105" s="4"/>
      <c r="VPO105" s="4"/>
      <c r="VPP105" s="4"/>
      <c r="VPQ105" s="4"/>
      <c r="VPR105" s="4"/>
      <c r="VPS105" s="4"/>
      <c r="VPT105" s="4"/>
      <c r="VPU105" s="4"/>
      <c r="VPV105" s="4"/>
      <c r="VPW105" s="4"/>
      <c r="VPX105" s="4"/>
      <c r="VPY105" s="4"/>
      <c r="VPZ105" s="4"/>
      <c r="VQA105" s="4"/>
      <c r="VQB105" s="4"/>
      <c r="VQC105" s="4"/>
      <c r="VQD105" s="4"/>
      <c r="VQE105" s="4"/>
      <c r="VQF105" s="4"/>
      <c r="VQG105" s="4"/>
      <c r="VQH105" s="4"/>
      <c r="VQI105" s="4"/>
      <c r="VQJ105" s="4"/>
      <c r="VQK105" s="4"/>
      <c r="VQL105" s="4"/>
      <c r="VQM105" s="4"/>
      <c r="VQN105" s="4"/>
      <c r="VQO105" s="4"/>
      <c r="VQP105" s="4"/>
      <c r="VQQ105" s="4"/>
      <c r="VQR105" s="4"/>
      <c r="VQS105" s="4"/>
      <c r="VQT105" s="4"/>
      <c r="VQU105" s="4"/>
      <c r="VQV105" s="4"/>
      <c r="VQW105" s="4"/>
      <c r="VQX105" s="4"/>
      <c r="VQY105" s="4"/>
      <c r="VQZ105" s="4"/>
      <c r="VRA105" s="4"/>
      <c r="VRB105" s="4"/>
      <c r="VRC105" s="4"/>
      <c r="VRD105" s="4"/>
      <c r="VRE105" s="4"/>
      <c r="VRF105" s="4"/>
      <c r="VRG105" s="4"/>
      <c r="VRH105" s="4"/>
      <c r="VRI105" s="4"/>
      <c r="VRJ105" s="4"/>
      <c r="VRK105" s="4"/>
      <c r="VRL105" s="4"/>
      <c r="VRM105" s="4"/>
      <c r="VRN105" s="4"/>
      <c r="VRO105" s="4"/>
      <c r="VRP105" s="4"/>
      <c r="VRQ105" s="4"/>
      <c r="VRR105" s="4"/>
      <c r="VRS105" s="4"/>
      <c r="VRT105" s="4"/>
      <c r="VRU105" s="4"/>
      <c r="VRV105" s="4"/>
      <c r="VRW105" s="4"/>
      <c r="VRX105" s="4"/>
      <c r="VRY105" s="4"/>
      <c r="VRZ105" s="4"/>
      <c r="VSA105" s="4"/>
      <c r="VSB105" s="4"/>
      <c r="VSC105" s="4"/>
      <c r="VSD105" s="4"/>
      <c r="VSE105" s="4"/>
      <c r="VSF105" s="4"/>
      <c r="VSG105" s="4"/>
      <c r="VSH105" s="4"/>
      <c r="VSI105" s="4"/>
      <c r="VSJ105" s="4"/>
      <c r="VSK105" s="4"/>
      <c r="VSL105" s="4"/>
      <c r="VSM105" s="4"/>
      <c r="VSN105" s="4"/>
      <c r="VSO105" s="4"/>
      <c r="VSP105" s="4"/>
      <c r="VSQ105" s="4"/>
      <c r="VSR105" s="4"/>
      <c r="VSS105" s="4"/>
      <c r="VST105" s="4"/>
      <c r="VSU105" s="4"/>
      <c r="VSV105" s="4"/>
      <c r="VSW105" s="4"/>
      <c r="VSX105" s="4"/>
      <c r="VSY105" s="4"/>
      <c r="VSZ105" s="4"/>
      <c r="VTA105" s="4"/>
      <c r="VTB105" s="4"/>
      <c r="VTC105" s="4"/>
      <c r="VTD105" s="4"/>
      <c r="VTE105" s="4"/>
      <c r="VTF105" s="4"/>
      <c r="VTG105" s="4"/>
      <c r="VTH105" s="4"/>
      <c r="VTI105" s="4"/>
      <c r="VTJ105" s="4"/>
      <c r="VTK105" s="4"/>
      <c r="VTL105" s="4"/>
      <c r="VTM105" s="4"/>
      <c r="VTN105" s="4"/>
      <c r="VTO105" s="4"/>
      <c r="VTP105" s="4"/>
      <c r="VTQ105" s="4"/>
      <c r="VTR105" s="4"/>
      <c r="VTS105" s="4"/>
      <c r="VTT105" s="4"/>
      <c r="VTU105" s="4"/>
      <c r="VTV105" s="4"/>
      <c r="VTW105" s="4"/>
      <c r="VTX105" s="4"/>
      <c r="VTY105" s="4"/>
      <c r="VTZ105" s="4"/>
      <c r="VUA105" s="4"/>
      <c r="VUB105" s="4"/>
      <c r="VUC105" s="4"/>
      <c r="VUD105" s="4"/>
      <c r="VUE105" s="4"/>
      <c r="VUF105" s="4"/>
      <c r="VUG105" s="4"/>
      <c r="VUH105" s="4"/>
      <c r="VUI105" s="4"/>
      <c r="VUJ105" s="4"/>
      <c r="VUK105" s="4"/>
      <c r="VUL105" s="4"/>
      <c r="VUM105" s="4"/>
      <c r="VUN105" s="4"/>
      <c r="VUO105" s="4"/>
      <c r="VUP105" s="4"/>
      <c r="VUQ105" s="4"/>
      <c r="VUR105" s="4"/>
      <c r="VUS105" s="4"/>
      <c r="VUT105" s="4"/>
      <c r="VUU105" s="4"/>
      <c r="VUV105" s="4"/>
      <c r="VUW105" s="4"/>
      <c r="VUX105" s="4"/>
      <c r="VUY105" s="4"/>
      <c r="VUZ105" s="4"/>
      <c r="VVA105" s="4"/>
      <c r="VVB105" s="4"/>
      <c r="VVC105" s="4"/>
      <c r="VVD105" s="4"/>
      <c r="VVE105" s="4"/>
      <c r="VVF105" s="4"/>
      <c r="VVG105" s="4"/>
      <c r="VVH105" s="4"/>
      <c r="VVI105" s="4"/>
      <c r="VVJ105" s="4"/>
      <c r="VVK105" s="4"/>
      <c r="VVL105" s="4"/>
      <c r="VVM105" s="4"/>
      <c r="VVN105" s="4"/>
      <c r="VVO105" s="4"/>
      <c r="VVP105" s="4"/>
      <c r="VVQ105" s="4"/>
      <c r="VVR105" s="4"/>
      <c r="VVS105" s="4"/>
      <c r="VVT105" s="4"/>
      <c r="VVU105" s="4"/>
      <c r="VVV105" s="4"/>
      <c r="VVW105" s="4"/>
      <c r="VVX105" s="4"/>
      <c r="VVY105" s="4"/>
      <c r="VVZ105" s="4"/>
      <c r="VWA105" s="4"/>
      <c r="VWB105" s="4"/>
      <c r="VWC105" s="4"/>
      <c r="VWD105" s="4"/>
      <c r="VWE105" s="4"/>
      <c r="VWF105" s="4"/>
      <c r="VWG105" s="4"/>
      <c r="VWH105" s="4"/>
      <c r="VWI105" s="4"/>
      <c r="VWJ105" s="4"/>
      <c r="VWK105" s="4"/>
      <c r="VWL105" s="4"/>
      <c r="VWM105" s="4"/>
      <c r="VWN105" s="4"/>
      <c r="VWO105" s="4"/>
      <c r="VWP105" s="4"/>
      <c r="VWQ105" s="4"/>
      <c r="VWR105" s="4"/>
      <c r="VWS105" s="4"/>
      <c r="VWT105" s="4"/>
      <c r="VWU105" s="4"/>
      <c r="VWV105" s="4"/>
      <c r="VWW105" s="4"/>
      <c r="VWX105" s="4"/>
      <c r="VWY105" s="4"/>
      <c r="VWZ105" s="4"/>
      <c r="VXA105" s="4"/>
      <c r="VXB105" s="4"/>
      <c r="VXC105" s="4"/>
      <c r="VXD105" s="4"/>
      <c r="VXE105" s="4"/>
      <c r="VXF105" s="4"/>
      <c r="VXG105" s="4"/>
      <c r="VXH105" s="4"/>
      <c r="VXI105" s="4"/>
      <c r="VXJ105" s="4"/>
      <c r="VXK105" s="4"/>
      <c r="VXL105" s="4"/>
      <c r="VXM105" s="4"/>
      <c r="VXN105" s="4"/>
      <c r="VXO105" s="4"/>
      <c r="VXP105" s="4"/>
      <c r="VXQ105" s="4"/>
      <c r="VXR105" s="4"/>
      <c r="VXS105" s="4"/>
      <c r="VXT105" s="4"/>
      <c r="VXU105" s="4"/>
      <c r="VXV105" s="4"/>
      <c r="VXW105" s="4"/>
      <c r="VXX105" s="4"/>
      <c r="VXY105" s="4"/>
      <c r="VXZ105" s="4"/>
      <c r="VYA105" s="4"/>
      <c r="VYB105" s="4"/>
      <c r="VYC105" s="4"/>
      <c r="VYD105" s="4"/>
      <c r="VYE105" s="4"/>
      <c r="VYF105" s="4"/>
      <c r="VYG105" s="4"/>
      <c r="VYH105" s="4"/>
      <c r="VYI105" s="4"/>
      <c r="VYJ105" s="4"/>
      <c r="VYK105" s="4"/>
      <c r="VYL105" s="4"/>
      <c r="VYM105" s="4"/>
      <c r="VYN105" s="4"/>
      <c r="VYO105" s="4"/>
      <c r="VYP105" s="4"/>
      <c r="VYQ105" s="4"/>
      <c r="VYR105" s="4"/>
      <c r="VYS105" s="4"/>
      <c r="VYT105" s="4"/>
      <c r="VYU105" s="4"/>
      <c r="VYV105" s="4"/>
      <c r="VYW105" s="4"/>
      <c r="VYX105" s="4"/>
      <c r="VYY105" s="4"/>
      <c r="VYZ105" s="4"/>
      <c r="VZA105" s="4"/>
      <c r="VZB105" s="4"/>
      <c r="VZC105" s="4"/>
      <c r="VZD105" s="4"/>
      <c r="VZE105" s="4"/>
      <c r="VZF105" s="4"/>
      <c r="VZG105" s="4"/>
      <c r="VZH105" s="4"/>
      <c r="VZI105" s="4"/>
      <c r="VZJ105" s="4"/>
      <c r="VZK105" s="4"/>
      <c r="VZL105" s="4"/>
      <c r="VZM105" s="4"/>
      <c r="VZN105" s="4"/>
      <c r="VZO105" s="4"/>
      <c r="VZP105" s="4"/>
      <c r="VZQ105" s="4"/>
      <c r="VZR105" s="4"/>
      <c r="VZS105" s="4"/>
      <c r="VZT105" s="4"/>
      <c r="VZU105" s="4"/>
      <c r="VZV105" s="4"/>
      <c r="VZW105" s="4"/>
      <c r="VZX105" s="4"/>
      <c r="VZY105" s="4"/>
      <c r="VZZ105" s="4"/>
      <c r="WAA105" s="4"/>
      <c r="WAB105" s="4"/>
      <c r="WAC105" s="4"/>
      <c r="WAD105" s="4"/>
      <c r="WAE105" s="4"/>
      <c r="WAF105" s="4"/>
      <c r="WAG105" s="4"/>
      <c r="WAH105" s="4"/>
      <c r="WAI105" s="4"/>
      <c r="WAJ105" s="4"/>
      <c r="WAK105" s="4"/>
      <c r="WAL105" s="4"/>
      <c r="WAM105" s="4"/>
      <c r="WAN105" s="4"/>
      <c r="WAO105" s="4"/>
      <c r="WAP105" s="4"/>
      <c r="WAQ105" s="4"/>
      <c r="WAR105" s="4"/>
      <c r="WAS105" s="4"/>
      <c r="WAT105" s="4"/>
      <c r="WAU105" s="4"/>
      <c r="WAV105" s="4"/>
      <c r="WAW105" s="4"/>
      <c r="WAX105" s="4"/>
      <c r="WAY105" s="4"/>
      <c r="WAZ105" s="4"/>
      <c r="WBA105" s="4"/>
      <c r="WBB105" s="4"/>
      <c r="WBC105" s="4"/>
      <c r="WBD105" s="4"/>
      <c r="WBE105" s="4"/>
      <c r="WBF105" s="4"/>
      <c r="WBG105" s="4"/>
      <c r="WBH105" s="4"/>
      <c r="WBI105" s="4"/>
      <c r="WBJ105" s="4"/>
      <c r="WBK105" s="4"/>
      <c r="WBL105" s="4"/>
      <c r="WBM105" s="4"/>
      <c r="WBN105" s="4"/>
      <c r="WBO105" s="4"/>
      <c r="WBP105" s="4"/>
      <c r="WBQ105" s="4"/>
      <c r="WBR105" s="4"/>
      <c r="WBS105" s="4"/>
      <c r="WBT105" s="4"/>
      <c r="WBU105" s="4"/>
      <c r="WBV105" s="4"/>
      <c r="WBW105" s="4"/>
      <c r="WBX105" s="4"/>
      <c r="WBY105" s="4"/>
      <c r="WBZ105" s="4"/>
      <c r="WCA105" s="4"/>
      <c r="WCB105" s="4"/>
      <c r="WCC105" s="4"/>
      <c r="WCD105" s="4"/>
      <c r="WCE105" s="4"/>
      <c r="WCF105" s="4"/>
      <c r="WCG105" s="4"/>
      <c r="WCH105" s="4"/>
      <c r="WCI105" s="4"/>
      <c r="WCJ105" s="4"/>
      <c r="WCK105" s="4"/>
      <c r="WCL105" s="4"/>
      <c r="WCM105" s="4"/>
      <c r="WCN105" s="4"/>
      <c r="WCO105" s="4"/>
      <c r="WCP105" s="4"/>
      <c r="WCQ105" s="4"/>
      <c r="WCR105" s="4"/>
      <c r="WCS105" s="4"/>
      <c r="WCT105" s="4"/>
      <c r="WCU105" s="4"/>
      <c r="WCV105" s="4"/>
      <c r="WCW105" s="4"/>
      <c r="WCX105" s="4"/>
      <c r="WCY105" s="4"/>
      <c r="WCZ105" s="4"/>
      <c r="WDA105" s="4"/>
      <c r="WDB105" s="4"/>
      <c r="WDC105" s="4"/>
      <c r="WDD105" s="4"/>
      <c r="WDE105" s="4"/>
      <c r="WDF105" s="4"/>
      <c r="WDG105" s="4"/>
      <c r="WDH105" s="4"/>
      <c r="WDI105" s="4"/>
      <c r="WDJ105" s="4"/>
      <c r="WDK105" s="4"/>
      <c r="WDL105" s="4"/>
      <c r="WDM105" s="4"/>
      <c r="WDN105" s="4"/>
      <c r="WDO105" s="4"/>
      <c r="WDP105" s="4"/>
      <c r="WDQ105" s="4"/>
      <c r="WDR105" s="4"/>
      <c r="WDS105" s="4"/>
      <c r="WDT105" s="4"/>
      <c r="WDU105" s="4"/>
      <c r="WDV105" s="4"/>
      <c r="WDW105" s="4"/>
      <c r="WDX105" s="4"/>
      <c r="WDY105" s="4"/>
      <c r="WDZ105" s="4"/>
      <c r="WEA105" s="4"/>
      <c r="WEB105" s="4"/>
      <c r="WEC105" s="4"/>
      <c r="WED105" s="4"/>
      <c r="WEE105" s="4"/>
      <c r="WEF105" s="4"/>
      <c r="WEG105" s="4"/>
      <c r="WEH105" s="4"/>
      <c r="WEI105" s="4"/>
      <c r="WEJ105" s="4"/>
      <c r="WEK105" s="4"/>
      <c r="WEL105" s="4"/>
      <c r="WEM105" s="4"/>
      <c r="WEN105" s="4"/>
      <c r="WEO105" s="4"/>
      <c r="WEP105" s="4"/>
      <c r="WEQ105" s="4"/>
      <c r="WER105" s="4"/>
      <c r="WES105" s="4"/>
      <c r="WET105" s="4"/>
      <c r="WEU105" s="4"/>
      <c r="WEV105" s="4"/>
      <c r="WEW105" s="4"/>
      <c r="WEX105" s="4"/>
      <c r="WEY105" s="4"/>
      <c r="WEZ105" s="4"/>
      <c r="WFA105" s="4"/>
      <c r="WFB105" s="4"/>
      <c r="WFC105" s="4"/>
      <c r="WFD105" s="4"/>
      <c r="WFE105" s="4"/>
      <c r="WFF105" s="4"/>
      <c r="WFG105" s="4"/>
      <c r="WFH105" s="4"/>
      <c r="WFI105" s="4"/>
      <c r="WFJ105" s="4"/>
      <c r="WFK105" s="4"/>
      <c r="WFL105" s="4"/>
      <c r="WFM105" s="4"/>
      <c r="WFN105" s="4"/>
      <c r="WFO105" s="4"/>
      <c r="WFP105" s="4"/>
      <c r="WFQ105" s="4"/>
      <c r="WFR105" s="4"/>
      <c r="WFS105" s="4"/>
      <c r="WFT105" s="4"/>
      <c r="WFU105" s="4"/>
      <c r="WFV105" s="4"/>
      <c r="WFW105" s="4"/>
      <c r="WFX105" s="4"/>
      <c r="WFY105" s="4"/>
      <c r="WFZ105" s="4"/>
      <c r="WGA105" s="4"/>
      <c r="WGB105" s="4"/>
      <c r="WGC105" s="4"/>
      <c r="WGD105" s="4"/>
      <c r="WGE105" s="4"/>
      <c r="WGF105" s="4"/>
      <c r="WGG105" s="4"/>
      <c r="WGH105" s="4"/>
      <c r="WGI105" s="4"/>
      <c r="WGJ105" s="4"/>
      <c r="WGK105" s="4"/>
      <c r="WGL105" s="4"/>
      <c r="WGM105" s="4"/>
      <c r="WGN105" s="4"/>
      <c r="WGO105" s="4"/>
      <c r="WGP105" s="4"/>
      <c r="WGQ105" s="4"/>
      <c r="WGR105" s="4"/>
      <c r="WGS105" s="4"/>
      <c r="WGT105" s="4"/>
      <c r="WGU105" s="4"/>
      <c r="WGV105" s="4"/>
      <c r="WGW105" s="4"/>
      <c r="WGX105" s="4"/>
      <c r="WGY105" s="4"/>
      <c r="WGZ105" s="4"/>
      <c r="WHA105" s="4"/>
      <c r="WHB105" s="4"/>
      <c r="WHC105" s="4"/>
      <c r="WHD105" s="4"/>
      <c r="WHE105" s="4"/>
      <c r="WHF105" s="4"/>
      <c r="WHG105" s="4"/>
      <c r="WHH105" s="4"/>
      <c r="WHI105" s="4"/>
      <c r="WHJ105" s="4"/>
      <c r="WHK105" s="4"/>
      <c r="WHL105" s="4"/>
      <c r="WHM105" s="4"/>
      <c r="WHN105" s="4"/>
      <c r="WHO105" s="4"/>
      <c r="WHP105" s="4"/>
      <c r="WHQ105" s="4"/>
      <c r="WHR105" s="4"/>
      <c r="WHS105" s="4"/>
      <c r="WHT105" s="4"/>
      <c r="WHU105" s="4"/>
      <c r="WHV105" s="4"/>
      <c r="WHW105" s="4"/>
      <c r="WHX105" s="4"/>
      <c r="WHY105" s="4"/>
      <c r="WHZ105" s="4"/>
      <c r="WIA105" s="4"/>
      <c r="WIB105" s="4"/>
      <c r="WIC105" s="4"/>
      <c r="WID105" s="4"/>
      <c r="WIE105" s="4"/>
      <c r="WIF105" s="4"/>
      <c r="WIG105" s="4"/>
      <c r="WIH105" s="4"/>
      <c r="WII105" s="4"/>
      <c r="WIJ105" s="4"/>
      <c r="WIK105" s="4"/>
      <c r="WIL105" s="4"/>
      <c r="WIM105" s="4"/>
      <c r="WIN105" s="4"/>
      <c r="WIO105" s="4"/>
      <c r="WIP105" s="4"/>
      <c r="WIQ105" s="4"/>
      <c r="WIR105" s="4"/>
      <c r="WIS105" s="4"/>
      <c r="WIT105" s="4"/>
      <c r="WIU105" s="4"/>
      <c r="WIV105" s="4"/>
      <c r="WIW105" s="4"/>
      <c r="WIX105" s="4"/>
      <c r="WIY105" s="4"/>
      <c r="WIZ105" s="4"/>
      <c r="WJA105" s="4"/>
      <c r="WJB105" s="4"/>
      <c r="WJC105" s="4"/>
      <c r="WJD105" s="4"/>
      <c r="WJE105" s="4"/>
      <c r="WJF105" s="4"/>
      <c r="WJG105" s="4"/>
      <c r="WJH105" s="4"/>
      <c r="WJI105" s="4"/>
      <c r="WJJ105" s="4"/>
      <c r="WJK105" s="4"/>
      <c r="WJL105" s="4"/>
      <c r="WJM105" s="4"/>
      <c r="WJN105" s="4"/>
      <c r="WJO105" s="4"/>
      <c r="WJP105" s="4"/>
      <c r="WJQ105" s="4"/>
      <c r="WJR105" s="4"/>
      <c r="WJS105" s="4"/>
      <c r="WJT105" s="4"/>
      <c r="WJU105" s="4"/>
      <c r="WJV105" s="4"/>
      <c r="WJW105" s="4"/>
      <c r="WJX105" s="4"/>
      <c r="WJY105" s="4"/>
      <c r="WJZ105" s="4"/>
      <c r="WKA105" s="4"/>
      <c r="WKB105" s="4"/>
      <c r="WKC105" s="4"/>
      <c r="WKD105" s="4"/>
      <c r="WKE105" s="4"/>
      <c r="WKF105" s="4"/>
      <c r="WKG105" s="4"/>
      <c r="WKH105" s="4"/>
      <c r="WKI105" s="4"/>
      <c r="WKJ105" s="4"/>
      <c r="WKK105" s="4"/>
      <c r="WKL105" s="4"/>
      <c r="WKM105" s="4"/>
      <c r="WKN105" s="4"/>
      <c r="WKO105" s="4"/>
      <c r="WKP105" s="4"/>
      <c r="WKQ105" s="4"/>
      <c r="WKR105" s="4"/>
      <c r="WKS105" s="4"/>
      <c r="WKT105" s="4"/>
      <c r="WKU105" s="4"/>
      <c r="WKV105" s="4"/>
      <c r="WKW105" s="4"/>
      <c r="WKX105" s="4"/>
      <c r="WKY105" s="4"/>
      <c r="WKZ105" s="4"/>
      <c r="WLA105" s="4"/>
      <c r="WLB105" s="4"/>
      <c r="WLC105" s="4"/>
      <c r="WLD105" s="4"/>
      <c r="WLE105" s="4"/>
      <c r="WLF105" s="4"/>
      <c r="WLG105" s="4"/>
      <c r="WLH105" s="4"/>
      <c r="WLI105" s="4"/>
      <c r="WLJ105" s="4"/>
      <c r="WLK105" s="4"/>
      <c r="WLL105" s="4"/>
      <c r="WLM105" s="4"/>
      <c r="WLN105" s="4"/>
      <c r="WLO105" s="4"/>
      <c r="WLP105" s="4"/>
      <c r="WLQ105" s="4"/>
      <c r="WLR105" s="4"/>
      <c r="WLS105" s="4"/>
      <c r="WLT105" s="4"/>
      <c r="WLU105" s="4"/>
      <c r="WLV105" s="4"/>
      <c r="WLW105" s="4"/>
      <c r="WLX105" s="4"/>
      <c r="WLY105" s="4"/>
      <c r="WLZ105" s="4"/>
      <c r="WMA105" s="4"/>
      <c r="WMB105" s="4"/>
      <c r="WMC105" s="4"/>
      <c r="WMD105" s="4"/>
      <c r="WME105" s="4"/>
      <c r="WMF105" s="4"/>
      <c r="WMG105" s="4"/>
      <c r="WMH105" s="4"/>
      <c r="WMI105" s="4"/>
      <c r="WMJ105" s="4"/>
      <c r="WMK105" s="4"/>
      <c r="WML105" s="4"/>
      <c r="WMM105" s="4"/>
      <c r="WMN105" s="4"/>
      <c r="WMO105" s="4"/>
      <c r="WMP105" s="4"/>
      <c r="WMQ105" s="4"/>
      <c r="WMR105" s="4"/>
      <c r="WMS105" s="4"/>
      <c r="WMT105" s="4"/>
      <c r="WMU105" s="4"/>
      <c r="WMV105" s="4"/>
      <c r="WMW105" s="4"/>
      <c r="WMX105" s="4"/>
      <c r="WMY105" s="4"/>
      <c r="WMZ105" s="4"/>
      <c r="WNA105" s="4"/>
      <c r="WNB105" s="4"/>
      <c r="WNC105" s="4"/>
      <c r="WND105" s="4"/>
      <c r="WNE105" s="4"/>
      <c r="WNF105" s="4"/>
      <c r="WNG105" s="4"/>
      <c r="WNH105" s="4"/>
      <c r="WNI105" s="4"/>
      <c r="WNJ105" s="4"/>
      <c r="WNK105" s="4"/>
      <c r="WNL105" s="4"/>
      <c r="WNM105" s="4"/>
      <c r="WNN105" s="4"/>
      <c r="WNO105" s="4"/>
      <c r="WNP105" s="4"/>
      <c r="WNQ105" s="4"/>
      <c r="WNR105" s="4"/>
      <c r="WNS105" s="4"/>
      <c r="WNT105" s="4"/>
      <c r="WNU105" s="4"/>
      <c r="WNV105" s="4"/>
      <c r="WNW105" s="4"/>
      <c r="WNX105" s="4"/>
      <c r="WNY105" s="4"/>
      <c r="WNZ105" s="4"/>
      <c r="WOA105" s="4"/>
      <c r="WOB105" s="4"/>
      <c r="WOC105" s="4"/>
      <c r="WOD105" s="4"/>
      <c r="WOE105" s="4"/>
      <c r="WOF105" s="4"/>
      <c r="WOG105" s="4"/>
      <c r="WOH105" s="4"/>
      <c r="WOI105" s="4"/>
      <c r="WOJ105" s="4"/>
      <c r="WOK105" s="4"/>
      <c r="WOL105" s="4"/>
      <c r="WOM105" s="4"/>
      <c r="WON105" s="4"/>
      <c r="WOO105" s="4"/>
      <c r="WOP105" s="4"/>
      <c r="WOQ105" s="4"/>
      <c r="WOR105" s="4"/>
      <c r="WOS105" s="4"/>
      <c r="WOT105" s="4"/>
      <c r="WOU105" s="4"/>
      <c r="WOV105" s="4"/>
      <c r="WOW105" s="4"/>
      <c r="WOX105" s="4"/>
      <c r="WOY105" s="4"/>
      <c r="WOZ105" s="4"/>
      <c r="WPA105" s="4"/>
      <c r="WPB105" s="4"/>
      <c r="WPC105" s="4"/>
      <c r="WPD105" s="4"/>
      <c r="WPE105" s="4"/>
      <c r="WPF105" s="4"/>
      <c r="WPG105" s="4"/>
      <c r="WPH105" s="4"/>
      <c r="WPI105" s="4"/>
      <c r="WPJ105" s="4"/>
      <c r="WPK105" s="4"/>
      <c r="WPL105" s="4"/>
      <c r="WPM105" s="4"/>
      <c r="WPN105" s="4"/>
      <c r="WPO105" s="4"/>
      <c r="WPP105" s="4"/>
      <c r="WPQ105" s="4"/>
      <c r="WPR105" s="4"/>
      <c r="WPS105" s="4"/>
      <c r="WPT105" s="4"/>
      <c r="WPU105" s="4"/>
      <c r="WPV105" s="4"/>
      <c r="WPW105" s="4"/>
      <c r="WPX105" s="4"/>
      <c r="WPY105" s="4"/>
      <c r="WPZ105" s="4"/>
      <c r="WQA105" s="4"/>
      <c r="WQB105" s="4"/>
      <c r="WQC105" s="4"/>
      <c r="WQD105" s="4"/>
      <c r="WQE105" s="4"/>
      <c r="WQF105" s="4"/>
      <c r="WQG105" s="4"/>
      <c r="WQH105" s="4"/>
      <c r="WQI105" s="4"/>
      <c r="WQJ105" s="4"/>
      <c r="WQK105" s="4"/>
      <c r="WQL105" s="4"/>
      <c r="WQM105" s="4"/>
      <c r="WQN105" s="4"/>
      <c r="WQO105" s="4"/>
      <c r="WQP105" s="4"/>
      <c r="WQQ105" s="4"/>
      <c r="WQR105" s="4"/>
      <c r="WQS105" s="4"/>
      <c r="WQT105" s="4"/>
      <c r="WQU105" s="4"/>
      <c r="WQV105" s="4"/>
      <c r="WQW105" s="4"/>
      <c r="WQX105" s="4"/>
      <c r="WQY105" s="4"/>
      <c r="WQZ105" s="4"/>
      <c r="WRA105" s="4"/>
      <c r="WRB105" s="4"/>
      <c r="WRC105" s="4"/>
      <c r="WRD105" s="4"/>
      <c r="WRE105" s="4"/>
      <c r="WRF105" s="4"/>
      <c r="WRG105" s="4"/>
      <c r="WRH105" s="4"/>
      <c r="WRI105" s="4"/>
      <c r="WRJ105" s="4"/>
      <c r="WRK105" s="4"/>
      <c r="WRL105" s="4"/>
      <c r="WRM105" s="4"/>
      <c r="WRN105" s="4"/>
      <c r="WRO105" s="4"/>
      <c r="WRP105" s="4"/>
      <c r="WRQ105" s="4"/>
      <c r="WRR105" s="4"/>
      <c r="WRS105" s="4"/>
      <c r="WRT105" s="4"/>
      <c r="WRU105" s="4"/>
      <c r="WRV105" s="4"/>
      <c r="WRW105" s="4"/>
      <c r="WRX105" s="4"/>
      <c r="WRY105" s="4"/>
      <c r="WRZ105" s="4"/>
      <c r="WSA105" s="4"/>
      <c r="WSB105" s="4"/>
      <c r="WSC105" s="4"/>
      <c r="WSD105" s="4"/>
      <c r="WSE105" s="4"/>
      <c r="WSF105" s="4"/>
      <c r="WSG105" s="4"/>
      <c r="WSH105" s="4"/>
      <c r="WSI105" s="4"/>
      <c r="WSJ105" s="4"/>
      <c r="WSK105" s="4"/>
      <c r="WSL105" s="4"/>
      <c r="WSM105" s="4"/>
      <c r="WSN105" s="4"/>
      <c r="WSO105" s="4"/>
      <c r="WSP105" s="4"/>
      <c r="WSQ105" s="4"/>
      <c r="WSR105" s="4"/>
      <c r="WSS105" s="4"/>
      <c r="WST105" s="4"/>
      <c r="WSU105" s="4"/>
      <c r="WSV105" s="4"/>
      <c r="WSW105" s="4"/>
      <c r="WSX105" s="4"/>
      <c r="WSY105" s="4"/>
      <c r="WSZ105" s="4"/>
      <c r="WTA105" s="4"/>
      <c r="WTB105" s="4"/>
      <c r="WTC105" s="4"/>
      <c r="WTD105" s="4"/>
      <c r="WTE105" s="4"/>
      <c r="WTF105" s="4"/>
      <c r="WTG105" s="4"/>
      <c r="WTH105" s="4"/>
      <c r="WTI105" s="4"/>
      <c r="WTJ105" s="4"/>
      <c r="WTK105" s="4"/>
      <c r="WTL105" s="4"/>
      <c r="WTM105" s="4"/>
      <c r="WTN105" s="4"/>
      <c r="WTO105" s="4"/>
      <c r="WTP105" s="4"/>
      <c r="WTQ105" s="4"/>
      <c r="WTR105" s="4"/>
      <c r="WTS105" s="4"/>
      <c r="WTT105" s="4"/>
      <c r="WTU105" s="4"/>
      <c r="WTV105" s="4"/>
      <c r="WTW105" s="4"/>
      <c r="WTX105" s="4"/>
      <c r="WTY105" s="4"/>
      <c r="WTZ105" s="4"/>
      <c r="WUA105" s="4"/>
      <c r="WUB105" s="4"/>
      <c r="WUC105" s="4"/>
      <c r="WUD105" s="4"/>
      <c r="WUE105" s="4"/>
      <c r="WUF105" s="4"/>
      <c r="WUG105" s="4"/>
      <c r="WUH105" s="4"/>
      <c r="WUI105" s="4"/>
      <c r="WUJ105" s="4"/>
      <c r="WUK105" s="4"/>
      <c r="WUL105" s="4"/>
      <c r="WUM105" s="4"/>
      <c r="WUN105" s="4"/>
      <c r="WUO105" s="4"/>
      <c r="WUP105" s="4"/>
      <c r="WUQ105" s="4"/>
      <c r="WUR105" s="4"/>
      <c r="WUS105" s="4"/>
      <c r="WUT105" s="4"/>
      <c r="WUU105" s="4"/>
      <c r="WUV105" s="4"/>
      <c r="WUW105" s="4"/>
      <c r="WUX105" s="4"/>
      <c r="WUY105" s="4"/>
      <c r="WUZ105" s="4"/>
      <c r="WVA105" s="4"/>
      <c r="WVB105" s="4"/>
      <c r="WVC105" s="4"/>
      <c r="WVD105" s="4"/>
      <c r="WVE105" s="4"/>
      <c r="WVF105" s="4"/>
      <c r="WVG105" s="4"/>
      <c r="WVH105" s="4"/>
      <c r="WVI105" s="4"/>
      <c r="WVJ105" s="4"/>
      <c r="WVK105" s="4"/>
      <c r="WVL105" s="4"/>
      <c r="WVM105" s="4"/>
      <c r="WVN105" s="4"/>
      <c r="WVO105" s="4"/>
      <c r="WVP105" s="4"/>
      <c r="WVQ105" s="4"/>
      <c r="WVR105" s="4"/>
      <c r="WVS105" s="4"/>
      <c r="WVT105" s="4"/>
      <c r="WVU105" s="4"/>
      <c r="WVV105" s="4"/>
      <c r="WVW105" s="4"/>
      <c r="WVX105" s="4"/>
      <c r="WVY105" s="4"/>
      <c r="WVZ105" s="4"/>
      <c r="WWA105" s="4"/>
      <c r="WWB105" s="4"/>
      <c r="WWC105" s="4"/>
      <c r="WWD105" s="4"/>
      <c r="WWE105" s="4"/>
      <c r="WWF105" s="4"/>
      <c r="WWG105" s="4"/>
      <c r="WWH105" s="4"/>
      <c r="WWI105" s="4"/>
      <c r="WWJ105" s="4"/>
      <c r="WWK105" s="4"/>
      <c r="WWL105" s="4"/>
      <c r="WWM105" s="4"/>
      <c r="WWN105" s="4"/>
      <c r="WWO105" s="4"/>
      <c r="WWP105" s="4"/>
      <c r="WWQ105" s="4"/>
      <c r="WWR105" s="4"/>
      <c r="WWS105" s="4"/>
      <c r="WWT105" s="4"/>
      <c r="WWU105" s="4"/>
      <c r="WWV105" s="4"/>
      <c r="WWW105" s="4"/>
      <c r="WWX105" s="4"/>
      <c r="WWY105" s="4"/>
      <c r="WWZ105" s="4"/>
      <c r="WXA105" s="4"/>
      <c r="WXB105" s="4"/>
      <c r="WXC105" s="4"/>
      <c r="WXD105" s="4"/>
      <c r="WXE105" s="4"/>
      <c r="WXF105" s="4"/>
      <c r="WXG105" s="4"/>
      <c r="WXH105" s="4"/>
      <c r="WXI105" s="4"/>
      <c r="WXJ105" s="4"/>
      <c r="WXK105" s="4"/>
      <c r="WXL105" s="4"/>
      <c r="WXM105" s="4"/>
      <c r="WXN105" s="4"/>
      <c r="WXO105" s="4"/>
      <c r="WXP105" s="4"/>
      <c r="WXQ105" s="4"/>
      <c r="WXR105" s="4"/>
      <c r="WXS105" s="4"/>
      <c r="WXT105" s="4"/>
      <c r="WXU105" s="4"/>
      <c r="WXV105" s="4"/>
      <c r="WXW105" s="4"/>
      <c r="WXX105" s="4"/>
      <c r="WXY105" s="4"/>
      <c r="WXZ105" s="4"/>
      <c r="WYA105" s="4"/>
      <c r="WYB105" s="4"/>
      <c r="WYC105" s="4"/>
      <c r="WYD105" s="4"/>
      <c r="WYE105" s="4"/>
      <c r="WYF105" s="4"/>
      <c r="WYG105" s="4"/>
      <c r="WYH105" s="4"/>
      <c r="WYI105" s="4"/>
      <c r="WYJ105" s="4"/>
      <c r="WYK105" s="4"/>
      <c r="WYL105" s="4"/>
      <c r="WYM105" s="4"/>
      <c r="WYN105" s="4"/>
      <c r="WYO105" s="4"/>
      <c r="WYP105" s="4"/>
      <c r="WYQ105" s="4"/>
      <c r="WYR105" s="4"/>
      <c r="WYS105" s="4"/>
      <c r="WYT105" s="4"/>
      <c r="WYU105" s="4"/>
      <c r="WYV105" s="4"/>
      <c r="WYW105" s="4"/>
      <c r="WYX105" s="4"/>
      <c r="WYY105" s="4"/>
      <c r="WYZ105" s="4"/>
      <c r="WZA105" s="4"/>
      <c r="WZB105" s="4"/>
      <c r="WZC105" s="4"/>
      <c r="WZD105" s="4"/>
      <c r="WZE105" s="4"/>
      <c r="WZF105" s="4"/>
      <c r="WZG105" s="4"/>
      <c r="WZH105" s="4"/>
      <c r="WZI105" s="4"/>
      <c r="WZJ105" s="4"/>
      <c r="WZK105" s="4"/>
      <c r="WZL105" s="4"/>
      <c r="WZM105" s="4"/>
      <c r="WZN105" s="4"/>
      <c r="WZO105" s="4"/>
      <c r="WZP105" s="4"/>
      <c r="WZQ105" s="4"/>
      <c r="WZR105" s="4"/>
      <c r="WZS105" s="4"/>
      <c r="WZT105" s="4"/>
      <c r="WZU105" s="4"/>
      <c r="WZV105" s="4"/>
      <c r="WZW105" s="4"/>
      <c r="WZX105" s="4"/>
      <c r="WZY105" s="4"/>
      <c r="WZZ105" s="4"/>
      <c r="XAA105" s="4"/>
      <c r="XAB105" s="4"/>
      <c r="XAC105" s="4"/>
      <c r="XAD105" s="4"/>
      <c r="XAE105" s="4"/>
      <c r="XAF105" s="4"/>
      <c r="XAG105" s="4"/>
      <c r="XAH105" s="4"/>
      <c r="XAI105" s="4"/>
      <c r="XAJ105" s="4"/>
      <c r="XAK105" s="4"/>
      <c r="XAL105" s="4"/>
      <c r="XAM105" s="4"/>
      <c r="XAN105" s="4"/>
      <c r="XAO105" s="4"/>
      <c r="XAP105" s="4"/>
      <c r="XAQ105" s="4"/>
      <c r="XAR105" s="4"/>
      <c r="XAS105" s="4"/>
      <c r="XAT105" s="4"/>
      <c r="XAU105" s="4"/>
      <c r="XAV105" s="4"/>
      <c r="XAW105" s="4"/>
      <c r="XAX105" s="4"/>
      <c r="XAY105" s="4"/>
      <c r="XAZ105" s="4"/>
      <c r="XBA105" s="4"/>
      <c r="XBB105" s="4"/>
      <c r="XBC105" s="4"/>
      <c r="XBD105" s="4"/>
      <c r="XBE105" s="4"/>
      <c r="XBF105" s="4"/>
      <c r="XBG105" s="4"/>
      <c r="XBH105" s="4"/>
      <c r="XBI105" s="4"/>
      <c r="XBJ105" s="4"/>
      <c r="XBK105" s="4"/>
      <c r="XBL105" s="4"/>
      <c r="XBM105" s="4"/>
      <c r="XBN105" s="4"/>
      <c r="XBO105" s="4"/>
      <c r="XBP105" s="4"/>
      <c r="XBQ105" s="4"/>
      <c r="XBR105" s="4"/>
      <c r="XBS105" s="4"/>
      <c r="XBT105" s="4"/>
      <c r="XBU105" s="4"/>
      <c r="XBV105" s="4"/>
      <c r="XBW105" s="4"/>
      <c r="XBX105" s="4"/>
      <c r="XBY105" s="4"/>
      <c r="XBZ105" s="4"/>
      <c r="XCA105" s="4"/>
      <c r="XCB105" s="4"/>
      <c r="XCC105" s="4"/>
      <c r="XCD105" s="4"/>
      <c r="XCE105" s="4"/>
      <c r="XCF105" s="4"/>
      <c r="XCG105" s="4"/>
      <c r="XCH105" s="4"/>
      <c r="XCI105" s="4"/>
      <c r="XCJ105" s="4"/>
      <c r="XCK105" s="4"/>
      <c r="XCL105" s="4"/>
      <c r="XCM105" s="4"/>
      <c r="XCN105" s="4"/>
      <c r="XCO105" s="4"/>
      <c r="XCP105" s="4"/>
      <c r="XCQ105" s="4"/>
      <c r="XCR105" s="4"/>
      <c r="XCS105" s="4"/>
      <c r="XCT105" s="4"/>
      <c r="XCU105" s="4"/>
      <c r="XCV105" s="4"/>
      <c r="XCW105" s="4"/>
      <c r="XCX105" s="4"/>
      <c r="XCY105" s="4"/>
      <c r="XCZ105" s="4"/>
      <c r="XDA105" s="4"/>
      <c r="XDB105" s="4"/>
      <c r="XDC105" s="4"/>
      <c r="XDD105" s="4"/>
      <c r="XDE105" s="4"/>
      <c r="XDF105" s="4"/>
      <c r="XDG105" s="4"/>
      <c r="XDH105" s="4"/>
      <c r="XDI105" s="4"/>
      <c r="XDJ105" s="4"/>
      <c r="XDK105" s="4"/>
      <c r="XDL105" s="4"/>
      <c r="XDM105" s="4"/>
      <c r="XDN105" s="4"/>
      <c r="XDO105" s="4"/>
      <c r="XDP105" s="4"/>
      <c r="XDQ105" s="4"/>
      <c r="XDR105" s="4"/>
      <c r="XDS105" s="4"/>
      <c r="XDT105" s="4"/>
      <c r="XDU105" s="4"/>
      <c r="XDV105" s="4"/>
      <c r="XDW105" s="4"/>
      <c r="XDX105" s="4"/>
      <c r="XDY105" s="4"/>
      <c r="XDZ105" s="4"/>
      <c r="XEA105" s="4"/>
      <c r="XEB105" s="4"/>
      <c r="XEC105" s="4"/>
      <c r="XED105" s="4"/>
      <c r="XEE105" s="4"/>
      <c r="XEF105" s="4"/>
      <c r="XEG105" s="4"/>
      <c r="XEH105" s="4"/>
      <c r="XEI105" s="4"/>
      <c r="XEJ105" s="4"/>
      <c r="XEK105" s="4"/>
    </row>
    <row r="106" spans="1:16365" s="29" customFormat="1" ht="13.5" customHeight="1" x14ac:dyDescent="0.25">
      <c r="A106" s="418" t="s">
        <v>172</v>
      </c>
      <c r="B106" s="418" t="s">
        <v>193</v>
      </c>
      <c r="C106" s="418" t="s">
        <v>272</v>
      </c>
      <c r="D106" s="418" t="s">
        <v>281</v>
      </c>
      <c r="E106" s="418" t="s">
        <v>183</v>
      </c>
      <c r="F106" s="418" t="s">
        <v>177</v>
      </c>
      <c r="G106" s="418" t="s">
        <v>178</v>
      </c>
      <c r="H106" s="418" t="s">
        <v>205</v>
      </c>
      <c r="I106" s="419" t="s">
        <v>593</v>
      </c>
      <c r="J106" s="425">
        <v>257131213696.33765</v>
      </c>
      <c r="K106" s="425" t="s">
        <v>293</v>
      </c>
      <c r="L106" s="1" t="s">
        <v>1653</v>
      </c>
      <c r="M106" s="196" t="s">
        <v>179</v>
      </c>
      <c r="N106" s="44">
        <f t="shared" si="4"/>
        <v>1.3157098053978964E-3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  <c r="BKS106" s="4"/>
      <c r="BKT106" s="4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  <c r="BLE106" s="4"/>
      <c r="BLF106" s="4"/>
      <c r="BLG106" s="4"/>
      <c r="BLH106" s="4"/>
      <c r="BLI106" s="4"/>
      <c r="BLJ106" s="4"/>
      <c r="BLK106" s="4"/>
      <c r="BLL106" s="4"/>
      <c r="BLM106" s="4"/>
      <c r="BLN106" s="4"/>
      <c r="BLO106" s="4"/>
      <c r="BLP106" s="4"/>
      <c r="BLQ106" s="4"/>
      <c r="BLR106" s="4"/>
      <c r="BLS106" s="4"/>
      <c r="BLT106" s="4"/>
      <c r="BLU106" s="4"/>
      <c r="BLV106" s="4"/>
      <c r="BLW106" s="4"/>
      <c r="BLX106" s="4"/>
      <c r="BLY106" s="4"/>
      <c r="BLZ106" s="4"/>
      <c r="BMA106" s="4"/>
      <c r="BMB106" s="4"/>
      <c r="BMC106" s="4"/>
      <c r="BMD106" s="4"/>
      <c r="BME106" s="4"/>
      <c r="BMF106" s="4"/>
      <c r="BMG106" s="4"/>
      <c r="BMH106" s="4"/>
      <c r="BMI106" s="4"/>
      <c r="BMJ106" s="4"/>
      <c r="BMK106" s="4"/>
      <c r="BML106" s="4"/>
      <c r="BMM106" s="4"/>
      <c r="BMN106" s="4"/>
      <c r="BMO106" s="4"/>
      <c r="BMP106" s="4"/>
      <c r="BMQ106" s="4"/>
      <c r="BMR106" s="4"/>
      <c r="BMS106" s="4"/>
      <c r="BMT106" s="4"/>
      <c r="BMU106" s="4"/>
      <c r="BMV106" s="4"/>
      <c r="BMW106" s="4"/>
      <c r="BMX106" s="4"/>
      <c r="BMY106" s="4"/>
      <c r="BMZ106" s="4"/>
      <c r="BNA106" s="4"/>
      <c r="BNB106" s="4"/>
      <c r="BNC106" s="4"/>
      <c r="BND106" s="4"/>
      <c r="BNE106" s="4"/>
      <c r="BNF106" s="4"/>
      <c r="BNG106" s="4"/>
      <c r="BNH106" s="4"/>
      <c r="BNI106" s="4"/>
      <c r="BNJ106" s="4"/>
      <c r="BNK106" s="4"/>
      <c r="BNL106" s="4"/>
      <c r="BNM106" s="4"/>
      <c r="BNN106" s="4"/>
      <c r="BNO106" s="4"/>
      <c r="BNP106" s="4"/>
      <c r="BNQ106" s="4"/>
      <c r="BNR106" s="4"/>
      <c r="BNS106" s="4"/>
      <c r="BNT106" s="4"/>
      <c r="BNU106" s="4"/>
      <c r="BNV106" s="4"/>
      <c r="BNW106" s="4"/>
      <c r="BNX106" s="4"/>
      <c r="BNY106" s="4"/>
      <c r="BNZ106" s="4"/>
      <c r="BOA106" s="4"/>
      <c r="BOB106" s="4"/>
      <c r="BOC106" s="4"/>
      <c r="BOD106" s="4"/>
      <c r="BOE106" s="4"/>
      <c r="BOF106" s="4"/>
      <c r="BOG106" s="4"/>
      <c r="BOH106" s="4"/>
      <c r="BOI106" s="4"/>
      <c r="BOJ106" s="4"/>
      <c r="BOK106" s="4"/>
      <c r="BOL106" s="4"/>
      <c r="BOM106" s="4"/>
      <c r="BON106" s="4"/>
      <c r="BOO106" s="4"/>
      <c r="BOP106" s="4"/>
      <c r="BOQ106" s="4"/>
      <c r="BOR106" s="4"/>
      <c r="BOS106" s="4"/>
      <c r="BOT106" s="4"/>
      <c r="BOU106" s="4"/>
      <c r="BOV106" s="4"/>
      <c r="BOW106" s="4"/>
      <c r="BOX106" s="4"/>
      <c r="BOY106" s="4"/>
      <c r="BOZ106" s="4"/>
      <c r="BPA106" s="4"/>
      <c r="BPB106" s="4"/>
      <c r="BPC106" s="4"/>
      <c r="BPD106" s="4"/>
      <c r="BPE106" s="4"/>
      <c r="BPF106" s="4"/>
      <c r="BPG106" s="4"/>
      <c r="BPH106" s="4"/>
      <c r="BPI106" s="4"/>
      <c r="BPJ106" s="4"/>
      <c r="BPK106" s="4"/>
      <c r="BPL106" s="4"/>
      <c r="BPM106" s="4"/>
      <c r="BPN106" s="4"/>
      <c r="BPO106" s="4"/>
      <c r="BPP106" s="4"/>
      <c r="BPQ106" s="4"/>
      <c r="BPR106" s="4"/>
      <c r="BPS106" s="4"/>
      <c r="BPT106" s="4"/>
      <c r="BPU106" s="4"/>
      <c r="BPV106" s="4"/>
      <c r="BPW106" s="4"/>
      <c r="BPX106" s="4"/>
      <c r="BPY106" s="4"/>
      <c r="BPZ106" s="4"/>
      <c r="BQA106" s="4"/>
      <c r="BQB106" s="4"/>
      <c r="BQC106" s="4"/>
      <c r="BQD106" s="4"/>
      <c r="BQE106" s="4"/>
      <c r="BQF106" s="4"/>
      <c r="BQG106" s="4"/>
      <c r="BQH106" s="4"/>
      <c r="BQI106" s="4"/>
      <c r="BQJ106" s="4"/>
      <c r="BQK106" s="4"/>
      <c r="BQL106" s="4"/>
      <c r="BQM106" s="4"/>
      <c r="BQN106" s="4"/>
      <c r="BQO106" s="4"/>
      <c r="BQP106" s="4"/>
      <c r="BQQ106" s="4"/>
      <c r="BQR106" s="4"/>
      <c r="BQS106" s="4"/>
      <c r="BQT106" s="4"/>
      <c r="BQU106" s="4"/>
      <c r="BQV106" s="4"/>
      <c r="BQW106" s="4"/>
      <c r="BQX106" s="4"/>
      <c r="BQY106" s="4"/>
      <c r="BQZ106" s="4"/>
      <c r="BRA106" s="4"/>
      <c r="BRB106" s="4"/>
      <c r="BRC106" s="4"/>
      <c r="BRD106" s="4"/>
      <c r="BRE106" s="4"/>
      <c r="BRF106" s="4"/>
      <c r="BRG106" s="4"/>
      <c r="BRH106" s="4"/>
      <c r="BRI106" s="4"/>
      <c r="BRJ106" s="4"/>
      <c r="BRK106" s="4"/>
      <c r="BRL106" s="4"/>
      <c r="BRM106" s="4"/>
      <c r="BRN106" s="4"/>
      <c r="BRO106" s="4"/>
      <c r="BRP106" s="4"/>
      <c r="BRQ106" s="4"/>
      <c r="BRR106" s="4"/>
      <c r="BRS106" s="4"/>
      <c r="BRT106" s="4"/>
      <c r="BRU106" s="4"/>
      <c r="BRV106" s="4"/>
      <c r="BRW106" s="4"/>
      <c r="BRX106" s="4"/>
      <c r="BRY106" s="4"/>
      <c r="BRZ106" s="4"/>
      <c r="BSA106" s="4"/>
      <c r="BSB106" s="4"/>
      <c r="BSC106" s="4"/>
      <c r="BSD106" s="4"/>
      <c r="BSE106" s="4"/>
      <c r="BSF106" s="4"/>
      <c r="BSG106" s="4"/>
      <c r="BSH106" s="4"/>
      <c r="BSI106" s="4"/>
      <c r="BSJ106" s="4"/>
      <c r="BSK106" s="4"/>
      <c r="BSL106" s="4"/>
      <c r="BSM106" s="4"/>
      <c r="BSN106" s="4"/>
      <c r="BSO106" s="4"/>
      <c r="BSP106" s="4"/>
      <c r="BSQ106" s="4"/>
      <c r="BSR106" s="4"/>
      <c r="BSS106" s="4"/>
      <c r="BST106" s="4"/>
      <c r="BSU106" s="4"/>
      <c r="BSV106" s="4"/>
      <c r="BSW106" s="4"/>
      <c r="BSX106" s="4"/>
      <c r="BSY106" s="4"/>
      <c r="BSZ106" s="4"/>
      <c r="BTA106" s="4"/>
      <c r="BTB106" s="4"/>
      <c r="BTC106" s="4"/>
      <c r="BTD106" s="4"/>
      <c r="BTE106" s="4"/>
      <c r="BTF106" s="4"/>
      <c r="BTG106" s="4"/>
      <c r="BTH106" s="4"/>
      <c r="BTI106" s="4"/>
      <c r="BTJ106" s="4"/>
      <c r="BTK106" s="4"/>
      <c r="BTL106" s="4"/>
      <c r="BTM106" s="4"/>
      <c r="BTN106" s="4"/>
      <c r="BTO106" s="4"/>
      <c r="BTP106" s="4"/>
      <c r="BTQ106" s="4"/>
      <c r="BTR106" s="4"/>
      <c r="BTS106" s="4"/>
      <c r="BTT106" s="4"/>
      <c r="BTU106" s="4"/>
      <c r="BTV106" s="4"/>
      <c r="BTW106" s="4"/>
      <c r="BTX106" s="4"/>
      <c r="BTY106" s="4"/>
      <c r="BTZ106" s="4"/>
      <c r="BUA106" s="4"/>
      <c r="BUB106" s="4"/>
      <c r="BUC106" s="4"/>
      <c r="BUD106" s="4"/>
      <c r="BUE106" s="4"/>
      <c r="BUF106" s="4"/>
      <c r="BUG106" s="4"/>
      <c r="BUH106" s="4"/>
      <c r="BUI106" s="4"/>
      <c r="BUJ106" s="4"/>
      <c r="BUK106" s="4"/>
      <c r="BUL106" s="4"/>
      <c r="BUM106" s="4"/>
      <c r="BUN106" s="4"/>
      <c r="BUO106" s="4"/>
      <c r="BUP106" s="4"/>
      <c r="BUQ106" s="4"/>
      <c r="BUR106" s="4"/>
      <c r="BUS106" s="4"/>
      <c r="BUT106" s="4"/>
      <c r="BUU106" s="4"/>
      <c r="BUV106" s="4"/>
      <c r="BUW106" s="4"/>
      <c r="BUX106" s="4"/>
      <c r="BUY106" s="4"/>
      <c r="BUZ106" s="4"/>
      <c r="BVA106" s="4"/>
      <c r="BVB106" s="4"/>
      <c r="BVC106" s="4"/>
      <c r="BVD106" s="4"/>
      <c r="BVE106" s="4"/>
      <c r="BVF106" s="4"/>
      <c r="BVG106" s="4"/>
      <c r="BVH106" s="4"/>
      <c r="BVI106" s="4"/>
      <c r="BVJ106" s="4"/>
      <c r="BVK106" s="4"/>
      <c r="BVL106" s="4"/>
      <c r="BVM106" s="4"/>
      <c r="BVN106" s="4"/>
      <c r="BVO106" s="4"/>
      <c r="BVP106" s="4"/>
      <c r="BVQ106" s="4"/>
      <c r="BVR106" s="4"/>
      <c r="BVS106" s="4"/>
      <c r="BVT106" s="4"/>
      <c r="BVU106" s="4"/>
      <c r="BVV106" s="4"/>
      <c r="BVW106" s="4"/>
      <c r="BVX106" s="4"/>
      <c r="BVY106" s="4"/>
      <c r="BVZ106" s="4"/>
      <c r="BWA106" s="4"/>
      <c r="BWB106" s="4"/>
      <c r="BWC106" s="4"/>
      <c r="BWD106" s="4"/>
      <c r="BWE106" s="4"/>
      <c r="BWF106" s="4"/>
      <c r="BWG106" s="4"/>
      <c r="BWH106" s="4"/>
      <c r="BWI106" s="4"/>
      <c r="BWJ106" s="4"/>
      <c r="BWK106" s="4"/>
      <c r="BWL106" s="4"/>
      <c r="BWM106" s="4"/>
      <c r="BWN106" s="4"/>
      <c r="BWO106" s="4"/>
      <c r="BWP106" s="4"/>
      <c r="BWQ106" s="4"/>
      <c r="BWR106" s="4"/>
      <c r="BWS106" s="4"/>
      <c r="BWT106" s="4"/>
      <c r="BWU106" s="4"/>
      <c r="BWV106" s="4"/>
      <c r="BWW106" s="4"/>
      <c r="BWX106" s="4"/>
      <c r="BWY106" s="4"/>
      <c r="BWZ106" s="4"/>
      <c r="BXA106" s="4"/>
      <c r="BXB106" s="4"/>
      <c r="BXC106" s="4"/>
      <c r="BXD106" s="4"/>
      <c r="BXE106" s="4"/>
      <c r="BXF106" s="4"/>
      <c r="BXG106" s="4"/>
      <c r="BXH106" s="4"/>
      <c r="BXI106" s="4"/>
      <c r="BXJ106" s="4"/>
      <c r="BXK106" s="4"/>
      <c r="BXL106" s="4"/>
      <c r="BXM106" s="4"/>
      <c r="BXN106" s="4"/>
      <c r="BXO106" s="4"/>
      <c r="BXP106" s="4"/>
      <c r="BXQ106" s="4"/>
      <c r="BXR106" s="4"/>
      <c r="BXS106" s="4"/>
      <c r="BXT106" s="4"/>
      <c r="BXU106" s="4"/>
      <c r="BXV106" s="4"/>
      <c r="BXW106" s="4"/>
      <c r="BXX106" s="4"/>
      <c r="BXY106" s="4"/>
      <c r="BXZ106" s="4"/>
      <c r="BYA106" s="4"/>
      <c r="BYB106" s="4"/>
      <c r="BYC106" s="4"/>
      <c r="BYD106" s="4"/>
      <c r="BYE106" s="4"/>
      <c r="BYF106" s="4"/>
      <c r="BYG106" s="4"/>
      <c r="BYH106" s="4"/>
      <c r="BYI106" s="4"/>
      <c r="BYJ106" s="4"/>
      <c r="BYK106" s="4"/>
      <c r="BYL106" s="4"/>
      <c r="BYM106" s="4"/>
      <c r="BYN106" s="4"/>
      <c r="BYO106" s="4"/>
      <c r="BYP106" s="4"/>
      <c r="BYQ106" s="4"/>
      <c r="BYR106" s="4"/>
      <c r="BYS106" s="4"/>
      <c r="BYT106" s="4"/>
      <c r="BYU106" s="4"/>
      <c r="BYV106" s="4"/>
      <c r="BYW106" s="4"/>
      <c r="BYX106" s="4"/>
      <c r="BYY106" s="4"/>
      <c r="BYZ106" s="4"/>
      <c r="BZA106" s="4"/>
      <c r="BZB106" s="4"/>
      <c r="BZC106" s="4"/>
      <c r="BZD106" s="4"/>
      <c r="BZE106" s="4"/>
      <c r="BZF106" s="4"/>
      <c r="BZG106" s="4"/>
      <c r="BZH106" s="4"/>
      <c r="BZI106" s="4"/>
      <c r="BZJ106" s="4"/>
      <c r="BZK106" s="4"/>
      <c r="BZL106" s="4"/>
      <c r="BZM106" s="4"/>
      <c r="BZN106" s="4"/>
      <c r="BZO106" s="4"/>
      <c r="BZP106" s="4"/>
      <c r="BZQ106" s="4"/>
      <c r="BZR106" s="4"/>
      <c r="BZS106" s="4"/>
      <c r="BZT106" s="4"/>
      <c r="BZU106" s="4"/>
      <c r="BZV106" s="4"/>
      <c r="BZW106" s="4"/>
      <c r="BZX106" s="4"/>
      <c r="BZY106" s="4"/>
      <c r="BZZ106" s="4"/>
      <c r="CAA106" s="4"/>
      <c r="CAB106" s="4"/>
      <c r="CAC106" s="4"/>
      <c r="CAD106" s="4"/>
      <c r="CAE106" s="4"/>
      <c r="CAF106" s="4"/>
      <c r="CAG106" s="4"/>
      <c r="CAH106" s="4"/>
      <c r="CAI106" s="4"/>
      <c r="CAJ106" s="4"/>
      <c r="CAK106" s="4"/>
      <c r="CAL106" s="4"/>
      <c r="CAM106" s="4"/>
      <c r="CAN106" s="4"/>
      <c r="CAO106" s="4"/>
      <c r="CAP106" s="4"/>
      <c r="CAQ106" s="4"/>
      <c r="CAR106" s="4"/>
      <c r="CAS106" s="4"/>
      <c r="CAT106" s="4"/>
      <c r="CAU106" s="4"/>
      <c r="CAV106" s="4"/>
      <c r="CAW106" s="4"/>
      <c r="CAX106" s="4"/>
      <c r="CAY106" s="4"/>
      <c r="CAZ106" s="4"/>
      <c r="CBA106" s="4"/>
      <c r="CBB106" s="4"/>
      <c r="CBC106" s="4"/>
      <c r="CBD106" s="4"/>
      <c r="CBE106" s="4"/>
      <c r="CBF106" s="4"/>
      <c r="CBG106" s="4"/>
      <c r="CBH106" s="4"/>
      <c r="CBI106" s="4"/>
      <c r="CBJ106" s="4"/>
      <c r="CBK106" s="4"/>
      <c r="CBL106" s="4"/>
      <c r="CBM106" s="4"/>
      <c r="CBN106" s="4"/>
      <c r="CBO106" s="4"/>
      <c r="CBP106" s="4"/>
      <c r="CBQ106" s="4"/>
      <c r="CBR106" s="4"/>
      <c r="CBS106" s="4"/>
      <c r="CBT106" s="4"/>
      <c r="CBU106" s="4"/>
      <c r="CBV106" s="4"/>
      <c r="CBW106" s="4"/>
      <c r="CBX106" s="4"/>
      <c r="CBY106" s="4"/>
      <c r="CBZ106" s="4"/>
      <c r="CCA106" s="4"/>
      <c r="CCB106" s="4"/>
      <c r="CCC106" s="4"/>
      <c r="CCD106" s="4"/>
      <c r="CCE106" s="4"/>
      <c r="CCF106" s="4"/>
      <c r="CCG106" s="4"/>
      <c r="CCH106" s="4"/>
      <c r="CCI106" s="4"/>
      <c r="CCJ106" s="4"/>
      <c r="CCK106" s="4"/>
      <c r="CCL106" s="4"/>
      <c r="CCM106" s="4"/>
      <c r="CCN106" s="4"/>
      <c r="CCO106" s="4"/>
      <c r="CCP106" s="4"/>
      <c r="CCQ106" s="4"/>
      <c r="CCR106" s="4"/>
      <c r="CCS106" s="4"/>
      <c r="CCT106" s="4"/>
      <c r="CCU106" s="4"/>
      <c r="CCV106" s="4"/>
      <c r="CCW106" s="4"/>
      <c r="CCX106" s="4"/>
      <c r="CCY106" s="4"/>
      <c r="CCZ106" s="4"/>
      <c r="CDA106" s="4"/>
      <c r="CDB106" s="4"/>
      <c r="CDC106" s="4"/>
      <c r="CDD106" s="4"/>
      <c r="CDE106" s="4"/>
      <c r="CDF106" s="4"/>
      <c r="CDG106" s="4"/>
      <c r="CDH106" s="4"/>
      <c r="CDI106" s="4"/>
      <c r="CDJ106" s="4"/>
      <c r="CDK106" s="4"/>
      <c r="CDL106" s="4"/>
      <c r="CDM106" s="4"/>
      <c r="CDN106" s="4"/>
      <c r="CDO106" s="4"/>
      <c r="CDP106" s="4"/>
      <c r="CDQ106" s="4"/>
      <c r="CDR106" s="4"/>
      <c r="CDS106" s="4"/>
      <c r="CDT106" s="4"/>
      <c r="CDU106" s="4"/>
      <c r="CDV106" s="4"/>
      <c r="CDW106" s="4"/>
      <c r="CDX106" s="4"/>
      <c r="CDY106" s="4"/>
      <c r="CDZ106" s="4"/>
      <c r="CEA106" s="4"/>
      <c r="CEB106" s="4"/>
      <c r="CEC106" s="4"/>
      <c r="CED106" s="4"/>
      <c r="CEE106" s="4"/>
      <c r="CEF106" s="4"/>
      <c r="CEG106" s="4"/>
      <c r="CEH106" s="4"/>
      <c r="CEI106" s="4"/>
      <c r="CEJ106" s="4"/>
      <c r="CEK106" s="4"/>
      <c r="CEL106" s="4"/>
      <c r="CEM106" s="4"/>
      <c r="CEN106" s="4"/>
      <c r="CEO106" s="4"/>
      <c r="CEP106" s="4"/>
      <c r="CEQ106" s="4"/>
      <c r="CER106" s="4"/>
      <c r="CES106" s="4"/>
      <c r="CET106" s="4"/>
      <c r="CEU106" s="4"/>
      <c r="CEV106" s="4"/>
      <c r="CEW106" s="4"/>
      <c r="CEX106" s="4"/>
      <c r="CEY106" s="4"/>
      <c r="CEZ106" s="4"/>
      <c r="CFA106" s="4"/>
      <c r="CFB106" s="4"/>
      <c r="CFC106" s="4"/>
      <c r="CFD106" s="4"/>
      <c r="CFE106" s="4"/>
      <c r="CFF106" s="4"/>
      <c r="CFG106" s="4"/>
      <c r="CFH106" s="4"/>
      <c r="CFI106" s="4"/>
      <c r="CFJ106" s="4"/>
      <c r="CFK106" s="4"/>
      <c r="CFL106" s="4"/>
      <c r="CFM106" s="4"/>
      <c r="CFN106" s="4"/>
      <c r="CFO106" s="4"/>
      <c r="CFP106" s="4"/>
      <c r="CFQ106" s="4"/>
      <c r="CFR106" s="4"/>
      <c r="CFS106" s="4"/>
      <c r="CFT106" s="4"/>
      <c r="CFU106" s="4"/>
      <c r="CFV106" s="4"/>
      <c r="CFW106" s="4"/>
      <c r="CFX106" s="4"/>
      <c r="CFY106" s="4"/>
      <c r="CFZ106" s="4"/>
      <c r="CGA106" s="4"/>
      <c r="CGB106" s="4"/>
      <c r="CGC106" s="4"/>
      <c r="CGD106" s="4"/>
      <c r="CGE106" s="4"/>
      <c r="CGF106" s="4"/>
      <c r="CGG106" s="4"/>
      <c r="CGH106" s="4"/>
      <c r="CGI106" s="4"/>
      <c r="CGJ106" s="4"/>
      <c r="CGK106" s="4"/>
      <c r="CGL106" s="4"/>
      <c r="CGM106" s="4"/>
      <c r="CGN106" s="4"/>
      <c r="CGO106" s="4"/>
      <c r="CGP106" s="4"/>
      <c r="CGQ106" s="4"/>
      <c r="CGR106" s="4"/>
      <c r="CGS106" s="4"/>
      <c r="CGT106" s="4"/>
      <c r="CGU106" s="4"/>
      <c r="CGV106" s="4"/>
      <c r="CGW106" s="4"/>
      <c r="CGX106" s="4"/>
      <c r="CGY106" s="4"/>
      <c r="CGZ106" s="4"/>
      <c r="CHA106" s="4"/>
      <c r="CHB106" s="4"/>
      <c r="CHC106" s="4"/>
      <c r="CHD106" s="4"/>
      <c r="CHE106" s="4"/>
      <c r="CHF106" s="4"/>
      <c r="CHG106" s="4"/>
      <c r="CHH106" s="4"/>
      <c r="CHI106" s="4"/>
      <c r="CHJ106" s="4"/>
      <c r="CHK106" s="4"/>
      <c r="CHL106" s="4"/>
      <c r="CHM106" s="4"/>
      <c r="CHN106" s="4"/>
      <c r="CHO106" s="4"/>
      <c r="CHP106" s="4"/>
      <c r="CHQ106" s="4"/>
      <c r="CHR106" s="4"/>
      <c r="CHS106" s="4"/>
      <c r="CHT106" s="4"/>
      <c r="CHU106" s="4"/>
      <c r="CHV106" s="4"/>
      <c r="CHW106" s="4"/>
      <c r="CHX106" s="4"/>
      <c r="CHY106" s="4"/>
      <c r="CHZ106" s="4"/>
      <c r="CIA106" s="4"/>
      <c r="CIB106" s="4"/>
      <c r="CIC106" s="4"/>
      <c r="CID106" s="4"/>
      <c r="CIE106" s="4"/>
      <c r="CIF106" s="4"/>
      <c r="CIG106" s="4"/>
      <c r="CIH106" s="4"/>
      <c r="CII106" s="4"/>
      <c r="CIJ106" s="4"/>
      <c r="CIK106" s="4"/>
      <c r="CIL106" s="4"/>
      <c r="CIM106" s="4"/>
      <c r="CIN106" s="4"/>
      <c r="CIO106" s="4"/>
      <c r="CIP106" s="4"/>
      <c r="CIQ106" s="4"/>
      <c r="CIR106" s="4"/>
      <c r="CIS106" s="4"/>
      <c r="CIT106" s="4"/>
      <c r="CIU106" s="4"/>
      <c r="CIV106" s="4"/>
      <c r="CIW106" s="4"/>
      <c r="CIX106" s="4"/>
      <c r="CIY106" s="4"/>
      <c r="CIZ106" s="4"/>
      <c r="CJA106" s="4"/>
      <c r="CJB106" s="4"/>
      <c r="CJC106" s="4"/>
      <c r="CJD106" s="4"/>
      <c r="CJE106" s="4"/>
      <c r="CJF106" s="4"/>
      <c r="CJG106" s="4"/>
      <c r="CJH106" s="4"/>
      <c r="CJI106" s="4"/>
      <c r="CJJ106" s="4"/>
      <c r="CJK106" s="4"/>
      <c r="CJL106" s="4"/>
      <c r="CJM106" s="4"/>
      <c r="CJN106" s="4"/>
      <c r="CJO106" s="4"/>
      <c r="CJP106" s="4"/>
      <c r="CJQ106" s="4"/>
      <c r="CJR106" s="4"/>
      <c r="CJS106" s="4"/>
      <c r="CJT106" s="4"/>
      <c r="CJU106" s="4"/>
      <c r="CJV106" s="4"/>
      <c r="CJW106" s="4"/>
      <c r="CJX106" s="4"/>
      <c r="CJY106" s="4"/>
      <c r="CJZ106" s="4"/>
      <c r="CKA106" s="4"/>
      <c r="CKB106" s="4"/>
      <c r="CKC106" s="4"/>
      <c r="CKD106" s="4"/>
      <c r="CKE106" s="4"/>
      <c r="CKF106" s="4"/>
      <c r="CKG106" s="4"/>
      <c r="CKH106" s="4"/>
      <c r="CKI106" s="4"/>
      <c r="CKJ106" s="4"/>
      <c r="CKK106" s="4"/>
      <c r="CKL106" s="4"/>
      <c r="CKM106" s="4"/>
      <c r="CKN106" s="4"/>
      <c r="CKO106" s="4"/>
      <c r="CKP106" s="4"/>
      <c r="CKQ106" s="4"/>
      <c r="CKR106" s="4"/>
      <c r="CKS106" s="4"/>
      <c r="CKT106" s="4"/>
      <c r="CKU106" s="4"/>
      <c r="CKV106" s="4"/>
      <c r="CKW106" s="4"/>
      <c r="CKX106" s="4"/>
      <c r="CKY106" s="4"/>
      <c r="CKZ106" s="4"/>
      <c r="CLA106" s="4"/>
      <c r="CLB106" s="4"/>
      <c r="CLC106" s="4"/>
      <c r="CLD106" s="4"/>
      <c r="CLE106" s="4"/>
      <c r="CLF106" s="4"/>
      <c r="CLG106" s="4"/>
      <c r="CLH106" s="4"/>
      <c r="CLI106" s="4"/>
      <c r="CLJ106" s="4"/>
      <c r="CLK106" s="4"/>
      <c r="CLL106" s="4"/>
      <c r="CLM106" s="4"/>
      <c r="CLN106" s="4"/>
      <c r="CLO106" s="4"/>
      <c r="CLP106" s="4"/>
      <c r="CLQ106" s="4"/>
      <c r="CLR106" s="4"/>
      <c r="CLS106" s="4"/>
      <c r="CLT106" s="4"/>
      <c r="CLU106" s="4"/>
      <c r="CLV106" s="4"/>
      <c r="CLW106" s="4"/>
      <c r="CLX106" s="4"/>
      <c r="CLY106" s="4"/>
      <c r="CLZ106" s="4"/>
      <c r="CMA106" s="4"/>
      <c r="CMB106" s="4"/>
      <c r="CMC106" s="4"/>
      <c r="CMD106" s="4"/>
      <c r="CME106" s="4"/>
      <c r="CMF106" s="4"/>
      <c r="CMG106" s="4"/>
      <c r="CMH106" s="4"/>
      <c r="CMI106" s="4"/>
      <c r="CMJ106" s="4"/>
      <c r="CMK106" s="4"/>
      <c r="CML106" s="4"/>
      <c r="CMM106" s="4"/>
      <c r="CMN106" s="4"/>
      <c r="CMO106" s="4"/>
      <c r="CMP106" s="4"/>
      <c r="CMQ106" s="4"/>
      <c r="CMR106" s="4"/>
      <c r="CMS106" s="4"/>
      <c r="CMT106" s="4"/>
      <c r="CMU106" s="4"/>
      <c r="CMV106" s="4"/>
      <c r="CMW106" s="4"/>
      <c r="CMX106" s="4"/>
      <c r="CMY106" s="4"/>
      <c r="CMZ106" s="4"/>
      <c r="CNA106" s="4"/>
      <c r="CNB106" s="4"/>
      <c r="CNC106" s="4"/>
      <c r="CND106" s="4"/>
      <c r="CNE106" s="4"/>
      <c r="CNF106" s="4"/>
      <c r="CNG106" s="4"/>
      <c r="CNH106" s="4"/>
      <c r="CNI106" s="4"/>
      <c r="CNJ106" s="4"/>
      <c r="CNK106" s="4"/>
      <c r="CNL106" s="4"/>
      <c r="CNM106" s="4"/>
      <c r="CNN106" s="4"/>
      <c r="CNO106" s="4"/>
      <c r="CNP106" s="4"/>
      <c r="CNQ106" s="4"/>
      <c r="CNR106" s="4"/>
      <c r="CNS106" s="4"/>
      <c r="CNT106" s="4"/>
      <c r="CNU106" s="4"/>
      <c r="CNV106" s="4"/>
      <c r="CNW106" s="4"/>
      <c r="CNX106" s="4"/>
      <c r="CNY106" s="4"/>
      <c r="CNZ106" s="4"/>
      <c r="COA106" s="4"/>
      <c r="COB106" s="4"/>
      <c r="COC106" s="4"/>
      <c r="COD106" s="4"/>
      <c r="COE106" s="4"/>
      <c r="COF106" s="4"/>
      <c r="COG106" s="4"/>
      <c r="COH106" s="4"/>
      <c r="COI106" s="4"/>
      <c r="COJ106" s="4"/>
      <c r="COK106" s="4"/>
      <c r="COL106" s="4"/>
      <c r="COM106" s="4"/>
      <c r="CON106" s="4"/>
      <c r="COO106" s="4"/>
      <c r="COP106" s="4"/>
      <c r="COQ106" s="4"/>
      <c r="COR106" s="4"/>
      <c r="COS106" s="4"/>
      <c r="COT106" s="4"/>
      <c r="COU106" s="4"/>
      <c r="COV106" s="4"/>
      <c r="COW106" s="4"/>
      <c r="COX106" s="4"/>
      <c r="COY106" s="4"/>
      <c r="COZ106" s="4"/>
      <c r="CPA106" s="4"/>
      <c r="CPB106" s="4"/>
      <c r="CPC106" s="4"/>
      <c r="CPD106" s="4"/>
      <c r="CPE106" s="4"/>
      <c r="CPF106" s="4"/>
      <c r="CPG106" s="4"/>
      <c r="CPH106" s="4"/>
      <c r="CPI106" s="4"/>
      <c r="CPJ106" s="4"/>
      <c r="CPK106" s="4"/>
      <c r="CPL106" s="4"/>
      <c r="CPM106" s="4"/>
      <c r="CPN106" s="4"/>
      <c r="CPO106" s="4"/>
      <c r="CPP106" s="4"/>
      <c r="CPQ106" s="4"/>
      <c r="CPR106" s="4"/>
      <c r="CPS106" s="4"/>
      <c r="CPT106" s="4"/>
      <c r="CPU106" s="4"/>
      <c r="CPV106" s="4"/>
      <c r="CPW106" s="4"/>
      <c r="CPX106" s="4"/>
      <c r="CPY106" s="4"/>
      <c r="CPZ106" s="4"/>
      <c r="CQA106" s="4"/>
      <c r="CQB106" s="4"/>
      <c r="CQC106" s="4"/>
      <c r="CQD106" s="4"/>
      <c r="CQE106" s="4"/>
      <c r="CQF106" s="4"/>
      <c r="CQG106" s="4"/>
      <c r="CQH106" s="4"/>
      <c r="CQI106" s="4"/>
      <c r="CQJ106" s="4"/>
      <c r="CQK106" s="4"/>
      <c r="CQL106" s="4"/>
      <c r="CQM106" s="4"/>
      <c r="CQN106" s="4"/>
      <c r="CQO106" s="4"/>
      <c r="CQP106" s="4"/>
      <c r="CQQ106" s="4"/>
      <c r="CQR106" s="4"/>
      <c r="CQS106" s="4"/>
      <c r="CQT106" s="4"/>
      <c r="CQU106" s="4"/>
      <c r="CQV106" s="4"/>
      <c r="CQW106" s="4"/>
      <c r="CQX106" s="4"/>
      <c r="CQY106" s="4"/>
      <c r="CQZ106" s="4"/>
      <c r="CRA106" s="4"/>
      <c r="CRB106" s="4"/>
      <c r="CRC106" s="4"/>
      <c r="CRD106" s="4"/>
      <c r="CRE106" s="4"/>
      <c r="CRF106" s="4"/>
      <c r="CRG106" s="4"/>
      <c r="CRH106" s="4"/>
      <c r="CRI106" s="4"/>
      <c r="CRJ106" s="4"/>
      <c r="CRK106" s="4"/>
      <c r="CRL106" s="4"/>
      <c r="CRM106" s="4"/>
      <c r="CRN106" s="4"/>
      <c r="CRO106" s="4"/>
      <c r="CRP106" s="4"/>
      <c r="CRQ106" s="4"/>
      <c r="CRR106" s="4"/>
      <c r="CRS106" s="4"/>
      <c r="CRT106" s="4"/>
      <c r="CRU106" s="4"/>
      <c r="CRV106" s="4"/>
      <c r="CRW106" s="4"/>
      <c r="CRX106" s="4"/>
      <c r="CRY106" s="4"/>
      <c r="CRZ106" s="4"/>
      <c r="CSA106" s="4"/>
      <c r="CSB106" s="4"/>
      <c r="CSC106" s="4"/>
      <c r="CSD106" s="4"/>
      <c r="CSE106" s="4"/>
      <c r="CSF106" s="4"/>
      <c r="CSG106" s="4"/>
      <c r="CSH106" s="4"/>
      <c r="CSI106" s="4"/>
      <c r="CSJ106" s="4"/>
      <c r="CSK106" s="4"/>
      <c r="CSL106" s="4"/>
      <c r="CSM106" s="4"/>
      <c r="CSN106" s="4"/>
      <c r="CSO106" s="4"/>
      <c r="CSP106" s="4"/>
      <c r="CSQ106" s="4"/>
      <c r="CSR106" s="4"/>
      <c r="CSS106" s="4"/>
      <c r="CST106" s="4"/>
      <c r="CSU106" s="4"/>
      <c r="CSV106" s="4"/>
      <c r="CSW106" s="4"/>
      <c r="CSX106" s="4"/>
      <c r="CSY106" s="4"/>
      <c r="CSZ106" s="4"/>
      <c r="CTA106" s="4"/>
      <c r="CTB106" s="4"/>
      <c r="CTC106" s="4"/>
      <c r="CTD106" s="4"/>
      <c r="CTE106" s="4"/>
      <c r="CTF106" s="4"/>
      <c r="CTG106" s="4"/>
      <c r="CTH106" s="4"/>
      <c r="CTI106" s="4"/>
      <c r="CTJ106" s="4"/>
      <c r="CTK106" s="4"/>
      <c r="CTL106" s="4"/>
      <c r="CTM106" s="4"/>
      <c r="CTN106" s="4"/>
      <c r="CTO106" s="4"/>
      <c r="CTP106" s="4"/>
      <c r="CTQ106" s="4"/>
      <c r="CTR106" s="4"/>
      <c r="CTS106" s="4"/>
      <c r="CTT106" s="4"/>
      <c r="CTU106" s="4"/>
      <c r="CTV106" s="4"/>
      <c r="CTW106" s="4"/>
      <c r="CTX106" s="4"/>
      <c r="CTY106" s="4"/>
      <c r="CTZ106" s="4"/>
      <c r="CUA106" s="4"/>
      <c r="CUB106" s="4"/>
      <c r="CUC106" s="4"/>
      <c r="CUD106" s="4"/>
      <c r="CUE106" s="4"/>
      <c r="CUF106" s="4"/>
      <c r="CUG106" s="4"/>
      <c r="CUH106" s="4"/>
      <c r="CUI106" s="4"/>
      <c r="CUJ106" s="4"/>
      <c r="CUK106" s="4"/>
      <c r="CUL106" s="4"/>
      <c r="CUM106" s="4"/>
      <c r="CUN106" s="4"/>
      <c r="CUO106" s="4"/>
      <c r="CUP106" s="4"/>
      <c r="CUQ106" s="4"/>
      <c r="CUR106" s="4"/>
      <c r="CUS106" s="4"/>
      <c r="CUT106" s="4"/>
      <c r="CUU106" s="4"/>
      <c r="CUV106" s="4"/>
      <c r="CUW106" s="4"/>
      <c r="CUX106" s="4"/>
      <c r="CUY106" s="4"/>
      <c r="CUZ106" s="4"/>
      <c r="CVA106" s="4"/>
      <c r="CVB106" s="4"/>
      <c r="CVC106" s="4"/>
      <c r="CVD106" s="4"/>
      <c r="CVE106" s="4"/>
      <c r="CVF106" s="4"/>
      <c r="CVG106" s="4"/>
      <c r="CVH106" s="4"/>
      <c r="CVI106" s="4"/>
      <c r="CVJ106" s="4"/>
      <c r="CVK106" s="4"/>
      <c r="CVL106" s="4"/>
      <c r="CVM106" s="4"/>
      <c r="CVN106" s="4"/>
      <c r="CVO106" s="4"/>
      <c r="CVP106" s="4"/>
      <c r="CVQ106" s="4"/>
      <c r="CVR106" s="4"/>
      <c r="CVS106" s="4"/>
      <c r="CVT106" s="4"/>
      <c r="CVU106" s="4"/>
      <c r="CVV106" s="4"/>
      <c r="CVW106" s="4"/>
      <c r="CVX106" s="4"/>
      <c r="CVY106" s="4"/>
      <c r="CVZ106" s="4"/>
      <c r="CWA106" s="4"/>
      <c r="CWB106" s="4"/>
      <c r="CWC106" s="4"/>
      <c r="CWD106" s="4"/>
      <c r="CWE106" s="4"/>
      <c r="CWF106" s="4"/>
      <c r="CWG106" s="4"/>
      <c r="CWH106" s="4"/>
      <c r="CWI106" s="4"/>
      <c r="CWJ106" s="4"/>
      <c r="CWK106" s="4"/>
      <c r="CWL106" s="4"/>
      <c r="CWM106" s="4"/>
      <c r="CWN106" s="4"/>
      <c r="CWO106" s="4"/>
      <c r="CWP106" s="4"/>
      <c r="CWQ106" s="4"/>
      <c r="CWR106" s="4"/>
      <c r="CWS106" s="4"/>
      <c r="CWT106" s="4"/>
      <c r="CWU106" s="4"/>
      <c r="CWV106" s="4"/>
      <c r="CWW106" s="4"/>
      <c r="CWX106" s="4"/>
      <c r="CWY106" s="4"/>
      <c r="CWZ106" s="4"/>
      <c r="CXA106" s="4"/>
      <c r="CXB106" s="4"/>
      <c r="CXC106" s="4"/>
      <c r="CXD106" s="4"/>
      <c r="CXE106" s="4"/>
      <c r="CXF106" s="4"/>
      <c r="CXG106" s="4"/>
      <c r="CXH106" s="4"/>
      <c r="CXI106" s="4"/>
      <c r="CXJ106" s="4"/>
      <c r="CXK106" s="4"/>
      <c r="CXL106" s="4"/>
      <c r="CXM106" s="4"/>
      <c r="CXN106" s="4"/>
      <c r="CXO106" s="4"/>
      <c r="CXP106" s="4"/>
      <c r="CXQ106" s="4"/>
      <c r="CXR106" s="4"/>
      <c r="CXS106" s="4"/>
      <c r="CXT106" s="4"/>
      <c r="CXU106" s="4"/>
      <c r="CXV106" s="4"/>
      <c r="CXW106" s="4"/>
      <c r="CXX106" s="4"/>
      <c r="CXY106" s="4"/>
      <c r="CXZ106" s="4"/>
      <c r="CYA106" s="4"/>
      <c r="CYB106" s="4"/>
      <c r="CYC106" s="4"/>
      <c r="CYD106" s="4"/>
      <c r="CYE106" s="4"/>
      <c r="CYF106" s="4"/>
      <c r="CYG106" s="4"/>
      <c r="CYH106" s="4"/>
      <c r="CYI106" s="4"/>
      <c r="CYJ106" s="4"/>
      <c r="CYK106" s="4"/>
      <c r="CYL106" s="4"/>
      <c r="CYM106" s="4"/>
      <c r="CYN106" s="4"/>
      <c r="CYO106" s="4"/>
      <c r="CYP106" s="4"/>
      <c r="CYQ106" s="4"/>
      <c r="CYR106" s="4"/>
      <c r="CYS106" s="4"/>
      <c r="CYT106" s="4"/>
      <c r="CYU106" s="4"/>
      <c r="CYV106" s="4"/>
      <c r="CYW106" s="4"/>
      <c r="CYX106" s="4"/>
      <c r="CYY106" s="4"/>
      <c r="CYZ106" s="4"/>
      <c r="CZA106" s="4"/>
      <c r="CZB106" s="4"/>
      <c r="CZC106" s="4"/>
      <c r="CZD106" s="4"/>
      <c r="CZE106" s="4"/>
      <c r="CZF106" s="4"/>
      <c r="CZG106" s="4"/>
      <c r="CZH106" s="4"/>
      <c r="CZI106" s="4"/>
      <c r="CZJ106" s="4"/>
      <c r="CZK106" s="4"/>
      <c r="CZL106" s="4"/>
      <c r="CZM106" s="4"/>
      <c r="CZN106" s="4"/>
      <c r="CZO106" s="4"/>
      <c r="CZP106" s="4"/>
      <c r="CZQ106" s="4"/>
      <c r="CZR106" s="4"/>
      <c r="CZS106" s="4"/>
      <c r="CZT106" s="4"/>
      <c r="CZU106" s="4"/>
      <c r="CZV106" s="4"/>
      <c r="CZW106" s="4"/>
      <c r="CZX106" s="4"/>
      <c r="CZY106" s="4"/>
      <c r="CZZ106" s="4"/>
      <c r="DAA106" s="4"/>
      <c r="DAB106" s="4"/>
      <c r="DAC106" s="4"/>
      <c r="DAD106" s="4"/>
      <c r="DAE106" s="4"/>
      <c r="DAF106" s="4"/>
      <c r="DAG106" s="4"/>
      <c r="DAH106" s="4"/>
      <c r="DAI106" s="4"/>
      <c r="DAJ106" s="4"/>
      <c r="DAK106" s="4"/>
      <c r="DAL106" s="4"/>
      <c r="DAM106" s="4"/>
      <c r="DAN106" s="4"/>
      <c r="DAO106" s="4"/>
      <c r="DAP106" s="4"/>
      <c r="DAQ106" s="4"/>
      <c r="DAR106" s="4"/>
      <c r="DAS106" s="4"/>
      <c r="DAT106" s="4"/>
      <c r="DAU106" s="4"/>
      <c r="DAV106" s="4"/>
      <c r="DAW106" s="4"/>
      <c r="DAX106" s="4"/>
      <c r="DAY106" s="4"/>
      <c r="DAZ106" s="4"/>
      <c r="DBA106" s="4"/>
      <c r="DBB106" s="4"/>
      <c r="DBC106" s="4"/>
      <c r="DBD106" s="4"/>
      <c r="DBE106" s="4"/>
      <c r="DBF106" s="4"/>
      <c r="DBG106" s="4"/>
      <c r="DBH106" s="4"/>
      <c r="DBI106" s="4"/>
      <c r="DBJ106" s="4"/>
      <c r="DBK106" s="4"/>
      <c r="DBL106" s="4"/>
      <c r="DBM106" s="4"/>
      <c r="DBN106" s="4"/>
      <c r="DBO106" s="4"/>
      <c r="DBP106" s="4"/>
      <c r="DBQ106" s="4"/>
      <c r="DBR106" s="4"/>
      <c r="DBS106" s="4"/>
      <c r="DBT106" s="4"/>
      <c r="DBU106" s="4"/>
      <c r="DBV106" s="4"/>
      <c r="DBW106" s="4"/>
      <c r="DBX106" s="4"/>
      <c r="DBY106" s="4"/>
      <c r="DBZ106" s="4"/>
      <c r="DCA106" s="4"/>
      <c r="DCB106" s="4"/>
      <c r="DCC106" s="4"/>
      <c r="DCD106" s="4"/>
      <c r="DCE106" s="4"/>
      <c r="DCF106" s="4"/>
      <c r="DCG106" s="4"/>
      <c r="DCH106" s="4"/>
      <c r="DCI106" s="4"/>
      <c r="DCJ106" s="4"/>
      <c r="DCK106" s="4"/>
      <c r="DCL106" s="4"/>
      <c r="DCM106" s="4"/>
      <c r="DCN106" s="4"/>
      <c r="DCO106" s="4"/>
      <c r="DCP106" s="4"/>
      <c r="DCQ106" s="4"/>
      <c r="DCR106" s="4"/>
      <c r="DCS106" s="4"/>
      <c r="DCT106" s="4"/>
      <c r="DCU106" s="4"/>
      <c r="DCV106" s="4"/>
      <c r="DCW106" s="4"/>
      <c r="DCX106" s="4"/>
      <c r="DCY106" s="4"/>
      <c r="DCZ106" s="4"/>
      <c r="DDA106" s="4"/>
      <c r="DDB106" s="4"/>
      <c r="DDC106" s="4"/>
      <c r="DDD106" s="4"/>
      <c r="DDE106" s="4"/>
      <c r="DDF106" s="4"/>
      <c r="DDG106" s="4"/>
      <c r="DDH106" s="4"/>
      <c r="DDI106" s="4"/>
      <c r="DDJ106" s="4"/>
      <c r="DDK106" s="4"/>
      <c r="DDL106" s="4"/>
      <c r="DDM106" s="4"/>
      <c r="DDN106" s="4"/>
      <c r="DDO106" s="4"/>
      <c r="DDP106" s="4"/>
      <c r="DDQ106" s="4"/>
      <c r="DDR106" s="4"/>
      <c r="DDS106" s="4"/>
      <c r="DDT106" s="4"/>
      <c r="DDU106" s="4"/>
      <c r="DDV106" s="4"/>
      <c r="DDW106" s="4"/>
      <c r="DDX106" s="4"/>
      <c r="DDY106" s="4"/>
      <c r="DDZ106" s="4"/>
      <c r="DEA106" s="4"/>
      <c r="DEB106" s="4"/>
      <c r="DEC106" s="4"/>
      <c r="DED106" s="4"/>
      <c r="DEE106" s="4"/>
      <c r="DEF106" s="4"/>
      <c r="DEG106" s="4"/>
      <c r="DEH106" s="4"/>
      <c r="DEI106" s="4"/>
      <c r="DEJ106" s="4"/>
      <c r="DEK106" s="4"/>
      <c r="DEL106" s="4"/>
      <c r="DEM106" s="4"/>
      <c r="DEN106" s="4"/>
      <c r="DEO106" s="4"/>
      <c r="DEP106" s="4"/>
      <c r="DEQ106" s="4"/>
      <c r="DER106" s="4"/>
      <c r="DES106" s="4"/>
      <c r="DET106" s="4"/>
      <c r="DEU106" s="4"/>
      <c r="DEV106" s="4"/>
      <c r="DEW106" s="4"/>
      <c r="DEX106" s="4"/>
      <c r="DEY106" s="4"/>
      <c r="DEZ106" s="4"/>
      <c r="DFA106" s="4"/>
      <c r="DFB106" s="4"/>
      <c r="DFC106" s="4"/>
      <c r="DFD106" s="4"/>
      <c r="DFE106" s="4"/>
      <c r="DFF106" s="4"/>
      <c r="DFG106" s="4"/>
      <c r="DFH106" s="4"/>
      <c r="DFI106" s="4"/>
      <c r="DFJ106" s="4"/>
      <c r="DFK106" s="4"/>
      <c r="DFL106" s="4"/>
      <c r="DFM106" s="4"/>
      <c r="DFN106" s="4"/>
      <c r="DFO106" s="4"/>
      <c r="DFP106" s="4"/>
      <c r="DFQ106" s="4"/>
      <c r="DFR106" s="4"/>
      <c r="DFS106" s="4"/>
      <c r="DFT106" s="4"/>
      <c r="DFU106" s="4"/>
      <c r="DFV106" s="4"/>
      <c r="DFW106" s="4"/>
      <c r="DFX106" s="4"/>
      <c r="DFY106" s="4"/>
      <c r="DFZ106" s="4"/>
      <c r="DGA106" s="4"/>
      <c r="DGB106" s="4"/>
      <c r="DGC106" s="4"/>
      <c r="DGD106" s="4"/>
      <c r="DGE106" s="4"/>
      <c r="DGF106" s="4"/>
      <c r="DGG106" s="4"/>
      <c r="DGH106" s="4"/>
      <c r="DGI106" s="4"/>
      <c r="DGJ106" s="4"/>
      <c r="DGK106" s="4"/>
      <c r="DGL106" s="4"/>
      <c r="DGM106" s="4"/>
      <c r="DGN106" s="4"/>
      <c r="DGO106" s="4"/>
      <c r="DGP106" s="4"/>
      <c r="DGQ106" s="4"/>
      <c r="DGR106" s="4"/>
      <c r="DGS106" s="4"/>
      <c r="DGT106" s="4"/>
      <c r="DGU106" s="4"/>
      <c r="DGV106" s="4"/>
      <c r="DGW106" s="4"/>
      <c r="DGX106" s="4"/>
      <c r="DGY106" s="4"/>
      <c r="DGZ106" s="4"/>
      <c r="DHA106" s="4"/>
      <c r="DHB106" s="4"/>
      <c r="DHC106" s="4"/>
      <c r="DHD106" s="4"/>
      <c r="DHE106" s="4"/>
      <c r="DHF106" s="4"/>
      <c r="DHG106" s="4"/>
      <c r="DHH106" s="4"/>
      <c r="DHI106" s="4"/>
      <c r="DHJ106" s="4"/>
      <c r="DHK106" s="4"/>
      <c r="DHL106" s="4"/>
      <c r="DHM106" s="4"/>
      <c r="DHN106" s="4"/>
      <c r="DHO106" s="4"/>
      <c r="DHP106" s="4"/>
      <c r="DHQ106" s="4"/>
      <c r="DHR106" s="4"/>
      <c r="DHS106" s="4"/>
      <c r="DHT106" s="4"/>
      <c r="DHU106" s="4"/>
      <c r="DHV106" s="4"/>
      <c r="DHW106" s="4"/>
      <c r="DHX106" s="4"/>
      <c r="DHY106" s="4"/>
      <c r="DHZ106" s="4"/>
      <c r="DIA106" s="4"/>
      <c r="DIB106" s="4"/>
      <c r="DIC106" s="4"/>
      <c r="DID106" s="4"/>
      <c r="DIE106" s="4"/>
      <c r="DIF106" s="4"/>
      <c r="DIG106" s="4"/>
      <c r="DIH106" s="4"/>
      <c r="DII106" s="4"/>
      <c r="DIJ106" s="4"/>
      <c r="DIK106" s="4"/>
      <c r="DIL106" s="4"/>
      <c r="DIM106" s="4"/>
      <c r="DIN106" s="4"/>
      <c r="DIO106" s="4"/>
      <c r="DIP106" s="4"/>
      <c r="DIQ106" s="4"/>
      <c r="DIR106" s="4"/>
      <c r="DIS106" s="4"/>
      <c r="DIT106" s="4"/>
      <c r="DIU106" s="4"/>
      <c r="DIV106" s="4"/>
      <c r="DIW106" s="4"/>
      <c r="DIX106" s="4"/>
      <c r="DIY106" s="4"/>
      <c r="DIZ106" s="4"/>
      <c r="DJA106" s="4"/>
      <c r="DJB106" s="4"/>
      <c r="DJC106" s="4"/>
      <c r="DJD106" s="4"/>
      <c r="DJE106" s="4"/>
      <c r="DJF106" s="4"/>
      <c r="DJG106" s="4"/>
      <c r="DJH106" s="4"/>
      <c r="DJI106" s="4"/>
      <c r="DJJ106" s="4"/>
      <c r="DJK106" s="4"/>
      <c r="DJL106" s="4"/>
      <c r="DJM106" s="4"/>
      <c r="DJN106" s="4"/>
      <c r="DJO106" s="4"/>
      <c r="DJP106" s="4"/>
      <c r="DJQ106" s="4"/>
      <c r="DJR106" s="4"/>
      <c r="DJS106" s="4"/>
      <c r="DJT106" s="4"/>
      <c r="DJU106" s="4"/>
      <c r="DJV106" s="4"/>
      <c r="DJW106" s="4"/>
      <c r="DJX106" s="4"/>
      <c r="DJY106" s="4"/>
      <c r="DJZ106" s="4"/>
      <c r="DKA106" s="4"/>
      <c r="DKB106" s="4"/>
      <c r="DKC106" s="4"/>
      <c r="DKD106" s="4"/>
      <c r="DKE106" s="4"/>
      <c r="DKF106" s="4"/>
      <c r="DKG106" s="4"/>
      <c r="DKH106" s="4"/>
      <c r="DKI106" s="4"/>
      <c r="DKJ106" s="4"/>
      <c r="DKK106" s="4"/>
      <c r="DKL106" s="4"/>
      <c r="DKM106" s="4"/>
      <c r="DKN106" s="4"/>
      <c r="DKO106" s="4"/>
      <c r="DKP106" s="4"/>
      <c r="DKQ106" s="4"/>
      <c r="DKR106" s="4"/>
      <c r="DKS106" s="4"/>
      <c r="DKT106" s="4"/>
      <c r="DKU106" s="4"/>
      <c r="DKV106" s="4"/>
      <c r="DKW106" s="4"/>
      <c r="DKX106" s="4"/>
      <c r="DKY106" s="4"/>
      <c r="DKZ106" s="4"/>
      <c r="DLA106" s="4"/>
      <c r="DLB106" s="4"/>
      <c r="DLC106" s="4"/>
      <c r="DLD106" s="4"/>
      <c r="DLE106" s="4"/>
      <c r="DLF106" s="4"/>
      <c r="DLG106" s="4"/>
      <c r="DLH106" s="4"/>
      <c r="DLI106" s="4"/>
      <c r="DLJ106" s="4"/>
      <c r="DLK106" s="4"/>
      <c r="DLL106" s="4"/>
      <c r="DLM106" s="4"/>
      <c r="DLN106" s="4"/>
      <c r="DLO106" s="4"/>
      <c r="DLP106" s="4"/>
      <c r="DLQ106" s="4"/>
      <c r="DLR106" s="4"/>
      <c r="DLS106" s="4"/>
      <c r="DLT106" s="4"/>
      <c r="DLU106" s="4"/>
      <c r="DLV106" s="4"/>
      <c r="DLW106" s="4"/>
      <c r="DLX106" s="4"/>
      <c r="DLY106" s="4"/>
      <c r="DLZ106" s="4"/>
      <c r="DMA106" s="4"/>
      <c r="DMB106" s="4"/>
      <c r="DMC106" s="4"/>
      <c r="DMD106" s="4"/>
      <c r="DME106" s="4"/>
      <c r="DMF106" s="4"/>
      <c r="DMG106" s="4"/>
      <c r="DMH106" s="4"/>
      <c r="DMI106" s="4"/>
      <c r="DMJ106" s="4"/>
      <c r="DMK106" s="4"/>
      <c r="DML106" s="4"/>
      <c r="DMM106" s="4"/>
      <c r="DMN106" s="4"/>
      <c r="DMO106" s="4"/>
      <c r="DMP106" s="4"/>
      <c r="DMQ106" s="4"/>
      <c r="DMR106" s="4"/>
      <c r="DMS106" s="4"/>
      <c r="DMT106" s="4"/>
      <c r="DMU106" s="4"/>
      <c r="DMV106" s="4"/>
      <c r="DMW106" s="4"/>
      <c r="DMX106" s="4"/>
      <c r="DMY106" s="4"/>
      <c r="DMZ106" s="4"/>
      <c r="DNA106" s="4"/>
      <c r="DNB106" s="4"/>
      <c r="DNC106" s="4"/>
      <c r="DND106" s="4"/>
      <c r="DNE106" s="4"/>
      <c r="DNF106" s="4"/>
      <c r="DNG106" s="4"/>
      <c r="DNH106" s="4"/>
      <c r="DNI106" s="4"/>
      <c r="DNJ106" s="4"/>
      <c r="DNK106" s="4"/>
      <c r="DNL106" s="4"/>
      <c r="DNM106" s="4"/>
      <c r="DNN106" s="4"/>
      <c r="DNO106" s="4"/>
      <c r="DNP106" s="4"/>
      <c r="DNQ106" s="4"/>
      <c r="DNR106" s="4"/>
      <c r="DNS106" s="4"/>
      <c r="DNT106" s="4"/>
      <c r="DNU106" s="4"/>
      <c r="DNV106" s="4"/>
      <c r="DNW106" s="4"/>
      <c r="DNX106" s="4"/>
      <c r="DNY106" s="4"/>
      <c r="DNZ106" s="4"/>
      <c r="DOA106" s="4"/>
      <c r="DOB106" s="4"/>
      <c r="DOC106" s="4"/>
      <c r="DOD106" s="4"/>
      <c r="DOE106" s="4"/>
      <c r="DOF106" s="4"/>
      <c r="DOG106" s="4"/>
      <c r="DOH106" s="4"/>
      <c r="DOI106" s="4"/>
      <c r="DOJ106" s="4"/>
      <c r="DOK106" s="4"/>
      <c r="DOL106" s="4"/>
      <c r="DOM106" s="4"/>
      <c r="DON106" s="4"/>
      <c r="DOO106" s="4"/>
      <c r="DOP106" s="4"/>
      <c r="DOQ106" s="4"/>
      <c r="DOR106" s="4"/>
      <c r="DOS106" s="4"/>
      <c r="DOT106" s="4"/>
      <c r="DOU106" s="4"/>
      <c r="DOV106" s="4"/>
      <c r="DOW106" s="4"/>
      <c r="DOX106" s="4"/>
      <c r="DOY106" s="4"/>
      <c r="DOZ106" s="4"/>
      <c r="DPA106" s="4"/>
      <c r="DPB106" s="4"/>
      <c r="DPC106" s="4"/>
      <c r="DPD106" s="4"/>
      <c r="DPE106" s="4"/>
      <c r="DPF106" s="4"/>
      <c r="DPG106" s="4"/>
      <c r="DPH106" s="4"/>
      <c r="DPI106" s="4"/>
      <c r="DPJ106" s="4"/>
      <c r="DPK106" s="4"/>
      <c r="DPL106" s="4"/>
      <c r="DPM106" s="4"/>
      <c r="DPN106" s="4"/>
      <c r="DPO106" s="4"/>
      <c r="DPP106" s="4"/>
      <c r="DPQ106" s="4"/>
      <c r="DPR106" s="4"/>
      <c r="DPS106" s="4"/>
      <c r="DPT106" s="4"/>
      <c r="DPU106" s="4"/>
      <c r="DPV106" s="4"/>
      <c r="DPW106" s="4"/>
      <c r="DPX106" s="4"/>
      <c r="DPY106" s="4"/>
      <c r="DPZ106" s="4"/>
      <c r="DQA106" s="4"/>
      <c r="DQB106" s="4"/>
      <c r="DQC106" s="4"/>
      <c r="DQD106" s="4"/>
      <c r="DQE106" s="4"/>
      <c r="DQF106" s="4"/>
      <c r="DQG106" s="4"/>
      <c r="DQH106" s="4"/>
      <c r="DQI106" s="4"/>
      <c r="DQJ106" s="4"/>
      <c r="DQK106" s="4"/>
      <c r="DQL106" s="4"/>
      <c r="DQM106" s="4"/>
      <c r="DQN106" s="4"/>
      <c r="DQO106" s="4"/>
      <c r="DQP106" s="4"/>
      <c r="DQQ106" s="4"/>
      <c r="DQR106" s="4"/>
      <c r="DQS106" s="4"/>
      <c r="DQT106" s="4"/>
      <c r="DQU106" s="4"/>
      <c r="DQV106" s="4"/>
      <c r="DQW106" s="4"/>
      <c r="DQX106" s="4"/>
      <c r="DQY106" s="4"/>
      <c r="DQZ106" s="4"/>
      <c r="DRA106" s="4"/>
      <c r="DRB106" s="4"/>
      <c r="DRC106" s="4"/>
      <c r="DRD106" s="4"/>
      <c r="DRE106" s="4"/>
      <c r="DRF106" s="4"/>
      <c r="DRG106" s="4"/>
      <c r="DRH106" s="4"/>
      <c r="DRI106" s="4"/>
      <c r="DRJ106" s="4"/>
      <c r="DRK106" s="4"/>
      <c r="DRL106" s="4"/>
      <c r="DRM106" s="4"/>
      <c r="DRN106" s="4"/>
      <c r="DRO106" s="4"/>
      <c r="DRP106" s="4"/>
      <c r="DRQ106" s="4"/>
      <c r="DRR106" s="4"/>
      <c r="DRS106" s="4"/>
      <c r="DRT106" s="4"/>
      <c r="DRU106" s="4"/>
      <c r="DRV106" s="4"/>
      <c r="DRW106" s="4"/>
      <c r="DRX106" s="4"/>
      <c r="DRY106" s="4"/>
      <c r="DRZ106" s="4"/>
      <c r="DSA106" s="4"/>
      <c r="DSB106" s="4"/>
      <c r="DSC106" s="4"/>
      <c r="DSD106" s="4"/>
      <c r="DSE106" s="4"/>
      <c r="DSF106" s="4"/>
      <c r="DSG106" s="4"/>
      <c r="DSH106" s="4"/>
      <c r="DSI106" s="4"/>
      <c r="DSJ106" s="4"/>
      <c r="DSK106" s="4"/>
      <c r="DSL106" s="4"/>
      <c r="DSM106" s="4"/>
      <c r="DSN106" s="4"/>
      <c r="DSO106" s="4"/>
      <c r="DSP106" s="4"/>
      <c r="DSQ106" s="4"/>
      <c r="DSR106" s="4"/>
      <c r="DSS106" s="4"/>
      <c r="DST106" s="4"/>
      <c r="DSU106" s="4"/>
      <c r="DSV106" s="4"/>
      <c r="DSW106" s="4"/>
      <c r="DSX106" s="4"/>
      <c r="DSY106" s="4"/>
      <c r="DSZ106" s="4"/>
      <c r="DTA106" s="4"/>
      <c r="DTB106" s="4"/>
      <c r="DTC106" s="4"/>
      <c r="DTD106" s="4"/>
      <c r="DTE106" s="4"/>
      <c r="DTF106" s="4"/>
      <c r="DTG106" s="4"/>
      <c r="DTH106" s="4"/>
      <c r="DTI106" s="4"/>
      <c r="DTJ106" s="4"/>
      <c r="DTK106" s="4"/>
      <c r="DTL106" s="4"/>
      <c r="DTM106" s="4"/>
      <c r="DTN106" s="4"/>
      <c r="DTO106" s="4"/>
      <c r="DTP106" s="4"/>
      <c r="DTQ106" s="4"/>
      <c r="DTR106" s="4"/>
      <c r="DTS106" s="4"/>
      <c r="DTT106" s="4"/>
      <c r="DTU106" s="4"/>
      <c r="DTV106" s="4"/>
      <c r="DTW106" s="4"/>
      <c r="DTX106" s="4"/>
      <c r="DTY106" s="4"/>
      <c r="DTZ106" s="4"/>
      <c r="DUA106" s="4"/>
      <c r="DUB106" s="4"/>
      <c r="DUC106" s="4"/>
      <c r="DUD106" s="4"/>
      <c r="DUE106" s="4"/>
      <c r="DUF106" s="4"/>
      <c r="DUG106" s="4"/>
      <c r="DUH106" s="4"/>
      <c r="DUI106" s="4"/>
      <c r="DUJ106" s="4"/>
      <c r="DUK106" s="4"/>
      <c r="DUL106" s="4"/>
      <c r="DUM106" s="4"/>
      <c r="DUN106" s="4"/>
      <c r="DUO106" s="4"/>
      <c r="DUP106" s="4"/>
      <c r="DUQ106" s="4"/>
      <c r="DUR106" s="4"/>
      <c r="DUS106" s="4"/>
      <c r="DUT106" s="4"/>
      <c r="DUU106" s="4"/>
      <c r="DUV106" s="4"/>
      <c r="DUW106" s="4"/>
      <c r="DUX106" s="4"/>
      <c r="DUY106" s="4"/>
      <c r="DUZ106" s="4"/>
      <c r="DVA106" s="4"/>
      <c r="DVB106" s="4"/>
      <c r="DVC106" s="4"/>
      <c r="DVD106" s="4"/>
      <c r="DVE106" s="4"/>
      <c r="DVF106" s="4"/>
      <c r="DVG106" s="4"/>
      <c r="DVH106" s="4"/>
      <c r="DVI106" s="4"/>
      <c r="DVJ106" s="4"/>
      <c r="DVK106" s="4"/>
      <c r="DVL106" s="4"/>
      <c r="DVM106" s="4"/>
      <c r="DVN106" s="4"/>
      <c r="DVO106" s="4"/>
      <c r="DVP106" s="4"/>
      <c r="DVQ106" s="4"/>
      <c r="DVR106" s="4"/>
      <c r="DVS106" s="4"/>
      <c r="DVT106" s="4"/>
      <c r="DVU106" s="4"/>
      <c r="DVV106" s="4"/>
      <c r="DVW106" s="4"/>
      <c r="DVX106" s="4"/>
      <c r="DVY106" s="4"/>
      <c r="DVZ106" s="4"/>
      <c r="DWA106" s="4"/>
      <c r="DWB106" s="4"/>
      <c r="DWC106" s="4"/>
      <c r="DWD106" s="4"/>
      <c r="DWE106" s="4"/>
      <c r="DWF106" s="4"/>
      <c r="DWG106" s="4"/>
      <c r="DWH106" s="4"/>
      <c r="DWI106" s="4"/>
      <c r="DWJ106" s="4"/>
      <c r="DWK106" s="4"/>
      <c r="DWL106" s="4"/>
      <c r="DWM106" s="4"/>
      <c r="DWN106" s="4"/>
      <c r="DWO106" s="4"/>
      <c r="DWP106" s="4"/>
      <c r="DWQ106" s="4"/>
      <c r="DWR106" s="4"/>
      <c r="DWS106" s="4"/>
      <c r="DWT106" s="4"/>
      <c r="DWU106" s="4"/>
      <c r="DWV106" s="4"/>
      <c r="DWW106" s="4"/>
      <c r="DWX106" s="4"/>
      <c r="DWY106" s="4"/>
      <c r="DWZ106" s="4"/>
      <c r="DXA106" s="4"/>
      <c r="DXB106" s="4"/>
      <c r="DXC106" s="4"/>
      <c r="DXD106" s="4"/>
      <c r="DXE106" s="4"/>
      <c r="DXF106" s="4"/>
      <c r="DXG106" s="4"/>
      <c r="DXH106" s="4"/>
      <c r="DXI106" s="4"/>
      <c r="DXJ106" s="4"/>
      <c r="DXK106" s="4"/>
      <c r="DXL106" s="4"/>
      <c r="DXM106" s="4"/>
      <c r="DXN106" s="4"/>
      <c r="DXO106" s="4"/>
      <c r="DXP106" s="4"/>
      <c r="DXQ106" s="4"/>
      <c r="DXR106" s="4"/>
      <c r="DXS106" s="4"/>
      <c r="DXT106" s="4"/>
      <c r="DXU106" s="4"/>
      <c r="DXV106" s="4"/>
      <c r="DXW106" s="4"/>
      <c r="DXX106" s="4"/>
      <c r="DXY106" s="4"/>
      <c r="DXZ106" s="4"/>
      <c r="DYA106" s="4"/>
      <c r="DYB106" s="4"/>
      <c r="DYC106" s="4"/>
      <c r="DYD106" s="4"/>
      <c r="DYE106" s="4"/>
      <c r="DYF106" s="4"/>
      <c r="DYG106" s="4"/>
      <c r="DYH106" s="4"/>
      <c r="DYI106" s="4"/>
      <c r="DYJ106" s="4"/>
      <c r="DYK106" s="4"/>
      <c r="DYL106" s="4"/>
      <c r="DYM106" s="4"/>
      <c r="DYN106" s="4"/>
      <c r="DYO106" s="4"/>
      <c r="DYP106" s="4"/>
      <c r="DYQ106" s="4"/>
      <c r="DYR106" s="4"/>
      <c r="DYS106" s="4"/>
      <c r="DYT106" s="4"/>
      <c r="DYU106" s="4"/>
      <c r="DYV106" s="4"/>
      <c r="DYW106" s="4"/>
      <c r="DYX106" s="4"/>
      <c r="DYY106" s="4"/>
      <c r="DYZ106" s="4"/>
      <c r="DZA106" s="4"/>
      <c r="DZB106" s="4"/>
      <c r="DZC106" s="4"/>
      <c r="DZD106" s="4"/>
      <c r="DZE106" s="4"/>
      <c r="DZF106" s="4"/>
      <c r="DZG106" s="4"/>
      <c r="DZH106" s="4"/>
      <c r="DZI106" s="4"/>
      <c r="DZJ106" s="4"/>
      <c r="DZK106" s="4"/>
      <c r="DZL106" s="4"/>
      <c r="DZM106" s="4"/>
      <c r="DZN106" s="4"/>
      <c r="DZO106" s="4"/>
      <c r="DZP106" s="4"/>
      <c r="DZQ106" s="4"/>
      <c r="DZR106" s="4"/>
      <c r="DZS106" s="4"/>
      <c r="DZT106" s="4"/>
      <c r="DZU106" s="4"/>
      <c r="DZV106" s="4"/>
      <c r="DZW106" s="4"/>
      <c r="DZX106" s="4"/>
      <c r="DZY106" s="4"/>
      <c r="DZZ106" s="4"/>
      <c r="EAA106" s="4"/>
      <c r="EAB106" s="4"/>
      <c r="EAC106" s="4"/>
      <c r="EAD106" s="4"/>
      <c r="EAE106" s="4"/>
      <c r="EAF106" s="4"/>
      <c r="EAG106" s="4"/>
      <c r="EAH106" s="4"/>
      <c r="EAI106" s="4"/>
      <c r="EAJ106" s="4"/>
      <c r="EAK106" s="4"/>
      <c r="EAL106" s="4"/>
      <c r="EAM106" s="4"/>
      <c r="EAN106" s="4"/>
      <c r="EAO106" s="4"/>
      <c r="EAP106" s="4"/>
      <c r="EAQ106" s="4"/>
      <c r="EAR106" s="4"/>
      <c r="EAS106" s="4"/>
      <c r="EAT106" s="4"/>
      <c r="EAU106" s="4"/>
      <c r="EAV106" s="4"/>
      <c r="EAW106" s="4"/>
      <c r="EAX106" s="4"/>
      <c r="EAY106" s="4"/>
      <c r="EAZ106" s="4"/>
      <c r="EBA106" s="4"/>
      <c r="EBB106" s="4"/>
      <c r="EBC106" s="4"/>
      <c r="EBD106" s="4"/>
      <c r="EBE106" s="4"/>
      <c r="EBF106" s="4"/>
      <c r="EBG106" s="4"/>
      <c r="EBH106" s="4"/>
      <c r="EBI106" s="4"/>
      <c r="EBJ106" s="4"/>
      <c r="EBK106" s="4"/>
      <c r="EBL106" s="4"/>
      <c r="EBM106" s="4"/>
      <c r="EBN106" s="4"/>
      <c r="EBO106" s="4"/>
      <c r="EBP106" s="4"/>
      <c r="EBQ106" s="4"/>
      <c r="EBR106" s="4"/>
      <c r="EBS106" s="4"/>
      <c r="EBT106" s="4"/>
      <c r="EBU106" s="4"/>
      <c r="EBV106" s="4"/>
      <c r="EBW106" s="4"/>
      <c r="EBX106" s="4"/>
      <c r="EBY106" s="4"/>
      <c r="EBZ106" s="4"/>
      <c r="ECA106" s="4"/>
      <c r="ECB106" s="4"/>
      <c r="ECC106" s="4"/>
      <c r="ECD106" s="4"/>
      <c r="ECE106" s="4"/>
      <c r="ECF106" s="4"/>
      <c r="ECG106" s="4"/>
      <c r="ECH106" s="4"/>
      <c r="ECI106" s="4"/>
      <c r="ECJ106" s="4"/>
      <c r="ECK106" s="4"/>
      <c r="ECL106" s="4"/>
      <c r="ECM106" s="4"/>
      <c r="ECN106" s="4"/>
      <c r="ECO106" s="4"/>
      <c r="ECP106" s="4"/>
      <c r="ECQ106" s="4"/>
      <c r="ECR106" s="4"/>
      <c r="ECS106" s="4"/>
      <c r="ECT106" s="4"/>
      <c r="ECU106" s="4"/>
      <c r="ECV106" s="4"/>
      <c r="ECW106" s="4"/>
      <c r="ECX106" s="4"/>
      <c r="ECY106" s="4"/>
      <c r="ECZ106" s="4"/>
      <c r="EDA106" s="4"/>
      <c r="EDB106" s="4"/>
      <c r="EDC106" s="4"/>
      <c r="EDD106" s="4"/>
      <c r="EDE106" s="4"/>
      <c r="EDF106" s="4"/>
      <c r="EDG106" s="4"/>
      <c r="EDH106" s="4"/>
      <c r="EDI106" s="4"/>
      <c r="EDJ106" s="4"/>
      <c r="EDK106" s="4"/>
      <c r="EDL106" s="4"/>
      <c r="EDM106" s="4"/>
      <c r="EDN106" s="4"/>
      <c r="EDO106" s="4"/>
      <c r="EDP106" s="4"/>
      <c r="EDQ106" s="4"/>
      <c r="EDR106" s="4"/>
      <c r="EDS106" s="4"/>
      <c r="EDT106" s="4"/>
      <c r="EDU106" s="4"/>
      <c r="EDV106" s="4"/>
      <c r="EDW106" s="4"/>
      <c r="EDX106" s="4"/>
      <c r="EDY106" s="4"/>
      <c r="EDZ106" s="4"/>
      <c r="EEA106" s="4"/>
      <c r="EEB106" s="4"/>
      <c r="EEC106" s="4"/>
      <c r="EED106" s="4"/>
      <c r="EEE106" s="4"/>
      <c r="EEF106" s="4"/>
      <c r="EEG106" s="4"/>
      <c r="EEH106" s="4"/>
      <c r="EEI106" s="4"/>
      <c r="EEJ106" s="4"/>
      <c r="EEK106" s="4"/>
      <c r="EEL106" s="4"/>
      <c r="EEM106" s="4"/>
      <c r="EEN106" s="4"/>
      <c r="EEO106" s="4"/>
      <c r="EEP106" s="4"/>
      <c r="EEQ106" s="4"/>
      <c r="EER106" s="4"/>
      <c r="EES106" s="4"/>
      <c r="EET106" s="4"/>
      <c r="EEU106" s="4"/>
      <c r="EEV106" s="4"/>
      <c r="EEW106" s="4"/>
      <c r="EEX106" s="4"/>
      <c r="EEY106" s="4"/>
      <c r="EEZ106" s="4"/>
      <c r="EFA106" s="4"/>
      <c r="EFB106" s="4"/>
      <c r="EFC106" s="4"/>
      <c r="EFD106" s="4"/>
      <c r="EFE106" s="4"/>
      <c r="EFF106" s="4"/>
      <c r="EFG106" s="4"/>
      <c r="EFH106" s="4"/>
      <c r="EFI106" s="4"/>
      <c r="EFJ106" s="4"/>
      <c r="EFK106" s="4"/>
      <c r="EFL106" s="4"/>
      <c r="EFM106" s="4"/>
      <c r="EFN106" s="4"/>
      <c r="EFO106" s="4"/>
      <c r="EFP106" s="4"/>
      <c r="EFQ106" s="4"/>
      <c r="EFR106" s="4"/>
      <c r="EFS106" s="4"/>
      <c r="EFT106" s="4"/>
      <c r="EFU106" s="4"/>
      <c r="EFV106" s="4"/>
      <c r="EFW106" s="4"/>
      <c r="EFX106" s="4"/>
      <c r="EFY106" s="4"/>
      <c r="EFZ106" s="4"/>
      <c r="EGA106" s="4"/>
      <c r="EGB106" s="4"/>
      <c r="EGC106" s="4"/>
      <c r="EGD106" s="4"/>
      <c r="EGE106" s="4"/>
      <c r="EGF106" s="4"/>
      <c r="EGG106" s="4"/>
      <c r="EGH106" s="4"/>
      <c r="EGI106" s="4"/>
      <c r="EGJ106" s="4"/>
      <c r="EGK106" s="4"/>
      <c r="EGL106" s="4"/>
      <c r="EGM106" s="4"/>
      <c r="EGN106" s="4"/>
      <c r="EGO106" s="4"/>
      <c r="EGP106" s="4"/>
      <c r="EGQ106" s="4"/>
      <c r="EGR106" s="4"/>
      <c r="EGS106" s="4"/>
      <c r="EGT106" s="4"/>
      <c r="EGU106" s="4"/>
      <c r="EGV106" s="4"/>
      <c r="EGW106" s="4"/>
      <c r="EGX106" s="4"/>
      <c r="EGY106" s="4"/>
      <c r="EGZ106" s="4"/>
      <c r="EHA106" s="4"/>
      <c r="EHB106" s="4"/>
      <c r="EHC106" s="4"/>
      <c r="EHD106" s="4"/>
      <c r="EHE106" s="4"/>
      <c r="EHF106" s="4"/>
      <c r="EHG106" s="4"/>
      <c r="EHH106" s="4"/>
      <c r="EHI106" s="4"/>
      <c r="EHJ106" s="4"/>
      <c r="EHK106" s="4"/>
      <c r="EHL106" s="4"/>
      <c r="EHM106" s="4"/>
      <c r="EHN106" s="4"/>
      <c r="EHO106" s="4"/>
      <c r="EHP106" s="4"/>
      <c r="EHQ106" s="4"/>
      <c r="EHR106" s="4"/>
      <c r="EHS106" s="4"/>
      <c r="EHT106" s="4"/>
      <c r="EHU106" s="4"/>
      <c r="EHV106" s="4"/>
      <c r="EHW106" s="4"/>
      <c r="EHX106" s="4"/>
      <c r="EHY106" s="4"/>
      <c r="EHZ106" s="4"/>
      <c r="EIA106" s="4"/>
      <c r="EIB106" s="4"/>
      <c r="EIC106" s="4"/>
      <c r="EID106" s="4"/>
      <c r="EIE106" s="4"/>
      <c r="EIF106" s="4"/>
      <c r="EIG106" s="4"/>
      <c r="EIH106" s="4"/>
      <c r="EII106" s="4"/>
      <c r="EIJ106" s="4"/>
      <c r="EIK106" s="4"/>
      <c r="EIL106" s="4"/>
      <c r="EIM106" s="4"/>
      <c r="EIN106" s="4"/>
      <c r="EIO106" s="4"/>
      <c r="EIP106" s="4"/>
      <c r="EIQ106" s="4"/>
      <c r="EIR106" s="4"/>
      <c r="EIS106" s="4"/>
      <c r="EIT106" s="4"/>
      <c r="EIU106" s="4"/>
      <c r="EIV106" s="4"/>
      <c r="EIW106" s="4"/>
      <c r="EIX106" s="4"/>
      <c r="EIY106" s="4"/>
      <c r="EIZ106" s="4"/>
      <c r="EJA106" s="4"/>
      <c r="EJB106" s="4"/>
      <c r="EJC106" s="4"/>
      <c r="EJD106" s="4"/>
      <c r="EJE106" s="4"/>
      <c r="EJF106" s="4"/>
      <c r="EJG106" s="4"/>
      <c r="EJH106" s="4"/>
      <c r="EJI106" s="4"/>
      <c r="EJJ106" s="4"/>
      <c r="EJK106" s="4"/>
      <c r="EJL106" s="4"/>
      <c r="EJM106" s="4"/>
      <c r="EJN106" s="4"/>
      <c r="EJO106" s="4"/>
      <c r="EJP106" s="4"/>
      <c r="EJQ106" s="4"/>
      <c r="EJR106" s="4"/>
      <c r="EJS106" s="4"/>
      <c r="EJT106" s="4"/>
      <c r="EJU106" s="4"/>
      <c r="EJV106" s="4"/>
      <c r="EJW106" s="4"/>
      <c r="EJX106" s="4"/>
      <c r="EJY106" s="4"/>
      <c r="EJZ106" s="4"/>
      <c r="EKA106" s="4"/>
      <c r="EKB106" s="4"/>
      <c r="EKC106" s="4"/>
      <c r="EKD106" s="4"/>
      <c r="EKE106" s="4"/>
      <c r="EKF106" s="4"/>
      <c r="EKG106" s="4"/>
      <c r="EKH106" s="4"/>
      <c r="EKI106" s="4"/>
      <c r="EKJ106" s="4"/>
      <c r="EKK106" s="4"/>
      <c r="EKL106" s="4"/>
      <c r="EKM106" s="4"/>
      <c r="EKN106" s="4"/>
      <c r="EKO106" s="4"/>
      <c r="EKP106" s="4"/>
      <c r="EKQ106" s="4"/>
      <c r="EKR106" s="4"/>
      <c r="EKS106" s="4"/>
      <c r="EKT106" s="4"/>
      <c r="EKU106" s="4"/>
      <c r="EKV106" s="4"/>
      <c r="EKW106" s="4"/>
      <c r="EKX106" s="4"/>
      <c r="EKY106" s="4"/>
      <c r="EKZ106" s="4"/>
      <c r="ELA106" s="4"/>
      <c r="ELB106" s="4"/>
      <c r="ELC106" s="4"/>
      <c r="ELD106" s="4"/>
      <c r="ELE106" s="4"/>
      <c r="ELF106" s="4"/>
      <c r="ELG106" s="4"/>
      <c r="ELH106" s="4"/>
      <c r="ELI106" s="4"/>
      <c r="ELJ106" s="4"/>
      <c r="ELK106" s="4"/>
      <c r="ELL106" s="4"/>
      <c r="ELM106" s="4"/>
      <c r="ELN106" s="4"/>
      <c r="ELO106" s="4"/>
      <c r="ELP106" s="4"/>
      <c r="ELQ106" s="4"/>
      <c r="ELR106" s="4"/>
      <c r="ELS106" s="4"/>
      <c r="ELT106" s="4"/>
      <c r="ELU106" s="4"/>
      <c r="ELV106" s="4"/>
      <c r="ELW106" s="4"/>
      <c r="ELX106" s="4"/>
      <c r="ELY106" s="4"/>
      <c r="ELZ106" s="4"/>
      <c r="EMA106" s="4"/>
      <c r="EMB106" s="4"/>
      <c r="EMC106" s="4"/>
      <c r="EMD106" s="4"/>
      <c r="EME106" s="4"/>
      <c r="EMF106" s="4"/>
      <c r="EMG106" s="4"/>
      <c r="EMH106" s="4"/>
      <c r="EMI106" s="4"/>
      <c r="EMJ106" s="4"/>
      <c r="EMK106" s="4"/>
      <c r="EML106" s="4"/>
      <c r="EMM106" s="4"/>
      <c r="EMN106" s="4"/>
      <c r="EMO106" s="4"/>
      <c r="EMP106" s="4"/>
      <c r="EMQ106" s="4"/>
      <c r="EMR106" s="4"/>
      <c r="EMS106" s="4"/>
      <c r="EMT106" s="4"/>
      <c r="EMU106" s="4"/>
      <c r="EMV106" s="4"/>
      <c r="EMW106" s="4"/>
      <c r="EMX106" s="4"/>
      <c r="EMY106" s="4"/>
      <c r="EMZ106" s="4"/>
      <c r="ENA106" s="4"/>
      <c r="ENB106" s="4"/>
      <c r="ENC106" s="4"/>
      <c r="END106" s="4"/>
      <c r="ENE106" s="4"/>
      <c r="ENF106" s="4"/>
      <c r="ENG106" s="4"/>
      <c r="ENH106" s="4"/>
      <c r="ENI106" s="4"/>
      <c r="ENJ106" s="4"/>
      <c r="ENK106" s="4"/>
      <c r="ENL106" s="4"/>
      <c r="ENM106" s="4"/>
      <c r="ENN106" s="4"/>
      <c r="ENO106" s="4"/>
      <c r="ENP106" s="4"/>
      <c r="ENQ106" s="4"/>
      <c r="ENR106" s="4"/>
      <c r="ENS106" s="4"/>
      <c r="ENT106" s="4"/>
      <c r="ENU106" s="4"/>
      <c r="ENV106" s="4"/>
      <c r="ENW106" s="4"/>
      <c r="ENX106" s="4"/>
      <c r="ENY106" s="4"/>
      <c r="ENZ106" s="4"/>
      <c r="EOA106" s="4"/>
      <c r="EOB106" s="4"/>
      <c r="EOC106" s="4"/>
      <c r="EOD106" s="4"/>
      <c r="EOE106" s="4"/>
      <c r="EOF106" s="4"/>
      <c r="EOG106" s="4"/>
      <c r="EOH106" s="4"/>
      <c r="EOI106" s="4"/>
      <c r="EOJ106" s="4"/>
      <c r="EOK106" s="4"/>
      <c r="EOL106" s="4"/>
      <c r="EOM106" s="4"/>
      <c r="EON106" s="4"/>
      <c r="EOO106" s="4"/>
      <c r="EOP106" s="4"/>
      <c r="EOQ106" s="4"/>
      <c r="EOR106" s="4"/>
      <c r="EOS106" s="4"/>
      <c r="EOT106" s="4"/>
      <c r="EOU106" s="4"/>
      <c r="EOV106" s="4"/>
      <c r="EOW106" s="4"/>
      <c r="EOX106" s="4"/>
      <c r="EOY106" s="4"/>
      <c r="EOZ106" s="4"/>
      <c r="EPA106" s="4"/>
      <c r="EPB106" s="4"/>
      <c r="EPC106" s="4"/>
      <c r="EPD106" s="4"/>
      <c r="EPE106" s="4"/>
      <c r="EPF106" s="4"/>
      <c r="EPG106" s="4"/>
      <c r="EPH106" s="4"/>
      <c r="EPI106" s="4"/>
      <c r="EPJ106" s="4"/>
      <c r="EPK106" s="4"/>
      <c r="EPL106" s="4"/>
      <c r="EPM106" s="4"/>
      <c r="EPN106" s="4"/>
      <c r="EPO106" s="4"/>
      <c r="EPP106" s="4"/>
      <c r="EPQ106" s="4"/>
      <c r="EPR106" s="4"/>
      <c r="EPS106" s="4"/>
      <c r="EPT106" s="4"/>
      <c r="EPU106" s="4"/>
      <c r="EPV106" s="4"/>
      <c r="EPW106" s="4"/>
      <c r="EPX106" s="4"/>
      <c r="EPY106" s="4"/>
      <c r="EPZ106" s="4"/>
      <c r="EQA106" s="4"/>
      <c r="EQB106" s="4"/>
      <c r="EQC106" s="4"/>
      <c r="EQD106" s="4"/>
      <c r="EQE106" s="4"/>
      <c r="EQF106" s="4"/>
      <c r="EQG106" s="4"/>
      <c r="EQH106" s="4"/>
      <c r="EQI106" s="4"/>
      <c r="EQJ106" s="4"/>
      <c r="EQK106" s="4"/>
      <c r="EQL106" s="4"/>
      <c r="EQM106" s="4"/>
      <c r="EQN106" s="4"/>
      <c r="EQO106" s="4"/>
      <c r="EQP106" s="4"/>
      <c r="EQQ106" s="4"/>
      <c r="EQR106" s="4"/>
      <c r="EQS106" s="4"/>
      <c r="EQT106" s="4"/>
      <c r="EQU106" s="4"/>
      <c r="EQV106" s="4"/>
      <c r="EQW106" s="4"/>
      <c r="EQX106" s="4"/>
      <c r="EQY106" s="4"/>
      <c r="EQZ106" s="4"/>
      <c r="ERA106" s="4"/>
      <c r="ERB106" s="4"/>
      <c r="ERC106" s="4"/>
      <c r="ERD106" s="4"/>
      <c r="ERE106" s="4"/>
      <c r="ERF106" s="4"/>
      <c r="ERG106" s="4"/>
      <c r="ERH106" s="4"/>
      <c r="ERI106" s="4"/>
      <c r="ERJ106" s="4"/>
      <c r="ERK106" s="4"/>
      <c r="ERL106" s="4"/>
      <c r="ERM106" s="4"/>
      <c r="ERN106" s="4"/>
      <c r="ERO106" s="4"/>
      <c r="ERP106" s="4"/>
      <c r="ERQ106" s="4"/>
      <c r="ERR106" s="4"/>
      <c r="ERS106" s="4"/>
      <c r="ERT106" s="4"/>
      <c r="ERU106" s="4"/>
      <c r="ERV106" s="4"/>
      <c r="ERW106" s="4"/>
      <c r="ERX106" s="4"/>
      <c r="ERY106" s="4"/>
      <c r="ERZ106" s="4"/>
      <c r="ESA106" s="4"/>
      <c r="ESB106" s="4"/>
      <c r="ESC106" s="4"/>
      <c r="ESD106" s="4"/>
      <c r="ESE106" s="4"/>
      <c r="ESF106" s="4"/>
      <c r="ESG106" s="4"/>
      <c r="ESH106" s="4"/>
      <c r="ESI106" s="4"/>
      <c r="ESJ106" s="4"/>
      <c r="ESK106" s="4"/>
      <c r="ESL106" s="4"/>
      <c r="ESM106" s="4"/>
      <c r="ESN106" s="4"/>
      <c r="ESO106" s="4"/>
      <c r="ESP106" s="4"/>
      <c r="ESQ106" s="4"/>
      <c r="ESR106" s="4"/>
      <c r="ESS106" s="4"/>
      <c r="EST106" s="4"/>
      <c r="ESU106" s="4"/>
      <c r="ESV106" s="4"/>
      <c r="ESW106" s="4"/>
      <c r="ESX106" s="4"/>
      <c r="ESY106" s="4"/>
      <c r="ESZ106" s="4"/>
      <c r="ETA106" s="4"/>
      <c r="ETB106" s="4"/>
      <c r="ETC106" s="4"/>
      <c r="ETD106" s="4"/>
      <c r="ETE106" s="4"/>
      <c r="ETF106" s="4"/>
      <c r="ETG106" s="4"/>
      <c r="ETH106" s="4"/>
      <c r="ETI106" s="4"/>
      <c r="ETJ106" s="4"/>
      <c r="ETK106" s="4"/>
      <c r="ETL106" s="4"/>
      <c r="ETM106" s="4"/>
      <c r="ETN106" s="4"/>
      <c r="ETO106" s="4"/>
      <c r="ETP106" s="4"/>
      <c r="ETQ106" s="4"/>
      <c r="ETR106" s="4"/>
      <c r="ETS106" s="4"/>
      <c r="ETT106" s="4"/>
      <c r="ETU106" s="4"/>
      <c r="ETV106" s="4"/>
      <c r="ETW106" s="4"/>
      <c r="ETX106" s="4"/>
      <c r="ETY106" s="4"/>
      <c r="ETZ106" s="4"/>
      <c r="EUA106" s="4"/>
      <c r="EUB106" s="4"/>
      <c r="EUC106" s="4"/>
      <c r="EUD106" s="4"/>
      <c r="EUE106" s="4"/>
      <c r="EUF106" s="4"/>
      <c r="EUG106" s="4"/>
      <c r="EUH106" s="4"/>
      <c r="EUI106" s="4"/>
      <c r="EUJ106" s="4"/>
      <c r="EUK106" s="4"/>
      <c r="EUL106" s="4"/>
      <c r="EUM106" s="4"/>
      <c r="EUN106" s="4"/>
      <c r="EUO106" s="4"/>
      <c r="EUP106" s="4"/>
      <c r="EUQ106" s="4"/>
      <c r="EUR106" s="4"/>
      <c r="EUS106" s="4"/>
      <c r="EUT106" s="4"/>
      <c r="EUU106" s="4"/>
      <c r="EUV106" s="4"/>
      <c r="EUW106" s="4"/>
      <c r="EUX106" s="4"/>
      <c r="EUY106" s="4"/>
      <c r="EUZ106" s="4"/>
      <c r="EVA106" s="4"/>
      <c r="EVB106" s="4"/>
      <c r="EVC106" s="4"/>
      <c r="EVD106" s="4"/>
      <c r="EVE106" s="4"/>
      <c r="EVF106" s="4"/>
      <c r="EVG106" s="4"/>
      <c r="EVH106" s="4"/>
      <c r="EVI106" s="4"/>
      <c r="EVJ106" s="4"/>
      <c r="EVK106" s="4"/>
      <c r="EVL106" s="4"/>
      <c r="EVM106" s="4"/>
      <c r="EVN106" s="4"/>
      <c r="EVO106" s="4"/>
      <c r="EVP106" s="4"/>
      <c r="EVQ106" s="4"/>
      <c r="EVR106" s="4"/>
      <c r="EVS106" s="4"/>
      <c r="EVT106" s="4"/>
      <c r="EVU106" s="4"/>
      <c r="EVV106" s="4"/>
      <c r="EVW106" s="4"/>
      <c r="EVX106" s="4"/>
      <c r="EVY106" s="4"/>
      <c r="EVZ106" s="4"/>
      <c r="EWA106" s="4"/>
      <c r="EWB106" s="4"/>
      <c r="EWC106" s="4"/>
      <c r="EWD106" s="4"/>
      <c r="EWE106" s="4"/>
      <c r="EWF106" s="4"/>
      <c r="EWG106" s="4"/>
      <c r="EWH106" s="4"/>
      <c r="EWI106" s="4"/>
      <c r="EWJ106" s="4"/>
      <c r="EWK106" s="4"/>
      <c r="EWL106" s="4"/>
      <c r="EWM106" s="4"/>
      <c r="EWN106" s="4"/>
      <c r="EWO106" s="4"/>
      <c r="EWP106" s="4"/>
      <c r="EWQ106" s="4"/>
      <c r="EWR106" s="4"/>
      <c r="EWS106" s="4"/>
      <c r="EWT106" s="4"/>
      <c r="EWU106" s="4"/>
      <c r="EWV106" s="4"/>
      <c r="EWW106" s="4"/>
      <c r="EWX106" s="4"/>
      <c r="EWY106" s="4"/>
      <c r="EWZ106" s="4"/>
      <c r="EXA106" s="4"/>
      <c r="EXB106" s="4"/>
      <c r="EXC106" s="4"/>
      <c r="EXD106" s="4"/>
      <c r="EXE106" s="4"/>
      <c r="EXF106" s="4"/>
      <c r="EXG106" s="4"/>
      <c r="EXH106" s="4"/>
      <c r="EXI106" s="4"/>
      <c r="EXJ106" s="4"/>
      <c r="EXK106" s="4"/>
      <c r="EXL106" s="4"/>
      <c r="EXM106" s="4"/>
      <c r="EXN106" s="4"/>
      <c r="EXO106" s="4"/>
      <c r="EXP106" s="4"/>
      <c r="EXQ106" s="4"/>
      <c r="EXR106" s="4"/>
      <c r="EXS106" s="4"/>
      <c r="EXT106" s="4"/>
      <c r="EXU106" s="4"/>
      <c r="EXV106" s="4"/>
      <c r="EXW106" s="4"/>
      <c r="EXX106" s="4"/>
      <c r="EXY106" s="4"/>
      <c r="EXZ106" s="4"/>
      <c r="EYA106" s="4"/>
      <c r="EYB106" s="4"/>
      <c r="EYC106" s="4"/>
      <c r="EYD106" s="4"/>
      <c r="EYE106" s="4"/>
      <c r="EYF106" s="4"/>
      <c r="EYG106" s="4"/>
      <c r="EYH106" s="4"/>
      <c r="EYI106" s="4"/>
      <c r="EYJ106" s="4"/>
      <c r="EYK106" s="4"/>
      <c r="EYL106" s="4"/>
      <c r="EYM106" s="4"/>
      <c r="EYN106" s="4"/>
      <c r="EYO106" s="4"/>
      <c r="EYP106" s="4"/>
      <c r="EYQ106" s="4"/>
      <c r="EYR106" s="4"/>
      <c r="EYS106" s="4"/>
      <c r="EYT106" s="4"/>
      <c r="EYU106" s="4"/>
      <c r="EYV106" s="4"/>
      <c r="EYW106" s="4"/>
      <c r="EYX106" s="4"/>
      <c r="EYY106" s="4"/>
      <c r="EYZ106" s="4"/>
      <c r="EZA106" s="4"/>
      <c r="EZB106" s="4"/>
      <c r="EZC106" s="4"/>
      <c r="EZD106" s="4"/>
      <c r="EZE106" s="4"/>
      <c r="EZF106" s="4"/>
      <c r="EZG106" s="4"/>
      <c r="EZH106" s="4"/>
      <c r="EZI106" s="4"/>
      <c r="EZJ106" s="4"/>
      <c r="EZK106" s="4"/>
      <c r="EZL106" s="4"/>
      <c r="EZM106" s="4"/>
      <c r="EZN106" s="4"/>
      <c r="EZO106" s="4"/>
      <c r="EZP106" s="4"/>
      <c r="EZQ106" s="4"/>
      <c r="EZR106" s="4"/>
      <c r="EZS106" s="4"/>
      <c r="EZT106" s="4"/>
      <c r="EZU106" s="4"/>
      <c r="EZV106" s="4"/>
      <c r="EZW106" s="4"/>
      <c r="EZX106" s="4"/>
      <c r="EZY106" s="4"/>
      <c r="EZZ106" s="4"/>
      <c r="FAA106" s="4"/>
      <c r="FAB106" s="4"/>
      <c r="FAC106" s="4"/>
      <c r="FAD106" s="4"/>
      <c r="FAE106" s="4"/>
      <c r="FAF106" s="4"/>
      <c r="FAG106" s="4"/>
      <c r="FAH106" s="4"/>
      <c r="FAI106" s="4"/>
      <c r="FAJ106" s="4"/>
      <c r="FAK106" s="4"/>
      <c r="FAL106" s="4"/>
      <c r="FAM106" s="4"/>
      <c r="FAN106" s="4"/>
      <c r="FAO106" s="4"/>
      <c r="FAP106" s="4"/>
      <c r="FAQ106" s="4"/>
      <c r="FAR106" s="4"/>
      <c r="FAS106" s="4"/>
      <c r="FAT106" s="4"/>
      <c r="FAU106" s="4"/>
      <c r="FAV106" s="4"/>
      <c r="FAW106" s="4"/>
      <c r="FAX106" s="4"/>
      <c r="FAY106" s="4"/>
      <c r="FAZ106" s="4"/>
      <c r="FBA106" s="4"/>
      <c r="FBB106" s="4"/>
      <c r="FBC106" s="4"/>
      <c r="FBD106" s="4"/>
      <c r="FBE106" s="4"/>
      <c r="FBF106" s="4"/>
      <c r="FBG106" s="4"/>
      <c r="FBH106" s="4"/>
      <c r="FBI106" s="4"/>
      <c r="FBJ106" s="4"/>
      <c r="FBK106" s="4"/>
      <c r="FBL106" s="4"/>
      <c r="FBM106" s="4"/>
      <c r="FBN106" s="4"/>
      <c r="FBO106" s="4"/>
      <c r="FBP106" s="4"/>
      <c r="FBQ106" s="4"/>
      <c r="FBR106" s="4"/>
      <c r="FBS106" s="4"/>
      <c r="FBT106" s="4"/>
      <c r="FBU106" s="4"/>
      <c r="FBV106" s="4"/>
      <c r="FBW106" s="4"/>
      <c r="FBX106" s="4"/>
      <c r="FBY106" s="4"/>
      <c r="FBZ106" s="4"/>
      <c r="FCA106" s="4"/>
      <c r="FCB106" s="4"/>
      <c r="FCC106" s="4"/>
      <c r="FCD106" s="4"/>
      <c r="FCE106" s="4"/>
      <c r="FCF106" s="4"/>
      <c r="FCG106" s="4"/>
      <c r="FCH106" s="4"/>
      <c r="FCI106" s="4"/>
      <c r="FCJ106" s="4"/>
      <c r="FCK106" s="4"/>
      <c r="FCL106" s="4"/>
      <c r="FCM106" s="4"/>
      <c r="FCN106" s="4"/>
      <c r="FCO106" s="4"/>
      <c r="FCP106" s="4"/>
      <c r="FCQ106" s="4"/>
      <c r="FCR106" s="4"/>
      <c r="FCS106" s="4"/>
      <c r="FCT106" s="4"/>
      <c r="FCU106" s="4"/>
      <c r="FCV106" s="4"/>
      <c r="FCW106" s="4"/>
      <c r="FCX106" s="4"/>
      <c r="FCY106" s="4"/>
      <c r="FCZ106" s="4"/>
      <c r="FDA106" s="4"/>
      <c r="FDB106" s="4"/>
      <c r="FDC106" s="4"/>
      <c r="FDD106" s="4"/>
      <c r="FDE106" s="4"/>
      <c r="FDF106" s="4"/>
      <c r="FDG106" s="4"/>
      <c r="FDH106" s="4"/>
      <c r="FDI106" s="4"/>
      <c r="FDJ106" s="4"/>
      <c r="FDK106" s="4"/>
      <c r="FDL106" s="4"/>
      <c r="FDM106" s="4"/>
      <c r="FDN106" s="4"/>
      <c r="FDO106" s="4"/>
      <c r="FDP106" s="4"/>
      <c r="FDQ106" s="4"/>
      <c r="FDR106" s="4"/>
      <c r="FDS106" s="4"/>
      <c r="FDT106" s="4"/>
      <c r="FDU106" s="4"/>
      <c r="FDV106" s="4"/>
      <c r="FDW106" s="4"/>
      <c r="FDX106" s="4"/>
      <c r="FDY106" s="4"/>
      <c r="FDZ106" s="4"/>
      <c r="FEA106" s="4"/>
      <c r="FEB106" s="4"/>
      <c r="FEC106" s="4"/>
      <c r="FED106" s="4"/>
      <c r="FEE106" s="4"/>
      <c r="FEF106" s="4"/>
      <c r="FEG106" s="4"/>
      <c r="FEH106" s="4"/>
      <c r="FEI106" s="4"/>
      <c r="FEJ106" s="4"/>
      <c r="FEK106" s="4"/>
      <c r="FEL106" s="4"/>
      <c r="FEM106" s="4"/>
      <c r="FEN106" s="4"/>
      <c r="FEO106" s="4"/>
      <c r="FEP106" s="4"/>
      <c r="FEQ106" s="4"/>
      <c r="FER106" s="4"/>
      <c r="FES106" s="4"/>
      <c r="FET106" s="4"/>
      <c r="FEU106" s="4"/>
      <c r="FEV106" s="4"/>
      <c r="FEW106" s="4"/>
      <c r="FEX106" s="4"/>
      <c r="FEY106" s="4"/>
      <c r="FEZ106" s="4"/>
      <c r="FFA106" s="4"/>
      <c r="FFB106" s="4"/>
      <c r="FFC106" s="4"/>
      <c r="FFD106" s="4"/>
      <c r="FFE106" s="4"/>
      <c r="FFF106" s="4"/>
      <c r="FFG106" s="4"/>
      <c r="FFH106" s="4"/>
      <c r="FFI106" s="4"/>
      <c r="FFJ106" s="4"/>
      <c r="FFK106" s="4"/>
      <c r="FFL106" s="4"/>
      <c r="FFM106" s="4"/>
      <c r="FFN106" s="4"/>
      <c r="FFO106" s="4"/>
      <c r="FFP106" s="4"/>
      <c r="FFQ106" s="4"/>
      <c r="FFR106" s="4"/>
      <c r="FFS106" s="4"/>
      <c r="FFT106" s="4"/>
      <c r="FFU106" s="4"/>
      <c r="FFV106" s="4"/>
      <c r="FFW106" s="4"/>
      <c r="FFX106" s="4"/>
      <c r="FFY106" s="4"/>
      <c r="FFZ106" s="4"/>
      <c r="FGA106" s="4"/>
      <c r="FGB106" s="4"/>
      <c r="FGC106" s="4"/>
      <c r="FGD106" s="4"/>
      <c r="FGE106" s="4"/>
      <c r="FGF106" s="4"/>
      <c r="FGG106" s="4"/>
      <c r="FGH106" s="4"/>
      <c r="FGI106" s="4"/>
      <c r="FGJ106" s="4"/>
      <c r="FGK106" s="4"/>
      <c r="FGL106" s="4"/>
      <c r="FGM106" s="4"/>
      <c r="FGN106" s="4"/>
      <c r="FGO106" s="4"/>
      <c r="FGP106" s="4"/>
      <c r="FGQ106" s="4"/>
      <c r="FGR106" s="4"/>
      <c r="FGS106" s="4"/>
      <c r="FGT106" s="4"/>
      <c r="FGU106" s="4"/>
      <c r="FGV106" s="4"/>
      <c r="FGW106" s="4"/>
      <c r="FGX106" s="4"/>
      <c r="FGY106" s="4"/>
      <c r="FGZ106" s="4"/>
      <c r="FHA106" s="4"/>
      <c r="FHB106" s="4"/>
      <c r="FHC106" s="4"/>
      <c r="FHD106" s="4"/>
      <c r="FHE106" s="4"/>
      <c r="FHF106" s="4"/>
      <c r="FHG106" s="4"/>
      <c r="FHH106" s="4"/>
      <c r="FHI106" s="4"/>
      <c r="FHJ106" s="4"/>
      <c r="FHK106" s="4"/>
      <c r="FHL106" s="4"/>
      <c r="FHM106" s="4"/>
      <c r="FHN106" s="4"/>
      <c r="FHO106" s="4"/>
      <c r="FHP106" s="4"/>
      <c r="FHQ106" s="4"/>
      <c r="FHR106" s="4"/>
      <c r="FHS106" s="4"/>
      <c r="FHT106" s="4"/>
      <c r="FHU106" s="4"/>
      <c r="FHV106" s="4"/>
      <c r="FHW106" s="4"/>
      <c r="FHX106" s="4"/>
      <c r="FHY106" s="4"/>
      <c r="FHZ106" s="4"/>
      <c r="FIA106" s="4"/>
      <c r="FIB106" s="4"/>
      <c r="FIC106" s="4"/>
      <c r="FID106" s="4"/>
      <c r="FIE106" s="4"/>
      <c r="FIF106" s="4"/>
      <c r="FIG106" s="4"/>
      <c r="FIH106" s="4"/>
      <c r="FII106" s="4"/>
      <c r="FIJ106" s="4"/>
      <c r="FIK106" s="4"/>
      <c r="FIL106" s="4"/>
      <c r="FIM106" s="4"/>
      <c r="FIN106" s="4"/>
      <c r="FIO106" s="4"/>
      <c r="FIP106" s="4"/>
      <c r="FIQ106" s="4"/>
      <c r="FIR106" s="4"/>
      <c r="FIS106" s="4"/>
      <c r="FIT106" s="4"/>
      <c r="FIU106" s="4"/>
      <c r="FIV106" s="4"/>
      <c r="FIW106" s="4"/>
      <c r="FIX106" s="4"/>
      <c r="FIY106" s="4"/>
      <c r="FIZ106" s="4"/>
      <c r="FJA106" s="4"/>
      <c r="FJB106" s="4"/>
      <c r="FJC106" s="4"/>
      <c r="FJD106" s="4"/>
      <c r="FJE106" s="4"/>
      <c r="FJF106" s="4"/>
      <c r="FJG106" s="4"/>
      <c r="FJH106" s="4"/>
      <c r="FJI106" s="4"/>
      <c r="FJJ106" s="4"/>
      <c r="FJK106" s="4"/>
      <c r="FJL106" s="4"/>
      <c r="FJM106" s="4"/>
      <c r="FJN106" s="4"/>
      <c r="FJO106" s="4"/>
      <c r="FJP106" s="4"/>
      <c r="FJQ106" s="4"/>
      <c r="FJR106" s="4"/>
      <c r="FJS106" s="4"/>
      <c r="FJT106" s="4"/>
      <c r="FJU106" s="4"/>
      <c r="FJV106" s="4"/>
      <c r="FJW106" s="4"/>
      <c r="FJX106" s="4"/>
      <c r="FJY106" s="4"/>
      <c r="FJZ106" s="4"/>
      <c r="FKA106" s="4"/>
      <c r="FKB106" s="4"/>
      <c r="FKC106" s="4"/>
      <c r="FKD106" s="4"/>
      <c r="FKE106" s="4"/>
      <c r="FKF106" s="4"/>
      <c r="FKG106" s="4"/>
      <c r="FKH106" s="4"/>
      <c r="FKI106" s="4"/>
      <c r="FKJ106" s="4"/>
      <c r="FKK106" s="4"/>
      <c r="FKL106" s="4"/>
      <c r="FKM106" s="4"/>
      <c r="FKN106" s="4"/>
      <c r="FKO106" s="4"/>
      <c r="FKP106" s="4"/>
      <c r="FKQ106" s="4"/>
      <c r="FKR106" s="4"/>
      <c r="FKS106" s="4"/>
      <c r="FKT106" s="4"/>
      <c r="FKU106" s="4"/>
      <c r="FKV106" s="4"/>
      <c r="FKW106" s="4"/>
      <c r="FKX106" s="4"/>
      <c r="FKY106" s="4"/>
      <c r="FKZ106" s="4"/>
      <c r="FLA106" s="4"/>
      <c r="FLB106" s="4"/>
      <c r="FLC106" s="4"/>
      <c r="FLD106" s="4"/>
      <c r="FLE106" s="4"/>
      <c r="FLF106" s="4"/>
      <c r="FLG106" s="4"/>
      <c r="FLH106" s="4"/>
      <c r="FLI106" s="4"/>
      <c r="FLJ106" s="4"/>
      <c r="FLK106" s="4"/>
      <c r="FLL106" s="4"/>
      <c r="FLM106" s="4"/>
      <c r="FLN106" s="4"/>
      <c r="FLO106" s="4"/>
      <c r="FLP106" s="4"/>
      <c r="FLQ106" s="4"/>
      <c r="FLR106" s="4"/>
      <c r="FLS106" s="4"/>
      <c r="FLT106" s="4"/>
      <c r="FLU106" s="4"/>
      <c r="FLV106" s="4"/>
      <c r="FLW106" s="4"/>
      <c r="FLX106" s="4"/>
      <c r="FLY106" s="4"/>
      <c r="FLZ106" s="4"/>
      <c r="FMA106" s="4"/>
      <c r="FMB106" s="4"/>
      <c r="FMC106" s="4"/>
      <c r="FMD106" s="4"/>
      <c r="FME106" s="4"/>
      <c r="FMF106" s="4"/>
      <c r="FMG106" s="4"/>
      <c r="FMH106" s="4"/>
      <c r="FMI106" s="4"/>
      <c r="FMJ106" s="4"/>
      <c r="FMK106" s="4"/>
      <c r="FML106" s="4"/>
      <c r="FMM106" s="4"/>
      <c r="FMN106" s="4"/>
      <c r="FMO106" s="4"/>
      <c r="FMP106" s="4"/>
      <c r="FMQ106" s="4"/>
      <c r="FMR106" s="4"/>
      <c r="FMS106" s="4"/>
      <c r="FMT106" s="4"/>
      <c r="FMU106" s="4"/>
      <c r="FMV106" s="4"/>
      <c r="FMW106" s="4"/>
      <c r="FMX106" s="4"/>
      <c r="FMY106" s="4"/>
      <c r="FMZ106" s="4"/>
      <c r="FNA106" s="4"/>
      <c r="FNB106" s="4"/>
      <c r="FNC106" s="4"/>
      <c r="FND106" s="4"/>
      <c r="FNE106" s="4"/>
      <c r="FNF106" s="4"/>
      <c r="FNG106" s="4"/>
      <c r="FNH106" s="4"/>
      <c r="FNI106" s="4"/>
      <c r="FNJ106" s="4"/>
      <c r="FNK106" s="4"/>
      <c r="FNL106" s="4"/>
      <c r="FNM106" s="4"/>
      <c r="FNN106" s="4"/>
      <c r="FNO106" s="4"/>
      <c r="FNP106" s="4"/>
      <c r="FNQ106" s="4"/>
      <c r="FNR106" s="4"/>
      <c r="FNS106" s="4"/>
      <c r="FNT106" s="4"/>
      <c r="FNU106" s="4"/>
      <c r="FNV106" s="4"/>
      <c r="FNW106" s="4"/>
      <c r="FNX106" s="4"/>
      <c r="FNY106" s="4"/>
      <c r="FNZ106" s="4"/>
      <c r="FOA106" s="4"/>
      <c r="FOB106" s="4"/>
      <c r="FOC106" s="4"/>
      <c r="FOD106" s="4"/>
      <c r="FOE106" s="4"/>
      <c r="FOF106" s="4"/>
      <c r="FOG106" s="4"/>
      <c r="FOH106" s="4"/>
      <c r="FOI106" s="4"/>
      <c r="FOJ106" s="4"/>
      <c r="FOK106" s="4"/>
      <c r="FOL106" s="4"/>
      <c r="FOM106" s="4"/>
      <c r="FON106" s="4"/>
      <c r="FOO106" s="4"/>
      <c r="FOP106" s="4"/>
      <c r="FOQ106" s="4"/>
      <c r="FOR106" s="4"/>
      <c r="FOS106" s="4"/>
      <c r="FOT106" s="4"/>
      <c r="FOU106" s="4"/>
      <c r="FOV106" s="4"/>
      <c r="FOW106" s="4"/>
      <c r="FOX106" s="4"/>
      <c r="FOY106" s="4"/>
      <c r="FOZ106" s="4"/>
      <c r="FPA106" s="4"/>
      <c r="FPB106" s="4"/>
      <c r="FPC106" s="4"/>
      <c r="FPD106" s="4"/>
      <c r="FPE106" s="4"/>
      <c r="FPF106" s="4"/>
      <c r="FPG106" s="4"/>
      <c r="FPH106" s="4"/>
      <c r="FPI106" s="4"/>
      <c r="FPJ106" s="4"/>
      <c r="FPK106" s="4"/>
      <c r="FPL106" s="4"/>
      <c r="FPM106" s="4"/>
      <c r="FPN106" s="4"/>
      <c r="FPO106" s="4"/>
      <c r="FPP106" s="4"/>
      <c r="FPQ106" s="4"/>
      <c r="FPR106" s="4"/>
      <c r="FPS106" s="4"/>
      <c r="FPT106" s="4"/>
      <c r="FPU106" s="4"/>
      <c r="FPV106" s="4"/>
      <c r="FPW106" s="4"/>
      <c r="FPX106" s="4"/>
      <c r="FPY106" s="4"/>
      <c r="FPZ106" s="4"/>
      <c r="FQA106" s="4"/>
      <c r="FQB106" s="4"/>
      <c r="FQC106" s="4"/>
      <c r="FQD106" s="4"/>
      <c r="FQE106" s="4"/>
      <c r="FQF106" s="4"/>
      <c r="FQG106" s="4"/>
      <c r="FQH106" s="4"/>
      <c r="FQI106" s="4"/>
      <c r="FQJ106" s="4"/>
      <c r="FQK106" s="4"/>
      <c r="FQL106" s="4"/>
      <c r="FQM106" s="4"/>
      <c r="FQN106" s="4"/>
      <c r="FQO106" s="4"/>
      <c r="FQP106" s="4"/>
      <c r="FQQ106" s="4"/>
      <c r="FQR106" s="4"/>
      <c r="FQS106" s="4"/>
      <c r="FQT106" s="4"/>
      <c r="FQU106" s="4"/>
      <c r="FQV106" s="4"/>
      <c r="FQW106" s="4"/>
      <c r="FQX106" s="4"/>
      <c r="FQY106" s="4"/>
      <c r="FQZ106" s="4"/>
      <c r="FRA106" s="4"/>
      <c r="FRB106" s="4"/>
      <c r="FRC106" s="4"/>
      <c r="FRD106" s="4"/>
      <c r="FRE106" s="4"/>
      <c r="FRF106" s="4"/>
      <c r="FRG106" s="4"/>
      <c r="FRH106" s="4"/>
      <c r="FRI106" s="4"/>
      <c r="FRJ106" s="4"/>
      <c r="FRK106" s="4"/>
      <c r="FRL106" s="4"/>
      <c r="FRM106" s="4"/>
      <c r="FRN106" s="4"/>
      <c r="FRO106" s="4"/>
      <c r="FRP106" s="4"/>
      <c r="FRQ106" s="4"/>
      <c r="FRR106" s="4"/>
      <c r="FRS106" s="4"/>
      <c r="FRT106" s="4"/>
      <c r="FRU106" s="4"/>
      <c r="FRV106" s="4"/>
      <c r="FRW106" s="4"/>
      <c r="FRX106" s="4"/>
      <c r="FRY106" s="4"/>
      <c r="FRZ106" s="4"/>
      <c r="FSA106" s="4"/>
      <c r="FSB106" s="4"/>
      <c r="FSC106" s="4"/>
      <c r="FSD106" s="4"/>
      <c r="FSE106" s="4"/>
      <c r="FSF106" s="4"/>
      <c r="FSG106" s="4"/>
      <c r="FSH106" s="4"/>
      <c r="FSI106" s="4"/>
      <c r="FSJ106" s="4"/>
      <c r="FSK106" s="4"/>
      <c r="FSL106" s="4"/>
      <c r="FSM106" s="4"/>
      <c r="FSN106" s="4"/>
      <c r="FSO106" s="4"/>
      <c r="FSP106" s="4"/>
      <c r="FSQ106" s="4"/>
      <c r="FSR106" s="4"/>
      <c r="FSS106" s="4"/>
      <c r="FST106" s="4"/>
      <c r="FSU106" s="4"/>
      <c r="FSV106" s="4"/>
      <c r="FSW106" s="4"/>
      <c r="FSX106" s="4"/>
      <c r="FSY106" s="4"/>
      <c r="FSZ106" s="4"/>
      <c r="FTA106" s="4"/>
      <c r="FTB106" s="4"/>
      <c r="FTC106" s="4"/>
      <c r="FTD106" s="4"/>
      <c r="FTE106" s="4"/>
      <c r="FTF106" s="4"/>
      <c r="FTG106" s="4"/>
      <c r="FTH106" s="4"/>
      <c r="FTI106" s="4"/>
      <c r="FTJ106" s="4"/>
      <c r="FTK106" s="4"/>
      <c r="FTL106" s="4"/>
      <c r="FTM106" s="4"/>
      <c r="FTN106" s="4"/>
      <c r="FTO106" s="4"/>
      <c r="FTP106" s="4"/>
      <c r="FTQ106" s="4"/>
      <c r="FTR106" s="4"/>
      <c r="FTS106" s="4"/>
      <c r="FTT106" s="4"/>
      <c r="FTU106" s="4"/>
      <c r="FTV106" s="4"/>
      <c r="FTW106" s="4"/>
      <c r="FTX106" s="4"/>
      <c r="FTY106" s="4"/>
      <c r="FTZ106" s="4"/>
      <c r="FUA106" s="4"/>
      <c r="FUB106" s="4"/>
      <c r="FUC106" s="4"/>
      <c r="FUD106" s="4"/>
      <c r="FUE106" s="4"/>
      <c r="FUF106" s="4"/>
      <c r="FUG106" s="4"/>
      <c r="FUH106" s="4"/>
      <c r="FUI106" s="4"/>
      <c r="FUJ106" s="4"/>
      <c r="FUK106" s="4"/>
      <c r="FUL106" s="4"/>
      <c r="FUM106" s="4"/>
      <c r="FUN106" s="4"/>
      <c r="FUO106" s="4"/>
      <c r="FUP106" s="4"/>
      <c r="FUQ106" s="4"/>
      <c r="FUR106" s="4"/>
      <c r="FUS106" s="4"/>
      <c r="FUT106" s="4"/>
      <c r="FUU106" s="4"/>
      <c r="FUV106" s="4"/>
      <c r="FUW106" s="4"/>
      <c r="FUX106" s="4"/>
      <c r="FUY106" s="4"/>
      <c r="FUZ106" s="4"/>
      <c r="FVA106" s="4"/>
      <c r="FVB106" s="4"/>
      <c r="FVC106" s="4"/>
      <c r="FVD106" s="4"/>
      <c r="FVE106" s="4"/>
      <c r="FVF106" s="4"/>
      <c r="FVG106" s="4"/>
      <c r="FVH106" s="4"/>
      <c r="FVI106" s="4"/>
      <c r="FVJ106" s="4"/>
      <c r="FVK106" s="4"/>
      <c r="FVL106" s="4"/>
      <c r="FVM106" s="4"/>
      <c r="FVN106" s="4"/>
      <c r="FVO106" s="4"/>
      <c r="FVP106" s="4"/>
      <c r="FVQ106" s="4"/>
      <c r="FVR106" s="4"/>
      <c r="FVS106" s="4"/>
      <c r="FVT106" s="4"/>
      <c r="FVU106" s="4"/>
      <c r="FVV106" s="4"/>
      <c r="FVW106" s="4"/>
      <c r="FVX106" s="4"/>
      <c r="FVY106" s="4"/>
      <c r="FVZ106" s="4"/>
      <c r="FWA106" s="4"/>
      <c r="FWB106" s="4"/>
      <c r="FWC106" s="4"/>
      <c r="FWD106" s="4"/>
      <c r="FWE106" s="4"/>
      <c r="FWF106" s="4"/>
      <c r="FWG106" s="4"/>
      <c r="FWH106" s="4"/>
      <c r="FWI106" s="4"/>
      <c r="FWJ106" s="4"/>
      <c r="FWK106" s="4"/>
      <c r="FWL106" s="4"/>
      <c r="FWM106" s="4"/>
      <c r="FWN106" s="4"/>
      <c r="FWO106" s="4"/>
      <c r="FWP106" s="4"/>
      <c r="FWQ106" s="4"/>
      <c r="FWR106" s="4"/>
      <c r="FWS106" s="4"/>
      <c r="FWT106" s="4"/>
      <c r="FWU106" s="4"/>
      <c r="FWV106" s="4"/>
      <c r="FWW106" s="4"/>
      <c r="FWX106" s="4"/>
      <c r="FWY106" s="4"/>
      <c r="FWZ106" s="4"/>
      <c r="FXA106" s="4"/>
      <c r="FXB106" s="4"/>
      <c r="FXC106" s="4"/>
      <c r="FXD106" s="4"/>
      <c r="FXE106" s="4"/>
      <c r="FXF106" s="4"/>
      <c r="FXG106" s="4"/>
      <c r="FXH106" s="4"/>
      <c r="FXI106" s="4"/>
      <c r="FXJ106" s="4"/>
      <c r="FXK106" s="4"/>
      <c r="FXL106" s="4"/>
      <c r="FXM106" s="4"/>
      <c r="FXN106" s="4"/>
      <c r="FXO106" s="4"/>
      <c r="FXP106" s="4"/>
      <c r="FXQ106" s="4"/>
      <c r="FXR106" s="4"/>
      <c r="FXS106" s="4"/>
      <c r="FXT106" s="4"/>
      <c r="FXU106" s="4"/>
      <c r="FXV106" s="4"/>
      <c r="FXW106" s="4"/>
      <c r="FXX106" s="4"/>
      <c r="FXY106" s="4"/>
      <c r="FXZ106" s="4"/>
      <c r="FYA106" s="4"/>
      <c r="FYB106" s="4"/>
      <c r="FYC106" s="4"/>
      <c r="FYD106" s="4"/>
      <c r="FYE106" s="4"/>
      <c r="FYF106" s="4"/>
      <c r="FYG106" s="4"/>
      <c r="FYH106" s="4"/>
      <c r="FYI106" s="4"/>
      <c r="FYJ106" s="4"/>
      <c r="FYK106" s="4"/>
      <c r="FYL106" s="4"/>
      <c r="FYM106" s="4"/>
      <c r="FYN106" s="4"/>
      <c r="FYO106" s="4"/>
      <c r="FYP106" s="4"/>
      <c r="FYQ106" s="4"/>
      <c r="FYR106" s="4"/>
      <c r="FYS106" s="4"/>
      <c r="FYT106" s="4"/>
      <c r="FYU106" s="4"/>
      <c r="FYV106" s="4"/>
      <c r="FYW106" s="4"/>
      <c r="FYX106" s="4"/>
      <c r="FYY106" s="4"/>
      <c r="FYZ106" s="4"/>
      <c r="FZA106" s="4"/>
      <c r="FZB106" s="4"/>
      <c r="FZC106" s="4"/>
      <c r="FZD106" s="4"/>
      <c r="FZE106" s="4"/>
      <c r="FZF106" s="4"/>
      <c r="FZG106" s="4"/>
      <c r="FZH106" s="4"/>
      <c r="FZI106" s="4"/>
      <c r="FZJ106" s="4"/>
      <c r="FZK106" s="4"/>
      <c r="FZL106" s="4"/>
      <c r="FZM106" s="4"/>
      <c r="FZN106" s="4"/>
      <c r="FZO106" s="4"/>
      <c r="FZP106" s="4"/>
      <c r="FZQ106" s="4"/>
      <c r="FZR106" s="4"/>
      <c r="FZS106" s="4"/>
      <c r="FZT106" s="4"/>
      <c r="FZU106" s="4"/>
      <c r="FZV106" s="4"/>
      <c r="FZW106" s="4"/>
      <c r="FZX106" s="4"/>
      <c r="FZY106" s="4"/>
      <c r="FZZ106" s="4"/>
      <c r="GAA106" s="4"/>
      <c r="GAB106" s="4"/>
      <c r="GAC106" s="4"/>
      <c r="GAD106" s="4"/>
      <c r="GAE106" s="4"/>
      <c r="GAF106" s="4"/>
      <c r="GAG106" s="4"/>
      <c r="GAH106" s="4"/>
      <c r="GAI106" s="4"/>
      <c r="GAJ106" s="4"/>
      <c r="GAK106" s="4"/>
      <c r="GAL106" s="4"/>
      <c r="GAM106" s="4"/>
      <c r="GAN106" s="4"/>
      <c r="GAO106" s="4"/>
      <c r="GAP106" s="4"/>
      <c r="GAQ106" s="4"/>
      <c r="GAR106" s="4"/>
      <c r="GAS106" s="4"/>
      <c r="GAT106" s="4"/>
      <c r="GAU106" s="4"/>
      <c r="GAV106" s="4"/>
      <c r="GAW106" s="4"/>
      <c r="GAX106" s="4"/>
      <c r="GAY106" s="4"/>
      <c r="GAZ106" s="4"/>
      <c r="GBA106" s="4"/>
      <c r="GBB106" s="4"/>
      <c r="GBC106" s="4"/>
      <c r="GBD106" s="4"/>
      <c r="GBE106" s="4"/>
      <c r="GBF106" s="4"/>
      <c r="GBG106" s="4"/>
      <c r="GBH106" s="4"/>
      <c r="GBI106" s="4"/>
      <c r="GBJ106" s="4"/>
      <c r="GBK106" s="4"/>
      <c r="GBL106" s="4"/>
      <c r="GBM106" s="4"/>
      <c r="GBN106" s="4"/>
      <c r="GBO106" s="4"/>
      <c r="GBP106" s="4"/>
      <c r="GBQ106" s="4"/>
      <c r="GBR106" s="4"/>
      <c r="GBS106" s="4"/>
      <c r="GBT106" s="4"/>
      <c r="GBU106" s="4"/>
      <c r="GBV106" s="4"/>
      <c r="GBW106" s="4"/>
      <c r="GBX106" s="4"/>
      <c r="GBY106" s="4"/>
      <c r="GBZ106" s="4"/>
      <c r="GCA106" s="4"/>
      <c r="GCB106" s="4"/>
      <c r="GCC106" s="4"/>
      <c r="GCD106" s="4"/>
      <c r="GCE106" s="4"/>
      <c r="GCF106" s="4"/>
      <c r="GCG106" s="4"/>
      <c r="GCH106" s="4"/>
      <c r="GCI106" s="4"/>
      <c r="GCJ106" s="4"/>
      <c r="GCK106" s="4"/>
      <c r="GCL106" s="4"/>
      <c r="GCM106" s="4"/>
      <c r="GCN106" s="4"/>
      <c r="GCO106" s="4"/>
      <c r="GCP106" s="4"/>
      <c r="GCQ106" s="4"/>
      <c r="GCR106" s="4"/>
      <c r="GCS106" s="4"/>
      <c r="GCT106" s="4"/>
      <c r="GCU106" s="4"/>
      <c r="GCV106" s="4"/>
      <c r="GCW106" s="4"/>
      <c r="GCX106" s="4"/>
      <c r="GCY106" s="4"/>
      <c r="GCZ106" s="4"/>
      <c r="GDA106" s="4"/>
      <c r="GDB106" s="4"/>
      <c r="GDC106" s="4"/>
      <c r="GDD106" s="4"/>
      <c r="GDE106" s="4"/>
      <c r="GDF106" s="4"/>
      <c r="GDG106" s="4"/>
      <c r="GDH106" s="4"/>
      <c r="GDI106" s="4"/>
      <c r="GDJ106" s="4"/>
      <c r="GDK106" s="4"/>
      <c r="GDL106" s="4"/>
      <c r="GDM106" s="4"/>
      <c r="GDN106" s="4"/>
      <c r="GDO106" s="4"/>
      <c r="GDP106" s="4"/>
      <c r="GDQ106" s="4"/>
      <c r="GDR106" s="4"/>
      <c r="GDS106" s="4"/>
      <c r="GDT106" s="4"/>
      <c r="GDU106" s="4"/>
      <c r="GDV106" s="4"/>
      <c r="GDW106" s="4"/>
      <c r="GDX106" s="4"/>
      <c r="GDY106" s="4"/>
      <c r="GDZ106" s="4"/>
      <c r="GEA106" s="4"/>
      <c r="GEB106" s="4"/>
      <c r="GEC106" s="4"/>
      <c r="GED106" s="4"/>
      <c r="GEE106" s="4"/>
      <c r="GEF106" s="4"/>
      <c r="GEG106" s="4"/>
      <c r="GEH106" s="4"/>
      <c r="GEI106" s="4"/>
      <c r="GEJ106" s="4"/>
      <c r="GEK106" s="4"/>
      <c r="GEL106" s="4"/>
      <c r="GEM106" s="4"/>
      <c r="GEN106" s="4"/>
      <c r="GEO106" s="4"/>
      <c r="GEP106" s="4"/>
      <c r="GEQ106" s="4"/>
      <c r="GER106" s="4"/>
      <c r="GES106" s="4"/>
      <c r="GET106" s="4"/>
      <c r="GEU106" s="4"/>
      <c r="GEV106" s="4"/>
      <c r="GEW106" s="4"/>
      <c r="GEX106" s="4"/>
      <c r="GEY106" s="4"/>
      <c r="GEZ106" s="4"/>
      <c r="GFA106" s="4"/>
      <c r="GFB106" s="4"/>
      <c r="GFC106" s="4"/>
      <c r="GFD106" s="4"/>
      <c r="GFE106" s="4"/>
      <c r="GFF106" s="4"/>
      <c r="GFG106" s="4"/>
      <c r="GFH106" s="4"/>
      <c r="GFI106" s="4"/>
      <c r="GFJ106" s="4"/>
      <c r="GFK106" s="4"/>
      <c r="GFL106" s="4"/>
      <c r="GFM106" s="4"/>
      <c r="GFN106" s="4"/>
      <c r="GFO106" s="4"/>
      <c r="GFP106" s="4"/>
      <c r="GFQ106" s="4"/>
      <c r="GFR106" s="4"/>
      <c r="GFS106" s="4"/>
      <c r="GFT106" s="4"/>
      <c r="GFU106" s="4"/>
      <c r="GFV106" s="4"/>
      <c r="GFW106" s="4"/>
      <c r="GFX106" s="4"/>
      <c r="GFY106" s="4"/>
      <c r="GFZ106" s="4"/>
      <c r="GGA106" s="4"/>
      <c r="GGB106" s="4"/>
      <c r="GGC106" s="4"/>
      <c r="GGD106" s="4"/>
      <c r="GGE106" s="4"/>
      <c r="GGF106" s="4"/>
      <c r="GGG106" s="4"/>
      <c r="GGH106" s="4"/>
      <c r="GGI106" s="4"/>
      <c r="GGJ106" s="4"/>
      <c r="GGK106" s="4"/>
      <c r="GGL106" s="4"/>
      <c r="GGM106" s="4"/>
      <c r="GGN106" s="4"/>
      <c r="GGO106" s="4"/>
      <c r="GGP106" s="4"/>
      <c r="GGQ106" s="4"/>
      <c r="GGR106" s="4"/>
      <c r="GGS106" s="4"/>
      <c r="GGT106" s="4"/>
      <c r="GGU106" s="4"/>
      <c r="GGV106" s="4"/>
      <c r="GGW106" s="4"/>
      <c r="GGX106" s="4"/>
      <c r="GGY106" s="4"/>
      <c r="GGZ106" s="4"/>
      <c r="GHA106" s="4"/>
      <c r="GHB106" s="4"/>
      <c r="GHC106" s="4"/>
      <c r="GHD106" s="4"/>
      <c r="GHE106" s="4"/>
      <c r="GHF106" s="4"/>
      <c r="GHG106" s="4"/>
      <c r="GHH106" s="4"/>
      <c r="GHI106" s="4"/>
      <c r="GHJ106" s="4"/>
      <c r="GHK106" s="4"/>
      <c r="GHL106" s="4"/>
      <c r="GHM106" s="4"/>
      <c r="GHN106" s="4"/>
      <c r="GHO106" s="4"/>
      <c r="GHP106" s="4"/>
      <c r="GHQ106" s="4"/>
      <c r="GHR106" s="4"/>
      <c r="GHS106" s="4"/>
      <c r="GHT106" s="4"/>
      <c r="GHU106" s="4"/>
      <c r="GHV106" s="4"/>
      <c r="GHW106" s="4"/>
      <c r="GHX106" s="4"/>
      <c r="GHY106" s="4"/>
      <c r="GHZ106" s="4"/>
      <c r="GIA106" s="4"/>
      <c r="GIB106" s="4"/>
      <c r="GIC106" s="4"/>
      <c r="GID106" s="4"/>
      <c r="GIE106" s="4"/>
      <c r="GIF106" s="4"/>
      <c r="GIG106" s="4"/>
      <c r="GIH106" s="4"/>
      <c r="GII106" s="4"/>
      <c r="GIJ106" s="4"/>
      <c r="GIK106" s="4"/>
      <c r="GIL106" s="4"/>
      <c r="GIM106" s="4"/>
      <c r="GIN106" s="4"/>
      <c r="GIO106" s="4"/>
      <c r="GIP106" s="4"/>
      <c r="GIQ106" s="4"/>
      <c r="GIR106" s="4"/>
      <c r="GIS106" s="4"/>
      <c r="GIT106" s="4"/>
      <c r="GIU106" s="4"/>
      <c r="GIV106" s="4"/>
      <c r="GIW106" s="4"/>
      <c r="GIX106" s="4"/>
      <c r="GIY106" s="4"/>
      <c r="GIZ106" s="4"/>
      <c r="GJA106" s="4"/>
      <c r="GJB106" s="4"/>
      <c r="GJC106" s="4"/>
      <c r="GJD106" s="4"/>
      <c r="GJE106" s="4"/>
      <c r="GJF106" s="4"/>
      <c r="GJG106" s="4"/>
      <c r="GJH106" s="4"/>
      <c r="GJI106" s="4"/>
      <c r="GJJ106" s="4"/>
      <c r="GJK106" s="4"/>
      <c r="GJL106" s="4"/>
      <c r="GJM106" s="4"/>
      <c r="GJN106" s="4"/>
      <c r="GJO106" s="4"/>
      <c r="GJP106" s="4"/>
      <c r="GJQ106" s="4"/>
      <c r="GJR106" s="4"/>
      <c r="GJS106" s="4"/>
      <c r="GJT106" s="4"/>
      <c r="GJU106" s="4"/>
      <c r="GJV106" s="4"/>
      <c r="GJW106" s="4"/>
      <c r="GJX106" s="4"/>
      <c r="GJY106" s="4"/>
      <c r="GJZ106" s="4"/>
      <c r="GKA106" s="4"/>
      <c r="GKB106" s="4"/>
      <c r="GKC106" s="4"/>
      <c r="GKD106" s="4"/>
      <c r="GKE106" s="4"/>
      <c r="GKF106" s="4"/>
      <c r="GKG106" s="4"/>
      <c r="GKH106" s="4"/>
      <c r="GKI106" s="4"/>
      <c r="GKJ106" s="4"/>
      <c r="GKK106" s="4"/>
      <c r="GKL106" s="4"/>
      <c r="GKM106" s="4"/>
      <c r="GKN106" s="4"/>
      <c r="GKO106" s="4"/>
      <c r="GKP106" s="4"/>
      <c r="GKQ106" s="4"/>
      <c r="GKR106" s="4"/>
      <c r="GKS106" s="4"/>
      <c r="GKT106" s="4"/>
      <c r="GKU106" s="4"/>
      <c r="GKV106" s="4"/>
      <c r="GKW106" s="4"/>
      <c r="GKX106" s="4"/>
      <c r="GKY106" s="4"/>
      <c r="GKZ106" s="4"/>
      <c r="GLA106" s="4"/>
      <c r="GLB106" s="4"/>
      <c r="GLC106" s="4"/>
      <c r="GLD106" s="4"/>
      <c r="GLE106" s="4"/>
      <c r="GLF106" s="4"/>
      <c r="GLG106" s="4"/>
      <c r="GLH106" s="4"/>
      <c r="GLI106" s="4"/>
      <c r="GLJ106" s="4"/>
      <c r="GLK106" s="4"/>
      <c r="GLL106" s="4"/>
      <c r="GLM106" s="4"/>
      <c r="GLN106" s="4"/>
      <c r="GLO106" s="4"/>
      <c r="GLP106" s="4"/>
      <c r="GLQ106" s="4"/>
      <c r="GLR106" s="4"/>
      <c r="GLS106" s="4"/>
      <c r="GLT106" s="4"/>
      <c r="GLU106" s="4"/>
      <c r="GLV106" s="4"/>
      <c r="GLW106" s="4"/>
      <c r="GLX106" s="4"/>
      <c r="GLY106" s="4"/>
      <c r="GLZ106" s="4"/>
      <c r="GMA106" s="4"/>
      <c r="GMB106" s="4"/>
      <c r="GMC106" s="4"/>
      <c r="GMD106" s="4"/>
      <c r="GME106" s="4"/>
      <c r="GMF106" s="4"/>
      <c r="GMG106" s="4"/>
      <c r="GMH106" s="4"/>
      <c r="GMI106" s="4"/>
      <c r="GMJ106" s="4"/>
      <c r="GMK106" s="4"/>
      <c r="GML106" s="4"/>
      <c r="GMM106" s="4"/>
      <c r="GMN106" s="4"/>
      <c r="GMO106" s="4"/>
      <c r="GMP106" s="4"/>
      <c r="GMQ106" s="4"/>
      <c r="GMR106" s="4"/>
      <c r="GMS106" s="4"/>
      <c r="GMT106" s="4"/>
      <c r="GMU106" s="4"/>
      <c r="GMV106" s="4"/>
      <c r="GMW106" s="4"/>
      <c r="GMX106" s="4"/>
      <c r="GMY106" s="4"/>
      <c r="GMZ106" s="4"/>
      <c r="GNA106" s="4"/>
      <c r="GNB106" s="4"/>
      <c r="GNC106" s="4"/>
      <c r="GND106" s="4"/>
      <c r="GNE106" s="4"/>
      <c r="GNF106" s="4"/>
      <c r="GNG106" s="4"/>
      <c r="GNH106" s="4"/>
      <c r="GNI106" s="4"/>
      <c r="GNJ106" s="4"/>
      <c r="GNK106" s="4"/>
      <c r="GNL106" s="4"/>
      <c r="GNM106" s="4"/>
      <c r="GNN106" s="4"/>
      <c r="GNO106" s="4"/>
      <c r="GNP106" s="4"/>
      <c r="GNQ106" s="4"/>
      <c r="GNR106" s="4"/>
      <c r="GNS106" s="4"/>
      <c r="GNT106" s="4"/>
      <c r="GNU106" s="4"/>
      <c r="GNV106" s="4"/>
      <c r="GNW106" s="4"/>
      <c r="GNX106" s="4"/>
      <c r="GNY106" s="4"/>
      <c r="GNZ106" s="4"/>
      <c r="GOA106" s="4"/>
      <c r="GOB106" s="4"/>
      <c r="GOC106" s="4"/>
      <c r="GOD106" s="4"/>
      <c r="GOE106" s="4"/>
      <c r="GOF106" s="4"/>
      <c r="GOG106" s="4"/>
      <c r="GOH106" s="4"/>
      <c r="GOI106" s="4"/>
      <c r="GOJ106" s="4"/>
      <c r="GOK106" s="4"/>
      <c r="GOL106" s="4"/>
      <c r="GOM106" s="4"/>
      <c r="GON106" s="4"/>
      <c r="GOO106" s="4"/>
      <c r="GOP106" s="4"/>
      <c r="GOQ106" s="4"/>
      <c r="GOR106" s="4"/>
      <c r="GOS106" s="4"/>
      <c r="GOT106" s="4"/>
      <c r="GOU106" s="4"/>
      <c r="GOV106" s="4"/>
      <c r="GOW106" s="4"/>
      <c r="GOX106" s="4"/>
      <c r="GOY106" s="4"/>
      <c r="GOZ106" s="4"/>
      <c r="GPA106" s="4"/>
      <c r="GPB106" s="4"/>
      <c r="GPC106" s="4"/>
      <c r="GPD106" s="4"/>
      <c r="GPE106" s="4"/>
      <c r="GPF106" s="4"/>
      <c r="GPG106" s="4"/>
      <c r="GPH106" s="4"/>
      <c r="GPI106" s="4"/>
      <c r="GPJ106" s="4"/>
      <c r="GPK106" s="4"/>
      <c r="GPL106" s="4"/>
      <c r="GPM106" s="4"/>
      <c r="GPN106" s="4"/>
      <c r="GPO106" s="4"/>
      <c r="GPP106" s="4"/>
      <c r="GPQ106" s="4"/>
      <c r="GPR106" s="4"/>
      <c r="GPS106" s="4"/>
      <c r="GPT106" s="4"/>
      <c r="GPU106" s="4"/>
      <c r="GPV106" s="4"/>
      <c r="GPW106" s="4"/>
      <c r="GPX106" s="4"/>
      <c r="GPY106" s="4"/>
      <c r="GPZ106" s="4"/>
      <c r="GQA106" s="4"/>
      <c r="GQB106" s="4"/>
      <c r="GQC106" s="4"/>
      <c r="GQD106" s="4"/>
      <c r="GQE106" s="4"/>
      <c r="GQF106" s="4"/>
      <c r="GQG106" s="4"/>
      <c r="GQH106" s="4"/>
      <c r="GQI106" s="4"/>
      <c r="GQJ106" s="4"/>
      <c r="GQK106" s="4"/>
      <c r="GQL106" s="4"/>
      <c r="GQM106" s="4"/>
      <c r="GQN106" s="4"/>
      <c r="GQO106" s="4"/>
      <c r="GQP106" s="4"/>
      <c r="GQQ106" s="4"/>
      <c r="GQR106" s="4"/>
      <c r="GQS106" s="4"/>
      <c r="GQT106" s="4"/>
      <c r="GQU106" s="4"/>
      <c r="GQV106" s="4"/>
      <c r="GQW106" s="4"/>
      <c r="GQX106" s="4"/>
      <c r="GQY106" s="4"/>
      <c r="GQZ106" s="4"/>
      <c r="GRA106" s="4"/>
      <c r="GRB106" s="4"/>
      <c r="GRC106" s="4"/>
      <c r="GRD106" s="4"/>
      <c r="GRE106" s="4"/>
      <c r="GRF106" s="4"/>
      <c r="GRG106" s="4"/>
      <c r="GRH106" s="4"/>
      <c r="GRI106" s="4"/>
      <c r="GRJ106" s="4"/>
      <c r="GRK106" s="4"/>
      <c r="GRL106" s="4"/>
      <c r="GRM106" s="4"/>
      <c r="GRN106" s="4"/>
      <c r="GRO106" s="4"/>
      <c r="GRP106" s="4"/>
      <c r="GRQ106" s="4"/>
      <c r="GRR106" s="4"/>
      <c r="GRS106" s="4"/>
      <c r="GRT106" s="4"/>
      <c r="GRU106" s="4"/>
      <c r="GRV106" s="4"/>
      <c r="GRW106" s="4"/>
      <c r="GRX106" s="4"/>
      <c r="GRY106" s="4"/>
      <c r="GRZ106" s="4"/>
      <c r="GSA106" s="4"/>
      <c r="GSB106" s="4"/>
      <c r="GSC106" s="4"/>
      <c r="GSD106" s="4"/>
      <c r="GSE106" s="4"/>
      <c r="GSF106" s="4"/>
      <c r="GSG106" s="4"/>
      <c r="GSH106" s="4"/>
      <c r="GSI106" s="4"/>
      <c r="GSJ106" s="4"/>
      <c r="GSK106" s="4"/>
      <c r="GSL106" s="4"/>
      <c r="GSM106" s="4"/>
      <c r="GSN106" s="4"/>
      <c r="GSO106" s="4"/>
      <c r="GSP106" s="4"/>
      <c r="GSQ106" s="4"/>
      <c r="GSR106" s="4"/>
      <c r="GSS106" s="4"/>
      <c r="GST106" s="4"/>
      <c r="GSU106" s="4"/>
      <c r="GSV106" s="4"/>
      <c r="GSW106" s="4"/>
      <c r="GSX106" s="4"/>
      <c r="GSY106" s="4"/>
      <c r="GSZ106" s="4"/>
      <c r="GTA106" s="4"/>
      <c r="GTB106" s="4"/>
      <c r="GTC106" s="4"/>
      <c r="GTD106" s="4"/>
      <c r="GTE106" s="4"/>
      <c r="GTF106" s="4"/>
      <c r="GTG106" s="4"/>
      <c r="GTH106" s="4"/>
      <c r="GTI106" s="4"/>
      <c r="GTJ106" s="4"/>
      <c r="GTK106" s="4"/>
      <c r="GTL106" s="4"/>
      <c r="GTM106" s="4"/>
      <c r="GTN106" s="4"/>
      <c r="GTO106" s="4"/>
      <c r="GTP106" s="4"/>
      <c r="GTQ106" s="4"/>
      <c r="GTR106" s="4"/>
      <c r="GTS106" s="4"/>
      <c r="GTT106" s="4"/>
      <c r="GTU106" s="4"/>
      <c r="GTV106" s="4"/>
      <c r="GTW106" s="4"/>
      <c r="GTX106" s="4"/>
      <c r="GTY106" s="4"/>
      <c r="GTZ106" s="4"/>
      <c r="GUA106" s="4"/>
      <c r="GUB106" s="4"/>
      <c r="GUC106" s="4"/>
      <c r="GUD106" s="4"/>
      <c r="GUE106" s="4"/>
      <c r="GUF106" s="4"/>
      <c r="GUG106" s="4"/>
      <c r="GUH106" s="4"/>
      <c r="GUI106" s="4"/>
      <c r="GUJ106" s="4"/>
      <c r="GUK106" s="4"/>
      <c r="GUL106" s="4"/>
      <c r="GUM106" s="4"/>
      <c r="GUN106" s="4"/>
      <c r="GUO106" s="4"/>
      <c r="GUP106" s="4"/>
      <c r="GUQ106" s="4"/>
      <c r="GUR106" s="4"/>
      <c r="GUS106" s="4"/>
      <c r="GUT106" s="4"/>
      <c r="GUU106" s="4"/>
      <c r="GUV106" s="4"/>
      <c r="GUW106" s="4"/>
      <c r="GUX106" s="4"/>
      <c r="GUY106" s="4"/>
      <c r="GUZ106" s="4"/>
      <c r="GVA106" s="4"/>
      <c r="GVB106" s="4"/>
      <c r="GVC106" s="4"/>
      <c r="GVD106" s="4"/>
      <c r="GVE106" s="4"/>
      <c r="GVF106" s="4"/>
      <c r="GVG106" s="4"/>
      <c r="GVH106" s="4"/>
      <c r="GVI106" s="4"/>
      <c r="GVJ106" s="4"/>
      <c r="GVK106" s="4"/>
      <c r="GVL106" s="4"/>
      <c r="GVM106" s="4"/>
      <c r="GVN106" s="4"/>
      <c r="GVO106" s="4"/>
      <c r="GVP106" s="4"/>
      <c r="GVQ106" s="4"/>
      <c r="GVR106" s="4"/>
      <c r="GVS106" s="4"/>
      <c r="GVT106" s="4"/>
      <c r="GVU106" s="4"/>
      <c r="GVV106" s="4"/>
      <c r="GVW106" s="4"/>
      <c r="GVX106" s="4"/>
      <c r="GVY106" s="4"/>
      <c r="GVZ106" s="4"/>
      <c r="GWA106" s="4"/>
      <c r="GWB106" s="4"/>
      <c r="GWC106" s="4"/>
      <c r="GWD106" s="4"/>
      <c r="GWE106" s="4"/>
      <c r="GWF106" s="4"/>
      <c r="GWG106" s="4"/>
      <c r="GWH106" s="4"/>
      <c r="GWI106" s="4"/>
      <c r="GWJ106" s="4"/>
      <c r="GWK106" s="4"/>
      <c r="GWL106" s="4"/>
      <c r="GWM106" s="4"/>
      <c r="GWN106" s="4"/>
      <c r="GWO106" s="4"/>
      <c r="GWP106" s="4"/>
      <c r="GWQ106" s="4"/>
      <c r="GWR106" s="4"/>
      <c r="GWS106" s="4"/>
      <c r="GWT106" s="4"/>
      <c r="GWU106" s="4"/>
      <c r="GWV106" s="4"/>
      <c r="GWW106" s="4"/>
      <c r="GWX106" s="4"/>
      <c r="GWY106" s="4"/>
      <c r="GWZ106" s="4"/>
      <c r="GXA106" s="4"/>
      <c r="GXB106" s="4"/>
      <c r="GXC106" s="4"/>
      <c r="GXD106" s="4"/>
      <c r="GXE106" s="4"/>
      <c r="GXF106" s="4"/>
      <c r="GXG106" s="4"/>
      <c r="GXH106" s="4"/>
      <c r="GXI106" s="4"/>
      <c r="GXJ106" s="4"/>
      <c r="GXK106" s="4"/>
      <c r="GXL106" s="4"/>
      <c r="GXM106" s="4"/>
      <c r="GXN106" s="4"/>
      <c r="GXO106" s="4"/>
      <c r="GXP106" s="4"/>
      <c r="GXQ106" s="4"/>
      <c r="GXR106" s="4"/>
      <c r="GXS106" s="4"/>
      <c r="GXT106" s="4"/>
      <c r="GXU106" s="4"/>
      <c r="GXV106" s="4"/>
      <c r="GXW106" s="4"/>
      <c r="GXX106" s="4"/>
      <c r="GXY106" s="4"/>
      <c r="GXZ106" s="4"/>
      <c r="GYA106" s="4"/>
      <c r="GYB106" s="4"/>
      <c r="GYC106" s="4"/>
      <c r="GYD106" s="4"/>
      <c r="GYE106" s="4"/>
      <c r="GYF106" s="4"/>
      <c r="GYG106" s="4"/>
      <c r="GYH106" s="4"/>
      <c r="GYI106" s="4"/>
      <c r="GYJ106" s="4"/>
      <c r="GYK106" s="4"/>
      <c r="GYL106" s="4"/>
      <c r="GYM106" s="4"/>
      <c r="GYN106" s="4"/>
      <c r="GYO106" s="4"/>
      <c r="GYP106" s="4"/>
      <c r="GYQ106" s="4"/>
      <c r="GYR106" s="4"/>
      <c r="GYS106" s="4"/>
      <c r="GYT106" s="4"/>
      <c r="GYU106" s="4"/>
      <c r="GYV106" s="4"/>
      <c r="GYW106" s="4"/>
      <c r="GYX106" s="4"/>
      <c r="GYY106" s="4"/>
      <c r="GYZ106" s="4"/>
      <c r="GZA106" s="4"/>
      <c r="GZB106" s="4"/>
      <c r="GZC106" s="4"/>
      <c r="GZD106" s="4"/>
      <c r="GZE106" s="4"/>
      <c r="GZF106" s="4"/>
      <c r="GZG106" s="4"/>
      <c r="GZH106" s="4"/>
      <c r="GZI106" s="4"/>
      <c r="GZJ106" s="4"/>
      <c r="GZK106" s="4"/>
      <c r="GZL106" s="4"/>
      <c r="GZM106" s="4"/>
      <c r="GZN106" s="4"/>
      <c r="GZO106" s="4"/>
      <c r="GZP106" s="4"/>
      <c r="GZQ106" s="4"/>
      <c r="GZR106" s="4"/>
      <c r="GZS106" s="4"/>
      <c r="GZT106" s="4"/>
      <c r="GZU106" s="4"/>
      <c r="GZV106" s="4"/>
      <c r="GZW106" s="4"/>
      <c r="GZX106" s="4"/>
      <c r="GZY106" s="4"/>
      <c r="GZZ106" s="4"/>
      <c r="HAA106" s="4"/>
      <c r="HAB106" s="4"/>
      <c r="HAC106" s="4"/>
      <c r="HAD106" s="4"/>
      <c r="HAE106" s="4"/>
      <c r="HAF106" s="4"/>
      <c r="HAG106" s="4"/>
      <c r="HAH106" s="4"/>
      <c r="HAI106" s="4"/>
      <c r="HAJ106" s="4"/>
      <c r="HAK106" s="4"/>
      <c r="HAL106" s="4"/>
      <c r="HAM106" s="4"/>
      <c r="HAN106" s="4"/>
      <c r="HAO106" s="4"/>
      <c r="HAP106" s="4"/>
      <c r="HAQ106" s="4"/>
      <c r="HAR106" s="4"/>
      <c r="HAS106" s="4"/>
      <c r="HAT106" s="4"/>
      <c r="HAU106" s="4"/>
      <c r="HAV106" s="4"/>
      <c r="HAW106" s="4"/>
      <c r="HAX106" s="4"/>
      <c r="HAY106" s="4"/>
      <c r="HAZ106" s="4"/>
      <c r="HBA106" s="4"/>
      <c r="HBB106" s="4"/>
      <c r="HBC106" s="4"/>
      <c r="HBD106" s="4"/>
      <c r="HBE106" s="4"/>
      <c r="HBF106" s="4"/>
      <c r="HBG106" s="4"/>
      <c r="HBH106" s="4"/>
      <c r="HBI106" s="4"/>
      <c r="HBJ106" s="4"/>
      <c r="HBK106" s="4"/>
      <c r="HBL106" s="4"/>
      <c r="HBM106" s="4"/>
      <c r="HBN106" s="4"/>
      <c r="HBO106" s="4"/>
      <c r="HBP106" s="4"/>
      <c r="HBQ106" s="4"/>
      <c r="HBR106" s="4"/>
      <c r="HBS106" s="4"/>
      <c r="HBT106" s="4"/>
      <c r="HBU106" s="4"/>
      <c r="HBV106" s="4"/>
      <c r="HBW106" s="4"/>
      <c r="HBX106" s="4"/>
      <c r="HBY106" s="4"/>
      <c r="HBZ106" s="4"/>
      <c r="HCA106" s="4"/>
      <c r="HCB106" s="4"/>
      <c r="HCC106" s="4"/>
      <c r="HCD106" s="4"/>
      <c r="HCE106" s="4"/>
      <c r="HCF106" s="4"/>
      <c r="HCG106" s="4"/>
      <c r="HCH106" s="4"/>
      <c r="HCI106" s="4"/>
      <c r="HCJ106" s="4"/>
      <c r="HCK106" s="4"/>
      <c r="HCL106" s="4"/>
      <c r="HCM106" s="4"/>
      <c r="HCN106" s="4"/>
      <c r="HCO106" s="4"/>
      <c r="HCP106" s="4"/>
      <c r="HCQ106" s="4"/>
      <c r="HCR106" s="4"/>
      <c r="HCS106" s="4"/>
      <c r="HCT106" s="4"/>
      <c r="HCU106" s="4"/>
      <c r="HCV106" s="4"/>
      <c r="HCW106" s="4"/>
      <c r="HCX106" s="4"/>
      <c r="HCY106" s="4"/>
      <c r="HCZ106" s="4"/>
      <c r="HDA106" s="4"/>
      <c r="HDB106" s="4"/>
      <c r="HDC106" s="4"/>
      <c r="HDD106" s="4"/>
      <c r="HDE106" s="4"/>
      <c r="HDF106" s="4"/>
      <c r="HDG106" s="4"/>
      <c r="HDH106" s="4"/>
      <c r="HDI106" s="4"/>
      <c r="HDJ106" s="4"/>
      <c r="HDK106" s="4"/>
      <c r="HDL106" s="4"/>
      <c r="HDM106" s="4"/>
      <c r="HDN106" s="4"/>
      <c r="HDO106" s="4"/>
      <c r="HDP106" s="4"/>
      <c r="HDQ106" s="4"/>
      <c r="HDR106" s="4"/>
      <c r="HDS106" s="4"/>
      <c r="HDT106" s="4"/>
      <c r="HDU106" s="4"/>
      <c r="HDV106" s="4"/>
      <c r="HDW106" s="4"/>
      <c r="HDX106" s="4"/>
      <c r="HDY106" s="4"/>
      <c r="HDZ106" s="4"/>
      <c r="HEA106" s="4"/>
      <c r="HEB106" s="4"/>
      <c r="HEC106" s="4"/>
      <c r="HED106" s="4"/>
      <c r="HEE106" s="4"/>
      <c r="HEF106" s="4"/>
      <c r="HEG106" s="4"/>
      <c r="HEH106" s="4"/>
      <c r="HEI106" s="4"/>
      <c r="HEJ106" s="4"/>
      <c r="HEK106" s="4"/>
      <c r="HEL106" s="4"/>
      <c r="HEM106" s="4"/>
      <c r="HEN106" s="4"/>
      <c r="HEO106" s="4"/>
      <c r="HEP106" s="4"/>
      <c r="HEQ106" s="4"/>
      <c r="HER106" s="4"/>
      <c r="HES106" s="4"/>
      <c r="HET106" s="4"/>
      <c r="HEU106" s="4"/>
      <c r="HEV106" s="4"/>
      <c r="HEW106" s="4"/>
      <c r="HEX106" s="4"/>
      <c r="HEY106" s="4"/>
      <c r="HEZ106" s="4"/>
      <c r="HFA106" s="4"/>
      <c r="HFB106" s="4"/>
      <c r="HFC106" s="4"/>
      <c r="HFD106" s="4"/>
      <c r="HFE106" s="4"/>
      <c r="HFF106" s="4"/>
      <c r="HFG106" s="4"/>
      <c r="HFH106" s="4"/>
      <c r="HFI106" s="4"/>
      <c r="HFJ106" s="4"/>
      <c r="HFK106" s="4"/>
      <c r="HFL106" s="4"/>
      <c r="HFM106" s="4"/>
      <c r="HFN106" s="4"/>
      <c r="HFO106" s="4"/>
      <c r="HFP106" s="4"/>
      <c r="HFQ106" s="4"/>
      <c r="HFR106" s="4"/>
      <c r="HFS106" s="4"/>
      <c r="HFT106" s="4"/>
      <c r="HFU106" s="4"/>
      <c r="HFV106" s="4"/>
      <c r="HFW106" s="4"/>
      <c r="HFX106" s="4"/>
      <c r="HFY106" s="4"/>
      <c r="HFZ106" s="4"/>
      <c r="HGA106" s="4"/>
      <c r="HGB106" s="4"/>
      <c r="HGC106" s="4"/>
      <c r="HGD106" s="4"/>
      <c r="HGE106" s="4"/>
      <c r="HGF106" s="4"/>
      <c r="HGG106" s="4"/>
      <c r="HGH106" s="4"/>
      <c r="HGI106" s="4"/>
      <c r="HGJ106" s="4"/>
      <c r="HGK106" s="4"/>
      <c r="HGL106" s="4"/>
      <c r="HGM106" s="4"/>
      <c r="HGN106" s="4"/>
      <c r="HGO106" s="4"/>
      <c r="HGP106" s="4"/>
      <c r="HGQ106" s="4"/>
      <c r="HGR106" s="4"/>
      <c r="HGS106" s="4"/>
      <c r="HGT106" s="4"/>
      <c r="HGU106" s="4"/>
      <c r="HGV106" s="4"/>
      <c r="HGW106" s="4"/>
      <c r="HGX106" s="4"/>
      <c r="HGY106" s="4"/>
      <c r="HGZ106" s="4"/>
      <c r="HHA106" s="4"/>
      <c r="HHB106" s="4"/>
      <c r="HHC106" s="4"/>
      <c r="HHD106" s="4"/>
      <c r="HHE106" s="4"/>
      <c r="HHF106" s="4"/>
      <c r="HHG106" s="4"/>
      <c r="HHH106" s="4"/>
      <c r="HHI106" s="4"/>
      <c r="HHJ106" s="4"/>
      <c r="HHK106" s="4"/>
      <c r="HHL106" s="4"/>
      <c r="HHM106" s="4"/>
      <c r="HHN106" s="4"/>
      <c r="HHO106" s="4"/>
      <c r="HHP106" s="4"/>
      <c r="HHQ106" s="4"/>
      <c r="HHR106" s="4"/>
      <c r="HHS106" s="4"/>
      <c r="HHT106" s="4"/>
      <c r="HHU106" s="4"/>
      <c r="HHV106" s="4"/>
      <c r="HHW106" s="4"/>
      <c r="HHX106" s="4"/>
      <c r="HHY106" s="4"/>
      <c r="HHZ106" s="4"/>
      <c r="HIA106" s="4"/>
      <c r="HIB106" s="4"/>
      <c r="HIC106" s="4"/>
      <c r="HID106" s="4"/>
      <c r="HIE106" s="4"/>
      <c r="HIF106" s="4"/>
      <c r="HIG106" s="4"/>
      <c r="HIH106" s="4"/>
      <c r="HII106" s="4"/>
      <c r="HIJ106" s="4"/>
      <c r="HIK106" s="4"/>
      <c r="HIL106" s="4"/>
      <c r="HIM106" s="4"/>
      <c r="HIN106" s="4"/>
      <c r="HIO106" s="4"/>
      <c r="HIP106" s="4"/>
      <c r="HIQ106" s="4"/>
      <c r="HIR106" s="4"/>
      <c r="HIS106" s="4"/>
      <c r="HIT106" s="4"/>
      <c r="HIU106" s="4"/>
      <c r="HIV106" s="4"/>
      <c r="HIW106" s="4"/>
      <c r="HIX106" s="4"/>
      <c r="HIY106" s="4"/>
      <c r="HIZ106" s="4"/>
      <c r="HJA106" s="4"/>
      <c r="HJB106" s="4"/>
      <c r="HJC106" s="4"/>
      <c r="HJD106" s="4"/>
      <c r="HJE106" s="4"/>
      <c r="HJF106" s="4"/>
      <c r="HJG106" s="4"/>
      <c r="HJH106" s="4"/>
      <c r="HJI106" s="4"/>
      <c r="HJJ106" s="4"/>
      <c r="HJK106" s="4"/>
      <c r="HJL106" s="4"/>
      <c r="HJM106" s="4"/>
      <c r="HJN106" s="4"/>
      <c r="HJO106" s="4"/>
      <c r="HJP106" s="4"/>
      <c r="HJQ106" s="4"/>
      <c r="HJR106" s="4"/>
      <c r="HJS106" s="4"/>
      <c r="HJT106" s="4"/>
      <c r="HJU106" s="4"/>
      <c r="HJV106" s="4"/>
      <c r="HJW106" s="4"/>
      <c r="HJX106" s="4"/>
      <c r="HJY106" s="4"/>
      <c r="HJZ106" s="4"/>
      <c r="HKA106" s="4"/>
      <c r="HKB106" s="4"/>
      <c r="HKC106" s="4"/>
      <c r="HKD106" s="4"/>
      <c r="HKE106" s="4"/>
      <c r="HKF106" s="4"/>
      <c r="HKG106" s="4"/>
      <c r="HKH106" s="4"/>
      <c r="HKI106" s="4"/>
      <c r="HKJ106" s="4"/>
      <c r="HKK106" s="4"/>
      <c r="HKL106" s="4"/>
      <c r="HKM106" s="4"/>
      <c r="HKN106" s="4"/>
      <c r="HKO106" s="4"/>
      <c r="HKP106" s="4"/>
      <c r="HKQ106" s="4"/>
      <c r="HKR106" s="4"/>
      <c r="HKS106" s="4"/>
      <c r="HKT106" s="4"/>
      <c r="HKU106" s="4"/>
      <c r="HKV106" s="4"/>
      <c r="HKW106" s="4"/>
      <c r="HKX106" s="4"/>
      <c r="HKY106" s="4"/>
      <c r="HKZ106" s="4"/>
      <c r="HLA106" s="4"/>
      <c r="HLB106" s="4"/>
      <c r="HLC106" s="4"/>
      <c r="HLD106" s="4"/>
      <c r="HLE106" s="4"/>
      <c r="HLF106" s="4"/>
      <c r="HLG106" s="4"/>
      <c r="HLH106" s="4"/>
      <c r="HLI106" s="4"/>
      <c r="HLJ106" s="4"/>
      <c r="HLK106" s="4"/>
      <c r="HLL106" s="4"/>
      <c r="HLM106" s="4"/>
      <c r="HLN106" s="4"/>
      <c r="HLO106" s="4"/>
      <c r="HLP106" s="4"/>
      <c r="HLQ106" s="4"/>
      <c r="HLR106" s="4"/>
      <c r="HLS106" s="4"/>
      <c r="HLT106" s="4"/>
      <c r="HLU106" s="4"/>
      <c r="HLV106" s="4"/>
      <c r="HLW106" s="4"/>
      <c r="HLX106" s="4"/>
      <c r="HLY106" s="4"/>
      <c r="HLZ106" s="4"/>
      <c r="HMA106" s="4"/>
      <c r="HMB106" s="4"/>
      <c r="HMC106" s="4"/>
      <c r="HMD106" s="4"/>
      <c r="HME106" s="4"/>
      <c r="HMF106" s="4"/>
      <c r="HMG106" s="4"/>
      <c r="HMH106" s="4"/>
      <c r="HMI106" s="4"/>
      <c r="HMJ106" s="4"/>
      <c r="HMK106" s="4"/>
      <c r="HML106" s="4"/>
      <c r="HMM106" s="4"/>
      <c r="HMN106" s="4"/>
      <c r="HMO106" s="4"/>
      <c r="HMP106" s="4"/>
      <c r="HMQ106" s="4"/>
      <c r="HMR106" s="4"/>
      <c r="HMS106" s="4"/>
      <c r="HMT106" s="4"/>
      <c r="HMU106" s="4"/>
      <c r="HMV106" s="4"/>
      <c r="HMW106" s="4"/>
      <c r="HMX106" s="4"/>
      <c r="HMY106" s="4"/>
      <c r="HMZ106" s="4"/>
      <c r="HNA106" s="4"/>
      <c r="HNB106" s="4"/>
      <c r="HNC106" s="4"/>
      <c r="HND106" s="4"/>
      <c r="HNE106" s="4"/>
      <c r="HNF106" s="4"/>
      <c r="HNG106" s="4"/>
      <c r="HNH106" s="4"/>
      <c r="HNI106" s="4"/>
      <c r="HNJ106" s="4"/>
      <c r="HNK106" s="4"/>
      <c r="HNL106" s="4"/>
      <c r="HNM106" s="4"/>
      <c r="HNN106" s="4"/>
      <c r="HNO106" s="4"/>
      <c r="HNP106" s="4"/>
      <c r="HNQ106" s="4"/>
      <c r="HNR106" s="4"/>
      <c r="HNS106" s="4"/>
      <c r="HNT106" s="4"/>
      <c r="HNU106" s="4"/>
      <c r="HNV106" s="4"/>
      <c r="HNW106" s="4"/>
      <c r="HNX106" s="4"/>
      <c r="HNY106" s="4"/>
      <c r="HNZ106" s="4"/>
      <c r="HOA106" s="4"/>
      <c r="HOB106" s="4"/>
      <c r="HOC106" s="4"/>
      <c r="HOD106" s="4"/>
      <c r="HOE106" s="4"/>
      <c r="HOF106" s="4"/>
      <c r="HOG106" s="4"/>
      <c r="HOH106" s="4"/>
      <c r="HOI106" s="4"/>
      <c r="HOJ106" s="4"/>
      <c r="HOK106" s="4"/>
      <c r="HOL106" s="4"/>
      <c r="HOM106" s="4"/>
      <c r="HON106" s="4"/>
      <c r="HOO106" s="4"/>
      <c r="HOP106" s="4"/>
      <c r="HOQ106" s="4"/>
      <c r="HOR106" s="4"/>
      <c r="HOS106" s="4"/>
      <c r="HOT106" s="4"/>
      <c r="HOU106" s="4"/>
      <c r="HOV106" s="4"/>
      <c r="HOW106" s="4"/>
      <c r="HOX106" s="4"/>
      <c r="HOY106" s="4"/>
      <c r="HOZ106" s="4"/>
      <c r="HPA106" s="4"/>
      <c r="HPB106" s="4"/>
      <c r="HPC106" s="4"/>
      <c r="HPD106" s="4"/>
      <c r="HPE106" s="4"/>
      <c r="HPF106" s="4"/>
      <c r="HPG106" s="4"/>
      <c r="HPH106" s="4"/>
      <c r="HPI106" s="4"/>
      <c r="HPJ106" s="4"/>
      <c r="HPK106" s="4"/>
      <c r="HPL106" s="4"/>
      <c r="HPM106" s="4"/>
      <c r="HPN106" s="4"/>
      <c r="HPO106" s="4"/>
      <c r="HPP106" s="4"/>
      <c r="HPQ106" s="4"/>
      <c r="HPR106" s="4"/>
      <c r="HPS106" s="4"/>
      <c r="HPT106" s="4"/>
      <c r="HPU106" s="4"/>
      <c r="HPV106" s="4"/>
      <c r="HPW106" s="4"/>
      <c r="HPX106" s="4"/>
      <c r="HPY106" s="4"/>
      <c r="HPZ106" s="4"/>
      <c r="HQA106" s="4"/>
      <c r="HQB106" s="4"/>
      <c r="HQC106" s="4"/>
      <c r="HQD106" s="4"/>
      <c r="HQE106" s="4"/>
      <c r="HQF106" s="4"/>
      <c r="HQG106" s="4"/>
      <c r="HQH106" s="4"/>
      <c r="HQI106" s="4"/>
      <c r="HQJ106" s="4"/>
      <c r="HQK106" s="4"/>
      <c r="HQL106" s="4"/>
      <c r="HQM106" s="4"/>
      <c r="HQN106" s="4"/>
      <c r="HQO106" s="4"/>
      <c r="HQP106" s="4"/>
      <c r="HQQ106" s="4"/>
      <c r="HQR106" s="4"/>
      <c r="HQS106" s="4"/>
      <c r="HQT106" s="4"/>
      <c r="HQU106" s="4"/>
      <c r="HQV106" s="4"/>
      <c r="HQW106" s="4"/>
      <c r="HQX106" s="4"/>
      <c r="HQY106" s="4"/>
      <c r="HQZ106" s="4"/>
      <c r="HRA106" s="4"/>
      <c r="HRB106" s="4"/>
      <c r="HRC106" s="4"/>
      <c r="HRD106" s="4"/>
      <c r="HRE106" s="4"/>
      <c r="HRF106" s="4"/>
      <c r="HRG106" s="4"/>
      <c r="HRH106" s="4"/>
      <c r="HRI106" s="4"/>
      <c r="HRJ106" s="4"/>
      <c r="HRK106" s="4"/>
      <c r="HRL106" s="4"/>
      <c r="HRM106" s="4"/>
      <c r="HRN106" s="4"/>
      <c r="HRO106" s="4"/>
      <c r="HRP106" s="4"/>
      <c r="HRQ106" s="4"/>
      <c r="HRR106" s="4"/>
      <c r="HRS106" s="4"/>
      <c r="HRT106" s="4"/>
      <c r="HRU106" s="4"/>
      <c r="HRV106" s="4"/>
      <c r="HRW106" s="4"/>
      <c r="HRX106" s="4"/>
      <c r="HRY106" s="4"/>
      <c r="HRZ106" s="4"/>
      <c r="HSA106" s="4"/>
      <c r="HSB106" s="4"/>
      <c r="HSC106" s="4"/>
      <c r="HSD106" s="4"/>
      <c r="HSE106" s="4"/>
      <c r="HSF106" s="4"/>
      <c r="HSG106" s="4"/>
      <c r="HSH106" s="4"/>
      <c r="HSI106" s="4"/>
      <c r="HSJ106" s="4"/>
      <c r="HSK106" s="4"/>
      <c r="HSL106" s="4"/>
      <c r="HSM106" s="4"/>
      <c r="HSN106" s="4"/>
      <c r="HSO106" s="4"/>
      <c r="HSP106" s="4"/>
      <c r="HSQ106" s="4"/>
      <c r="HSR106" s="4"/>
      <c r="HSS106" s="4"/>
      <c r="HST106" s="4"/>
      <c r="HSU106" s="4"/>
      <c r="HSV106" s="4"/>
      <c r="HSW106" s="4"/>
      <c r="HSX106" s="4"/>
      <c r="HSY106" s="4"/>
      <c r="HSZ106" s="4"/>
      <c r="HTA106" s="4"/>
      <c r="HTB106" s="4"/>
      <c r="HTC106" s="4"/>
      <c r="HTD106" s="4"/>
      <c r="HTE106" s="4"/>
      <c r="HTF106" s="4"/>
      <c r="HTG106" s="4"/>
      <c r="HTH106" s="4"/>
      <c r="HTI106" s="4"/>
      <c r="HTJ106" s="4"/>
      <c r="HTK106" s="4"/>
      <c r="HTL106" s="4"/>
      <c r="HTM106" s="4"/>
      <c r="HTN106" s="4"/>
      <c r="HTO106" s="4"/>
      <c r="HTP106" s="4"/>
      <c r="HTQ106" s="4"/>
      <c r="HTR106" s="4"/>
      <c r="HTS106" s="4"/>
      <c r="HTT106" s="4"/>
      <c r="HTU106" s="4"/>
      <c r="HTV106" s="4"/>
      <c r="HTW106" s="4"/>
      <c r="HTX106" s="4"/>
      <c r="HTY106" s="4"/>
      <c r="HTZ106" s="4"/>
      <c r="HUA106" s="4"/>
      <c r="HUB106" s="4"/>
      <c r="HUC106" s="4"/>
      <c r="HUD106" s="4"/>
      <c r="HUE106" s="4"/>
      <c r="HUF106" s="4"/>
      <c r="HUG106" s="4"/>
      <c r="HUH106" s="4"/>
      <c r="HUI106" s="4"/>
      <c r="HUJ106" s="4"/>
      <c r="HUK106" s="4"/>
      <c r="HUL106" s="4"/>
      <c r="HUM106" s="4"/>
      <c r="HUN106" s="4"/>
      <c r="HUO106" s="4"/>
      <c r="HUP106" s="4"/>
      <c r="HUQ106" s="4"/>
      <c r="HUR106" s="4"/>
      <c r="HUS106" s="4"/>
      <c r="HUT106" s="4"/>
      <c r="HUU106" s="4"/>
      <c r="HUV106" s="4"/>
      <c r="HUW106" s="4"/>
      <c r="HUX106" s="4"/>
      <c r="HUY106" s="4"/>
      <c r="HUZ106" s="4"/>
      <c r="HVA106" s="4"/>
      <c r="HVB106" s="4"/>
      <c r="HVC106" s="4"/>
      <c r="HVD106" s="4"/>
      <c r="HVE106" s="4"/>
      <c r="HVF106" s="4"/>
      <c r="HVG106" s="4"/>
      <c r="HVH106" s="4"/>
      <c r="HVI106" s="4"/>
      <c r="HVJ106" s="4"/>
      <c r="HVK106" s="4"/>
      <c r="HVL106" s="4"/>
      <c r="HVM106" s="4"/>
      <c r="HVN106" s="4"/>
      <c r="HVO106" s="4"/>
      <c r="HVP106" s="4"/>
      <c r="HVQ106" s="4"/>
      <c r="HVR106" s="4"/>
      <c r="HVS106" s="4"/>
      <c r="HVT106" s="4"/>
      <c r="HVU106" s="4"/>
      <c r="HVV106" s="4"/>
      <c r="HVW106" s="4"/>
      <c r="HVX106" s="4"/>
      <c r="HVY106" s="4"/>
      <c r="HVZ106" s="4"/>
      <c r="HWA106" s="4"/>
      <c r="HWB106" s="4"/>
      <c r="HWC106" s="4"/>
      <c r="HWD106" s="4"/>
      <c r="HWE106" s="4"/>
      <c r="HWF106" s="4"/>
      <c r="HWG106" s="4"/>
      <c r="HWH106" s="4"/>
      <c r="HWI106" s="4"/>
      <c r="HWJ106" s="4"/>
      <c r="HWK106" s="4"/>
      <c r="HWL106" s="4"/>
      <c r="HWM106" s="4"/>
      <c r="HWN106" s="4"/>
      <c r="HWO106" s="4"/>
      <c r="HWP106" s="4"/>
      <c r="HWQ106" s="4"/>
      <c r="HWR106" s="4"/>
      <c r="HWS106" s="4"/>
      <c r="HWT106" s="4"/>
      <c r="HWU106" s="4"/>
      <c r="HWV106" s="4"/>
      <c r="HWW106" s="4"/>
      <c r="HWX106" s="4"/>
      <c r="HWY106" s="4"/>
      <c r="HWZ106" s="4"/>
      <c r="HXA106" s="4"/>
      <c r="HXB106" s="4"/>
      <c r="HXC106" s="4"/>
      <c r="HXD106" s="4"/>
      <c r="HXE106" s="4"/>
      <c r="HXF106" s="4"/>
      <c r="HXG106" s="4"/>
      <c r="HXH106" s="4"/>
      <c r="HXI106" s="4"/>
      <c r="HXJ106" s="4"/>
      <c r="HXK106" s="4"/>
      <c r="HXL106" s="4"/>
      <c r="HXM106" s="4"/>
      <c r="HXN106" s="4"/>
      <c r="HXO106" s="4"/>
      <c r="HXP106" s="4"/>
      <c r="HXQ106" s="4"/>
      <c r="HXR106" s="4"/>
      <c r="HXS106" s="4"/>
      <c r="HXT106" s="4"/>
      <c r="HXU106" s="4"/>
      <c r="HXV106" s="4"/>
      <c r="HXW106" s="4"/>
      <c r="HXX106" s="4"/>
      <c r="HXY106" s="4"/>
      <c r="HXZ106" s="4"/>
      <c r="HYA106" s="4"/>
      <c r="HYB106" s="4"/>
      <c r="HYC106" s="4"/>
      <c r="HYD106" s="4"/>
      <c r="HYE106" s="4"/>
      <c r="HYF106" s="4"/>
      <c r="HYG106" s="4"/>
      <c r="HYH106" s="4"/>
      <c r="HYI106" s="4"/>
      <c r="HYJ106" s="4"/>
      <c r="HYK106" s="4"/>
      <c r="HYL106" s="4"/>
      <c r="HYM106" s="4"/>
      <c r="HYN106" s="4"/>
      <c r="HYO106" s="4"/>
      <c r="HYP106" s="4"/>
      <c r="HYQ106" s="4"/>
      <c r="HYR106" s="4"/>
      <c r="HYS106" s="4"/>
      <c r="HYT106" s="4"/>
      <c r="HYU106" s="4"/>
      <c r="HYV106" s="4"/>
      <c r="HYW106" s="4"/>
      <c r="HYX106" s="4"/>
      <c r="HYY106" s="4"/>
      <c r="HYZ106" s="4"/>
      <c r="HZA106" s="4"/>
      <c r="HZB106" s="4"/>
      <c r="HZC106" s="4"/>
      <c r="HZD106" s="4"/>
      <c r="HZE106" s="4"/>
      <c r="HZF106" s="4"/>
      <c r="HZG106" s="4"/>
      <c r="HZH106" s="4"/>
      <c r="HZI106" s="4"/>
      <c r="HZJ106" s="4"/>
      <c r="HZK106" s="4"/>
      <c r="HZL106" s="4"/>
      <c r="HZM106" s="4"/>
      <c r="HZN106" s="4"/>
      <c r="HZO106" s="4"/>
      <c r="HZP106" s="4"/>
      <c r="HZQ106" s="4"/>
      <c r="HZR106" s="4"/>
      <c r="HZS106" s="4"/>
      <c r="HZT106" s="4"/>
      <c r="HZU106" s="4"/>
      <c r="HZV106" s="4"/>
      <c r="HZW106" s="4"/>
      <c r="HZX106" s="4"/>
      <c r="HZY106" s="4"/>
      <c r="HZZ106" s="4"/>
      <c r="IAA106" s="4"/>
      <c r="IAB106" s="4"/>
      <c r="IAC106" s="4"/>
      <c r="IAD106" s="4"/>
      <c r="IAE106" s="4"/>
      <c r="IAF106" s="4"/>
      <c r="IAG106" s="4"/>
      <c r="IAH106" s="4"/>
      <c r="IAI106" s="4"/>
      <c r="IAJ106" s="4"/>
      <c r="IAK106" s="4"/>
      <c r="IAL106" s="4"/>
      <c r="IAM106" s="4"/>
      <c r="IAN106" s="4"/>
      <c r="IAO106" s="4"/>
      <c r="IAP106" s="4"/>
      <c r="IAQ106" s="4"/>
      <c r="IAR106" s="4"/>
      <c r="IAS106" s="4"/>
      <c r="IAT106" s="4"/>
      <c r="IAU106" s="4"/>
      <c r="IAV106" s="4"/>
      <c r="IAW106" s="4"/>
      <c r="IAX106" s="4"/>
      <c r="IAY106" s="4"/>
      <c r="IAZ106" s="4"/>
      <c r="IBA106" s="4"/>
      <c r="IBB106" s="4"/>
      <c r="IBC106" s="4"/>
      <c r="IBD106" s="4"/>
      <c r="IBE106" s="4"/>
      <c r="IBF106" s="4"/>
      <c r="IBG106" s="4"/>
      <c r="IBH106" s="4"/>
      <c r="IBI106" s="4"/>
      <c r="IBJ106" s="4"/>
      <c r="IBK106" s="4"/>
      <c r="IBL106" s="4"/>
      <c r="IBM106" s="4"/>
      <c r="IBN106" s="4"/>
      <c r="IBO106" s="4"/>
      <c r="IBP106" s="4"/>
      <c r="IBQ106" s="4"/>
      <c r="IBR106" s="4"/>
      <c r="IBS106" s="4"/>
      <c r="IBT106" s="4"/>
      <c r="IBU106" s="4"/>
      <c r="IBV106" s="4"/>
      <c r="IBW106" s="4"/>
      <c r="IBX106" s="4"/>
      <c r="IBY106" s="4"/>
      <c r="IBZ106" s="4"/>
      <c r="ICA106" s="4"/>
      <c r="ICB106" s="4"/>
      <c r="ICC106" s="4"/>
      <c r="ICD106" s="4"/>
      <c r="ICE106" s="4"/>
      <c r="ICF106" s="4"/>
      <c r="ICG106" s="4"/>
      <c r="ICH106" s="4"/>
      <c r="ICI106" s="4"/>
      <c r="ICJ106" s="4"/>
      <c r="ICK106" s="4"/>
      <c r="ICL106" s="4"/>
      <c r="ICM106" s="4"/>
      <c r="ICN106" s="4"/>
      <c r="ICO106" s="4"/>
      <c r="ICP106" s="4"/>
      <c r="ICQ106" s="4"/>
      <c r="ICR106" s="4"/>
      <c r="ICS106" s="4"/>
      <c r="ICT106" s="4"/>
      <c r="ICU106" s="4"/>
      <c r="ICV106" s="4"/>
      <c r="ICW106" s="4"/>
      <c r="ICX106" s="4"/>
      <c r="ICY106" s="4"/>
      <c r="ICZ106" s="4"/>
      <c r="IDA106" s="4"/>
      <c r="IDB106" s="4"/>
      <c r="IDC106" s="4"/>
      <c r="IDD106" s="4"/>
      <c r="IDE106" s="4"/>
      <c r="IDF106" s="4"/>
      <c r="IDG106" s="4"/>
      <c r="IDH106" s="4"/>
      <c r="IDI106" s="4"/>
      <c r="IDJ106" s="4"/>
      <c r="IDK106" s="4"/>
      <c r="IDL106" s="4"/>
      <c r="IDM106" s="4"/>
      <c r="IDN106" s="4"/>
      <c r="IDO106" s="4"/>
      <c r="IDP106" s="4"/>
      <c r="IDQ106" s="4"/>
      <c r="IDR106" s="4"/>
      <c r="IDS106" s="4"/>
      <c r="IDT106" s="4"/>
      <c r="IDU106" s="4"/>
      <c r="IDV106" s="4"/>
      <c r="IDW106" s="4"/>
      <c r="IDX106" s="4"/>
      <c r="IDY106" s="4"/>
      <c r="IDZ106" s="4"/>
      <c r="IEA106" s="4"/>
      <c r="IEB106" s="4"/>
      <c r="IEC106" s="4"/>
      <c r="IED106" s="4"/>
      <c r="IEE106" s="4"/>
      <c r="IEF106" s="4"/>
      <c r="IEG106" s="4"/>
      <c r="IEH106" s="4"/>
      <c r="IEI106" s="4"/>
      <c r="IEJ106" s="4"/>
      <c r="IEK106" s="4"/>
      <c r="IEL106" s="4"/>
      <c r="IEM106" s="4"/>
      <c r="IEN106" s="4"/>
      <c r="IEO106" s="4"/>
      <c r="IEP106" s="4"/>
      <c r="IEQ106" s="4"/>
      <c r="IER106" s="4"/>
      <c r="IES106" s="4"/>
      <c r="IET106" s="4"/>
      <c r="IEU106" s="4"/>
      <c r="IEV106" s="4"/>
      <c r="IEW106" s="4"/>
      <c r="IEX106" s="4"/>
      <c r="IEY106" s="4"/>
      <c r="IEZ106" s="4"/>
      <c r="IFA106" s="4"/>
      <c r="IFB106" s="4"/>
      <c r="IFC106" s="4"/>
      <c r="IFD106" s="4"/>
      <c r="IFE106" s="4"/>
      <c r="IFF106" s="4"/>
      <c r="IFG106" s="4"/>
      <c r="IFH106" s="4"/>
      <c r="IFI106" s="4"/>
      <c r="IFJ106" s="4"/>
      <c r="IFK106" s="4"/>
      <c r="IFL106" s="4"/>
      <c r="IFM106" s="4"/>
      <c r="IFN106" s="4"/>
      <c r="IFO106" s="4"/>
      <c r="IFP106" s="4"/>
      <c r="IFQ106" s="4"/>
      <c r="IFR106" s="4"/>
      <c r="IFS106" s="4"/>
      <c r="IFT106" s="4"/>
      <c r="IFU106" s="4"/>
      <c r="IFV106" s="4"/>
      <c r="IFW106" s="4"/>
      <c r="IFX106" s="4"/>
      <c r="IFY106" s="4"/>
      <c r="IFZ106" s="4"/>
      <c r="IGA106" s="4"/>
      <c r="IGB106" s="4"/>
      <c r="IGC106" s="4"/>
      <c r="IGD106" s="4"/>
      <c r="IGE106" s="4"/>
      <c r="IGF106" s="4"/>
      <c r="IGG106" s="4"/>
      <c r="IGH106" s="4"/>
      <c r="IGI106" s="4"/>
      <c r="IGJ106" s="4"/>
      <c r="IGK106" s="4"/>
      <c r="IGL106" s="4"/>
      <c r="IGM106" s="4"/>
      <c r="IGN106" s="4"/>
      <c r="IGO106" s="4"/>
      <c r="IGP106" s="4"/>
      <c r="IGQ106" s="4"/>
      <c r="IGR106" s="4"/>
      <c r="IGS106" s="4"/>
      <c r="IGT106" s="4"/>
      <c r="IGU106" s="4"/>
      <c r="IGV106" s="4"/>
      <c r="IGW106" s="4"/>
      <c r="IGX106" s="4"/>
      <c r="IGY106" s="4"/>
      <c r="IGZ106" s="4"/>
      <c r="IHA106" s="4"/>
      <c r="IHB106" s="4"/>
      <c r="IHC106" s="4"/>
      <c r="IHD106" s="4"/>
      <c r="IHE106" s="4"/>
      <c r="IHF106" s="4"/>
      <c r="IHG106" s="4"/>
      <c r="IHH106" s="4"/>
      <c r="IHI106" s="4"/>
      <c r="IHJ106" s="4"/>
      <c r="IHK106" s="4"/>
      <c r="IHL106" s="4"/>
      <c r="IHM106" s="4"/>
      <c r="IHN106" s="4"/>
      <c r="IHO106" s="4"/>
      <c r="IHP106" s="4"/>
      <c r="IHQ106" s="4"/>
      <c r="IHR106" s="4"/>
      <c r="IHS106" s="4"/>
      <c r="IHT106" s="4"/>
      <c r="IHU106" s="4"/>
      <c r="IHV106" s="4"/>
      <c r="IHW106" s="4"/>
      <c r="IHX106" s="4"/>
      <c r="IHY106" s="4"/>
      <c r="IHZ106" s="4"/>
      <c r="IIA106" s="4"/>
      <c r="IIB106" s="4"/>
      <c r="IIC106" s="4"/>
      <c r="IID106" s="4"/>
      <c r="IIE106" s="4"/>
      <c r="IIF106" s="4"/>
      <c r="IIG106" s="4"/>
      <c r="IIH106" s="4"/>
      <c r="III106" s="4"/>
      <c r="IIJ106" s="4"/>
      <c r="IIK106" s="4"/>
      <c r="IIL106" s="4"/>
      <c r="IIM106" s="4"/>
      <c r="IIN106" s="4"/>
      <c r="IIO106" s="4"/>
      <c r="IIP106" s="4"/>
      <c r="IIQ106" s="4"/>
      <c r="IIR106" s="4"/>
      <c r="IIS106" s="4"/>
      <c r="IIT106" s="4"/>
      <c r="IIU106" s="4"/>
      <c r="IIV106" s="4"/>
      <c r="IIW106" s="4"/>
      <c r="IIX106" s="4"/>
      <c r="IIY106" s="4"/>
      <c r="IIZ106" s="4"/>
      <c r="IJA106" s="4"/>
      <c r="IJB106" s="4"/>
      <c r="IJC106" s="4"/>
      <c r="IJD106" s="4"/>
      <c r="IJE106" s="4"/>
      <c r="IJF106" s="4"/>
      <c r="IJG106" s="4"/>
      <c r="IJH106" s="4"/>
      <c r="IJI106" s="4"/>
      <c r="IJJ106" s="4"/>
      <c r="IJK106" s="4"/>
      <c r="IJL106" s="4"/>
      <c r="IJM106" s="4"/>
      <c r="IJN106" s="4"/>
      <c r="IJO106" s="4"/>
      <c r="IJP106" s="4"/>
      <c r="IJQ106" s="4"/>
      <c r="IJR106" s="4"/>
      <c r="IJS106" s="4"/>
      <c r="IJT106" s="4"/>
      <c r="IJU106" s="4"/>
      <c r="IJV106" s="4"/>
      <c r="IJW106" s="4"/>
      <c r="IJX106" s="4"/>
      <c r="IJY106" s="4"/>
      <c r="IJZ106" s="4"/>
      <c r="IKA106" s="4"/>
      <c r="IKB106" s="4"/>
      <c r="IKC106" s="4"/>
      <c r="IKD106" s="4"/>
      <c r="IKE106" s="4"/>
      <c r="IKF106" s="4"/>
      <c r="IKG106" s="4"/>
      <c r="IKH106" s="4"/>
      <c r="IKI106" s="4"/>
      <c r="IKJ106" s="4"/>
      <c r="IKK106" s="4"/>
      <c r="IKL106" s="4"/>
      <c r="IKM106" s="4"/>
      <c r="IKN106" s="4"/>
      <c r="IKO106" s="4"/>
      <c r="IKP106" s="4"/>
      <c r="IKQ106" s="4"/>
      <c r="IKR106" s="4"/>
      <c r="IKS106" s="4"/>
      <c r="IKT106" s="4"/>
      <c r="IKU106" s="4"/>
      <c r="IKV106" s="4"/>
      <c r="IKW106" s="4"/>
      <c r="IKX106" s="4"/>
      <c r="IKY106" s="4"/>
      <c r="IKZ106" s="4"/>
      <c r="ILA106" s="4"/>
      <c r="ILB106" s="4"/>
      <c r="ILC106" s="4"/>
      <c r="ILD106" s="4"/>
      <c r="ILE106" s="4"/>
      <c r="ILF106" s="4"/>
      <c r="ILG106" s="4"/>
      <c r="ILH106" s="4"/>
      <c r="ILI106" s="4"/>
      <c r="ILJ106" s="4"/>
      <c r="ILK106" s="4"/>
      <c r="ILL106" s="4"/>
      <c r="ILM106" s="4"/>
      <c r="ILN106" s="4"/>
      <c r="ILO106" s="4"/>
      <c r="ILP106" s="4"/>
      <c r="ILQ106" s="4"/>
      <c r="ILR106" s="4"/>
      <c r="ILS106" s="4"/>
      <c r="ILT106" s="4"/>
      <c r="ILU106" s="4"/>
      <c r="ILV106" s="4"/>
      <c r="ILW106" s="4"/>
      <c r="ILX106" s="4"/>
      <c r="ILY106" s="4"/>
      <c r="ILZ106" s="4"/>
      <c r="IMA106" s="4"/>
      <c r="IMB106" s="4"/>
      <c r="IMC106" s="4"/>
      <c r="IMD106" s="4"/>
      <c r="IME106" s="4"/>
      <c r="IMF106" s="4"/>
      <c r="IMG106" s="4"/>
      <c r="IMH106" s="4"/>
      <c r="IMI106" s="4"/>
      <c r="IMJ106" s="4"/>
      <c r="IMK106" s="4"/>
      <c r="IML106" s="4"/>
      <c r="IMM106" s="4"/>
      <c r="IMN106" s="4"/>
      <c r="IMO106" s="4"/>
      <c r="IMP106" s="4"/>
      <c r="IMQ106" s="4"/>
      <c r="IMR106" s="4"/>
      <c r="IMS106" s="4"/>
      <c r="IMT106" s="4"/>
      <c r="IMU106" s="4"/>
      <c r="IMV106" s="4"/>
      <c r="IMW106" s="4"/>
      <c r="IMX106" s="4"/>
      <c r="IMY106" s="4"/>
      <c r="IMZ106" s="4"/>
      <c r="INA106" s="4"/>
      <c r="INB106" s="4"/>
      <c r="INC106" s="4"/>
      <c r="IND106" s="4"/>
      <c r="INE106" s="4"/>
      <c r="INF106" s="4"/>
      <c r="ING106" s="4"/>
      <c r="INH106" s="4"/>
      <c r="INI106" s="4"/>
      <c r="INJ106" s="4"/>
      <c r="INK106" s="4"/>
      <c r="INL106" s="4"/>
      <c r="INM106" s="4"/>
      <c r="INN106" s="4"/>
      <c r="INO106" s="4"/>
      <c r="INP106" s="4"/>
      <c r="INQ106" s="4"/>
      <c r="INR106" s="4"/>
      <c r="INS106" s="4"/>
      <c r="INT106" s="4"/>
      <c r="INU106" s="4"/>
      <c r="INV106" s="4"/>
      <c r="INW106" s="4"/>
      <c r="INX106" s="4"/>
      <c r="INY106" s="4"/>
      <c r="INZ106" s="4"/>
      <c r="IOA106" s="4"/>
      <c r="IOB106" s="4"/>
      <c r="IOC106" s="4"/>
      <c r="IOD106" s="4"/>
      <c r="IOE106" s="4"/>
      <c r="IOF106" s="4"/>
      <c r="IOG106" s="4"/>
      <c r="IOH106" s="4"/>
      <c r="IOI106" s="4"/>
      <c r="IOJ106" s="4"/>
      <c r="IOK106" s="4"/>
      <c r="IOL106" s="4"/>
      <c r="IOM106" s="4"/>
      <c r="ION106" s="4"/>
      <c r="IOO106" s="4"/>
      <c r="IOP106" s="4"/>
      <c r="IOQ106" s="4"/>
      <c r="IOR106" s="4"/>
      <c r="IOS106" s="4"/>
      <c r="IOT106" s="4"/>
      <c r="IOU106" s="4"/>
      <c r="IOV106" s="4"/>
      <c r="IOW106" s="4"/>
      <c r="IOX106" s="4"/>
      <c r="IOY106" s="4"/>
      <c r="IOZ106" s="4"/>
      <c r="IPA106" s="4"/>
      <c r="IPB106" s="4"/>
      <c r="IPC106" s="4"/>
      <c r="IPD106" s="4"/>
      <c r="IPE106" s="4"/>
      <c r="IPF106" s="4"/>
      <c r="IPG106" s="4"/>
      <c r="IPH106" s="4"/>
      <c r="IPI106" s="4"/>
      <c r="IPJ106" s="4"/>
      <c r="IPK106" s="4"/>
      <c r="IPL106" s="4"/>
      <c r="IPM106" s="4"/>
      <c r="IPN106" s="4"/>
      <c r="IPO106" s="4"/>
      <c r="IPP106" s="4"/>
      <c r="IPQ106" s="4"/>
      <c r="IPR106" s="4"/>
      <c r="IPS106" s="4"/>
      <c r="IPT106" s="4"/>
      <c r="IPU106" s="4"/>
      <c r="IPV106" s="4"/>
      <c r="IPW106" s="4"/>
      <c r="IPX106" s="4"/>
      <c r="IPY106" s="4"/>
      <c r="IPZ106" s="4"/>
      <c r="IQA106" s="4"/>
      <c r="IQB106" s="4"/>
      <c r="IQC106" s="4"/>
      <c r="IQD106" s="4"/>
      <c r="IQE106" s="4"/>
      <c r="IQF106" s="4"/>
      <c r="IQG106" s="4"/>
      <c r="IQH106" s="4"/>
      <c r="IQI106" s="4"/>
      <c r="IQJ106" s="4"/>
      <c r="IQK106" s="4"/>
      <c r="IQL106" s="4"/>
      <c r="IQM106" s="4"/>
      <c r="IQN106" s="4"/>
      <c r="IQO106" s="4"/>
      <c r="IQP106" s="4"/>
      <c r="IQQ106" s="4"/>
      <c r="IQR106" s="4"/>
      <c r="IQS106" s="4"/>
      <c r="IQT106" s="4"/>
      <c r="IQU106" s="4"/>
      <c r="IQV106" s="4"/>
      <c r="IQW106" s="4"/>
      <c r="IQX106" s="4"/>
      <c r="IQY106" s="4"/>
      <c r="IQZ106" s="4"/>
      <c r="IRA106" s="4"/>
      <c r="IRB106" s="4"/>
      <c r="IRC106" s="4"/>
      <c r="IRD106" s="4"/>
      <c r="IRE106" s="4"/>
      <c r="IRF106" s="4"/>
      <c r="IRG106" s="4"/>
      <c r="IRH106" s="4"/>
      <c r="IRI106" s="4"/>
      <c r="IRJ106" s="4"/>
      <c r="IRK106" s="4"/>
      <c r="IRL106" s="4"/>
      <c r="IRM106" s="4"/>
      <c r="IRN106" s="4"/>
      <c r="IRO106" s="4"/>
      <c r="IRP106" s="4"/>
      <c r="IRQ106" s="4"/>
      <c r="IRR106" s="4"/>
      <c r="IRS106" s="4"/>
      <c r="IRT106" s="4"/>
      <c r="IRU106" s="4"/>
      <c r="IRV106" s="4"/>
      <c r="IRW106" s="4"/>
      <c r="IRX106" s="4"/>
      <c r="IRY106" s="4"/>
      <c r="IRZ106" s="4"/>
      <c r="ISA106" s="4"/>
      <c r="ISB106" s="4"/>
      <c r="ISC106" s="4"/>
      <c r="ISD106" s="4"/>
      <c r="ISE106" s="4"/>
      <c r="ISF106" s="4"/>
      <c r="ISG106" s="4"/>
      <c r="ISH106" s="4"/>
      <c r="ISI106" s="4"/>
      <c r="ISJ106" s="4"/>
      <c r="ISK106" s="4"/>
      <c r="ISL106" s="4"/>
      <c r="ISM106" s="4"/>
      <c r="ISN106" s="4"/>
      <c r="ISO106" s="4"/>
      <c r="ISP106" s="4"/>
      <c r="ISQ106" s="4"/>
      <c r="ISR106" s="4"/>
      <c r="ISS106" s="4"/>
      <c r="IST106" s="4"/>
      <c r="ISU106" s="4"/>
      <c r="ISV106" s="4"/>
      <c r="ISW106" s="4"/>
      <c r="ISX106" s="4"/>
      <c r="ISY106" s="4"/>
      <c r="ISZ106" s="4"/>
      <c r="ITA106" s="4"/>
      <c r="ITB106" s="4"/>
      <c r="ITC106" s="4"/>
      <c r="ITD106" s="4"/>
      <c r="ITE106" s="4"/>
      <c r="ITF106" s="4"/>
      <c r="ITG106" s="4"/>
      <c r="ITH106" s="4"/>
      <c r="ITI106" s="4"/>
      <c r="ITJ106" s="4"/>
      <c r="ITK106" s="4"/>
      <c r="ITL106" s="4"/>
      <c r="ITM106" s="4"/>
      <c r="ITN106" s="4"/>
      <c r="ITO106" s="4"/>
      <c r="ITP106" s="4"/>
      <c r="ITQ106" s="4"/>
      <c r="ITR106" s="4"/>
      <c r="ITS106" s="4"/>
      <c r="ITT106" s="4"/>
      <c r="ITU106" s="4"/>
      <c r="ITV106" s="4"/>
      <c r="ITW106" s="4"/>
      <c r="ITX106" s="4"/>
      <c r="ITY106" s="4"/>
      <c r="ITZ106" s="4"/>
      <c r="IUA106" s="4"/>
      <c r="IUB106" s="4"/>
      <c r="IUC106" s="4"/>
      <c r="IUD106" s="4"/>
      <c r="IUE106" s="4"/>
      <c r="IUF106" s="4"/>
      <c r="IUG106" s="4"/>
      <c r="IUH106" s="4"/>
      <c r="IUI106" s="4"/>
      <c r="IUJ106" s="4"/>
      <c r="IUK106" s="4"/>
      <c r="IUL106" s="4"/>
      <c r="IUM106" s="4"/>
      <c r="IUN106" s="4"/>
      <c r="IUO106" s="4"/>
      <c r="IUP106" s="4"/>
      <c r="IUQ106" s="4"/>
      <c r="IUR106" s="4"/>
      <c r="IUS106" s="4"/>
      <c r="IUT106" s="4"/>
      <c r="IUU106" s="4"/>
      <c r="IUV106" s="4"/>
      <c r="IUW106" s="4"/>
      <c r="IUX106" s="4"/>
      <c r="IUY106" s="4"/>
      <c r="IUZ106" s="4"/>
      <c r="IVA106" s="4"/>
      <c r="IVB106" s="4"/>
      <c r="IVC106" s="4"/>
      <c r="IVD106" s="4"/>
      <c r="IVE106" s="4"/>
      <c r="IVF106" s="4"/>
      <c r="IVG106" s="4"/>
      <c r="IVH106" s="4"/>
      <c r="IVI106" s="4"/>
      <c r="IVJ106" s="4"/>
      <c r="IVK106" s="4"/>
      <c r="IVL106" s="4"/>
      <c r="IVM106" s="4"/>
      <c r="IVN106" s="4"/>
      <c r="IVO106" s="4"/>
      <c r="IVP106" s="4"/>
      <c r="IVQ106" s="4"/>
      <c r="IVR106" s="4"/>
      <c r="IVS106" s="4"/>
      <c r="IVT106" s="4"/>
      <c r="IVU106" s="4"/>
      <c r="IVV106" s="4"/>
      <c r="IVW106" s="4"/>
      <c r="IVX106" s="4"/>
      <c r="IVY106" s="4"/>
      <c r="IVZ106" s="4"/>
      <c r="IWA106" s="4"/>
      <c r="IWB106" s="4"/>
      <c r="IWC106" s="4"/>
      <c r="IWD106" s="4"/>
      <c r="IWE106" s="4"/>
      <c r="IWF106" s="4"/>
      <c r="IWG106" s="4"/>
      <c r="IWH106" s="4"/>
      <c r="IWI106" s="4"/>
      <c r="IWJ106" s="4"/>
      <c r="IWK106" s="4"/>
      <c r="IWL106" s="4"/>
      <c r="IWM106" s="4"/>
      <c r="IWN106" s="4"/>
      <c r="IWO106" s="4"/>
      <c r="IWP106" s="4"/>
      <c r="IWQ106" s="4"/>
      <c r="IWR106" s="4"/>
      <c r="IWS106" s="4"/>
      <c r="IWT106" s="4"/>
      <c r="IWU106" s="4"/>
      <c r="IWV106" s="4"/>
      <c r="IWW106" s="4"/>
      <c r="IWX106" s="4"/>
      <c r="IWY106" s="4"/>
      <c r="IWZ106" s="4"/>
      <c r="IXA106" s="4"/>
      <c r="IXB106" s="4"/>
      <c r="IXC106" s="4"/>
      <c r="IXD106" s="4"/>
      <c r="IXE106" s="4"/>
      <c r="IXF106" s="4"/>
      <c r="IXG106" s="4"/>
      <c r="IXH106" s="4"/>
      <c r="IXI106" s="4"/>
      <c r="IXJ106" s="4"/>
      <c r="IXK106" s="4"/>
      <c r="IXL106" s="4"/>
      <c r="IXM106" s="4"/>
      <c r="IXN106" s="4"/>
      <c r="IXO106" s="4"/>
      <c r="IXP106" s="4"/>
      <c r="IXQ106" s="4"/>
      <c r="IXR106" s="4"/>
      <c r="IXS106" s="4"/>
      <c r="IXT106" s="4"/>
      <c r="IXU106" s="4"/>
      <c r="IXV106" s="4"/>
      <c r="IXW106" s="4"/>
      <c r="IXX106" s="4"/>
      <c r="IXY106" s="4"/>
      <c r="IXZ106" s="4"/>
      <c r="IYA106" s="4"/>
      <c r="IYB106" s="4"/>
      <c r="IYC106" s="4"/>
      <c r="IYD106" s="4"/>
      <c r="IYE106" s="4"/>
      <c r="IYF106" s="4"/>
      <c r="IYG106" s="4"/>
      <c r="IYH106" s="4"/>
      <c r="IYI106" s="4"/>
      <c r="IYJ106" s="4"/>
      <c r="IYK106" s="4"/>
      <c r="IYL106" s="4"/>
      <c r="IYM106" s="4"/>
      <c r="IYN106" s="4"/>
      <c r="IYO106" s="4"/>
      <c r="IYP106" s="4"/>
      <c r="IYQ106" s="4"/>
      <c r="IYR106" s="4"/>
      <c r="IYS106" s="4"/>
      <c r="IYT106" s="4"/>
      <c r="IYU106" s="4"/>
      <c r="IYV106" s="4"/>
      <c r="IYW106" s="4"/>
      <c r="IYX106" s="4"/>
      <c r="IYY106" s="4"/>
      <c r="IYZ106" s="4"/>
      <c r="IZA106" s="4"/>
      <c r="IZB106" s="4"/>
      <c r="IZC106" s="4"/>
      <c r="IZD106" s="4"/>
      <c r="IZE106" s="4"/>
      <c r="IZF106" s="4"/>
      <c r="IZG106" s="4"/>
      <c r="IZH106" s="4"/>
      <c r="IZI106" s="4"/>
      <c r="IZJ106" s="4"/>
      <c r="IZK106" s="4"/>
      <c r="IZL106" s="4"/>
      <c r="IZM106" s="4"/>
      <c r="IZN106" s="4"/>
      <c r="IZO106" s="4"/>
      <c r="IZP106" s="4"/>
      <c r="IZQ106" s="4"/>
      <c r="IZR106" s="4"/>
      <c r="IZS106" s="4"/>
      <c r="IZT106" s="4"/>
      <c r="IZU106" s="4"/>
      <c r="IZV106" s="4"/>
      <c r="IZW106" s="4"/>
      <c r="IZX106" s="4"/>
      <c r="IZY106" s="4"/>
      <c r="IZZ106" s="4"/>
      <c r="JAA106" s="4"/>
      <c r="JAB106" s="4"/>
      <c r="JAC106" s="4"/>
      <c r="JAD106" s="4"/>
      <c r="JAE106" s="4"/>
      <c r="JAF106" s="4"/>
      <c r="JAG106" s="4"/>
      <c r="JAH106" s="4"/>
      <c r="JAI106" s="4"/>
      <c r="JAJ106" s="4"/>
      <c r="JAK106" s="4"/>
      <c r="JAL106" s="4"/>
      <c r="JAM106" s="4"/>
      <c r="JAN106" s="4"/>
      <c r="JAO106" s="4"/>
      <c r="JAP106" s="4"/>
      <c r="JAQ106" s="4"/>
      <c r="JAR106" s="4"/>
      <c r="JAS106" s="4"/>
      <c r="JAT106" s="4"/>
      <c r="JAU106" s="4"/>
      <c r="JAV106" s="4"/>
      <c r="JAW106" s="4"/>
      <c r="JAX106" s="4"/>
      <c r="JAY106" s="4"/>
      <c r="JAZ106" s="4"/>
      <c r="JBA106" s="4"/>
      <c r="JBB106" s="4"/>
      <c r="JBC106" s="4"/>
      <c r="JBD106" s="4"/>
      <c r="JBE106" s="4"/>
      <c r="JBF106" s="4"/>
      <c r="JBG106" s="4"/>
      <c r="JBH106" s="4"/>
      <c r="JBI106" s="4"/>
      <c r="JBJ106" s="4"/>
      <c r="JBK106" s="4"/>
      <c r="JBL106" s="4"/>
      <c r="JBM106" s="4"/>
      <c r="JBN106" s="4"/>
      <c r="JBO106" s="4"/>
      <c r="JBP106" s="4"/>
      <c r="JBQ106" s="4"/>
      <c r="JBR106" s="4"/>
      <c r="JBS106" s="4"/>
      <c r="JBT106" s="4"/>
      <c r="JBU106" s="4"/>
      <c r="JBV106" s="4"/>
      <c r="JBW106" s="4"/>
      <c r="JBX106" s="4"/>
      <c r="JBY106" s="4"/>
      <c r="JBZ106" s="4"/>
      <c r="JCA106" s="4"/>
      <c r="JCB106" s="4"/>
      <c r="JCC106" s="4"/>
      <c r="JCD106" s="4"/>
      <c r="JCE106" s="4"/>
      <c r="JCF106" s="4"/>
      <c r="JCG106" s="4"/>
      <c r="JCH106" s="4"/>
      <c r="JCI106" s="4"/>
      <c r="JCJ106" s="4"/>
      <c r="JCK106" s="4"/>
      <c r="JCL106" s="4"/>
      <c r="JCM106" s="4"/>
      <c r="JCN106" s="4"/>
      <c r="JCO106" s="4"/>
      <c r="JCP106" s="4"/>
      <c r="JCQ106" s="4"/>
      <c r="JCR106" s="4"/>
      <c r="JCS106" s="4"/>
      <c r="JCT106" s="4"/>
      <c r="JCU106" s="4"/>
      <c r="JCV106" s="4"/>
      <c r="JCW106" s="4"/>
      <c r="JCX106" s="4"/>
      <c r="JCY106" s="4"/>
      <c r="JCZ106" s="4"/>
      <c r="JDA106" s="4"/>
      <c r="JDB106" s="4"/>
      <c r="JDC106" s="4"/>
      <c r="JDD106" s="4"/>
      <c r="JDE106" s="4"/>
      <c r="JDF106" s="4"/>
      <c r="JDG106" s="4"/>
      <c r="JDH106" s="4"/>
      <c r="JDI106" s="4"/>
      <c r="JDJ106" s="4"/>
      <c r="JDK106" s="4"/>
      <c r="JDL106" s="4"/>
      <c r="JDM106" s="4"/>
      <c r="JDN106" s="4"/>
      <c r="JDO106" s="4"/>
      <c r="JDP106" s="4"/>
      <c r="JDQ106" s="4"/>
      <c r="JDR106" s="4"/>
      <c r="JDS106" s="4"/>
      <c r="JDT106" s="4"/>
      <c r="JDU106" s="4"/>
      <c r="JDV106" s="4"/>
      <c r="JDW106" s="4"/>
      <c r="JDX106" s="4"/>
      <c r="JDY106" s="4"/>
      <c r="JDZ106" s="4"/>
      <c r="JEA106" s="4"/>
      <c r="JEB106" s="4"/>
      <c r="JEC106" s="4"/>
      <c r="JED106" s="4"/>
      <c r="JEE106" s="4"/>
      <c r="JEF106" s="4"/>
      <c r="JEG106" s="4"/>
      <c r="JEH106" s="4"/>
      <c r="JEI106" s="4"/>
      <c r="JEJ106" s="4"/>
      <c r="JEK106" s="4"/>
      <c r="JEL106" s="4"/>
      <c r="JEM106" s="4"/>
      <c r="JEN106" s="4"/>
      <c r="JEO106" s="4"/>
      <c r="JEP106" s="4"/>
      <c r="JEQ106" s="4"/>
      <c r="JER106" s="4"/>
      <c r="JES106" s="4"/>
      <c r="JET106" s="4"/>
      <c r="JEU106" s="4"/>
      <c r="JEV106" s="4"/>
      <c r="JEW106" s="4"/>
      <c r="JEX106" s="4"/>
      <c r="JEY106" s="4"/>
      <c r="JEZ106" s="4"/>
      <c r="JFA106" s="4"/>
      <c r="JFB106" s="4"/>
      <c r="JFC106" s="4"/>
      <c r="JFD106" s="4"/>
      <c r="JFE106" s="4"/>
      <c r="JFF106" s="4"/>
      <c r="JFG106" s="4"/>
      <c r="JFH106" s="4"/>
      <c r="JFI106" s="4"/>
      <c r="JFJ106" s="4"/>
      <c r="JFK106" s="4"/>
      <c r="JFL106" s="4"/>
      <c r="JFM106" s="4"/>
      <c r="JFN106" s="4"/>
      <c r="JFO106" s="4"/>
      <c r="JFP106" s="4"/>
      <c r="JFQ106" s="4"/>
      <c r="JFR106" s="4"/>
      <c r="JFS106" s="4"/>
      <c r="JFT106" s="4"/>
      <c r="JFU106" s="4"/>
      <c r="JFV106" s="4"/>
      <c r="JFW106" s="4"/>
      <c r="JFX106" s="4"/>
      <c r="JFY106" s="4"/>
      <c r="JFZ106" s="4"/>
      <c r="JGA106" s="4"/>
      <c r="JGB106" s="4"/>
      <c r="JGC106" s="4"/>
      <c r="JGD106" s="4"/>
      <c r="JGE106" s="4"/>
      <c r="JGF106" s="4"/>
      <c r="JGG106" s="4"/>
      <c r="JGH106" s="4"/>
      <c r="JGI106" s="4"/>
      <c r="JGJ106" s="4"/>
      <c r="JGK106" s="4"/>
      <c r="JGL106" s="4"/>
      <c r="JGM106" s="4"/>
      <c r="JGN106" s="4"/>
      <c r="JGO106" s="4"/>
      <c r="JGP106" s="4"/>
      <c r="JGQ106" s="4"/>
      <c r="JGR106" s="4"/>
      <c r="JGS106" s="4"/>
      <c r="JGT106" s="4"/>
      <c r="JGU106" s="4"/>
      <c r="JGV106" s="4"/>
      <c r="JGW106" s="4"/>
      <c r="JGX106" s="4"/>
      <c r="JGY106" s="4"/>
      <c r="JGZ106" s="4"/>
      <c r="JHA106" s="4"/>
      <c r="JHB106" s="4"/>
      <c r="JHC106" s="4"/>
      <c r="JHD106" s="4"/>
      <c r="JHE106" s="4"/>
      <c r="JHF106" s="4"/>
      <c r="JHG106" s="4"/>
      <c r="JHH106" s="4"/>
      <c r="JHI106" s="4"/>
      <c r="JHJ106" s="4"/>
      <c r="JHK106" s="4"/>
      <c r="JHL106" s="4"/>
      <c r="JHM106" s="4"/>
      <c r="JHN106" s="4"/>
      <c r="JHO106" s="4"/>
      <c r="JHP106" s="4"/>
      <c r="JHQ106" s="4"/>
      <c r="JHR106" s="4"/>
      <c r="JHS106" s="4"/>
      <c r="JHT106" s="4"/>
      <c r="JHU106" s="4"/>
      <c r="JHV106" s="4"/>
      <c r="JHW106" s="4"/>
      <c r="JHX106" s="4"/>
      <c r="JHY106" s="4"/>
      <c r="JHZ106" s="4"/>
      <c r="JIA106" s="4"/>
      <c r="JIB106" s="4"/>
      <c r="JIC106" s="4"/>
      <c r="JID106" s="4"/>
      <c r="JIE106" s="4"/>
      <c r="JIF106" s="4"/>
      <c r="JIG106" s="4"/>
      <c r="JIH106" s="4"/>
      <c r="JII106" s="4"/>
      <c r="JIJ106" s="4"/>
      <c r="JIK106" s="4"/>
      <c r="JIL106" s="4"/>
      <c r="JIM106" s="4"/>
      <c r="JIN106" s="4"/>
      <c r="JIO106" s="4"/>
      <c r="JIP106" s="4"/>
      <c r="JIQ106" s="4"/>
      <c r="JIR106" s="4"/>
      <c r="JIS106" s="4"/>
      <c r="JIT106" s="4"/>
      <c r="JIU106" s="4"/>
      <c r="JIV106" s="4"/>
      <c r="JIW106" s="4"/>
      <c r="JIX106" s="4"/>
      <c r="JIY106" s="4"/>
      <c r="JIZ106" s="4"/>
      <c r="JJA106" s="4"/>
      <c r="JJB106" s="4"/>
      <c r="JJC106" s="4"/>
      <c r="JJD106" s="4"/>
      <c r="JJE106" s="4"/>
      <c r="JJF106" s="4"/>
      <c r="JJG106" s="4"/>
      <c r="JJH106" s="4"/>
      <c r="JJI106" s="4"/>
      <c r="JJJ106" s="4"/>
      <c r="JJK106" s="4"/>
      <c r="JJL106" s="4"/>
      <c r="JJM106" s="4"/>
      <c r="JJN106" s="4"/>
      <c r="JJO106" s="4"/>
      <c r="JJP106" s="4"/>
      <c r="JJQ106" s="4"/>
      <c r="JJR106" s="4"/>
      <c r="JJS106" s="4"/>
      <c r="JJT106" s="4"/>
      <c r="JJU106" s="4"/>
      <c r="JJV106" s="4"/>
      <c r="JJW106" s="4"/>
      <c r="JJX106" s="4"/>
      <c r="JJY106" s="4"/>
      <c r="JJZ106" s="4"/>
      <c r="JKA106" s="4"/>
      <c r="JKB106" s="4"/>
      <c r="JKC106" s="4"/>
      <c r="JKD106" s="4"/>
      <c r="JKE106" s="4"/>
      <c r="JKF106" s="4"/>
      <c r="JKG106" s="4"/>
      <c r="JKH106" s="4"/>
      <c r="JKI106" s="4"/>
      <c r="JKJ106" s="4"/>
      <c r="JKK106" s="4"/>
      <c r="JKL106" s="4"/>
      <c r="JKM106" s="4"/>
      <c r="JKN106" s="4"/>
      <c r="JKO106" s="4"/>
      <c r="JKP106" s="4"/>
      <c r="JKQ106" s="4"/>
      <c r="JKR106" s="4"/>
      <c r="JKS106" s="4"/>
      <c r="JKT106" s="4"/>
      <c r="JKU106" s="4"/>
      <c r="JKV106" s="4"/>
      <c r="JKW106" s="4"/>
      <c r="JKX106" s="4"/>
      <c r="JKY106" s="4"/>
      <c r="JKZ106" s="4"/>
      <c r="JLA106" s="4"/>
      <c r="JLB106" s="4"/>
      <c r="JLC106" s="4"/>
      <c r="JLD106" s="4"/>
      <c r="JLE106" s="4"/>
      <c r="JLF106" s="4"/>
      <c r="JLG106" s="4"/>
      <c r="JLH106" s="4"/>
      <c r="JLI106" s="4"/>
      <c r="JLJ106" s="4"/>
      <c r="JLK106" s="4"/>
      <c r="JLL106" s="4"/>
      <c r="JLM106" s="4"/>
      <c r="JLN106" s="4"/>
      <c r="JLO106" s="4"/>
      <c r="JLP106" s="4"/>
      <c r="JLQ106" s="4"/>
      <c r="JLR106" s="4"/>
      <c r="JLS106" s="4"/>
      <c r="JLT106" s="4"/>
      <c r="JLU106" s="4"/>
      <c r="JLV106" s="4"/>
      <c r="JLW106" s="4"/>
      <c r="JLX106" s="4"/>
      <c r="JLY106" s="4"/>
      <c r="JLZ106" s="4"/>
      <c r="JMA106" s="4"/>
      <c r="JMB106" s="4"/>
      <c r="JMC106" s="4"/>
      <c r="JMD106" s="4"/>
      <c r="JME106" s="4"/>
      <c r="JMF106" s="4"/>
      <c r="JMG106" s="4"/>
      <c r="JMH106" s="4"/>
      <c r="JMI106" s="4"/>
      <c r="JMJ106" s="4"/>
      <c r="JMK106" s="4"/>
      <c r="JML106" s="4"/>
      <c r="JMM106" s="4"/>
      <c r="JMN106" s="4"/>
      <c r="JMO106" s="4"/>
      <c r="JMP106" s="4"/>
      <c r="JMQ106" s="4"/>
      <c r="JMR106" s="4"/>
      <c r="JMS106" s="4"/>
      <c r="JMT106" s="4"/>
      <c r="JMU106" s="4"/>
      <c r="JMV106" s="4"/>
      <c r="JMW106" s="4"/>
      <c r="JMX106" s="4"/>
      <c r="JMY106" s="4"/>
      <c r="JMZ106" s="4"/>
      <c r="JNA106" s="4"/>
      <c r="JNB106" s="4"/>
      <c r="JNC106" s="4"/>
      <c r="JND106" s="4"/>
      <c r="JNE106" s="4"/>
      <c r="JNF106" s="4"/>
      <c r="JNG106" s="4"/>
      <c r="JNH106" s="4"/>
      <c r="JNI106" s="4"/>
      <c r="JNJ106" s="4"/>
      <c r="JNK106" s="4"/>
      <c r="JNL106" s="4"/>
      <c r="JNM106" s="4"/>
      <c r="JNN106" s="4"/>
      <c r="JNO106" s="4"/>
      <c r="JNP106" s="4"/>
      <c r="JNQ106" s="4"/>
      <c r="JNR106" s="4"/>
      <c r="JNS106" s="4"/>
      <c r="JNT106" s="4"/>
      <c r="JNU106" s="4"/>
      <c r="JNV106" s="4"/>
      <c r="JNW106" s="4"/>
      <c r="JNX106" s="4"/>
      <c r="JNY106" s="4"/>
      <c r="JNZ106" s="4"/>
      <c r="JOA106" s="4"/>
      <c r="JOB106" s="4"/>
      <c r="JOC106" s="4"/>
      <c r="JOD106" s="4"/>
      <c r="JOE106" s="4"/>
      <c r="JOF106" s="4"/>
      <c r="JOG106" s="4"/>
      <c r="JOH106" s="4"/>
      <c r="JOI106" s="4"/>
      <c r="JOJ106" s="4"/>
      <c r="JOK106" s="4"/>
      <c r="JOL106" s="4"/>
      <c r="JOM106" s="4"/>
      <c r="JON106" s="4"/>
      <c r="JOO106" s="4"/>
      <c r="JOP106" s="4"/>
      <c r="JOQ106" s="4"/>
      <c r="JOR106" s="4"/>
      <c r="JOS106" s="4"/>
      <c r="JOT106" s="4"/>
      <c r="JOU106" s="4"/>
      <c r="JOV106" s="4"/>
      <c r="JOW106" s="4"/>
      <c r="JOX106" s="4"/>
      <c r="JOY106" s="4"/>
      <c r="JOZ106" s="4"/>
      <c r="JPA106" s="4"/>
      <c r="JPB106" s="4"/>
      <c r="JPC106" s="4"/>
      <c r="JPD106" s="4"/>
      <c r="JPE106" s="4"/>
      <c r="JPF106" s="4"/>
      <c r="JPG106" s="4"/>
      <c r="JPH106" s="4"/>
      <c r="JPI106" s="4"/>
      <c r="JPJ106" s="4"/>
      <c r="JPK106" s="4"/>
      <c r="JPL106" s="4"/>
      <c r="JPM106" s="4"/>
      <c r="JPN106" s="4"/>
      <c r="JPO106" s="4"/>
      <c r="JPP106" s="4"/>
      <c r="JPQ106" s="4"/>
      <c r="JPR106" s="4"/>
      <c r="JPS106" s="4"/>
      <c r="JPT106" s="4"/>
      <c r="JPU106" s="4"/>
      <c r="JPV106" s="4"/>
      <c r="JPW106" s="4"/>
      <c r="JPX106" s="4"/>
      <c r="JPY106" s="4"/>
      <c r="JPZ106" s="4"/>
      <c r="JQA106" s="4"/>
      <c r="JQB106" s="4"/>
      <c r="JQC106" s="4"/>
      <c r="JQD106" s="4"/>
      <c r="JQE106" s="4"/>
      <c r="JQF106" s="4"/>
      <c r="JQG106" s="4"/>
      <c r="JQH106" s="4"/>
      <c r="JQI106" s="4"/>
      <c r="JQJ106" s="4"/>
      <c r="JQK106" s="4"/>
      <c r="JQL106" s="4"/>
      <c r="JQM106" s="4"/>
      <c r="JQN106" s="4"/>
      <c r="JQO106" s="4"/>
      <c r="JQP106" s="4"/>
      <c r="JQQ106" s="4"/>
      <c r="JQR106" s="4"/>
      <c r="JQS106" s="4"/>
      <c r="JQT106" s="4"/>
      <c r="JQU106" s="4"/>
      <c r="JQV106" s="4"/>
      <c r="JQW106" s="4"/>
      <c r="JQX106" s="4"/>
      <c r="JQY106" s="4"/>
      <c r="JQZ106" s="4"/>
      <c r="JRA106" s="4"/>
      <c r="JRB106" s="4"/>
      <c r="JRC106" s="4"/>
      <c r="JRD106" s="4"/>
      <c r="JRE106" s="4"/>
      <c r="JRF106" s="4"/>
      <c r="JRG106" s="4"/>
      <c r="JRH106" s="4"/>
      <c r="JRI106" s="4"/>
      <c r="JRJ106" s="4"/>
      <c r="JRK106" s="4"/>
      <c r="JRL106" s="4"/>
      <c r="JRM106" s="4"/>
      <c r="JRN106" s="4"/>
      <c r="JRO106" s="4"/>
      <c r="JRP106" s="4"/>
      <c r="JRQ106" s="4"/>
      <c r="JRR106" s="4"/>
      <c r="JRS106" s="4"/>
      <c r="JRT106" s="4"/>
      <c r="JRU106" s="4"/>
      <c r="JRV106" s="4"/>
      <c r="JRW106" s="4"/>
      <c r="JRX106" s="4"/>
      <c r="JRY106" s="4"/>
      <c r="JRZ106" s="4"/>
      <c r="JSA106" s="4"/>
      <c r="JSB106" s="4"/>
      <c r="JSC106" s="4"/>
      <c r="JSD106" s="4"/>
      <c r="JSE106" s="4"/>
      <c r="JSF106" s="4"/>
      <c r="JSG106" s="4"/>
      <c r="JSH106" s="4"/>
      <c r="JSI106" s="4"/>
      <c r="JSJ106" s="4"/>
      <c r="JSK106" s="4"/>
      <c r="JSL106" s="4"/>
      <c r="JSM106" s="4"/>
      <c r="JSN106" s="4"/>
      <c r="JSO106" s="4"/>
      <c r="JSP106" s="4"/>
      <c r="JSQ106" s="4"/>
      <c r="JSR106" s="4"/>
      <c r="JSS106" s="4"/>
      <c r="JST106" s="4"/>
      <c r="JSU106" s="4"/>
      <c r="JSV106" s="4"/>
      <c r="JSW106" s="4"/>
      <c r="JSX106" s="4"/>
      <c r="JSY106" s="4"/>
      <c r="JSZ106" s="4"/>
      <c r="JTA106" s="4"/>
      <c r="JTB106" s="4"/>
      <c r="JTC106" s="4"/>
      <c r="JTD106" s="4"/>
      <c r="JTE106" s="4"/>
      <c r="JTF106" s="4"/>
      <c r="JTG106" s="4"/>
      <c r="JTH106" s="4"/>
      <c r="JTI106" s="4"/>
      <c r="JTJ106" s="4"/>
      <c r="JTK106" s="4"/>
      <c r="JTL106" s="4"/>
      <c r="JTM106" s="4"/>
      <c r="JTN106" s="4"/>
      <c r="JTO106" s="4"/>
      <c r="JTP106" s="4"/>
      <c r="JTQ106" s="4"/>
      <c r="JTR106" s="4"/>
      <c r="JTS106" s="4"/>
      <c r="JTT106" s="4"/>
      <c r="JTU106" s="4"/>
      <c r="JTV106" s="4"/>
      <c r="JTW106" s="4"/>
      <c r="JTX106" s="4"/>
      <c r="JTY106" s="4"/>
      <c r="JTZ106" s="4"/>
      <c r="JUA106" s="4"/>
      <c r="JUB106" s="4"/>
      <c r="JUC106" s="4"/>
      <c r="JUD106" s="4"/>
      <c r="JUE106" s="4"/>
      <c r="JUF106" s="4"/>
      <c r="JUG106" s="4"/>
      <c r="JUH106" s="4"/>
      <c r="JUI106" s="4"/>
      <c r="JUJ106" s="4"/>
      <c r="JUK106" s="4"/>
      <c r="JUL106" s="4"/>
      <c r="JUM106" s="4"/>
      <c r="JUN106" s="4"/>
      <c r="JUO106" s="4"/>
      <c r="JUP106" s="4"/>
      <c r="JUQ106" s="4"/>
      <c r="JUR106" s="4"/>
      <c r="JUS106" s="4"/>
      <c r="JUT106" s="4"/>
      <c r="JUU106" s="4"/>
      <c r="JUV106" s="4"/>
      <c r="JUW106" s="4"/>
      <c r="JUX106" s="4"/>
      <c r="JUY106" s="4"/>
      <c r="JUZ106" s="4"/>
      <c r="JVA106" s="4"/>
      <c r="JVB106" s="4"/>
      <c r="JVC106" s="4"/>
      <c r="JVD106" s="4"/>
      <c r="JVE106" s="4"/>
      <c r="JVF106" s="4"/>
      <c r="JVG106" s="4"/>
      <c r="JVH106" s="4"/>
      <c r="JVI106" s="4"/>
      <c r="JVJ106" s="4"/>
      <c r="JVK106" s="4"/>
      <c r="JVL106" s="4"/>
      <c r="JVM106" s="4"/>
      <c r="JVN106" s="4"/>
      <c r="JVO106" s="4"/>
      <c r="JVP106" s="4"/>
      <c r="JVQ106" s="4"/>
      <c r="JVR106" s="4"/>
      <c r="JVS106" s="4"/>
      <c r="JVT106" s="4"/>
      <c r="JVU106" s="4"/>
      <c r="JVV106" s="4"/>
      <c r="JVW106" s="4"/>
      <c r="JVX106" s="4"/>
      <c r="JVY106" s="4"/>
      <c r="JVZ106" s="4"/>
      <c r="JWA106" s="4"/>
      <c r="JWB106" s="4"/>
      <c r="JWC106" s="4"/>
      <c r="JWD106" s="4"/>
      <c r="JWE106" s="4"/>
      <c r="JWF106" s="4"/>
      <c r="JWG106" s="4"/>
      <c r="JWH106" s="4"/>
      <c r="JWI106" s="4"/>
      <c r="JWJ106" s="4"/>
      <c r="JWK106" s="4"/>
      <c r="JWL106" s="4"/>
      <c r="JWM106" s="4"/>
      <c r="JWN106" s="4"/>
      <c r="JWO106" s="4"/>
      <c r="JWP106" s="4"/>
      <c r="JWQ106" s="4"/>
      <c r="JWR106" s="4"/>
      <c r="JWS106" s="4"/>
      <c r="JWT106" s="4"/>
      <c r="JWU106" s="4"/>
      <c r="JWV106" s="4"/>
      <c r="JWW106" s="4"/>
      <c r="JWX106" s="4"/>
      <c r="JWY106" s="4"/>
      <c r="JWZ106" s="4"/>
      <c r="JXA106" s="4"/>
      <c r="JXB106" s="4"/>
      <c r="JXC106" s="4"/>
      <c r="JXD106" s="4"/>
      <c r="JXE106" s="4"/>
      <c r="JXF106" s="4"/>
      <c r="JXG106" s="4"/>
      <c r="JXH106" s="4"/>
      <c r="JXI106" s="4"/>
      <c r="JXJ106" s="4"/>
      <c r="JXK106" s="4"/>
      <c r="JXL106" s="4"/>
      <c r="JXM106" s="4"/>
      <c r="JXN106" s="4"/>
      <c r="JXO106" s="4"/>
      <c r="JXP106" s="4"/>
      <c r="JXQ106" s="4"/>
      <c r="JXR106" s="4"/>
      <c r="JXS106" s="4"/>
      <c r="JXT106" s="4"/>
      <c r="JXU106" s="4"/>
      <c r="JXV106" s="4"/>
      <c r="JXW106" s="4"/>
      <c r="JXX106" s="4"/>
      <c r="JXY106" s="4"/>
      <c r="JXZ106" s="4"/>
      <c r="JYA106" s="4"/>
      <c r="JYB106" s="4"/>
      <c r="JYC106" s="4"/>
      <c r="JYD106" s="4"/>
      <c r="JYE106" s="4"/>
      <c r="JYF106" s="4"/>
      <c r="JYG106" s="4"/>
      <c r="JYH106" s="4"/>
      <c r="JYI106" s="4"/>
      <c r="JYJ106" s="4"/>
      <c r="JYK106" s="4"/>
      <c r="JYL106" s="4"/>
      <c r="JYM106" s="4"/>
      <c r="JYN106" s="4"/>
      <c r="JYO106" s="4"/>
      <c r="JYP106" s="4"/>
      <c r="JYQ106" s="4"/>
      <c r="JYR106" s="4"/>
      <c r="JYS106" s="4"/>
      <c r="JYT106" s="4"/>
      <c r="JYU106" s="4"/>
      <c r="JYV106" s="4"/>
      <c r="JYW106" s="4"/>
      <c r="JYX106" s="4"/>
      <c r="JYY106" s="4"/>
      <c r="JYZ106" s="4"/>
      <c r="JZA106" s="4"/>
      <c r="JZB106" s="4"/>
      <c r="JZC106" s="4"/>
      <c r="JZD106" s="4"/>
      <c r="JZE106" s="4"/>
      <c r="JZF106" s="4"/>
      <c r="JZG106" s="4"/>
      <c r="JZH106" s="4"/>
      <c r="JZI106" s="4"/>
      <c r="JZJ106" s="4"/>
      <c r="JZK106" s="4"/>
      <c r="JZL106" s="4"/>
      <c r="JZM106" s="4"/>
      <c r="JZN106" s="4"/>
      <c r="JZO106" s="4"/>
      <c r="JZP106" s="4"/>
      <c r="JZQ106" s="4"/>
      <c r="JZR106" s="4"/>
      <c r="JZS106" s="4"/>
      <c r="JZT106" s="4"/>
      <c r="JZU106" s="4"/>
      <c r="JZV106" s="4"/>
      <c r="JZW106" s="4"/>
      <c r="JZX106" s="4"/>
      <c r="JZY106" s="4"/>
      <c r="JZZ106" s="4"/>
      <c r="KAA106" s="4"/>
      <c r="KAB106" s="4"/>
      <c r="KAC106" s="4"/>
      <c r="KAD106" s="4"/>
      <c r="KAE106" s="4"/>
      <c r="KAF106" s="4"/>
      <c r="KAG106" s="4"/>
      <c r="KAH106" s="4"/>
      <c r="KAI106" s="4"/>
      <c r="KAJ106" s="4"/>
      <c r="KAK106" s="4"/>
      <c r="KAL106" s="4"/>
      <c r="KAM106" s="4"/>
      <c r="KAN106" s="4"/>
      <c r="KAO106" s="4"/>
      <c r="KAP106" s="4"/>
      <c r="KAQ106" s="4"/>
      <c r="KAR106" s="4"/>
      <c r="KAS106" s="4"/>
      <c r="KAT106" s="4"/>
      <c r="KAU106" s="4"/>
      <c r="KAV106" s="4"/>
      <c r="KAW106" s="4"/>
      <c r="KAX106" s="4"/>
      <c r="KAY106" s="4"/>
      <c r="KAZ106" s="4"/>
      <c r="KBA106" s="4"/>
      <c r="KBB106" s="4"/>
      <c r="KBC106" s="4"/>
      <c r="KBD106" s="4"/>
      <c r="KBE106" s="4"/>
      <c r="KBF106" s="4"/>
      <c r="KBG106" s="4"/>
      <c r="KBH106" s="4"/>
      <c r="KBI106" s="4"/>
      <c r="KBJ106" s="4"/>
      <c r="KBK106" s="4"/>
      <c r="KBL106" s="4"/>
      <c r="KBM106" s="4"/>
      <c r="KBN106" s="4"/>
      <c r="KBO106" s="4"/>
      <c r="KBP106" s="4"/>
      <c r="KBQ106" s="4"/>
      <c r="KBR106" s="4"/>
      <c r="KBS106" s="4"/>
      <c r="KBT106" s="4"/>
      <c r="KBU106" s="4"/>
      <c r="KBV106" s="4"/>
      <c r="KBW106" s="4"/>
      <c r="KBX106" s="4"/>
      <c r="KBY106" s="4"/>
      <c r="KBZ106" s="4"/>
      <c r="KCA106" s="4"/>
      <c r="KCB106" s="4"/>
      <c r="KCC106" s="4"/>
      <c r="KCD106" s="4"/>
      <c r="KCE106" s="4"/>
      <c r="KCF106" s="4"/>
      <c r="KCG106" s="4"/>
      <c r="KCH106" s="4"/>
      <c r="KCI106" s="4"/>
      <c r="KCJ106" s="4"/>
      <c r="KCK106" s="4"/>
      <c r="KCL106" s="4"/>
      <c r="KCM106" s="4"/>
      <c r="KCN106" s="4"/>
      <c r="KCO106" s="4"/>
      <c r="KCP106" s="4"/>
      <c r="KCQ106" s="4"/>
      <c r="KCR106" s="4"/>
      <c r="KCS106" s="4"/>
      <c r="KCT106" s="4"/>
      <c r="KCU106" s="4"/>
      <c r="KCV106" s="4"/>
      <c r="KCW106" s="4"/>
      <c r="KCX106" s="4"/>
      <c r="KCY106" s="4"/>
      <c r="KCZ106" s="4"/>
      <c r="KDA106" s="4"/>
      <c r="KDB106" s="4"/>
      <c r="KDC106" s="4"/>
      <c r="KDD106" s="4"/>
      <c r="KDE106" s="4"/>
      <c r="KDF106" s="4"/>
      <c r="KDG106" s="4"/>
      <c r="KDH106" s="4"/>
      <c r="KDI106" s="4"/>
      <c r="KDJ106" s="4"/>
      <c r="KDK106" s="4"/>
      <c r="KDL106" s="4"/>
      <c r="KDM106" s="4"/>
      <c r="KDN106" s="4"/>
      <c r="KDO106" s="4"/>
      <c r="KDP106" s="4"/>
      <c r="KDQ106" s="4"/>
      <c r="KDR106" s="4"/>
      <c r="KDS106" s="4"/>
      <c r="KDT106" s="4"/>
      <c r="KDU106" s="4"/>
      <c r="KDV106" s="4"/>
      <c r="KDW106" s="4"/>
      <c r="KDX106" s="4"/>
      <c r="KDY106" s="4"/>
      <c r="KDZ106" s="4"/>
      <c r="KEA106" s="4"/>
      <c r="KEB106" s="4"/>
      <c r="KEC106" s="4"/>
      <c r="KED106" s="4"/>
      <c r="KEE106" s="4"/>
      <c r="KEF106" s="4"/>
      <c r="KEG106" s="4"/>
      <c r="KEH106" s="4"/>
      <c r="KEI106" s="4"/>
      <c r="KEJ106" s="4"/>
      <c r="KEK106" s="4"/>
      <c r="KEL106" s="4"/>
      <c r="KEM106" s="4"/>
      <c r="KEN106" s="4"/>
      <c r="KEO106" s="4"/>
      <c r="KEP106" s="4"/>
      <c r="KEQ106" s="4"/>
      <c r="KER106" s="4"/>
      <c r="KES106" s="4"/>
      <c r="KET106" s="4"/>
      <c r="KEU106" s="4"/>
      <c r="KEV106" s="4"/>
      <c r="KEW106" s="4"/>
      <c r="KEX106" s="4"/>
      <c r="KEY106" s="4"/>
      <c r="KEZ106" s="4"/>
      <c r="KFA106" s="4"/>
      <c r="KFB106" s="4"/>
      <c r="KFC106" s="4"/>
      <c r="KFD106" s="4"/>
      <c r="KFE106" s="4"/>
      <c r="KFF106" s="4"/>
      <c r="KFG106" s="4"/>
      <c r="KFH106" s="4"/>
      <c r="KFI106" s="4"/>
      <c r="KFJ106" s="4"/>
      <c r="KFK106" s="4"/>
      <c r="KFL106" s="4"/>
      <c r="KFM106" s="4"/>
      <c r="KFN106" s="4"/>
      <c r="KFO106" s="4"/>
      <c r="KFP106" s="4"/>
      <c r="KFQ106" s="4"/>
      <c r="KFR106" s="4"/>
      <c r="KFS106" s="4"/>
      <c r="KFT106" s="4"/>
      <c r="KFU106" s="4"/>
      <c r="KFV106" s="4"/>
      <c r="KFW106" s="4"/>
      <c r="KFX106" s="4"/>
      <c r="KFY106" s="4"/>
      <c r="KFZ106" s="4"/>
      <c r="KGA106" s="4"/>
      <c r="KGB106" s="4"/>
      <c r="KGC106" s="4"/>
      <c r="KGD106" s="4"/>
      <c r="KGE106" s="4"/>
      <c r="KGF106" s="4"/>
      <c r="KGG106" s="4"/>
      <c r="KGH106" s="4"/>
      <c r="KGI106" s="4"/>
      <c r="KGJ106" s="4"/>
      <c r="KGK106" s="4"/>
      <c r="KGL106" s="4"/>
      <c r="KGM106" s="4"/>
      <c r="KGN106" s="4"/>
      <c r="KGO106" s="4"/>
      <c r="KGP106" s="4"/>
      <c r="KGQ106" s="4"/>
      <c r="KGR106" s="4"/>
      <c r="KGS106" s="4"/>
      <c r="KGT106" s="4"/>
      <c r="KGU106" s="4"/>
      <c r="KGV106" s="4"/>
      <c r="KGW106" s="4"/>
      <c r="KGX106" s="4"/>
      <c r="KGY106" s="4"/>
      <c r="KGZ106" s="4"/>
      <c r="KHA106" s="4"/>
      <c r="KHB106" s="4"/>
      <c r="KHC106" s="4"/>
      <c r="KHD106" s="4"/>
      <c r="KHE106" s="4"/>
      <c r="KHF106" s="4"/>
      <c r="KHG106" s="4"/>
      <c r="KHH106" s="4"/>
      <c r="KHI106" s="4"/>
      <c r="KHJ106" s="4"/>
      <c r="KHK106" s="4"/>
      <c r="KHL106" s="4"/>
      <c r="KHM106" s="4"/>
      <c r="KHN106" s="4"/>
      <c r="KHO106" s="4"/>
      <c r="KHP106" s="4"/>
      <c r="KHQ106" s="4"/>
      <c r="KHR106" s="4"/>
      <c r="KHS106" s="4"/>
      <c r="KHT106" s="4"/>
      <c r="KHU106" s="4"/>
      <c r="KHV106" s="4"/>
      <c r="KHW106" s="4"/>
      <c r="KHX106" s="4"/>
      <c r="KHY106" s="4"/>
      <c r="KHZ106" s="4"/>
      <c r="KIA106" s="4"/>
      <c r="KIB106" s="4"/>
      <c r="KIC106" s="4"/>
      <c r="KID106" s="4"/>
      <c r="KIE106" s="4"/>
      <c r="KIF106" s="4"/>
      <c r="KIG106" s="4"/>
      <c r="KIH106" s="4"/>
      <c r="KII106" s="4"/>
      <c r="KIJ106" s="4"/>
      <c r="KIK106" s="4"/>
      <c r="KIL106" s="4"/>
      <c r="KIM106" s="4"/>
      <c r="KIN106" s="4"/>
      <c r="KIO106" s="4"/>
      <c r="KIP106" s="4"/>
      <c r="KIQ106" s="4"/>
      <c r="KIR106" s="4"/>
      <c r="KIS106" s="4"/>
      <c r="KIT106" s="4"/>
      <c r="KIU106" s="4"/>
      <c r="KIV106" s="4"/>
      <c r="KIW106" s="4"/>
      <c r="KIX106" s="4"/>
      <c r="KIY106" s="4"/>
      <c r="KIZ106" s="4"/>
      <c r="KJA106" s="4"/>
      <c r="KJB106" s="4"/>
      <c r="KJC106" s="4"/>
      <c r="KJD106" s="4"/>
      <c r="KJE106" s="4"/>
      <c r="KJF106" s="4"/>
      <c r="KJG106" s="4"/>
      <c r="KJH106" s="4"/>
      <c r="KJI106" s="4"/>
      <c r="KJJ106" s="4"/>
      <c r="KJK106" s="4"/>
      <c r="KJL106" s="4"/>
      <c r="KJM106" s="4"/>
      <c r="KJN106" s="4"/>
      <c r="KJO106" s="4"/>
      <c r="KJP106" s="4"/>
      <c r="KJQ106" s="4"/>
      <c r="KJR106" s="4"/>
      <c r="KJS106" s="4"/>
      <c r="KJT106" s="4"/>
      <c r="KJU106" s="4"/>
      <c r="KJV106" s="4"/>
      <c r="KJW106" s="4"/>
      <c r="KJX106" s="4"/>
      <c r="KJY106" s="4"/>
      <c r="KJZ106" s="4"/>
      <c r="KKA106" s="4"/>
      <c r="KKB106" s="4"/>
      <c r="KKC106" s="4"/>
      <c r="KKD106" s="4"/>
      <c r="KKE106" s="4"/>
      <c r="KKF106" s="4"/>
      <c r="KKG106" s="4"/>
      <c r="KKH106" s="4"/>
      <c r="KKI106" s="4"/>
      <c r="KKJ106" s="4"/>
      <c r="KKK106" s="4"/>
      <c r="KKL106" s="4"/>
      <c r="KKM106" s="4"/>
      <c r="KKN106" s="4"/>
      <c r="KKO106" s="4"/>
      <c r="KKP106" s="4"/>
      <c r="KKQ106" s="4"/>
      <c r="KKR106" s="4"/>
      <c r="KKS106" s="4"/>
      <c r="KKT106" s="4"/>
      <c r="KKU106" s="4"/>
      <c r="KKV106" s="4"/>
      <c r="KKW106" s="4"/>
      <c r="KKX106" s="4"/>
      <c r="KKY106" s="4"/>
      <c r="KKZ106" s="4"/>
      <c r="KLA106" s="4"/>
      <c r="KLB106" s="4"/>
      <c r="KLC106" s="4"/>
      <c r="KLD106" s="4"/>
      <c r="KLE106" s="4"/>
      <c r="KLF106" s="4"/>
      <c r="KLG106" s="4"/>
      <c r="KLH106" s="4"/>
      <c r="KLI106" s="4"/>
      <c r="KLJ106" s="4"/>
      <c r="KLK106" s="4"/>
      <c r="KLL106" s="4"/>
      <c r="KLM106" s="4"/>
      <c r="KLN106" s="4"/>
      <c r="KLO106" s="4"/>
      <c r="KLP106" s="4"/>
      <c r="KLQ106" s="4"/>
      <c r="KLR106" s="4"/>
      <c r="KLS106" s="4"/>
      <c r="KLT106" s="4"/>
      <c r="KLU106" s="4"/>
      <c r="KLV106" s="4"/>
      <c r="KLW106" s="4"/>
      <c r="KLX106" s="4"/>
      <c r="KLY106" s="4"/>
      <c r="KLZ106" s="4"/>
      <c r="KMA106" s="4"/>
      <c r="KMB106" s="4"/>
      <c r="KMC106" s="4"/>
      <c r="KMD106" s="4"/>
      <c r="KME106" s="4"/>
      <c r="KMF106" s="4"/>
      <c r="KMG106" s="4"/>
      <c r="KMH106" s="4"/>
      <c r="KMI106" s="4"/>
      <c r="KMJ106" s="4"/>
      <c r="KMK106" s="4"/>
      <c r="KML106" s="4"/>
      <c r="KMM106" s="4"/>
      <c r="KMN106" s="4"/>
      <c r="KMO106" s="4"/>
      <c r="KMP106" s="4"/>
      <c r="KMQ106" s="4"/>
      <c r="KMR106" s="4"/>
      <c r="KMS106" s="4"/>
      <c r="KMT106" s="4"/>
      <c r="KMU106" s="4"/>
      <c r="KMV106" s="4"/>
      <c r="KMW106" s="4"/>
      <c r="KMX106" s="4"/>
      <c r="KMY106" s="4"/>
      <c r="KMZ106" s="4"/>
      <c r="KNA106" s="4"/>
      <c r="KNB106" s="4"/>
      <c r="KNC106" s="4"/>
      <c r="KND106" s="4"/>
      <c r="KNE106" s="4"/>
      <c r="KNF106" s="4"/>
      <c r="KNG106" s="4"/>
      <c r="KNH106" s="4"/>
      <c r="KNI106" s="4"/>
      <c r="KNJ106" s="4"/>
      <c r="KNK106" s="4"/>
      <c r="KNL106" s="4"/>
      <c r="KNM106" s="4"/>
      <c r="KNN106" s="4"/>
      <c r="KNO106" s="4"/>
      <c r="KNP106" s="4"/>
      <c r="KNQ106" s="4"/>
      <c r="KNR106" s="4"/>
      <c r="KNS106" s="4"/>
      <c r="KNT106" s="4"/>
      <c r="KNU106" s="4"/>
      <c r="KNV106" s="4"/>
      <c r="KNW106" s="4"/>
      <c r="KNX106" s="4"/>
      <c r="KNY106" s="4"/>
      <c r="KNZ106" s="4"/>
      <c r="KOA106" s="4"/>
      <c r="KOB106" s="4"/>
      <c r="KOC106" s="4"/>
      <c r="KOD106" s="4"/>
      <c r="KOE106" s="4"/>
      <c r="KOF106" s="4"/>
      <c r="KOG106" s="4"/>
      <c r="KOH106" s="4"/>
      <c r="KOI106" s="4"/>
      <c r="KOJ106" s="4"/>
      <c r="KOK106" s="4"/>
      <c r="KOL106" s="4"/>
      <c r="KOM106" s="4"/>
      <c r="KON106" s="4"/>
      <c r="KOO106" s="4"/>
      <c r="KOP106" s="4"/>
      <c r="KOQ106" s="4"/>
      <c r="KOR106" s="4"/>
      <c r="KOS106" s="4"/>
      <c r="KOT106" s="4"/>
      <c r="KOU106" s="4"/>
      <c r="KOV106" s="4"/>
      <c r="KOW106" s="4"/>
      <c r="KOX106" s="4"/>
      <c r="KOY106" s="4"/>
      <c r="KOZ106" s="4"/>
      <c r="KPA106" s="4"/>
      <c r="KPB106" s="4"/>
      <c r="KPC106" s="4"/>
      <c r="KPD106" s="4"/>
      <c r="KPE106" s="4"/>
      <c r="KPF106" s="4"/>
      <c r="KPG106" s="4"/>
      <c r="KPH106" s="4"/>
      <c r="KPI106" s="4"/>
      <c r="KPJ106" s="4"/>
      <c r="KPK106" s="4"/>
      <c r="KPL106" s="4"/>
      <c r="KPM106" s="4"/>
      <c r="KPN106" s="4"/>
      <c r="KPO106" s="4"/>
      <c r="KPP106" s="4"/>
      <c r="KPQ106" s="4"/>
      <c r="KPR106" s="4"/>
      <c r="KPS106" s="4"/>
      <c r="KPT106" s="4"/>
      <c r="KPU106" s="4"/>
      <c r="KPV106" s="4"/>
      <c r="KPW106" s="4"/>
      <c r="KPX106" s="4"/>
      <c r="KPY106" s="4"/>
      <c r="KPZ106" s="4"/>
      <c r="KQA106" s="4"/>
      <c r="KQB106" s="4"/>
      <c r="KQC106" s="4"/>
      <c r="KQD106" s="4"/>
      <c r="KQE106" s="4"/>
      <c r="KQF106" s="4"/>
      <c r="KQG106" s="4"/>
      <c r="KQH106" s="4"/>
      <c r="KQI106" s="4"/>
      <c r="KQJ106" s="4"/>
      <c r="KQK106" s="4"/>
      <c r="KQL106" s="4"/>
      <c r="KQM106" s="4"/>
      <c r="KQN106" s="4"/>
      <c r="KQO106" s="4"/>
      <c r="KQP106" s="4"/>
      <c r="KQQ106" s="4"/>
      <c r="KQR106" s="4"/>
      <c r="KQS106" s="4"/>
      <c r="KQT106" s="4"/>
      <c r="KQU106" s="4"/>
      <c r="KQV106" s="4"/>
      <c r="KQW106" s="4"/>
      <c r="KQX106" s="4"/>
      <c r="KQY106" s="4"/>
      <c r="KQZ106" s="4"/>
      <c r="KRA106" s="4"/>
      <c r="KRB106" s="4"/>
      <c r="KRC106" s="4"/>
      <c r="KRD106" s="4"/>
      <c r="KRE106" s="4"/>
      <c r="KRF106" s="4"/>
      <c r="KRG106" s="4"/>
      <c r="KRH106" s="4"/>
      <c r="KRI106" s="4"/>
      <c r="KRJ106" s="4"/>
      <c r="KRK106" s="4"/>
      <c r="KRL106" s="4"/>
      <c r="KRM106" s="4"/>
      <c r="KRN106" s="4"/>
      <c r="KRO106" s="4"/>
      <c r="KRP106" s="4"/>
      <c r="KRQ106" s="4"/>
      <c r="KRR106" s="4"/>
      <c r="KRS106" s="4"/>
      <c r="KRT106" s="4"/>
      <c r="KRU106" s="4"/>
      <c r="KRV106" s="4"/>
      <c r="KRW106" s="4"/>
      <c r="KRX106" s="4"/>
      <c r="KRY106" s="4"/>
      <c r="KRZ106" s="4"/>
      <c r="KSA106" s="4"/>
      <c r="KSB106" s="4"/>
      <c r="KSC106" s="4"/>
      <c r="KSD106" s="4"/>
      <c r="KSE106" s="4"/>
      <c r="KSF106" s="4"/>
      <c r="KSG106" s="4"/>
      <c r="KSH106" s="4"/>
      <c r="KSI106" s="4"/>
      <c r="KSJ106" s="4"/>
      <c r="KSK106" s="4"/>
      <c r="KSL106" s="4"/>
      <c r="KSM106" s="4"/>
      <c r="KSN106" s="4"/>
      <c r="KSO106" s="4"/>
      <c r="KSP106" s="4"/>
      <c r="KSQ106" s="4"/>
      <c r="KSR106" s="4"/>
      <c r="KSS106" s="4"/>
      <c r="KST106" s="4"/>
      <c r="KSU106" s="4"/>
      <c r="KSV106" s="4"/>
      <c r="KSW106" s="4"/>
      <c r="KSX106" s="4"/>
      <c r="KSY106" s="4"/>
      <c r="KSZ106" s="4"/>
      <c r="KTA106" s="4"/>
      <c r="KTB106" s="4"/>
      <c r="KTC106" s="4"/>
      <c r="KTD106" s="4"/>
      <c r="KTE106" s="4"/>
      <c r="KTF106" s="4"/>
      <c r="KTG106" s="4"/>
      <c r="KTH106" s="4"/>
      <c r="KTI106" s="4"/>
      <c r="KTJ106" s="4"/>
      <c r="KTK106" s="4"/>
      <c r="KTL106" s="4"/>
      <c r="KTM106" s="4"/>
      <c r="KTN106" s="4"/>
      <c r="KTO106" s="4"/>
      <c r="KTP106" s="4"/>
      <c r="KTQ106" s="4"/>
      <c r="KTR106" s="4"/>
      <c r="KTS106" s="4"/>
      <c r="KTT106" s="4"/>
      <c r="KTU106" s="4"/>
      <c r="KTV106" s="4"/>
      <c r="KTW106" s="4"/>
      <c r="KTX106" s="4"/>
      <c r="KTY106" s="4"/>
      <c r="KTZ106" s="4"/>
      <c r="KUA106" s="4"/>
      <c r="KUB106" s="4"/>
      <c r="KUC106" s="4"/>
      <c r="KUD106" s="4"/>
      <c r="KUE106" s="4"/>
      <c r="KUF106" s="4"/>
      <c r="KUG106" s="4"/>
      <c r="KUH106" s="4"/>
      <c r="KUI106" s="4"/>
      <c r="KUJ106" s="4"/>
      <c r="KUK106" s="4"/>
      <c r="KUL106" s="4"/>
      <c r="KUM106" s="4"/>
      <c r="KUN106" s="4"/>
      <c r="KUO106" s="4"/>
      <c r="KUP106" s="4"/>
      <c r="KUQ106" s="4"/>
      <c r="KUR106" s="4"/>
      <c r="KUS106" s="4"/>
      <c r="KUT106" s="4"/>
      <c r="KUU106" s="4"/>
      <c r="KUV106" s="4"/>
      <c r="KUW106" s="4"/>
      <c r="KUX106" s="4"/>
      <c r="KUY106" s="4"/>
      <c r="KUZ106" s="4"/>
      <c r="KVA106" s="4"/>
      <c r="KVB106" s="4"/>
      <c r="KVC106" s="4"/>
      <c r="KVD106" s="4"/>
      <c r="KVE106" s="4"/>
      <c r="KVF106" s="4"/>
      <c r="KVG106" s="4"/>
      <c r="KVH106" s="4"/>
      <c r="KVI106" s="4"/>
      <c r="KVJ106" s="4"/>
      <c r="KVK106" s="4"/>
      <c r="KVL106" s="4"/>
      <c r="KVM106" s="4"/>
      <c r="KVN106" s="4"/>
      <c r="KVO106" s="4"/>
      <c r="KVP106" s="4"/>
      <c r="KVQ106" s="4"/>
      <c r="KVR106" s="4"/>
      <c r="KVS106" s="4"/>
      <c r="KVT106" s="4"/>
      <c r="KVU106" s="4"/>
      <c r="KVV106" s="4"/>
      <c r="KVW106" s="4"/>
      <c r="KVX106" s="4"/>
      <c r="KVY106" s="4"/>
      <c r="KVZ106" s="4"/>
      <c r="KWA106" s="4"/>
      <c r="KWB106" s="4"/>
      <c r="KWC106" s="4"/>
      <c r="KWD106" s="4"/>
      <c r="KWE106" s="4"/>
      <c r="KWF106" s="4"/>
      <c r="KWG106" s="4"/>
      <c r="KWH106" s="4"/>
      <c r="KWI106" s="4"/>
      <c r="KWJ106" s="4"/>
      <c r="KWK106" s="4"/>
      <c r="KWL106" s="4"/>
      <c r="KWM106" s="4"/>
      <c r="KWN106" s="4"/>
      <c r="KWO106" s="4"/>
      <c r="KWP106" s="4"/>
      <c r="KWQ106" s="4"/>
      <c r="KWR106" s="4"/>
      <c r="KWS106" s="4"/>
      <c r="KWT106" s="4"/>
      <c r="KWU106" s="4"/>
      <c r="KWV106" s="4"/>
      <c r="KWW106" s="4"/>
      <c r="KWX106" s="4"/>
      <c r="KWY106" s="4"/>
      <c r="KWZ106" s="4"/>
      <c r="KXA106" s="4"/>
      <c r="KXB106" s="4"/>
      <c r="KXC106" s="4"/>
      <c r="KXD106" s="4"/>
      <c r="KXE106" s="4"/>
      <c r="KXF106" s="4"/>
      <c r="KXG106" s="4"/>
      <c r="KXH106" s="4"/>
      <c r="KXI106" s="4"/>
      <c r="KXJ106" s="4"/>
      <c r="KXK106" s="4"/>
      <c r="KXL106" s="4"/>
      <c r="KXM106" s="4"/>
      <c r="KXN106" s="4"/>
      <c r="KXO106" s="4"/>
      <c r="KXP106" s="4"/>
      <c r="KXQ106" s="4"/>
      <c r="KXR106" s="4"/>
      <c r="KXS106" s="4"/>
      <c r="KXT106" s="4"/>
      <c r="KXU106" s="4"/>
      <c r="KXV106" s="4"/>
      <c r="KXW106" s="4"/>
      <c r="KXX106" s="4"/>
      <c r="KXY106" s="4"/>
      <c r="KXZ106" s="4"/>
      <c r="KYA106" s="4"/>
      <c r="KYB106" s="4"/>
      <c r="KYC106" s="4"/>
      <c r="KYD106" s="4"/>
      <c r="KYE106" s="4"/>
      <c r="KYF106" s="4"/>
      <c r="KYG106" s="4"/>
      <c r="KYH106" s="4"/>
      <c r="KYI106" s="4"/>
      <c r="KYJ106" s="4"/>
      <c r="KYK106" s="4"/>
      <c r="KYL106" s="4"/>
      <c r="KYM106" s="4"/>
      <c r="KYN106" s="4"/>
      <c r="KYO106" s="4"/>
      <c r="KYP106" s="4"/>
      <c r="KYQ106" s="4"/>
      <c r="KYR106" s="4"/>
      <c r="KYS106" s="4"/>
      <c r="KYT106" s="4"/>
      <c r="KYU106" s="4"/>
      <c r="KYV106" s="4"/>
      <c r="KYW106" s="4"/>
      <c r="KYX106" s="4"/>
      <c r="KYY106" s="4"/>
      <c r="KYZ106" s="4"/>
      <c r="KZA106" s="4"/>
      <c r="KZB106" s="4"/>
      <c r="KZC106" s="4"/>
      <c r="KZD106" s="4"/>
      <c r="KZE106" s="4"/>
      <c r="KZF106" s="4"/>
      <c r="KZG106" s="4"/>
      <c r="KZH106" s="4"/>
      <c r="KZI106" s="4"/>
      <c r="KZJ106" s="4"/>
      <c r="KZK106" s="4"/>
      <c r="KZL106" s="4"/>
      <c r="KZM106" s="4"/>
      <c r="KZN106" s="4"/>
      <c r="KZO106" s="4"/>
      <c r="KZP106" s="4"/>
      <c r="KZQ106" s="4"/>
      <c r="KZR106" s="4"/>
      <c r="KZS106" s="4"/>
      <c r="KZT106" s="4"/>
      <c r="KZU106" s="4"/>
      <c r="KZV106" s="4"/>
      <c r="KZW106" s="4"/>
      <c r="KZX106" s="4"/>
      <c r="KZY106" s="4"/>
      <c r="KZZ106" s="4"/>
      <c r="LAA106" s="4"/>
      <c r="LAB106" s="4"/>
      <c r="LAC106" s="4"/>
      <c r="LAD106" s="4"/>
      <c r="LAE106" s="4"/>
      <c r="LAF106" s="4"/>
      <c r="LAG106" s="4"/>
      <c r="LAH106" s="4"/>
      <c r="LAI106" s="4"/>
      <c r="LAJ106" s="4"/>
      <c r="LAK106" s="4"/>
      <c r="LAL106" s="4"/>
      <c r="LAM106" s="4"/>
      <c r="LAN106" s="4"/>
      <c r="LAO106" s="4"/>
      <c r="LAP106" s="4"/>
      <c r="LAQ106" s="4"/>
      <c r="LAR106" s="4"/>
      <c r="LAS106" s="4"/>
      <c r="LAT106" s="4"/>
      <c r="LAU106" s="4"/>
      <c r="LAV106" s="4"/>
      <c r="LAW106" s="4"/>
      <c r="LAX106" s="4"/>
      <c r="LAY106" s="4"/>
      <c r="LAZ106" s="4"/>
      <c r="LBA106" s="4"/>
      <c r="LBB106" s="4"/>
      <c r="LBC106" s="4"/>
      <c r="LBD106" s="4"/>
      <c r="LBE106" s="4"/>
      <c r="LBF106" s="4"/>
      <c r="LBG106" s="4"/>
      <c r="LBH106" s="4"/>
      <c r="LBI106" s="4"/>
      <c r="LBJ106" s="4"/>
      <c r="LBK106" s="4"/>
      <c r="LBL106" s="4"/>
      <c r="LBM106" s="4"/>
      <c r="LBN106" s="4"/>
      <c r="LBO106" s="4"/>
      <c r="LBP106" s="4"/>
      <c r="LBQ106" s="4"/>
      <c r="LBR106" s="4"/>
      <c r="LBS106" s="4"/>
      <c r="LBT106" s="4"/>
      <c r="LBU106" s="4"/>
      <c r="LBV106" s="4"/>
      <c r="LBW106" s="4"/>
      <c r="LBX106" s="4"/>
      <c r="LBY106" s="4"/>
      <c r="LBZ106" s="4"/>
      <c r="LCA106" s="4"/>
      <c r="LCB106" s="4"/>
      <c r="LCC106" s="4"/>
      <c r="LCD106" s="4"/>
      <c r="LCE106" s="4"/>
      <c r="LCF106" s="4"/>
      <c r="LCG106" s="4"/>
      <c r="LCH106" s="4"/>
      <c r="LCI106" s="4"/>
      <c r="LCJ106" s="4"/>
      <c r="LCK106" s="4"/>
      <c r="LCL106" s="4"/>
      <c r="LCM106" s="4"/>
      <c r="LCN106" s="4"/>
      <c r="LCO106" s="4"/>
      <c r="LCP106" s="4"/>
      <c r="LCQ106" s="4"/>
      <c r="LCR106" s="4"/>
      <c r="LCS106" s="4"/>
      <c r="LCT106" s="4"/>
      <c r="LCU106" s="4"/>
      <c r="LCV106" s="4"/>
      <c r="LCW106" s="4"/>
      <c r="LCX106" s="4"/>
      <c r="LCY106" s="4"/>
      <c r="LCZ106" s="4"/>
      <c r="LDA106" s="4"/>
      <c r="LDB106" s="4"/>
      <c r="LDC106" s="4"/>
      <c r="LDD106" s="4"/>
      <c r="LDE106" s="4"/>
      <c r="LDF106" s="4"/>
      <c r="LDG106" s="4"/>
      <c r="LDH106" s="4"/>
      <c r="LDI106" s="4"/>
      <c r="LDJ106" s="4"/>
      <c r="LDK106" s="4"/>
      <c r="LDL106" s="4"/>
      <c r="LDM106" s="4"/>
      <c r="LDN106" s="4"/>
      <c r="LDO106" s="4"/>
      <c r="LDP106" s="4"/>
      <c r="LDQ106" s="4"/>
      <c r="LDR106" s="4"/>
      <c r="LDS106" s="4"/>
      <c r="LDT106" s="4"/>
      <c r="LDU106" s="4"/>
      <c r="LDV106" s="4"/>
      <c r="LDW106" s="4"/>
      <c r="LDX106" s="4"/>
      <c r="LDY106" s="4"/>
      <c r="LDZ106" s="4"/>
      <c r="LEA106" s="4"/>
      <c r="LEB106" s="4"/>
      <c r="LEC106" s="4"/>
      <c r="LED106" s="4"/>
      <c r="LEE106" s="4"/>
      <c r="LEF106" s="4"/>
      <c r="LEG106" s="4"/>
      <c r="LEH106" s="4"/>
      <c r="LEI106" s="4"/>
      <c r="LEJ106" s="4"/>
      <c r="LEK106" s="4"/>
      <c r="LEL106" s="4"/>
      <c r="LEM106" s="4"/>
      <c r="LEN106" s="4"/>
      <c r="LEO106" s="4"/>
      <c r="LEP106" s="4"/>
      <c r="LEQ106" s="4"/>
      <c r="LER106" s="4"/>
      <c r="LES106" s="4"/>
      <c r="LET106" s="4"/>
      <c r="LEU106" s="4"/>
      <c r="LEV106" s="4"/>
      <c r="LEW106" s="4"/>
      <c r="LEX106" s="4"/>
      <c r="LEY106" s="4"/>
      <c r="LEZ106" s="4"/>
      <c r="LFA106" s="4"/>
      <c r="LFB106" s="4"/>
      <c r="LFC106" s="4"/>
      <c r="LFD106" s="4"/>
      <c r="LFE106" s="4"/>
      <c r="LFF106" s="4"/>
      <c r="LFG106" s="4"/>
      <c r="LFH106" s="4"/>
      <c r="LFI106" s="4"/>
      <c r="LFJ106" s="4"/>
      <c r="LFK106" s="4"/>
      <c r="LFL106" s="4"/>
      <c r="LFM106" s="4"/>
      <c r="LFN106" s="4"/>
      <c r="LFO106" s="4"/>
      <c r="LFP106" s="4"/>
      <c r="LFQ106" s="4"/>
      <c r="LFR106" s="4"/>
      <c r="LFS106" s="4"/>
      <c r="LFT106" s="4"/>
      <c r="LFU106" s="4"/>
      <c r="LFV106" s="4"/>
      <c r="LFW106" s="4"/>
      <c r="LFX106" s="4"/>
      <c r="LFY106" s="4"/>
      <c r="LFZ106" s="4"/>
      <c r="LGA106" s="4"/>
      <c r="LGB106" s="4"/>
      <c r="LGC106" s="4"/>
      <c r="LGD106" s="4"/>
      <c r="LGE106" s="4"/>
      <c r="LGF106" s="4"/>
      <c r="LGG106" s="4"/>
      <c r="LGH106" s="4"/>
      <c r="LGI106" s="4"/>
      <c r="LGJ106" s="4"/>
      <c r="LGK106" s="4"/>
      <c r="LGL106" s="4"/>
      <c r="LGM106" s="4"/>
      <c r="LGN106" s="4"/>
      <c r="LGO106" s="4"/>
      <c r="LGP106" s="4"/>
      <c r="LGQ106" s="4"/>
      <c r="LGR106" s="4"/>
      <c r="LGS106" s="4"/>
      <c r="LGT106" s="4"/>
      <c r="LGU106" s="4"/>
      <c r="LGV106" s="4"/>
      <c r="LGW106" s="4"/>
      <c r="LGX106" s="4"/>
      <c r="LGY106" s="4"/>
      <c r="LGZ106" s="4"/>
      <c r="LHA106" s="4"/>
      <c r="LHB106" s="4"/>
      <c r="LHC106" s="4"/>
      <c r="LHD106" s="4"/>
      <c r="LHE106" s="4"/>
      <c r="LHF106" s="4"/>
      <c r="LHG106" s="4"/>
      <c r="LHH106" s="4"/>
      <c r="LHI106" s="4"/>
      <c r="LHJ106" s="4"/>
      <c r="LHK106" s="4"/>
      <c r="LHL106" s="4"/>
      <c r="LHM106" s="4"/>
      <c r="LHN106" s="4"/>
      <c r="LHO106" s="4"/>
      <c r="LHP106" s="4"/>
      <c r="LHQ106" s="4"/>
      <c r="LHR106" s="4"/>
      <c r="LHS106" s="4"/>
      <c r="LHT106" s="4"/>
      <c r="LHU106" s="4"/>
      <c r="LHV106" s="4"/>
      <c r="LHW106" s="4"/>
      <c r="LHX106" s="4"/>
      <c r="LHY106" s="4"/>
      <c r="LHZ106" s="4"/>
      <c r="LIA106" s="4"/>
      <c r="LIB106" s="4"/>
      <c r="LIC106" s="4"/>
      <c r="LID106" s="4"/>
      <c r="LIE106" s="4"/>
      <c r="LIF106" s="4"/>
      <c r="LIG106" s="4"/>
      <c r="LIH106" s="4"/>
      <c r="LII106" s="4"/>
      <c r="LIJ106" s="4"/>
      <c r="LIK106" s="4"/>
      <c r="LIL106" s="4"/>
      <c r="LIM106" s="4"/>
      <c r="LIN106" s="4"/>
      <c r="LIO106" s="4"/>
      <c r="LIP106" s="4"/>
      <c r="LIQ106" s="4"/>
      <c r="LIR106" s="4"/>
      <c r="LIS106" s="4"/>
      <c r="LIT106" s="4"/>
      <c r="LIU106" s="4"/>
      <c r="LIV106" s="4"/>
      <c r="LIW106" s="4"/>
      <c r="LIX106" s="4"/>
      <c r="LIY106" s="4"/>
      <c r="LIZ106" s="4"/>
      <c r="LJA106" s="4"/>
      <c r="LJB106" s="4"/>
      <c r="LJC106" s="4"/>
      <c r="LJD106" s="4"/>
      <c r="LJE106" s="4"/>
      <c r="LJF106" s="4"/>
      <c r="LJG106" s="4"/>
      <c r="LJH106" s="4"/>
      <c r="LJI106" s="4"/>
      <c r="LJJ106" s="4"/>
      <c r="LJK106" s="4"/>
      <c r="LJL106" s="4"/>
      <c r="LJM106" s="4"/>
      <c r="LJN106" s="4"/>
      <c r="LJO106" s="4"/>
      <c r="LJP106" s="4"/>
      <c r="LJQ106" s="4"/>
      <c r="LJR106" s="4"/>
      <c r="LJS106" s="4"/>
      <c r="LJT106" s="4"/>
      <c r="LJU106" s="4"/>
      <c r="LJV106" s="4"/>
      <c r="LJW106" s="4"/>
      <c r="LJX106" s="4"/>
      <c r="LJY106" s="4"/>
      <c r="LJZ106" s="4"/>
      <c r="LKA106" s="4"/>
      <c r="LKB106" s="4"/>
      <c r="LKC106" s="4"/>
      <c r="LKD106" s="4"/>
      <c r="LKE106" s="4"/>
      <c r="LKF106" s="4"/>
      <c r="LKG106" s="4"/>
      <c r="LKH106" s="4"/>
      <c r="LKI106" s="4"/>
      <c r="LKJ106" s="4"/>
      <c r="LKK106" s="4"/>
      <c r="LKL106" s="4"/>
      <c r="LKM106" s="4"/>
      <c r="LKN106" s="4"/>
      <c r="LKO106" s="4"/>
      <c r="LKP106" s="4"/>
      <c r="LKQ106" s="4"/>
      <c r="LKR106" s="4"/>
      <c r="LKS106" s="4"/>
      <c r="LKT106" s="4"/>
      <c r="LKU106" s="4"/>
      <c r="LKV106" s="4"/>
      <c r="LKW106" s="4"/>
      <c r="LKX106" s="4"/>
      <c r="LKY106" s="4"/>
      <c r="LKZ106" s="4"/>
      <c r="LLA106" s="4"/>
      <c r="LLB106" s="4"/>
      <c r="LLC106" s="4"/>
      <c r="LLD106" s="4"/>
      <c r="LLE106" s="4"/>
      <c r="LLF106" s="4"/>
      <c r="LLG106" s="4"/>
      <c r="LLH106" s="4"/>
      <c r="LLI106" s="4"/>
      <c r="LLJ106" s="4"/>
      <c r="LLK106" s="4"/>
      <c r="LLL106" s="4"/>
      <c r="LLM106" s="4"/>
      <c r="LLN106" s="4"/>
      <c r="LLO106" s="4"/>
      <c r="LLP106" s="4"/>
      <c r="LLQ106" s="4"/>
      <c r="LLR106" s="4"/>
      <c r="LLS106" s="4"/>
      <c r="LLT106" s="4"/>
      <c r="LLU106" s="4"/>
      <c r="LLV106" s="4"/>
      <c r="LLW106" s="4"/>
      <c r="LLX106" s="4"/>
      <c r="LLY106" s="4"/>
      <c r="LLZ106" s="4"/>
      <c r="LMA106" s="4"/>
      <c r="LMB106" s="4"/>
      <c r="LMC106" s="4"/>
      <c r="LMD106" s="4"/>
      <c r="LME106" s="4"/>
      <c r="LMF106" s="4"/>
      <c r="LMG106" s="4"/>
      <c r="LMH106" s="4"/>
      <c r="LMI106" s="4"/>
      <c r="LMJ106" s="4"/>
      <c r="LMK106" s="4"/>
      <c r="LML106" s="4"/>
      <c r="LMM106" s="4"/>
      <c r="LMN106" s="4"/>
      <c r="LMO106" s="4"/>
      <c r="LMP106" s="4"/>
      <c r="LMQ106" s="4"/>
      <c r="LMR106" s="4"/>
      <c r="LMS106" s="4"/>
      <c r="LMT106" s="4"/>
      <c r="LMU106" s="4"/>
      <c r="LMV106" s="4"/>
      <c r="LMW106" s="4"/>
      <c r="LMX106" s="4"/>
      <c r="LMY106" s="4"/>
      <c r="LMZ106" s="4"/>
      <c r="LNA106" s="4"/>
      <c r="LNB106" s="4"/>
      <c r="LNC106" s="4"/>
      <c r="LND106" s="4"/>
      <c r="LNE106" s="4"/>
      <c r="LNF106" s="4"/>
      <c r="LNG106" s="4"/>
      <c r="LNH106" s="4"/>
      <c r="LNI106" s="4"/>
      <c r="LNJ106" s="4"/>
      <c r="LNK106" s="4"/>
      <c r="LNL106" s="4"/>
      <c r="LNM106" s="4"/>
      <c r="LNN106" s="4"/>
      <c r="LNO106" s="4"/>
      <c r="LNP106" s="4"/>
      <c r="LNQ106" s="4"/>
      <c r="LNR106" s="4"/>
      <c r="LNS106" s="4"/>
      <c r="LNT106" s="4"/>
      <c r="LNU106" s="4"/>
      <c r="LNV106" s="4"/>
      <c r="LNW106" s="4"/>
      <c r="LNX106" s="4"/>
      <c r="LNY106" s="4"/>
      <c r="LNZ106" s="4"/>
      <c r="LOA106" s="4"/>
      <c r="LOB106" s="4"/>
      <c r="LOC106" s="4"/>
      <c r="LOD106" s="4"/>
      <c r="LOE106" s="4"/>
      <c r="LOF106" s="4"/>
      <c r="LOG106" s="4"/>
      <c r="LOH106" s="4"/>
      <c r="LOI106" s="4"/>
      <c r="LOJ106" s="4"/>
      <c r="LOK106" s="4"/>
      <c r="LOL106" s="4"/>
      <c r="LOM106" s="4"/>
      <c r="LON106" s="4"/>
      <c r="LOO106" s="4"/>
      <c r="LOP106" s="4"/>
      <c r="LOQ106" s="4"/>
      <c r="LOR106" s="4"/>
      <c r="LOS106" s="4"/>
      <c r="LOT106" s="4"/>
      <c r="LOU106" s="4"/>
      <c r="LOV106" s="4"/>
      <c r="LOW106" s="4"/>
      <c r="LOX106" s="4"/>
      <c r="LOY106" s="4"/>
      <c r="LOZ106" s="4"/>
      <c r="LPA106" s="4"/>
      <c r="LPB106" s="4"/>
      <c r="LPC106" s="4"/>
      <c r="LPD106" s="4"/>
      <c r="LPE106" s="4"/>
      <c r="LPF106" s="4"/>
      <c r="LPG106" s="4"/>
      <c r="LPH106" s="4"/>
      <c r="LPI106" s="4"/>
      <c r="LPJ106" s="4"/>
      <c r="LPK106" s="4"/>
      <c r="LPL106" s="4"/>
      <c r="LPM106" s="4"/>
      <c r="LPN106" s="4"/>
      <c r="LPO106" s="4"/>
      <c r="LPP106" s="4"/>
      <c r="LPQ106" s="4"/>
      <c r="LPR106" s="4"/>
      <c r="LPS106" s="4"/>
      <c r="LPT106" s="4"/>
      <c r="LPU106" s="4"/>
      <c r="LPV106" s="4"/>
      <c r="LPW106" s="4"/>
      <c r="LPX106" s="4"/>
      <c r="LPY106" s="4"/>
      <c r="LPZ106" s="4"/>
      <c r="LQA106" s="4"/>
      <c r="LQB106" s="4"/>
      <c r="LQC106" s="4"/>
      <c r="LQD106" s="4"/>
      <c r="LQE106" s="4"/>
      <c r="LQF106" s="4"/>
      <c r="LQG106" s="4"/>
      <c r="LQH106" s="4"/>
      <c r="LQI106" s="4"/>
      <c r="LQJ106" s="4"/>
      <c r="LQK106" s="4"/>
      <c r="LQL106" s="4"/>
      <c r="LQM106" s="4"/>
      <c r="LQN106" s="4"/>
      <c r="LQO106" s="4"/>
      <c r="LQP106" s="4"/>
      <c r="LQQ106" s="4"/>
      <c r="LQR106" s="4"/>
      <c r="LQS106" s="4"/>
      <c r="LQT106" s="4"/>
      <c r="LQU106" s="4"/>
      <c r="LQV106" s="4"/>
      <c r="LQW106" s="4"/>
      <c r="LQX106" s="4"/>
      <c r="LQY106" s="4"/>
      <c r="LQZ106" s="4"/>
      <c r="LRA106" s="4"/>
      <c r="LRB106" s="4"/>
      <c r="LRC106" s="4"/>
      <c r="LRD106" s="4"/>
      <c r="LRE106" s="4"/>
      <c r="LRF106" s="4"/>
      <c r="LRG106" s="4"/>
      <c r="LRH106" s="4"/>
      <c r="LRI106" s="4"/>
      <c r="LRJ106" s="4"/>
      <c r="LRK106" s="4"/>
      <c r="LRL106" s="4"/>
      <c r="LRM106" s="4"/>
      <c r="LRN106" s="4"/>
      <c r="LRO106" s="4"/>
      <c r="LRP106" s="4"/>
      <c r="LRQ106" s="4"/>
      <c r="LRR106" s="4"/>
      <c r="LRS106" s="4"/>
      <c r="LRT106" s="4"/>
      <c r="LRU106" s="4"/>
      <c r="LRV106" s="4"/>
      <c r="LRW106" s="4"/>
      <c r="LRX106" s="4"/>
      <c r="LRY106" s="4"/>
      <c r="LRZ106" s="4"/>
      <c r="LSA106" s="4"/>
      <c r="LSB106" s="4"/>
      <c r="LSC106" s="4"/>
      <c r="LSD106" s="4"/>
      <c r="LSE106" s="4"/>
      <c r="LSF106" s="4"/>
      <c r="LSG106" s="4"/>
      <c r="LSH106" s="4"/>
      <c r="LSI106" s="4"/>
      <c r="LSJ106" s="4"/>
      <c r="LSK106" s="4"/>
      <c r="LSL106" s="4"/>
      <c r="LSM106" s="4"/>
      <c r="LSN106" s="4"/>
      <c r="LSO106" s="4"/>
      <c r="LSP106" s="4"/>
      <c r="LSQ106" s="4"/>
      <c r="LSR106" s="4"/>
      <c r="LSS106" s="4"/>
      <c r="LST106" s="4"/>
      <c r="LSU106" s="4"/>
      <c r="LSV106" s="4"/>
      <c r="LSW106" s="4"/>
      <c r="LSX106" s="4"/>
      <c r="LSY106" s="4"/>
      <c r="LSZ106" s="4"/>
      <c r="LTA106" s="4"/>
      <c r="LTB106" s="4"/>
      <c r="LTC106" s="4"/>
      <c r="LTD106" s="4"/>
      <c r="LTE106" s="4"/>
      <c r="LTF106" s="4"/>
      <c r="LTG106" s="4"/>
      <c r="LTH106" s="4"/>
      <c r="LTI106" s="4"/>
      <c r="LTJ106" s="4"/>
      <c r="LTK106" s="4"/>
      <c r="LTL106" s="4"/>
      <c r="LTM106" s="4"/>
      <c r="LTN106" s="4"/>
      <c r="LTO106" s="4"/>
      <c r="LTP106" s="4"/>
      <c r="LTQ106" s="4"/>
      <c r="LTR106" s="4"/>
      <c r="LTS106" s="4"/>
      <c r="LTT106" s="4"/>
      <c r="LTU106" s="4"/>
      <c r="LTV106" s="4"/>
      <c r="LTW106" s="4"/>
      <c r="LTX106" s="4"/>
      <c r="LTY106" s="4"/>
      <c r="LTZ106" s="4"/>
      <c r="LUA106" s="4"/>
      <c r="LUB106" s="4"/>
      <c r="LUC106" s="4"/>
      <c r="LUD106" s="4"/>
      <c r="LUE106" s="4"/>
      <c r="LUF106" s="4"/>
      <c r="LUG106" s="4"/>
      <c r="LUH106" s="4"/>
      <c r="LUI106" s="4"/>
      <c r="LUJ106" s="4"/>
      <c r="LUK106" s="4"/>
      <c r="LUL106" s="4"/>
      <c r="LUM106" s="4"/>
      <c r="LUN106" s="4"/>
      <c r="LUO106" s="4"/>
      <c r="LUP106" s="4"/>
      <c r="LUQ106" s="4"/>
      <c r="LUR106" s="4"/>
      <c r="LUS106" s="4"/>
      <c r="LUT106" s="4"/>
      <c r="LUU106" s="4"/>
      <c r="LUV106" s="4"/>
      <c r="LUW106" s="4"/>
      <c r="LUX106" s="4"/>
      <c r="LUY106" s="4"/>
      <c r="LUZ106" s="4"/>
      <c r="LVA106" s="4"/>
      <c r="LVB106" s="4"/>
      <c r="LVC106" s="4"/>
      <c r="LVD106" s="4"/>
      <c r="LVE106" s="4"/>
      <c r="LVF106" s="4"/>
      <c r="LVG106" s="4"/>
      <c r="LVH106" s="4"/>
      <c r="LVI106" s="4"/>
      <c r="LVJ106" s="4"/>
      <c r="LVK106" s="4"/>
      <c r="LVL106" s="4"/>
      <c r="LVM106" s="4"/>
      <c r="LVN106" s="4"/>
      <c r="LVO106" s="4"/>
      <c r="LVP106" s="4"/>
      <c r="LVQ106" s="4"/>
      <c r="LVR106" s="4"/>
      <c r="LVS106" s="4"/>
      <c r="LVT106" s="4"/>
      <c r="LVU106" s="4"/>
      <c r="LVV106" s="4"/>
      <c r="LVW106" s="4"/>
      <c r="LVX106" s="4"/>
      <c r="LVY106" s="4"/>
      <c r="LVZ106" s="4"/>
      <c r="LWA106" s="4"/>
      <c r="LWB106" s="4"/>
      <c r="LWC106" s="4"/>
      <c r="LWD106" s="4"/>
      <c r="LWE106" s="4"/>
      <c r="LWF106" s="4"/>
      <c r="LWG106" s="4"/>
      <c r="LWH106" s="4"/>
      <c r="LWI106" s="4"/>
      <c r="LWJ106" s="4"/>
      <c r="LWK106" s="4"/>
      <c r="LWL106" s="4"/>
      <c r="LWM106" s="4"/>
      <c r="LWN106" s="4"/>
      <c r="LWO106" s="4"/>
      <c r="LWP106" s="4"/>
      <c r="LWQ106" s="4"/>
      <c r="LWR106" s="4"/>
      <c r="LWS106" s="4"/>
      <c r="LWT106" s="4"/>
      <c r="LWU106" s="4"/>
      <c r="LWV106" s="4"/>
      <c r="LWW106" s="4"/>
      <c r="LWX106" s="4"/>
      <c r="LWY106" s="4"/>
      <c r="LWZ106" s="4"/>
      <c r="LXA106" s="4"/>
      <c r="LXB106" s="4"/>
      <c r="LXC106" s="4"/>
      <c r="LXD106" s="4"/>
      <c r="LXE106" s="4"/>
      <c r="LXF106" s="4"/>
      <c r="LXG106" s="4"/>
      <c r="LXH106" s="4"/>
      <c r="LXI106" s="4"/>
      <c r="LXJ106" s="4"/>
      <c r="LXK106" s="4"/>
      <c r="LXL106" s="4"/>
      <c r="LXM106" s="4"/>
      <c r="LXN106" s="4"/>
      <c r="LXO106" s="4"/>
      <c r="LXP106" s="4"/>
      <c r="LXQ106" s="4"/>
      <c r="LXR106" s="4"/>
      <c r="LXS106" s="4"/>
      <c r="LXT106" s="4"/>
      <c r="LXU106" s="4"/>
      <c r="LXV106" s="4"/>
      <c r="LXW106" s="4"/>
      <c r="LXX106" s="4"/>
      <c r="LXY106" s="4"/>
      <c r="LXZ106" s="4"/>
      <c r="LYA106" s="4"/>
      <c r="LYB106" s="4"/>
      <c r="LYC106" s="4"/>
      <c r="LYD106" s="4"/>
      <c r="LYE106" s="4"/>
      <c r="LYF106" s="4"/>
      <c r="LYG106" s="4"/>
      <c r="LYH106" s="4"/>
      <c r="LYI106" s="4"/>
      <c r="LYJ106" s="4"/>
      <c r="LYK106" s="4"/>
      <c r="LYL106" s="4"/>
      <c r="LYM106" s="4"/>
      <c r="LYN106" s="4"/>
      <c r="LYO106" s="4"/>
      <c r="LYP106" s="4"/>
      <c r="LYQ106" s="4"/>
      <c r="LYR106" s="4"/>
      <c r="LYS106" s="4"/>
      <c r="LYT106" s="4"/>
      <c r="LYU106" s="4"/>
      <c r="LYV106" s="4"/>
      <c r="LYW106" s="4"/>
      <c r="LYX106" s="4"/>
      <c r="LYY106" s="4"/>
      <c r="LYZ106" s="4"/>
      <c r="LZA106" s="4"/>
      <c r="LZB106" s="4"/>
      <c r="LZC106" s="4"/>
      <c r="LZD106" s="4"/>
      <c r="LZE106" s="4"/>
      <c r="LZF106" s="4"/>
      <c r="LZG106" s="4"/>
      <c r="LZH106" s="4"/>
      <c r="LZI106" s="4"/>
      <c r="LZJ106" s="4"/>
      <c r="LZK106" s="4"/>
      <c r="LZL106" s="4"/>
      <c r="LZM106" s="4"/>
      <c r="LZN106" s="4"/>
      <c r="LZO106" s="4"/>
      <c r="LZP106" s="4"/>
      <c r="LZQ106" s="4"/>
      <c r="LZR106" s="4"/>
      <c r="LZS106" s="4"/>
      <c r="LZT106" s="4"/>
      <c r="LZU106" s="4"/>
      <c r="LZV106" s="4"/>
      <c r="LZW106" s="4"/>
      <c r="LZX106" s="4"/>
      <c r="LZY106" s="4"/>
      <c r="LZZ106" s="4"/>
      <c r="MAA106" s="4"/>
      <c r="MAB106" s="4"/>
      <c r="MAC106" s="4"/>
      <c r="MAD106" s="4"/>
      <c r="MAE106" s="4"/>
      <c r="MAF106" s="4"/>
      <c r="MAG106" s="4"/>
      <c r="MAH106" s="4"/>
      <c r="MAI106" s="4"/>
      <c r="MAJ106" s="4"/>
      <c r="MAK106" s="4"/>
      <c r="MAL106" s="4"/>
      <c r="MAM106" s="4"/>
      <c r="MAN106" s="4"/>
      <c r="MAO106" s="4"/>
      <c r="MAP106" s="4"/>
      <c r="MAQ106" s="4"/>
      <c r="MAR106" s="4"/>
      <c r="MAS106" s="4"/>
      <c r="MAT106" s="4"/>
      <c r="MAU106" s="4"/>
      <c r="MAV106" s="4"/>
      <c r="MAW106" s="4"/>
      <c r="MAX106" s="4"/>
      <c r="MAY106" s="4"/>
      <c r="MAZ106" s="4"/>
      <c r="MBA106" s="4"/>
      <c r="MBB106" s="4"/>
      <c r="MBC106" s="4"/>
      <c r="MBD106" s="4"/>
      <c r="MBE106" s="4"/>
      <c r="MBF106" s="4"/>
      <c r="MBG106" s="4"/>
      <c r="MBH106" s="4"/>
      <c r="MBI106" s="4"/>
      <c r="MBJ106" s="4"/>
      <c r="MBK106" s="4"/>
      <c r="MBL106" s="4"/>
      <c r="MBM106" s="4"/>
      <c r="MBN106" s="4"/>
      <c r="MBO106" s="4"/>
      <c r="MBP106" s="4"/>
      <c r="MBQ106" s="4"/>
      <c r="MBR106" s="4"/>
      <c r="MBS106" s="4"/>
      <c r="MBT106" s="4"/>
      <c r="MBU106" s="4"/>
      <c r="MBV106" s="4"/>
      <c r="MBW106" s="4"/>
      <c r="MBX106" s="4"/>
      <c r="MBY106" s="4"/>
      <c r="MBZ106" s="4"/>
      <c r="MCA106" s="4"/>
      <c r="MCB106" s="4"/>
      <c r="MCC106" s="4"/>
      <c r="MCD106" s="4"/>
      <c r="MCE106" s="4"/>
      <c r="MCF106" s="4"/>
      <c r="MCG106" s="4"/>
      <c r="MCH106" s="4"/>
      <c r="MCI106" s="4"/>
      <c r="MCJ106" s="4"/>
      <c r="MCK106" s="4"/>
      <c r="MCL106" s="4"/>
      <c r="MCM106" s="4"/>
      <c r="MCN106" s="4"/>
      <c r="MCO106" s="4"/>
      <c r="MCP106" s="4"/>
      <c r="MCQ106" s="4"/>
      <c r="MCR106" s="4"/>
      <c r="MCS106" s="4"/>
      <c r="MCT106" s="4"/>
      <c r="MCU106" s="4"/>
      <c r="MCV106" s="4"/>
      <c r="MCW106" s="4"/>
      <c r="MCX106" s="4"/>
      <c r="MCY106" s="4"/>
      <c r="MCZ106" s="4"/>
      <c r="MDA106" s="4"/>
      <c r="MDB106" s="4"/>
      <c r="MDC106" s="4"/>
      <c r="MDD106" s="4"/>
      <c r="MDE106" s="4"/>
      <c r="MDF106" s="4"/>
      <c r="MDG106" s="4"/>
      <c r="MDH106" s="4"/>
      <c r="MDI106" s="4"/>
      <c r="MDJ106" s="4"/>
      <c r="MDK106" s="4"/>
      <c r="MDL106" s="4"/>
      <c r="MDM106" s="4"/>
      <c r="MDN106" s="4"/>
      <c r="MDO106" s="4"/>
      <c r="MDP106" s="4"/>
      <c r="MDQ106" s="4"/>
      <c r="MDR106" s="4"/>
      <c r="MDS106" s="4"/>
      <c r="MDT106" s="4"/>
      <c r="MDU106" s="4"/>
      <c r="MDV106" s="4"/>
      <c r="MDW106" s="4"/>
      <c r="MDX106" s="4"/>
      <c r="MDY106" s="4"/>
      <c r="MDZ106" s="4"/>
      <c r="MEA106" s="4"/>
      <c r="MEB106" s="4"/>
      <c r="MEC106" s="4"/>
      <c r="MED106" s="4"/>
      <c r="MEE106" s="4"/>
      <c r="MEF106" s="4"/>
      <c r="MEG106" s="4"/>
      <c r="MEH106" s="4"/>
      <c r="MEI106" s="4"/>
      <c r="MEJ106" s="4"/>
      <c r="MEK106" s="4"/>
      <c r="MEL106" s="4"/>
      <c r="MEM106" s="4"/>
      <c r="MEN106" s="4"/>
      <c r="MEO106" s="4"/>
      <c r="MEP106" s="4"/>
      <c r="MEQ106" s="4"/>
      <c r="MER106" s="4"/>
      <c r="MES106" s="4"/>
      <c r="MET106" s="4"/>
      <c r="MEU106" s="4"/>
      <c r="MEV106" s="4"/>
      <c r="MEW106" s="4"/>
      <c r="MEX106" s="4"/>
      <c r="MEY106" s="4"/>
      <c r="MEZ106" s="4"/>
      <c r="MFA106" s="4"/>
      <c r="MFB106" s="4"/>
      <c r="MFC106" s="4"/>
      <c r="MFD106" s="4"/>
      <c r="MFE106" s="4"/>
      <c r="MFF106" s="4"/>
      <c r="MFG106" s="4"/>
      <c r="MFH106" s="4"/>
      <c r="MFI106" s="4"/>
      <c r="MFJ106" s="4"/>
      <c r="MFK106" s="4"/>
      <c r="MFL106" s="4"/>
      <c r="MFM106" s="4"/>
      <c r="MFN106" s="4"/>
      <c r="MFO106" s="4"/>
      <c r="MFP106" s="4"/>
      <c r="MFQ106" s="4"/>
      <c r="MFR106" s="4"/>
      <c r="MFS106" s="4"/>
      <c r="MFT106" s="4"/>
      <c r="MFU106" s="4"/>
      <c r="MFV106" s="4"/>
      <c r="MFW106" s="4"/>
      <c r="MFX106" s="4"/>
      <c r="MFY106" s="4"/>
      <c r="MFZ106" s="4"/>
      <c r="MGA106" s="4"/>
      <c r="MGB106" s="4"/>
      <c r="MGC106" s="4"/>
      <c r="MGD106" s="4"/>
      <c r="MGE106" s="4"/>
      <c r="MGF106" s="4"/>
      <c r="MGG106" s="4"/>
      <c r="MGH106" s="4"/>
      <c r="MGI106" s="4"/>
      <c r="MGJ106" s="4"/>
      <c r="MGK106" s="4"/>
      <c r="MGL106" s="4"/>
      <c r="MGM106" s="4"/>
      <c r="MGN106" s="4"/>
      <c r="MGO106" s="4"/>
      <c r="MGP106" s="4"/>
      <c r="MGQ106" s="4"/>
      <c r="MGR106" s="4"/>
      <c r="MGS106" s="4"/>
      <c r="MGT106" s="4"/>
      <c r="MGU106" s="4"/>
      <c r="MGV106" s="4"/>
      <c r="MGW106" s="4"/>
      <c r="MGX106" s="4"/>
      <c r="MGY106" s="4"/>
      <c r="MGZ106" s="4"/>
      <c r="MHA106" s="4"/>
      <c r="MHB106" s="4"/>
      <c r="MHC106" s="4"/>
      <c r="MHD106" s="4"/>
      <c r="MHE106" s="4"/>
      <c r="MHF106" s="4"/>
      <c r="MHG106" s="4"/>
      <c r="MHH106" s="4"/>
      <c r="MHI106" s="4"/>
      <c r="MHJ106" s="4"/>
      <c r="MHK106" s="4"/>
      <c r="MHL106" s="4"/>
      <c r="MHM106" s="4"/>
      <c r="MHN106" s="4"/>
      <c r="MHO106" s="4"/>
      <c r="MHP106" s="4"/>
      <c r="MHQ106" s="4"/>
      <c r="MHR106" s="4"/>
      <c r="MHS106" s="4"/>
      <c r="MHT106" s="4"/>
      <c r="MHU106" s="4"/>
      <c r="MHV106" s="4"/>
      <c r="MHW106" s="4"/>
      <c r="MHX106" s="4"/>
      <c r="MHY106" s="4"/>
      <c r="MHZ106" s="4"/>
      <c r="MIA106" s="4"/>
      <c r="MIB106" s="4"/>
      <c r="MIC106" s="4"/>
      <c r="MID106" s="4"/>
      <c r="MIE106" s="4"/>
      <c r="MIF106" s="4"/>
      <c r="MIG106" s="4"/>
      <c r="MIH106" s="4"/>
      <c r="MII106" s="4"/>
      <c r="MIJ106" s="4"/>
      <c r="MIK106" s="4"/>
      <c r="MIL106" s="4"/>
      <c r="MIM106" s="4"/>
      <c r="MIN106" s="4"/>
      <c r="MIO106" s="4"/>
      <c r="MIP106" s="4"/>
      <c r="MIQ106" s="4"/>
      <c r="MIR106" s="4"/>
      <c r="MIS106" s="4"/>
      <c r="MIT106" s="4"/>
      <c r="MIU106" s="4"/>
      <c r="MIV106" s="4"/>
      <c r="MIW106" s="4"/>
      <c r="MIX106" s="4"/>
      <c r="MIY106" s="4"/>
      <c r="MIZ106" s="4"/>
      <c r="MJA106" s="4"/>
      <c r="MJB106" s="4"/>
      <c r="MJC106" s="4"/>
      <c r="MJD106" s="4"/>
      <c r="MJE106" s="4"/>
      <c r="MJF106" s="4"/>
      <c r="MJG106" s="4"/>
      <c r="MJH106" s="4"/>
      <c r="MJI106" s="4"/>
      <c r="MJJ106" s="4"/>
      <c r="MJK106" s="4"/>
      <c r="MJL106" s="4"/>
      <c r="MJM106" s="4"/>
      <c r="MJN106" s="4"/>
      <c r="MJO106" s="4"/>
      <c r="MJP106" s="4"/>
      <c r="MJQ106" s="4"/>
      <c r="MJR106" s="4"/>
      <c r="MJS106" s="4"/>
      <c r="MJT106" s="4"/>
      <c r="MJU106" s="4"/>
      <c r="MJV106" s="4"/>
      <c r="MJW106" s="4"/>
      <c r="MJX106" s="4"/>
      <c r="MJY106" s="4"/>
      <c r="MJZ106" s="4"/>
      <c r="MKA106" s="4"/>
      <c r="MKB106" s="4"/>
      <c r="MKC106" s="4"/>
      <c r="MKD106" s="4"/>
      <c r="MKE106" s="4"/>
      <c r="MKF106" s="4"/>
      <c r="MKG106" s="4"/>
      <c r="MKH106" s="4"/>
      <c r="MKI106" s="4"/>
      <c r="MKJ106" s="4"/>
      <c r="MKK106" s="4"/>
      <c r="MKL106" s="4"/>
      <c r="MKM106" s="4"/>
      <c r="MKN106" s="4"/>
      <c r="MKO106" s="4"/>
      <c r="MKP106" s="4"/>
      <c r="MKQ106" s="4"/>
      <c r="MKR106" s="4"/>
      <c r="MKS106" s="4"/>
      <c r="MKT106" s="4"/>
      <c r="MKU106" s="4"/>
      <c r="MKV106" s="4"/>
      <c r="MKW106" s="4"/>
      <c r="MKX106" s="4"/>
      <c r="MKY106" s="4"/>
      <c r="MKZ106" s="4"/>
      <c r="MLA106" s="4"/>
      <c r="MLB106" s="4"/>
      <c r="MLC106" s="4"/>
      <c r="MLD106" s="4"/>
      <c r="MLE106" s="4"/>
      <c r="MLF106" s="4"/>
      <c r="MLG106" s="4"/>
      <c r="MLH106" s="4"/>
      <c r="MLI106" s="4"/>
      <c r="MLJ106" s="4"/>
      <c r="MLK106" s="4"/>
      <c r="MLL106" s="4"/>
      <c r="MLM106" s="4"/>
      <c r="MLN106" s="4"/>
      <c r="MLO106" s="4"/>
      <c r="MLP106" s="4"/>
      <c r="MLQ106" s="4"/>
      <c r="MLR106" s="4"/>
      <c r="MLS106" s="4"/>
      <c r="MLT106" s="4"/>
      <c r="MLU106" s="4"/>
      <c r="MLV106" s="4"/>
      <c r="MLW106" s="4"/>
      <c r="MLX106" s="4"/>
      <c r="MLY106" s="4"/>
      <c r="MLZ106" s="4"/>
      <c r="MMA106" s="4"/>
      <c r="MMB106" s="4"/>
      <c r="MMC106" s="4"/>
      <c r="MMD106" s="4"/>
      <c r="MME106" s="4"/>
      <c r="MMF106" s="4"/>
      <c r="MMG106" s="4"/>
      <c r="MMH106" s="4"/>
      <c r="MMI106" s="4"/>
      <c r="MMJ106" s="4"/>
      <c r="MMK106" s="4"/>
      <c r="MML106" s="4"/>
      <c r="MMM106" s="4"/>
      <c r="MMN106" s="4"/>
      <c r="MMO106" s="4"/>
      <c r="MMP106" s="4"/>
      <c r="MMQ106" s="4"/>
      <c r="MMR106" s="4"/>
      <c r="MMS106" s="4"/>
      <c r="MMT106" s="4"/>
      <c r="MMU106" s="4"/>
      <c r="MMV106" s="4"/>
      <c r="MMW106" s="4"/>
      <c r="MMX106" s="4"/>
      <c r="MMY106" s="4"/>
      <c r="MMZ106" s="4"/>
      <c r="MNA106" s="4"/>
      <c r="MNB106" s="4"/>
      <c r="MNC106" s="4"/>
      <c r="MND106" s="4"/>
      <c r="MNE106" s="4"/>
      <c r="MNF106" s="4"/>
      <c r="MNG106" s="4"/>
      <c r="MNH106" s="4"/>
      <c r="MNI106" s="4"/>
      <c r="MNJ106" s="4"/>
      <c r="MNK106" s="4"/>
      <c r="MNL106" s="4"/>
      <c r="MNM106" s="4"/>
      <c r="MNN106" s="4"/>
      <c r="MNO106" s="4"/>
      <c r="MNP106" s="4"/>
      <c r="MNQ106" s="4"/>
      <c r="MNR106" s="4"/>
      <c r="MNS106" s="4"/>
      <c r="MNT106" s="4"/>
      <c r="MNU106" s="4"/>
      <c r="MNV106" s="4"/>
      <c r="MNW106" s="4"/>
      <c r="MNX106" s="4"/>
      <c r="MNY106" s="4"/>
      <c r="MNZ106" s="4"/>
      <c r="MOA106" s="4"/>
      <c r="MOB106" s="4"/>
      <c r="MOC106" s="4"/>
      <c r="MOD106" s="4"/>
      <c r="MOE106" s="4"/>
      <c r="MOF106" s="4"/>
      <c r="MOG106" s="4"/>
      <c r="MOH106" s="4"/>
      <c r="MOI106" s="4"/>
      <c r="MOJ106" s="4"/>
      <c r="MOK106" s="4"/>
      <c r="MOL106" s="4"/>
      <c r="MOM106" s="4"/>
      <c r="MON106" s="4"/>
      <c r="MOO106" s="4"/>
      <c r="MOP106" s="4"/>
      <c r="MOQ106" s="4"/>
      <c r="MOR106" s="4"/>
      <c r="MOS106" s="4"/>
      <c r="MOT106" s="4"/>
      <c r="MOU106" s="4"/>
      <c r="MOV106" s="4"/>
      <c r="MOW106" s="4"/>
      <c r="MOX106" s="4"/>
      <c r="MOY106" s="4"/>
      <c r="MOZ106" s="4"/>
      <c r="MPA106" s="4"/>
      <c r="MPB106" s="4"/>
      <c r="MPC106" s="4"/>
      <c r="MPD106" s="4"/>
      <c r="MPE106" s="4"/>
      <c r="MPF106" s="4"/>
      <c r="MPG106" s="4"/>
      <c r="MPH106" s="4"/>
      <c r="MPI106" s="4"/>
      <c r="MPJ106" s="4"/>
      <c r="MPK106" s="4"/>
      <c r="MPL106" s="4"/>
      <c r="MPM106" s="4"/>
      <c r="MPN106" s="4"/>
      <c r="MPO106" s="4"/>
      <c r="MPP106" s="4"/>
      <c r="MPQ106" s="4"/>
      <c r="MPR106" s="4"/>
      <c r="MPS106" s="4"/>
      <c r="MPT106" s="4"/>
      <c r="MPU106" s="4"/>
      <c r="MPV106" s="4"/>
      <c r="MPW106" s="4"/>
      <c r="MPX106" s="4"/>
      <c r="MPY106" s="4"/>
      <c r="MPZ106" s="4"/>
      <c r="MQA106" s="4"/>
      <c r="MQB106" s="4"/>
      <c r="MQC106" s="4"/>
      <c r="MQD106" s="4"/>
      <c r="MQE106" s="4"/>
      <c r="MQF106" s="4"/>
      <c r="MQG106" s="4"/>
      <c r="MQH106" s="4"/>
      <c r="MQI106" s="4"/>
      <c r="MQJ106" s="4"/>
      <c r="MQK106" s="4"/>
      <c r="MQL106" s="4"/>
      <c r="MQM106" s="4"/>
      <c r="MQN106" s="4"/>
      <c r="MQO106" s="4"/>
      <c r="MQP106" s="4"/>
      <c r="MQQ106" s="4"/>
      <c r="MQR106" s="4"/>
      <c r="MQS106" s="4"/>
      <c r="MQT106" s="4"/>
      <c r="MQU106" s="4"/>
      <c r="MQV106" s="4"/>
      <c r="MQW106" s="4"/>
      <c r="MQX106" s="4"/>
      <c r="MQY106" s="4"/>
      <c r="MQZ106" s="4"/>
      <c r="MRA106" s="4"/>
      <c r="MRB106" s="4"/>
      <c r="MRC106" s="4"/>
      <c r="MRD106" s="4"/>
      <c r="MRE106" s="4"/>
      <c r="MRF106" s="4"/>
      <c r="MRG106" s="4"/>
      <c r="MRH106" s="4"/>
      <c r="MRI106" s="4"/>
      <c r="MRJ106" s="4"/>
      <c r="MRK106" s="4"/>
      <c r="MRL106" s="4"/>
      <c r="MRM106" s="4"/>
      <c r="MRN106" s="4"/>
      <c r="MRO106" s="4"/>
      <c r="MRP106" s="4"/>
      <c r="MRQ106" s="4"/>
      <c r="MRR106" s="4"/>
      <c r="MRS106" s="4"/>
      <c r="MRT106" s="4"/>
      <c r="MRU106" s="4"/>
      <c r="MRV106" s="4"/>
      <c r="MRW106" s="4"/>
      <c r="MRX106" s="4"/>
      <c r="MRY106" s="4"/>
      <c r="MRZ106" s="4"/>
      <c r="MSA106" s="4"/>
      <c r="MSB106" s="4"/>
      <c r="MSC106" s="4"/>
      <c r="MSD106" s="4"/>
      <c r="MSE106" s="4"/>
      <c r="MSF106" s="4"/>
      <c r="MSG106" s="4"/>
      <c r="MSH106" s="4"/>
      <c r="MSI106" s="4"/>
      <c r="MSJ106" s="4"/>
      <c r="MSK106" s="4"/>
      <c r="MSL106" s="4"/>
      <c r="MSM106" s="4"/>
      <c r="MSN106" s="4"/>
      <c r="MSO106" s="4"/>
      <c r="MSP106" s="4"/>
      <c r="MSQ106" s="4"/>
      <c r="MSR106" s="4"/>
      <c r="MSS106" s="4"/>
      <c r="MST106" s="4"/>
      <c r="MSU106" s="4"/>
      <c r="MSV106" s="4"/>
      <c r="MSW106" s="4"/>
      <c r="MSX106" s="4"/>
      <c r="MSY106" s="4"/>
      <c r="MSZ106" s="4"/>
      <c r="MTA106" s="4"/>
      <c r="MTB106" s="4"/>
      <c r="MTC106" s="4"/>
      <c r="MTD106" s="4"/>
      <c r="MTE106" s="4"/>
      <c r="MTF106" s="4"/>
      <c r="MTG106" s="4"/>
      <c r="MTH106" s="4"/>
      <c r="MTI106" s="4"/>
      <c r="MTJ106" s="4"/>
      <c r="MTK106" s="4"/>
      <c r="MTL106" s="4"/>
      <c r="MTM106" s="4"/>
      <c r="MTN106" s="4"/>
      <c r="MTO106" s="4"/>
      <c r="MTP106" s="4"/>
      <c r="MTQ106" s="4"/>
      <c r="MTR106" s="4"/>
      <c r="MTS106" s="4"/>
      <c r="MTT106" s="4"/>
      <c r="MTU106" s="4"/>
      <c r="MTV106" s="4"/>
      <c r="MTW106" s="4"/>
      <c r="MTX106" s="4"/>
      <c r="MTY106" s="4"/>
      <c r="MTZ106" s="4"/>
      <c r="MUA106" s="4"/>
      <c r="MUB106" s="4"/>
      <c r="MUC106" s="4"/>
      <c r="MUD106" s="4"/>
      <c r="MUE106" s="4"/>
      <c r="MUF106" s="4"/>
      <c r="MUG106" s="4"/>
      <c r="MUH106" s="4"/>
      <c r="MUI106" s="4"/>
      <c r="MUJ106" s="4"/>
      <c r="MUK106" s="4"/>
      <c r="MUL106" s="4"/>
      <c r="MUM106" s="4"/>
      <c r="MUN106" s="4"/>
      <c r="MUO106" s="4"/>
      <c r="MUP106" s="4"/>
      <c r="MUQ106" s="4"/>
      <c r="MUR106" s="4"/>
      <c r="MUS106" s="4"/>
      <c r="MUT106" s="4"/>
      <c r="MUU106" s="4"/>
      <c r="MUV106" s="4"/>
      <c r="MUW106" s="4"/>
      <c r="MUX106" s="4"/>
      <c r="MUY106" s="4"/>
      <c r="MUZ106" s="4"/>
      <c r="MVA106" s="4"/>
      <c r="MVB106" s="4"/>
      <c r="MVC106" s="4"/>
      <c r="MVD106" s="4"/>
      <c r="MVE106" s="4"/>
      <c r="MVF106" s="4"/>
      <c r="MVG106" s="4"/>
      <c r="MVH106" s="4"/>
      <c r="MVI106" s="4"/>
      <c r="MVJ106" s="4"/>
      <c r="MVK106" s="4"/>
      <c r="MVL106" s="4"/>
      <c r="MVM106" s="4"/>
      <c r="MVN106" s="4"/>
      <c r="MVO106" s="4"/>
      <c r="MVP106" s="4"/>
      <c r="MVQ106" s="4"/>
      <c r="MVR106" s="4"/>
      <c r="MVS106" s="4"/>
      <c r="MVT106" s="4"/>
      <c r="MVU106" s="4"/>
      <c r="MVV106" s="4"/>
      <c r="MVW106" s="4"/>
      <c r="MVX106" s="4"/>
      <c r="MVY106" s="4"/>
      <c r="MVZ106" s="4"/>
      <c r="MWA106" s="4"/>
      <c r="MWB106" s="4"/>
      <c r="MWC106" s="4"/>
      <c r="MWD106" s="4"/>
      <c r="MWE106" s="4"/>
      <c r="MWF106" s="4"/>
      <c r="MWG106" s="4"/>
      <c r="MWH106" s="4"/>
      <c r="MWI106" s="4"/>
      <c r="MWJ106" s="4"/>
      <c r="MWK106" s="4"/>
      <c r="MWL106" s="4"/>
      <c r="MWM106" s="4"/>
      <c r="MWN106" s="4"/>
      <c r="MWO106" s="4"/>
      <c r="MWP106" s="4"/>
      <c r="MWQ106" s="4"/>
      <c r="MWR106" s="4"/>
      <c r="MWS106" s="4"/>
      <c r="MWT106" s="4"/>
      <c r="MWU106" s="4"/>
      <c r="MWV106" s="4"/>
      <c r="MWW106" s="4"/>
      <c r="MWX106" s="4"/>
      <c r="MWY106" s="4"/>
      <c r="MWZ106" s="4"/>
      <c r="MXA106" s="4"/>
      <c r="MXB106" s="4"/>
      <c r="MXC106" s="4"/>
      <c r="MXD106" s="4"/>
      <c r="MXE106" s="4"/>
      <c r="MXF106" s="4"/>
      <c r="MXG106" s="4"/>
      <c r="MXH106" s="4"/>
      <c r="MXI106" s="4"/>
      <c r="MXJ106" s="4"/>
      <c r="MXK106" s="4"/>
      <c r="MXL106" s="4"/>
      <c r="MXM106" s="4"/>
      <c r="MXN106" s="4"/>
      <c r="MXO106" s="4"/>
      <c r="MXP106" s="4"/>
      <c r="MXQ106" s="4"/>
      <c r="MXR106" s="4"/>
      <c r="MXS106" s="4"/>
      <c r="MXT106" s="4"/>
      <c r="MXU106" s="4"/>
      <c r="MXV106" s="4"/>
      <c r="MXW106" s="4"/>
      <c r="MXX106" s="4"/>
      <c r="MXY106" s="4"/>
      <c r="MXZ106" s="4"/>
      <c r="MYA106" s="4"/>
      <c r="MYB106" s="4"/>
      <c r="MYC106" s="4"/>
      <c r="MYD106" s="4"/>
      <c r="MYE106" s="4"/>
      <c r="MYF106" s="4"/>
      <c r="MYG106" s="4"/>
      <c r="MYH106" s="4"/>
      <c r="MYI106" s="4"/>
      <c r="MYJ106" s="4"/>
      <c r="MYK106" s="4"/>
      <c r="MYL106" s="4"/>
      <c r="MYM106" s="4"/>
      <c r="MYN106" s="4"/>
      <c r="MYO106" s="4"/>
      <c r="MYP106" s="4"/>
      <c r="MYQ106" s="4"/>
      <c r="MYR106" s="4"/>
      <c r="MYS106" s="4"/>
      <c r="MYT106" s="4"/>
      <c r="MYU106" s="4"/>
      <c r="MYV106" s="4"/>
      <c r="MYW106" s="4"/>
      <c r="MYX106" s="4"/>
      <c r="MYY106" s="4"/>
      <c r="MYZ106" s="4"/>
      <c r="MZA106" s="4"/>
      <c r="MZB106" s="4"/>
      <c r="MZC106" s="4"/>
      <c r="MZD106" s="4"/>
      <c r="MZE106" s="4"/>
      <c r="MZF106" s="4"/>
      <c r="MZG106" s="4"/>
      <c r="MZH106" s="4"/>
      <c r="MZI106" s="4"/>
      <c r="MZJ106" s="4"/>
      <c r="MZK106" s="4"/>
      <c r="MZL106" s="4"/>
      <c r="MZM106" s="4"/>
      <c r="MZN106" s="4"/>
      <c r="MZO106" s="4"/>
      <c r="MZP106" s="4"/>
      <c r="MZQ106" s="4"/>
      <c r="MZR106" s="4"/>
      <c r="MZS106" s="4"/>
      <c r="MZT106" s="4"/>
      <c r="MZU106" s="4"/>
      <c r="MZV106" s="4"/>
      <c r="MZW106" s="4"/>
      <c r="MZX106" s="4"/>
      <c r="MZY106" s="4"/>
      <c r="MZZ106" s="4"/>
      <c r="NAA106" s="4"/>
      <c r="NAB106" s="4"/>
      <c r="NAC106" s="4"/>
      <c r="NAD106" s="4"/>
      <c r="NAE106" s="4"/>
      <c r="NAF106" s="4"/>
      <c r="NAG106" s="4"/>
      <c r="NAH106" s="4"/>
      <c r="NAI106" s="4"/>
      <c r="NAJ106" s="4"/>
      <c r="NAK106" s="4"/>
      <c r="NAL106" s="4"/>
      <c r="NAM106" s="4"/>
      <c r="NAN106" s="4"/>
      <c r="NAO106" s="4"/>
      <c r="NAP106" s="4"/>
      <c r="NAQ106" s="4"/>
      <c r="NAR106" s="4"/>
      <c r="NAS106" s="4"/>
      <c r="NAT106" s="4"/>
      <c r="NAU106" s="4"/>
      <c r="NAV106" s="4"/>
      <c r="NAW106" s="4"/>
      <c r="NAX106" s="4"/>
      <c r="NAY106" s="4"/>
      <c r="NAZ106" s="4"/>
      <c r="NBA106" s="4"/>
      <c r="NBB106" s="4"/>
      <c r="NBC106" s="4"/>
      <c r="NBD106" s="4"/>
      <c r="NBE106" s="4"/>
      <c r="NBF106" s="4"/>
      <c r="NBG106" s="4"/>
      <c r="NBH106" s="4"/>
      <c r="NBI106" s="4"/>
      <c r="NBJ106" s="4"/>
      <c r="NBK106" s="4"/>
      <c r="NBL106" s="4"/>
      <c r="NBM106" s="4"/>
      <c r="NBN106" s="4"/>
      <c r="NBO106" s="4"/>
      <c r="NBP106" s="4"/>
      <c r="NBQ106" s="4"/>
      <c r="NBR106" s="4"/>
      <c r="NBS106" s="4"/>
      <c r="NBT106" s="4"/>
      <c r="NBU106" s="4"/>
      <c r="NBV106" s="4"/>
      <c r="NBW106" s="4"/>
      <c r="NBX106" s="4"/>
      <c r="NBY106" s="4"/>
      <c r="NBZ106" s="4"/>
      <c r="NCA106" s="4"/>
      <c r="NCB106" s="4"/>
      <c r="NCC106" s="4"/>
      <c r="NCD106" s="4"/>
      <c r="NCE106" s="4"/>
      <c r="NCF106" s="4"/>
      <c r="NCG106" s="4"/>
      <c r="NCH106" s="4"/>
      <c r="NCI106" s="4"/>
      <c r="NCJ106" s="4"/>
      <c r="NCK106" s="4"/>
      <c r="NCL106" s="4"/>
      <c r="NCM106" s="4"/>
      <c r="NCN106" s="4"/>
      <c r="NCO106" s="4"/>
      <c r="NCP106" s="4"/>
      <c r="NCQ106" s="4"/>
      <c r="NCR106" s="4"/>
      <c r="NCS106" s="4"/>
      <c r="NCT106" s="4"/>
      <c r="NCU106" s="4"/>
      <c r="NCV106" s="4"/>
      <c r="NCW106" s="4"/>
      <c r="NCX106" s="4"/>
      <c r="NCY106" s="4"/>
      <c r="NCZ106" s="4"/>
      <c r="NDA106" s="4"/>
      <c r="NDB106" s="4"/>
      <c r="NDC106" s="4"/>
      <c r="NDD106" s="4"/>
      <c r="NDE106" s="4"/>
      <c r="NDF106" s="4"/>
      <c r="NDG106" s="4"/>
      <c r="NDH106" s="4"/>
      <c r="NDI106" s="4"/>
      <c r="NDJ106" s="4"/>
      <c r="NDK106" s="4"/>
      <c r="NDL106" s="4"/>
      <c r="NDM106" s="4"/>
      <c r="NDN106" s="4"/>
      <c r="NDO106" s="4"/>
      <c r="NDP106" s="4"/>
      <c r="NDQ106" s="4"/>
      <c r="NDR106" s="4"/>
      <c r="NDS106" s="4"/>
      <c r="NDT106" s="4"/>
      <c r="NDU106" s="4"/>
      <c r="NDV106" s="4"/>
      <c r="NDW106" s="4"/>
      <c r="NDX106" s="4"/>
      <c r="NDY106" s="4"/>
      <c r="NDZ106" s="4"/>
      <c r="NEA106" s="4"/>
      <c r="NEB106" s="4"/>
      <c r="NEC106" s="4"/>
      <c r="NED106" s="4"/>
      <c r="NEE106" s="4"/>
      <c r="NEF106" s="4"/>
      <c r="NEG106" s="4"/>
      <c r="NEH106" s="4"/>
      <c r="NEI106" s="4"/>
      <c r="NEJ106" s="4"/>
      <c r="NEK106" s="4"/>
      <c r="NEL106" s="4"/>
      <c r="NEM106" s="4"/>
      <c r="NEN106" s="4"/>
      <c r="NEO106" s="4"/>
      <c r="NEP106" s="4"/>
      <c r="NEQ106" s="4"/>
      <c r="NER106" s="4"/>
      <c r="NES106" s="4"/>
      <c r="NET106" s="4"/>
      <c r="NEU106" s="4"/>
      <c r="NEV106" s="4"/>
      <c r="NEW106" s="4"/>
      <c r="NEX106" s="4"/>
      <c r="NEY106" s="4"/>
      <c r="NEZ106" s="4"/>
      <c r="NFA106" s="4"/>
      <c r="NFB106" s="4"/>
      <c r="NFC106" s="4"/>
      <c r="NFD106" s="4"/>
      <c r="NFE106" s="4"/>
      <c r="NFF106" s="4"/>
      <c r="NFG106" s="4"/>
      <c r="NFH106" s="4"/>
      <c r="NFI106" s="4"/>
      <c r="NFJ106" s="4"/>
      <c r="NFK106" s="4"/>
      <c r="NFL106" s="4"/>
      <c r="NFM106" s="4"/>
      <c r="NFN106" s="4"/>
      <c r="NFO106" s="4"/>
      <c r="NFP106" s="4"/>
      <c r="NFQ106" s="4"/>
      <c r="NFR106" s="4"/>
      <c r="NFS106" s="4"/>
      <c r="NFT106" s="4"/>
      <c r="NFU106" s="4"/>
      <c r="NFV106" s="4"/>
      <c r="NFW106" s="4"/>
      <c r="NFX106" s="4"/>
      <c r="NFY106" s="4"/>
      <c r="NFZ106" s="4"/>
      <c r="NGA106" s="4"/>
      <c r="NGB106" s="4"/>
      <c r="NGC106" s="4"/>
      <c r="NGD106" s="4"/>
      <c r="NGE106" s="4"/>
      <c r="NGF106" s="4"/>
      <c r="NGG106" s="4"/>
      <c r="NGH106" s="4"/>
      <c r="NGI106" s="4"/>
      <c r="NGJ106" s="4"/>
      <c r="NGK106" s="4"/>
      <c r="NGL106" s="4"/>
      <c r="NGM106" s="4"/>
      <c r="NGN106" s="4"/>
      <c r="NGO106" s="4"/>
      <c r="NGP106" s="4"/>
      <c r="NGQ106" s="4"/>
      <c r="NGR106" s="4"/>
      <c r="NGS106" s="4"/>
      <c r="NGT106" s="4"/>
      <c r="NGU106" s="4"/>
      <c r="NGV106" s="4"/>
      <c r="NGW106" s="4"/>
      <c r="NGX106" s="4"/>
      <c r="NGY106" s="4"/>
      <c r="NGZ106" s="4"/>
      <c r="NHA106" s="4"/>
      <c r="NHB106" s="4"/>
      <c r="NHC106" s="4"/>
      <c r="NHD106" s="4"/>
      <c r="NHE106" s="4"/>
      <c r="NHF106" s="4"/>
      <c r="NHG106" s="4"/>
      <c r="NHH106" s="4"/>
      <c r="NHI106" s="4"/>
      <c r="NHJ106" s="4"/>
      <c r="NHK106" s="4"/>
      <c r="NHL106" s="4"/>
      <c r="NHM106" s="4"/>
      <c r="NHN106" s="4"/>
      <c r="NHO106" s="4"/>
      <c r="NHP106" s="4"/>
      <c r="NHQ106" s="4"/>
      <c r="NHR106" s="4"/>
      <c r="NHS106" s="4"/>
      <c r="NHT106" s="4"/>
      <c r="NHU106" s="4"/>
      <c r="NHV106" s="4"/>
      <c r="NHW106" s="4"/>
      <c r="NHX106" s="4"/>
      <c r="NHY106" s="4"/>
      <c r="NHZ106" s="4"/>
      <c r="NIA106" s="4"/>
      <c r="NIB106" s="4"/>
      <c r="NIC106" s="4"/>
      <c r="NID106" s="4"/>
      <c r="NIE106" s="4"/>
      <c r="NIF106" s="4"/>
      <c r="NIG106" s="4"/>
      <c r="NIH106" s="4"/>
      <c r="NII106" s="4"/>
      <c r="NIJ106" s="4"/>
      <c r="NIK106" s="4"/>
      <c r="NIL106" s="4"/>
      <c r="NIM106" s="4"/>
      <c r="NIN106" s="4"/>
      <c r="NIO106" s="4"/>
      <c r="NIP106" s="4"/>
      <c r="NIQ106" s="4"/>
      <c r="NIR106" s="4"/>
      <c r="NIS106" s="4"/>
      <c r="NIT106" s="4"/>
      <c r="NIU106" s="4"/>
      <c r="NIV106" s="4"/>
      <c r="NIW106" s="4"/>
      <c r="NIX106" s="4"/>
      <c r="NIY106" s="4"/>
      <c r="NIZ106" s="4"/>
      <c r="NJA106" s="4"/>
      <c r="NJB106" s="4"/>
      <c r="NJC106" s="4"/>
      <c r="NJD106" s="4"/>
      <c r="NJE106" s="4"/>
      <c r="NJF106" s="4"/>
      <c r="NJG106" s="4"/>
      <c r="NJH106" s="4"/>
      <c r="NJI106" s="4"/>
      <c r="NJJ106" s="4"/>
      <c r="NJK106" s="4"/>
      <c r="NJL106" s="4"/>
      <c r="NJM106" s="4"/>
      <c r="NJN106" s="4"/>
      <c r="NJO106" s="4"/>
      <c r="NJP106" s="4"/>
      <c r="NJQ106" s="4"/>
      <c r="NJR106" s="4"/>
      <c r="NJS106" s="4"/>
      <c r="NJT106" s="4"/>
      <c r="NJU106" s="4"/>
      <c r="NJV106" s="4"/>
      <c r="NJW106" s="4"/>
      <c r="NJX106" s="4"/>
      <c r="NJY106" s="4"/>
      <c r="NJZ106" s="4"/>
      <c r="NKA106" s="4"/>
      <c r="NKB106" s="4"/>
      <c r="NKC106" s="4"/>
      <c r="NKD106" s="4"/>
      <c r="NKE106" s="4"/>
      <c r="NKF106" s="4"/>
      <c r="NKG106" s="4"/>
      <c r="NKH106" s="4"/>
      <c r="NKI106" s="4"/>
      <c r="NKJ106" s="4"/>
      <c r="NKK106" s="4"/>
      <c r="NKL106" s="4"/>
      <c r="NKM106" s="4"/>
      <c r="NKN106" s="4"/>
      <c r="NKO106" s="4"/>
      <c r="NKP106" s="4"/>
      <c r="NKQ106" s="4"/>
      <c r="NKR106" s="4"/>
      <c r="NKS106" s="4"/>
      <c r="NKT106" s="4"/>
      <c r="NKU106" s="4"/>
      <c r="NKV106" s="4"/>
      <c r="NKW106" s="4"/>
      <c r="NKX106" s="4"/>
      <c r="NKY106" s="4"/>
      <c r="NKZ106" s="4"/>
      <c r="NLA106" s="4"/>
      <c r="NLB106" s="4"/>
      <c r="NLC106" s="4"/>
      <c r="NLD106" s="4"/>
      <c r="NLE106" s="4"/>
      <c r="NLF106" s="4"/>
      <c r="NLG106" s="4"/>
      <c r="NLH106" s="4"/>
      <c r="NLI106" s="4"/>
      <c r="NLJ106" s="4"/>
      <c r="NLK106" s="4"/>
      <c r="NLL106" s="4"/>
      <c r="NLM106" s="4"/>
      <c r="NLN106" s="4"/>
      <c r="NLO106" s="4"/>
      <c r="NLP106" s="4"/>
      <c r="NLQ106" s="4"/>
      <c r="NLR106" s="4"/>
      <c r="NLS106" s="4"/>
      <c r="NLT106" s="4"/>
      <c r="NLU106" s="4"/>
      <c r="NLV106" s="4"/>
      <c r="NLW106" s="4"/>
      <c r="NLX106" s="4"/>
      <c r="NLY106" s="4"/>
      <c r="NLZ106" s="4"/>
      <c r="NMA106" s="4"/>
      <c r="NMB106" s="4"/>
      <c r="NMC106" s="4"/>
      <c r="NMD106" s="4"/>
      <c r="NME106" s="4"/>
      <c r="NMF106" s="4"/>
      <c r="NMG106" s="4"/>
      <c r="NMH106" s="4"/>
      <c r="NMI106" s="4"/>
      <c r="NMJ106" s="4"/>
      <c r="NMK106" s="4"/>
      <c r="NML106" s="4"/>
      <c r="NMM106" s="4"/>
      <c r="NMN106" s="4"/>
      <c r="NMO106" s="4"/>
      <c r="NMP106" s="4"/>
      <c r="NMQ106" s="4"/>
      <c r="NMR106" s="4"/>
      <c r="NMS106" s="4"/>
      <c r="NMT106" s="4"/>
      <c r="NMU106" s="4"/>
      <c r="NMV106" s="4"/>
      <c r="NMW106" s="4"/>
      <c r="NMX106" s="4"/>
      <c r="NMY106" s="4"/>
      <c r="NMZ106" s="4"/>
      <c r="NNA106" s="4"/>
      <c r="NNB106" s="4"/>
      <c r="NNC106" s="4"/>
      <c r="NND106" s="4"/>
      <c r="NNE106" s="4"/>
      <c r="NNF106" s="4"/>
      <c r="NNG106" s="4"/>
      <c r="NNH106" s="4"/>
      <c r="NNI106" s="4"/>
      <c r="NNJ106" s="4"/>
      <c r="NNK106" s="4"/>
      <c r="NNL106" s="4"/>
      <c r="NNM106" s="4"/>
      <c r="NNN106" s="4"/>
      <c r="NNO106" s="4"/>
      <c r="NNP106" s="4"/>
      <c r="NNQ106" s="4"/>
      <c r="NNR106" s="4"/>
      <c r="NNS106" s="4"/>
      <c r="NNT106" s="4"/>
      <c r="NNU106" s="4"/>
      <c r="NNV106" s="4"/>
      <c r="NNW106" s="4"/>
      <c r="NNX106" s="4"/>
      <c r="NNY106" s="4"/>
      <c r="NNZ106" s="4"/>
      <c r="NOA106" s="4"/>
      <c r="NOB106" s="4"/>
      <c r="NOC106" s="4"/>
      <c r="NOD106" s="4"/>
      <c r="NOE106" s="4"/>
      <c r="NOF106" s="4"/>
      <c r="NOG106" s="4"/>
      <c r="NOH106" s="4"/>
      <c r="NOI106" s="4"/>
      <c r="NOJ106" s="4"/>
      <c r="NOK106" s="4"/>
      <c r="NOL106" s="4"/>
      <c r="NOM106" s="4"/>
      <c r="NON106" s="4"/>
      <c r="NOO106" s="4"/>
      <c r="NOP106" s="4"/>
      <c r="NOQ106" s="4"/>
      <c r="NOR106" s="4"/>
      <c r="NOS106" s="4"/>
      <c r="NOT106" s="4"/>
      <c r="NOU106" s="4"/>
      <c r="NOV106" s="4"/>
      <c r="NOW106" s="4"/>
      <c r="NOX106" s="4"/>
      <c r="NOY106" s="4"/>
      <c r="NOZ106" s="4"/>
      <c r="NPA106" s="4"/>
      <c r="NPB106" s="4"/>
      <c r="NPC106" s="4"/>
      <c r="NPD106" s="4"/>
      <c r="NPE106" s="4"/>
      <c r="NPF106" s="4"/>
      <c r="NPG106" s="4"/>
      <c r="NPH106" s="4"/>
      <c r="NPI106" s="4"/>
      <c r="NPJ106" s="4"/>
      <c r="NPK106" s="4"/>
      <c r="NPL106" s="4"/>
      <c r="NPM106" s="4"/>
      <c r="NPN106" s="4"/>
      <c r="NPO106" s="4"/>
      <c r="NPP106" s="4"/>
      <c r="NPQ106" s="4"/>
      <c r="NPR106" s="4"/>
      <c r="NPS106" s="4"/>
      <c r="NPT106" s="4"/>
      <c r="NPU106" s="4"/>
      <c r="NPV106" s="4"/>
      <c r="NPW106" s="4"/>
      <c r="NPX106" s="4"/>
      <c r="NPY106" s="4"/>
      <c r="NPZ106" s="4"/>
      <c r="NQA106" s="4"/>
      <c r="NQB106" s="4"/>
      <c r="NQC106" s="4"/>
      <c r="NQD106" s="4"/>
      <c r="NQE106" s="4"/>
      <c r="NQF106" s="4"/>
      <c r="NQG106" s="4"/>
      <c r="NQH106" s="4"/>
      <c r="NQI106" s="4"/>
      <c r="NQJ106" s="4"/>
      <c r="NQK106" s="4"/>
      <c r="NQL106" s="4"/>
      <c r="NQM106" s="4"/>
      <c r="NQN106" s="4"/>
      <c r="NQO106" s="4"/>
      <c r="NQP106" s="4"/>
      <c r="NQQ106" s="4"/>
      <c r="NQR106" s="4"/>
      <c r="NQS106" s="4"/>
      <c r="NQT106" s="4"/>
      <c r="NQU106" s="4"/>
      <c r="NQV106" s="4"/>
      <c r="NQW106" s="4"/>
      <c r="NQX106" s="4"/>
      <c r="NQY106" s="4"/>
      <c r="NQZ106" s="4"/>
      <c r="NRA106" s="4"/>
      <c r="NRB106" s="4"/>
      <c r="NRC106" s="4"/>
      <c r="NRD106" s="4"/>
      <c r="NRE106" s="4"/>
      <c r="NRF106" s="4"/>
      <c r="NRG106" s="4"/>
      <c r="NRH106" s="4"/>
      <c r="NRI106" s="4"/>
      <c r="NRJ106" s="4"/>
      <c r="NRK106" s="4"/>
      <c r="NRL106" s="4"/>
      <c r="NRM106" s="4"/>
      <c r="NRN106" s="4"/>
      <c r="NRO106" s="4"/>
      <c r="NRP106" s="4"/>
      <c r="NRQ106" s="4"/>
      <c r="NRR106" s="4"/>
      <c r="NRS106" s="4"/>
      <c r="NRT106" s="4"/>
      <c r="NRU106" s="4"/>
      <c r="NRV106" s="4"/>
      <c r="NRW106" s="4"/>
      <c r="NRX106" s="4"/>
      <c r="NRY106" s="4"/>
      <c r="NRZ106" s="4"/>
      <c r="NSA106" s="4"/>
      <c r="NSB106" s="4"/>
      <c r="NSC106" s="4"/>
      <c r="NSD106" s="4"/>
      <c r="NSE106" s="4"/>
      <c r="NSF106" s="4"/>
      <c r="NSG106" s="4"/>
      <c r="NSH106" s="4"/>
      <c r="NSI106" s="4"/>
      <c r="NSJ106" s="4"/>
      <c r="NSK106" s="4"/>
      <c r="NSL106" s="4"/>
      <c r="NSM106" s="4"/>
      <c r="NSN106" s="4"/>
      <c r="NSO106" s="4"/>
      <c r="NSP106" s="4"/>
      <c r="NSQ106" s="4"/>
      <c r="NSR106" s="4"/>
      <c r="NSS106" s="4"/>
      <c r="NST106" s="4"/>
      <c r="NSU106" s="4"/>
      <c r="NSV106" s="4"/>
      <c r="NSW106" s="4"/>
      <c r="NSX106" s="4"/>
      <c r="NSY106" s="4"/>
      <c r="NSZ106" s="4"/>
      <c r="NTA106" s="4"/>
      <c r="NTB106" s="4"/>
      <c r="NTC106" s="4"/>
      <c r="NTD106" s="4"/>
      <c r="NTE106" s="4"/>
      <c r="NTF106" s="4"/>
      <c r="NTG106" s="4"/>
      <c r="NTH106" s="4"/>
      <c r="NTI106" s="4"/>
      <c r="NTJ106" s="4"/>
      <c r="NTK106" s="4"/>
      <c r="NTL106" s="4"/>
      <c r="NTM106" s="4"/>
      <c r="NTN106" s="4"/>
      <c r="NTO106" s="4"/>
      <c r="NTP106" s="4"/>
      <c r="NTQ106" s="4"/>
      <c r="NTR106" s="4"/>
      <c r="NTS106" s="4"/>
      <c r="NTT106" s="4"/>
      <c r="NTU106" s="4"/>
      <c r="NTV106" s="4"/>
      <c r="NTW106" s="4"/>
      <c r="NTX106" s="4"/>
      <c r="NTY106" s="4"/>
      <c r="NTZ106" s="4"/>
      <c r="NUA106" s="4"/>
      <c r="NUB106" s="4"/>
      <c r="NUC106" s="4"/>
      <c r="NUD106" s="4"/>
      <c r="NUE106" s="4"/>
      <c r="NUF106" s="4"/>
      <c r="NUG106" s="4"/>
      <c r="NUH106" s="4"/>
      <c r="NUI106" s="4"/>
      <c r="NUJ106" s="4"/>
      <c r="NUK106" s="4"/>
      <c r="NUL106" s="4"/>
      <c r="NUM106" s="4"/>
      <c r="NUN106" s="4"/>
      <c r="NUO106" s="4"/>
      <c r="NUP106" s="4"/>
      <c r="NUQ106" s="4"/>
      <c r="NUR106" s="4"/>
      <c r="NUS106" s="4"/>
      <c r="NUT106" s="4"/>
      <c r="NUU106" s="4"/>
      <c r="NUV106" s="4"/>
      <c r="NUW106" s="4"/>
      <c r="NUX106" s="4"/>
      <c r="NUY106" s="4"/>
      <c r="NUZ106" s="4"/>
      <c r="NVA106" s="4"/>
      <c r="NVB106" s="4"/>
      <c r="NVC106" s="4"/>
      <c r="NVD106" s="4"/>
      <c r="NVE106" s="4"/>
      <c r="NVF106" s="4"/>
      <c r="NVG106" s="4"/>
      <c r="NVH106" s="4"/>
      <c r="NVI106" s="4"/>
      <c r="NVJ106" s="4"/>
      <c r="NVK106" s="4"/>
      <c r="NVL106" s="4"/>
      <c r="NVM106" s="4"/>
      <c r="NVN106" s="4"/>
      <c r="NVO106" s="4"/>
      <c r="NVP106" s="4"/>
      <c r="NVQ106" s="4"/>
      <c r="NVR106" s="4"/>
      <c r="NVS106" s="4"/>
      <c r="NVT106" s="4"/>
      <c r="NVU106" s="4"/>
      <c r="NVV106" s="4"/>
      <c r="NVW106" s="4"/>
      <c r="NVX106" s="4"/>
      <c r="NVY106" s="4"/>
      <c r="NVZ106" s="4"/>
      <c r="NWA106" s="4"/>
      <c r="NWB106" s="4"/>
      <c r="NWC106" s="4"/>
      <c r="NWD106" s="4"/>
      <c r="NWE106" s="4"/>
      <c r="NWF106" s="4"/>
      <c r="NWG106" s="4"/>
      <c r="NWH106" s="4"/>
      <c r="NWI106" s="4"/>
      <c r="NWJ106" s="4"/>
      <c r="NWK106" s="4"/>
      <c r="NWL106" s="4"/>
      <c r="NWM106" s="4"/>
      <c r="NWN106" s="4"/>
      <c r="NWO106" s="4"/>
      <c r="NWP106" s="4"/>
      <c r="NWQ106" s="4"/>
      <c r="NWR106" s="4"/>
      <c r="NWS106" s="4"/>
      <c r="NWT106" s="4"/>
      <c r="NWU106" s="4"/>
      <c r="NWV106" s="4"/>
      <c r="NWW106" s="4"/>
      <c r="NWX106" s="4"/>
      <c r="NWY106" s="4"/>
      <c r="NWZ106" s="4"/>
      <c r="NXA106" s="4"/>
      <c r="NXB106" s="4"/>
      <c r="NXC106" s="4"/>
      <c r="NXD106" s="4"/>
      <c r="NXE106" s="4"/>
      <c r="NXF106" s="4"/>
      <c r="NXG106" s="4"/>
      <c r="NXH106" s="4"/>
      <c r="NXI106" s="4"/>
      <c r="NXJ106" s="4"/>
      <c r="NXK106" s="4"/>
      <c r="NXL106" s="4"/>
      <c r="NXM106" s="4"/>
      <c r="NXN106" s="4"/>
      <c r="NXO106" s="4"/>
      <c r="NXP106" s="4"/>
      <c r="NXQ106" s="4"/>
      <c r="NXR106" s="4"/>
      <c r="NXS106" s="4"/>
      <c r="NXT106" s="4"/>
      <c r="NXU106" s="4"/>
      <c r="NXV106" s="4"/>
      <c r="NXW106" s="4"/>
      <c r="NXX106" s="4"/>
      <c r="NXY106" s="4"/>
      <c r="NXZ106" s="4"/>
      <c r="NYA106" s="4"/>
      <c r="NYB106" s="4"/>
      <c r="NYC106" s="4"/>
      <c r="NYD106" s="4"/>
      <c r="NYE106" s="4"/>
      <c r="NYF106" s="4"/>
      <c r="NYG106" s="4"/>
      <c r="NYH106" s="4"/>
      <c r="NYI106" s="4"/>
      <c r="NYJ106" s="4"/>
      <c r="NYK106" s="4"/>
      <c r="NYL106" s="4"/>
      <c r="NYM106" s="4"/>
      <c r="NYN106" s="4"/>
      <c r="NYO106" s="4"/>
      <c r="NYP106" s="4"/>
      <c r="NYQ106" s="4"/>
      <c r="NYR106" s="4"/>
      <c r="NYS106" s="4"/>
      <c r="NYT106" s="4"/>
      <c r="NYU106" s="4"/>
      <c r="NYV106" s="4"/>
      <c r="NYW106" s="4"/>
      <c r="NYX106" s="4"/>
      <c r="NYY106" s="4"/>
      <c r="NYZ106" s="4"/>
      <c r="NZA106" s="4"/>
      <c r="NZB106" s="4"/>
      <c r="NZC106" s="4"/>
      <c r="NZD106" s="4"/>
      <c r="NZE106" s="4"/>
      <c r="NZF106" s="4"/>
      <c r="NZG106" s="4"/>
      <c r="NZH106" s="4"/>
      <c r="NZI106" s="4"/>
      <c r="NZJ106" s="4"/>
      <c r="NZK106" s="4"/>
      <c r="NZL106" s="4"/>
      <c r="NZM106" s="4"/>
      <c r="NZN106" s="4"/>
      <c r="NZO106" s="4"/>
      <c r="NZP106" s="4"/>
      <c r="NZQ106" s="4"/>
      <c r="NZR106" s="4"/>
      <c r="NZS106" s="4"/>
      <c r="NZT106" s="4"/>
      <c r="NZU106" s="4"/>
      <c r="NZV106" s="4"/>
      <c r="NZW106" s="4"/>
      <c r="NZX106" s="4"/>
      <c r="NZY106" s="4"/>
      <c r="NZZ106" s="4"/>
      <c r="OAA106" s="4"/>
      <c r="OAB106" s="4"/>
      <c r="OAC106" s="4"/>
      <c r="OAD106" s="4"/>
      <c r="OAE106" s="4"/>
      <c r="OAF106" s="4"/>
      <c r="OAG106" s="4"/>
      <c r="OAH106" s="4"/>
      <c r="OAI106" s="4"/>
      <c r="OAJ106" s="4"/>
      <c r="OAK106" s="4"/>
      <c r="OAL106" s="4"/>
      <c r="OAM106" s="4"/>
      <c r="OAN106" s="4"/>
      <c r="OAO106" s="4"/>
      <c r="OAP106" s="4"/>
      <c r="OAQ106" s="4"/>
      <c r="OAR106" s="4"/>
      <c r="OAS106" s="4"/>
      <c r="OAT106" s="4"/>
      <c r="OAU106" s="4"/>
      <c r="OAV106" s="4"/>
      <c r="OAW106" s="4"/>
      <c r="OAX106" s="4"/>
      <c r="OAY106" s="4"/>
      <c r="OAZ106" s="4"/>
      <c r="OBA106" s="4"/>
      <c r="OBB106" s="4"/>
      <c r="OBC106" s="4"/>
      <c r="OBD106" s="4"/>
      <c r="OBE106" s="4"/>
      <c r="OBF106" s="4"/>
      <c r="OBG106" s="4"/>
      <c r="OBH106" s="4"/>
      <c r="OBI106" s="4"/>
      <c r="OBJ106" s="4"/>
      <c r="OBK106" s="4"/>
      <c r="OBL106" s="4"/>
      <c r="OBM106" s="4"/>
      <c r="OBN106" s="4"/>
      <c r="OBO106" s="4"/>
      <c r="OBP106" s="4"/>
      <c r="OBQ106" s="4"/>
      <c r="OBR106" s="4"/>
      <c r="OBS106" s="4"/>
      <c r="OBT106" s="4"/>
      <c r="OBU106" s="4"/>
      <c r="OBV106" s="4"/>
      <c r="OBW106" s="4"/>
      <c r="OBX106" s="4"/>
      <c r="OBY106" s="4"/>
      <c r="OBZ106" s="4"/>
      <c r="OCA106" s="4"/>
      <c r="OCB106" s="4"/>
      <c r="OCC106" s="4"/>
      <c r="OCD106" s="4"/>
      <c r="OCE106" s="4"/>
      <c r="OCF106" s="4"/>
      <c r="OCG106" s="4"/>
      <c r="OCH106" s="4"/>
      <c r="OCI106" s="4"/>
      <c r="OCJ106" s="4"/>
      <c r="OCK106" s="4"/>
      <c r="OCL106" s="4"/>
      <c r="OCM106" s="4"/>
      <c r="OCN106" s="4"/>
      <c r="OCO106" s="4"/>
      <c r="OCP106" s="4"/>
      <c r="OCQ106" s="4"/>
      <c r="OCR106" s="4"/>
      <c r="OCS106" s="4"/>
      <c r="OCT106" s="4"/>
      <c r="OCU106" s="4"/>
      <c r="OCV106" s="4"/>
      <c r="OCW106" s="4"/>
      <c r="OCX106" s="4"/>
      <c r="OCY106" s="4"/>
      <c r="OCZ106" s="4"/>
      <c r="ODA106" s="4"/>
      <c r="ODB106" s="4"/>
      <c r="ODC106" s="4"/>
      <c r="ODD106" s="4"/>
      <c r="ODE106" s="4"/>
      <c r="ODF106" s="4"/>
      <c r="ODG106" s="4"/>
      <c r="ODH106" s="4"/>
      <c r="ODI106" s="4"/>
      <c r="ODJ106" s="4"/>
      <c r="ODK106" s="4"/>
      <c r="ODL106" s="4"/>
      <c r="ODM106" s="4"/>
      <c r="ODN106" s="4"/>
      <c r="ODO106" s="4"/>
      <c r="ODP106" s="4"/>
      <c r="ODQ106" s="4"/>
      <c r="ODR106" s="4"/>
      <c r="ODS106" s="4"/>
      <c r="ODT106" s="4"/>
      <c r="ODU106" s="4"/>
      <c r="ODV106" s="4"/>
      <c r="ODW106" s="4"/>
      <c r="ODX106" s="4"/>
      <c r="ODY106" s="4"/>
      <c r="ODZ106" s="4"/>
      <c r="OEA106" s="4"/>
      <c r="OEB106" s="4"/>
      <c r="OEC106" s="4"/>
      <c r="OED106" s="4"/>
      <c r="OEE106" s="4"/>
      <c r="OEF106" s="4"/>
      <c r="OEG106" s="4"/>
      <c r="OEH106" s="4"/>
      <c r="OEI106" s="4"/>
      <c r="OEJ106" s="4"/>
      <c r="OEK106" s="4"/>
      <c r="OEL106" s="4"/>
      <c r="OEM106" s="4"/>
      <c r="OEN106" s="4"/>
      <c r="OEO106" s="4"/>
      <c r="OEP106" s="4"/>
      <c r="OEQ106" s="4"/>
      <c r="OER106" s="4"/>
      <c r="OES106" s="4"/>
      <c r="OET106" s="4"/>
      <c r="OEU106" s="4"/>
      <c r="OEV106" s="4"/>
      <c r="OEW106" s="4"/>
      <c r="OEX106" s="4"/>
      <c r="OEY106" s="4"/>
      <c r="OEZ106" s="4"/>
      <c r="OFA106" s="4"/>
      <c r="OFB106" s="4"/>
      <c r="OFC106" s="4"/>
      <c r="OFD106" s="4"/>
      <c r="OFE106" s="4"/>
      <c r="OFF106" s="4"/>
      <c r="OFG106" s="4"/>
      <c r="OFH106" s="4"/>
      <c r="OFI106" s="4"/>
      <c r="OFJ106" s="4"/>
      <c r="OFK106" s="4"/>
      <c r="OFL106" s="4"/>
      <c r="OFM106" s="4"/>
      <c r="OFN106" s="4"/>
      <c r="OFO106" s="4"/>
      <c r="OFP106" s="4"/>
      <c r="OFQ106" s="4"/>
      <c r="OFR106" s="4"/>
      <c r="OFS106" s="4"/>
      <c r="OFT106" s="4"/>
      <c r="OFU106" s="4"/>
      <c r="OFV106" s="4"/>
      <c r="OFW106" s="4"/>
      <c r="OFX106" s="4"/>
      <c r="OFY106" s="4"/>
      <c r="OFZ106" s="4"/>
      <c r="OGA106" s="4"/>
      <c r="OGB106" s="4"/>
      <c r="OGC106" s="4"/>
      <c r="OGD106" s="4"/>
      <c r="OGE106" s="4"/>
      <c r="OGF106" s="4"/>
      <c r="OGG106" s="4"/>
      <c r="OGH106" s="4"/>
      <c r="OGI106" s="4"/>
      <c r="OGJ106" s="4"/>
      <c r="OGK106" s="4"/>
      <c r="OGL106" s="4"/>
      <c r="OGM106" s="4"/>
      <c r="OGN106" s="4"/>
      <c r="OGO106" s="4"/>
      <c r="OGP106" s="4"/>
      <c r="OGQ106" s="4"/>
      <c r="OGR106" s="4"/>
      <c r="OGS106" s="4"/>
      <c r="OGT106" s="4"/>
      <c r="OGU106" s="4"/>
      <c r="OGV106" s="4"/>
      <c r="OGW106" s="4"/>
      <c r="OGX106" s="4"/>
      <c r="OGY106" s="4"/>
      <c r="OGZ106" s="4"/>
      <c r="OHA106" s="4"/>
      <c r="OHB106" s="4"/>
      <c r="OHC106" s="4"/>
      <c r="OHD106" s="4"/>
      <c r="OHE106" s="4"/>
      <c r="OHF106" s="4"/>
      <c r="OHG106" s="4"/>
      <c r="OHH106" s="4"/>
      <c r="OHI106" s="4"/>
      <c r="OHJ106" s="4"/>
      <c r="OHK106" s="4"/>
      <c r="OHL106" s="4"/>
      <c r="OHM106" s="4"/>
      <c r="OHN106" s="4"/>
      <c r="OHO106" s="4"/>
      <c r="OHP106" s="4"/>
      <c r="OHQ106" s="4"/>
      <c r="OHR106" s="4"/>
      <c r="OHS106" s="4"/>
      <c r="OHT106" s="4"/>
      <c r="OHU106" s="4"/>
      <c r="OHV106" s="4"/>
      <c r="OHW106" s="4"/>
      <c r="OHX106" s="4"/>
      <c r="OHY106" s="4"/>
      <c r="OHZ106" s="4"/>
      <c r="OIA106" s="4"/>
      <c r="OIB106" s="4"/>
      <c r="OIC106" s="4"/>
      <c r="OID106" s="4"/>
      <c r="OIE106" s="4"/>
      <c r="OIF106" s="4"/>
      <c r="OIG106" s="4"/>
      <c r="OIH106" s="4"/>
      <c r="OII106" s="4"/>
      <c r="OIJ106" s="4"/>
      <c r="OIK106" s="4"/>
      <c r="OIL106" s="4"/>
      <c r="OIM106" s="4"/>
      <c r="OIN106" s="4"/>
      <c r="OIO106" s="4"/>
      <c r="OIP106" s="4"/>
      <c r="OIQ106" s="4"/>
      <c r="OIR106" s="4"/>
      <c r="OIS106" s="4"/>
      <c r="OIT106" s="4"/>
      <c r="OIU106" s="4"/>
      <c r="OIV106" s="4"/>
      <c r="OIW106" s="4"/>
      <c r="OIX106" s="4"/>
      <c r="OIY106" s="4"/>
      <c r="OIZ106" s="4"/>
      <c r="OJA106" s="4"/>
      <c r="OJB106" s="4"/>
      <c r="OJC106" s="4"/>
      <c r="OJD106" s="4"/>
      <c r="OJE106" s="4"/>
      <c r="OJF106" s="4"/>
      <c r="OJG106" s="4"/>
      <c r="OJH106" s="4"/>
      <c r="OJI106" s="4"/>
      <c r="OJJ106" s="4"/>
      <c r="OJK106" s="4"/>
      <c r="OJL106" s="4"/>
      <c r="OJM106" s="4"/>
      <c r="OJN106" s="4"/>
      <c r="OJO106" s="4"/>
      <c r="OJP106" s="4"/>
      <c r="OJQ106" s="4"/>
      <c r="OJR106" s="4"/>
      <c r="OJS106" s="4"/>
      <c r="OJT106" s="4"/>
      <c r="OJU106" s="4"/>
      <c r="OJV106" s="4"/>
      <c r="OJW106" s="4"/>
      <c r="OJX106" s="4"/>
      <c r="OJY106" s="4"/>
      <c r="OJZ106" s="4"/>
      <c r="OKA106" s="4"/>
      <c r="OKB106" s="4"/>
      <c r="OKC106" s="4"/>
      <c r="OKD106" s="4"/>
      <c r="OKE106" s="4"/>
      <c r="OKF106" s="4"/>
      <c r="OKG106" s="4"/>
      <c r="OKH106" s="4"/>
      <c r="OKI106" s="4"/>
      <c r="OKJ106" s="4"/>
      <c r="OKK106" s="4"/>
      <c r="OKL106" s="4"/>
      <c r="OKM106" s="4"/>
      <c r="OKN106" s="4"/>
      <c r="OKO106" s="4"/>
      <c r="OKP106" s="4"/>
      <c r="OKQ106" s="4"/>
      <c r="OKR106" s="4"/>
      <c r="OKS106" s="4"/>
      <c r="OKT106" s="4"/>
      <c r="OKU106" s="4"/>
      <c r="OKV106" s="4"/>
      <c r="OKW106" s="4"/>
      <c r="OKX106" s="4"/>
      <c r="OKY106" s="4"/>
      <c r="OKZ106" s="4"/>
      <c r="OLA106" s="4"/>
      <c r="OLB106" s="4"/>
      <c r="OLC106" s="4"/>
      <c r="OLD106" s="4"/>
      <c r="OLE106" s="4"/>
      <c r="OLF106" s="4"/>
      <c r="OLG106" s="4"/>
      <c r="OLH106" s="4"/>
      <c r="OLI106" s="4"/>
      <c r="OLJ106" s="4"/>
      <c r="OLK106" s="4"/>
      <c r="OLL106" s="4"/>
      <c r="OLM106" s="4"/>
      <c r="OLN106" s="4"/>
      <c r="OLO106" s="4"/>
      <c r="OLP106" s="4"/>
      <c r="OLQ106" s="4"/>
      <c r="OLR106" s="4"/>
      <c r="OLS106" s="4"/>
      <c r="OLT106" s="4"/>
      <c r="OLU106" s="4"/>
      <c r="OLV106" s="4"/>
      <c r="OLW106" s="4"/>
      <c r="OLX106" s="4"/>
      <c r="OLY106" s="4"/>
      <c r="OLZ106" s="4"/>
      <c r="OMA106" s="4"/>
      <c r="OMB106" s="4"/>
      <c r="OMC106" s="4"/>
      <c r="OMD106" s="4"/>
      <c r="OME106" s="4"/>
      <c r="OMF106" s="4"/>
      <c r="OMG106" s="4"/>
      <c r="OMH106" s="4"/>
      <c r="OMI106" s="4"/>
      <c r="OMJ106" s="4"/>
      <c r="OMK106" s="4"/>
      <c r="OML106" s="4"/>
      <c r="OMM106" s="4"/>
      <c r="OMN106" s="4"/>
      <c r="OMO106" s="4"/>
      <c r="OMP106" s="4"/>
      <c r="OMQ106" s="4"/>
      <c r="OMR106" s="4"/>
      <c r="OMS106" s="4"/>
      <c r="OMT106" s="4"/>
      <c r="OMU106" s="4"/>
      <c r="OMV106" s="4"/>
      <c r="OMW106" s="4"/>
      <c r="OMX106" s="4"/>
      <c r="OMY106" s="4"/>
      <c r="OMZ106" s="4"/>
      <c r="ONA106" s="4"/>
      <c r="ONB106" s="4"/>
      <c r="ONC106" s="4"/>
      <c r="OND106" s="4"/>
      <c r="ONE106" s="4"/>
      <c r="ONF106" s="4"/>
      <c r="ONG106" s="4"/>
      <c r="ONH106" s="4"/>
      <c r="ONI106" s="4"/>
      <c r="ONJ106" s="4"/>
      <c r="ONK106" s="4"/>
      <c r="ONL106" s="4"/>
      <c r="ONM106" s="4"/>
      <c r="ONN106" s="4"/>
      <c r="ONO106" s="4"/>
      <c r="ONP106" s="4"/>
      <c r="ONQ106" s="4"/>
      <c r="ONR106" s="4"/>
      <c r="ONS106" s="4"/>
      <c r="ONT106" s="4"/>
      <c r="ONU106" s="4"/>
      <c r="ONV106" s="4"/>
      <c r="ONW106" s="4"/>
      <c r="ONX106" s="4"/>
      <c r="ONY106" s="4"/>
      <c r="ONZ106" s="4"/>
      <c r="OOA106" s="4"/>
      <c r="OOB106" s="4"/>
      <c r="OOC106" s="4"/>
      <c r="OOD106" s="4"/>
      <c r="OOE106" s="4"/>
      <c r="OOF106" s="4"/>
      <c r="OOG106" s="4"/>
      <c r="OOH106" s="4"/>
      <c r="OOI106" s="4"/>
      <c r="OOJ106" s="4"/>
      <c r="OOK106" s="4"/>
      <c r="OOL106" s="4"/>
      <c r="OOM106" s="4"/>
      <c r="OON106" s="4"/>
      <c r="OOO106" s="4"/>
      <c r="OOP106" s="4"/>
      <c r="OOQ106" s="4"/>
      <c r="OOR106" s="4"/>
      <c r="OOS106" s="4"/>
      <c r="OOT106" s="4"/>
      <c r="OOU106" s="4"/>
      <c r="OOV106" s="4"/>
      <c r="OOW106" s="4"/>
      <c r="OOX106" s="4"/>
      <c r="OOY106" s="4"/>
      <c r="OOZ106" s="4"/>
      <c r="OPA106" s="4"/>
      <c r="OPB106" s="4"/>
      <c r="OPC106" s="4"/>
      <c r="OPD106" s="4"/>
      <c r="OPE106" s="4"/>
      <c r="OPF106" s="4"/>
      <c r="OPG106" s="4"/>
      <c r="OPH106" s="4"/>
      <c r="OPI106" s="4"/>
      <c r="OPJ106" s="4"/>
      <c r="OPK106" s="4"/>
      <c r="OPL106" s="4"/>
      <c r="OPM106" s="4"/>
      <c r="OPN106" s="4"/>
      <c r="OPO106" s="4"/>
      <c r="OPP106" s="4"/>
      <c r="OPQ106" s="4"/>
      <c r="OPR106" s="4"/>
      <c r="OPS106" s="4"/>
      <c r="OPT106" s="4"/>
      <c r="OPU106" s="4"/>
      <c r="OPV106" s="4"/>
      <c r="OPW106" s="4"/>
      <c r="OPX106" s="4"/>
      <c r="OPY106" s="4"/>
      <c r="OPZ106" s="4"/>
      <c r="OQA106" s="4"/>
      <c r="OQB106" s="4"/>
      <c r="OQC106" s="4"/>
      <c r="OQD106" s="4"/>
      <c r="OQE106" s="4"/>
      <c r="OQF106" s="4"/>
      <c r="OQG106" s="4"/>
      <c r="OQH106" s="4"/>
      <c r="OQI106" s="4"/>
      <c r="OQJ106" s="4"/>
      <c r="OQK106" s="4"/>
      <c r="OQL106" s="4"/>
      <c r="OQM106" s="4"/>
      <c r="OQN106" s="4"/>
      <c r="OQO106" s="4"/>
      <c r="OQP106" s="4"/>
      <c r="OQQ106" s="4"/>
      <c r="OQR106" s="4"/>
      <c r="OQS106" s="4"/>
      <c r="OQT106" s="4"/>
      <c r="OQU106" s="4"/>
      <c r="OQV106" s="4"/>
      <c r="OQW106" s="4"/>
      <c r="OQX106" s="4"/>
      <c r="OQY106" s="4"/>
      <c r="OQZ106" s="4"/>
      <c r="ORA106" s="4"/>
      <c r="ORB106" s="4"/>
      <c r="ORC106" s="4"/>
      <c r="ORD106" s="4"/>
      <c r="ORE106" s="4"/>
      <c r="ORF106" s="4"/>
      <c r="ORG106" s="4"/>
      <c r="ORH106" s="4"/>
      <c r="ORI106" s="4"/>
      <c r="ORJ106" s="4"/>
      <c r="ORK106" s="4"/>
      <c r="ORL106" s="4"/>
      <c r="ORM106" s="4"/>
      <c r="ORN106" s="4"/>
      <c r="ORO106" s="4"/>
      <c r="ORP106" s="4"/>
      <c r="ORQ106" s="4"/>
      <c r="ORR106" s="4"/>
      <c r="ORS106" s="4"/>
      <c r="ORT106" s="4"/>
      <c r="ORU106" s="4"/>
      <c r="ORV106" s="4"/>
      <c r="ORW106" s="4"/>
      <c r="ORX106" s="4"/>
      <c r="ORY106" s="4"/>
      <c r="ORZ106" s="4"/>
      <c r="OSA106" s="4"/>
      <c r="OSB106" s="4"/>
      <c r="OSC106" s="4"/>
      <c r="OSD106" s="4"/>
      <c r="OSE106" s="4"/>
      <c r="OSF106" s="4"/>
      <c r="OSG106" s="4"/>
      <c r="OSH106" s="4"/>
      <c r="OSI106" s="4"/>
      <c r="OSJ106" s="4"/>
      <c r="OSK106" s="4"/>
      <c r="OSL106" s="4"/>
      <c r="OSM106" s="4"/>
      <c r="OSN106" s="4"/>
      <c r="OSO106" s="4"/>
      <c r="OSP106" s="4"/>
      <c r="OSQ106" s="4"/>
      <c r="OSR106" s="4"/>
      <c r="OSS106" s="4"/>
      <c r="OST106" s="4"/>
      <c r="OSU106" s="4"/>
      <c r="OSV106" s="4"/>
      <c r="OSW106" s="4"/>
      <c r="OSX106" s="4"/>
      <c r="OSY106" s="4"/>
      <c r="OSZ106" s="4"/>
      <c r="OTA106" s="4"/>
      <c r="OTB106" s="4"/>
      <c r="OTC106" s="4"/>
      <c r="OTD106" s="4"/>
      <c r="OTE106" s="4"/>
      <c r="OTF106" s="4"/>
      <c r="OTG106" s="4"/>
      <c r="OTH106" s="4"/>
      <c r="OTI106" s="4"/>
      <c r="OTJ106" s="4"/>
      <c r="OTK106" s="4"/>
      <c r="OTL106" s="4"/>
      <c r="OTM106" s="4"/>
      <c r="OTN106" s="4"/>
      <c r="OTO106" s="4"/>
      <c r="OTP106" s="4"/>
      <c r="OTQ106" s="4"/>
      <c r="OTR106" s="4"/>
      <c r="OTS106" s="4"/>
      <c r="OTT106" s="4"/>
      <c r="OTU106" s="4"/>
      <c r="OTV106" s="4"/>
      <c r="OTW106" s="4"/>
      <c r="OTX106" s="4"/>
      <c r="OTY106" s="4"/>
      <c r="OTZ106" s="4"/>
      <c r="OUA106" s="4"/>
      <c r="OUB106" s="4"/>
      <c r="OUC106" s="4"/>
      <c r="OUD106" s="4"/>
      <c r="OUE106" s="4"/>
      <c r="OUF106" s="4"/>
      <c r="OUG106" s="4"/>
      <c r="OUH106" s="4"/>
      <c r="OUI106" s="4"/>
      <c r="OUJ106" s="4"/>
      <c r="OUK106" s="4"/>
      <c r="OUL106" s="4"/>
      <c r="OUM106" s="4"/>
      <c r="OUN106" s="4"/>
      <c r="OUO106" s="4"/>
      <c r="OUP106" s="4"/>
      <c r="OUQ106" s="4"/>
      <c r="OUR106" s="4"/>
      <c r="OUS106" s="4"/>
      <c r="OUT106" s="4"/>
      <c r="OUU106" s="4"/>
      <c r="OUV106" s="4"/>
      <c r="OUW106" s="4"/>
      <c r="OUX106" s="4"/>
      <c r="OUY106" s="4"/>
      <c r="OUZ106" s="4"/>
      <c r="OVA106" s="4"/>
      <c r="OVB106" s="4"/>
      <c r="OVC106" s="4"/>
      <c r="OVD106" s="4"/>
      <c r="OVE106" s="4"/>
      <c r="OVF106" s="4"/>
      <c r="OVG106" s="4"/>
      <c r="OVH106" s="4"/>
      <c r="OVI106" s="4"/>
      <c r="OVJ106" s="4"/>
      <c r="OVK106" s="4"/>
      <c r="OVL106" s="4"/>
      <c r="OVM106" s="4"/>
      <c r="OVN106" s="4"/>
      <c r="OVO106" s="4"/>
      <c r="OVP106" s="4"/>
      <c r="OVQ106" s="4"/>
      <c r="OVR106" s="4"/>
      <c r="OVS106" s="4"/>
      <c r="OVT106" s="4"/>
      <c r="OVU106" s="4"/>
      <c r="OVV106" s="4"/>
      <c r="OVW106" s="4"/>
      <c r="OVX106" s="4"/>
      <c r="OVY106" s="4"/>
      <c r="OVZ106" s="4"/>
      <c r="OWA106" s="4"/>
      <c r="OWB106" s="4"/>
      <c r="OWC106" s="4"/>
      <c r="OWD106" s="4"/>
      <c r="OWE106" s="4"/>
      <c r="OWF106" s="4"/>
      <c r="OWG106" s="4"/>
      <c r="OWH106" s="4"/>
      <c r="OWI106" s="4"/>
      <c r="OWJ106" s="4"/>
      <c r="OWK106" s="4"/>
      <c r="OWL106" s="4"/>
      <c r="OWM106" s="4"/>
      <c r="OWN106" s="4"/>
      <c r="OWO106" s="4"/>
      <c r="OWP106" s="4"/>
      <c r="OWQ106" s="4"/>
      <c r="OWR106" s="4"/>
      <c r="OWS106" s="4"/>
      <c r="OWT106" s="4"/>
      <c r="OWU106" s="4"/>
      <c r="OWV106" s="4"/>
      <c r="OWW106" s="4"/>
      <c r="OWX106" s="4"/>
      <c r="OWY106" s="4"/>
      <c r="OWZ106" s="4"/>
      <c r="OXA106" s="4"/>
      <c r="OXB106" s="4"/>
      <c r="OXC106" s="4"/>
      <c r="OXD106" s="4"/>
      <c r="OXE106" s="4"/>
      <c r="OXF106" s="4"/>
      <c r="OXG106" s="4"/>
      <c r="OXH106" s="4"/>
      <c r="OXI106" s="4"/>
      <c r="OXJ106" s="4"/>
      <c r="OXK106" s="4"/>
      <c r="OXL106" s="4"/>
      <c r="OXM106" s="4"/>
      <c r="OXN106" s="4"/>
      <c r="OXO106" s="4"/>
      <c r="OXP106" s="4"/>
      <c r="OXQ106" s="4"/>
      <c r="OXR106" s="4"/>
      <c r="OXS106" s="4"/>
      <c r="OXT106" s="4"/>
      <c r="OXU106" s="4"/>
      <c r="OXV106" s="4"/>
      <c r="OXW106" s="4"/>
      <c r="OXX106" s="4"/>
      <c r="OXY106" s="4"/>
      <c r="OXZ106" s="4"/>
      <c r="OYA106" s="4"/>
      <c r="OYB106" s="4"/>
      <c r="OYC106" s="4"/>
      <c r="OYD106" s="4"/>
      <c r="OYE106" s="4"/>
      <c r="OYF106" s="4"/>
      <c r="OYG106" s="4"/>
      <c r="OYH106" s="4"/>
      <c r="OYI106" s="4"/>
      <c r="OYJ106" s="4"/>
      <c r="OYK106" s="4"/>
      <c r="OYL106" s="4"/>
      <c r="OYM106" s="4"/>
      <c r="OYN106" s="4"/>
      <c r="OYO106" s="4"/>
      <c r="OYP106" s="4"/>
      <c r="OYQ106" s="4"/>
      <c r="OYR106" s="4"/>
      <c r="OYS106" s="4"/>
      <c r="OYT106" s="4"/>
      <c r="OYU106" s="4"/>
      <c r="OYV106" s="4"/>
      <c r="OYW106" s="4"/>
      <c r="OYX106" s="4"/>
      <c r="OYY106" s="4"/>
      <c r="OYZ106" s="4"/>
      <c r="OZA106" s="4"/>
      <c r="OZB106" s="4"/>
      <c r="OZC106" s="4"/>
      <c r="OZD106" s="4"/>
      <c r="OZE106" s="4"/>
      <c r="OZF106" s="4"/>
      <c r="OZG106" s="4"/>
      <c r="OZH106" s="4"/>
      <c r="OZI106" s="4"/>
      <c r="OZJ106" s="4"/>
      <c r="OZK106" s="4"/>
      <c r="OZL106" s="4"/>
      <c r="OZM106" s="4"/>
      <c r="OZN106" s="4"/>
      <c r="OZO106" s="4"/>
      <c r="OZP106" s="4"/>
      <c r="OZQ106" s="4"/>
      <c r="OZR106" s="4"/>
      <c r="OZS106" s="4"/>
      <c r="OZT106" s="4"/>
      <c r="OZU106" s="4"/>
      <c r="OZV106" s="4"/>
      <c r="OZW106" s="4"/>
      <c r="OZX106" s="4"/>
      <c r="OZY106" s="4"/>
      <c r="OZZ106" s="4"/>
      <c r="PAA106" s="4"/>
      <c r="PAB106" s="4"/>
      <c r="PAC106" s="4"/>
      <c r="PAD106" s="4"/>
      <c r="PAE106" s="4"/>
      <c r="PAF106" s="4"/>
      <c r="PAG106" s="4"/>
      <c r="PAH106" s="4"/>
      <c r="PAI106" s="4"/>
      <c r="PAJ106" s="4"/>
      <c r="PAK106" s="4"/>
      <c r="PAL106" s="4"/>
      <c r="PAM106" s="4"/>
      <c r="PAN106" s="4"/>
      <c r="PAO106" s="4"/>
      <c r="PAP106" s="4"/>
      <c r="PAQ106" s="4"/>
      <c r="PAR106" s="4"/>
      <c r="PAS106" s="4"/>
      <c r="PAT106" s="4"/>
      <c r="PAU106" s="4"/>
      <c r="PAV106" s="4"/>
      <c r="PAW106" s="4"/>
      <c r="PAX106" s="4"/>
      <c r="PAY106" s="4"/>
      <c r="PAZ106" s="4"/>
      <c r="PBA106" s="4"/>
      <c r="PBB106" s="4"/>
      <c r="PBC106" s="4"/>
      <c r="PBD106" s="4"/>
      <c r="PBE106" s="4"/>
      <c r="PBF106" s="4"/>
      <c r="PBG106" s="4"/>
      <c r="PBH106" s="4"/>
      <c r="PBI106" s="4"/>
      <c r="PBJ106" s="4"/>
      <c r="PBK106" s="4"/>
      <c r="PBL106" s="4"/>
      <c r="PBM106" s="4"/>
      <c r="PBN106" s="4"/>
      <c r="PBO106" s="4"/>
      <c r="PBP106" s="4"/>
      <c r="PBQ106" s="4"/>
      <c r="PBR106" s="4"/>
      <c r="PBS106" s="4"/>
      <c r="PBT106" s="4"/>
      <c r="PBU106" s="4"/>
      <c r="PBV106" s="4"/>
      <c r="PBW106" s="4"/>
      <c r="PBX106" s="4"/>
      <c r="PBY106" s="4"/>
      <c r="PBZ106" s="4"/>
      <c r="PCA106" s="4"/>
      <c r="PCB106" s="4"/>
      <c r="PCC106" s="4"/>
      <c r="PCD106" s="4"/>
      <c r="PCE106" s="4"/>
      <c r="PCF106" s="4"/>
      <c r="PCG106" s="4"/>
      <c r="PCH106" s="4"/>
      <c r="PCI106" s="4"/>
      <c r="PCJ106" s="4"/>
      <c r="PCK106" s="4"/>
      <c r="PCL106" s="4"/>
      <c r="PCM106" s="4"/>
      <c r="PCN106" s="4"/>
      <c r="PCO106" s="4"/>
      <c r="PCP106" s="4"/>
      <c r="PCQ106" s="4"/>
      <c r="PCR106" s="4"/>
      <c r="PCS106" s="4"/>
      <c r="PCT106" s="4"/>
      <c r="PCU106" s="4"/>
      <c r="PCV106" s="4"/>
      <c r="PCW106" s="4"/>
      <c r="PCX106" s="4"/>
      <c r="PCY106" s="4"/>
      <c r="PCZ106" s="4"/>
      <c r="PDA106" s="4"/>
      <c r="PDB106" s="4"/>
      <c r="PDC106" s="4"/>
      <c r="PDD106" s="4"/>
      <c r="PDE106" s="4"/>
      <c r="PDF106" s="4"/>
      <c r="PDG106" s="4"/>
      <c r="PDH106" s="4"/>
      <c r="PDI106" s="4"/>
      <c r="PDJ106" s="4"/>
      <c r="PDK106" s="4"/>
      <c r="PDL106" s="4"/>
      <c r="PDM106" s="4"/>
      <c r="PDN106" s="4"/>
      <c r="PDO106" s="4"/>
      <c r="PDP106" s="4"/>
      <c r="PDQ106" s="4"/>
      <c r="PDR106" s="4"/>
      <c r="PDS106" s="4"/>
      <c r="PDT106" s="4"/>
      <c r="PDU106" s="4"/>
      <c r="PDV106" s="4"/>
      <c r="PDW106" s="4"/>
      <c r="PDX106" s="4"/>
      <c r="PDY106" s="4"/>
      <c r="PDZ106" s="4"/>
      <c r="PEA106" s="4"/>
      <c r="PEB106" s="4"/>
      <c r="PEC106" s="4"/>
      <c r="PED106" s="4"/>
      <c r="PEE106" s="4"/>
      <c r="PEF106" s="4"/>
      <c r="PEG106" s="4"/>
      <c r="PEH106" s="4"/>
      <c r="PEI106" s="4"/>
      <c r="PEJ106" s="4"/>
      <c r="PEK106" s="4"/>
      <c r="PEL106" s="4"/>
      <c r="PEM106" s="4"/>
      <c r="PEN106" s="4"/>
      <c r="PEO106" s="4"/>
      <c r="PEP106" s="4"/>
      <c r="PEQ106" s="4"/>
      <c r="PER106" s="4"/>
      <c r="PES106" s="4"/>
      <c r="PET106" s="4"/>
      <c r="PEU106" s="4"/>
      <c r="PEV106" s="4"/>
      <c r="PEW106" s="4"/>
      <c r="PEX106" s="4"/>
      <c r="PEY106" s="4"/>
      <c r="PEZ106" s="4"/>
      <c r="PFA106" s="4"/>
      <c r="PFB106" s="4"/>
      <c r="PFC106" s="4"/>
      <c r="PFD106" s="4"/>
      <c r="PFE106" s="4"/>
      <c r="PFF106" s="4"/>
      <c r="PFG106" s="4"/>
      <c r="PFH106" s="4"/>
      <c r="PFI106" s="4"/>
      <c r="PFJ106" s="4"/>
      <c r="PFK106" s="4"/>
      <c r="PFL106" s="4"/>
      <c r="PFM106" s="4"/>
      <c r="PFN106" s="4"/>
      <c r="PFO106" s="4"/>
      <c r="PFP106" s="4"/>
      <c r="PFQ106" s="4"/>
      <c r="PFR106" s="4"/>
      <c r="PFS106" s="4"/>
      <c r="PFT106" s="4"/>
      <c r="PFU106" s="4"/>
      <c r="PFV106" s="4"/>
      <c r="PFW106" s="4"/>
      <c r="PFX106" s="4"/>
      <c r="PFY106" s="4"/>
      <c r="PFZ106" s="4"/>
      <c r="PGA106" s="4"/>
      <c r="PGB106" s="4"/>
      <c r="PGC106" s="4"/>
      <c r="PGD106" s="4"/>
      <c r="PGE106" s="4"/>
      <c r="PGF106" s="4"/>
      <c r="PGG106" s="4"/>
      <c r="PGH106" s="4"/>
      <c r="PGI106" s="4"/>
      <c r="PGJ106" s="4"/>
      <c r="PGK106" s="4"/>
      <c r="PGL106" s="4"/>
      <c r="PGM106" s="4"/>
      <c r="PGN106" s="4"/>
      <c r="PGO106" s="4"/>
      <c r="PGP106" s="4"/>
      <c r="PGQ106" s="4"/>
      <c r="PGR106" s="4"/>
      <c r="PGS106" s="4"/>
      <c r="PGT106" s="4"/>
      <c r="PGU106" s="4"/>
      <c r="PGV106" s="4"/>
      <c r="PGW106" s="4"/>
      <c r="PGX106" s="4"/>
      <c r="PGY106" s="4"/>
      <c r="PGZ106" s="4"/>
      <c r="PHA106" s="4"/>
      <c r="PHB106" s="4"/>
      <c r="PHC106" s="4"/>
      <c r="PHD106" s="4"/>
      <c r="PHE106" s="4"/>
      <c r="PHF106" s="4"/>
      <c r="PHG106" s="4"/>
      <c r="PHH106" s="4"/>
      <c r="PHI106" s="4"/>
      <c r="PHJ106" s="4"/>
      <c r="PHK106" s="4"/>
      <c r="PHL106" s="4"/>
      <c r="PHM106" s="4"/>
      <c r="PHN106" s="4"/>
      <c r="PHO106" s="4"/>
      <c r="PHP106" s="4"/>
      <c r="PHQ106" s="4"/>
      <c r="PHR106" s="4"/>
      <c r="PHS106" s="4"/>
      <c r="PHT106" s="4"/>
      <c r="PHU106" s="4"/>
      <c r="PHV106" s="4"/>
      <c r="PHW106" s="4"/>
      <c r="PHX106" s="4"/>
      <c r="PHY106" s="4"/>
      <c r="PHZ106" s="4"/>
      <c r="PIA106" s="4"/>
      <c r="PIB106" s="4"/>
      <c r="PIC106" s="4"/>
      <c r="PID106" s="4"/>
      <c r="PIE106" s="4"/>
      <c r="PIF106" s="4"/>
      <c r="PIG106" s="4"/>
      <c r="PIH106" s="4"/>
      <c r="PII106" s="4"/>
      <c r="PIJ106" s="4"/>
      <c r="PIK106" s="4"/>
      <c r="PIL106" s="4"/>
      <c r="PIM106" s="4"/>
      <c r="PIN106" s="4"/>
      <c r="PIO106" s="4"/>
      <c r="PIP106" s="4"/>
      <c r="PIQ106" s="4"/>
      <c r="PIR106" s="4"/>
      <c r="PIS106" s="4"/>
      <c r="PIT106" s="4"/>
      <c r="PIU106" s="4"/>
      <c r="PIV106" s="4"/>
      <c r="PIW106" s="4"/>
      <c r="PIX106" s="4"/>
      <c r="PIY106" s="4"/>
      <c r="PIZ106" s="4"/>
      <c r="PJA106" s="4"/>
      <c r="PJB106" s="4"/>
      <c r="PJC106" s="4"/>
      <c r="PJD106" s="4"/>
      <c r="PJE106" s="4"/>
      <c r="PJF106" s="4"/>
      <c r="PJG106" s="4"/>
      <c r="PJH106" s="4"/>
      <c r="PJI106" s="4"/>
      <c r="PJJ106" s="4"/>
      <c r="PJK106" s="4"/>
      <c r="PJL106" s="4"/>
      <c r="PJM106" s="4"/>
      <c r="PJN106" s="4"/>
      <c r="PJO106" s="4"/>
      <c r="PJP106" s="4"/>
      <c r="PJQ106" s="4"/>
      <c r="PJR106" s="4"/>
      <c r="PJS106" s="4"/>
      <c r="PJT106" s="4"/>
      <c r="PJU106" s="4"/>
      <c r="PJV106" s="4"/>
      <c r="PJW106" s="4"/>
      <c r="PJX106" s="4"/>
      <c r="PJY106" s="4"/>
      <c r="PJZ106" s="4"/>
      <c r="PKA106" s="4"/>
      <c r="PKB106" s="4"/>
      <c r="PKC106" s="4"/>
      <c r="PKD106" s="4"/>
      <c r="PKE106" s="4"/>
      <c r="PKF106" s="4"/>
      <c r="PKG106" s="4"/>
      <c r="PKH106" s="4"/>
      <c r="PKI106" s="4"/>
      <c r="PKJ106" s="4"/>
      <c r="PKK106" s="4"/>
      <c r="PKL106" s="4"/>
      <c r="PKM106" s="4"/>
      <c r="PKN106" s="4"/>
      <c r="PKO106" s="4"/>
      <c r="PKP106" s="4"/>
      <c r="PKQ106" s="4"/>
      <c r="PKR106" s="4"/>
      <c r="PKS106" s="4"/>
      <c r="PKT106" s="4"/>
      <c r="PKU106" s="4"/>
      <c r="PKV106" s="4"/>
      <c r="PKW106" s="4"/>
      <c r="PKX106" s="4"/>
      <c r="PKY106" s="4"/>
      <c r="PKZ106" s="4"/>
      <c r="PLA106" s="4"/>
      <c r="PLB106" s="4"/>
      <c r="PLC106" s="4"/>
      <c r="PLD106" s="4"/>
      <c r="PLE106" s="4"/>
      <c r="PLF106" s="4"/>
      <c r="PLG106" s="4"/>
      <c r="PLH106" s="4"/>
      <c r="PLI106" s="4"/>
      <c r="PLJ106" s="4"/>
      <c r="PLK106" s="4"/>
      <c r="PLL106" s="4"/>
      <c r="PLM106" s="4"/>
      <c r="PLN106" s="4"/>
      <c r="PLO106" s="4"/>
      <c r="PLP106" s="4"/>
      <c r="PLQ106" s="4"/>
      <c r="PLR106" s="4"/>
      <c r="PLS106" s="4"/>
      <c r="PLT106" s="4"/>
      <c r="PLU106" s="4"/>
      <c r="PLV106" s="4"/>
      <c r="PLW106" s="4"/>
      <c r="PLX106" s="4"/>
      <c r="PLY106" s="4"/>
      <c r="PLZ106" s="4"/>
      <c r="PMA106" s="4"/>
      <c r="PMB106" s="4"/>
      <c r="PMC106" s="4"/>
      <c r="PMD106" s="4"/>
      <c r="PME106" s="4"/>
      <c r="PMF106" s="4"/>
      <c r="PMG106" s="4"/>
      <c r="PMH106" s="4"/>
      <c r="PMI106" s="4"/>
      <c r="PMJ106" s="4"/>
      <c r="PMK106" s="4"/>
      <c r="PML106" s="4"/>
      <c r="PMM106" s="4"/>
      <c r="PMN106" s="4"/>
      <c r="PMO106" s="4"/>
      <c r="PMP106" s="4"/>
      <c r="PMQ106" s="4"/>
      <c r="PMR106" s="4"/>
      <c r="PMS106" s="4"/>
      <c r="PMT106" s="4"/>
      <c r="PMU106" s="4"/>
      <c r="PMV106" s="4"/>
      <c r="PMW106" s="4"/>
      <c r="PMX106" s="4"/>
      <c r="PMY106" s="4"/>
      <c r="PMZ106" s="4"/>
      <c r="PNA106" s="4"/>
      <c r="PNB106" s="4"/>
      <c r="PNC106" s="4"/>
      <c r="PND106" s="4"/>
      <c r="PNE106" s="4"/>
      <c r="PNF106" s="4"/>
      <c r="PNG106" s="4"/>
      <c r="PNH106" s="4"/>
      <c r="PNI106" s="4"/>
      <c r="PNJ106" s="4"/>
      <c r="PNK106" s="4"/>
      <c r="PNL106" s="4"/>
      <c r="PNM106" s="4"/>
      <c r="PNN106" s="4"/>
      <c r="PNO106" s="4"/>
      <c r="PNP106" s="4"/>
      <c r="PNQ106" s="4"/>
      <c r="PNR106" s="4"/>
      <c r="PNS106" s="4"/>
      <c r="PNT106" s="4"/>
      <c r="PNU106" s="4"/>
      <c r="PNV106" s="4"/>
      <c r="PNW106" s="4"/>
      <c r="PNX106" s="4"/>
      <c r="PNY106" s="4"/>
      <c r="PNZ106" s="4"/>
      <c r="POA106" s="4"/>
      <c r="POB106" s="4"/>
      <c r="POC106" s="4"/>
      <c r="POD106" s="4"/>
      <c r="POE106" s="4"/>
      <c r="POF106" s="4"/>
      <c r="POG106" s="4"/>
      <c r="POH106" s="4"/>
      <c r="POI106" s="4"/>
      <c r="POJ106" s="4"/>
      <c r="POK106" s="4"/>
      <c r="POL106" s="4"/>
      <c r="POM106" s="4"/>
      <c r="PON106" s="4"/>
      <c r="POO106" s="4"/>
      <c r="POP106" s="4"/>
      <c r="POQ106" s="4"/>
      <c r="POR106" s="4"/>
      <c r="POS106" s="4"/>
      <c r="POT106" s="4"/>
      <c r="POU106" s="4"/>
      <c r="POV106" s="4"/>
      <c r="POW106" s="4"/>
      <c r="POX106" s="4"/>
      <c r="POY106" s="4"/>
      <c r="POZ106" s="4"/>
      <c r="PPA106" s="4"/>
      <c r="PPB106" s="4"/>
      <c r="PPC106" s="4"/>
      <c r="PPD106" s="4"/>
      <c r="PPE106" s="4"/>
      <c r="PPF106" s="4"/>
      <c r="PPG106" s="4"/>
      <c r="PPH106" s="4"/>
      <c r="PPI106" s="4"/>
      <c r="PPJ106" s="4"/>
      <c r="PPK106" s="4"/>
      <c r="PPL106" s="4"/>
      <c r="PPM106" s="4"/>
      <c r="PPN106" s="4"/>
      <c r="PPO106" s="4"/>
      <c r="PPP106" s="4"/>
      <c r="PPQ106" s="4"/>
      <c r="PPR106" s="4"/>
      <c r="PPS106" s="4"/>
      <c r="PPT106" s="4"/>
      <c r="PPU106" s="4"/>
      <c r="PPV106" s="4"/>
      <c r="PPW106" s="4"/>
      <c r="PPX106" s="4"/>
      <c r="PPY106" s="4"/>
      <c r="PPZ106" s="4"/>
      <c r="PQA106" s="4"/>
      <c r="PQB106" s="4"/>
      <c r="PQC106" s="4"/>
      <c r="PQD106" s="4"/>
      <c r="PQE106" s="4"/>
      <c r="PQF106" s="4"/>
      <c r="PQG106" s="4"/>
      <c r="PQH106" s="4"/>
      <c r="PQI106" s="4"/>
      <c r="PQJ106" s="4"/>
      <c r="PQK106" s="4"/>
      <c r="PQL106" s="4"/>
      <c r="PQM106" s="4"/>
      <c r="PQN106" s="4"/>
      <c r="PQO106" s="4"/>
      <c r="PQP106" s="4"/>
      <c r="PQQ106" s="4"/>
      <c r="PQR106" s="4"/>
      <c r="PQS106" s="4"/>
      <c r="PQT106" s="4"/>
      <c r="PQU106" s="4"/>
      <c r="PQV106" s="4"/>
      <c r="PQW106" s="4"/>
      <c r="PQX106" s="4"/>
      <c r="PQY106" s="4"/>
      <c r="PQZ106" s="4"/>
      <c r="PRA106" s="4"/>
      <c r="PRB106" s="4"/>
      <c r="PRC106" s="4"/>
      <c r="PRD106" s="4"/>
      <c r="PRE106" s="4"/>
      <c r="PRF106" s="4"/>
      <c r="PRG106" s="4"/>
      <c r="PRH106" s="4"/>
      <c r="PRI106" s="4"/>
      <c r="PRJ106" s="4"/>
      <c r="PRK106" s="4"/>
      <c r="PRL106" s="4"/>
      <c r="PRM106" s="4"/>
      <c r="PRN106" s="4"/>
      <c r="PRO106" s="4"/>
      <c r="PRP106" s="4"/>
      <c r="PRQ106" s="4"/>
      <c r="PRR106" s="4"/>
      <c r="PRS106" s="4"/>
      <c r="PRT106" s="4"/>
      <c r="PRU106" s="4"/>
      <c r="PRV106" s="4"/>
      <c r="PRW106" s="4"/>
      <c r="PRX106" s="4"/>
      <c r="PRY106" s="4"/>
      <c r="PRZ106" s="4"/>
      <c r="PSA106" s="4"/>
      <c r="PSB106" s="4"/>
      <c r="PSC106" s="4"/>
      <c r="PSD106" s="4"/>
      <c r="PSE106" s="4"/>
      <c r="PSF106" s="4"/>
      <c r="PSG106" s="4"/>
      <c r="PSH106" s="4"/>
      <c r="PSI106" s="4"/>
      <c r="PSJ106" s="4"/>
      <c r="PSK106" s="4"/>
      <c r="PSL106" s="4"/>
      <c r="PSM106" s="4"/>
      <c r="PSN106" s="4"/>
      <c r="PSO106" s="4"/>
      <c r="PSP106" s="4"/>
      <c r="PSQ106" s="4"/>
      <c r="PSR106" s="4"/>
      <c r="PSS106" s="4"/>
      <c r="PST106" s="4"/>
      <c r="PSU106" s="4"/>
      <c r="PSV106" s="4"/>
      <c r="PSW106" s="4"/>
      <c r="PSX106" s="4"/>
      <c r="PSY106" s="4"/>
      <c r="PSZ106" s="4"/>
      <c r="PTA106" s="4"/>
      <c r="PTB106" s="4"/>
      <c r="PTC106" s="4"/>
      <c r="PTD106" s="4"/>
      <c r="PTE106" s="4"/>
      <c r="PTF106" s="4"/>
      <c r="PTG106" s="4"/>
      <c r="PTH106" s="4"/>
      <c r="PTI106" s="4"/>
      <c r="PTJ106" s="4"/>
      <c r="PTK106" s="4"/>
      <c r="PTL106" s="4"/>
      <c r="PTM106" s="4"/>
      <c r="PTN106" s="4"/>
      <c r="PTO106" s="4"/>
      <c r="PTP106" s="4"/>
      <c r="PTQ106" s="4"/>
      <c r="PTR106" s="4"/>
      <c r="PTS106" s="4"/>
      <c r="PTT106" s="4"/>
      <c r="PTU106" s="4"/>
      <c r="PTV106" s="4"/>
      <c r="PTW106" s="4"/>
      <c r="PTX106" s="4"/>
      <c r="PTY106" s="4"/>
      <c r="PTZ106" s="4"/>
      <c r="PUA106" s="4"/>
      <c r="PUB106" s="4"/>
      <c r="PUC106" s="4"/>
      <c r="PUD106" s="4"/>
      <c r="PUE106" s="4"/>
      <c r="PUF106" s="4"/>
      <c r="PUG106" s="4"/>
      <c r="PUH106" s="4"/>
      <c r="PUI106" s="4"/>
      <c r="PUJ106" s="4"/>
      <c r="PUK106" s="4"/>
      <c r="PUL106" s="4"/>
      <c r="PUM106" s="4"/>
      <c r="PUN106" s="4"/>
      <c r="PUO106" s="4"/>
      <c r="PUP106" s="4"/>
      <c r="PUQ106" s="4"/>
      <c r="PUR106" s="4"/>
      <c r="PUS106" s="4"/>
      <c r="PUT106" s="4"/>
      <c r="PUU106" s="4"/>
      <c r="PUV106" s="4"/>
      <c r="PUW106" s="4"/>
      <c r="PUX106" s="4"/>
      <c r="PUY106" s="4"/>
      <c r="PUZ106" s="4"/>
      <c r="PVA106" s="4"/>
      <c r="PVB106" s="4"/>
      <c r="PVC106" s="4"/>
      <c r="PVD106" s="4"/>
      <c r="PVE106" s="4"/>
      <c r="PVF106" s="4"/>
      <c r="PVG106" s="4"/>
      <c r="PVH106" s="4"/>
      <c r="PVI106" s="4"/>
      <c r="PVJ106" s="4"/>
      <c r="PVK106" s="4"/>
      <c r="PVL106" s="4"/>
      <c r="PVM106" s="4"/>
      <c r="PVN106" s="4"/>
      <c r="PVO106" s="4"/>
      <c r="PVP106" s="4"/>
      <c r="PVQ106" s="4"/>
      <c r="PVR106" s="4"/>
      <c r="PVS106" s="4"/>
      <c r="PVT106" s="4"/>
      <c r="PVU106" s="4"/>
      <c r="PVV106" s="4"/>
      <c r="PVW106" s="4"/>
      <c r="PVX106" s="4"/>
      <c r="PVY106" s="4"/>
      <c r="PVZ106" s="4"/>
      <c r="PWA106" s="4"/>
      <c r="PWB106" s="4"/>
      <c r="PWC106" s="4"/>
      <c r="PWD106" s="4"/>
      <c r="PWE106" s="4"/>
      <c r="PWF106" s="4"/>
      <c r="PWG106" s="4"/>
      <c r="PWH106" s="4"/>
      <c r="PWI106" s="4"/>
      <c r="PWJ106" s="4"/>
      <c r="PWK106" s="4"/>
      <c r="PWL106" s="4"/>
      <c r="PWM106" s="4"/>
      <c r="PWN106" s="4"/>
      <c r="PWO106" s="4"/>
      <c r="PWP106" s="4"/>
      <c r="PWQ106" s="4"/>
      <c r="PWR106" s="4"/>
      <c r="PWS106" s="4"/>
      <c r="PWT106" s="4"/>
      <c r="PWU106" s="4"/>
      <c r="PWV106" s="4"/>
      <c r="PWW106" s="4"/>
      <c r="PWX106" s="4"/>
      <c r="PWY106" s="4"/>
      <c r="PWZ106" s="4"/>
      <c r="PXA106" s="4"/>
      <c r="PXB106" s="4"/>
      <c r="PXC106" s="4"/>
      <c r="PXD106" s="4"/>
      <c r="PXE106" s="4"/>
      <c r="PXF106" s="4"/>
      <c r="PXG106" s="4"/>
      <c r="PXH106" s="4"/>
      <c r="PXI106" s="4"/>
      <c r="PXJ106" s="4"/>
      <c r="PXK106" s="4"/>
      <c r="PXL106" s="4"/>
      <c r="PXM106" s="4"/>
      <c r="PXN106" s="4"/>
      <c r="PXO106" s="4"/>
      <c r="PXP106" s="4"/>
      <c r="PXQ106" s="4"/>
      <c r="PXR106" s="4"/>
      <c r="PXS106" s="4"/>
      <c r="PXT106" s="4"/>
      <c r="PXU106" s="4"/>
      <c r="PXV106" s="4"/>
      <c r="PXW106" s="4"/>
      <c r="PXX106" s="4"/>
      <c r="PXY106" s="4"/>
      <c r="PXZ106" s="4"/>
      <c r="PYA106" s="4"/>
      <c r="PYB106" s="4"/>
      <c r="PYC106" s="4"/>
      <c r="PYD106" s="4"/>
      <c r="PYE106" s="4"/>
      <c r="PYF106" s="4"/>
      <c r="PYG106" s="4"/>
      <c r="PYH106" s="4"/>
      <c r="PYI106" s="4"/>
      <c r="PYJ106" s="4"/>
      <c r="PYK106" s="4"/>
      <c r="PYL106" s="4"/>
      <c r="PYM106" s="4"/>
      <c r="PYN106" s="4"/>
      <c r="PYO106" s="4"/>
      <c r="PYP106" s="4"/>
      <c r="PYQ106" s="4"/>
      <c r="PYR106" s="4"/>
      <c r="PYS106" s="4"/>
      <c r="PYT106" s="4"/>
      <c r="PYU106" s="4"/>
      <c r="PYV106" s="4"/>
      <c r="PYW106" s="4"/>
      <c r="PYX106" s="4"/>
      <c r="PYY106" s="4"/>
      <c r="PYZ106" s="4"/>
      <c r="PZA106" s="4"/>
      <c r="PZB106" s="4"/>
      <c r="PZC106" s="4"/>
      <c r="PZD106" s="4"/>
      <c r="PZE106" s="4"/>
      <c r="PZF106" s="4"/>
      <c r="PZG106" s="4"/>
      <c r="PZH106" s="4"/>
      <c r="PZI106" s="4"/>
      <c r="PZJ106" s="4"/>
      <c r="PZK106" s="4"/>
      <c r="PZL106" s="4"/>
      <c r="PZM106" s="4"/>
      <c r="PZN106" s="4"/>
      <c r="PZO106" s="4"/>
      <c r="PZP106" s="4"/>
      <c r="PZQ106" s="4"/>
      <c r="PZR106" s="4"/>
      <c r="PZS106" s="4"/>
      <c r="PZT106" s="4"/>
      <c r="PZU106" s="4"/>
      <c r="PZV106" s="4"/>
      <c r="PZW106" s="4"/>
      <c r="PZX106" s="4"/>
      <c r="PZY106" s="4"/>
      <c r="PZZ106" s="4"/>
      <c r="QAA106" s="4"/>
      <c r="QAB106" s="4"/>
      <c r="QAC106" s="4"/>
      <c r="QAD106" s="4"/>
      <c r="QAE106" s="4"/>
      <c r="QAF106" s="4"/>
      <c r="QAG106" s="4"/>
      <c r="QAH106" s="4"/>
      <c r="QAI106" s="4"/>
      <c r="QAJ106" s="4"/>
      <c r="QAK106" s="4"/>
      <c r="QAL106" s="4"/>
      <c r="QAM106" s="4"/>
      <c r="QAN106" s="4"/>
      <c r="QAO106" s="4"/>
      <c r="QAP106" s="4"/>
      <c r="QAQ106" s="4"/>
      <c r="QAR106" s="4"/>
      <c r="QAS106" s="4"/>
      <c r="QAT106" s="4"/>
      <c r="QAU106" s="4"/>
      <c r="QAV106" s="4"/>
      <c r="QAW106" s="4"/>
      <c r="QAX106" s="4"/>
      <c r="QAY106" s="4"/>
      <c r="QAZ106" s="4"/>
      <c r="QBA106" s="4"/>
      <c r="QBB106" s="4"/>
      <c r="QBC106" s="4"/>
      <c r="QBD106" s="4"/>
      <c r="QBE106" s="4"/>
      <c r="QBF106" s="4"/>
      <c r="QBG106" s="4"/>
      <c r="QBH106" s="4"/>
      <c r="QBI106" s="4"/>
      <c r="QBJ106" s="4"/>
      <c r="QBK106" s="4"/>
      <c r="QBL106" s="4"/>
      <c r="QBM106" s="4"/>
      <c r="QBN106" s="4"/>
      <c r="QBO106" s="4"/>
      <c r="QBP106" s="4"/>
      <c r="QBQ106" s="4"/>
      <c r="QBR106" s="4"/>
      <c r="QBS106" s="4"/>
      <c r="QBT106" s="4"/>
      <c r="QBU106" s="4"/>
      <c r="QBV106" s="4"/>
      <c r="QBW106" s="4"/>
      <c r="QBX106" s="4"/>
      <c r="QBY106" s="4"/>
      <c r="QBZ106" s="4"/>
      <c r="QCA106" s="4"/>
      <c r="QCB106" s="4"/>
      <c r="QCC106" s="4"/>
      <c r="QCD106" s="4"/>
      <c r="QCE106" s="4"/>
      <c r="QCF106" s="4"/>
      <c r="QCG106" s="4"/>
      <c r="QCH106" s="4"/>
      <c r="QCI106" s="4"/>
      <c r="QCJ106" s="4"/>
      <c r="QCK106" s="4"/>
      <c r="QCL106" s="4"/>
      <c r="QCM106" s="4"/>
      <c r="QCN106" s="4"/>
      <c r="QCO106" s="4"/>
      <c r="QCP106" s="4"/>
      <c r="QCQ106" s="4"/>
      <c r="QCR106" s="4"/>
      <c r="QCS106" s="4"/>
      <c r="QCT106" s="4"/>
      <c r="QCU106" s="4"/>
      <c r="QCV106" s="4"/>
      <c r="QCW106" s="4"/>
      <c r="QCX106" s="4"/>
      <c r="QCY106" s="4"/>
      <c r="QCZ106" s="4"/>
      <c r="QDA106" s="4"/>
      <c r="QDB106" s="4"/>
      <c r="QDC106" s="4"/>
      <c r="QDD106" s="4"/>
      <c r="QDE106" s="4"/>
      <c r="QDF106" s="4"/>
      <c r="QDG106" s="4"/>
      <c r="QDH106" s="4"/>
      <c r="QDI106" s="4"/>
      <c r="QDJ106" s="4"/>
      <c r="QDK106" s="4"/>
      <c r="QDL106" s="4"/>
      <c r="QDM106" s="4"/>
      <c r="QDN106" s="4"/>
      <c r="QDO106" s="4"/>
      <c r="QDP106" s="4"/>
      <c r="QDQ106" s="4"/>
      <c r="QDR106" s="4"/>
      <c r="QDS106" s="4"/>
      <c r="QDT106" s="4"/>
      <c r="QDU106" s="4"/>
      <c r="QDV106" s="4"/>
      <c r="QDW106" s="4"/>
      <c r="QDX106" s="4"/>
      <c r="QDY106" s="4"/>
      <c r="QDZ106" s="4"/>
      <c r="QEA106" s="4"/>
      <c r="QEB106" s="4"/>
      <c r="QEC106" s="4"/>
      <c r="QED106" s="4"/>
      <c r="QEE106" s="4"/>
      <c r="QEF106" s="4"/>
      <c r="QEG106" s="4"/>
      <c r="QEH106" s="4"/>
      <c r="QEI106" s="4"/>
      <c r="QEJ106" s="4"/>
      <c r="QEK106" s="4"/>
      <c r="QEL106" s="4"/>
      <c r="QEM106" s="4"/>
      <c r="QEN106" s="4"/>
      <c r="QEO106" s="4"/>
      <c r="QEP106" s="4"/>
      <c r="QEQ106" s="4"/>
      <c r="QER106" s="4"/>
      <c r="QES106" s="4"/>
      <c r="QET106" s="4"/>
      <c r="QEU106" s="4"/>
      <c r="QEV106" s="4"/>
      <c r="QEW106" s="4"/>
      <c r="QEX106" s="4"/>
      <c r="QEY106" s="4"/>
      <c r="QEZ106" s="4"/>
      <c r="QFA106" s="4"/>
      <c r="QFB106" s="4"/>
      <c r="QFC106" s="4"/>
      <c r="QFD106" s="4"/>
      <c r="QFE106" s="4"/>
      <c r="QFF106" s="4"/>
      <c r="QFG106" s="4"/>
      <c r="QFH106" s="4"/>
      <c r="QFI106" s="4"/>
      <c r="QFJ106" s="4"/>
      <c r="QFK106" s="4"/>
      <c r="QFL106" s="4"/>
      <c r="QFM106" s="4"/>
      <c r="QFN106" s="4"/>
      <c r="QFO106" s="4"/>
      <c r="QFP106" s="4"/>
      <c r="QFQ106" s="4"/>
      <c r="QFR106" s="4"/>
      <c r="QFS106" s="4"/>
      <c r="QFT106" s="4"/>
      <c r="QFU106" s="4"/>
      <c r="QFV106" s="4"/>
      <c r="QFW106" s="4"/>
      <c r="QFX106" s="4"/>
      <c r="QFY106" s="4"/>
      <c r="QFZ106" s="4"/>
      <c r="QGA106" s="4"/>
      <c r="QGB106" s="4"/>
      <c r="QGC106" s="4"/>
      <c r="QGD106" s="4"/>
      <c r="QGE106" s="4"/>
      <c r="QGF106" s="4"/>
      <c r="QGG106" s="4"/>
      <c r="QGH106" s="4"/>
      <c r="QGI106" s="4"/>
      <c r="QGJ106" s="4"/>
      <c r="QGK106" s="4"/>
      <c r="QGL106" s="4"/>
      <c r="QGM106" s="4"/>
      <c r="QGN106" s="4"/>
      <c r="QGO106" s="4"/>
      <c r="QGP106" s="4"/>
      <c r="QGQ106" s="4"/>
      <c r="QGR106" s="4"/>
      <c r="QGS106" s="4"/>
      <c r="QGT106" s="4"/>
      <c r="QGU106" s="4"/>
      <c r="QGV106" s="4"/>
      <c r="QGW106" s="4"/>
      <c r="QGX106" s="4"/>
      <c r="QGY106" s="4"/>
      <c r="QGZ106" s="4"/>
      <c r="QHA106" s="4"/>
      <c r="QHB106" s="4"/>
      <c r="QHC106" s="4"/>
      <c r="QHD106" s="4"/>
      <c r="QHE106" s="4"/>
      <c r="QHF106" s="4"/>
      <c r="QHG106" s="4"/>
      <c r="QHH106" s="4"/>
      <c r="QHI106" s="4"/>
      <c r="QHJ106" s="4"/>
      <c r="QHK106" s="4"/>
      <c r="QHL106" s="4"/>
      <c r="QHM106" s="4"/>
      <c r="QHN106" s="4"/>
      <c r="QHO106" s="4"/>
      <c r="QHP106" s="4"/>
      <c r="QHQ106" s="4"/>
      <c r="QHR106" s="4"/>
      <c r="QHS106" s="4"/>
      <c r="QHT106" s="4"/>
      <c r="QHU106" s="4"/>
      <c r="QHV106" s="4"/>
      <c r="QHW106" s="4"/>
      <c r="QHX106" s="4"/>
      <c r="QHY106" s="4"/>
      <c r="QHZ106" s="4"/>
      <c r="QIA106" s="4"/>
      <c r="QIB106" s="4"/>
      <c r="QIC106" s="4"/>
      <c r="QID106" s="4"/>
      <c r="QIE106" s="4"/>
      <c r="QIF106" s="4"/>
      <c r="QIG106" s="4"/>
      <c r="QIH106" s="4"/>
      <c r="QII106" s="4"/>
      <c r="QIJ106" s="4"/>
      <c r="QIK106" s="4"/>
      <c r="QIL106" s="4"/>
      <c r="QIM106" s="4"/>
      <c r="QIN106" s="4"/>
      <c r="QIO106" s="4"/>
      <c r="QIP106" s="4"/>
      <c r="QIQ106" s="4"/>
      <c r="QIR106" s="4"/>
      <c r="QIS106" s="4"/>
      <c r="QIT106" s="4"/>
      <c r="QIU106" s="4"/>
      <c r="QIV106" s="4"/>
      <c r="QIW106" s="4"/>
      <c r="QIX106" s="4"/>
      <c r="QIY106" s="4"/>
      <c r="QIZ106" s="4"/>
      <c r="QJA106" s="4"/>
      <c r="QJB106" s="4"/>
      <c r="QJC106" s="4"/>
      <c r="QJD106" s="4"/>
      <c r="QJE106" s="4"/>
      <c r="QJF106" s="4"/>
      <c r="QJG106" s="4"/>
      <c r="QJH106" s="4"/>
      <c r="QJI106" s="4"/>
      <c r="QJJ106" s="4"/>
      <c r="QJK106" s="4"/>
      <c r="QJL106" s="4"/>
      <c r="QJM106" s="4"/>
      <c r="QJN106" s="4"/>
      <c r="QJO106" s="4"/>
      <c r="QJP106" s="4"/>
      <c r="QJQ106" s="4"/>
      <c r="QJR106" s="4"/>
      <c r="QJS106" s="4"/>
      <c r="QJT106" s="4"/>
      <c r="QJU106" s="4"/>
      <c r="QJV106" s="4"/>
      <c r="QJW106" s="4"/>
      <c r="QJX106" s="4"/>
      <c r="QJY106" s="4"/>
      <c r="QJZ106" s="4"/>
      <c r="QKA106" s="4"/>
      <c r="QKB106" s="4"/>
      <c r="QKC106" s="4"/>
      <c r="QKD106" s="4"/>
      <c r="QKE106" s="4"/>
      <c r="QKF106" s="4"/>
      <c r="QKG106" s="4"/>
      <c r="QKH106" s="4"/>
      <c r="QKI106" s="4"/>
      <c r="QKJ106" s="4"/>
      <c r="QKK106" s="4"/>
      <c r="QKL106" s="4"/>
      <c r="QKM106" s="4"/>
      <c r="QKN106" s="4"/>
      <c r="QKO106" s="4"/>
      <c r="QKP106" s="4"/>
      <c r="QKQ106" s="4"/>
      <c r="QKR106" s="4"/>
      <c r="QKS106" s="4"/>
      <c r="QKT106" s="4"/>
      <c r="QKU106" s="4"/>
      <c r="QKV106" s="4"/>
      <c r="QKW106" s="4"/>
      <c r="QKX106" s="4"/>
      <c r="QKY106" s="4"/>
      <c r="QKZ106" s="4"/>
      <c r="QLA106" s="4"/>
      <c r="QLB106" s="4"/>
      <c r="QLC106" s="4"/>
      <c r="QLD106" s="4"/>
      <c r="QLE106" s="4"/>
      <c r="QLF106" s="4"/>
      <c r="QLG106" s="4"/>
      <c r="QLH106" s="4"/>
      <c r="QLI106" s="4"/>
      <c r="QLJ106" s="4"/>
      <c r="QLK106" s="4"/>
      <c r="QLL106" s="4"/>
      <c r="QLM106" s="4"/>
      <c r="QLN106" s="4"/>
      <c r="QLO106" s="4"/>
      <c r="QLP106" s="4"/>
      <c r="QLQ106" s="4"/>
      <c r="QLR106" s="4"/>
      <c r="QLS106" s="4"/>
      <c r="QLT106" s="4"/>
      <c r="QLU106" s="4"/>
      <c r="QLV106" s="4"/>
      <c r="QLW106" s="4"/>
      <c r="QLX106" s="4"/>
      <c r="QLY106" s="4"/>
      <c r="QLZ106" s="4"/>
      <c r="QMA106" s="4"/>
      <c r="QMB106" s="4"/>
      <c r="QMC106" s="4"/>
      <c r="QMD106" s="4"/>
      <c r="QME106" s="4"/>
      <c r="QMF106" s="4"/>
      <c r="QMG106" s="4"/>
      <c r="QMH106" s="4"/>
      <c r="QMI106" s="4"/>
      <c r="QMJ106" s="4"/>
      <c r="QMK106" s="4"/>
      <c r="QML106" s="4"/>
      <c r="QMM106" s="4"/>
      <c r="QMN106" s="4"/>
      <c r="QMO106" s="4"/>
      <c r="QMP106" s="4"/>
      <c r="QMQ106" s="4"/>
      <c r="QMR106" s="4"/>
      <c r="QMS106" s="4"/>
      <c r="QMT106" s="4"/>
      <c r="QMU106" s="4"/>
      <c r="QMV106" s="4"/>
      <c r="QMW106" s="4"/>
      <c r="QMX106" s="4"/>
      <c r="QMY106" s="4"/>
      <c r="QMZ106" s="4"/>
      <c r="QNA106" s="4"/>
      <c r="QNB106" s="4"/>
      <c r="QNC106" s="4"/>
      <c r="QND106" s="4"/>
      <c r="QNE106" s="4"/>
      <c r="QNF106" s="4"/>
      <c r="QNG106" s="4"/>
      <c r="QNH106" s="4"/>
      <c r="QNI106" s="4"/>
      <c r="QNJ106" s="4"/>
      <c r="QNK106" s="4"/>
      <c r="QNL106" s="4"/>
      <c r="QNM106" s="4"/>
      <c r="QNN106" s="4"/>
      <c r="QNO106" s="4"/>
      <c r="QNP106" s="4"/>
      <c r="QNQ106" s="4"/>
      <c r="QNR106" s="4"/>
      <c r="QNS106" s="4"/>
      <c r="QNT106" s="4"/>
      <c r="QNU106" s="4"/>
      <c r="QNV106" s="4"/>
      <c r="QNW106" s="4"/>
      <c r="QNX106" s="4"/>
      <c r="QNY106" s="4"/>
      <c r="QNZ106" s="4"/>
      <c r="QOA106" s="4"/>
      <c r="QOB106" s="4"/>
      <c r="QOC106" s="4"/>
      <c r="QOD106" s="4"/>
      <c r="QOE106" s="4"/>
      <c r="QOF106" s="4"/>
      <c r="QOG106" s="4"/>
      <c r="QOH106" s="4"/>
      <c r="QOI106" s="4"/>
      <c r="QOJ106" s="4"/>
      <c r="QOK106" s="4"/>
      <c r="QOL106" s="4"/>
      <c r="QOM106" s="4"/>
      <c r="QON106" s="4"/>
      <c r="QOO106" s="4"/>
      <c r="QOP106" s="4"/>
      <c r="QOQ106" s="4"/>
      <c r="QOR106" s="4"/>
      <c r="QOS106" s="4"/>
      <c r="QOT106" s="4"/>
      <c r="QOU106" s="4"/>
      <c r="QOV106" s="4"/>
      <c r="QOW106" s="4"/>
      <c r="QOX106" s="4"/>
      <c r="QOY106" s="4"/>
      <c r="QOZ106" s="4"/>
      <c r="QPA106" s="4"/>
      <c r="QPB106" s="4"/>
      <c r="QPC106" s="4"/>
      <c r="QPD106" s="4"/>
      <c r="QPE106" s="4"/>
      <c r="QPF106" s="4"/>
      <c r="QPG106" s="4"/>
      <c r="QPH106" s="4"/>
      <c r="QPI106" s="4"/>
      <c r="QPJ106" s="4"/>
      <c r="QPK106" s="4"/>
      <c r="QPL106" s="4"/>
      <c r="QPM106" s="4"/>
      <c r="QPN106" s="4"/>
      <c r="QPO106" s="4"/>
      <c r="QPP106" s="4"/>
      <c r="QPQ106" s="4"/>
      <c r="QPR106" s="4"/>
      <c r="QPS106" s="4"/>
      <c r="QPT106" s="4"/>
      <c r="QPU106" s="4"/>
      <c r="QPV106" s="4"/>
      <c r="QPW106" s="4"/>
      <c r="QPX106" s="4"/>
      <c r="QPY106" s="4"/>
      <c r="QPZ106" s="4"/>
      <c r="QQA106" s="4"/>
      <c r="QQB106" s="4"/>
      <c r="QQC106" s="4"/>
      <c r="QQD106" s="4"/>
      <c r="QQE106" s="4"/>
      <c r="QQF106" s="4"/>
      <c r="QQG106" s="4"/>
      <c r="QQH106" s="4"/>
      <c r="QQI106" s="4"/>
      <c r="QQJ106" s="4"/>
      <c r="QQK106" s="4"/>
      <c r="QQL106" s="4"/>
      <c r="QQM106" s="4"/>
      <c r="QQN106" s="4"/>
      <c r="QQO106" s="4"/>
      <c r="QQP106" s="4"/>
      <c r="QQQ106" s="4"/>
      <c r="QQR106" s="4"/>
      <c r="QQS106" s="4"/>
      <c r="QQT106" s="4"/>
      <c r="QQU106" s="4"/>
      <c r="QQV106" s="4"/>
      <c r="QQW106" s="4"/>
      <c r="QQX106" s="4"/>
      <c r="QQY106" s="4"/>
      <c r="QQZ106" s="4"/>
      <c r="QRA106" s="4"/>
      <c r="QRB106" s="4"/>
      <c r="QRC106" s="4"/>
      <c r="QRD106" s="4"/>
      <c r="QRE106" s="4"/>
      <c r="QRF106" s="4"/>
      <c r="QRG106" s="4"/>
      <c r="QRH106" s="4"/>
      <c r="QRI106" s="4"/>
      <c r="QRJ106" s="4"/>
      <c r="QRK106" s="4"/>
      <c r="QRL106" s="4"/>
      <c r="QRM106" s="4"/>
      <c r="QRN106" s="4"/>
      <c r="QRO106" s="4"/>
      <c r="QRP106" s="4"/>
      <c r="QRQ106" s="4"/>
      <c r="QRR106" s="4"/>
      <c r="QRS106" s="4"/>
      <c r="QRT106" s="4"/>
      <c r="QRU106" s="4"/>
      <c r="QRV106" s="4"/>
      <c r="QRW106" s="4"/>
      <c r="QRX106" s="4"/>
      <c r="QRY106" s="4"/>
      <c r="QRZ106" s="4"/>
      <c r="QSA106" s="4"/>
      <c r="QSB106" s="4"/>
      <c r="QSC106" s="4"/>
      <c r="QSD106" s="4"/>
      <c r="QSE106" s="4"/>
      <c r="QSF106" s="4"/>
      <c r="QSG106" s="4"/>
      <c r="QSH106" s="4"/>
      <c r="QSI106" s="4"/>
      <c r="QSJ106" s="4"/>
      <c r="QSK106" s="4"/>
      <c r="QSL106" s="4"/>
      <c r="QSM106" s="4"/>
      <c r="QSN106" s="4"/>
      <c r="QSO106" s="4"/>
      <c r="QSP106" s="4"/>
      <c r="QSQ106" s="4"/>
      <c r="QSR106" s="4"/>
      <c r="QSS106" s="4"/>
      <c r="QST106" s="4"/>
      <c r="QSU106" s="4"/>
      <c r="QSV106" s="4"/>
      <c r="QSW106" s="4"/>
      <c r="QSX106" s="4"/>
      <c r="QSY106" s="4"/>
      <c r="QSZ106" s="4"/>
      <c r="QTA106" s="4"/>
      <c r="QTB106" s="4"/>
      <c r="QTC106" s="4"/>
      <c r="QTD106" s="4"/>
      <c r="QTE106" s="4"/>
      <c r="QTF106" s="4"/>
      <c r="QTG106" s="4"/>
      <c r="QTH106" s="4"/>
      <c r="QTI106" s="4"/>
      <c r="QTJ106" s="4"/>
      <c r="QTK106" s="4"/>
      <c r="QTL106" s="4"/>
      <c r="QTM106" s="4"/>
      <c r="QTN106" s="4"/>
      <c r="QTO106" s="4"/>
      <c r="QTP106" s="4"/>
      <c r="QTQ106" s="4"/>
      <c r="QTR106" s="4"/>
      <c r="QTS106" s="4"/>
      <c r="QTT106" s="4"/>
      <c r="QTU106" s="4"/>
      <c r="QTV106" s="4"/>
      <c r="QTW106" s="4"/>
      <c r="QTX106" s="4"/>
      <c r="QTY106" s="4"/>
      <c r="QTZ106" s="4"/>
      <c r="QUA106" s="4"/>
      <c r="QUB106" s="4"/>
      <c r="QUC106" s="4"/>
      <c r="QUD106" s="4"/>
      <c r="QUE106" s="4"/>
      <c r="QUF106" s="4"/>
      <c r="QUG106" s="4"/>
      <c r="QUH106" s="4"/>
      <c r="QUI106" s="4"/>
      <c r="QUJ106" s="4"/>
      <c r="QUK106" s="4"/>
      <c r="QUL106" s="4"/>
      <c r="QUM106" s="4"/>
      <c r="QUN106" s="4"/>
      <c r="QUO106" s="4"/>
      <c r="QUP106" s="4"/>
      <c r="QUQ106" s="4"/>
      <c r="QUR106" s="4"/>
      <c r="QUS106" s="4"/>
      <c r="QUT106" s="4"/>
      <c r="QUU106" s="4"/>
      <c r="QUV106" s="4"/>
      <c r="QUW106" s="4"/>
      <c r="QUX106" s="4"/>
      <c r="QUY106" s="4"/>
      <c r="QUZ106" s="4"/>
      <c r="QVA106" s="4"/>
      <c r="QVB106" s="4"/>
      <c r="QVC106" s="4"/>
      <c r="QVD106" s="4"/>
      <c r="QVE106" s="4"/>
      <c r="QVF106" s="4"/>
      <c r="QVG106" s="4"/>
      <c r="QVH106" s="4"/>
      <c r="QVI106" s="4"/>
      <c r="QVJ106" s="4"/>
      <c r="QVK106" s="4"/>
      <c r="QVL106" s="4"/>
      <c r="QVM106" s="4"/>
      <c r="QVN106" s="4"/>
      <c r="QVO106" s="4"/>
      <c r="QVP106" s="4"/>
      <c r="QVQ106" s="4"/>
      <c r="QVR106" s="4"/>
      <c r="QVS106" s="4"/>
      <c r="QVT106" s="4"/>
      <c r="QVU106" s="4"/>
      <c r="QVV106" s="4"/>
      <c r="QVW106" s="4"/>
      <c r="QVX106" s="4"/>
      <c r="QVY106" s="4"/>
      <c r="QVZ106" s="4"/>
      <c r="QWA106" s="4"/>
      <c r="QWB106" s="4"/>
      <c r="QWC106" s="4"/>
      <c r="QWD106" s="4"/>
      <c r="QWE106" s="4"/>
      <c r="QWF106" s="4"/>
      <c r="QWG106" s="4"/>
      <c r="QWH106" s="4"/>
      <c r="QWI106" s="4"/>
      <c r="QWJ106" s="4"/>
      <c r="QWK106" s="4"/>
      <c r="QWL106" s="4"/>
      <c r="QWM106" s="4"/>
      <c r="QWN106" s="4"/>
      <c r="QWO106" s="4"/>
      <c r="QWP106" s="4"/>
      <c r="QWQ106" s="4"/>
      <c r="QWR106" s="4"/>
      <c r="QWS106" s="4"/>
      <c r="QWT106" s="4"/>
      <c r="QWU106" s="4"/>
      <c r="QWV106" s="4"/>
      <c r="QWW106" s="4"/>
      <c r="QWX106" s="4"/>
      <c r="QWY106" s="4"/>
      <c r="QWZ106" s="4"/>
      <c r="QXA106" s="4"/>
      <c r="QXB106" s="4"/>
      <c r="QXC106" s="4"/>
      <c r="QXD106" s="4"/>
      <c r="QXE106" s="4"/>
      <c r="QXF106" s="4"/>
      <c r="QXG106" s="4"/>
      <c r="QXH106" s="4"/>
      <c r="QXI106" s="4"/>
      <c r="QXJ106" s="4"/>
      <c r="QXK106" s="4"/>
      <c r="QXL106" s="4"/>
      <c r="QXM106" s="4"/>
      <c r="QXN106" s="4"/>
      <c r="QXO106" s="4"/>
      <c r="QXP106" s="4"/>
      <c r="QXQ106" s="4"/>
      <c r="QXR106" s="4"/>
      <c r="QXS106" s="4"/>
      <c r="QXT106" s="4"/>
      <c r="QXU106" s="4"/>
      <c r="QXV106" s="4"/>
      <c r="QXW106" s="4"/>
      <c r="QXX106" s="4"/>
      <c r="QXY106" s="4"/>
      <c r="QXZ106" s="4"/>
      <c r="QYA106" s="4"/>
      <c r="QYB106" s="4"/>
      <c r="QYC106" s="4"/>
      <c r="QYD106" s="4"/>
      <c r="QYE106" s="4"/>
      <c r="QYF106" s="4"/>
      <c r="QYG106" s="4"/>
      <c r="QYH106" s="4"/>
      <c r="QYI106" s="4"/>
      <c r="QYJ106" s="4"/>
      <c r="QYK106" s="4"/>
      <c r="QYL106" s="4"/>
      <c r="QYM106" s="4"/>
      <c r="QYN106" s="4"/>
      <c r="QYO106" s="4"/>
      <c r="QYP106" s="4"/>
      <c r="QYQ106" s="4"/>
      <c r="QYR106" s="4"/>
      <c r="QYS106" s="4"/>
      <c r="QYT106" s="4"/>
      <c r="QYU106" s="4"/>
      <c r="QYV106" s="4"/>
      <c r="QYW106" s="4"/>
      <c r="QYX106" s="4"/>
      <c r="QYY106" s="4"/>
      <c r="QYZ106" s="4"/>
      <c r="QZA106" s="4"/>
      <c r="QZB106" s="4"/>
      <c r="QZC106" s="4"/>
      <c r="QZD106" s="4"/>
      <c r="QZE106" s="4"/>
      <c r="QZF106" s="4"/>
      <c r="QZG106" s="4"/>
      <c r="QZH106" s="4"/>
      <c r="QZI106" s="4"/>
      <c r="QZJ106" s="4"/>
      <c r="QZK106" s="4"/>
      <c r="QZL106" s="4"/>
      <c r="QZM106" s="4"/>
      <c r="QZN106" s="4"/>
      <c r="QZO106" s="4"/>
      <c r="QZP106" s="4"/>
      <c r="QZQ106" s="4"/>
      <c r="QZR106" s="4"/>
      <c r="QZS106" s="4"/>
      <c r="QZT106" s="4"/>
      <c r="QZU106" s="4"/>
      <c r="QZV106" s="4"/>
      <c r="QZW106" s="4"/>
      <c r="QZX106" s="4"/>
      <c r="QZY106" s="4"/>
      <c r="QZZ106" s="4"/>
      <c r="RAA106" s="4"/>
      <c r="RAB106" s="4"/>
      <c r="RAC106" s="4"/>
      <c r="RAD106" s="4"/>
      <c r="RAE106" s="4"/>
      <c r="RAF106" s="4"/>
      <c r="RAG106" s="4"/>
      <c r="RAH106" s="4"/>
      <c r="RAI106" s="4"/>
      <c r="RAJ106" s="4"/>
      <c r="RAK106" s="4"/>
      <c r="RAL106" s="4"/>
      <c r="RAM106" s="4"/>
      <c r="RAN106" s="4"/>
      <c r="RAO106" s="4"/>
      <c r="RAP106" s="4"/>
      <c r="RAQ106" s="4"/>
      <c r="RAR106" s="4"/>
      <c r="RAS106" s="4"/>
      <c r="RAT106" s="4"/>
      <c r="RAU106" s="4"/>
      <c r="RAV106" s="4"/>
      <c r="RAW106" s="4"/>
      <c r="RAX106" s="4"/>
      <c r="RAY106" s="4"/>
      <c r="RAZ106" s="4"/>
      <c r="RBA106" s="4"/>
      <c r="RBB106" s="4"/>
      <c r="RBC106" s="4"/>
      <c r="RBD106" s="4"/>
      <c r="RBE106" s="4"/>
      <c r="RBF106" s="4"/>
      <c r="RBG106" s="4"/>
      <c r="RBH106" s="4"/>
      <c r="RBI106" s="4"/>
      <c r="RBJ106" s="4"/>
      <c r="RBK106" s="4"/>
      <c r="RBL106" s="4"/>
      <c r="RBM106" s="4"/>
      <c r="RBN106" s="4"/>
      <c r="RBO106" s="4"/>
      <c r="RBP106" s="4"/>
      <c r="RBQ106" s="4"/>
      <c r="RBR106" s="4"/>
      <c r="RBS106" s="4"/>
      <c r="RBT106" s="4"/>
      <c r="RBU106" s="4"/>
      <c r="RBV106" s="4"/>
      <c r="RBW106" s="4"/>
      <c r="RBX106" s="4"/>
      <c r="RBY106" s="4"/>
      <c r="RBZ106" s="4"/>
      <c r="RCA106" s="4"/>
      <c r="RCB106" s="4"/>
      <c r="RCC106" s="4"/>
      <c r="RCD106" s="4"/>
      <c r="RCE106" s="4"/>
      <c r="RCF106" s="4"/>
      <c r="RCG106" s="4"/>
      <c r="RCH106" s="4"/>
      <c r="RCI106" s="4"/>
      <c r="RCJ106" s="4"/>
      <c r="RCK106" s="4"/>
      <c r="RCL106" s="4"/>
      <c r="RCM106" s="4"/>
      <c r="RCN106" s="4"/>
      <c r="RCO106" s="4"/>
      <c r="RCP106" s="4"/>
      <c r="RCQ106" s="4"/>
      <c r="RCR106" s="4"/>
      <c r="RCS106" s="4"/>
      <c r="RCT106" s="4"/>
      <c r="RCU106" s="4"/>
      <c r="RCV106" s="4"/>
      <c r="RCW106" s="4"/>
      <c r="RCX106" s="4"/>
      <c r="RCY106" s="4"/>
      <c r="RCZ106" s="4"/>
      <c r="RDA106" s="4"/>
      <c r="RDB106" s="4"/>
      <c r="RDC106" s="4"/>
      <c r="RDD106" s="4"/>
      <c r="RDE106" s="4"/>
      <c r="RDF106" s="4"/>
      <c r="RDG106" s="4"/>
      <c r="RDH106" s="4"/>
      <c r="RDI106" s="4"/>
      <c r="RDJ106" s="4"/>
      <c r="RDK106" s="4"/>
      <c r="RDL106" s="4"/>
      <c r="RDM106" s="4"/>
      <c r="RDN106" s="4"/>
      <c r="RDO106" s="4"/>
      <c r="RDP106" s="4"/>
      <c r="RDQ106" s="4"/>
      <c r="RDR106" s="4"/>
      <c r="RDS106" s="4"/>
      <c r="RDT106" s="4"/>
      <c r="RDU106" s="4"/>
      <c r="RDV106" s="4"/>
      <c r="RDW106" s="4"/>
      <c r="RDX106" s="4"/>
      <c r="RDY106" s="4"/>
      <c r="RDZ106" s="4"/>
      <c r="REA106" s="4"/>
      <c r="REB106" s="4"/>
      <c r="REC106" s="4"/>
      <c r="RED106" s="4"/>
      <c r="REE106" s="4"/>
      <c r="REF106" s="4"/>
      <c r="REG106" s="4"/>
      <c r="REH106" s="4"/>
      <c r="REI106" s="4"/>
      <c r="REJ106" s="4"/>
      <c r="REK106" s="4"/>
      <c r="REL106" s="4"/>
      <c r="REM106" s="4"/>
      <c r="REN106" s="4"/>
      <c r="REO106" s="4"/>
      <c r="REP106" s="4"/>
      <c r="REQ106" s="4"/>
      <c r="RER106" s="4"/>
      <c r="RES106" s="4"/>
      <c r="RET106" s="4"/>
      <c r="REU106" s="4"/>
      <c r="REV106" s="4"/>
      <c r="REW106" s="4"/>
      <c r="REX106" s="4"/>
      <c r="REY106" s="4"/>
      <c r="REZ106" s="4"/>
      <c r="RFA106" s="4"/>
      <c r="RFB106" s="4"/>
      <c r="RFC106" s="4"/>
      <c r="RFD106" s="4"/>
      <c r="RFE106" s="4"/>
      <c r="RFF106" s="4"/>
      <c r="RFG106" s="4"/>
      <c r="RFH106" s="4"/>
      <c r="RFI106" s="4"/>
      <c r="RFJ106" s="4"/>
      <c r="RFK106" s="4"/>
      <c r="RFL106" s="4"/>
      <c r="RFM106" s="4"/>
      <c r="RFN106" s="4"/>
      <c r="RFO106" s="4"/>
      <c r="RFP106" s="4"/>
      <c r="RFQ106" s="4"/>
      <c r="RFR106" s="4"/>
      <c r="RFS106" s="4"/>
      <c r="RFT106" s="4"/>
      <c r="RFU106" s="4"/>
      <c r="RFV106" s="4"/>
      <c r="RFW106" s="4"/>
      <c r="RFX106" s="4"/>
      <c r="RFY106" s="4"/>
      <c r="RFZ106" s="4"/>
      <c r="RGA106" s="4"/>
      <c r="RGB106" s="4"/>
      <c r="RGC106" s="4"/>
      <c r="RGD106" s="4"/>
      <c r="RGE106" s="4"/>
      <c r="RGF106" s="4"/>
      <c r="RGG106" s="4"/>
      <c r="RGH106" s="4"/>
      <c r="RGI106" s="4"/>
      <c r="RGJ106" s="4"/>
      <c r="RGK106" s="4"/>
      <c r="RGL106" s="4"/>
      <c r="RGM106" s="4"/>
      <c r="RGN106" s="4"/>
      <c r="RGO106" s="4"/>
      <c r="RGP106" s="4"/>
      <c r="RGQ106" s="4"/>
      <c r="RGR106" s="4"/>
      <c r="RGS106" s="4"/>
      <c r="RGT106" s="4"/>
      <c r="RGU106" s="4"/>
      <c r="RGV106" s="4"/>
      <c r="RGW106" s="4"/>
      <c r="RGX106" s="4"/>
      <c r="RGY106" s="4"/>
      <c r="RGZ106" s="4"/>
      <c r="RHA106" s="4"/>
      <c r="RHB106" s="4"/>
      <c r="RHC106" s="4"/>
      <c r="RHD106" s="4"/>
      <c r="RHE106" s="4"/>
      <c r="RHF106" s="4"/>
      <c r="RHG106" s="4"/>
      <c r="RHH106" s="4"/>
      <c r="RHI106" s="4"/>
      <c r="RHJ106" s="4"/>
      <c r="RHK106" s="4"/>
      <c r="RHL106" s="4"/>
      <c r="RHM106" s="4"/>
      <c r="RHN106" s="4"/>
      <c r="RHO106" s="4"/>
      <c r="RHP106" s="4"/>
      <c r="RHQ106" s="4"/>
      <c r="RHR106" s="4"/>
      <c r="RHS106" s="4"/>
      <c r="RHT106" s="4"/>
      <c r="RHU106" s="4"/>
      <c r="RHV106" s="4"/>
      <c r="RHW106" s="4"/>
      <c r="RHX106" s="4"/>
      <c r="RHY106" s="4"/>
      <c r="RHZ106" s="4"/>
      <c r="RIA106" s="4"/>
      <c r="RIB106" s="4"/>
      <c r="RIC106" s="4"/>
      <c r="RID106" s="4"/>
      <c r="RIE106" s="4"/>
      <c r="RIF106" s="4"/>
      <c r="RIG106" s="4"/>
      <c r="RIH106" s="4"/>
      <c r="RII106" s="4"/>
      <c r="RIJ106" s="4"/>
      <c r="RIK106" s="4"/>
      <c r="RIL106" s="4"/>
      <c r="RIM106" s="4"/>
      <c r="RIN106" s="4"/>
      <c r="RIO106" s="4"/>
      <c r="RIP106" s="4"/>
      <c r="RIQ106" s="4"/>
      <c r="RIR106" s="4"/>
      <c r="RIS106" s="4"/>
      <c r="RIT106" s="4"/>
      <c r="RIU106" s="4"/>
      <c r="RIV106" s="4"/>
      <c r="RIW106" s="4"/>
      <c r="RIX106" s="4"/>
      <c r="RIY106" s="4"/>
      <c r="RIZ106" s="4"/>
      <c r="RJA106" s="4"/>
      <c r="RJB106" s="4"/>
      <c r="RJC106" s="4"/>
      <c r="RJD106" s="4"/>
      <c r="RJE106" s="4"/>
      <c r="RJF106" s="4"/>
      <c r="RJG106" s="4"/>
      <c r="RJH106" s="4"/>
      <c r="RJI106" s="4"/>
      <c r="RJJ106" s="4"/>
      <c r="RJK106" s="4"/>
      <c r="RJL106" s="4"/>
      <c r="RJM106" s="4"/>
      <c r="RJN106" s="4"/>
      <c r="RJO106" s="4"/>
      <c r="RJP106" s="4"/>
      <c r="RJQ106" s="4"/>
      <c r="RJR106" s="4"/>
      <c r="RJS106" s="4"/>
      <c r="RJT106" s="4"/>
      <c r="RJU106" s="4"/>
      <c r="RJV106" s="4"/>
      <c r="RJW106" s="4"/>
      <c r="RJX106" s="4"/>
      <c r="RJY106" s="4"/>
      <c r="RJZ106" s="4"/>
      <c r="RKA106" s="4"/>
      <c r="RKB106" s="4"/>
      <c r="RKC106" s="4"/>
      <c r="RKD106" s="4"/>
      <c r="RKE106" s="4"/>
      <c r="RKF106" s="4"/>
      <c r="RKG106" s="4"/>
      <c r="RKH106" s="4"/>
      <c r="RKI106" s="4"/>
      <c r="RKJ106" s="4"/>
      <c r="RKK106" s="4"/>
      <c r="RKL106" s="4"/>
      <c r="RKM106" s="4"/>
      <c r="RKN106" s="4"/>
      <c r="RKO106" s="4"/>
      <c r="RKP106" s="4"/>
      <c r="RKQ106" s="4"/>
      <c r="RKR106" s="4"/>
      <c r="RKS106" s="4"/>
      <c r="RKT106" s="4"/>
      <c r="RKU106" s="4"/>
      <c r="RKV106" s="4"/>
      <c r="RKW106" s="4"/>
      <c r="RKX106" s="4"/>
      <c r="RKY106" s="4"/>
      <c r="RKZ106" s="4"/>
      <c r="RLA106" s="4"/>
      <c r="RLB106" s="4"/>
      <c r="RLC106" s="4"/>
      <c r="RLD106" s="4"/>
      <c r="RLE106" s="4"/>
      <c r="RLF106" s="4"/>
      <c r="RLG106" s="4"/>
      <c r="RLH106" s="4"/>
      <c r="RLI106" s="4"/>
      <c r="RLJ106" s="4"/>
      <c r="RLK106" s="4"/>
      <c r="RLL106" s="4"/>
      <c r="RLM106" s="4"/>
      <c r="RLN106" s="4"/>
      <c r="RLO106" s="4"/>
      <c r="RLP106" s="4"/>
      <c r="RLQ106" s="4"/>
      <c r="RLR106" s="4"/>
      <c r="RLS106" s="4"/>
      <c r="RLT106" s="4"/>
      <c r="RLU106" s="4"/>
      <c r="RLV106" s="4"/>
      <c r="RLW106" s="4"/>
      <c r="RLX106" s="4"/>
      <c r="RLY106" s="4"/>
      <c r="RLZ106" s="4"/>
      <c r="RMA106" s="4"/>
      <c r="RMB106" s="4"/>
      <c r="RMC106" s="4"/>
      <c r="RMD106" s="4"/>
      <c r="RME106" s="4"/>
      <c r="RMF106" s="4"/>
      <c r="RMG106" s="4"/>
      <c r="RMH106" s="4"/>
      <c r="RMI106" s="4"/>
      <c r="RMJ106" s="4"/>
      <c r="RMK106" s="4"/>
      <c r="RML106" s="4"/>
      <c r="RMM106" s="4"/>
      <c r="RMN106" s="4"/>
      <c r="RMO106" s="4"/>
      <c r="RMP106" s="4"/>
      <c r="RMQ106" s="4"/>
      <c r="RMR106" s="4"/>
      <c r="RMS106" s="4"/>
      <c r="RMT106" s="4"/>
      <c r="RMU106" s="4"/>
      <c r="RMV106" s="4"/>
      <c r="RMW106" s="4"/>
      <c r="RMX106" s="4"/>
      <c r="RMY106" s="4"/>
      <c r="RMZ106" s="4"/>
      <c r="RNA106" s="4"/>
      <c r="RNB106" s="4"/>
      <c r="RNC106" s="4"/>
      <c r="RND106" s="4"/>
      <c r="RNE106" s="4"/>
      <c r="RNF106" s="4"/>
      <c r="RNG106" s="4"/>
      <c r="RNH106" s="4"/>
      <c r="RNI106" s="4"/>
      <c r="RNJ106" s="4"/>
      <c r="RNK106" s="4"/>
      <c r="RNL106" s="4"/>
      <c r="RNM106" s="4"/>
      <c r="RNN106" s="4"/>
      <c r="RNO106" s="4"/>
      <c r="RNP106" s="4"/>
      <c r="RNQ106" s="4"/>
      <c r="RNR106" s="4"/>
      <c r="RNS106" s="4"/>
      <c r="RNT106" s="4"/>
      <c r="RNU106" s="4"/>
      <c r="RNV106" s="4"/>
      <c r="RNW106" s="4"/>
      <c r="RNX106" s="4"/>
      <c r="RNY106" s="4"/>
      <c r="RNZ106" s="4"/>
      <c r="ROA106" s="4"/>
      <c r="ROB106" s="4"/>
      <c r="ROC106" s="4"/>
      <c r="ROD106" s="4"/>
      <c r="ROE106" s="4"/>
      <c r="ROF106" s="4"/>
      <c r="ROG106" s="4"/>
      <c r="ROH106" s="4"/>
      <c r="ROI106" s="4"/>
      <c r="ROJ106" s="4"/>
      <c r="ROK106" s="4"/>
      <c r="ROL106" s="4"/>
      <c r="ROM106" s="4"/>
      <c r="RON106" s="4"/>
      <c r="ROO106" s="4"/>
      <c r="ROP106" s="4"/>
      <c r="ROQ106" s="4"/>
      <c r="ROR106" s="4"/>
      <c r="ROS106" s="4"/>
      <c r="ROT106" s="4"/>
      <c r="ROU106" s="4"/>
      <c r="ROV106" s="4"/>
      <c r="ROW106" s="4"/>
      <c r="ROX106" s="4"/>
      <c r="ROY106" s="4"/>
      <c r="ROZ106" s="4"/>
      <c r="RPA106" s="4"/>
      <c r="RPB106" s="4"/>
      <c r="RPC106" s="4"/>
      <c r="RPD106" s="4"/>
      <c r="RPE106" s="4"/>
      <c r="RPF106" s="4"/>
      <c r="RPG106" s="4"/>
      <c r="RPH106" s="4"/>
      <c r="RPI106" s="4"/>
      <c r="RPJ106" s="4"/>
      <c r="RPK106" s="4"/>
      <c r="RPL106" s="4"/>
      <c r="RPM106" s="4"/>
      <c r="RPN106" s="4"/>
      <c r="RPO106" s="4"/>
      <c r="RPP106" s="4"/>
      <c r="RPQ106" s="4"/>
      <c r="RPR106" s="4"/>
      <c r="RPS106" s="4"/>
      <c r="RPT106" s="4"/>
      <c r="RPU106" s="4"/>
      <c r="RPV106" s="4"/>
      <c r="RPW106" s="4"/>
      <c r="RPX106" s="4"/>
      <c r="RPY106" s="4"/>
      <c r="RPZ106" s="4"/>
      <c r="RQA106" s="4"/>
      <c r="RQB106" s="4"/>
      <c r="RQC106" s="4"/>
      <c r="RQD106" s="4"/>
      <c r="RQE106" s="4"/>
      <c r="RQF106" s="4"/>
      <c r="RQG106" s="4"/>
      <c r="RQH106" s="4"/>
      <c r="RQI106" s="4"/>
      <c r="RQJ106" s="4"/>
      <c r="RQK106" s="4"/>
      <c r="RQL106" s="4"/>
      <c r="RQM106" s="4"/>
      <c r="RQN106" s="4"/>
      <c r="RQO106" s="4"/>
      <c r="RQP106" s="4"/>
      <c r="RQQ106" s="4"/>
      <c r="RQR106" s="4"/>
      <c r="RQS106" s="4"/>
      <c r="RQT106" s="4"/>
      <c r="RQU106" s="4"/>
      <c r="RQV106" s="4"/>
      <c r="RQW106" s="4"/>
      <c r="RQX106" s="4"/>
      <c r="RQY106" s="4"/>
      <c r="RQZ106" s="4"/>
      <c r="RRA106" s="4"/>
      <c r="RRB106" s="4"/>
      <c r="RRC106" s="4"/>
      <c r="RRD106" s="4"/>
      <c r="RRE106" s="4"/>
      <c r="RRF106" s="4"/>
      <c r="RRG106" s="4"/>
      <c r="RRH106" s="4"/>
      <c r="RRI106" s="4"/>
      <c r="RRJ106" s="4"/>
      <c r="RRK106" s="4"/>
      <c r="RRL106" s="4"/>
      <c r="RRM106" s="4"/>
      <c r="RRN106" s="4"/>
      <c r="RRO106" s="4"/>
      <c r="RRP106" s="4"/>
      <c r="RRQ106" s="4"/>
      <c r="RRR106" s="4"/>
      <c r="RRS106" s="4"/>
      <c r="RRT106" s="4"/>
      <c r="RRU106" s="4"/>
      <c r="RRV106" s="4"/>
      <c r="RRW106" s="4"/>
      <c r="RRX106" s="4"/>
      <c r="RRY106" s="4"/>
      <c r="RRZ106" s="4"/>
      <c r="RSA106" s="4"/>
      <c r="RSB106" s="4"/>
      <c r="RSC106" s="4"/>
      <c r="RSD106" s="4"/>
      <c r="RSE106" s="4"/>
      <c r="RSF106" s="4"/>
      <c r="RSG106" s="4"/>
      <c r="RSH106" s="4"/>
      <c r="RSI106" s="4"/>
      <c r="RSJ106" s="4"/>
      <c r="RSK106" s="4"/>
      <c r="RSL106" s="4"/>
      <c r="RSM106" s="4"/>
      <c r="RSN106" s="4"/>
      <c r="RSO106" s="4"/>
      <c r="RSP106" s="4"/>
      <c r="RSQ106" s="4"/>
      <c r="RSR106" s="4"/>
      <c r="RSS106" s="4"/>
      <c r="RST106" s="4"/>
      <c r="RSU106" s="4"/>
      <c r="RSV106" s="4"/>
      <c r="RSW106" s="4"/>
      <c r="RSX106" s="4"/>
      <c r="RSY106" s="4"/>
      <c r="RSZ106" s="4"/>
      <c r="RTA106" s="4"/>
      <c r="RTB106" s="4"/>
      <c r="RTC106" s="4"/>
      <c r="RTD106" s="4"/>
      <c r="RTE106" s="4"/>
      <c r="RTF106" s="4"/>
      <c r="RTG106" s="4"/>
      <c r="RTH106" s="4"/>
      <c r="RTI106" s="4"/>
      <c r="RTJ106" s="4"/>
      <c r="RTK106" s="4"/>
      <c r="RTL106" s="4"/>
      <c r="RTM106" s="4"/>
      <c r="RTN106" s="4"/>
      <c r="RTO106" s="4"/>
      <c r="RTP106" s="4"/>
      <c r="RTQ106" s="4"/>
      <c r="RTR106" s="4"/>
      <c r="RTS106" s="4"/>
      <c r="RTT106" s="4"/>
      <c r="RTU106" s="4"/>
      <c r="RTV106" s="4"/>
      <c r="RTW106" s="4"/>
      <c r="RTX106" s="4"/>
      <c r="RTY106" s="4"/>
      <c r="RTZ106" s="4"/>
      <c r="RUA106" s="4"/>
      <c r="RUB106" s="4"/>
      <c r="RUC106" s="4"/>
      <c r="RUD106" s="4"/>
      <c r="RUE106" s="4"/>
      <c r="RUF106" s="4"/>
      <c r="RUG106" s="4"/>
      <c r="RUH106" s="4"/>
      <c r="RUI106" s="4"/>
      <c r="RUJ106" s="4"/>
      <c r="RUK106" s="4"/>
      <c r="RUL106" s="4"/>
      <c r="RUM106" s="4"/>
      <c r="RUN106" s="4"/>
      <c r="RUO106" s="4"/>
      <c r="RUP106" s="4"/>
      <c r="RUQ106" s="4"/>
      <c r="RUR106" s="4"/>
      <c r="RUS106" s="4"/>
      <c r="RUT106" s="4"/>
      <c r="RUU106" s="4"/>
      <c r="RUV106" s="4"/>
      <c r="RUW106" s="4"/>
      <c r="RUX106" s="4"/>
      <c r="RUY106" s="4"/>
      <c r="RUZ106" s="4"/>
      <c r="RVA106" s="4"/>
      <c r="RVB106" s="4"/>
      <c r="RVC106" s="4"/>
      <c r="RVD106" s="4"/>
      <c r="RVE106" s="4"/>
      <c r="RVF106" s="4"/>
      <c r="RVG106" s="4"/>
      <c r="RVH106" s="4"/>
      <c r="RVI106" s="4"/>
      <c r="RVJ106" s="4"/>
      <c r="RVK106" s="4"/>
      <c r="RVL106" s="4"/>
      <c r="RVM106" s="4"/>
      <c r="RVN106" s="4"/>
      <c r="RVO106" s="4"/>
      <c r="RVP106" s="4"/>
      <c r="RVQ106" s="4"/>
      <c r="RVR106" s="4"/>
      <c r="RVS106" s="4"/>
      <c r="RVT106" s="4"/>
      <c r="RVU106" s="4"/>
      <c r="RVV106" s="4"/>
      <c r="RVW106" s="4"/>
      <c r="RVX106" s="4"/>
      <c r="RVY106" s="4"/>
      <c r="RVZ106" s="4"/>
      <c r="RWA106" s="4"/>
      <c r="RWB106" s="4"/>
      <c r="RWC106" s="4"/>
      <c r="RWD106" s="4"/>
      <c r="RWE106" s="4"/>
      <c r="RWF106" s="4"/>
      <c r="RWG106" s="4"/>
      <c r="RWH106" s="4"/>
      <c r="RWI106" s="4"/>
      <c r="RWJ106" s="4"/>
      <c r="RWK106" s="4"/>
      <c r="RWL106" s="4"/>
      <c r="RWM106" s="4"/>
      <c r="RWN106" s="4"/>
      <c r="RWO106" s="4"/>
      <c r="RWP106" s="4"/>
      <c r="RWQ106" s="4"/>
      <c r="RWR106" s="4"/>
      <c r="RWS106" s="4"/>
      <c r="RWT106" s="4"/>
      <c r="RWU106" s="4"/>
      <c r="RWV106" s="4"/>
      <c r="RWW106" s="4"/>
      <c r="RWX106" s="4"/>
      <c r="RWY106" s="4"/>
      <c r="RWZ106" s="4"/>
      <c r="RXA106" s="4"/>
      <c r="RXB106" s="4"/>
      <c r="RXC106" s="4"/>
      <c r="RXD106" s="4"/>
      <c r="RXE106" s="4"/>
      <c r="RXF106" s="4"/>
      <c r="RXG106" s="4"/>
      <c r="RXH106" s="4"/>
      <c r="RXI106" s="4"/>
      <c r="RXJ106" s="4"/>
      <c r="RXK106" s="4"/>
      <c r="RXL106" s="4"/>
      <c r="RXM106" s="4"/>
      <c r="RXN106" s="4"/>
      <c r="RXO106" s="4"/>
      <c r="RXP106" s="4"/>
      <c r="RXQ106" s="4"/>
      <c r="RXR106" s="4"/>
      <c r="RXS106" s="4"/>
      <c r="RXT106" s="4"/>
      <c r="RXU106" s="4"/>
      <c r="RXV106" s="4"/>
      <c r="RXW106" s="4"/>
      <c r="RXX106" s="4"/>
      <c r="RXY106" s="4"/>
      <c r="RXZ106" s="4"/>
      <c r="RYA106" s="4"/>
      <c r="RYB106" s="4"/>
      <c r="RYC106" s="4"/>
      <c r="RYD106" s="4"/>
      <c r="RYE106" s="4"/>
      <c r="RYF106" s="4"/>
      <c r="RYG106" s="4"/>
      <c r="RYH106" s="4"/>
      <c r="RYI106" s="4"/>
      <c r="RYJ106" s="4"/>
      <c r="RYK106" s="4"/>
      <c r="RYL106" s="4"/>
      <c r="RYM106" s="4"/>
      <c r="RYN106" s="4"/>
      <c r="RYO106" s="4"/>
      <c r="RYP106" s="4"/>
      <c r="RYQ106" s="4"/>
      <c r="RYR106" s="4"/>
      <c r="RYS106" s="4"/>
      <c r="RYT106" s="4"/>
      <c r="RYU106" s="4"/>
      <c r="RYV106" s="4"/>
      <c r="RYW106" s="4"/>
      <c r="RYX106" s="4"/>
      <c r="RYY106" s="4"/>
      <c r="RYZ106" s="4"/>
      <c r="RZA106" s="4"/>
      <c r="RZB106" s="4"/>
      <c r="RZC106" s="4"/>
      <c r="RZD106" s="4"/>
      <c r="RZE106" s="4"/>
      <c r="RZF106" s="4"/>
      <c r="RZG106" s="4"/>
      <c r="RZH106" s="4"/>
      <c r="RZI106" s="4"/>
      <c r="RZJ106" s="4"/>
      <c r="RZK106" s="4"/>
      <c r="RZL106" s="4"/>
      <c r="RZM106" s="4"/>
      <c r="RZN106" s="4"/>
      <c r="RZO106" s="4"/>
      <c r="RZP106" s="4"/>
      <c r="RZQ106" s="4"/>
      <c r="RZR106" s="4"/>
      <c r="RZS106" s="4"/>
      <c r="RZT106" s="4"/>
      <c r="RZU106" s="4"/>
      <c r="RZV106" s="4"/>
      <c r="RZW106" s="4"/>
      <c r="RZX106" s="4"/>
      <c r="RZY106" s="4"/>
      <c r="RZZ106" s="4"/>
      <c r="SAA106" s="4"/>
      <c r="SAB106" s="4"/>
      <c r="SAC106" s="4"/>
      <c r="SAD106" s="4"/>
      <c r="SAE106" s="4"/>
      <c r="SAF106" s="4"/>
      <c r="SAG106" s="4"/>
      <c r="SAH106" s="4"/>
      <c r="SAI106" s="4"/>
      <c r="SAJ106" s="4"/>
      <c r="SAK106" s="4"/>
      <c r="SAL106" s="4"/>
      <c r="SAM106" s="4"/>
      <c r="SAN106" s="4"/>
      <c r="SAO106" s="4"/>
      <c r="SAP106" s="4"/>
      <c r="SAQ106" s="4"/>
      <c r="SAR106" s="4"/>
      <c r="SAS106" s="4"/>
      <c r="SAT106" s="4"/>
      <c r="SAU106" s="4"/>
      <c r="SAV106" s="4"/>
      <c r="SAW106" s="4"/>
      <c r="SAX106" s="4"/>
      <c r="SAY106" s="4"/>
      <c r="SAZ106" s="4"/>
      <c r="SBA106" s="4"/>
      <c r="SBB106" s="4"/>
      <c r="SBC106" s="4"/>
      <c r="SBD106" s="4"/>
      <c r="SBE106" s="4"/>
      <c r="SBF106" s="4"/>
      <c r="SBG106" s="4"/>
      <c r="SBH106" s="4"/>
      <c r="SBI106" s="4"/>
      <c r="SBJ106" s="4"/>
      <c r="SBK106" s="4"/>
      <c r="SBL106" s="4"/>
      <c r="SBM106" s="4"/>
      <c r="SBN106" s="4"/>
      <c r="SBO106" s="4"/>
      <c r="SBP106" s="4"/>
      <c r="SBQ106" s="4"/>
      <c r="SBR106" s="4"/>
      <c r="SBS106" s="4"/>
      <c r="SBT106" s="4"/>
      <c r="SBU106" s="4"/>
      <c r="SBV106" s="4"/>
      <c r="SBW106" s="4"/>
      <c r="SBX106" s="4"/>
      <c r="SBY106" s="4"/>
      <c r="SBZ106" s="4"/>
      <c r="SCA106" s="4"/>
      <c r="SCB106" s="4"/>
      <c r="SCC106" s="4"/>
      <c r="SCD106" s="4"/>
      <c r="SCE106" s="4"/>
      <c r="SCF106" s="4"/>
      <c r="SCG106" s="4"/>
      <c r="SCH106" s="4"/>
      <c r="SCI106" s="4"/>
      <c r="SCJ106" s="4"/>
      <c r="SCK106" s="4"/>
      <c r="SCL106" s="4"/>
      <c r="SCM106" s="4"/>
      <c r="SCN106" s="4"/>
      <c r="SCO106" s="4"/>
      <c r="SCP106" s="4"/>
      <c r="SCQ106" s="4"/>
      <c r="SCR106" s="4"/>
      <c r="SCS106" s="4"/>
      <c r="SCT106" s="4"/>
      <c r="SCU106" s="4"/>
      <c r="SCV106" s="4"/>
      <c r="SCW106" s="4"/>
      <c r="SCX106" s="4"/>
      <c r="SCY106" s="4"/>
      <c r="SCZ106" s="4"/>
      <c r="SDA106" s="4"/>
      <c r="SDB106" s="4"/>
      <c r="SDC106" s="4"/>
      <c r="SDD106" s="4"/>
      <c r="SDE106" s="4"/>
      <c r="SDF106" s="4"/>
      <c r="SDG106" s="4"/>
      <c r="SDH106" s="4"/>
      <c r="SDI106" s="4"/>
      <c r="SDJ106" s="4"/>
      <c r="SDK106" s="4"/>
      <c r="SDL106" s="4"/>
      <c r="SDM106" s="4"/>
      <c r="SDN106" s="4"/>
      <c r="SDO106" s="4"/>
      <c r="SDP106" s="4"/>
      <c r="SDQ106" s="4"/>
      <c r="SDR106" s="4"/>
      <c r="SDS106" s="4"/>
      <c r="SDT106" s="4"/>
      <c r="SDU106" s="4"/>
      <c r="SDV106" s="4"/>
      <c r="SDW106" s="4"/>
      <c r="SDX106" s="4"/>
      <c r="SDY106" s="4"/>
      <c r="SDZ106" s="4"/>
      <c r="SEA106" s="4"/>
      <c r="SEB106" s="4"/>
      <c r="SEC106" s="4"/>
      <c r="SED106" s="4"/>
      <c r="SEE106" s="4"/>
      <c r="SEF106" s="4"/>
      <c r="SEG106" s="4"/>
      <c r="SEH106" s="4"/>
      <c r="SEI106" s="4"/>
      <c r="SEJ106" s="4"/>
      <c r="SEK106" s="4"/>
      <c r="SEL106" s="4"/>
      <c r="SEM106" s="4"/>
      <c r="SEN106" s="4"/>
      <c r="SEO106" s="4"/>
      <c r="SEP106" s="4"/>
      <c r="SEQ106" s="4"/>
      <c r="SER106" s="4"/>
      <c r="SES106" s="4"/>
      <c r="SET106" s="4"/>
      <c r="SEU106" s="4"/>
      <c r="SEV106" s="4"/>
      <c r="SEW106" s="4"/>
      <c r="SEX106" s="4"/>
      <c r="SEY106" s="4"/>
      <c r="SEZ106" s="4"/>
      <c r="SFA106" s="4"/>
      <c r="SFB106" s="4"/>
      <c r="SFC106" s="4"/>
      <c r="SFD106" s="4"/>
      <c r="SFE106" s="4"/>
      <c r="SFF106" s="4"/>
      <c r="SFG106" s="4"/>
      <c r="SFH106" s="4"/>
      <c r="SFI106" s="4"/>
      <c r="SFJ106" s="4"/>
      <c r="SFK106" s="4"/>
      <c r="SFL106" s="4"/>
      <c r="SFM106" s="4"/>
      <c r="SFN106" s="4"/>
      <c r="SFO106" s="4"/>
      <c r="SFP106" s="4"/>
      <c r="SFQ106" s="4"/>
      <c r="SFR106" s="4"/>
      <c r="SFS106" s="4"/>
      <c r="SFT106" s="4"/>
      <c r="SFU106" s="4"/>
      <c r="SFV106" s="4"/>
      <c r="SFW106" s="4"/>
      <c r="SFX106" s="4"/>
      <c r="SFY106" s="4"/>
      <c r="SFZ106" s="4"/>
      <c r="SGA106" s="4"/>
      <c r="SGB106" s="4"/>
      <c r="SGC106" s="4"/>
      <c r="SGD106" s="4"/>
      <c r="SGE106" s="4"/>
      <c r="SGF106" s="4"/>
      <c r="SGG106" s="4"/>
      <c r="SGH106" s="4"/>
      <c r="SGI106" s="4"/>
      <c r="SGJ106" s="4"/>
      <c r="SGK106" s="4"/>
      <c r="SGL106" s="4"/>
      <c r="SGM106" s="4"/>
      <c r="SGN106" s="4"/>
      <c r="SGO106" s="4"/>
      <c r="SGP106" s="4"/>
      <c r="SGQ106" s="4"/>
      <c r="SGR106" s="4"/>
      <c r="SGS106" s="4"/>
      <c r="SGT106" s="4"/>
      <c r="SGU106" s="4"/>
      <c r="SGV106" s="4"/>
      <c r="SGW106" s="4"/>
      <c r="SGX106" s="4"/>
      <c r="SGY106" s="4"/>
      <c r="SGZ106" s="4"/>
      <c r="SHA106" s="4"/>
      <c r="SHB106" s="4"/>
      <c r="SHC106" s="4"/>
      <c r="SHD106" s="4"/>
      <c r="SHE106" s="4"/>
      <c r="SHF106" s="4"/>
      <c r="SHG106" s="4"/>
      <c r="SHH106" s="4"/>
      <c r="SHI106" s="4"/>
      <c r="SHJ106" s="4"/>
      <c r="SHK106" s="4"/>
      <c r="SHL106" s="4"/>
      <c r="SHM106" s="4"/>
      <c r="SHN106" s="4"/>
      <c r="SHO106" s="4"/>
      <c r="SHP106" s="4"/>
      <c r="SHQ106" s="4"/>
      <c r="SHR106" s="4"/>
      <c r="SHS106" s="4"/>
      <c r="SHT106" s="4"/>
      <c r="SHU106" s="4"/>
      <c r="SHV106" s="4"/>
      <c r="SHW106" s="4"/>
      <c r="SHX106" s="4"/>
      <c r="SHY106" s="4"/>
      <c r="SHZ106" s="4"/>
      <c r="SIA106" s="4"/>
      <c r="SIB106" s="4"/>
      <c r="SIC106" s="4"/>
      <c r="SID106" s="4"/>
      <c r="SIE106" s="4"/>
      <c r="SIF106" s="4"/>
      <c r="SIG106" s="4"/>
      <c r="SIH106" s="4"/>
      <c r="SII106" s="4"/>
      <c r="SIJ106" s="4"/>
      <c r="SIK106" s="4"/>
      <c r="SIL106" s="4"/>
      <c r="SIM106" s="4"/>
      <c r="SIN106" s="4"/>
      <c r="SIO106" s="4"/>
      <c r="SIP106" s="4"/>
      <c r="SIQ106" s="4"/>
      <c r="SIR106" s="4"/>
      <c r="SIS106" s="4"/>
      <c r="SIT106" s="4"/>
      <c r="SIU106" s="4"/>
      <c r="SIV106" s="4"/>
      <c r="SIW106" s="4"/>
      <c r="SIX106" s="4"/>
      <c r="SIY106" s="4"/>
      <c r="SIZ106" s="4"/>
      <c r="SJA106" s="4"/>
      <c r="SJB106" s="4"/>
      <c r="SJC106" s="4"/>
      <c r="SJD106" s="4"/>
      <c r="SJE106" s="4"/>
      <c r="SJF106" s="4"/>
      <c r="SJG106" s="4"/>
      <c r="SJH106" s="4"/>
      <c r="SJI106" s="4"/>
      <c r="SJJ106" s="4"/>
      <c r="SJK106" s="4"/>
      <c r="SJL106" s="4"/>
      <c r="SJM106" s="4"/>
      <c r="SJN106" s="4"/>
      <c r="SJO106" s="4"/>
      <c r="SJP106" s="4"/>
      <c r="SJQ106" s="4"/>
      <c r="SJR106" s="4"/>
      <c r="SJS106" s="4"/>
      <c r="SJT106" s="4"/>
      <c r="SJU106" s="4"/>
      <c r="SJV106" s="4"/>
      <c r="SJW106" s="4"/>
      <c r="SJX106" s="4"/>
      <c r="SJY106" s="4"/>
      <c r="SJZ106" s="4"/>
      <c r="SKA106" s="4"/>
      <c r="SKB106" s="4"/>
      <c r="SKC106" s="4"/>
      <c r="SKD106" s="4"/>
      <c r="SKE106" s="4"/>
      <c r="SKF106" s="4"/>
      <c r="SKG106" s="4"/>
      <c r="SKH106" s="4"/>
      <c r="SKI106" s="4"/>
      <c r="SKJ106" s="4"/>
      <c r="SKK106" s="4"/>
      <c r="SKL106" s="4"/>
      <c r="SKM106" s="4"/>
      <c r="SKN106" s="4"/>
      <c r="SKO106" s="4"/>
      <c r="SKP106" s="4"/>
      <c r="SKQ106" s="4"/>
      <c r="SKR106" s="4"/>
      <c r="SKS106" s="4"/>
      <c r="SKT106" s="4"/>
      <c r="SKU106" s="4"/>
      <c r="SKV106" s="4"/>
      <c r="SKW106" s="4"/>
      <c r="SKX106" s="4"/>
      <c r="SKY106" s="4"/>
      <c r="SKZ106" s="4"/>
      <c r="SLA106" s="4"/>
      <c r="SLB106" s="4"/>
      <c r="SLC106" s="4"/>
      <c r="SLD106" s="4"/>
      <c r="SLE106" s="4"/>
      <c r="SLF106" s="4"/>
      <c r="SLG106" s="4"/>
      <c r="SLH106" s="4"/>
      <c r="SLI106" s="4"/>
      <c r="SLJ106" s="4"/>
      <c r="SLK106" s="4"/>
      <c r="SLL106" s="4"/>
      <c r="SLM106" s="4"/>
      <c r="SLN106" s="4"/>
      <c r="SLO106" s="4"/>
      <c r="SLP106" s="4"/>
      <c r="SLQ106" s="4"/>
      <c r="SLR106" s="4"/>
      <c r="SLS106" s="4"/>
      <c r="SLT106" s="4"/>
      <c r="SLU106" s="4"/>
      <c r="SLV106" s="4"/>
      <c r="SLW106" s="4"/>
      <c r="SLX106" s="4"/>
      <c r="SLY106" s="4"/>
      <c r="SLZ106" s="4"/>
      <c r="SMA106" s="4"/>
      <c r="SMB106" s="4"/>
      <c r="SMC106" s="4"/>
      <c r="SMD106" s="4"/>
      <c r="SME106" s="4"/>
      <c r="SMF106" s="4"/>
      <c r="SMG106" s="4"/>
      <c r="SMH106" s="4"/>
      <c r="SMI106" s="4"/>
      <c r="SMJ106" s="4"/>
      <c r="SMK106" s="4"/>
      <c r="SML106" s="4"/>
      <c r="SMM106" s="4"/>
      <c r="SMN106" s="4"/>
      <c r="SMO106" s="4"/>
      <c r="SMP106" s="4"/>
      <c r="SMQ106" s="4"/>
      <c r="SMR106" s="4"/>
      <c r="SMS106" s="4"/>
      <c r="SMT106" s="4"/>
      <c r="SMU106" s="4"/>
      <c r="SMV106" s="4"/>
      <c r="SMW106" s="4"/>
      <c r="SMX106" s="4"/>
      <c r="SMY106" s="4"/>
      <c r="SMZ106" s="4"/>
      <c r="SNA106" s="4"/>
      <c r="SNB106" s="4"/>
      <c r="SNC106" s="4"/>
      <c r="SND106" s="4"/>
      <c r="SNE106" s="4"/>
      <c r="SNF106" s="4"/>
      <c r="SNG106" s="4"/>
      <c r="SNH106" s="4"/>
      <c r="SNI106" s="4"/>
      <c r="SNJ106" s="4"/>
      <c r="SNK106" s="4"/>
      <c r="SNL106" s="4"/>
      <c r="SNM106" s="4"/>
      <c r="SNN106" s="4"/>
      <c r="SNO106" s="4"/>
      <c r="SNP106" s="4"/>
      <c r="SNQ106" s="4"/>
      <c r="SNR106" s="4"/>
      <c r="SNS106" s="4"/>
      <c r="SNT106" s="4"/>
      <c r="SNU106" s="4"/>
      <c r="SNV106" s="4"/>
      <c r="SNW106" s="4"/>
      <c r="SNX106" s="4"/>
      <c r="SNY106" s="4"/>
      <c r="SNZ106" s="4"/>
      <c r="SOA106" s="4"/>
      <c r="SOB106" s="4"/>
      <c r="SOC106" s="4"/>
      <c r="SOD106" s="4"/>
      <c r="SOE106" s="4"/>
      <c r="SOF106" s="4"/>
      <c r="SOG106" s="4"/>
      <c r="SOH106" s="4"/>
      <c r="SOI106" s="4"/>
      <c r="SOJ106" s="4"/>
      <c r="SOK106" s="4"/>
      <c r="SOL106" s="4"/>
      <c r="SOM106" s="4"/>
      <c r="SON106" s="4"/>
      <c r="SOO106" s="4"/>
      <c r="SOP106" s="4"/>
      <c r="SOQ106" s="4"/>
      <c r="SOR106" s="4"/>
      <c r="SOS106" s="4"/>
      <c r="SOT106" s="4"/>
      <c r="SOU106" s="4"/>
      <c r="SOV106" s="4"/>
      <c r="SOW106" s="4"/>
      <c r="SOX106" s="4"/>
      <c r="SOY106" s="4"/>
      <c r="SOZ106" s="4"/>
      <c r="SPA106" s="4"/>
      <c r="SPB106" s="4"/>
      <c r="SPC106" s="4"/>
      <c r="SPD106" s="4"/>
      <c r="SPE106" s="4"/>
      <c r="SPF106" s="4"/>
      <c r="SPG106" s="4"/>
      <c r="SPH106" s="4"/>
      <c r="SPI106" s="4"/>
      <c r="SPJ106" s="4"/>
      <c r="SPK106" s="4"/>
      <c r="SPL106" s="4"/>
      <c r="SPM106" s="4"/>
      <c r="SPN106" s="4"/>
      <c r="SPO106" s="4"/>
      <c r="SPP106" s="4"/>
      <c r="SPQ106" s="4"/>
      <c r="SPR106" s="4"/>
      <c r="SPS106" s="4"/>
      <c r="SPT106" s="4"/>
      <c r="SPU106" s="4"/>
      <c r="SPV106" s="4"/>
      <c r="SPW106" s="4"/>
      <c r="SPX106" s="4"/>
      <c r="SPY106" s="4"/>
      <c r="SPZ106" s="4"/>
      <c r="SQA106" s="4"/>
      <c r="SQB106" s="4"/>
      <c r="SQC106" s="4"/>
      <c r="SQD106" s="4"/>
      <c r="SQE106" s="4"/>
      <c r="SQF106" s="4"/>
      <c r="SQG106" s="4"/>
      <c r="SQH106" s="4"/>
      <c r="SQI106" s="4"/>
      <c r="SQJ106" s="4"/>
      <c r="SQK106" s="4"/>
      <c r="SQL106" s="4"/>
      <c r="SQM106" s="4"/>
      <c r="SQN106" s="4"/>
      <c r="SQO106" s="4"/>
      <c r="SQP106" s="4"/>
      <c r="SQQ106" s="4"/>
      <c r="SQR106" s="4"/>
      <c r="SQS106" s="4"/>
      <c r="SQT106" s="4"/>
      <c r="SQU106" s="4"/>
      <c r="SQV106" s="4"/>
      <c r="SQW106" s="4"/>
      <c r="SQX106" s="4"/>
      <c r="SQY106" s="4"/>
      <c r="SQZ106" s="4"/>
      <c r="SRA106" s="4"/>
      <c r="SRB106" s="4"/>
      <c r="SRC106" s="4"/>
      <c r="SRD106" s="4"/>
      <c r="SRE106" s="4"/>
      <c r="SRF106" s="4"/>
      <c r="SRG106" s="4"/>
      <c r="SRH106" s="4"/>
      <c r="SRI106" s="4"/>
      <c r="SRJ106" s="4"/>
      <c r="SRK106" s="4"/>
      <c r="SRL106" s="4"/>
      <c r="SRM106" s="4"/>
      <c r="SRN106" s="4"/>
      <c r="SRO106" s="4"/>
      <c r="SRP106" s="4"/>
      <c r="SRQ106" s="4"/>
      <c r="SRR106" s="4"/>
      <c r="SRS106" s="4"/>
      <c r="SRT106" s="4"/>
      <c r="SRU106" s="4"/>
      <c r="SRV106" s="4"/>
      <c r="SRW106" s="4"/>
      <c r="SRX106" s="4"/>
      <c r="SRY106" s="4"/>
      <c r="SRZ106" s="4"/>
      <c r="SSA106" s="4"/>
      <c r="SSB106" s="4"/>
      <c r="SSC106" s="4"/>
      <c r="SSD106" s="4"/>
      <c r="SSE106" s="4"/>
      <c r="SSF106" s="4"/>
      <c r="SSG106" s="4"/>
      <c r="SSH106" s="4"/>
      <c r="SSI106" s="4"/>
      <c r="SSJ106" s="4"/>
      <c r="SSK106" s="4"/>
      <c r="SSL106" s="4"/>
      <c r="SSM106" s="4"/>
      <c r="SSN106" s="4"/>
      <c r="SSO106" s="4"/>
      <c r="SSP106" s="4"/>
      <c r="SSQ106" s="4"/>
      <c r="SSR106" s="4"/>
      <c r="SSS106" s="4"/>
      <c r="SST106" s="4"/>
      <c r="SSU106" s="4"/>
      <c r="SSV106" s="4"/>
      <c r="SSW106" s="4"/>
      <c r="SSX106" s="4"/>
      <c r="SSY106" s="4"/>
      <c r="SSZ106" s="4"/>
      <c r="STA106" s="4"/>
      <c r="STB106" s="4"/>
      <c r="STC106" s="4"/>
      <c r="STD106" s="4"/>
      <c r="STE106" s="4"/>
      <c r="STF106" s="4"/>
      <c r="STG106" s="4"/>
      <c r="STH106" s="4"/>
      <c r="STI106" s="4"/>
      <c r="STJ106" s="4"/>
      <c r="STK106" s="4"/>
      <c r="STL106" s="4"/>
      <c r="STM106" s="4"/>
      <c r="STN106" s="4"/>
      <c r="STO106" s="4"/>
      <c r="STP106" s="4"/>
      <c r="STQ106" s="4"/>
      <c r="STR106" s="4"/>
      <c r="STS106" s="4"/>
      <c r="STT106" s="4"/>
      <c r="STU106" s="4"/>
      <c r="STV106" s="4"/>
      <c r="STW106" s="4"/>
      <c r="STX106" s="4"/>
      <c r="STY106" s="4"/>
      <c r="STZ106" s="4"/>
      <c r="SUA106" s="4"/>
      <c r="SUB106" s="4"/>
      <c r="SUC106" s="4"/>
      <c r="SUD106" s="4"/>
      <c r="SUE106" s="4"/>
      <c r="SUF106" s="4"/>
      <c r="SUG106" s="4"/>
      <c r="SUH106" s="4"/>
      <c r="SUI106" s="4"/>
      <c r="SUJ106" s="4"/>
      <c r="SUK106" s="4"/>
      <c r="SUL106" s="4"/>
      <c r="SUM106" s="4"/>
      <c r="SUN106" s="4"/>
      <c r="SUO106" s="4"/>
      <c r="SUP106" s="4"/>
      <c r="SUQ106" s="4"/>
      <c r="SUR106" s="4"/>
      <c r="SUS106" s="4"/>
      <c r="SUT106" s="4"/>
      <c r="SUU106" s="4"/>
      <c r="SUV106" s="4"/>
      <c r="SUW106" s="4"/>
      <c r="SUX106" s="4"/>
      <c r="SUY106" s="4"/>
      <c r="SUZ106" s="4"/>
      <c r="SVA106" s="4"/>
      <c r="SVB106" s="4"/>
      <c r="SVC106" s="4"/>
      <c r="SVD106" s="4"/>
      <c r="SVE106" s="4"/>
      <c r="SVF106" s="4"/>
      <c r="SVG106" s="4"/>
      <c r="SVH106" s="4"/>
      <c r="SVI106" s="4"/>
      <c r="SVJ106" s="4"/>
      <c r="SVK106" s="4"/>
      <c r="SVL106" s="4"/>
      <c r="SVM106" s="4"/>
      <c r="SVN106" s="4"/>
      <c r="SVO106" s="4"/>
      <c r="SVP106" s="4"/>
      <c r="SVQ106" s="4"/>
      <c r="SVR106" s="4"/>
      <c r="SVS106" s="4"/>
      <c r="SVT106" s="4"/>
      <c r="SVU106" s="4"/>
      <c r="SVV106" s="4"/>
      <c r="SVW106" s="4"/>
      <c r="SVX106" s="4"/>
      <c r="SVY106" s="4"/>
      <c r="SVZ106" s="4"/>
      <c r="SWA106" s="4"/>
      <c r="SWB106" s="4"/>
      <c r="SWC106" s="4"/>
      <c r="SWD106" s="4"/>
      <c r="SWE106" s="4"/>
      <c r="SWF106" s="4"/>
      <c r="SWG106" s="4"/>
      <c r="SWH106" s="4"/>
      <c r="SWI106" s="4"/>
      <c r="SWJ106" s="4"/>
      <c r="SWK106" s="4"/>
      <c r="SWL106" s="4"/>
      <c r="SWM106" s="4"/>
      <c r="SWN106" s="4"/>
      <c r="SWO106" s="4"/>
      <c r="SWP106" s="4"/>
      <c r="SWQ106" s="4"/>
      <c r="SWR106" s="4"/>
      <c r="SWS106" s="4"/>
      <c r="SWT106" s="4"/>
      <c r="SWU106" s="4"/>
      <c r="SWV106" s="4"/>
      <c r="SWW106" s="4"/>
      <c r="SWX106" s="4"/>
      <c r="SWY106" s="4"/>
      <c r="SWZ106" s="4"/>
      <c r="SXA106" s="4"/>
      <c r="SXB106" s="4"/>
      <c r="SXC106" s="4"/>
      <c r="SXD106" s="4"/>
      <c r="SXE106" s="4"/>
      <c r="SXF106" s="4"/>
      <c r="SXG106" s="4"/>
      <c r="SXH106" s="4"/>
      <c r="SXI106" s="4"/>
      <c r="SXJ106" s="4"/>
      <c r="SXK106" s="4"/>
      <c r="SXL106" s="4"/>
      <c r="SXM106" s="4"/>
      <c r="SXN106" s="4"/>
      <c r="SXO106" s="4"/>
      <c r="SXP106" s="4"/>
      <c r="SXQ106" s="4"/>
      <c r="SXR106" s="4"/>
      <c r="SXS106" s="4"/>
      <c r="SXT106" s="4"/>
      <c r="SXU106" s="4"/>
      <c r="SXV106" s="4"/>
      <c r="SXW106" s="4"/>
      <c r="SXX106" s="4"/>
      <c r="SXY106" s="4"/>
      <c r="SXZ106" s="4"/>
      <c r="SYA106" s="4"/>
      <c r="SYB106" s="4"/>
      <c r="SYC106" s="4"/>
      <c r="SYD106" s="4"/>
      <c r="SYE106" s="4"/>
      <c r="SYF106" s="4"/>
      <c r="SYG106" s="4"/>
      <c r="SYH106" s="4"/>
      <c r="SYI106" s="4"/>
      <c r="SYJ106" s="4"/>
      <c r="SYK106" s="4"/>
      <c r="SYL106" s="4"/>
      <c r="SYM106" s="4"/>
      <c r="SYN106" s="4"/>
      <c r="SYO106" s="4"/>
      <c r="SYP106" s="4"/>
      <c r="SYQ106" s="4"/>
      <c r="SYR106" s="4"/>
      <c r="SYS106" s="4"/>
      <c r="SYT106" s="4"/>
      <c r="SYU106" s="4"/>
      <c r="SYV106" s="4"/>
      <c r="SYW106" s="4"/>
      <c r="SYX106" s="4"/>
      <c r="SYY106" s="4"/>
      <c r="SYZ106" s="4"/>
      <c r="SZA106" s="4"/>
      <c r="SZB106" s="4"/>
      <c r="SZC106" s="4"/>
      <c r="SZD106" s="4"/>
      <c r="SZE106" s="4"/>
      <c r="SZF106" s="4"/>
      <c r="SZG106" s="4"/>
      <c r="SZH106" s="4"/>
      <c r="SZI106" s="4"/>
      <c r="SZJ106" s="4"/>
      <c r="SZK106" s="4"/>
      <c r="SZL106" s="4"/>
      <c r="SZM106" s="4"/>
      <c r="SZN106" s="4"/>
      <c r="SZO106" s="4"/>
      <c r="SZP106" s="4"/>
      <c r="SZQ106" s="4"/>
      <c r="SZR106" s="4"/>
      <c r="SZS106" s="4"/>
      <c r="SZT106" s="4"/>
      <c r="SZU106" s="4"/>
      <c r="SZV106" s="4"/>
      <c r="SZW106" s="4"/>
      <c r="SZX106" s="4"/>
      <c r="SZY106" s="4"/>
      <c r="SZZ106" s="4"/>
      <c r="TAA106" s="4"/>
      <c r="TAB106" s="4"/>
      <c r="TAC106" s="4"/>
      <c r="TAD106" s="4"/>
      <c r="TAE106" s="4"/>
      <c r="TAF106" s="4"/>
      <c r="TAG106" s="4"/>
      <c r="TAH106" s="4"/>
      <c r="TAI106" s="4"/>
      <c r="TAJ106" s="4"/>
      <c r="TAK106" s="4"/>
      <c r="TAL106" s="4"/>
      <c r="TAM106" s="4"/>
      <c r="TAN106" s="4"/>
      <c r="TAO106" s="4"/>
      <c r="TAP106" s="4"/>
      <c r="TAQ106" s="4"/>
      <c r="TAR106" s="4"/>
      <c r="TAS106" s="4"/>
      <c r="TAT106" s="4"/>
      <c r="TAU106" s="4"/>
      <c r="TAV106" s="4"/>
      <c r="TAW106" s="4"/>
      <c r="TAX106" s="4"/>
      <c r="TAY106" s="4"/>
      <c r="TAZ106" s="4"/>
      <c r="TBA106" s="4"/>
      <c r="TBB106" s="4"/>
      <c r="TBC106" s="4"/>
      <c r="TBD106" s="4"/>
      <c r="TBE106" s="4"/>
      <c r="TBF106" s="4"/>
      <c r="TBG106" s="4"/>
      <c r="TBH106" s="4"/>
      <c r="TBI106" s="4"/>
      <c r="TBJ106" s="4"/>
      <c r="TBK106" s="4"/>
      <c r="TBL106" s="4"/>
      <c r="TBM106" s="4"/>
      <c r="TBN106" s="4"/>
      <c r="TBO106" s="4"/>
      <c r="TBP106" s="4"/>
      <c r="TBQ106" s="4"/>
      <c r="TBR106" s="4"/>
      <c r="TBS106" s="4"/>
      <c r="TBT106" s="4"/>
      <c r="TBU106" s="4"/>
      <c r="TBV106" s="4"/>
      <c r="TBW106" s="4"/>
      <c r="TBX106" s="4"/>
      <c r="TBY106" s="4"/>
      <c r="TBZ106" s="4"/>
      <c r="TCA106" s="4"/>
      <c r="TCB106" s="4"/>
      <c r="TCC106" s="4"/>
      <c r="TCD106" s="4"/>
      <c r="TCE106" s="4"/>
      <c r="TCF106" s="4"/>
      <c r="TCG106" s="4"/>
      <c r="TCH106" s="4"/>
      <c r="TCI106" s="4"/>
      <c r="TCJ106" s="4"/>
      <c r="TCK106" s="4"/>
      <c r="TCL106" s="4"/>
      <c r="TCM106" s="4"/>
      <c r="TCN106" s="4"/>
      <c r="TCO106" s="4"/>
      <c r="TCP106" s="4"/>
      <c r="TCQ106" s="4"/>
      <c r="TCR106" s="4"/>
      <c r="TCS106" s="4"/>
      <c r="TCT106" s="4"/>
      <c r="TCU106" s="4"/>
      <c r="TCV106" s="4"/>
      <c r="TCW106" s="4"/>
      <c r="TCX106" s="4"/>
      <c r="TCY106" s="4"/>
      <c r="TCZ106" s="4"/>
      <c r="TDA106" s="4"/>
      <c r="TDB106" s="4"/>
      <c r="TDC106" s="4"/>
      <c r="TDD106" s="4"/>
      <c r="TDE106" s="4"/>
      <c r="TDF106" s="4"/>
      <c r="TDG106" s="4"/>
      <c r="TDH106" s="4"/>
      <c r="TDI106" s="4"/>
      <c r="TDJ106" s="4"/>
      <c r="TDK106" s="4"/>
      <c r="TDL106" s="4"/>
      <c r="TDM106" s="4"/>
      <c r="TDN106" s="4"/>
      <c r="TDO106" s="4"/>
      <c r="TDP106" s="4"/>
      <c r="TDQ106" s="4"/>
      <c r="TDR106" s="4"/>
      <c r="TDS106" s="4"/>
      <c r="TDT106" s="4"/>
      <c r="TDU106" s="4"/>
      <c r="TDV106" s="4"/>
      <c r="TDW106" s="4"/>
      <c r="TDX106" s="4"/>
      <c r="TDY106" s="4"/>
      <c r="TDZ106" s="4"/>
      <c r="TEA106" s="4"/>
      <c r="TEB106" s="4"/>
      <c r="TEC106" s="4"/>
      <c r="TED106" s="4"/>
      <c r="TEE106" s="4"/>
      <c r="TEF106" s="4"/>
      <c r="TEG106" s="4"/>
      <c r="TEH106" s="4"/>
      <c r="TEI106" s="4"/>
      <c r="TEJ106" s="4"/>
      <c r="TEK106" s="4"/>
      <c r="TEL106" s="4"/>
      <c r="TEM106" s="4"/>
      <c r="TEN106" s="4"/>
      <c r="TEO106" s="4"/>
      <c r="TEP106" s="4"/>
      <c r="TEQ106" s="4"/>
      <c r="TER106" s="4"/>
      <c r="TES106" s="4"/>
      <c r="TET106" s="4"/>
      <c r="TEU106" s="4"/>
      <c r="TEV106" s="4"/>
      <c r="TEW106" s="4"/>
      <c r="TEX106" s="4"/>
      <c r="TEY106" s="4"/>
      <c r="TEZ106" s="4"/>
      <c r="TFA106" s="4"/>
      <c r="TFB106" s="4"/>
      <c r="TFC106" s="4"/>
      <c r="TFD106" s="4"/>
      <c r="TFE106" s="4"/>
      <c r="TFF106" s="4"/>
      <c r="TFG106" s="4"/>
      <c r="TFH106" s="4"/>
      <c r="TFI106" s="4"/>
      <c r="TFJ106" s="4"/>
      <c r="TFK106" s="4"/>
      <c r="TFL106" s="4"/>
      <c r="TFM106" s="4"/>
      <c r="TFN106" s="4"/>
      <c r="TFO106" s="4"/>
      <c r="TFP106" s="4"/>
      <c r="TFQ106" s="4"/>
      <c r="TFR106" s="4"/>
      <c r="TFS106" s="4"/>
      <c r="TFT106" s="4"/>
      <c r="TFU106" s="4"/>
      <c r="TFV106" s="4"/>
      <c r="TFW106" s="4"/>
      <c r="TFX106" s="4"/>
      <c r="TFY106" s="4"/>
      <c r="TFZ106" s="4"/>
      <c r="TGA106" s="4"/>
      <c r="TGB106" s="4"/>
      <c r="TGC106" s="4"/>
      <c r="TGD106" s="4"/>
      <c r="TGE106" s="4"/>
      <c r="TGF106" s="4"/>
      <c r="TGG106" s="4"/>
      <c r="TGH106" s="4"/>
      <c r="TGI106" s="4"/>
      <c r="TGJ106" s="4"/>
      <c r="TGK106" s="4"/>
      <c r="TGL106" s="4"/>
      <c r="TGM106" s="4"/>
      <c r="TGN106" s="4"/>
      <c r="TGO106" s="4"/>
      <c r="TGP106" s="4"/>
      <c r="TGQ106" s="4"/>
      <c r="TGR106" s="4"/>
      <c r="TGS106" s="4"/>
      <c r="TGT106" s="4"/>
      <c r="TGU106" s="4"/>
      <c r="TGV106" s="4"/>
      <c r="TGW106" s="4"/>
      <c r="TGX106" s="4"/>
      <c r="TGY106" s="4"/>
      <c r="TGZ106" s="4"/>
      <c r="THA106" s="4"/>
      <c r="THB106" s="4"/>
      <c r="THC106" s="4"/>
      <c r="THD106" s="4"/>
      <c r="THE106" s="4"/>
      <c r="THF106" s="4"/>
      <c r="THG106" s="4"/>
      <c r="THH106" s="4"/>
      <c r="THI106" s="4"/>
      <c r="THJ106" s="4"/>
      <c r="THK106" s="4"/>
      <c r="THL106" s="4"/>
      <c r="THM106" s="4"/>
      <c r="THN106" s="4"/>
      <c r="THO106" s="4"/>
      <c r="THP106" s="4"/>
      <c r="THQ106" s="4"/>
      <c r="THR106" s="4"/>
      <c r="THS106" s="4"/>
      <c r="THT106" s="4"/>
      <c r="THU106" s="4"/>
      <c r="THV106" s="4"/>
      <c r="THW106" s="4"/>
      <c r="THX106" s="4"/>
      <c r="THY106" s="4"/>
      <c r="THZ106" s="4"/>
      <c r="TIA106" s="4"/>
      <c r="TIB106" s="4"/>
      <c r="TIC106" s="4"/>
      <c r="TID106" s="4"/>
      <c r="TIE106" s="4"/>
      <c r="TIF106" s="4"/>
      <c r="TIG106" s="4"/>
      <c r="TIH106" s="4"/>
      <c r="TII106" s="4"/>
      <c r="TIJ106" s="4"/>
      <c r="TIK106" s="4"/>
      <c r="TIL106" s="4"/>
      <c r="TIM106" s="4"/>
      <c r="TIN106" s="4"/>
      <c r="TIO106" s="4"/>
      <c r="TIP106" s="4"/>
      <c r="TIQ106" s="4"/>
      <c r="TIR106" s="4"/>
      <c r="TIS106" s="4"/>
      <c r="TIT106" s="4"/>
      <c r="TIU106" s="4"/>
      <c r="TIV106" s="4"/>
      <c r="TIW106" s="4"/>
      <c r="TIX106" s="4"/>
      <c r="TIY106" s="4"/>
      <c r="TIZ106" s="4"/>
      <c r="TJA106" s="4"/>
      <c r="TJB106" s="4"/>
      <c r="TJC106" s="4"/>
      <c r="TJD106" s="4"/>
      <c r="TJE106" s="4"/>
      <c r="TJF106" s="4"/>
      <c r="TJG106" s="4"/>
      <c r="TJH106" s="4"/>
      <c r="TJI106" s="4"/>
      <c r="TJJ106" s="4"/>
      <c r="TJK106" s="4"/>
      <c r="TJL106" s="4"/>
      <c r="TJM106" s="4"/>
      <c r="TJN106" s="4"/>
      <c r="TJO106" s="4"/>
      <c r="TJP106" s="4"/>
      <c r="TJQ106" s="4"/>
      <c r="TJR106" s="4"/>
      <c r="TJS106" s="4"/>
      <c r="TJT106" s="4"/>
      <c r="TJU106" s="4"/>
      <c r="TJV106" s="4"/>
      <c r="TJW106" s="4"/>
      <c r="TJX106" s="4"/>
      <c r="TJY106" s="4"/>
      <c r="TJZ106" s="4"/>
      <c r="TKA106" s="4"/>
      <c r="TKB106" s="4"/>
      <c r="TKC106" s="4"/>
      <c r="TKD106" s="4"/>
      <c r="TKE106" s="4"/>
      <c r="TKF106" s="4"/>
      <c r="TKG106" s="4"/>
      <c r="TKH106" s="4"/>
      <c r="TKI106" s="4"/>
      <c r="TKJ106" s="4"/>
      <c r="TKK106" s="4"/>
      <c r="TKL106" s="4"/>
      <c r="TKM106" s="4"/>
      <c r="TKN106" s="4"/>
      <c r="TKO106" s="4"/>
      <c r="TKP106" s="4"/>
      <c r="TKQ106" s="4"/>
      <c r="TKR106" s="4"/>
      <c r="TKS106" s="4"/>
      <c r="TKT106" s="4"/>
      <c r="TKU106" s="4"/>
      <c r="TKV106" s="4"/>
      <c r="TKW106" s="4"/>
      <c r="TKX106" s="4"/>
      <c r="TKY106" s="4"/>
      <c r="TKZ106" s="4"/>
      <c r="TLA106" s="4"/>
      <c r="TLB106" s="4"/>
      <c r="TLC106" s="4"/>
      <c r="TLD106" s="4"/>
      <c r="TLE106" s="4"/>
      <c r="TLF106" s="4"/>
      <c r="TLG106" s="4"/>
      <c r="TLH106" s="4"/>
      <c r="TLI106" s="4"/>
      <c r="TLJ106" s="4"/>
      <c r="TLK106" s="4"/>
      <c r="TLL106" s="4"/>
      <c r="TLM106" s="4"/>
      <c r="TLN106" s="4"/>
      <c r="TLO106" s="4"/>
      <c r="TLP106" s="4"/>
      <c r="TLQ106" s="4"/>
      <c r="TLR106" s="4"/>
      <c r="TLS106" s="4"/>
      <c r="TLT106" s="4"/>
      <c r="TLU106" s="4"/>
      <c r="TLV106" s="4"/>
      <c r="TLW106" s="4"/>
      <c r="TLX106" s="4"/>
      <c r="TLY106" s="4"/>
      <c r="TLZ106" s="4"/>
      <c r="TMA106" s="4"/>
      <c r="TMB106" s="4"/>
      <c r="TMC106" s="4"/>
      <c r="TMD106" s="4"/>
      <c r="TME106" s="4"/>
      <c r="TMF106" s="4"/>
      <c r="TMG106" s="4"/>
      <c r="TMH106" s="4"/>
      <c r="TMI106" s="4"/>
      <c r="TMJ106" s="4"/>
      <c r="TMK106" s="4"/>
      <c r="TML106" s="4"/>
      <c r="TMM106" s="4"/>
      <c r="TMN106" s="4"/>
      <c r="TMO106" s="4"/>
      <c r="TMP106" s="4"/>
      <c r="TMQ106" s="4"/>
      <c r="TMR106" s="4"/>
      <c r="TMS106" s="4"/>
      <c r="TMT106" s="4"/>
      <c r="TMU106" s="4"/>
      <c r="TMV106" s="4"/>
      <c r="TMW106" s="4"/>
      <c r="TMX106" s="4"/>
      <c r="TMY106" s="4"/>
      <c r="TMZ106" s="4"/>
      <c r="TNA106" s="4"/>
      <c r="TNB106" s="4"/>
      <c r="TNC106" s="4"/>
      <c r="TND106" s="4"/>
      <c r="TNE106" s="4"/>
      <c r="TNF106" s="4"/>
      <c r="TNG106" s="4"/>
      <c r="TNH106" s="4"/>
      <c r="TNI106" s="4"/>
      <c r="TNJ106" s="4"/>
      <c r="TNK106" s="4"/>
      <c r="TNL106" s="4"/>
      <c r="TNM106" s="4"/>
      <c r="TNN106" s="4"/>
      <c r="TNO106" s="4"/>
      <c r="TNP106" s="4"/>
      <c r="TNQ106" s="4"/>
      <c r="TNR106" s="4"/>
      <c r="TNS106" s="4"/>
      <c r="TNT106" s="4"/>
      <c r="TNU106" s="4"/>
      <c r="TNV106" s="4"/>
      <c r="TNW106" s="4"/>
      <c r="TNX106" s="4"/>
      <c r="TNY106" s="4"/>
      <c r="TNZ106" s="4"/>
      <c r="TOA106" s="4"/>
      <c r="TOB106" s="4"/>
      <c r="TOC106" s="4"/>
      <c r="TOD106" s="4"/>
      <c r="TOE106" s="4"/>
      <c r="TOF106" s="4"/>
      <c r="TOG106" s="4"/>
      <c r="TOH106" s="4"/>
      <c r="TOI106" s="4"/>
      <c r="TOJ106" s="4"/>
      <c r="TOK106" s="4"/>
      <c r="TOL106" s="4"/>
      <c r="TOM106" s="4"/>
      <c r="TON106" s="4"/>
      <c r="TOO106" s="4"/>
      <c r="TOP106" s="4"/>
      <c r="TOQ106" s="4"/>
      <c r="TOR106" s="4"/>
      <c r="TOS106" s="4"/>
      <c r="TOT106" s="4"/>
      <c r="TOU106" s="4"/>
      <c r="TOV106" s="4"/>
      <c r="TOW106" s="4"/>
      <c r="TOX106" s="4"/>
      <c r="TOY106" s="4"/>
      <c r="TOZ106" s="4"/>
      <c r="TPA106" s="4"/>
      <c r="TPB106" s="4"/>
      <c r="TPC106" s="4"/>
      <c r="TPD106" s="4"/>
      <c r="TPE106" s="4"/>
      <c r="TPF106" s="4"/>
      <c r="TPG106" s="4"/>
      <c r="TPH106" s="4"/>
      <c r="TPI106" s="4"/>
      <c r="TPJ106" s="4"/>
      <c r="TPK106" s="4"/>
      <c r="TPL106" s="4"/>
      <c r="TPM106" s="4"/>
      <c r="TPN106" s="4"/>
      <c r="TPO106" s="4"/>
      <c r="TPP106" s="4"/>
      <c r="TPQ106" s="4"/>
      <c r="TPR106" s="4"/>
      <c r="TPS106" s="4"/>
      <c r="TPT106" s="4"/>
      <c r="TPU106" s="4"/>
      <c r="TPV106" s="4"/>
      <c r="TPW106" s="4"/>
      <c r="TPX106" s="4"/>
      <c r="TPY106" s="4"/>
      <c r="TPZ106" s="4"/>
      <c r="TQA106" s="4"/>
      <c r="TQB106" s="4"/>
      <c r="TQC106" s="4"/>
      <c r="TQD106" s="4"/>
      <c r="TQE106" s="4"/>
      <c r="TQF106" s="4"/>
      <c r="TQG106" s="4"/>
      <c r="TQH106" s="4"/>
      <c r="TQI106" s="4"/>
      <c r="TQJ106" s="4"/>
      <c r="TQK106" s="4"/>
      <c r="TQL106" s="4"/>
      <c r="TQM106" s="4"/>
      <c r="TQN106" s="4"/>
      <c r="TQO106" s="4"/>
      <c r="TQP106" s="4"/>
      <c r="TQQ106" s="4"/>
      <c r="TQR106" s="4"/>
      <c r="TQS106" s="4"/>
      <c r="TQT106" s="4"/>
      <c r="TQU106" s="4"/>
      <c r="TQV106" s="4"/>
      <c r="TQW106" s="4"/>
      <c r="TQX106" s="4"/>
      <c r="TQY106" s="4"/>
      <c r="TQZ106" s="4"/>
      <c r="TRA106" s="4"/>
      <c r="TRB106" s="4"/>
      <c r="TRC106" s="4"/>
      <c r="TRD106" s="4"/>
      <c r="TRE106" s="4"/>
      <c r="TRF106" s="4"/>
      <c r="TRG106" s="4"/>
      <c r="TRH106" s="4"/>
      <c r="TRI106" s="4"/>
      <c r="TRJ106" s="4"/>
      <c r="TRK106" s="4"/>
      <c r="TRL106" s="4"/>
      <c r="TRM106" s="4"/>
      <c r="TRN106" s="4"/>
      <c r="TRO106" s="4"/>
      <c r="TRP106" s="4"/>
      <c r="TRQ106" s="4"/>
      <c r="TRR106" s="4"/>
      <c r="TRS106" s="4"/>
      <c r="TRT106" s="4"/>
      <c r="TRU106" s="4"/>
      <c r="TRV106" s="4"/>
      <c r="TRW106" s="4"/>
      <c r="TRX106" s="4"/>
      <c r="TRY106" s="4"/>
      <c r="TRZ106" s="4"/>
      <c r="TSA106" s="4"/>
      <c r="TSB106" s="4"/>
      <c r="TSC106" s="4"/>
      <c r="TSD106" s="4"/>
      <c r="TSE106" s="4"/>
      <c r="TSF106" s="4"/>
      <c r="TSG106" s="4"/>
      <c r="TSH106" s="4"/>
      <c r="TSI106" s="4"/>
      <c r="TSJ106" s="4"/>
      <c r="TSK106" s="4"/>
      <c r="TSL106" s="4"/>
      <c r="TSM106" s="4"/>
      <c r="TSN106" s="4"/>
      <c r="TSO106" s="4"/>
      <c r="TSP106" s="4"/>
      <c r="TSQ106" s="4"/>
      <c r="TSR106" s="4"/>
      <c r="TSS106" s="4"/>
      <c r="TST106" s="4"/>
      <c r="TSU106" s="4"/>
      <c r="TSV106" s="4"/>
      <c r="TSW106" s="4"/>
      <c r="TSX106" s="4"/>
      <c r="TSY106" s="4"/>
      <c r="TSZ106" s="4"/>
      <c r="TTA106" s="4"/>
      <c r="TTB106" s="4"/>
      <c r="TTC106" s="4"/>
      <c r="TTD106" s="4"/>
      <c r="TTE106" s="4"/>
      <c r="TTF106" s="4"/>
      <c r="TTG106" s="4"/>
      <c r="TTH106" s="4"/>
      <c r="TTI106" s="4"/>
      <c r="TTJ106" s="4"/>
      <c r="TTK106" s="4"/>
      <c r="TTL106" s="4"/>
      <c r="TTM106" s="4"/>
      <c r="TTN106" s="4"/>
      <c r="TTO106" s="4"/>
      <c r="TTP106" s="4"/>
      <c r="TTQ106" s="4"/>
      <c r="TTR106" s="4"/>
      <c r="TTS106" s="4"/>
      <c r="TTT106" s="4"/>
      <c r="TTU106" s="4"/>
      <c r="TTV106" s="4"/>
      <c r="TTW106" s="4"/>
      <c r="TTX106" s="4"/>
      <c r="TTY106" s="4"/>
      <c r="TTZ106" s="4"/>
      <c r="TUA106" s="4"/>
      <c r="TUB106" s="4"/>
      <c r="TUC106" s="4"/>
      <c r="TUD106" s="4"/>
      <c r="TUE106" s="4"/>
      <c r="TUF106" s="4"/>
      <c r="TUG106" s="4"/>
      <c r="TUH106" s="4"/>
      <c r="TUI106" s="4"/>
      <c r="TUJ106" s="4"/>
      <c r="TUK106" s="4"/>
      <c r="TUL106" s="4"/>
      <c r="TUM106" s="4"/>
      <c r="TUN106" s="4"/>
      <c r="TUO106" s="4"/>
      <c r="TUP106" s="4"/>
      <c r="TUQ106" s="4"/>
      <c r="TUR106" s="4"/>
      <c r="TUS106" s="4"/>
      <c r="TUT106" s="4"/>
      <c r="TUU106" s="4"/>
      <c r="TUV106" s="4"/>
      <c r="TUW106" s="4"/>
      <c r="TUX106" s="4"/>
      <c r="TUY106" s="4"/>
      <c r="TUZ106" s="4"/>
      <c r="TVA106" s="4"/>
      <c r="TVB106" s="4"/>
      <c r="TVC106" s="4"/>
      <c r="TVD106" s="4"/>
      <c r="TVE106" s="4"/>
      <c r="TVF106" s="4"/>
      <c r="TVG106" s="4"/>
      <c r="TVH106" s="4"/>
      <c r="TVI106" s="4"/>
      <c r="TVJ106" s="4"/>
      <c r="TVK106" s="4"/>
      <c r="TVL106" s="4"/>
      <c r="TVM106" s="4"/>
      <c r="TVN106" s="4"/>
      <c r="TVO106" s="4"/>
      <c r="TVP106" s="4"/>
      <c r="TVQ106" s="4"/>
      <c r="TVR106" s="4"/>
      <c r="TVS106" s="4"/>
      <c r="TVT106" s="4"/>
      <c r="TVU106" s="4"/>
      <c r="TVV106" s="4"/>
      <c r="TVW106" s="4"/>
      <c r="TVX106" s="4"/>
      <c r="TVY106" s="4"/>
      <c r="TVZ106" s="4"/>
      <c r="TWA106" s="4"/>
      <c r="TWB106" s="4"/>
      <c r="TWC106" s="4"/>
      <c r="TWD106" s="4"/>
      <c r="TWE106" s="4"/>
      <c r="TWF106" s="4"/>
      <c r="TWG106" s="4"/>
      <c r="TWH106" s="4"/>
      <c r="TWI106" s="4"/>
      <c r="TWJ106" s="4"/>
      <c r="TWK106" s="4"/>
      <c r="TWL106" s="4"/>
      <c r="TWM106" s="4"/>
      <c r="TWN106" s="4"/>
      <c r="TWO106" s="4"/>
      <c r="TWP106" s="4"/>
      <c r="TWQ106" s="4"/>
      <c r="TWR106" s="4"/>
      <c r="TWS106" s="4"/>
      <c r="TWT106" s="4"/>
      <c r="TWU106" s="4"/>
      <c r="TWV106" s="4"/>
      <c r="TWW106" s="4"/>
      <c r="TWX106" s="4"/>
      <c r="TWY106" s="4"/>
      <c r="TWZ106" s="4"/>
      <c r="TXA106" s="4"/>
      <c r="TXB106" s="4"/>
      <c r="TXC106" s="4"/>
      <c r="TXD106" s="4"/>
      <c r="TXE106" s="4"/>
      <c r="TXF106" s="4"/>
      <c r="TXG106" s="4"/>
      <c r="TXH106" s="4"/>
      <c r="TXI106" s="4"/>
      <c r="TXJ106" s="4"/>
      <c r="TXK106" s="4"/>
      <c r="TXL106" s="4"/>
      <c r="TXM106" s="4"/>
      <c r="TXN106" s="4"/>
      <c r="TXO106" s="4"/>
      <c r="TXP106" s="4"/>
      <c r="TXQ106" s="4"/>
      <c r="TXR106" s="4"/>
      <c r="TXS106" s="4"/>
      <c r="TXT106" s="4"/>
      <c r="TXU106" s="4"/>
      <c r="TXV106" s="4"/>
      <c r="TXW106" s="4"/>
      <c r="TXX106" s="4"/>
      <c r="TXY106" s="4"/>
      <c r="TXZ106" s="4"/>
      <c r="TYA106" s="4"/>
      <c r="TYB106" s="4"/>
      <c r="TYC106" s="4"/>
      <c r="TYD106" s="4"/>
      <c r="TYE106" s="4"/>
      <c r="TYF106" s="4"/>
      <c r="TYG106" s="4"/>
      <c r="TYH106" s="4"/>
      <c r="TYI106" s="4"/>
      <c r="TYJ106" s="4"/>
      <c r="TYK106" s="4"/>
      <c r="TYL106" s="4"/>
      <c r="TYM106" s="4"/>
      <c r="TYN106" s="4"/>
      <c r="TYO106" s="4"/>
      <c r="TYP106" s="4"/>
      <c r="TYQ106" s="4"/>
      <c r="TYR106" s="4"/>
      <c r="TYS106" s="4"/>
      <c r="TYT106" s="4"/>
      <c r="TYU106" s="4"/>
      <c r="TYV106" s="4"/>
      <c r="TYW106" s="4"/>
      <c r="TYX106" s="4"/>
      <c r="TYY106" s="4"/>
      <c r="TYZ106" s="4"/>
      <c r="TZA106" s="4"/>
      <c r="TZB106" s="4"/>
      <c r="TZC106" s="4"/>
      <c r="TZD106" s="4"/>
      <c r="TZE106" s="4"/>
      <c r="TZF106" s="4"/>
      <c r="TZG106" s="4"/>
      <c r="TZH106" s="4"/>
      <c r="TZI106" s="4"/>
      <c r="TZJ106" s="4"/>
      <c r="TZK106" s="4"/>
      <c r="TZL106" s="4"/>
      <c r="TZM106" s="4"/>
      <c r="TZN106" s="4"/>
      <c r="TZO106" s="4"/>
      <c r="TZP106" s="4"/>
      <c r="TZQ106" s="4"/>
      <c r="TZR106" s="4"/>
      <c r="TZS106" s="4"/>
      <c r="TZT106" s="4"/>
      <c r="TZU106" s="4"/>
      <c r="TZV106" s="4"/>
      <c r="TZW106" s="4"/>
      <c r="TZX106" s="4"/>
      <c r="TZY106" s="4"/>
      <c r="TZZ106" s="4"/>
      <c r="UAA106" s="4"/>
      <c r="UAB106" s="4"/>
      <c r="UAC106" s="4"/>
      <c r="UAD106" s="4"/>
      <c r="UAE106" s="4"/>
      <c r="UAF106" s="4"/>
      <c r="UAG106" s="4"/>
      <c r="UAH106" s="4"/>
      <c r="UAI106" s="4"/>
      <c r="UAJ106" s="4"/>
      <c r="UAK106" s="4"/>
      <c r="UAL106" s="4"/>
      <c r="UAM106" s="4"/>
      <c r="UAN106" s="4"/>
      <c r="UAO106" s="4"/>
      <c r="UAP106" s="4"/>
      <c r="UAQ106" s="4"/>
      <c r="UAR106" s="4"/>
      <c r="UAS106" s="4"/>
      <c r="UAT106" s="4"/>
      <c r="UAU106" s="4"/>
      <c r="UAV106" s="4"/>
      <c r="UAW106" s="4"/>
      <c r="UAX106" s="4"/>
      <c r="UAY106" s="4"/>
      <c r="UAZ106" s="4"/>
      <c r="UBA106" s="4"/>
      <c r="UBB106" s="4"/>
      <c r="UBC106" s="4"/>
      <c r="UBD106" s="4"/>
      <c r="UBE106" s="4"/>
      <c r="UBF106" s="4"/>
      <c r="UBG106" s="4"/>
      <c r="UBH106" s="4"/>
      <c r="UBI106" s="4"/>
      <c r="UBJ106" s="4"/>
      <c r="UBK106" s="4"/>
      <c r="UBL106" s="4"/>
      <c r="UBM106" s="4"/>
      <c r="UBN106" s="4"/>
      <c r="UBO106" s="4"/>
      <c r="UBP106" s="4"/>
      <c r="UBQ106" s="4"/>
      <c r="UBR106" s="4"/>
      <c r="UBS106" s="4"/>
      <c r="UBT106" s="4"/>
      <c r="UBU106" s="4"/>
      <c r="UBV106" s="4"/>
      <c r="UBW106" s="4"/>
      <c r="UBX106" s="4"/>
      <c r="UBY106" s="4"/>
      <c r="UBZ106" s="4"/>
      <c r="UCA106" s="4"/>
      <c r="UCB106" s="4"/>
      <c r="UCC106" s="4"/>
      <c r="UCD106" s="4"/>
      <c r="UCE106" s="4"/>
      <c r="UCF106" s="4"/>
      <c r="UCG106" s="4"/>
      <c r="UCH106" s="4"/>
      <c r="UCI106" s="4"/>
      <c r="UCJ106" s="4"/>
      <c r="UCK106" s="4"/>
      <c r="UCL106" s="4"/>
      <c r="UCM106" s="4"/>
      <c r="UCN106" s="4"/>
      <c r="UCO106" s="4"/>
      <c r="UCP106" s="4"/>
      <c r="UCQ106" s="4"/>
      <c r="UCR106" s="4"/>
      <c r="UCS106" s="4"/>
      <c r="UCT106" s="4"/>
      <c r="UCU106" s="4"/>
      <c r="UCV106" s="4"/>
      <c r="UCW106" s="4"/>
      <c r="UCX106" s="4"/>
      <c r="UCY106" s="4"/>
      <c r="UCZ106" s="4"/>
      <c r="UDA106" s="4"/>
      <c r="UDB106" s="4"/>
      <c r="UDC106" s="4"/>
      <c r="UDD106" s="4"/>
      <c r="UDE106" s="4"/>
      <c r="UDF106" s="4"/>
      <c r="UDG106" s="4"/>
      <c r="UDH106" s="4"/>
      <c r="UDI106" s="4"/>
      <c r="UDJ106" s="4"/>
      <c r="UDK106" s="4"/>
      <c r="UDL106" s="4"/>
      <c r="UDM106" s="4"/>
      <c r="UDN106" s="4"/>
      <c r="UDO106" s="4"/>
      <c r="UDP106" s="4"/>
      <c r="UDQ106" s="4"/>
      <c r="UDR106" s="4"/>
      <c r="UDS106" s="4"/>
      <c r="UDT106" s="4"/>
      <c r="UDU106" s="4"/>
      <c r="UDV106" s="4"/>
      <c r="UDW106" s="4"/>
      <c r="UDX106" s="4"/>
      <c r="UDY106" s="4"/>
      <c r="UDZ106" s="4"/>
      <c r="UEA106" s="4"/>
      <c r="UEB106" s="4"/>
      <c r="UEC106" s="4"/>
      <c r="UED106" s="4"/>
      <c r="UEE106" s="4"/>
      <c r="UEF106" s="4"/>
      <c r="UEG106" s="4"/>
      <c r="UEH106" s="4"/>
      <c r="UEI106" s="4"/>
      <c r="UEJ106" s="4"/>
      <c r="UEK106" s="4"/>
      <c r="UEL106" s="4"/>
      <c r="UEM106" s="4"/>
      <c r="UEN106" s="4"/>
      <c r="UEO106" s="4"/>
      <c r="UEP106" s="4"/>
      <c r="UEQ106" s="4"/>
      <c r="UER106" s="4"/>
      <c r="UES106" s="4"/>
      <c r="UET106" s="4"/>
      <c r="UEU106" s="4"/>
      <c r="UEV106" s="4"/>
      <c r="UEW106" s="4"/>
      <c r="UEX106" s="4"/>
      <c r="UEY106" s="4"/>
      <c r="UEZ106" s="4"/>
      <c r="UFA106" s="4"/>
      <c r="UFB106" s="4"/>
      <c r="UFC106" s="4"/>
      <c r="UFD106" s="4"/>
      <c r="UFE106" s="4"/>
      <c r="UFF106" s="4"/>
      <c r="UFG106" s="4"/>
      <c r="UFH106" s="4"/>
      <c r="UFI106" s="4"/>
      <c r="UFJ106" s="4"/>
      <c r="UFK106" s="4"/>
      <c r="UFL106" s="4"/>
      <c r="UFM106" s="4"/>
      <c r="UFN106" s="4"/>
      <c r="UFO106" s="4"/>
      <c r="UFP106" s="4"/>
      <c r="UFQ106" s="4"/>
      <c r="UFR106" s="4"/>
      <c r="UFS106" s="4"/>
      <c r="UFT106" s="4"/>
      <c r="UFU106" s="4"/>
      <c r="UFV106" s="4"/>
      <c r="UFW106" s="4"/>
      <c r="UFX106" s="4"/>
      <c r="UFY106" s="4"/>
      <c r="UFZ106" s="4"/>
      <c r="UGA106" s="4"/>
      <c r="UGB106" s="4"/>
      <c r="UGC106" s="4"/>
      <c r="UGD106" s="4"/>
      <c r="UGE106" s="4"/>
      <c r="UGF106" s="4"/>
      <c r="UGG106" s="4"/>
      <c r="UGH106" s="4"/>
      <c r="UGI106" s="4"/>
      <c r="UGJ106" s="4"/>
      <c r="UGK106" s="4"/>
      <c r="UGL106" s="4"/>
      <c r="UGM106" s="4"/>
      <c r="UGN106" s="4"/>
      <c r="UGO106" s="4"/>
      <c r="UGP106" s="4"/>
      <c r="UGQ106" s="4"/>
      <c r="UGR106" s="4"/>
      <c r="UGS106" s="4"/>
      <c r="UGT106" s="4"/>
      <c r="UGU106" s="4"/>
      <c r="UGV106" s="4"/>
      <c r="UGW106" s="4"/>
      <c r="UGX106" s="4"/>
      <c r="UGY106" s="4"/>
      <c r="UGZ106" s="4"/>
      <c r="UHA106" s="4"/>
      <c r="UHB106" s="4"/>
      <c r="UHC106" s="4"/>
      <c r="UHD106" s="4"/>
      <c r="UHE106" s="4"/>
      <c r="UHF106" s="4"/>
      <c r="UHG106" s="4"/>
      <c r="UHH106" s="4"/>
      <c r="UHI106" s="4"/>
      <c r="UHJ106" s="4"/>
      <c r="UHK106" s="4"/>
      <c r="UHL106" s="4"/>
      <c r="UHM106" s="4"/>
      <c r="UHN106" s="4"/>
      <c r="UHO106" s="4"/>
      <c r="UHP106" s="4"/>
      <c r="UHQ106" s="4"/>
      <c r="UHR106" s="4"/>
      <c r="UHS106" s="4"/>
      <c r="UHT106" s="4"/>
      <c r="UHU106" s="4"/>
      <c r="UHV106" s="4"/>
      <c r="UHW106" s="4"/>
      <c r="UHX106" s="4"/>
      <c r="UHY106" s="4"/>
      <c r="UHZ106" s="4"/>
      <c r="UIA106" s="4"/>
      <c r="UIB106" s="4"/>
      <c r="UIC106" s="4"/>
      <c r="UID106" s="4"/>
      <c r="UIE106" s="4"/>
      <c r="UIF106" s="4"/>
      <c r="UIG106" s="4"/>
      <c r="UIH106" s="4"/>
      <c r="UII106" s="4"/>
      <c r="UIJ106" s="4"/>
      <c r="UIK106" s="4"/>
      <c r="UIL106" s="4"/>
      <c r="UIM106" s="4"/>
      <c r="UIN106" s="4"/>
      <c r="UIO106" s="4"/>
      <c r="UIP106" s="4"/>
      <c r="UIQ106" s="4"/>
      <c r="UIR106" s="4"/>
      <c r="UIS106" s="4"/>
      <c r="UIT106" s="4"/>
      <c r="UIU106" s="4"/>
      <c r="UIV106" s="4"/>
      <c r="UIW106" s="4"/>
      <c r="UIX106" s="4"/>
      <c r="UIY106" s="4"/>
      <c r="UIZ106" s="4"/>
      <c r="UJA106" s="4"/>
      <c r="UJB106" s="4"/>
      <c r="UJC106" s="4"/>
      <c r="UJD106" s="4"/>
      <c r="UJE106" s="4"/>
      <c r="UJF106" s="4"/>
      <c r="UJG106" s="4"/>
      <c r="UJH106" s="4"/>
      <c r="UJI106" s="4"/>
      <c r="UJJ106" s="4"/>
      <c r="UJK106" s="4"/>
      <c r="UJL106" s="4"/>
      <c r="UJM106" s="4"/>
      <c r="UJN106" s="4"/>
      <c r="UJO106" s="4"/>
      <c r="UJP106" s="4"/>
      <c r="UJQ106" s="4"/>
      <c r="UJR106" s="4"/>
      <c r="UJS106" s="4"/>
      <c r="UJT106" s="4"/>
      <c r="UJU106" s="4"/>
      <c r="UJV106" s="4"/>
      <c r="UJW106" s="4"/>
      <c r="UJX106" s="4"/>
      <c r="UJY106" s="4"/>
      <c r="UJZ106" s="4"/>
      <c r="UKA106" s="4"/>
      <c r="UKB106" s="4"/>
      <c r="UKC106" s="4"/>
      <c r="UKD106" s="4"/>
      <c r="UKE106" s="4"/>
      <c r="UKF106" s="4"/>
      <c r="UKG106" s="4"/>
      <c r="UKH106" s="4"/>
      <c r="UKI106" s="4"/>
      <c r="UKJ106" s="4"/>
      <c r="UKK106" s="4"/>
      <c r="UKL106" s="4"/>
      <c r="UKM106" s="4"/>
      <c r="UKN106" s="4"/>
      <c r="UKO106" s="4"/>
      <c r="UKP106" s="4"/>
      <c r="UKQ106" s="4"/>
      <c r="UKR106" s="4"/>
      <c r="UKS106" s="4"/>
      <c r="UKT106" s="4"/>
      <c r="UKU106" s="4"/>
      <c r="UKV106" s="4"/>
      <c r="UKW106" s="4"/>
      <c r="UKX106" s="4"/>
      <c r="UKY106" s="4"/>
      <c r="UKZ106" s="4"/>
      <c r="ULA106" s="4"/>
      <c r="ULB106" s="4"/>
      <c r="ULC106" s="4"/>
      <c r="ULD106" s="4"/>
      <c r="ULE106" s="4"/>
      <c r="ULF106" s="4"/>
      <c r="ULG106" s="4"/>
      <c r="ULH106" s="4"/>
      <c r="ULI106" s="4"/>
      <c r="ULJ106" s="4"/>
      <c r="ULK106" s="4"/>
      <c r="ULL106" s="4"/>
      <c r="ULM106" s="4"/>
      <c r="ULN106" s="4"/>
      <c r="ULO106" s="4"/>
      <c r="ULP106" s="4"/>
      <c r="ULQ106" s="4"/>
      <c r="ULR106" s="4"/>
      <c r="ULS106" s="4"/>
      <c r="ULT106" s="4"/>
      <c r="ULU106" s="4"/>
      <c r="ULV106" s="4"/>
      <c r="ULW106" s="4"/>
      <c r="ULX106" s="4"/>
      <c r="ULY106" s="4"/>
      <c r="ULZ106" s="4"/>
      <c r="UMA106" s="4"/>
      <c r="UMB106" s="4"/>
      <c r="UMC106" s="4"/>
      <c r="UMD106" s="4"/>
      <c r="UME106" s="4"/>
      <c r="UMF106" s="4"/>
      <c r="UMG106" s="4"/>
      <c r="UMH106" s="4"/>
      <c r="UMI106" s="4"/>
      <c r="UMJ106" s="4"/>
      <c r="UMK106" s="4"/>
      <c r="UML106" s="4"/>
      <c r="UMM106" s="4"/>
      <c r="UMN106" s="4"/>
      <c r="UMO106" s="4"/>
      <c r="UMP106" s="4"/>
      <c r="UMQ106" s="4"/>
      <c r="UMR106" s="4"/>
      <c r="UMS106" s="4"/>
      <c r="UMT106" s="4"/>
      <c r="UMU106" s="4"/>
      <c r="UMV106" s="4"/>
      <c r="UMW106" s="4"/>
      <c r="UMX106" s="4"/>
      <c r="UMY106" s="4"/>
      <c r="UMZ106" s="4"/>
      <c r="UNA106" s="4"/>
      <c r="UNB106" s="4"/>
      <c r="UNC106" s="4"/>
      <c r="UND106" s="4"/>
      <c r="UNE106" s="4"/>
      <c r="UNF106" s="4"/>
      <c r="UNG106" s="4"/>
      <c r="UNH106" s="4"/>
      <c r="UNI106" s="4"/>
      <c r="UNJ106" s="4"/>
      <c r="UNK106" s="4"/>
      <c r="UNL106" s="4"/>
      <c r="UNM106" s="4"/>
      <c r="UNN106" s="4"/>
      <c r="UNO106" s="4"/>
      <c r="UNP106" s="4"/>
      <c r="UNQ106" s="4"/>
      <c r="UNR106" s="4"/>
      <c r="UNS106" s="4"/>
      <c r="UNT106" s="4"/>
      <c r="UNU106" s="4"/>
      <c r="UNV106" s="4"/>
      <c r="UNW106" s="4"/>
      <c r="UNX106" s="4"/>
      <c r="UNY106" s="4"/>
      <c r="UNZ106" s="4"/>
      <c r="UOA106" s="4"/>
      <c r="UOB106" s="4"/>
      <c r="UOC106" s="4"/>
      <c r="UOD106" s="4"/>
      <c r="UOE106" s="4"/>
      <c r="UOF106" s="4"/>
      <c r="UOG106" s="4"/>
      <c r="UOH106" s="4"/>
      <c r="UOI106" s="4"/>
      <c r="UOJ106" s="4"/>
      <c r="UOK106" s="4"/>
      <c r="UOL106" s="4"/>
      <c r="UOM106" s="4"/>
      <c r="UON106" s="4"/>
      <c r="UOO106" s="4"/>
      <c r="UOP106" s="4"/>
      <c r="UOQ106" s="4"/>
      <c r="UOR106" s="4"/>
      <c r="UOS106" s="4"/>
      <c r="UOT106" s="4"/>
      <c r="UOU106" s="4"/>
      <c r="UOV106" s="4"/>
      <c r="UOW106" s="4"/>
      <c r="UOX106" s="4"/>
      <c r="UOY106" s="4"/>
      <c r="UOZ106" s="4"/>
      <c r="UPA106" s="4"/>
      <c r="UPB106" s="4"/>
      <c r="UPC106" s="4"/>
      <c r="UPD106" s="4"/>
      <c r="UPE106" s="4"/>
      <c r="UPF106" s="4"/>
      <c r="UPG106" s="4"/>
      <c r="UPH106" s="4"/>
      <c r="UPI106" s="4"/>
      <c r="UPJ106" s="4"/>
      <c r="UPK106" s="4"/>
      <c r="UPL106" s="4"/>
      <c r="UPM106" s="4"/>
      <c r="UPN106" s="4"/>
      <c r="UPO106" s="4"/>
      <c r="UPP106" s="4"/>
      <c r="UPQ106" s="4"/>
      <c r="UPR106" s="4"/>
      <c r="UPS106" s="4"/>
      <c r="UPT106" s="4"/>
      <c r="UPU106" s="4"/>
      <c r="UPV106" s="4"/>
      <c r="UPW106" s="4"/>
      <c r="UPX106" s="4"/>
      <c r="UPY106" s="4"/>
      <c r="UPZ106" s="4"/>
      <c r="UQA106" s="4"/>
      <c r="UQB106" s="4"/>
      <c r="UQC106" s="4"/>
      <c r="UQD106" s="4"/>
      <c r="UQE106" s="4"/>
      <c r="UQF106" s="4"/>
      <c r="UQG106" s="4"/>
      <c r="UQH106" s="4"/>
      <c r="UQI106" s="4"/>
      <c r="UQJ106" s="4"/>
      <c r="UQK106" s="4"/>
      <c r="UQL106" s="4"/>
      <c r="UQM106" s="4"/>
      <c r="UQN106" s="4"/>
      <c r="UQO106" s="4"/>
      <c r="UQP106" s="4"/>
      <c r="UQQ106" s="4"/>
      <c r="UQR106" s="4"/>
      <c r="UQS106" s="4"/>
      <c r="UQT106" s="4"/>
      <c r="UQU106" s="4"/>
      <c r="UQV106" s="4"/>
      <c r="UQW106" s="4"/>
      <c r="UQX106" s="4"/>
      <c r="UQY106" s="4"/>
      <c r="UQZ106" s="4"/>
      <c r="URA106" s="4"/>
      <c r="URB106" s="4"/>
      <c r="URC106" s="4"/>
      <c r="URD106" s="4"/>
      <c r="URE106" s="4"/>
      <c r="URF106" s="4"/>
      <c r="URG106" s="4"/>
      <c r="URH106" s="4"/>
      <c r="URI106" s="4"/>
      <c r="URJ106" s="4"/>
      <c r="URK106" s="4"/>
      <c r="URL106" s="4"/>
      <c r="URM106" s="4"/>
      <c r="URN106" s="4"/>
      <c r="URO106" s="4"/>
      <c r="URP106" s="4"/>
      <c r="URQ106" s="4"/>
      <c r="URR106" s="4"/>
      <c r="URS106" s="4"/>
      <c r="URT106" s="4"/>
      <c r="URU106" s="4"/>
      <c r="URV106" s="4"/>
      <c r="URW106" s="4"/>
      <c r="URX106" s="4"/>
      <c r="URY106" s="4"/>
      <c r="URZ106" s="4"/>
      <c r="USA106" s="4"/>
      <c r="USB106" s="4"/>
      <c r="USC106" s="4"/>
      <c r="USD106" s="4"/>
      <c r="USE106" s="4"/>
      <c r="USF106" s="4"/>
      <c r="USG106" s="4"/>
      <c r="USH106" s="4"/>
      <c r="USI106" s="4"/>
      <c r="USJ106" s="4"/>
      <c r="USK106" s="4"/>
      <c r="USL106" s="4"/>
      <c r="USM106" s="4"/>
      <c r="USN106" s="4"/>
      <c r="USO106" s="4"/>
      <c r="USP106" s="4"/>
      <c r="USQ106" s="4"/>
      <c r="USR106" s="4"/>
      <c r="USS106" s="4"/>
      <c r="UST106" s="4"/>
      <c r="USU106" s="4"/>
      <c r="USV106" s="4"/>
      <c r="USW106" s="4"/>
      <c r="USX106" s="4"/>
      <c r="USY106" s="4"/>
      <c r="USZ106" s="4"/>
      <c r="UTA106" s="4"/>
      <c r="UTB106" s="4"/>
      <c r="UTC106" s="4"/>
      <c r="UTD106" s="4"/>
      <c r="UTE106" s="4"/>
      <c r="UTF106" s="4"/>
      <c r="UTG106" s="4"/>
      <c r="UTH106" s="4"/>
      <c r="UTI106" s="4"/>
      <c r="UTJ106" s="4"/>
      <c r="UTK106" s="4"/>
      <c r="UTL106" s="4"/>
      <c r="UTM106" s="4"/>
      <c r="UTN106" s="4"/>
      <c r="UTO106" s="4"/>
      <c r="UTP106" s="4"/>
      <c r="UTQ106" s="4"/>
      <c r="UTR106" s="4"/>
      <c r="UTS106" s="4"/>
      <c r="UTT106" s="4"/>
      <c r="UTU106" s="4"/>
      <c r="UTV106" s="4"/>
      <c r="UTW106" s="4"/>
      <c r="UTX106" s="4"/>
      <c r="UTY106" s="4"/>
      <c r="UTZ106" s="4"/>
      <c r="UUA106" s="4"/>
      <c r="UUB106" s="4"/>
      <c r="UUC106" s="4"/>
      <c r="UUD106" s="4"/>
      <c r="UUE106" s="4"/>
      <c r="UUF106" s="4"/>
      <c r="UUG106" s="4"/>
      <c r="UUH106" s="4"/>
      <c r="UUI106" s="4"/>
      <c r="UUJ106" s="4"/>
      <c r="UUK106" s="4"/>
      <c r="UUL106" s="4"/>
      <c r="UUM106" s="4"/>
      <c r="UUN106" s="4"/>
      <c r="UUO106" s="4"/>
      <c r="UUP106" s="4"/>
      <c r="UUQ106" s="4"/>
      <c r="UUR106" s="4"/>
      <c r="UUS106" s="4"/>
      <c r="UUT106" s="4"/>
      <c r="UUU106" s="4"/>
      <c r="UUV106" s="4"/>
      <c r="UUW106" s="4"/>
      <c r="UUX106" s="4"/>
      <c r="UUY106" s="4"/>
      <c r="UUZ106" s="4"/>
      <c r="UVA106" s="4"/>
      <c r="UVB106" s="4"/>
      <c r="UVC106" s="4"/>
      <c r="UVD106" s="4"/>
      <c r="UVE106" s="4"/>
      <c r="UVF106" s="4"/>
      <c r="UVG106" s="4"/>
      <c r="UVH106" s="4"/>
      <c r="UVI106" s="4"/>
      <c r="UVJ106" s="4"/>
      <c r="UVK106" s="4"/>
      <c r="UVL106" s="4"/>
      <c r="UVM106" s="4"/>
      <c r="UVN106" s="4"/>
      <c r="UVO106" s="4"/>
      <c r="UVP106" s="4"/>
      <c r="UVQ106" s="4"/>
      <c r="UVR106" s="4"/>
      <c r="UVS106" s="4"/>
      <c r="UVT106" s="4"/>
      <c r="UVU106" s="4"/>
      <c r="UVV106" s="4"/>
      <c r="UVW106" s="4"/>
      <c r="UVX106" s="4"/>
      <c r="UVY106" s="4"/>
      <c r="UVZ106" s="4"/>
      <c r="UWA106" s="4"/>
      <c r="UWB106" s="4"/>
      <c r="UWC106" s="4"/>
      <c r="UWD106" s="4"/>
      <c r="UWE106" s="4"/>
      <c r="UWF106" s="4"/>
      <c r="UWG106" s="4"/>
      <c r="UWH106" s="4"/>
      <c r="UWI106" s="4"/>
      <c r="UWJ106" s="4"/>
      <c r="UWK106" s="4"/>
      <c r="UWL106" s="4"/>
      <c r="UWM106" s="4"/>
      <c r="UWN106" s="4"/>
      <c r="UWO106" s="4"/>
      <c r="UWP106" s="4"/>
      <c r="UWQ106" s="4"/>
      <c r="UWR106" s="4"/>
      <c r="UWS106" s="4"/>
      <c r="UWT106" s="4"/>
      <c r="UWU106" s="4"/>
      <c r="UWV106" s="4"/>
      <c r="UWW106" s="4"/>
      <c r="UWX106" s="4"/>
      <c r="UWY106" s="4"/>
      <c r="UWZ106" s="4"/>
      <c r="UXA106" s="4"/>
      <c r="UXB106" s="4"/>
      <c r="UXC106" s="4"/>
      <c r="UXD106" s="4"/>
      <c r="UXE106" s="4"/>
      <c r="UXF106" s="4"/>
      <c r="UXG106" s="4"/>
      <c r="UXH106" s="4"/>
      <c r="UXI106" s="4"/>
      <c r="UXJ106" s="4"/>
      <c r="UXK106" s="4"/>
      <c r="UXL106" s="4"/>
      <c r="UXM106" s="4"/>
      <c r="UXN106" s="4"/>
      <c r="UXO106" s="4"/>
      <c r="UXP106" s="4"/>
      <c r="UXQ106" s="4"/>
      <c r="UXR106" s="4"/>
      <c r="UXS106" s="4"/>
      <c r="UXT106" s="4"/>
      <c r="UXU106" s="4"/>
      <c r="UXV106" s="4"/>
      <c r="UXW106" s="4"/>
      <c r="UXX106" s="4"/>
      <c r="UXY106" s="4"/>
      <c r="UXZ106" s="4"/>
      <c r="UYA106" s="4"/>
      <c r="UYB106" s="4"/>
      <c r="UYC106" s="4"/>
      <c r="UYD106" s="4"/>
      <c r="UYE106" s="4"/>
      <c r="UYF106" s="4"/>
      <c r="UYG106" s="4"/>
      <c r="UYH106" s="4"/>
      <c r="UYI106" s="4"/>
      <c r="UYJ106" s="4"/>
      <c r="UYK106" s="4"/>
      <c r="UYL106" s="4"/>
      <c r="UYM106" s="4"/>
      <c r="UYN106" s="4"/>
      <c r="UYO106" s="4"/>
      <c r="UYP106" s="4"/>
      <c r="UYQ106" s="4"/>
      <c r="UYR106" s="4"/>
      <c r="UYS106" s="4"/>
      <c r="UYT106" s="4"/>
      <c r="UYU106" s="4"/>
      <c r="UYV106" s="4"/>
      <c r="UYW106" s="4"/>
      <c r="UYX106" s="4"/>
      <c r="UYY106" s="4"/>
      <c r="UYZ106" s="4"/>
      <c r="UZA106" s="4"/>
      <c r="UZB106" s="4"/>
      <c r="UZC106" s="4"/>
      <c r="UZD106" s="4"/>
      <c r="UZE106" s="4"/>
      <c r="UZF106" s="4"/>
      <c r="UZG106" s="4"/>
      <c r="UZH106" s="4"/>
      <c r="UZI106" s="4"/>
      <c r="UZJ106" s="4"/>
      <c r="UZK106" s="4"/>
      <c r="UZL106" s="4"/>
      <c r="UZM106" s="4"/>
      <c r="UZN106" s="4"/>
      <c r="UZO106" s="4"/>
      <c r="UZP106" s="4"/>
      <c r="UZQ106" s="4"/>
      <c r="UZR106" s="4"/>
      <c r="UZS106" s="4"/>
      <c r="UZT106" s="4"/>
      <c r="UZU106" s="4"/>
      <c r="UZV106" s="4"/>
      <c r="UZW106" s="4"/>
      <c r="UZX106" s="4"/>
      <c r="UZY106" s="4"/>
      <c r="UZZ106" s="4"/>
      <c r="VAA106" s="4"/>
      <c r="VAB106" s="4"/>
      <c r="VAC106" s="4"/>
      <c r="VAD106" s="4"/>
      <c r="VAE106" s="4"/>
      <c r="VAF106" s="4"/>
      <c r="VAG106" s="4"/>
      <c r="VAH106" s="4"/>
      <c r="VAI106" s="4"/>
      <c r="VAJ106" s="4"/>
      <c r="VAK106" s="4"/>
      <c r="VAL106" s="4"/>
      <c r="VAM106" s="4"/>
      <c r="VAN106" s="4"/>
      <c r="VAO106" s="4"/>
      <c r="VAP106" s="4"/>
      <c r="VAQ106" s="4"/>
      <c r="VAR106" s="4"/>
      <c r="VAS106" s="4"/>
      <c r="VAT106" s="4"/>
      <c r="VAU106" s="4"/>
      <c r="VAV106" s="4"/>
      <c r="VAW106" s="4"/>
      <c r="VAX106" s="4"/>
      <c r="VAY106" s="4"/>
      <c r="VAZ106" s="4"/>
      <c r="VBA106" s="4"/>
      <c r="VBB106" s="4"/>
      <c r="VBC106" s="4"/>
      <c r="VBD106" s="4"/>
      <c r="VBE106" s="4"/>
      <c r="VBF106" s="4"/>
      <c r="VBG106" s="4"/>
      <c r="VBH106" s="4"/>
      <c r="VBI106" s="4"/>
      <c r="VBJ106" s="4"/>
      <c r="VBK106" s="4"/>
      <c r="VBL106" s="4"/>
      <c r="VBM106" s="4"/>
      <c r="VBN106" s="4"/>
      <c r="VBO106" s="4"/>
      <c r="VBP106" s="4"/>
      <c r="VBQ106" s="4"/>
      <c r="VBR106" s="4"/>
      <c r="VBS106" s="4"/>
      <c r="VBT106" s="4"/>
      <c r="VBU106" s="4"/>
      <c r="VBV106" s="4"/>
      <c r="VBW106" s="4"/>
      <c r="VBX106" s="4"/>
      <c r="VBY106" s="4"/>
      <c r="VBZ106" s="4"/>
      <c r="VCA106" s="4"/>
      <c r="VCB106" s="4"/>
      <c r="VCC106" s="4"/>
      <c r="VCD106" s="4"/>
      <c r="VCE106" s="4"/>
      <c r="VCF106" s="4"/>
      <c r="VCG106" s="4"/>
      <c r="VCH106" s="4"/>
      <c r="VCI106" s="4"/>
      <c r="VCJ106" s="4"/>
      <c r="VCK106" s="4"/>
      <c r="VCL106" s="4"/>
      <c r="VCM106" s="4"/>
      <c r="VCN106" s="4"/>
      <c r="VCO106" s="4"/>
      <c r="VCP106" s="4"/>
      <c r="VCQ106" s="4"/>
      <c r="VCR106" s="4"/>
      <c r="VCS106" s="4"/>
      <c r="VCT106" s="4"/>
      <c r="VCU106" s="4"/>
      <c r="VCV106" s="4"/>
      <c r="VCW106" s="4"/>
      <c r="VCX106" s="4"/>
      <c r="VCY106" s="4"/>
      <c r="VCZ106" s="4"/>
      <c r="VDA106" s="4"/>
      <c r="VDB106" s="4"/>
      <c r="VDC106" s="4"/>
      <c r="VDD106" s="4"/>
      <c r="VDE106" s="4"/>
      <c r="VDF106" s="4"/>
      <c r="VDG106" s="4"/>
      <c r="VDH106" s="4"/>
      <c r="VDI106" s="4"/>
      <c r="VDJ106" s="4"/>
      <c r="VDK106" s="4"/>
      <c r="VDL106" s="4"/>
      <c r="VDM106" s="4"/>
      <c r="VDN106" s="4"/>
      <c r="VDO106" s="4"/>
      <c r="VDP106" s="4"/>
      <c r="VDQ106" s="4"/>
      <c r="VDR106" s="4"/>
      <c r="VDS106" s="4"/>
      <c r="VDT106" s="4"/>
      <c r="VDU106" s="4"/>
      <c r="VDV106" s="4"/>
      <c r="VDW106" s="4"/>
      <c r="VDX106" s="4"/>
      <c r="VDY106" s="4"/>
      <c r="VDZ106" s="4"/>
      <c r="VEA106" s="4"/>
      <c r="VEB106" s="4"/>
      <c r="VEC106" s="4"/>
      <c r="VED106" s="4"/>
      <c r="VEE106" s="4"/>
      <c r="VEF106" s="4"/>
      <c r="VEG106" s="4"/>
      <c r="VEH106" s="4"/>
      <c r="VEI106" s="4"/>
      <c r="VEJ106" s="4"/>
      <c r="VEK106" s="4"/>
      <c r="VEL106" s="4"/>
      <c r="VEM106" s="4"/>
      <c r="VEN106" s="4"/>
      <c r="VEO106" s="4"/>
      <c r="VEP106" s="4"/>
      <c r="VEQ106" s="4"/>
      <c r="VER106" s="4"/>
      <c r="VES106" s="4"/>
      <c r="VET106" s="4"/>
      <c r="VEU106" s="4"/>
      <c r="VEV106" s="4"/>
      <c r="VEW106" s="4"/>
      <c r="VEX106" s="4"/>
      <c r="VEY106" s="4"/>
      <c r="VEZ106" s="4"/>
      <c r="VFA106" s="4"/>
      <c r="VFB106" s="4"/>
      <c r="VFC106" s="4"/>
      <c r="VFD106" s="4"/>
      <c r="VFE106" s="4"/>
      <c r="VFF106" s="4"/>
      <c r="VFG106" s="4"/>
      <c r="VFH106" s="4"/>
      <c r="VFI106" s="4"/>
      <c r="VFJ106" s="4"/>
      <c r="VFK106" s="4"/>
      <c r="VFL106" s="4"/>
      <c r="VFM106" s="4"/>
      <c r="VFN106" s="4"/>
      <c r="VFO106" s="4"/>
      <c r="VFP106" s="4"/>
      <c r="VFQ106" s="4"/>
      <c r="VFR106" s="4"/>
      <c r="VFS106" s="4"/>
      <c r="VFT106" s="4"/>
      <c r="VFU106" s="4"/>
      <c r="VFV106" s="4"/>
      <c r="VFW106" s="4"/>
      <c r="VFX106" s="4"/>
      <c r="VFY106" s="4"/>
      <c r="VFZ106" s="4"/>
      <c r="VGA106" s="4"/>
      <c r="VGB106" s="4"/>
      <c r="VGC106" s="4"/>
      <c r="VGD106" s="4"/>
      <c r="VGE106" s="4"/>
      <c r="VGF106" s="4"/>
      <c r="VGG106" s="4"/>
      <c r="VGH106" s="4"/>
      <c r="VGI106" s="4"/>
      <c r="VGJ106" s="4"/>
      <c r="VGK106" s="4"/>
      <c r="VGL106" s="4"/>
      <c r="VGM106" s="4"/>
      <c r="VGN106" s="4"/>
      <c r="VGO106" s="4"/>
      <c r="VGP106" s="4"/>
      <c r="VGQ106" s="4"/>
      <c r="VGR106" s="4"/>
      <c r="VGS106" s="4"/>
      <c r="VGT106" s="4"/>
      <c r="VGU106" s="4"/>
      <c r="VGV106" s="4"/>
      <c r="VGW106" s="4"/>
      <c r="VGX106" s="4"/>
      <c r="VGY106" s="4"/>
      <c r="VGZ106" s="4"/>
      <c r="VHA106" s="4"/>
      <c r="VHB106" s="4"/>
      <c r="VHC106" s="4"/>
      <c r="VHD106" s="4"/>
      <c r="VHE106" s="4"/>
      <c r="VHF106" s="4"/>
      <c r="VHG106" s="4"/>
      <c r="VHH106" s="4"/>
      <c r="VHI106" s="4"/>
      <c r="VHJ106" s="4"/>
      <c r="VHK106" s="4"/>
      <c r="VHL106" s="4"/>
      <c r="VHM106" s="4"/>
      <c r="VHN106" s="4"/>
      <c r="VHO106" s="4"/>
      <c r="VHP106" s="4"/>
      <c r="VHQ106" s="4"/>
      <c r="VHR106" s="4"/>
      <c r="VHS106" s="4"/>
      <c r="VHT106" s="4"/>
      <c r="VHU106" s="4"/>
      <c r="VHV106" s="4"/>
      <c r="VHW106" s="4"/>
      <c r="VHX106" s="4"/>
      <c r="VHY106" s="4"/>
      <c r="VHZ106" s="4"/>
      <c r="VIA106" s="4"/>
      <c r="VIB106" s="4"/>
      <c r="VIC106" s="4"/>
      <c r="VID106" s="4"/>
      <c r="VIE106" s="4"/>
      <c r="VIF106" s="4"/>
      <c r="VIG106" s="4"/>
      <c r="VIH106" s="4"/>
      <c r="VII106" s="4"/>
      <c r="VIJ106" s="4"/>
      <c r="VIK106" s="4"/>
      <c r="VIL106" s="4"/>
      <c r="VIM106" s="4"/>
      <c r="VIN106" s="4"/>
      <c r="VIO106" s="4"/>
      <c r="VIP106" s="4"/>
      <c r="VIQ106" s="4"/>
      <c r="VIR106" s="4"/>
      <c r="VIS106" s="4"/>
      <c r="VIT106" s="4"/>
      <c r="VIU106" s="4"/>
      <c r="VIV106" s="4"/>
      <c r="VIW106" s="4"/>
      <c r="VIX106" s="4"/>
      <c r="VIY106" s="4"/>
      <c r="VIZ106" s="4"/>
      <c r="VJA106" s="4"/>
      <c r="VJB106" s="4"/>
      <c r="VJC106" s="4"/>
      <c r="VJD106" s="4"/>
      <c r="VJE106" s="4"/>
      <c r="VJF106" s="4"/>
      <c r="VJG106" s="4"/>
      <c r="VJH106" s="4"/>
      <c r="VJI106" s="4"/>
      <c r="VJJ106" s="4"/>
      <c r="VJK106" s="4"/>
      <c r="VJL106" s="4"/>
      <c r="VJM106" s="4"/>
      <c r="VJN106" s="4"/>
      <c r="VJO106" s="4"/>
      <c r="VJP106" s="4"/>
      <c r="VJQ106" s="4"/>
      <c r="VJR106" s="4"/>
      <c r="VJS106" s="4"/>
      <c r="VJT106" s="4"/>
      <c r="VJU106" s="4"/>
      <c r="VJV106" s="4"/>
      <c r="VJW106" s="4"/>
      <c r="VJX106" s="4"/>
      <c r="VJY106" s="4"/>
      <c r="VJZ106" s="4"/>
      <c r="VKA106" s="4"/>
      <c r="VKB106" s="4"/>
      <c r="VKC106" s="4"/>
      <c r="VKD106" s="4"/>
      <c r="VKE106" s="4"/>
      <c r="VKF106" s="4"/>
      <c r="VKG106" s="4"/>
      <c r="VKH106" s="4"/>
      <c r="VKI106" s="4"/>
      <c r="VKJ106" s="4"/>
      <c r="VKK106" s="4"/>
      <c r="VKL106" s="4"/>
      <c r="VKM106" s="4"/>
      <c r="VKN106" s="4"/>
      <c r="VKO106" s="4"/>
      <c r="VKP106" s="4"/>
      <c r="VKQ106" s="4"/>
      <c r="VKR106" s="4"/>
      <c r="VKS106" s="4"/>
      <c r="VKT106" s="4"/>
      <c r="VKU106" s="4"/>
      <c r="VKV106" s="4"/>
      <c r="VKW106" s="4"/>
      <c r="VKX106" s="4"/>
      <c r="VKY106" s="4"/>
      <c r="VKZ106" s="4"/>
      <c r="VLA106" s="4"/>
      <c r="VLB106" s="4"/>
      <c r="VLC106" s="4"/>
      <c r="VLD106" s="4"/>
      <c r="VLE106" s="4"/>
      <c r="VLF106" s="4"/>
      <c r="VLG106" s="4"/>
      <c r="VLH106" s="4"/>
      <c r="VLI106" s="4"/>
      <c r="VLJ106" s="4"/>
      <c r="VLK106" s="4"/>
      <c r="VLL106" s="4"/>
      <c r="VLM106" s="4"/>
      <c r="VLN106" s="4"/>
      <c r="VLO106" s="4"/>
      <c r="VLP106" s="4"/>
      <c r="VLQ106" s="4"/>
      <c r="VLR106" s="4"/>
      <c r="VLS106" s="4"/>
      <c r="VLT106" s="4"/>
      <c r="VLU106" s="4"/>
      <c r="VLV106" s="4"/>
      <c r="VLW106" s="4"/>
      <c r="VLX106" s="4"/>
      <c r="VLY106" s="4"/>
      <c r="VLZ106" s="4"/>
      <c r="VMA106" s="4"/>
      <c r="VMB106" s="4"/>
      <c r="VMC106" s="4"/>
      <c r="VMD106" s="4"/>
      <c r="VME106" s="4"/>
      <c r="VMF106" s="4"/>
      <c r="VMG106" s="4"/>
      <c r="VMH106" s="4"/>
      <c r="VMI106" s="4"/>
      <c r="VMJ106" s="4"/>
      <c r="VMK106" s="4"/>
      <c r="VML106" s="4"/>
      <c r="VMM106" s="4"/>
      <c r="VMN106" s="4"/>
      <c r="VMO106" s="4"/>
      <c r="VMP106" s="4"/>
      <c r="VMQ106" s="4"/>
      <c r="VMR106" s="4"/>
      <c r="VMS106" s="4"/>
      <c r="VMT106" s="4"/>
      <c r="VMU106" s="4"/>
      <c r="VMV106" s="4"/>
      <c r="VMW106" s="4"/>
      <c r="VMX106" s="4"/>
      <c r="VMY106" s="4"/>
      <c r="VMZ106" s="4"/>
      <c r="VNA106" s="4"/>
      <c r="VNB106" s="4"/>
      <c r="VNC106" s="4"/>
      <c r="VND106" s="4"/>
      <c r="VNE106" s="4"/>
      <c r="VNF106" s="4"/>
      <c r="VNG106" s="4"/>
      <c r="VNH106" s="4"/>
      <c r="VNI106" s="4"/>
      <c r="VNJ106" s="4"/>
      <c r="VNK106" s="4"/>
      <c r="VNL106" s="4"/>
      <c r="VNM106" s="4"/>
      <c r="VNN106" s="4"/>
      <c r="VNO106" s="4"/>
      <c r="VNP106" s="4"/>
      <c r="VNQ106" s="4"/>
      <c r="VNR106" s="4"/>
      <c r="VNS106" s="4"/>
      <c r="VNT106" s="4"/>
      <c r="VNU106" s="4"/>
      <c r="VNV106" s="4"/>
      <c r="VNW106" s="4"/>
      <c r="VNX106" s="4"/>
      <c r="VNY106" s="4"/>
      <c r="VNZ106" s="4"/>
      <c r="VOA106" s="4"/>
      <c r="VOB106" s="4"/>
      <c r="VOC106" s="4"/>
      <c r="VOD106" s="4"/>
      <c r="VOE106" s="4"/>
      <c r="VOF106" s="4"/>
      <c r="VOG106" s="4"/>
      <c r="VOH106" s="4"/>
      <c r="VOI106" s="4"/>
      <c r="VOJ106" s="4"/>
      <c r="VOK106" s="4"/>
      <c r="VOL106" s="4"/>
      <c r="VOM106" s="4"/>
      <c r="VON106" s="4"/>
      <c r="VOO106" s="4"/>
      <c r="VOP106" s="4"/>
      <c r="VOQ106" s="4"/>
      <c r="VOR106" s="4"/>
      <c r="VOS106" s="4"/>
      <c r="VOT106" s="4"/>
      <c r="VOU106" s="4"/>
      <c r="VOV106" s="4"/>
      <c r="VOW106" s="4"/>
      <c r="VOX106" s="4"/>
      <c r="VOY106" s="4"/>
      <c r="VOZ106" s="4"/>
      <c r="VPA106" s="4"/>
      <c r="VPB106" s="4"/>
      <c r="VPC106" s="4"/>
      <c r="VPD106" s="4"/>
      <c r="VPE106" s="4"/>
      <c r="VPF106" s="4"/>
      <c r="VPG106" s="4"/>
      <c r="VPH106" s="4"/>
      <c r="VPI106" s="4"/>
      <c r="VPJ106" s="4"/>
      <c r="VPK106" s="4"/>
      <c r="VPL106" s="4"/>
      <c r="VPM106" s="4"/>
      <c r="VPN106" s="4"/>
      <c r="VPO106" s="4"/>
      <c r="VPP106" s="4"/>
      <c r="VPQ106" s="4"/>
      <c r="VPR106" s="4"/>
      <c r="VPS106" s="4"/>
      <c r="VPT106" s="4"/>
      <c r="VPU106" s="4"/>
      <c r="VPV106" s="4"/>
      <c r="VPW106" s="4"/>
      <c r="VPX106" s="4"/>
      <c r="VPY106" s="4"/>
      <c r="VPZ106" s="4"/>
      <c r="VQA106" s="4"/>
      <c r="VQB106" s="4"/>
      <c r="VQC106" s="4"/>
      <c r="VQD106" s="4"/>
      <c r="VQE106" s="4"/>
      <c r="VQF106" s="4"/>
      <c r="VQG106" s="4"/>
      <c r="VQH106" s="4"/>
      <c r="VQI106" s="4"/>
      <c r="VQJ106" s="4"/>
      <c r="VQK106" s="4"/>
      <c r="VQL106" s="4"/>
      <c r="VQM106" s="4"/>
      <c r="VQN106" s="4"/>
      <c r="VQO106" s="4"/>
      <c r="VQP106" s="4"/>
      <c r="VQQ106" s="4"/>
      <c r="VQR106" s="4"/>
      <c r="VQS106" s="4"/>
      <c r="VQT106" s="4"/>
      <c r="VQU106" s="4"/>
      <c r="VQV106" s="4"/>
      <c r="VQW106" s="4"/>
      <c r="VQX106" s="4"/>
      <c r="VQY106" s="4"/>
      <c r="VQZ106" s="4"/>
      <c r="VRA106" s="4"/>
      <c r="VRB106" s="4"/>
      <c r="VRC106" s="4"/>
      <c r="VRD106" s="4"/>
      <c r="VRE106" s="4"/>
      <c r="VRF106" s="4"/>
      <c r="VRG106" s="4"/>
      <c r="VRH106" s="4"/>
      <c r="VRI106" s="4"/>
      <c r="VRJ106" s="4"/>
      <c r="VRK106" s="4"/>
      <c r="VRL106" s="4"/>
      <c r="VRM106" s="4"/>
      <c r="VRN106" s="4"/>
      <c r="VRO106" s="4"/>
      <c r="VRP106" s="4"/>
      <c r="VRQ106" s="4"/>
      <c r="VRR106" s="4"/>
      <c r="VRS106" s="4"/>
      <c r="VRT106" s="4"/>
      <c r="VRU106" s="4"/>
      <c r="VRV106" s="4"/>
      <c r="VRW106" s="4"/>
      <c r="VRX106" s="4"/>
      <c r="VRY106" s="4"/>
      <c r="VRZ106" s="4"/>
      <c r="VSA106" s="4"/>
      <c r="VSB106" s="4"/>
      <c r="VSC106" s="4"/>
      <c r="VSD106" s="4"/>
      <c r="VSE106" s="4"/>
      <c r="VSF106" s="4"/>
      <c r="VSG106" s="4"/>
      <c r="VSH106" s="4"/>
      <c r="VSI106" s="4"/>
      <c r="VSJ106" s="4"/>
      <c r="VSK106" s="4"/>
      <c r="VSL106" s="4"/>
      <c r="VSM106" s="4"/>
      <c r="VSN106" s="4"/>
      <c r="VSO106" s="4"/>
      <c r="VSP106" s="4"/>
      <c r="VSQ106" s="4"/>
      <c r="VSR106" s="4"/>
      <c r="VSS106" s="4"/>
      <c r="VST106" s="4"/>
      <c r="VSU106" s="4"/>
      <c r="VSV106" s="4"/>
      <c r="VSW106" s="4"/>
      <c r="VSX106" s="4"/>
      <c r="VSY106" s="4"/>
      <c r="VSZ106" s="4"/>
      <c r="VTA106" s="4"/>
      <c r="VTB106" s="4"/>
      <c r="VTC106" s="4"/>
      <c r="VTD106" s="4"/>
      <c r="VTE106" s="4"/>
      <c r="VTF106" s="4"/>
      <c r="VTG106" s="4"/>
      <c r="VTH106" s="4"/>
      <c r="VTI106" s="4"/>
      <c r="VTJ106" s="4"/>
      <c r="VTK106" s="4"/>
      <c r="VTL106" s="4"/>
      <c r="VTM106" s="4"/>
      <c r="VTN106" s="4"/>
      <c r="VTO106" s="4"/>
      <c r="VTP106" s="4"/>
      <c r="VTQ106" s="4"/>
      <c r="VTR106" s="4"/>
      <c r="VTS106" s="4"/>
      <c r="VTT106" s="4"/>
      <c r="VTU106" s="4"/>
      <c r="VTV106" s="4"/>
      <c r="VTW106" s="4"/>
      <c r="VTX106" s="4"/>
      <c r="VTY106" s="4"/>
      <c r="VTZ106" s="4"/>
      <c r="VUA106" s="4"/>
      <c r="VUB106" s="4"/>
      <c r="VUC106" s="4"/>
      <c r="VUD106" s="4"/>
      <c r="VUE106" s="4"/>
      <c r="VUF106" s="4"/>
      <c r="VUG106" s="4"/>
      <c r="VUH106" s="4"/>
      <c r="VUI106" s="4"/>
      <c r="VUJ106" s="4"/>
      <c r="VUK106" s="4"/>
      <c r="VUL106" s="4"/>
      <c r="VUM106" s="4"/>
      <c r="VUN106" s="4"/>
      <c r="VUO106" s="4"/>
      <c r="VUP106" s="4"/>
      <c r="VUQ106" s="4"/>
      <c r="VUR106" s="4"/>
      <c r="VUS106" s="4"/>
      <c r="VUT106" s="4"/>
      <c r="VUU106" s="4"/>
      <c r="VUV106" s="4"/>
      <c r="VUW106" s="4"/>
      <c r="VUX106" s="4"/>
      <c r="VUY106" s="4"/>
      <c r="VUZ106" s="4"/>
      <c r="VVA106" s="4"/>
      <c r="VVB106" s="4"/>
      <c r="VVC106" s="4"/>
      <c r="VVD106" s="4"/>
      <c r="VVE106" s="4"/>
      <c r="VVF106" s="4"/>
      <c r="VVG106" s="4"/>
      <c r="VVH106" s="4"/>
      <c r="VVI106" s="4"/>
      <c r="VVJ106" s="4"/>
      <c r="VVK106" s="4"/>
      <c r="VVL106" s="4"/>
      <c r="VVM106" s="4"/>
      <c r="VVN106" s="4"/>
      <c r="VVO106" s="4"/>
      <c r="VVP106" s="4"/>
      <c r="VVQ106" s="4"/>
      <c r="VVR106" s="4"/>
      <c r="VVS106" s="4"/>
      <c r="VVT106" s="4"/>
      <c r="VVU106" s="4"/>
      <c r="VVV106" s="4"/>
      <c r="VVW106" s="4"/>
      <c r="VVX106" s="4"/>
      <c r="VVY106" s="4"/>
      <c r="VVZ106" s="4"/>
      <c r="VWA106" s="4"/>
      <c r="VWB106" s="4"/>
      <c r="VWC106" s="4"/>
      <c r="VWD106" s="4"/>
      <c r="VWE106" s="4"/>
      <c r="VWF106" s="4"/>
      <c r="VWG106" s="4"/>
      <c r="VWH106" s="4"/>
      <c r="VWI106" s="4"/>
      <c r="VWJ106" s="4"/>
      <c r="VWK106" s="4"/>
      <c r="VWL106" s="4"/>
      <c r="VWM106" s="4"/>
      <c r="VWN106" s="4"/>
      <c r="VWO106" s="4"/>
      <c r="VWP106" s="4"/>
      <c r="VWQ106" s="4"/>
      <c r="VWR106" s="4"/>
      <c r="VWS106" s="4"/>
      <c r="VWT106" s="4"/>
      <c r="VWU106" s="4"/>
      <c r="VWV106" s="4"/>
      <c r="VWW106" s="4"/>
      <c r="VWX106" s="4"/>
      <c r="VWY106" s="4"/>
      <c r="VWZ106" s="4"/>
      <c r="VXA106" s="4"/>
      <c r="VXB106" s="4"/>
      <c r="VXC106" s="4"/>
      <c r="VXD106" s="4"/>
      <c r="VXE106" s="4"/>
      <c r="VXF106" s="4"/>
      <c r="VXG106" s="4"/>
      <c r="VXH106" s="4"/>
      <c r="VXI106" s="4"/>
      <c r="VXJ106" s="4"/>
      <c r="VXK106" s="4"/>
      <c r="VXL106" s="4"/>
      <c r="VXM106" s="4"/>
      <c r="VXN106" s="4"/>
      <c r="VXO106" s="4"/>
      <c r="VXP106" s="4"/>
      <c r="VXQ106" s="4"/>
      <c r="VXR106" s="4"/>
      <c r="VXS106" s="4"/>
      <c r="VXT106" s="4"/>
      <c r="VXU106" s="4"/>
      <c r="VXV106" s="4"/>
      <c r="VXW106" s="4"/>
      <c r="VXX106" s="4"/>
      <c r="VXY106" s="4"/>
      <c r="VXZ106" s="4"/>
      <c r="VYA106" s="4"/>
      <c r="VYB106" s="4"/>
      <c r="VYC106" s="4"/>
      <c r="VYD106" s="4"/>
      <c r="VYE106" s="4"/>
      <c r="VYF106" s="4"/>
      <c r="VYG106" s="4"/>
      <c r="VYH106" s="4"/>
      <c r="VYI106" s="4"/>
      <c r="VYJ106" s="4"/>
      <c r="VYK106" s="4"/>
      <c r="VYL106" s="4"/>
      <c r="VYM106" s="4"/>
      <c r="VYN106" s="4"/>
      <c r="VYO106" s="4"/>
      <c r="VYP106" s="4"/>
      <c r="VYQ106" s="4"/>
      <c r="VYR106" s="4"/>
      <c r="VYS106" s="4"/>
      <c r="VYT106" s="4"/>
      <c r="VYU106" s="4"/>
      <c r="VYV106" s="4"/>
      <c r="VYW106" s="4"/>
      <c r="VYX106" s="4"/>
      <c r="VYY106" s="4"/>
      <c r="VYZ106" s="4"/>
      <c r="VZA106" s="4"/>
      <c r="VZB106" s="4"/>
      <c r="VZC106" s="4"/>
      <c r="VZD106" s="4"/>
      <c r="VZE106" s="4"/>
      <c r="VZF106" s="4"/>
      <c r="VZG106" s="4"/>
      <c r="VZH106" s="4"/>
      <c r="VZI106" s="4"/>
      <c r="VZJ106" s="4"/>
      <c r="VZK106" s="4"/>
      <c r="VZL106" s="4"/>
      <c r="VZM106" s="4"/>
      <c r="VZN106" s="4"/>
      <c r="VZO106" s="4"/>
      <c r="VZP106" s="4"/>
      <c r="VZQ106" s="4"/>
      <c r="VZR106" s="4"/>
      <c r="VZS106" s="4"/>
      <c r="VZT106" s="4"/>
      <c r="VZU106" s="4"/>
      <c r="VZV106" s="4"/>
      <c r="VZW106" s="4"/>
      <c r="VZX106" s="4"/>
      <c r="VZY106" s="4"/>
      <c r="VZZ106" s="4"/>
      <c r="WAA106" s="4"/>
      <c r="WAB106" s="4"/>
      <c r="WAC106" s="4"/>
      <c r="WAD106" s="4"/>
      <c r="WAE106" s="4"/>
      <c r="WAF106" s="4"/>
      <c r="WAG106" s="4"/>
      <c r="WAH106" s="4"/>
      <c r="WAI106" s="4"/>
      <c r="WAJ106" s="4"/>
      <c r="WAK106" s="4"/>
      <c r="WAL106" s="4"/>
      <c r="WAM106" s="4"/>
      <c r="WAN106" s="4"/>
      <c r="WAO106" s="4"/>
      <c r="WAP106" s="4"/>
      <c r="WAQ106" s="4"/>
      <c r="WAR106" s="4"/>
      <c r="WAS106" s="4"/>
      <c r="WAT106" s="4"/>
      <c r="WAU106" s="4"/>
      <c r="WAV106" s="4"/>
      <c r="WAW106" s="4"/>
      <c r="WAX106" s="4"/>
      <c r="WAY106" s="4"/>
      <c r="WAZ106" s="4"/>
      <c r="WBA106" s="4"/>
      <c r="WBB106" s="4"/>
      <c r="WBC106" s="4"/>
      <c r="WBD106" s="4"/>
      <c r="WBE106" s="4"/>
      <c r="WBF106" s="4"/>
      <c r="WBG106" s="4"/>
      <c r="WBH106" s="4"/>
      <c r="WBI106" s="4"/>
      <c r="WBJ106" s="4"/>
      <c r="WBK106" s="4"/>
      <c r="WBL106" s="4"/>
      <c r="WBM106" s="4"/>
      <c r="WBN106" s="4"/>
      <c r="WBO106" s="4"/>
      <c r="WBP106" s="4"/>
      <c r="WBQ106" s="4"/>
      <c r="WBR106" s="4"/>
      <c r="WBS106" s="4"/>
      <c r="WBT106" s="4"/>
      <c r="WBU106" s="4"/>
      <c r="WBV106" s="4"/>
      <c r="WBW106" s="4"/>
      <c r="WBX106" s="4"/>
      <c r="WBY106" s="4"/>
      <c r="WBZ106" s="4"/>
      <c r="WCA106" s="4"/>
      <c r="WCB106" s="4"/>
      <c r="WCC106" s="4"/>
      <c r="WCD106" s="4"/>
      <c r="WCE106" s="4"/>
      <c r="WCF106" s="4"/>
      <c r="WCG106" s="4"/>
      <c r="WCH106" s="4"/>
      <c r="WCI106" s="4"/>
      <c r="WCJ106" s="4"/>
      <c r="WCK106" s="4"/>
      <c r="WCL106" s="4"/>
      <c r="WCM106" s="4"/>
      <c r="WCN106" s="4"/>
      <c r="WCO106" s="4"/>
      <c r="WCP106" s="4"/>
      <c r="WCQ106" s="4"/>
      <c r="WCR106" s="4"/>
      <c r="WCS106" s="4"/>
      <c r="WCT106" s="4"/>
      <c r="WCU106" s="4"/>
      <c r="WCV106" s="4"/>
      <c r="WCW106" s="4"/>
      <c r="WCX106" s="4"/>
      <c r="WCY106" s="4"/>
      <c r="WCZ106" s="4"/>
      <c r="WDA106" s="4"/>
      <c r="WDB106" s="4"/>
      <c r="WDC106" s="4"/>
      <c r="WDD106" s="4"/>
      <c r="WDE106" s="4"/>
      <c r="WDF106" s="4"/>
      <c r="WDG106" s="4"/>
      <c r="WDH106" s="4"/>
      <c r="WDI106" s="4"/>
      <c r="WDJ106" s="4"/>
      <c r="WDK106" s="4"/>
      <c r="WDL106" s="4"/>
      <c r="WDM106" s="4"/>
      <c r="WDN106" s="4"/>
      <c r="WDO106" s="4"/>
      <c r="WDP106" s="4"/>
      <c r="WDQ106" s="4"/>
      <c r="WDR106" s="4"/>
      <c r="WDS106" s="4"/>
      <c r="WDT106" s="4"/>
      <c r="WDU106" s="4"/>
      <c r="WDV106" s="4"/>
      <c r="WDW106" s="4"/>
      <c r="WDX106" s="4"/>
      <c r="WDY106" s="4"/>
      <c r="WDZ106" s="4"/>
      <c r="WEA106" s="4"/>
      <c r="WEB106" s="4"/>
      <c r="WEC106" s="4"/>
      <c r="WED106" s="4"/>
      <c r="WEE106" s="4"/>
      <c r="WEF106" s="4"/>
      <c r="WEG106" s="4"/>
      <c r="WEH106" s="4"/>
      <c r="WEI106" s="4"/>
      <c r="WEJ106" s="4"/>
      <c r="WEK106" s="4"/>
      <c r="WEL106" s="4"/>
      <c r="WEM106" s="4"/>
      <c r="WEN106" s="4"/>
      <c r="WEO106" s="4"/>
      <c r="WEP106" s="4"/>
      <c r="WEQ106" s="4"/>
      <c r="WER106" s="4"/>
      <c r="WES106" s="4"/>
      <c r="WET106" s="4"/>
      <c r="WEU106" s="4"/>
      <c r="WEV106" s="4"/>
      <c r="WEW106" s="4"/>
      <c r="WEX106" s="4"/>
      <c r="WEY106" s="4"/>
      <c r="WEZ106" s="4"/>
      <c r="WFA106" s="4"/>
      <c r="WFB106" s="4"/>
      <c r="WFC106" s="4"/>
      <c r="WFD106" s="4"/>
      <c r="WFE106" s="4"/>
      <c r="WFF106" s="4"/>
      <c r="WFG106" s="4"/>
      <c r="WFH106" s="4"/>
      <c r="WFI106" s="4"/>
      <c r="WFJ106" s="4"/>
      <c r="WFK106" s="4"/>
      <c r="WFL106" s="4"/>
      <c r="WFM106" s="4"/>
      <c r="WFN106" s="4"/>
      <c r="WFO106" s="4"/>
      <c r="WFP106" s="4"/>
      <c r="WFQ106" s="4"/>
      <c r="WFR106" s="4"/>
      <c r="WFS106" s="4"/>
      <c r="WFT106" s="4"/>
      <c r="WFU106" s="4"/>
      <c r="WFV106" s="4"/>
      <c r="WFW106" s="4"/>
      <c r="WFX106" s="4"/>
      <c r="WFY106" s="4"/>
      <c r="WFZ106" s="4"/>
      <c r="WGA106" s="4"/>
      <c r="WGB106" s="4"/>
      <c r="WGC106" s="4"/>
      <c r="WGD106" s="4"/>
      <c r="WGE106" s="4"/>
      <c r="WGF106" s="4"/>
      <c r="WGG106" s="4"/>
      <c r="WGH106" s="4"/>
      <c r="WGI106" s="4"/>
      <c r="WGJ106" s="4"/>
      <c r="WGK106" s="4"/>
      <c r="WGL106" s="4"/>
      <c r="WGM106" s="4"/>
      <c r="WGN106" s="4"/>
      <c r="WGO106" s="4"/>
      <c r="WGP106" s="4"/>
      <c r="WGQ106" s="4"/>
      <c r="WGR106" s="4"/>
      <c r="WGS106" s="4"/>
      <c r="WGT106" s="4"/>
      <c r="WGU106" s="4"/>
      <c r="WGV106" s="4"/>
      <c r="WGW106" s="4"/>
      <c r="WGX106" s="4"/>
      <c r="WGY106" s="4"/>
      <c r="WGZ106" s="4"/>
      <c r="WHA106" s="4"/>
      <c r="WHB106" s="4"/>
      <c r="WHC106" s="4"/>
      <c r="WHD106" s="4"/>
      <c r="WHE106" s="4"/>
      <c r="WHF106" s="4"/>
      <c r="WHG106" s="4"/>
      <c r="WHH106" s="4"/>
      <c r="WHI106" s="4"/>
      <c r="WHJ106" s="4"/>
      <c r="WHK106" s="4"/>
      <c r="WHL106" s="4"/>
      <c r="WHM106" s="4"/>
      <c r="WHN106" s="4"/>
      <c r="WHO106" s="4"/>
      <c r="WHP106" s="4"/>
      <c r="WHQ106" s="4"/>
      <c r="WHR106" s="4"/>
      <c r="WHS106" s="4"/>
      <c r="WHT106" s="4"/>
      <c r="WHU106" s="4"/>
      <c r="WHV106" s="4"/>
      <c r="WHW106" s="4"/>
      <c r="WHX106" s="4"/>
      <c r="WHY106" s="4"/>
      <c r="WHZ106" s="4"/>
      <c r="WIA106" s="4"/>
      <c r="WIB106" s="4"/>
      <c r="WIC106" s="4"/>
      <c r="WID106" s="4"/>
      <c r="WIE106" s="4"/>
      <c r="WIF106" s="4"/>
      <c r="WIG106" s="4"/>
      <c r="WIH106" s="4"/>
      <c r="WII106" s="4"/>
      <c r="WIJ106" s="4"/>
      <c r="WIK106" s="4"/>
      <c r="WIL106" s="4"/>
      <c r="WIM106" s="4"/>
      <c r="WIN106" s="4"/>
      <c r="WIO106" s="4"/>
      <c r="WIP106" s="4"/>
      <c r="WIQ106" s="4"/>
      <c r="WIR106" s="4"/>
      <c r="WIS106" s="4"/>
      <c r="WIT106" s="4"/>
      <c r="WIU106" s="4"/>
      <c r="WIV106" s="4"/>
      <c r="WIW106" s="4"/>
      <c r="WIX106" s="4"/>
      <c r="WIY106" s="4"/>
      <c r="WIZ106" s="4"/>
      <c r="WJA106" s="4"/>
      <c r="WJB106" s="4"/>
      <c r="WJC106" s="4"/>
      <c r="WJD106" s="4"/>
      <c r="WJE106" s="4"/>
      <c r="WJF106" s="4"/>
      <c r="WJG106" s="4"/>
      <c r="WJH106" s="4"/>
      <c r="WJI106" s="4"/>
      <c r="WJJ106" s="4"/>
      <c r="WJK106" s="4"/>
      <c r="WJL106" s="4"/>
      <c r="WJM106" s="4"/>
      <c r="WJN106" s="4"/>
      <c r="WJO106" s="4"/>
      <c r="WJP106" s="4"/>
      <c r="WJQ106" s="4"/>
      <c r="WJR106" s="4"/>
      <c r="WJS106" s="4"/>
      <c r="WJT106" s="4"/>
      <c r="WJU106" s="4"/>
      <c r="WJV106" s="4"/>
      <c r="WJW106" s="4"/>
      <c r="WJX106" s="4"/>
      <c r="WJY106" s="4"/>
      <c r="WJZ106" s="4"/>
      <c r="WKA106" s="4"/>
      <c r="WKB106" s="4"/>
      <c r="WKC106" s="4"/>
      <c r="WKD106" s="4"/>
      <c r="WKE106" s="4"/>
      <c r="WKF106" s="4"/>
      <c r="WKG106" s="4"/>
      <c r="WKH106" s="4"/>
      <c r="WKI106" s="4"/>
      <c r="WKJ106" s="4"/>
      <c r="WKK106" s="4"/>
      <c r="WKL106" s="4"/>
      <c r="WKM106" s="4"/>
      <c r="WKN106" s="4"/>
      <c r="WKO106" s="4"/>
      <c r="WKP106" s="4"/>
      <c r="WKQ106" s="4"/>
      <c r="WKR106" s="4"/>
      <c r="WKS106" s="4"/>
      <c r="WKT106" s="4"/>
      <c r="WKU106" s="4"/>
      <c r="WKV106" s="4"/>
      <c r="WKW106" s="4"/>
      <c r="WKX106" s="4"/>
      <c r="WKY106" s="4"/>
      <c r="WKZ106" s="4"/>
      <c r="WLA106" s="4"/>
      <c r="WLB106" s="4"/>
      <c r="WLC106" s="4"/>
      <c r="WLD106" s="4"/>
      <c r="WLE106" s="4"/>
      <c r="WLF106" s="4"/>
      <c r="WLG106" s="4"/>
      <c r="WLH106" s="4"/>
      <c r="WLI106" s="4"/>
      <c r="WLJ106" s="4"/>
      <c r="WLK106" s="4"/>
      <c r="WLL106" s="4"/>
      <c r="WLM106" s="4"/>
      <c r="WLN106" s="4"/>
      <c r="WLO106" s="4"/>
      <c r="WLP106" s="4"/>
      <c r="WLQ106" s="4"/>
      <c r="WLR106" s="4"/>
      <c r="WLS106" s="4"/>
      <c r="WLT106" s="4"/>
      <c r="WLU106" s="4"/>
      <c r="WLV106" s="4"/>
      <c r="WLW106" s="4"/>
      <c r="WLX106" s="4"/>
      <c r="WLY106" s="4"/>
      <c r="WLZ106" s="4"/>
      <c r="WMA106" s="4"/>
      <c r="WMB106" s="4"/>
      <c r="WMC106" s="4"/>
      <c r="WMD106" s="4"/>
      <c r="WME106" s="4"/>
      <c r="WMF106" s="4"/>
      <c r="WMG106" s="4"/>
      <c r="WMH106" s="4"/>
      <c r="WMI106" s="4"/>
      <c r="WMJ106" s="4"/>
      <c r="WMK106" s="4"/>
      <c r="WML106" s="4"/>
      <c r="WMM106" s="4"/>
      <c r="WMN106" s="4"/>
      <c r="WMO106" s="4"/>
      <c r="WMP106" s="4"/>
      <c r="WMQ106" s="4"/>
      <c r="WMR106" s="4"/>
      <c r="WMS106" s="4"/>
      <c r="WMT106" s="4"/>
      <c r="WMU106" s="4"/>
      <c r="WMV106" s="4"/>
      <c r="WMW106" s="4"/>
      <c r="WMX106" s="4"/>
      <c r="WMY106" s="4"/>
      <c r="WMZ106" s="4"/>
      <c r="WNA106" s="4"/>
      <c r="WNB106" s="4"/>
      <c r="WNC106" s="4"/>
      <c r="WND106" s="4"/>
      <c r="WNE106" s="4"/>
      <c r="WNF106" s="4"/>
      <c r="WNG106" s="4"/>
      <c r="WNH106" s="4"/>
      <c r="WNI106" s="4"/>
      <c r="WNJ106" s="4"/>
      <c r="WNK106" s="4"/>
      <c r="WNL106" s="4"/>
      <c r="WNM106" s="4"/>
      <c r="WNN106" s="4"/>
      <c r="WNO106" s="4"/>
      <c r="WNP106" s="4"/>
      <c r="WNQ106" s="4"/>
      <c r="WNR106" s="4"/>
      <c r="WNS106" s="4"/>
      <c r="WNT106" s="4"/>
      <c r="WNU106" s="4"/>
      <c r="WNV106" s="4"/>
      <c r="WNW106" s="4"/>
      <c r="WNX106" s="4"/>
      <c r="WNY106" s="4"/>
      <c r="WNZ106" s="4"/>
      <c r="WOA106" s="4"/>
      <c r="WOB106" s="4"/>
      <c r="WOC106" s="4"/>
      <c r="WOD106" s="4"/>
      <c r="WOE106" s="4"/>
      <c r="WOF106" s="4"/>
      <c r="WOG106" s="4"/>
      <c r="WOH106" s="4"/>
      <c r="WOI106" s="4"/>
      <c r="WOJ106" s="4"/>
      <c r="WOK106" s="4"/>
      <c r="WOL106" s="4"/>
      <c r="WOM106" s="4"/>
      <c r="WON106" s="4"/>
      <c r="WOO106" s="4"/>
      <c r="WOP106" s="4"/>
      <c r="WOQ106" s="4"/>
      <c r="WOR106" s="4"/>
      <c r="WOS106" s="4"/>
      <c r="WOT106" s="4"/>
      <c r="WOU106" s="4"/>
      <c r="WOV106" s="4"/>
      <c r="WOW106" s="4"/>
      <c r="WOX106" s="4"/>
      <c r="WOY106" s="4"/>
      <c r="WOZ106" s="4"/>
      <c r="WPA106" s="4"/>
      <c r="WPB106" s="4"/>
      <c r="WPC106" s="4"/>
      <c r="WPD106" s="4"/>
      <c r="WPE106" s="4"/>
      <c r="WPF106" s="4"/>
      <c r="WPG106" s="4"/>
      <c r="WPH106" s="4"/>
      <c r="WPI106" s="4"/>
      <c r="WPJ106" s="4"/>
      <c r="WPK106" s="4"/>
      <c r="WPL106" s="4"/>
      <c r="WPM106" s="4"/>
      <c r="WPN106" s="4"/>
      <c r="WPO106" s="4"/>
      <c r="WPP106" s="4"/>
      <c r="WPQ106" s="4"/>
      <c r="WPR106" s="4"/>
      <c r="WPS106" s="4"/>
      <c r="WPT106" s="4"/>
      <c r="WPU106" s="4"/>
      <c r="WPV106" s="4"/>
      <c r="WPW106" s="4"/>
      <c r="WPX106" s="4"/>
      <c r="WPY106" s="4"/>
      <c r="WPZ106" s="4"/>
      <c r="WQA106" s="4"/>
      <c r="WQB106" s="4"/>
      <c r="WQC106" s="4"/>
      <c r="WQD106" s="4"/>
      <c r="WQE106" s="4"/>
      <c r="WQF106" s="4"/>
      <c r="WQG106" s="4"/>
      <c r="WQH106" s="4"/>
      <c r="WQI106" s="4"/>
      <c r="WQJ106" s="4"/>
      <c r="WQK106" s="4"/>
      <c r="WQL106" s="4"/>
      <c r="WQM106" s="4"/>
      <c r="WQN106" s="4"/>
      <c r="WQO106" s="4"/>
      <c r="WQP106" s="4"/>
      <c r="WQQ106" s="4"/>
      <c r="WQR106" s="4"/>
      <c r="WQS106" s="4"/>
      <c r="WQT106" s="4"/>
      <c r="WQU106" s="4"/>
      <c r="WQV106" s="4"/>
      <c r="WQW106" s="4"/>
      <c r="WQX106" s="4"/>
      <c r="WQY106" s="4"/>
      <c r="WQZ106" s="4"/>
      <c r="WRA106" s="4"/>
      <c r="WRB106" s="4"/>
      <c r="WRC106" s="4"/>
      <c r="WRD106" s="4"/>
      <c r="WRE106" s="4"/>
      <c r="WRF106" s="4"/>
      <c r="WRG106" s="4"/>
      <c r="WRH106" s="4"/>
      <c r="WRI106" s="4"/>
      <c r="WRJ106" s="4"/>
      <c r="WRK106" s="4"/>
      <c r="WRL106" s="4"/>
      <c r="WRM106" s="4"/>
      <c r="WRN106" s="4"/>
      <c r="WRO106" s="4"/>
      <c r="WRP106" s="4"/>
      <c r="WRQ106" s="4"/>
      <c r="WRR106" s="4"/>
      <c r="WRS106" s="4"/>
      <c r="WRT106" s="4"/>
      <c r="WRU106" s="4"/>
      <c r="WRV106" s="4"/>
      <c r="WRW106" s="4"/>
      <c r="WRX106" s="4"/>
      <c r="WRY106" s="4"/>
      <c r="WRZ106" s="4"/>
      <c r="WSA106" s="4"/>
      <c r="WSB106" s="4"/>
      <c r="WSC106" s="4"/>
      <c r="WSD106" s="4"/>
      <c r="WSE106" s="4"/>
      <c r="WSF106" s="4"/>
      <c r="WSG106" s="4"/>
      <c r="WSH106" s="4"/>
      <c r="WSI106" s="4"/>
      <c r="WSJ106" s="4"/>
      <c r="WSK106" s="4"/>
      <c r="WSL106" s="4"/>
      <c r="WSM106" s="4"/>
      <c r="WSN106" s="4"/>
      <c r="WSO106" s="4"/>
      <c r="WSP106" s="4"/>
      <c r="WSQ106" s="4"/>
      <c r="WSR106" s="4"/>
      <c r="WSS106" s="4"/>
      <c r="WST106" s="4"/>
      <c r="WSU106" s="4"/>
      <c r="WSV106" s="4"/>
      <c r="WSW106" s="4"/>
      <c r="WSX106" s="4"/>
      <c r="WSY106" s="4"/>
      <c r="WSZ106" s="4"/>
      <c r="WTA106" s="4"/>
      <c r="WTB106" s="4"/>
      <c r="WTC106" s="4"/>
      <c r="WTD106" s="4"/>
      <c r="WTE106" s="4"/>
      <c r="WTF106" s="4"/>
      <c r="WTG106" s="4"/>
      <c r="WTH106" s="4"/>
      <c r="WTI106" s="4"/>
      <c r="WTJ106" s="4"/>
      <c r="WTK106" s="4"/>
      <c r="WTL106" s="4"/>
      <c r="WTM106" s="4"/>
      <c r="WTN106" s="4"/>
      <c r="WTO106" s="4"/>
      <c r="WTP106" s="4"/>
      <c r="WTQ106" s="4"/>
      <c r="WTR106" s="4"/>
      <c r="WTS106" s="4"/>
      <c r="WTT106" s="4"/>
      <c r="WTU106" s="4"/>
      <c r="WTV106" s="4"/>
      <c r="WTW106" s="4"/>
      <c r="WTX106" s="4"/>
      <c r="WTY106" s="4"/>
      <c r="WTZ106" s="4"/>
      <c r="WUA106" s="4"/>
      <c r="WUB106" s="4"/>
      <c r="WUC106" s="4"/>
      <c r="WUD106" s="4"/>
      <c r="WUE106" s="4"/>
      <c r="WUF106" s="4"/>
      <c r="WUG106" s="4"/>
      <c r="WUH106" s="4"/>
      <c r="WUI106" s="4"/>
      <c r="WUJ106" s="4"/>
      <c r="WUK106" s="4"/>
      <c r="WUL106" s="4"/>
      <c r="WUM106" s="4"/>
      <c r="WUN106" s="4"/>
      <c r="WUO106" s="4"/>
      <c r="WUP106" s="4"/>
      <c r="WUQ106" s="4"/>
      <c r="WUR106" s="4"/>
      <c r="WUS106" s="4"/>
      <c r="WUT106" s="4"/>
      <c r="WUU106" s="4"/>
      <c r="WUV106" s="4"/>
      <c r="WUW106" s="4"/>
      <c r="WUX106" s="4"/>
      <c r="WUY106" s="4"/>
      <c r="WUZ106" s="4"/>
      <c r="WVA106" s="4"/>
      <c r="WVB106" s="4"/>
      <c r="WVC106" s="4"/>
      <c r="WVD106" s="4"/>
      <c r="WVE106" s="4"/>
      <c r="WVF106" s="4"/>
      <c r="WVG106" s="4"/>
      <c r="WVH106" s="4"/>
      <c r="WVI106" s="4"/>
      <c r="WVJ106" s="4"/>
      <c r="WVK106" s="4"/>
      <c r="WVL106" s="4"/>
      <c r="WVM106" s="4"/>
      <c r="WVN106" s="4"/>
      <c r="WVO106" s="4"/>
      <c r="WVP106" s="4"/>
      <c r="WVQ106" s="4"/>
      <c r="WVR106" s="4"/>
      <c r="WVS106" s="4"/>
      <c r="WVT106" s="4"/>
      <c r="WVU106" s="4"/>
      <c r="WVV106" s="4"/>
      <c r="WVW106" s="4"/>
      <c r="WVX106" s="4"/>
      <c r="WVY106" s="4"/>
      <c r="WVZ106" s="4"/>
      <c r="WWA106" s="4"/>
      <c r="WWB106" s="4"/>
      <c r="WWC106" s="4"/>
      <c r="WWD106" s="4"/>
      <c r="WWE106" s="4"/>
      <c r="WWF106" s="4"/>
      <c r="WWG106" s="4"/>
      <c r="WWH106" s="4"/>
      <c r="WWI106" s="4"/>
      <c r="WWJ106" s="4"/>
      <c r="WWK106" s="4"/>
      <c r="WWL106" s="4"/>
      <c r="WWM106" s="4"/>
      <c r="WWN106" s="4"/>
      <c r="WWO106" s="4"/>
      <c r="WWP106" s="4"/>
      <c r="WWQ106" s="4"/>
      <c r="WWR106" s="4"/>
      <c r="WWS106" s="4"/>
      <c r="WWT106" s="4"/>
      <c r="WWU106" s="4"/>
      <c r="WWV106" s="4"/>
      <c r="WWW106" s="4"/>
      <c r="WWX106" s="4"/>
      <c r="WWY106" s="4"/>
      <c r="WWZ106" s="4"/>
      <c r="WXA106" s="4"/>
      <c r="WXB106" s="4"/>
      <c r="WXC106" s="4"/>
      <c r="WXD106" s="4"/>
      <c r="WXE106" s="4"/>
      <c r="WXF106" s="4"/>
      <c r="WXG106" s="4"/>
      <c r="WXH106" s="4"/>
      <c r="WXI106" s="4"/>
      <c r="WXJ106" s="4"/>
      <c r="WXK106" s="4"/>
      <c r="WXL106" s="4"/>
      <c r="WXM106" s="4"/>
      <c r="WXN106" s="4"/>
      <c r="WXO106" s="4"/>
      <c r="WXP106" s="4"/>
      <c r="WXQ106" s="4"/>
      <c r="WXR106" s="4"/>
      <c r="WXS106" s="4"/>
      <c r="WXT106" s="4"/>
      <c r="WXU106" s="4"/>
      <c r="WXV106" s="4"/>
      <c r="WXW106" s="4"/>
      <c r="WXX106" s="4"/>
      <c r="WXY106" s="4"/>
      <c r="WXZ106" s="4"/>
      <c r="WYA106" s="4"/>
      <c r="WYB106" s="4"/>
      <c r="WYC106" s="4"/>
      <c r="WYD106" s="4"/>
      <c r="WYE106" s="4"/>
      <c r="WYF106" s="4"/>
      <c r="WYG106" s="4"/>
      <c r="WYH106" s="4"/>
      <c r="WYI106" s="4"/>
      <c r="WYJ106" s="4"/>
      <c r="WYK106" s="4"/>
      <c r="WYL106" s="4"/>
      <c r="WYM106" s="4"/>
      <c r="WYN106" s="4"/>
      <c r="WYO106" s="4"/>
      <c r="WYP106" s="4"/>
      <c r="WYQ106" s="4"/>
      <c r="WYR106" s="4"/>
      <c r="WYS106" s="4"/>
      <c r="WYT106" s="4"/>
      <c r="WYU106" s="4"/>
      <c r="WYV106" s="4"/>
      <c r="WYW106" s="4"/>
      <c r="WYX106" s="4"/>
      <c r="WYY106" s="4"/>
      <c r="WYZ106" s="4"/>
      <c r="WZA106" s="4"/>
      <c r="WZB106" s="4"/>
      <c r="WZC106" s="4"/>
      <c r="WZD106" s="4"/>
      <c r="WZE106" s="4"/>
      <c r="WZF106" s="4"/>
      <c r="WZG106" s="4"/>
      <c r="WZH106" s="4"/>
      <c r="WZI106" s="4"/>
      <c r="WZJ106" s="4"/>
      <c r="WZK106" s="4"/>
      <c r="WZL106" s="4"/>
      <c r="WZM106" s="4"/>
      <c r="WZN106" s="4"/>
      <c r="WZO106" s="4"/>
      <c r="WZP106" s="4"/>
      <c r="WZQ106" s="4"/>
      <c r="WZR106" s="4"/>
      <c r="WZS106" s="4"/>
      <c r="WZT106" s="4"/>
      <c r="WZU106" s="4"/>
      <c r="WZV106" s="4"/>
      <c r="WZW106" s="4"/>
      <c r="WZX106" s="4"/>
      <c r="WZY106" s="4"/>
      <c r="WZZ106" s="4"/>
      <c r="XAA106" s="4"/>
      <c r="XAB106" s="4"/>
      <c r="XAC106" s="4"/>
      <c r="XAD106" s="4"/>
      <c r="XAE106" s="4"/>
      <c r="XAF106" s="4"/>
      <c r="XAG106" s="4"/>
      <c r="XAH106" s="4"/>
      <c r="XAI106" s="4"/>
      <c r="XAJ106" s="4"/>
      <c r="XAK106" s="4"/>
      <c r="XAL106" s="4"/>
      <c r="XAM106" s="4"/>
      <c r="XAN106" s="4"/>
      <c r="XAO106" s="4"/>
      <c r="XAP106" s="4"/>
      <c r="XAQ106" s="4"/>
      <c r="XAR106" s="4"/>
      <c r="XAS106" s="4"/>
      <c r="XAT106" s="4"/>
      <c r="XAU106" s="4"/>
      <c r="XAV106" s="4"/>
      <c r="XAW106" s="4"/>
      <c r="XAX106" s="4"/>
      <c r="XAY106" s="4"/>
      <c r="XAZ106" s="4"/>
      <c r="XBA106" s="4"/>
      <c r="XBB106" s="4"/>
      <c r="XBC106" s="4"/>
      <c r="XBD106" s="4"/>
      <c r="XBE106" s="4"/>
      <c r="XBF106" s="4"/>
      <c r="XBG106" s="4"/>
      <c r="XBH106" s="4"/>
      <c r="XBI106" s="4"/>
      <c r="XBJ106" s="4"/>
      <c r="XBK106" s="4"/>
      <c r="XBL106" s="4"/>
      <c r="XBM106" s="4"/>
      <c r="XBN106" s="4"/>
      <c r="XBO106" s="4"/>
      <c r="XBP106" s="4"/>
      <c r="XBQ106" s="4"/>
      <c r="XBR106" s="4"/>
      <c r="XBS106" s="4"/>
      <c r="XBT106" s="4"/>
      <c r="XBU106" s="4"/>
      <c r="XBV106" s="4"/>
      <c r="XBW106" s="4"/>
      <c r="XBX106" s="4"/>
      <c r="XBY106" s="4"/>
      <c r="XBZ106" s="4"/>
      <c r="XCA106" s="4"/>
      <c r="XCB106" s="4"/>
      <c r="XCC106" s="4"/>
      <c r="XCD106" s="4"/>
      <c r="XCE106" s="4"/>
      <c r="XCF106" s="4"/>
      <c r="XCG106" s="4"/>
      <c r="XCH106" s="4"/>
      <c r="XCI106" s="4"/>
      <c r="XCJ106" s="4"/>
      <c r="XCK106" s="4"/>
      <c r="XCL106" s="4"/>
      <c r="XCM106" s="4"/>
      <c r="XCN106" s="4"/>
      <c r="XCO106" s="4"/>
      <c r="XCP106" s="4"/>
      <c r="XCQ106" s="4"/>
      <c r="XCR106" s="4"/>
      <c r="XCS106" s="4"/>
      <c r="XCT106" s="4"/>
      <c r="XCU106" s="4"/>
      <c r="XCV106" s="4"/>
      <c r="XCW106" s="4"/>
      <c r="XCX106" s="4"/>
      <c r="XCY106" s="4"/>
      <c r="XCZ106" s="4"/>
      <c r="XDA106" s="4"/>
      <c r="XDB106" s="4"/>
      <c r="XDC106" s="4"/>
      <c r="XDD106" s="4"/>
      <c r="XDE106" s="4"/>
      <c r="XDF106" s="4"/>
      <c r="XDG106" s="4"/>
      <c r="XDH106" s="4"/>
      <c r="XDI106" s="4"/>
      <c r="XDJ106" s="4"/>
      <c r="XDK106" s="4"/>
      <c r="XDL106" s="4"/>
      <c r="XDM106" s="4"/>
      <c r="XDN106" s="4"/>
      <c r="XDO106" s="4"/>
      <c r="XDP106" s="4"/>
      <c r="XDQ106" s="4"/>
      <c r="XDR106" s="4"/>
      <c r="XDS106" s="4"/>
      <c r="XDT106" s="4"/>
      <c r="XDU106" s="4"/>
      <c r="XDV106" s="4"/>
      <c r="XDW106" s="4"/>
      <c r="XDX106" s="4"/>
      <c r="XDY106" s="4"/>
      <c r="XDZ106" s="4"/>
      <c r="XEA106" s="4"/>
      <c r="XEB106" s="4"/>
      <c r="XEC106" s="4"/>
      <c r="XED106" s="4"/>
      <c r="XEE106" s="4"/>
      <c r="XEF106" s="4"/>
      <c r="XEG106" s="4"/>
      <c r="XEH106" s="4"/>
      <c r="XEI106" s="4"/>
      <c r="XEJ106" s="4"/>
      <c r="XEK106" s="4"/>
    </row>
    <row r="107" spans="1:16365" s="29" customFormat="1" ht="13.5" customHeight="1" x14ac:dyDescent="0.25">
      <c r="A107" s="420" t="s">
        <v>172</v>
      </c>
      <c r="B107" s="420" t="s">
        <v>193</v>
      </c>
      <c r="C107" s="420" t="s">
        <v>272</v>
      </c>
      <c r="D107" s="420" t="s">
        <v>281</v>
      </c>
      <c r="E107" s="420" t="s">
        <v>183</v>
      </c>
      <c r="F107" s="420" t="s">
        <v>177</v>
      </c>
      <c r="G107" s="420" t="s">
        <v>178</v>
      </c>
      <c r="H107" s="420" t="s">
        <v>294</v>
      </c>
      <c r="I107" s="421" t="s">
        <v>593</v>
      </c>
      <c r="J107" s="426"/>
      <c r="K107" s="426" t="s">
        <v>295</v>
      </c>
      <c r="L107" s="3"/>
      <c r="M107" s="196" t="s">
        <v>284</v>
      </c>
      <c r="N107" s="44">
        <f t="shared" si="4"/>
        <v>0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  <c r="XDX107" s="4"/>
      <c r="XDY107" s="4"/>
      <c r="XDZ107" s="4"/>
      <c r="XEA107" s="4"/>
      <c r="XEB107" s="4"/>
      <c r="XEC107" s="4"/>
      <c r="XED107" s="4"/>
      <c r="XEE107" s="4"/>
      <c r="XEF107" s="4"/>
      <c r="XEG107" s="4"/>
      <c r="XEH107" s="4"/>
      <c r="XEI107" s="4"/>
      <c r="XEJ107" s="4"/>
      <c r="XEK107" s="4"/>
    </row>
    <row r="108" spans="1:16365" s="29" customFormat="1" ht="13.5" customHeight="1" x14ac:dyDescent="0.25">
      <c r="A108" s="418" t="s">
        <v>172</v>
      </c>
      <c r="B108" s="418" t="s">
        <v>193</v>
      </c>
      <c r="C108" s="418" t="s">
        <v>272</v>
      </c>
      <c r="D108" s="418" t="s">
        <v>281</v>
      </c>
      <c r="E108" s="418" t="s">
        <v>183</v>
      </c>
      <c r="F108" s="418" t="s">
        <v>177</v>
      </c>
      <c r="G108" s="418" t="s">
        <v>178</v>
      </c>
      <c r="H108" s="418" t="s">
        <v>179</v>
      </c>
      <c r="I108" s="419" t="s">
        <v>593</v>
      </c>
      <c r="J108" s="425">
        <v>132403674827086.31</v>
      </c>
      <c r="K108" s="425" t="s">
        <v>296</v>
      </c>
      <c r="L108" s="3"/>
      <c r="M108" s="196" t="s">
        <v>179</v>
      </c>
      <c r="N108" s="44">
        <f t="shared" si="4"/>
        <v>0.67749383957111264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  <c r="BKS108" s="4"/>
      <c r="BKT108" s="4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  <c r="BLE108" s="4"/>
      <c r="BLF108" s="4"/>
      <c r="BLG108" s="4"/>
      <c r="BLH108" s="4"/>
      <c r="BLI108" s="4"/>
      <c r="BLJ108" s="4"/>
      <c r="BLK108" s="4"/>
      <c r="BLL108" s="4"/>
      <c r="BLM108" s="4"/>
      <c r="BLN108" s="4"/>
      <c r="BLO108" s="4"/>
      <c r="BLP108" s="4"/>
      <c r="BLQ108" s="4"/>
      <c r="BLR108" s="4"/>
      <c r="BLS108" s="4"/>
      <c r="BLT108" s="4"/>
      <c r="BLU108" s="4"/>
      <c r="BLV108" s="4"/>
      <c r="BLW108" s="4"/>
      <c r="BLX108" s="4"/>
      <c r="BLY108" s="4"/>
      <c r="BLZ108" s="4"/>
      <c r="BMA108" s="4"/>
      <c r="BMB108" s="4"/>
      <c r="BMC108" s="4"/>
      <c r="BMD108" s="4"/>
      <c r="BME108" s="4"/>
      <c r="BMF108" s="4"/>
      <c r="BMG108" s="4"/>
      <c r="BMH108" s="4"/>
      <c r="BMI108" s="4"/>
      <c r="BMJ108" s="4"/>
      <c r="BMK108" s="4"/>
      <c r="BML108" s="4"/>
      <c r="BMM108" s="4"/>
      <c r="BMN108" s="4"/>
      <c r="BMO108" s="4"/>
      <c r="BMP108" s="4"/>
      <c r="BMQ108" s="4"/>
      <c r="BMR108" s="4"/>
      <c r="BMS108" s="4"/>
      <c r="BMT108" s="4"/>
      <c r="BMU108" s="4"/>
      <c r="BMV108" s="4"/>
      <c r="BMW108" s="4"/>
      <c r="BMX108" s="4"/>
      <c r="BMY108" s="4"/>
      <c r="BMZ108" s="4"/>
      <c r="BNA108" s="4"/>
      <c r="BNB108" s="4"/>
      <c r="BNC108" s="4"/>
      <c r="BND108" s="4"/>
      <c r="BNE108" s="4"/>
      <c r="BNF108" s="4"/>
      <c r="BNG108" s="4"/>
      <c r="BNH108" s="4"/>
      <c r="BNI108" s="4"/>
      <c r="BNJ108" s="4"/>
      <c r="BNK108" s="4"/>
      <c r="BNL108" s="4"/>
      <c r="BNM108" s="4"/>
      <c r="BNN108" s="4"/>
      <c r="BNO108" s="4"/>
      <c r="BNP108" s="4"/>
      <c r="BNQ108" s="4"/>
      <c r="BNR108" s="4"/>
      <c r="BNS108" s="4"/>
      <c r="BNT108" s="4"/>
      <c r="BNU108" s="4"/>
      <c r="BNV108" s="4"/>
      <c r="BNW108" s="4"/>
      <c r="BNX108" s="4"/>
      <c r="BNY108" s="4"/>
      <c r="BNZ108" s="4"/>
      <c r="BOA108" s="4"/>
      <c r="BOB108" s="4"/>
      <c r="BOC108" s="4"/>
      <c r="BOD108" s="4"/>
      <c r="BOE108" s="4"/>
      <c r="BOF108" s="4"/>
      <c r="BOG108" s="4"/>
      <c r="BOH108" s="4"/>
      <c r="BOI108" s="4"/>
      <c r="BOJ108" s="4"/>
      <c r="BOK108" s="4"/>
      <c r="BOL108" s="4"/>
      <c r="BOM108" s="4"/>
      <c r="BON108" s="4"/>
      <c r="BOO108" s="4"/>
      <c r="BOP108" s="4"/>
      <c r="BOQ108" s="4"/>
      <c r="BOR108" s="4"/>
      <c r="BOS108" s="4"/>
      <c r="BOT108" s="4"/>
      <c r="BOU108" s="4"/>
      <c r="BOV108" s="4"/>
      <c r="BOW108" s="4"/>
      <c r="BOX108" s="4"/>
      <c r="BOY108" s="4"/>
      <c r="BOZ108" s="4"/>
      <c r="BPA108" s="4"/>
      <c r="BPB108" s="4"/>
      <c r="BPC108" s="4"/>
      <c r="BPD108" s="4"/>
      <c r="BPE108" s="4"/>
      <c r="BPF108" s="4"/>
      <c r="BPG108" s="4"/>
      <c r="BPH108" s="4"/>
      <c r="BPI108" s="4"/>
      <c r="BPJ108" s="4"/>
      <c r="BPK108" s="4"/>
      <c r="BPL108" s="4"/>
      <c r="BPM108" s="4"/>
      <c r="BPN108" s="4"/>
      <c r="BPO108" s="4"/>
      <c r="BPP108" s="4"/>
      <c r="BPQ108" s="4"/>
      <c r="BPR108" s="4"/>
      <c r="BPS108" s="4"/>
      <c r="BPT108" s="4"/>
      <c r="BPU108" s="4"/>
      <c r="BPV108" s="4"/>
      <c r="BPW108" s="4"/>
      <c r="BPX108" s="4"/>
      <c r="BPY108" s="4"/>
      <c r="BPZ108" s="4"/>
      <c r="BQA108" s="4"/>
      <c r="BQB108" s="4"/>
      <c r="BQC108" s="4"/>
      <c r="BQD108" s="4"/>
      <c r="BQE108" s="4"/>
      <c r="BQF108" s="4"/>
      <c r="BQG108" s="4"/>
      <c r="BQH108" s="4"/>
      <c r="BQI108" s="4"/>
      <c r="BQJ108" s="4"/>
      <c r="BQK108" s="4"/>
      <c r="BQL108" s="4"/>
      <c r="BQM108" s="4"/>
      <c r="BQN108" s="4"/>
      <c r="BQO108" s="4"/>
      <c r="BQP108" s="4"/>
      <c r="BQQ108" s="4"/>
      <c r="BQR108" s="4"/>
      <c r="BQS108" s="4"/>
      <c r="BQT108" s="4"/>
      <c r="BQU108" s="4"/>
      <c r="BQV108" s="4"/>
      <c r="BQW108" s="4"/>
      <c r="BQX108" s="4"/>
      <c r="BQY108" s="4"/>
      <c r="BQZ108" s="4"/>
      <c r="BRA108" s="4"/>
      <c r="BRB108" s="4"/>
      <c r="BRC108" s="4"/>
      <c r="BRD108" s="4"/>
      <c r="BRE108" s="4"/>
      <c r="BRF108" s="4"/>
      <c r="BRG108" s="4"/>
      <c r="BRH108" s="4"/>
      <c r="BRI108" s="4"/>
      <c r="BRJ108" s="4"/>
      <c r="BRK108" s="4"/>
      <c r="BRL108" s="4"/>
      <c r="BRM108" s="4"/>
      <c r="BRN108" s="4"/>
      <c r="BRO108" s="4"/>
      <c r="BRP108" s="4"/>
      <c r="BRQ108" s="4"/>
      <c r="BRR108" s="4"/>
      <c r="BRS108" s="4"/>
      <c r="BRT108" s="4"/>
      <c r="BRU108" s="4"/>
      <c r="BRV108" s="4"/>
      <c r="BRW108" s="4"/>
      <c r="BRX108" s="4"/>
      <c r="BRY108" s="4"/>
      <c r="BRZ108" s="4"/>
      <c r="BSA108" s="4"/>
      <c r="BSB108" s="4"/>
      <c r="BSC108" s="4"/>
      <c r="BSD108" s="4"/>
      <c r="BSE108" s="4"/>
      <c r="BSF108" s="4"/>
      <c r="BSG108" s="4"/>
      <c r="BSH108" s="4"/>
      <c r="BSI108" s="4"/>
      <c r="BSJ108" s="4"/>
      <c r="BSK108" s="4"/>
      <c r="BSL108" s="4"/>
      <c r="BSM108" s="4"/>
      <c r="BSN108" s="4"/>
      <c r="BSO108" s="4"/>
      <c r="BSP108" s="4"/>
      <c r="BSQ108" s="4"/>
      <c r="BSR108" s="4"/>
      <c r="BSS108" s="4"/>
      <c r="BST108" s="4"/>
      <c r="BSU108" s="4"/>
      <c r="BSV108" s="4"/>
      <c r="BSW108" s="4"/>
      <c r="BSX108" s="4"/>
      <c r="BSY108" s="4"/>
      <c r="BSZ108" s="4"/>
      <c r="BTA108" s="4"/>
      <c r="BTB108" s="4"/>
      <c r="BTC108" s="4"/>
      <c r="BTD108" s="4"/>
      <c r="BTE108" s="4"/>
      <c r="BTF108" s="4"/>
      <c r="BTG108" s="4"/>
      <c r="BTH108" s="4"/>
      <c r="BTI108" s="4"/>
      <c r="BTJ108" s="4"/>
      <c r="BTK108" s="4"/>
      <c r="BTL108" s="4"/>
      <c r="BTM108" s="4"/>
      <c r="BTN108" s="4"/>
      <c r="BTO108" s="4"/>
      <c r="BTP108" s="4"/>
      <c r="BTQ108" s="4"/>
      <c r="BTR108" s="4"/>
      <c r="BTS108" s="4"/>
      <c r="BTT108" s="4"/>
      <c r="BTU108" s="4"/>
      <c r="BTV108" s="4"/>
      <c r="BTW108" s="4"/>
      <c r="BTX108" s="4"/>
      <c r="BTY108" s="4"/>
      <c r="BTZ108" s="4"/>
      <c r="BUA108" s="4"/>
      <c r="BUB108" s="4"/>
      <c r="BUC108" s="4"/>
      <c r="BUD108" s="4"/>
      <c r="BUE108" s="4"/>
      <c r="BUF108" s="4"/>
      <c r="BUG108" s="4"/>
      <c r="BUH108" s="4"/>
      <c r="BUI108" s="4"/>
      <c r="BUJ108" s="4"/>
      <c r="BUK108" s="4"/>
      <c r="BUL108" s="4"/>
      <c r="BUM108" s="4"/>
      <c r="BUN108" s="4"/>
      <c r="BUO108" s="4"/>
      <c r="BUP108" s="4"/>
      <c r="BUQ108" s="4"/>
      <c r="BUR108" s="4"/>
      <c r="BUS108" s="4"/>
      <c r="BUT108" s="4"/>
      <c r="BUU108" s="4"/>
      <c r="BUV108" s="4"/>
      <c r="BUW108" s="4"/>
      <c r="BUX108" s="4"/>
      <c r="BUY108" s="4"/>
      <c r="BUZ108" s="4"/>
      <c r="BVA108" s="4"/>
      <c r="BVB108" s="4"/>
      <c r="BVC108" s="4"/>
      <c r="BVD108" s="4"/>
      <c r="BVE108" s="4"/>
      <c r="BVF108" s="4"/>
      <c r="BVG108" s="4"/>
      <c r="BVH108" s="4"/>
      <c r="BVI108" s="4"/>
      <c r="BVJ108" s="4"/>
      <c r="BVK108" s="4"/>
      <c r="BVL108" s="4"/>
      <c r="BVM108" s="4"/>
      <c r="BVN108" s="4"/>
      <c r="BVO108" s="4"/>
      <c r="BVP108" s="4"/>
      <c r="BVQ108" s="4"/>
      <c r="BVR108" s="4"/>
      <c r="BVS108" s="4"/>
      <c r="BVT108" s="4"/>
      <c r="BVU108" s="4"/>
      <c r="BVV108" s="4"/>
      <c r="BVW108" s="4"/>
      <c r="BVX108" s="4"/>
      <c r="BVY108" s="4"/>
      <c r="BVZ108" s="4"/>
      <c r="BWA108" s="4"/>
      <c r="BWB108" s="4"/>
      <c r="BWC108" s="4"/>
      <c r="BWD108" s="4"/>
      <c r="BWE108" s="4"/>
      <c r="BWF108" s="4"/>
      <c r="BWG108" s="4"/>
      <c r="BWH108" s="4"/>
      <c r="BWI108" s="4"/>
      <c r="BWJ108" s="4"/>
      <c r="BWK108" s="4"/>
      <c r="BWL108" s="4"/>
      <c r="BWM108" s="4"/>
      <c r="BWN108" s="4"/>
      <c r="BWO108" s="4"/>
      <c r="BWP108" s="4"/>
      <c r="BWQ108" s="4"/>
      <c r="BWR108" s="4"/>
      <c r="BWS108" s="4"/>
      <c r="BWT108" s="4"/>
      <c r="BWU108" s="4"/>
      <c r="BWV108" s="4"/>
      <c r="BWW108" s="4"/>
      <c r="BWX108" s="4"/>
      <c r="BWY108" s="4"/>
      <c r="BWZ108" s="4"/>
      <c r="BXA108" s="4"/>
      <c r="BXB108" s="4"/>
      <c r="BXC108" s="4"/>
      <c r="BXD108" s="4"/>
      <c r="BXE108" s="4"/>
      <c r="BXF108" s="4"/>
      <c r="BXG108" s="4"/>
      <c r="BXH108" s="4"/>
      <c r="BXI108" s="4"/>
      <c r="BXJ108" s="4"/>
      <c r="BXK108" s="4"/>
      <c r="BXL108" s="4"/>
      <c r="BXM108" s="4"/>
      <c r="BXN108" s="4"/>
      <c r="BXO108" s="4"/>
      <c r="BXP108" s="4"/>
      <c r="BXQ108" s="4"/>
      <c r="BXR108" s="4"/>
      <c r="BXS108" s="4"/>
      <c r="BXT108" s="4"/>
      <c r="BXU108" s="4"/>
      <c r="BXV108" s="4"/>
      <c r="BXW108" s="4"/>
      <c r="BXX108" s="4"/>
      <c r="BXY108" s="4"/>
      <c r="BXZ108" s="4"/>
      <c r="BYA108" s="4"/>
      <c r="BYB108" s="4"/>
      <c r="BYC108" s="4"/>
      <c r="BYD108" s="4"/>
      <c r="BYE108" s="4"/>
      <c r="BYF108" s="4"/>
      <c r="BYG108" s="4"/>
      <c r="BYH108" s="4"/>
      <c r="BYI108" s="4"/>
      <c r="BYJ108" s="4"/>
      <c r="BYK108" s="4"/>
      <c r="BYL108" s="4"/>
      <c r="BYM108" s="4"/>
      <c r="BYN108" s="4"/>
      <c r="BYO108" s="4"/>
      <c r="BYP108" s="4"/>
      <c r="BYQ108" s="4"/>
      <c r="BYR108" s="4"/>
      <c r="BYS108" s="4"/>
      <c r="BYT108" s="4"/>
      <c r="BYU108" s="4"/>
      <c r="BYV108" s="4"/>
      <c r="BYW108" s="4"/>
      <c r="BYX108" s="4"/>
      <c r="BYY108" s="4"/>
      <c r="BYZ108" s="4"/>
      <c r="BZA108" s="4"/>
      <c r="BZB108" s="4"/>
      <c r="BZC108" s="4"/>
      <c r="BZD108" s="4"/>
      <c r="BZE108" s="4"/>
      <c r="BZF108" s="4"/>
      <c r="BZG108" s="4"/>
      <c r="BZH108" s="4"/>
      <c r="BZI108" s="4"/>
      <c r="BZJ108" s="4"/>
      <c r="BZK108" s="4"/>
      <c r="BZL108" s="4"/>
      <c r="BZM108" s="4"/>
      <c r="BZN108" s="4"/>
      <c r="BZO108" s="4"/>
      <c r="BZP108" s="4"/>
      <c r="BZQ108" s="4"/>
      <c r="BZR108" s="4"/>
      <c r="BZS108" s="4"/>
      <c r="BZT108" s="4"/>
      <c r="BZU108" s="4"/>
      <c r="BZV108" s="4"/>
      <c r="BZW108" s="4"/>
      <c r="BZX108" s="4"/>
      <c r="BZY108" s="4"/>
      <c r="BZZ108" s="4"/>
      <c r="CAA108" s="4"/>
      <c r="CAB108" s="4"/>
      <c r="CAC108" s="4"/>
      <c r="CAD108" s="4"/>
      <c r="CAE108" s="4"/>
      <c r="CAF108" s="4"/>
      <c r="CAG108" s="4"/>
      <c r="CAH108" s="4"/>
      <c r="CAI108" s="4"/>
      <c r="CAJ108" s="4"/>
      <c r="CAK108" s="4"/>
      <c r="CAL108" s="4"/>
      <c r="CAM108" s="4"/>
      <c r="CAN108" s="4"/>
      <c r="CAO108" s="4"/>
      <c r="CAP108" s="4"/>
      <c r="CAQ108" s="4"/>
      <c r="CAR108" s="4"/>
      <c r="CAS108" s="4"/>
      <c r="CAT108" s="4"/>
      <c r="CAU108" s="4"/>
      <c r="CAV108" s="4"/>
      <c r="CAW108" s="4"/>
      <c r="CAX108" s="4"/>
      <c r="CAY108" s="4"/>
      <c r="CAZ108" s="4"/>
      <c r="CBA108" s="4"/>
      <c r="CBB108" s="4"/>
      <c r="CBC108" s="4"/>
      <c r="CBD108" s="4"/>
      <c r="CBE108" s="4"/>
      <c r="CBF108" s="4"/>
      <c r="CBG108" s="4"/>
      <c r="CBH108" s="4"/>
      <c r="CBI108" s="4"/>
      <c r="CBJ108" s="4"/>
      <c r="CBK108" s="4"/>
      <c r="CBL108" s="4"/>
      <c r="CBM108" s="4"/>
      <c r="CBN108" s="4"/>
      <c r="CBO108" s="4"/>
      <c r="CBP108" s="4"/>
      <c r="CBQ108" s="4"/>
      <c r="CBR108" s="4"/>
      <c r="CBS108" s="4"/>
      <c r="CBT108" s="4"/>
      <c r="CBU108" s="4"/>
      <c r="CBV108" s="4"/>
      <c r="CBW108" s="4"/>
      <c r="CBX108" s="4"/>
      <c r="CBY108" s="4"/>
      <c r="CBZ108" s="4"/>
      <c r="CCA108" s="4"/>
      <c r="CCB108" s="4"/>
      <c r="CCC108" s="4"/>
      <c r="CCD108" s="4"/>
      <c r="CCE108" s="4"/>
      <c r="CCF108" s="4"/>
      <c r="CCG108" s="4"/>
      <c r="CCH108" s="4"/>
      <c r="CCI108" s="4"/>
      <c r="CCJ108" s="4"/>
      <c r="CCK108" s="4"/>
      <c r="CCL108" s="4"/>
      <c r="CCM108" s="4"/>
      <c r="CCN108" s="4"/>
      <c r="CCO108" s="4"/>
      <c r="CCP108" s="4"/>
      <c r="CCQ108" s="4"/>
      <c r="CCR108" s="4"/>
      <c r="CCS108" s="4"/>
      <c r="CCT108" s="4"/>
      <c r="CCU108" s="4"/>
      <c r="CCV108" s="4"/>
      <c r="CCW108" s="4"/>
      <c r="CCX108" s="4"/>
      <c r="CCY108" s="4"/>
      <c r="CCZ108" s="4"/>
      <c r="CDA108" s="4"/>
      <c r="CDB108" s="4"/>
      <c r="CDC108" s="4"/>
      <c r="CDD108" s="4"/>
      <c r="CDE108" s="4"/>
      <c r="CDF108" s="4"/>
      <c r="CDG108" s="4"/>
      <c r="CDH108" s="4"/>
      <c r="CDI108" s="4"/>
      <c r="CDJ108" s="4"/>
      <c r="CDK108" s="4"/>
      <c r="CDL108" s="4"/>
      <c r="CDM108" s="4"/>
      <c r="CDN108" s="4"/>
      <c r="CDO108" s="4"/>
      <c r="CDP108" s="4"/>
      <c r="CDQ108" s="4"/>
      <c r="CDR108" s="4"/>
      <c r="CDS108" s="4"/>
      <c r="CDT108" s="4"/>
      <c r="CDU108" s="4"/>
      <c r="CDV108" s="4"/>
      <c r="CDW108" s="4"/>
      <c r="CDX108" s="4"/>
      <c r="CDY108" s="4"/>
      <c r="CDZ108" s="4"/>
      <c r="CEA108" s="4"/>
      <c r="CEB108" s="4"/>
      <c r="CEC108" s="4"/>
      <c r="CED108" s="4"/>
      <c r="CEE108" s="4"/>
      <c r="CEF108" s="4"/>
      <c r="CEG108" s="4"/>
      <c r="CEH108" s="4"/>
      <c r="CEI108" s="4"/>
      <c r="CEJ108" s="4"/>
      <c r="CEK108" s="4"/>
      <c r="CEL108" s="4"/>
      <c r="CEM108" s="4"/>
      <c r="CEN108" s="4"/>
      <c r="CEO108" s="4"/>
      <c r="CEP108" s="4"/>
      <c r="CEQ108" s="4"/>
      <c r="CER108" s="4"/>
      <c r="CES108" s="4"/>
      <c r="CET108" s="4"/>
      <c r="CEU108" s="4"/>
      <c r="CEV108" s="4"/>
      <c r="CEW108" s="4"/>
      <c r="CEX108" s="4"/>
      <c r="CEY108" s="4"/>
      <c r="CEZ108" s="4"/>
      <c r="CFA108" s="4"/>
      <c r="CFB108" s="4"/>
      <c r="CFC108" s="4"/>
      <c r="CFD108" s="4"/>
      <c r="CFE108" s="4"/>
      <c r="CFF108" s="4"/>
      <c r="CFG108" s="4"/>
      <c r="CFH108" s="4"/>
      <c r="CFI108" s="4"/>
      <c r="CFJ108" s="4"/>
      <c r="CFK108" s="4"/>
      <c r="CFL108" s="4"/>
      <c r="CFM108" s="4"/>
      <c r="CFN108" s="4"/>
      <c r="CFO108" s="4"/>
      <c r="CFP108" s="4"/>
      <c r="CFQ108" s="4"/>
      <c r="CFR108" s="4"/>
      <c r="CFS108" s="4"/>
      <c r="CFT108" s="4"/>
      <c r="CFU108" s="4"/>
      <c r="CFV108" s="4"/>
      <c r="CFW108" s="4"/>
      <c r="CFX108" s="4"/>
      <c r="CFY108" s="4"/>
      <c r="CFZ108" s="4"/>
      <c r="CGA108" s="4"/>
      <c r="CGB108" s="4"/>
      <c r="CGC108" s="4"/>
      <c r="CGD108" s="4"/>
      <c r="CGE108" s="4"/>
      <c r="CGF108" s="4"/>
      <c r="CGG108" s="4"/>
      <c r="CGH108" s="4"/>
      <c r="CGI108" s="4"/>
      <c r="CGJ108" s="4"/>
      <c r="CGK108" s="4"/>
      <c r="CGL108" s="4"/>
      <c r="CGM108" s="4"/>
      <c r="CGN108" s="4"/>
      <c r="CGO108" s="4"/>
      <c r="CGP108" s="4"/>
      <c r="CGQ108" s="4"/>
      <c r="CGR108" s="4"/>
      <c r="CGS108" s="4"/>
      <c r="CGT108" s="4"/>
      <c r="CGU108" s="4"/>
      <c r="CGV108" s="4"/>
      <c r="CGW108" s="4"/>
      <c r="CGX108" s="4"/>
      <c r="CGY108" s="4"/>
      <c r="CGZ108" s="4"/>
      <c r="CHA108" s="4"/>
      <c r="CHB108" s="4"/>
      <c r="CHC108" s="4"/>
      <c r="CHD108" s="4"/>
      <c r="CHE108" s="4"/>
      <c r="CHF108" s="4"/>
      <c r="CHG108" s="4"/>
      <c r="CHH108" s="4"/>
      <c r="CHI108" s="4"/>
      <c r="CHJ108" s="4"/>
      <c r="CHK108" s="4"/>
      <c r="CHL108" s="4"/>
      <c r="CHM108" s="4"/>
      <c r="CHN108" s="4"/>
      <c r="CHO108" s="4"/>
      <c r="CHP108" s="4"/>
      <c r="CHQ108" s="4"/>
      <c r="CHR108" s="4"/>
      <c r="CHS108" s="4"/>
      <c r="CHT108" s="4"/>
      <c r="CHU108" s="4"/>
      <c r="CHV108" s="4"/>
      <c r="CHW108" s="4"/>
      <c r="CHX108" s="4"/>
      <c r="CHY108" s="4"/>
      <c r="CHZ108" s="4"/>
      <c r="CIA108" s="4"/>
      <c r="CIB108" s="4"/>
      <c r="CIC108" s="4"/>
      <c r="CID108" s="4"/>
      <c r="CIE108" s="4"/>
      <c r="CIF108" s="4"/>
      <c r="CIG108" s="4"/>
      <c r="CIH108" s="4"/>
      <c r="CII108" s="4"/>
      <c r="CIJ108" s="4"/>
      <c r="CIK108" s="4"/>
      <c r="CIL108" s="4"/>
      <c r="CIM108" s="4"/>
      <c r="CIN108" s="4"/>
      <c r="CIO108" s="4"/>
      <c r="CIP108" s="4"/>
      <c r="CIQ108" s="4"/>
      <c r="CIR108" s="4"/>
      <c r="CIS108" s="4"/>
      <c r="CIT108" s="4"/>
      <c r="CIU108" s="4"/>
      <c r="CIV108" s="4"/>
      <c r="CIW108" s="4"/>
      <c r="CIX108" s="4"/>
      <c r="CIY108" s="4"/>
      <c r="CIZ108" s="4"/>
      <c r="CJA108" s="4"/>
      <c r="CJB108" s="4"/>
      <c r="CJC108" s="4"/>
      <c r="CJD108" s="4"/>
      <c r="CJE108" s="4"/>
      <c r="CJF108" s="4"/>
      <c r="CJG108" s="4"/>
      <c r="CJH108" s="4"/>
      <c r="CJI108" s="4"/>
      <c r="CJJ108" s="4"/>
      <c r="CJK108" s="4"/>
      <c r="CJL108" s="4"/>
      <c r="CJM108" s="4"/>
      <c r="CJN108" s="4"/>
      <c r="CJO108" s="4"/>
      <c r="CJP108" s="4"/>
      <c r="CJQ108" s="4"/>
      <c r="CJR108" s="4"/>
      <c r="CJS108" s="4"/>
      <c r="CJT108" s="4"/>
      <c r="CJU108" s="4"/>
      <c r="CJV108" s="4"/>
      <c r="CJW108" s="4"/>
      <c r="CJX108" s="4"/>
      <c r="CJY108" s="4"/>
      <c r="CJZ108" s="4"/>
      <c r="CKA108" s="4"/>
      <c r="CKB108" s="4"/>
      <c r="CKC108" s="4"/>
      <c r="CKD108" s="4"/>
      <c r="CKE108" s="4"/>
      <c r="CKF108" s="4"/>
      <c r="CKG108" s="4"/>
      <c r="CKH108" s="4"/>
      <c r="CKI108" s="4"/>
      <c r="CKJ108" s="4"/>
      <c r="CKK108" s="4"/>
      <c r="CKL108" s="4"/>
      <c r="CKM108" s="4"/>
      <c r="CKN108" s="4"/>
      <c r="CKO108" s="4"/>
      <c r="CKP108" s="4"/>
      <c r="CKQ108" s="4"/>
      <c r="CKR108" s="4"/>
      <c r="CKS108" s="4"/>
      <c r="CKT108" s="4"/>
      <c r="CKU108" s="4"/>
      <c r="CKV108" s="4"/>
      <c r="CKW108" s="4"/>
      <c r="CKX108" s="4"/>
      <c r="CKY108" s="4"/>
      <c r="CKZ108" s="4"/>
      <c r="CLA108" s="4"/>
      <c r="CLB108" s="4"/>
      <c r="CLC108" s="4"/>
      <c r="CLD108" s="4"/>
      <c r="CLE108" s="4"/>
      <c r="CLF108" s="4"/>
      <c r="CLG108" s="4"/>
      <c r="CLH108" s="4"/>
      <c r="CLI108" s="4"/>
      <c r="CLJ108" s="4"/>
      <c r="CLK108" s="4"/>
      <c r="CLL108" s="4"/>
      <c r="CLM108" s="4"/>
      <c r="CLN108" s="4"/>
      <c r="CLO108" s="4"/>
      <c r="CLP108" s="4"/>
      <c r="CLQ108" s="4"/>
      <c r="CLR108" s="4"/>
      <c r="CLS108" s="4"/>
      <c r="CLT108" s="4"/>
      <c r="CLU108" s="4"/>
      <c r="CLV108" s="4"/>
      <c r="CLW108" s="4"/>
      <c r="CLX108" s="4"/>
      <c r="CLY108" s="4"/>
      <c r="CLZ108" s="4"/>
      <c r="CMA108" s="4"/>
      <c r="CMB108" s="4"/>
      <c r="CMC108" s="4"/>
      <c r="CMD108" s="4"/>
      <c r="CME108" s="4"/>
      <c r="CMF108" s="4"/>
      <c r="CMG108" s="4"/>
      <c r="CMH108" s="4"/>
      <c r="CMI108" s="4"/>
      <c r="CMJ108" s="4"/>
      <c r="CMK108" s="4"/>
      <c r="CML108" s="4"/>
      <c r="CMM108" s="4"/>
      <c r="CMN108" s="4"/>
      <c r="CMO108" s="4"/>
      <c r="CMP108" s="4"/>
      <c r="CMQ108" s="4"/>
      <c r="CMR108" s="4"/>
      <c r="CMS108" s="4"/>
      <c r="CMT108" s="4"/>
      <c r="CMU108" s="4"/>
      <c r="CMV108" s="4"/>
      <c r="CMW108" s="4"/>
      <c r="CMX108" s="4"/>
      <c r="CMY108" s="4"/>
      <c r="CMZ108" s="4"/>
      <c r="CNA108" s="4"/>
      <c r="CNB108" s="4"/>
      <c r="CNC108" s="4"/>
      <c r="CND108" s="4"/>
      <c r="CNE108" s="4"/>
      <c r="CNF108" s="4"/>
      <c r="CNG108" s="4"/>
      <c r="CNH108" s="4"/>
      <c r="CNI108" s="4"/>
      <c r="CNJ108" s="4"/>
      <c r="CNK108" s="4"/>
      <c r="CNL108" s="4"/>
      <c r="CNM108" s="4"/>
      <c r="CNN108" s="4"/>
      <c r="CNO108" s="4"/>
      <c r="CNP108" s="4"/>
      <c r="CNQ108" s="4"/>
      <c r="CNR108" s="4"/>
      <c r="CNS108" s="4"/>
      <c r="CNT108" s="4"/>
      <c r="CNU108" s="4"/>
      <c r="CNV108" s="4"/>
      <c r="CNW108" s="4"/>
      <c r="CNX108" s="4"/>
      <c r="CNY108" s="4"/>
      <c r="CNZ108" s="4"/>
      <c r="COA108" s="4"/>
      <c r="COB108" s="4"/>
      <c r="COC108" s="4"/>
      <c r="COD108" s="4"/>
      <c r="COE108" s="4"/>
      <c r="COF108" s="4"/>
      <c r="COG108" s="4"/>
      <c r="COH108" s="4"/>
      <c r="COI108" s="4"/>
      <c r="COJ108" s="4"/>
      <c r="COK108" s="4"/>
      <c r="COL108" s="4"/>
      <c r="COM108" s="4"/>
      <c r="CON108" s="4"/>
      <c r="COO108" s="4"/>
      <c r="COP108" s="4"/>
      <c r="COQ108" s="4"/>
      <c r="COR108" s="4"/>
      <c r="COS108" s="4"/>
      <c r="COT108" s="4"/>
      <c r="COU108" s="4"/>
      <c r="COV108" s="4"/>
      <c r="COW108" s="4"/>
      <c r="COX108" s="4"/>
      <c r="COY108" s="4"/>
      <c r="COZ108" s="4"/>
      <c r="CPA108" s="4"/>
      <c r="CPB108" s="4"/>
      <c r="CPC108" s="4"/>
      <c r="CPD108" s="4"/>
      <c r="CPE108" s="4"/>
      <c r="CPF108" s="4"/>
      <c r="CPG108" s="4"/>
      <c r="CPH108" s="4"/>
      <c r="CPI108" s="4"/>
      <c r="CPJ108" s="4"/>
      <c r="CPK108" s="4"/>
      <c r="CPL108" s="4"/>
      <c r="CPM108" s="4"/>
      <c r="CPN108" s="4"/>
      <c r="CPO108" s="4"/>
      <c r="CPP108" s="4"/>
      <c r="CPQ108" s="4"/>
      <c r="CPR108" s="4"/>
      <c r="CPS108" s="4"/>
      <c r="CPT108" s="4"/>
      <c r="CPU108" s="4"/>
      <c r="CPV108" s="4"/>
      <c r="CPW108" s="4"/>
      <c r="CPX108" s="4"/>
      <c r="CPY108" s="4"/>
      <c r="CPZ108" s="4"/>
      <c r="CQA108" s="4"/>
      <c r="CQB108" s="4"/>
      <c r="CQC108" s="4"/>
      <c r="CQD108" s="4"/>
      <c r="CQE108" s="4"/>
      <c r="CQF108" s="4"/>
      <c r="CQG108" s="4"/>
      <c r="CQH108" s="4"/>
      <c r="CQI108" s="4"/>
      <c r="CQJ108" s="4"/>
      <c r="CQK108" s="4"/>
      <c r="CQL108" s="4"/>
      <c r="CQM108" s="4"/>
      <c r="CQN108" s="4"/>
      <c r="CQO108" s="4"/>
      <c r="CQP108" s="4"/>
      <c r="CQQ108" s="4"/>
      <c r="CQR108" s="4"/>
      <c r="CQS108" s="4"/>
      <c r="CQT108" s="4"/>
      <c r="CQU108" s="4"/>
      <c r="CQV108" s="4"/>
      <c r="CQW108" s="4"/>
      <c r="CQX108" s="4"/>
      <c r="CQY108" s="4"/>
      <c r="CQZ108" s="4"/>
      <c r="CRA108" s="4"/>
      <c r="CRB108" s="4"/>
      <c r="CRC108" s="4"/>
      <c r="CRD108" s="4"/>
      <c r="CRE108" s="4"/>
      <c r="CRF108" s="4"/>
      <c r="CRG108" s="4"/>
      <c r="CRH108" s="4"/>
      <c r="CRI108" s="4"/>
      <c r="CRJ108" s="4"/>
      <c r="CRK108" s="4"/>
      <c r="CRL108" s="4"/>
      <c r="CRM108" s="4"/>
      <c r="CRN108" s="4"/>
      <c r="CRO108" s="4"/>
      <c r="CRP108" s="4"/>
      <c r="CRQ108" s="4"/>
      <c r="CRR108" s="4"/>
      <c r="CRS108" s="4"/>
      <c r="CRT108" s="4"/>
      <c r="CRU108" s="4"/>
      <c r="CRV108" s="4"/>
      <c r="CRW108" s="4"/>
      <c r="CRX108" s="4"/>
      <c r="CRY108" s="4"/>
      <c r="CRZ108" s="4"/>
      <c r="CSA108" s="4"/>
      <c r="CSB108" s="4"/>
      <c r="CSC108" s="4"/>
      <c r="CSD108" s="4"/>
      <c r="CSE108" s="4"/>
      <c r="CSF108" s="4"/>
      <c r="CSG108" s="4"/>
      <c r="CSH108" s="4"/>
      <c r="CSI108" s="4"/>
      <c r="CSJ108" s="4"/>
      <c r="CSK108" s="4"/>
      <c r="CSL108" s="4"/>
      <c r="CSM108" s="4"/>
      <c r="CSN108" s="4"/>
      <c r="CSO108" s="4"/>
      <c r="CSP108" s="4"/>
      <c r="CSQ108" s="4"/>
      <c r="CSR108" s="4"/>
      <c r="CSS108" s="4"/>
      <c r="CST108" s="4"/>
      <c r="CSU108" s="4"/>
      <c r="CSV108" s="4"/>
      <c r="CSW108" s="4"/>
      <c r="CSX108" s="4"/>
      <c r="CSY108" s="4"/>
      <c r="CSZ108" s="4"/>
      <c r="CTA108" s="4"/>
      <c r="CTB108" s="4"/>
      <c r="CTC108" s="4"/>
      <c r="CTD108" s="4"/>
      <c r="CTE108" s="4"/>
      <c r="CTF108" s="4"/>
      <c r="CTG108" s="4"/>
      <c r="CTH108" s="4"/>
      <c r="CTI108" s="4"/>
      <c r="CTJ108" s="4"/>
      <c r="CTK108" s="4"/>
      <c r="CTL108" s="4"/>
      <c r="CTM108" s="4"/>
      <c r="CTN108" s="4"/>
      <c r="CTO108" s="4"/>
      <c r="CTP108" s="4"/>
      <c r="CTQ108" s="4"/>
      <c r="CTR108" s="4"/>
      <c r="CTS108" s="4"/>
      <c r="CTT108" s="4"/>
      <c r="CTU108" s="4"/>
      <c r="CTV108" s="4"/>
      <c r="CTW108" s="4"/>
      <c r="CTX108" s="4"/>
      <c r="CTY108" s="4"/>
      <c r="CTZ108" s="4"/>
      <c r="CUA108" s="4"/>
      <c r="CUB108" s="4"/>
      <c r="CUC108" s="4"/>
      <c r="CUD108" s="4"/>
      <c r="CUE108" s="4"/>
      <c r="CUF108" s="4"/>
      <c r="CUG108" s="4"/>
      <c r="CUH108" s="4"/>
      <c r="CUI108" s="4"/>
      <c r="CUJ108" s="4"/>
      <c r="CUK108" s="4"/>
      <c r="CUL108" s="4"/>
      <c r="CUM108" s="4"/>
      <c r="CUN108" s="4"/>
      <c r="CUO108" s="4"/>
      <c r="CUP108" s="4"/>
      <c r="CUQ108" s="4"/>
      <c r="CUR108" s="4"/>
      <c r="CUS108" s="4"/>
      <c r="CUT108" s="4"/>
      <c r="CUU108" s="4"/>
      <c r="CUV108" s="4"/>
      <c r="CUW108" s="4"/>
      <c r="CUX108" s="4"/>
      <c r="CUY108" s="4"/>
      <c r="CUZ108" s="4"/>
      <c r="CVA108" s="4"/>
      <c r="CVB108" s="4"/>
      <c r="CVC108" s="4"/>
      <c r="CVD108" s="4"/>
      <c r="CVE108" s="4"/>
      <c r="CVF108" s="4"/>
      <c r="CVG108" s="4"/>
      <c r="CVH108" s="4"/>
      <c r="CVI108" s="4"/>
      <c r="CVJ108" s="4"/>
      <c r="CVK108" s="4"/>
      <c r="CVL108" s="4"/>
      <c r="CVM108" s="4"/>
      <c r="CVN108" s="4"/>
      <c r="CVO108" s="4"/>
      <c r="CVP108" s="4"/>
      <c r="CVQ108" s="4"/>
      <c r="CVR108" s="4"/>
      <c r="CVS108" s="4"/>
      <c r="CVT108" s="4"/>
      <c r="CVU108" s="4"/>
      <c r="CVV108" s="4"/>
      <c r="CVW108" s="4"/>
      <c r="CVX108" s="4"/>
      <c r="CVY108" s="4"/>
      <c r="CVZ108" s="4"/>
      <c r="CWA108" s="4"/>
      <c r="CWB108" s="4"/>
      <c r="CWC108" s="4"/>
      <c r="CWD108" s="4"/>
      <c r="CWE108" s="4"/>
      <c r="CWF108" s="4"/>
      <c r="CWG108" s="4"/>
      <c r="CWH108" s="4"/>
      <c r="CWI108" s="4"/>
      <c r="CWJ108" s="4"/>
      <c r="CWK108" s="4"/>
      <c r="CWL108" s="4"/>
      <c r="CWM108" s="4"/>
      <c r="CWN108" s="4"/>
      <c r="CWO108" s="4"/>
      <c r="CWP108" s="4"/>
      <c r="CWQ108" s="4"/>
      <c r="CWR108" s="4"/>
      <c r="CWS108" s="4"/>
      <c r="CWT108" s="4"/>
      <c r="CWU108" s="4"/>
      <c r="CWV108" s="4"/>
      <c r="CWW108" s="4"/>
      <c r="CWX108" s="4"/>
      <c r="CWY108" s="4"/>
      <c r="CWZ108" s="4"/>
      <c r="CXA108" s="4"/>
      <c r="CXB108" s="4"/>
      <c r="CXC108" s="4"/>
      <c r="CXD108" s="4"/>
      <c r="CXE108" s="4"/>
      <c r="CXF108" s="4"/>
      <c r="CXG108" s="4"/>
      <c r="CXH108" s="4"/>
      <c r="CXI108" s="4"/>
      <c r="CXJ108" s="4"/>
      <c r="CXK108" s="4"/>
      <c r="CXL108" s="4"/>
      <c r="CXM108" s="4"/>
      <c r="CXN108" s="4"/>
      <c r="CXO108" s="4"/>
      <c r="CXP108" s="4"/>
      <c r="CXQ108" s="4"/>
      <c r="CXR108" s="4"/>
      <c r="CXS108" s="4"/>
      <c r="CXT108" s="4"/>
      <c r="CXU108" s="4"/>
      <c r="CXV108" s="4"/>
      <c r="CXW108" s="4"/>
      <c r="CXX108" s="4"/>
      <c r="CXY108" s="4"/>
      <c r="CXZ108" s="4"/>
      <c r="CYA108" s="4"/>
      <c r="CYB108" s="4"/>
      <c r="CYC108" s="4"/>
      <c r="CYD108" s="4"/>
      <c r="CYE108" s="4"/>
      <c r="CYF108" s="4"/>
      <c r="CYG108" s="4"/>
      <c r="CYH108" s="4"/>
      <c r="CYI108" s="4"/>
      <c r="CYJ108" s="4"/>
      <c r="CYK108" s="4"/>
      <c r="CYL108" s="4"/>
      <c r="CYM108" s="4"/>
      <c r="CYN108" s="4"/>
      <c r="CYO108" s="4"/>
      <c r="CYP108" s="4"/>
      <c r="CYQ108" s="4"/>
      <c r="CYR108" s="4"/>
      <c r="CYS108" s="4"/>
      <c r="CYT108" s="4"/>
      <c r="CYU108" s="4"/>
      <c r="CYV108" s="4"/>
      <c r="CYW108" s="4"/>
      <c r="CYX108" s="4"/>
      <c r="CYY108" s="4"/>
      <c r="CYZ108" s="4"/>
      <c r="CZA108" s="4"/>
      <c r="CZB108" s="4"/>
      <c r="CZC108" s="4"/>
      <c r="CZD108" s="4"/>
      <c r="CZE108" s="4"/>
      <c r="CZF108" s="4"/>
      <c r="CZG108" s="4"/>
      <c r="CZH108" s="4"/>
      <c r="CZI108" s="4"/>
      <c r="CZJ108" s="4"/>
      <c r="CZK108" s="4"/>
      <c r="CZL108" s="4"/>
      <c r="CZM108" s="4"/>
      <c r="CZN108" s="4"/>
      <c r="CZO108" s="4"/>
      <c r="CZP108" s="4"/>
      <c r="CZQ108" s="4"/>
      <c r="CZR108" s="4"/>
      <c r="CZS108" s="4"/>
      <c r="CZT108" s="4"/>
      <c r="CZU108" s="4"/>
      <c r="CZV108" s="4"/>
      <c r="CZW108" s="4"/>
      <c r="CZX108" s="4"/>
      <c r="CZY108" s="4"/>
      <c r="CZZ108" s="4"/>
      <c r="DAA108" s="4"/>
      <c r="DAB108" s="4"/>
      <c r="DAC108" s="4"/>
      <c r="DAD108" s="4"/>
      <c r="DAE108" s="4"/>
      <c r="DAF108" s="4"/>
      <c r="DAG108" s="4"/>
      <c r="DAH108" s="4"/>
      <c r="DAI108" s="4"/>
      <c r="DAJ108" s="4"/>
      <c r="DAK108" s="4"/>
      <c r="DAL108" s="4"/>
      <c r="DAM108" s="4"/>
      <c r="DAN108" s="4"/>
      <c r="DAO108" s="4"/>
      <c r="DAP108" s="4"/>
      <c r="DAQ108" s="4"/>
      <c r="DAR108" s="4"/>
      <c r="DAS108" s="4"/>
      <c r="DAT108" s="4"/>
      <c r="DAU108" s="4"/>
      <c r="DAV108" s="4"/>
      <c r="DAW108" s="4"/>
      <c r="DAX108" s="4"/>
      <c r="DAY108" s="4"/>
      <c r="DAZ108" s="4"/>
      <c r="DBA108" s="4"/>
      <c r="DBB108" s="4"/>
      <c r="DBC108" s="4"/>
      <c r="DBD108" s="4"/>
      <c r="DBE108" s="4"/>
      <c r="DBF108" s="4"/>
      <c r="DBG108" s="4"/>
      <c r="DBH108" s="4"/>
      <c r="DBI108" s="4"/>
      <c r="DBJ108" s="4"/>
      <c r="DBK108" s="4"/>
      <c r="DBL108" s="4"/>
      <c r="DBM108" s="4"/>
      <c r="DBN108" s="4"/>
      <c r="DBO108" s="4"/>
      <c r="DBP108" s="4"/>
      <c r="DBQ108" s="4"/>
      <c r="DBR108" s="4"/>
      <c r="DBS108" s="4"/>
      <c r="DBT108" s="4"/>
      <c r="DBU108" s="4"/>
      <c r="DBV108" s="4"/>
      <c r="DBW108" s="4"/>
      <c r="DBX108" s="4"/>
      <c r="DBY108" s="4"/>
      <c r="DBZ108" s="4"/>
      <c r="DCA108" s="4"/>
      <c r="DCB108" s="4"/>
      <c r="DCC108" s="4"/>
      <c r="DCD108" s="4"/>
      <c r="DCE108" s="4"/>
      <c r="DCF108" s="4"/>
      <c r="DCG108" s="4"/>
      <c r="DCH108" s="4"/>
      <c r="DCI108" s="4"/>
      <c r="DCJ108" s="4"/>
      <c r="DCK108" s="4"/>
      <c r="DCL108" s="4"/>
      <c r="DCM108" s="4"/>
      <c r="DCN108" s="4"/>
      <c r="DCO108" s="4"/>
      <c r="DCP108" s="4"/>
      <c r="DCQ108" s="4"/>
      <c r="DCR108" s="4"/>
      <c r="DCS108" s="4"/>
      <c r="DCT108" s="4"/>
      <c r="DCU108" s="4"/>
      <c r="DCV108" s="4"/>
      <c r="DCW108" s="4"/>
      <c r="DCX108" s="4"/>
      <c r="DCY108" s="4"/>
      <c r="DCZ108" s="4"/>
      <c r="DDA108" s="4"/>
      <c r="DDB108" s="4"/>
      <c r="DDC108" s="4"/>
      <c r="DDD108" s="4"/>
      <c r="DDE108" s="4"/>
      <c r="DDF108" s="4"/>
      <c r="DDG108" s="4"/>
      <c r="DDH108" s="4"/>
      <c r="DDI108" s="4"/>
      <c r="DDJ108" s="4"/>
      <c r="DDK108" s="4"/>
      <c r="DDL108" s="4"/>
      <c r="DDM108" s="4"/>
      <c r="DDN108" s="4"/>
      <c r="DDO108" s="4"/>
      <c r="DDP108" s="4"/>
      <c r="DDQ108" s="4"/>
      <c r="DDR108" s="4"/>
      <c r="DDS108" s="4"/>
      <c r="DDT108" s="4"/>
      <c r="DDU108" s="4"/>
      <c r="DDV108" s="4"/>
      <c r="DDW108" s="4"/>
      <c r="DDX108" s="4"/>
      <c r="DDY108" s="4"/>
      <c r="DDZ108" s="4"/>
      <c r="DEA108" s="4"/>
      <c r="DEB108" s="4"/>
      <c r="DEC108" s="4"/>
      <c r="DED108" s="4"/>
      <c r="DEE108" s="4"/>
      <c r="DEF108" s="4"/>
      <c r="DEG108" s="4"/>
      <c r="DEH108" s="4"/>
      <c r="DEI108" s="4"/>
      <c r="DEJ108" s="4"/>
      <c r="DEK108" s="4"/>
      <c r="DEL108" s="4"/>
      <c r="DEM108" s="4"/>
      <c r="DEN108" s="4"/>
      <c r="DEO108" s="4"/>
      <c r="DEP108" s="4"/>
      <c r="DEQ108" s="4"/>
      <c r="DER108" s="4"/>
      <c r="DES108" s="4"/>
      <c r="DET108" s="4"/>
      <c r="DEU108" s="4"/>
      <c r="DEV108" s="4"/>
      <c r="DEW108" s="4"/>
      <c r="DEX108" s="4"/>
      <c r="DEY108" s="4"/>
      <c r="DEZ108" s="4"/>
      <c r="DFA108" s="4"/>
      <c r="DFB108" s="4"/>
      <c r="DFC108" s="4"/>
      <c r="DFD108" s="4"/>
      <c r="DFE108" s="4"/>
      <c r="DFF108" s="4"/>
      <c r="DFG108" s="4"/>
      <c r="DFH108" s="4"/>
      <c r="DFI108" s="4"/>
      <c r="DFJ108" s="4"/>
      <c r="DFK108" s="4"/>
      <c r="DFL108" s="4"/>
      <c r="DFM108" s="4"/>
      <c r="DFN108" s="4"/>
      <c r="DFO108" s="4"/>
      <c r="DFP108" s="4"/>
      <c r="DFQ108" s="4"/>
      <c r="DFR108" s="4"/>
      <c r="DFS108" s="4"/>
      <c r="DFT108" s="4"/>
      <c r="DFU108" s="4"/>
      <c r="DFV108" s="4"/>
      <c r="DFW108" s="4"/>
      <c r="DFX108" s="4"/>
      <c r="DFY108" s="4"/>
      <c r="DFZ108" s="4"/>
      <c r="DGA108" s="4"/>
      <c r="DGB108" s="4"/>
      <c r="DGC108" s="4"/>
      <c r="DGD108" s="4"/>
      <c r="DGE108" s="4"/>
      <c r="DGF108" s="4"/>
      <c r="DGG108" s="4"/>
      <c r="DGH108" s="4"/>
      <c r="DGI108" s="4"/>
      <c r="DGJ108" s="4"/>
      <c r="DGK108" s="4"/>
      <c r="DGL108" s="4"/>
      <c r="DGM108" s="4"/>
      <c r="DGN108" s="4"/>
      <c r="DGO108" s="4"/>
      <c r="DGP108" s="4"/>
      <c r="DGQ108" s="4"/>
      <c r="DGR108" s="4"/>
      <c r="DGS108" s="4"/>
      <c r="DGT108" s="4"/>
      <c r="DGU108" s="4"/>
      <c r="DGV108" s="4"/>
      <c r="DGW108" s="4"/>
      <c r="DGX108" s="4"/>
      <c r="DGY108" s="4"/>
      <c r="DGZ108" s="4"/>
      <c r="DHA108" s="4"/>
      <c r="DHB108" s="4"/>
      <c r="DHC108" s="4"/>
      <c r="DHD108" s="4"/>
      <c r="DHE108" s="4"/>
      <c r="DHF108" s="4"/>
      <c r="DHG108" s="4"/>
      <c r="DHH108" s="4"/>
      <c r="DHI108" s="4"/>
      <c r="DHJ108" s="4"/>
      <c r="DHK108" s="4"/>
      <c r="DHL108" s="4"/>
      <c r="DHM108" s="4"/>
      <c r="DHN108" s="4"/>
      <c r="DHO108" s="4"/>
      <c r="DHP108" s="4"/>
      <c r="DHQ108" s="4"/>
      <c r="DHR108" s="4"/>
      <c r="DHS108" s="4"/>
      <c r="DHT108" s="4"/>
      <c r="DHU108" s="4"/>
      <c r="DHV108" s="4"/>
      <c r="DHW108" s="4"/>
      <c r="DHX108" s="4"/>
      <c r="DHY108" s="4"/>
      <c r="DHZ108" s="4"/>
      <c r="DIA108" s="4"/>
      <c r="DIB108" s="4"/>
      <c r="DIC108" s="4"/>
      <c r="DID108" s="4"/>
      <c r="DIE108" s="4"/>
      <c r="DIF108" s="4"/>
      <c r="DIG108" s="4"/>
      <c r="DIH108" s="4"/>
      <c r="DII108" s="4"/>
      <c r="DIJ108" s="4"/>
      <c r="DIK108" s="4"/>
      <c r="DIL108" s="4"/>
      <c r="DIM108" s="4"/>
      <c r="DIN108" s="4"/>
      <c r="DIO108" s="4"/>
      <c r="DIP108" s="4"/>
      <c r="DIQ108" s="4"/>
      <c r="DIR108" s="4"/>
      <c r="DIS108" s="4"/>
      <c r="DIT108" s="4"/>
      <c r="DIU108" s="4"/>
      <c r="DIV108" s="4"/>
      <c r="DIW108" s="4"/>
      <c r="DIX108" s="4"/>
      <c r="DIY108" s="4"/>
      <c r="DIZ108" s="4"/>
      <c r="DJA108" s="4"/>
      <c r="DJB108" s="4"/>
      <c r="DJC108" s="4"/>
      <c r="DJD108" s="4"/>
      <c r="DJE108" s="4"/>
      <c r="DJF108" s="4"/>
      <c r="DJG108" s="4"/>
      <c r="DJH108" s="4"/>
      <c r="DJI108" s="4"/>
      <c r="DJJ108" s="4"/>
      <c r="DJK108" s="4"/>
      <c r="DJL108" s="4"/>
      <c r="DJM108" s="4"/>
      <c r="DJN108" s="4"/>
      <c r="DJO108" s="4"/>
      <c r="DJP108" s="4"/>
      <c r="DJQ108" s="4"/>
      <c r="DJR108" s="4"/>
      <c r="DJS108" s="4"/>
      <c r="DJT108" s="4"/>
      <c r="DJU108" s="4"/>
      <c r="DJV108" s="4"/>
      <c r="DJW108" s="4"/>
      <c r="DJX108" s="4"/>
      <c r="DJY108" s="4"/>
      <c r="DJZ108" s="4"/>
      <c r="DKA108" s="4"/>
      <c r="DKB108" s="4"/>
      <c r="DKC108" s="4"/>
      <c r="DKD108" s="4"/>
      <c r="DKE108" s="4"/>
      <c r="DKF108" s="4"/>
      <c r="DKG108" s="4"/>
      <c r="DKH108" s="4"/>
      <c r="DKI108" s="4"/>
      <c r="DKJ108" s="4"/>
      <c r="DKK108" s="4"/>
      <c r="DKL108" s="4"/>
      <c r="DKM108" s="4"/>
      <c r="DKN108" s="4"/>
      <c r="DKO108" s="4"/>
      <c r="DKP108" s="4"/>
      <c r="DKQ108" s="4"/>
      <c r="DKR108" s="4"/>
      <c r="DKS108" s="4"/>
      <c r="DKT108" s="4"/>
      <c r="DKU108" s="4"/>
      <c r="DKV108" s="4"/>
      <c r="DKW108" s="4"/>
      <c r="DKX108" s="4"/>
      <c r="DKY108" s="4"/>
      <c r="DKZ108" s="4"/>
      <c r="DLA108" s="4"/>
      <c r="DLB108" s="4"/>
      <c r="DLC108" s="4"/>
      <c r="DLD108" s="4"/>
      <c r="DLE108" s="4"/>
      <c r="DLF108" s="4"/>
      <c r="DLG108" s="4"/>
      <c r="DLH108" s="4"/>
      <c r="DLI108" s="4"/>
      <c r="DLJ108" s="4"/>
      <c r="DLK108" s="4"/>
      <c r="DLL108" s="4"/>
      <c r="DLM108" s="4"/>
      <c r="DLN108" s="4"/>
      <c r="DLO108" s="4"/>
      <c r="DLP108" s="4"/>
      <c r="DLQ108" s="4"/>
      <c r="DLR108" s="4"/>
      <c r="DLS108" s="4"/>
      <c r="DLT108" s="4"/>
      <c r="DLU108" s="4"/>
      <c r="DLV108" s="4"/>
      <c r="DLW108" s="4"/>
      <c r="DLX108" s="4"/>
      <c r="DLY108" s="4"/>
      <c r="DLZ108" s="4"/>
      <c r="DMA108" s="4"/>
      <c r="DMB108" s="4"/>
      <c r="DMC108" s="4"/>
      <c r="DMD108" s="4"/>
      <c r="DME108" s="4"/>
      <c r="DMF108" s="4"/>
      <c r="DMG108" s="4"/>
      <c r="DMH108" s="4"/>
      <c r="DMI108" s="4"/>
      <c r="DMJ108" s="4"/>
      <c r="DMK108" s="4"/>
      <c r="DML108" s="4"/>
      <c r="DMM108" s="4"/>
      <c r="DMN108" s="4"/>
      <c r="DMO108" s="4"/>
      <c r="DMP108" s="4"/>
      <c r="DMQ108" s="4"/>
      <c r="DMR108" s="4"/>
      <c r="DMS108" s="4"/>
      <c r="DMT108" s="4"/>
      <c r="DMU108" s="4"/>
      <c r="DMV108" s="4"/>
      <c r="DMW108" s="4"/>
      <c r="DMX108" s="4"/>
      <c r="DMY108" s="4"/>
      <c r="DMZ108" s="4"/>
      <c r="DNA108" s="4"/>
      <c r="DNB108" s="4"/>
      <c r="DNC108" s="4"/>
      <c r="DND108" s="4"/>
      <c r="DNE108" s="4"/>
      <c r="DNF108" s="4"/>
      <c r="DNG108" s="4"/>
      <c r="DNH108" s="4"/>
      <c r="DNI108" s="4"/>
      <c r="DNJ108" s="4"/>
      <c r="DNK108" s="4"/>
      <c r="DNL108" s="4"/>
      <c r="DNM108" s="4"/>
      <c r="DNN108" s="4"/>
      <c r="DNO108" s="4"/>
      <c r="DNP108" s="4"/>
      <c r="DNQ108" s="4"/>
      <c r="DNR108" s="4"/>
      <c r="DNS108" s="4"/>
      <c r="DNT108" s="4"/>
      <c r="DNU108" s="4"/>
      <c r="DNV108" s="4"/>
      <c r="DNW108" s="4"/>
      <c r="DNX108" s="4"/>
      <c r="DNY108" s="4"/>
      <c r="DNZ108" s="4"/>
      <c r="DOA108" s="4"/>
      <c r="DOB108" s="4"/>
      <c r="DOC108" s="4"/>
      <c r="DOD108" s="4"/>
      <c r="DOE108" s="4"/>
      <c r="DOF108" s="4"/>
      <c r="DOG108" s="4"/>
      <c r="DOH108" s="4"/>
      <c r="DOI108" s="4"/>
      <c r="DOJ108" s="4"/>
      <c r="DOK108" s="4"/>
      <c r="DOL108" s="4"/>
      <c r="DOM108" s="4"/>
      <c r="DON108" s="4"/>
      <c r="DOO108" s="4"/>
      <c r="DOP108" s="4"/>
      <c r="DOQ108" s="4"/>
      <c r="DOR108" s="4"/>
      <c r="DOS108" s="4"/>
      <c r="DOT108" s="4"/>
      <c r="DOU108" s="4"/>
      <c r="DOV108" s="4"/>
      <c r="DOW108" s="4"/>
      <c r="DOX108" s="4"/>
      <c r="DOY108" s="4"/>
      <c r="DOZ108" s="4"/>
      <c r="DPA108" s="4"/>
      <c r="DPB108" s="4"/>
      <c r="DPC108" s="4"/>
      <c r="DPD108" s="4"/>
      <c r="DPE108" s="4"/>
      <c r="DPF108" s="4"/>
      <c r="DPG108" s="4"/>
      <c r="DPH108" s="4"/>
      <c r="DPI108" s="4"/>
      <c r="DPJ108" s="4"/>
      <c r="DPK108" s="4"/>
      <c r="DPL108" s="4"/>
      <c r="DPM108" s="4"/>
      <c r="DPN108" s="4"/>
      <c r="DPO108" s="4"/>
      <c r="DPP108" s="4"/>
      <c r="DPQ108" s="4"/>
      <c r="DPR108" s="4"/>
      <c r="DPS108" s="4"/>
      <c r="DPT108" s="4"/>
      <c r="DPU108" s="4"/>
      <c r="DPV108" s="4"/>
      <c r="DPW108" s="4"/>
      <c r="DPX108" s="4"/>
      <c r="DPY108" s="4"/>
      <c r="DPZ108" s="4"/>
      <c r="DQA108" s="4"/>
      <c r="DQB108" s="4"/>
      <c r="DQC108" s="4"/>
      <c r="DQD108" s="4"/>
      <c r="DQE108" s="4"/>
      <c r="DQF108" s="4"/>
      <c r="DQG108" s="4"/>
      <c r="DQH108" s="4"/>
      <c r="DQI108" s="4"/>
      <c r="DQJ108" s="4"/>
      <c r="DQK108" s="4"/>
      <c r="DQL108" s="4"/>
      <c r="DQM108" s="4"/>
      <c r="DQN108" s="4"/>
      <c r="DQO108" s="4"/>
      <c r="DQP108" s="4"/>
      <c r="DQQ108" s="4"/>
      <c r="DQR108" s="4"/>
      <c r="DQS108" s="4"/>
      <c r="DQT108" s="4"/>
      <c r="DQU108" s="4"/>
      <c r="DQV108" s="4"/>
      <c r="DQW108" s="4"/>
      <c r="DQX108" s="4"/>
      <c r="DQY108" s="4"/>
      <c r="DQZ108" s="4"/>
      <c r="DRA108" s="4"/>
      <c r="DRB108" s="4"/>
      <c r="DRC108" s="4"/>
      <c r="DRD108" s="4"/>
      <c r="DRE108" s="4"/>
      <c r="DRF108" s="4"/>
      <c r="DRG108" s="4"/>
      <c r="DRH108" s="4"/>
      <c r="DRI108" s="4"/>
      <c r="DRJ108" s="4"/>
      <c r="DRK108" s="4"/>
      <c r="DRL108" s="4"/>
      <c r="DRM108" s="4"/>
      <c r="DRN108" s="4"/>
      <c r="DRO108" s="4"/>
      <c r="DRP108" s="4"/>
      <c r="DRQ108" s="4"/>
      <c r="DRR108" s="4"/>
      <c r="DRS108" s="4"/>
      <c r="DRT108" s="4"/>
      <c r="DRU108" s="4"/>
      <c r="DRV108" s="4"/>
      <c r="DRW108" s="4"/>
      <c r="DRX108" s="4"/>
      <c r="DRY108" s="4"/>
      <c r="DRZ108" s="4"/>
      <c r="DSA108" s="4"/>
      <c r="DSB108" s="4"/>
      <c r="DSC108" s="4"/>
      <c r="DSD108" s="4"/>
      <c r="DSE108" s="4"/>
      <c r="DSF108" s="4"/>
      <c r="DSG108" s="4"/>
      <c r="DSH108" s="4"/>
      <c r="DSI108" s="4"/>
      <c r="DSJ108" s="4"/>
      <c r="DSK108" s="4"/>
      <c r="DSL108" s="4"/>
      <c r="DSM108" s="4"/>
      <c r="DSN108" s="4"/>
      <c r="DSO108" s="4"/>
      <c r="DSP108" s="4"/>
      <c r="DSQ108" s="4"/>
      <c r="DSR108" s="4"/>
      <c r="DSS108" s="4"/>
      <c r="DST108" s="4"/>
      <c r="DSU108" s="4"/>
      <c r="DSV108" s="4"/>
      <c r="DSW108" s="4"/>
      <c r="DSX108" s="4"/>
      <c r="DSY108" s="4"/>
      <c r="DSZ108" s="4"/>
      <c r="DTA108" s="4"/>
      <c r="DTB108" s="4"/>
      <c r="DTC108" s="4"/>
      <c r="DTD108" s="4"/>
      <c r="DTE108" s="4"/>
      <c r="DTF108" s="4"/>
      <c r="DTG108" s="4"/>
      <c r="DTH108" s="4"/>
      <c r="DTI108" s="4"/>
      <c r="DTJ108" s="4"/>
      <c r="DTK108" s="4"/>
      <c r="DTL108" s="4"/>
      <c r="DTM108" s="4"/>
      <c r="DTN108" s="4"/>
      <c r="DTO108" s="4"/>
      <c r="DTP108" s="4"/>
      <c r="DTQ108" s="4"/>
      <c r="DTR108" s="4"/>
      <c r="DTS108" s="4"/>
      <c r="DTT108" s="4"/>
      <c r="DTU108" s="4"/>
      <c r="DTV108" s="4"/>
      <c r="DTW108" s="4"/>
      <c r="DTX108" s="4"/>
      <c r="DTY108" s="4"/>
      <c r="DTZ108" s="4"/>
      <c r="DUA108" s="4"/>
      <c r="DUB108" s="4"/>
      <c r="DUC108" s="4"/>
      <c r="DUD108" s="4"/>
      <c r="DUE108" s="4"/>
      <c r="DUF108" s="4"/>
      <c r="DUG108" s="4"/>
      <c r="DUH108" s="4"/>
      <c r="DUI108" s="4"/>
      <c r="DUJ108" s="4"/>
      <c r="DUK108" s="4"/>
      <c r="DUL108" s="4"/>
      <c r="DUM108" s="4"/>
      <c r="DUN108" s="4"/>
      <c r="DUO108" s="4"/>
      <c r="DUP108" s="4"/>
      <c r="DUQ108" s="4"/>
      <c r="DUR108" s="4"/>
      <c r="DUS108" s="4"/>
      <c r="DUT108" s="4"/>
      <c r="DUU108" s="4"/>
      <c r="DUV108" s="4"/>
      <c r="DUW108" s="4"/>
      <c r="DUX108" s="4"/>
      <c r="DUY108" s="4"/>
      <c r="DUZ108" s="4"/>
      <c r="DVA108" s="4"/>
      <c r="DVB108" s="4"/>
      <c r="DVC108" s="4"/>
      <c r="DVD108" s="4"/>
      <c r="DVE108" s="4"/>
      <c r="DVF108" s="4"/>
      <c r="DVG108" s="4"/>
      <c r="DVH108" s="4"/>
      <c r="DVI108" s="4"/>
      <c r="DVJ108" s="4"/>
      <c r="DVK108" s="4"/>
      <c r="DVL108" s="4"/>
      <c r="DVM108" s="4"/>
      <c r="DVN108" s="4"/>
      <c r="DVO108" s="4"/>
      <c r="DVP108" s="4"/>
      <c r="DVQ108" s="4"/>
      <c r="DVR108" s="4"/>
      <c r="DVS108" s="4"/>
      <c r="DVT108" s="4"/>
      <c r="DVU108" s="4"/>
      <c r="DVV108" s="4"/>
      <c r="DVW108" s="4"/>
      <c r="DVX108" s="4"/>
      <c r="DVY108" s="4"/>
      <c r="DVZ108" s="4"/>
      <c r="DWA108" s="4"/>
      <c r="DWB108" s="4"/>
      <c r="DWC108" s="4"/>
      <c r="DWD108" s="4"/>
      <c r="DWE108" s="4"/>
      <c r="DWF108" s="4"/>
      <c r="DWG108" s="4"/>
      <c r="DWH108" s="4"/>
      <c r="DWI108" s="4"/>
      <c r="DWJ108" s="4"/>
      <c r="DWK108" s="4"/>
      <c r="DWL108" s="4"/>
      <c r="DWM108" s="4"/>
      <c r="DWN108" s="4"/>
      <c r="DWO108" s="4"/>
      <c r="DWP108" s="4"/>
      <c r="DWQ108" s="4"/>
      <c r="DWR108" s="4"/>
      <c r="DWS108" s="4"/>
      <c r="DWT108" s="4"/>
      <c r="DWU108" s="4"/>
      <c r="DWV108" s="4"/>
      <c r="DWW108" s="4"/>
      <c r="DWX108" s="4"/>
      <c r="DWY108" s="4"/>
      <c r="DWZ108" s="4"/>
      <c r="DXA108" s="4"/>
      <c r="DXB108" s="4"/>
      <c r="DXC108" s="4"/>
      <c r="DXD108" s="4"/>
      <c r="DXE108" s="4"/>
      <c r="DXF108" s="4"/>
      <c r="DXG108" s="4"/>
      <c r="DXH108" s="4"/>
      <c r="DXI108" s="4"/>
      <c r="DXJ108" s="4"/>
      <c r="DXK108" s="4"/>
      <c r="DXL108" s="4"/>
      <c r="DXM108" s="4"/>
      <c r="DXN108" s="4"/>
      <c r="DXO108" s="4"/>
      <c r="DXP108" s="4"/>
      <c r="DXQ108" s="4"/>
      <c r="DXR108" s="4"/>
      <c r="DXS108" s="4"/>
      <c r="DXT108" s="4"/>
      <c r="DXU108" s="4"/>
      <c r="DXV108" s="4"/>
      <c r="DXW108" s="4"/>
      <c r="DXX108" s="4"/>
      <c r="DXY108" s="4"/>
      <c r="DXZ108" s="4"/>
      <c r="DYA108" s="4"/>
      <c r="DYB108" s="4"/>
      <c r="DYC108" s="4"/>
      <c r="DYD108" s="4"/>
      <c r="DYE108" s="4"/>
      <c r="DYF108" s="4"/>
      <c r="DYG108" s="4"/>
      <c r="DYH108" s="4"/>
      <c r="DYI108" s="4"/>
      <c r="DYJ108" s="4"/>
      <c r="DYK108" s="4"/>
      <c r="DYL108" s="4"/>
      <c r="DYM108" s="4"/>
      <c r="DYN108" s="4"/>
      <c r="DYO108" s="4"/>
      <c r="DYP108" s="4"/>
      <c r="DYQ108" s="4"/>
      <c r="DYR108" s="4"/>
      <c r="DYS108" s="4"/>
      <c r="DYT108" s="4"/>
      <c r="DYU108" s="4"/>
      <c r="DYV108" s="4"/>
      <c r="DYW108" s="4"/>
      <c r="DYX108" s="4"/>
      <c r="DYY108" s="4"/>
      <c r="DYZ108" s="4"/>
      <c r="DZA108" s="4"/>
      <c r="DZB108" s="4"/>
      <c r="DZC108" s="4"/>
      <c r="DZD108" s="4"/>
      <c r="DZE108" s="4"/>
      <c r="DZF108" s="4"/>
      <c r="DZG108" s="4"/>
      <c r="DZH108" s="4"/>
      <c r="DZI108" s="4"/>
      <c r="DZJ108" s="4"/>
      <c r="DZK108" s="4"/>
      <c r="DZL108" s="4"/>
      <c r="DZM108" s="4"/>
      <c r="DZN108" s="4"/>
      <c r="DZO108" s="4"/>
      <c r="DZP108" s="4"/>
      <c r="DZQ108" s="4"/>
      <c r="DZR108" s="4"/>
      <c r="DZS108" s="4"/>
      <c r="DZT108" s="4"/>
      <c r="DZU108" s="4"/>
      <c r="DZV108" s="4"/>
      <c r="DZW108" s="4"/>
      <c r="DZX108" s="4"/>
      <c r="DZY108" s="4"/>
      <c r="DZZ108" s="4"/>
      <c r="EAA108" s="4"/>
      <c r="EAB108" s="4"/>
      <c r="EAC108" s="4"/>
      <c r="EAD108" s="4"/>
      <c r="EAE108" s="4"/>
      <c r="EAF108" s="4"/>
      <c r="EAG108" s="4"/>
      <c r="EAH108" s="4"/>
      <c r="EAI108" s="4"/>
      <c r="EAJ108" s="4"/>
      <c r="EAK108" s="4"/>
      <c r="EAL108" s="4"/>
      <c r="EAM108" s="4"/>
      <c r="EAN108" s="4"/>
      <c r="EAO108" s="4"/>
      <c r="EAP108" s="4"/>
      <c r="EAQ108" s="4"/>
      <c r="EAR108" s="4"/>
      <c r="EAS108" s="4"/>
      <c r="EAT108" s="4"/>
      <c r="EAU108" s="4"/>
      <c r="EAV108" s="4"/>
      <c r="EAW108" s="4"/>
      <c r="EAX108" s="4"/>
      <c r="EAY108" s="4"/>
      <c r="EAZ108" s="4"/>
      <c r="EBA108" s="4"/>
      <c r="EBB108" s="4"/>
      <c r="EBC108" s="4"/>
      <c r="EBD108" s="4"/>
      <c r="EBE108" s="4"/>
      <c r="EBF108" s="4"/>
      <c r="EBG108" s="4"/>
      <c r="EBH108" s="4"/>
      <c r="EBI108" s="4"/>
      <c r="EBJ108" s="4"/>
      <c r="EBK108" s="4"/>
      <c r="EBL108" s="4"/>
      <c r="EBM108" s="4"/>
      <c r="EBN108" s="4"/>
      <c r="EBO108" s="4"/>
      <c r="EBP108" s="4"/>
      <c r="EBQ108" s="4"/>
      <c r="EBR108" s="4"/>
      <c r="EBS108" s="4"/>
      <c r="EBT108" s="4"/>
      <c r="EBU108" s="4"/>
      <c r="EBV108" s="4"/>
      <c r="EBW108" s="4"/>
      <c r="EBX108" s="4"/>
      <c r="EBY108" s="4"/>
      <c r="EBZ108" s="4"/>
      <c r="ECA108" s="4"/>
      <c r="ECB108" s="4"/>
      <c r="ECC108" s="4"/>
      <c r="ECD108" s="4"/>
      <c r="ECE108" s="4"/>
      <c r="ECF108" s="4"/>
      <c r="ECG108" s="4"/>
      <c r="ECH108" s="4"/>
      <c r="ECI108" s="4"/>
      <c r="ECJ108" s="4"/>
      <c r="ECK108" s="4"/>
      <c r="ECL108" s="4"/>
      <c r="ECM108" s="4"/>
      <c r="ECN108" s="4"/>
      <c r="ECO108" s="4"/>
      <c r="ECP108" s="4"/>
      <c r="ECQ108" s="4"/>
      <c r="ECR108" s="4"/>
      <c r="ECS108" s="4"/>
      <c r="ECT108" s="4"/>
      <c r="ECU108" s="4"/>
      <c r="ECV108" s="4"/>
      <c r="ECW108" s="4"/>
      <c r="ECX108" s="4"/>
      <c r="ECY108" s="4"/>
      <c r="ECZ108" s="4"/>
      <c r="EDA108" s="4"/>
      <c r="EDB108" s="4"/>
      <c r="EDC108" s="4"/>
      <c r="EDD108" s="4"/>
      <c r="EDE108" s="4"/>
      <c r="EDF108" s="4"/>
      <c r="EDG108" s="4"/>
      <c r="EDH108" s="4"/>
      <c r="EDI108" s="4"/>
      <c r="EDJ108" s="4"/>
      <c r="EDK108" s="4"/>
      <c r="EDL108" s="4"/>
      <c r="EDM108" s="4"/>
      <c r="EDN108" s="4"/>
      <c r="EDO108" s="4"/>
      <c r="EDP108" s="4"/>
      <c r="EDQ108" s="4"/>
      <c r="EDR108" s="4"/>
      <c r="EDS108" s="4"/>
      <c r="EDT108" s="4"/>
      <c r="EDU108" s="4"/>
      <c r="EDV108" s="4"/>
      <c r="EDW108" s="4"/>
      <c r="EDX108" s="4"/>
      <c r="EDY108" s="4"/>
      <c r="EDZ108" s="4"/>
      <c r="EEA108" s="4"/>
      <c r="EEB108" s="4"/>
      <c r="EEC108" s="4"/>
      <c r="EED108" s="4"/>
      <c r="EEE108" s="4"/>
      <c r="EEF108" s="4"/>
      <c r="EEG108" s="4"/>
      <c r="EEH108" s="4"/>
      <c r="EEI108" s="4"/>
      <c r="EEJ108" s="4"/>
      <c r="EEK108" s="4"/>
      <c r="EEL108" s="4"/>
      <c r="EEM108" s="4"/>
      <c r="EEN108" s="4"/>
      <c r="EEO108" s="4"/>
      <c r="EEP108" s="4"/>
      <c r="EEQ108" s="4"/>
      <c r="EER108" s="4"/>
      <c r="EES108" s="4"/>
      <c r="EET108" s="4"/>
      <c r="EEU108" s="4"/>
      <c r="EEV108" s="4"/>
      <c r="EEW108" s="4"/>
      <c r="EEX108" s="4"/>
      <c r="EEY108" s="4"/>
      <c r="EEZ108" s="4"/>
      <c r="EFA108" s="4"/>
      <c r="EFB108" s="4"/>
      <c r="EFC108" s="4"/>
      <c r="EFD108" s="4"/>
      <c r="EFE108" s="4"/>
      <c r="EFF108" s="4"/>
      <c r="EFG108" s="4"/>
      <c r="EFH108" s="4"/>
      <c r="EFI108" s="4"/>
      <c r="EFJ108" s="4"/>
      <c r="EFK108" s="4"/>
      <c r="EFL108" s="4"/>
      <c r="EFM108" s="4"/>
      <c r="EFN108" s="4"/>
      <c r="EFO108" s="4"/>
      <c r="EFP108" s="4"/>
      <c r="EFQ108" s="4"/>
      <c r="EFR108" s="4"/>
      <c r="EFS108" s="4"/>
      <c r="EFT108" s="4"/>
      <c r="EFU108" s="4"/>
      <c r="EFV108" s="4"/>
      <c r="EFW108" s="4"/>
      <c r="EFX108" s="4"/>
      <c r="EFY108" s="4"/>
      <c r="EFZ108" s="4"/>
      <c r="EGA108" s="4"/>
      <c r="EGB108" s="4"/>
      <c r="EGC108" s="4"/>
      <c r="EGD108" s="4"/>
      <c r="EGE108" s="4"/>
      <c r="EGF108" s="4"/>
      <c r="EGG108" s="4"/>
      <c r="EGH108" s="4"/>
      <c r="EGI108" s="4"/>
      <c r="EGJ108" s="4"/>
      <c r="EGK108" s="4"/>
      <c r="EGL108" s="4"/>
      <c r="EGM108" s="4"/>
      <c r="EGN108" s="4"/>
      <c r="EGO108" s="4"/>
      <c r="EGP108" s="4"/>
      <c r="EGQ108" s="4"/>
      <c r="EGR108" s="4"/>
      <c r="EGS108" s="4"/>
      <c r="EGT108" s="4"/>
      <c r="EGU108" s="4"/>
      <c r="EGV108" s="4"/>
      <c r="EGW108" s="4"/>
      <c r="EGX108" s="4"/>
      <c r="EGY108" s="4"/>
      <c r="EGZ108" s="4"/>
      <c r="EHA108" s="4"/>
      <c r="EHB108" s="4"/>
      <c r="EHC108" s="4"/>
      <c r="EHD108" s="4"/>
      <c r="EHE108" s="4"/>
      <c r="EHF108" s="4"/>
      <c r="EHG108" s="4"/>
      <c r="EHH108" s="4"/>
      <c r="EHI108" s="4"/>
      <c r="EHJ108" s="4"/>
      <c r="EHK108" s="4"/>
      <c r="EHL108" s="4"/>
      <c r="EHM108" s="4"/>
      <c r="EHN108" s="4"/>
      <c r="EHO108" s="4"/>
      <c r="EHP108" s="4"/>
      <c r="EHQ108" s="4"/>
      <c r="EHR108" s="4"/>
      <c r="EHS108" s="4"/>
      <c r="EHT108" s="4"/>
      <c r="EHU108" s="4"/>
      <c r="EHV108" s="4"/>
      <c r="EHW108" s="4"/>
      <c r="EHX108" s="4"/>
      <c r="EHY108" s="4"/>
      <c r="EHZ108" s="4"/>
      <c r="EIA108" s="4"/>
      <c r="EIB108" s="4"/>
      <c r="EIC108" s="4"/>
      <c r="EID108" s="4"/>
      <c r="EIE108" s="4"/>
      <c r="EIF108" s="4"/>
      <c r="EIG108" s="4"/>
      <c r="EIH108" s="4"/>
      <c r="EII108" s="4"/>
      <c r="EIJ108" s="4"/>
      <c r="EIK108" s="4"/>
      <c r="EIL108" s="4"/>
      <c r="EIM108" s="4"/>
      <c r="EIN108" s="4"/>
      <c r="EIO108" s="4"/>
      <c r="EIP108" s="4"/>
      <c r="EIQ108" s="4"/>
      <c r="EIR108" s="4"/>
      <c r="EIS108" s="4"/>
      <c r="EIT108" s="4"/>
      <c r="EIU108" s="4"/>
      <c r="EIV108" s="4"/>
      <c r="EIW108" s="4"/>
      <c r="EIX108" s="4"/>
      <c r="EIY108" s="4"/>
      <c r="EIZ108" s="4"/>
      <c r="EJA108" s="4"/>
      <c r="EJB108" s="4"/>
      <c r="EJC108" s="4"/>
      <c r="EJD108" s="4"/>
      <c r="EJE108" s="4"/>
      <c r="EJF108" s="4"/>
      <c r="EJG108" s="4"/>
      <c r="EJH108" s="4"/>
      <c r="EJI108" s="4"/>
      <c r="EJJ108" s="4"/>
      <c r="EJK108" s="4"/>
      <c r="EJL108" s="4"/>
      <c r="EJM108" s="4"/>
      <c r="EJN108" s="4"/>
      <c r="EJO108" s="4"/>
      <c r="EJP108" s="4"/>
      <c r="EJQ108" s="4"/>
      <c r="EJR108" s="4"/>
      <c r="EJS108" s="4"/>
      <c r="EJT108" s="4"/>
      <c r="EJU108" s="4"/>
      <c r="EJV108" s="4"/>
      <c r="EJW108" s="4"/>
      <c r="EJX108" s="4"/>
      <c r="EJY108" s="4"/>
      <c r="EJZ108" s="4"/>
      <c r="EKA108" s="4"/>
      <c r="EKB108" s="4"/>
      <c r="EKC108" s="4"/>
      <c r="EKD108" s="4"/>
      <c r="EKE108" s="4"/>
      <c r="EKF108" s="4"/>
      <c r="EKG108" s="4"/>
      <c r="EKH108" s="4"/>
      <c r="EKI108" s="4"/>
      <c r="EKJ108" s="4"/>
      <c r="EKK108" s="4"/>
      <c r="EKL108" s="4"/>
      <c r="EKM108" s="4"/>
      <c r="EKN108" s="4"/>
      <c r="EKO108" s="4"/>
      <c r="EKP108" s="4"/>
      <c r="EKQ108" s="4"/>
      <c r="EKR108" s="4"/>
      <c r="EKS108" s="4"/>
      <c r="EKT108" s="4"/>
      <c r="EKU108" s="4"/>
      <c r="EKV108" s="4"/>
      <c r="EKW108" s="4"/>
      <c r="EKX108" s="4"/>
      <c r="EKY108" s="4"/>
      <c r="EKZ108" s="4"/>
      <c r="ELA108" s="4"/>
      <c r="ELB108" s="4"/>
      <c r="ELC108" s="4"/>
      <c r="ELD108" s="4"/>
      <c r="ELE108" s="4"/>
      <c r="ELF108" s="4"/>
      <c r="ELG108" s="4"/>
      <c r="ELH108" s="4"/>
      <c r="ELI108" s="4"/>
      <c r="ELJ108" s="4"/>
      <c r="ELK108" s="4"/>
      <c r="ELL108" s="4"/>
      <c r="ELM108" s="4"/>
      <c r="ELN108" s="4"/>
      <c r="ELO108" s="4"/>
      <c r="ELP108" s="4"/>
      <c r="ELQ108" s="4"/>
      <c r="ELR108" s="4"/>
      <c r="ELS108" s="4"/>
      <c r="ELT108" s="4"/>
      <c r="ELU108" s="4"/>
      <c r="ELV108" s="4"/>
      <c r="ELW108" s="4"/>
      <c r="ELX108" s="4"/>
      <c r="ELY108" s="4"/>
      <c r="ELZ108" s="4"/>
      <c r="EMA108" s="4"/>
      <c r="EMB108" s="4"/>
      <c r="EMC108" s="4"/>
      <c r="EMD108" s="4"/>
      <c r="EME108" s="4"/>
      <c r="EMF108" s="4"/>
      <c r="EMG108" s="4"/>
      <c r="EMH108" s="4"/>
      <c r="EMI108" s="4"/>
      <c r="EMJ108" s="4"/>
      <c r="EMK108" s="4"/>
      <c r="EML108" s="4"/>
      <c r="EMM108" s="4"/>
      <c r="EMN108" s="4"/>
      <c r="EMO108" s="4"/>
      <c r="EMP108" s="4"/>
      <c r="EMQ108" s="4"/>
      <c r="EMR108" s="4"/>
      <c r="EMS108" s="4"/>
      <c r="EMT108" s="4"/>
      <c r="EMU108" s="4"/>
      <c r="EMV108" s="4"/>
      <c r="EMW108" s="4"/>
      <c r="EMX108" s="4"/>
      <c r="EMY108" s="4"/>
      <c r="EMZ108" s="4"/>
      <c r="ENA108" s="4"/>
      <c r="ENB108" s="4"/>
      <c r="ENC108" s="4"/>
      <c r="END108" s="4"/>
      <c r="ENE108" s="4"/>
      <c r="ENF108" s="4"/>
      <c r="ENG108" s="4"/>
      <c r="ENH108" s="4"/>
      <c r="ENI108" s="4"/>
      <c r="ENJ108" s="4"/>
      <c r="ENK108" s="4"/>
      <c r="ENL108" s="4"/>
      <c r="ENM108" s="4"/>
      <c r="ENN108" s="4"/>
      <c r="ENO108" s="4"/>
      <c r="ENP108" s="4"/>
      <c r="ENQ108" s="4"/>
      <c r="ENR108" s="4"/>
      <c r="ENS108" s="4"/>
      <c r="ENT108" s="4"/>
      <c r="ENU108" s="4"/>
      <c r="ENV108" s="4"/>
      <c r="ENW108" s="4"/>
      <c r="ENX108" s="4"/>
      <c r="ENY108" s="4"/>
      <c r="ENZ108" s="4"/>
      <c r="EOA108" s="4"/>
      <c r="EOB108" s="4"/>
      <c r="EOC108" s="4"/>
      <c r="EOD108" s="4"/>
      <c r="EOE108" s="4"/>
      <c r="EOF108" s="4"/>
      <c r="EOG108" s="4"/>
      <c r="EOH108" s="4"/>
      <c r="EOI108" s="4"/>
      <c r="EOJ108" s="4"/>
      <c r="EOK108" s="4"/>
      <c r="EOL108" s="4"/>
      <c r="EOM108" s="4"/>
      <c r="EON108" s="4"/>
      <c r="EOO108" s="4"/>
      <c r="EOP108" s="4"/>
      <c r="EOQ108" s="4"/>
      <c r="EOR108" s="4"/>
      <c r="EOS108" s="4"/>
      <c r="EOT108" s="4"/>
      <c r="EOU108" s="4"/>
      <c r="EOV108" s="4"/>
      <c r="EOW108" s="4"/>
      <c r="EOX108" s="4"/>
      <c r="EOY108" s="4"/>
      <c r="EOZ108" s="4"/>
      <c r="EPA108" s="4"/>
      <c r="EPB108" s="4"/>
      <c r="EPC108" s="4"/>
      <c r="EPD108" s="4"/>
      <c r="EPE108" s="4"/>
      <c r="EPF108" s="4"/>
      <c r="EPG108" s="4"/>
      <c r="EPH108" s="4"/>
      <c r="EPI108" s="4"/>
      <c r="EPJ108" s="4"/>
      <c r="EPK108" s="4"/>
      <c r="EPL108" s="4"/>
      <c r="EPM108" s="4"/>
      <c r="EPN108" s="4"/>
      <c r="EPO108" s="4"/>
      <c r="EPP108" s="4"/>
      <c r="EPQ108" s="4"/>
      <c r="EPR108" s="4"/>
      <c r="EPS108" s="4"/>
      <c r="EPT108" s="4"/>
      <c r="EPU108" s="4"/>
      <c r="EPV108" s="4"/>
      <c r="EPW108" s="4"/>
      <c r="EPX108" s="4"/>
      <c r="EPY108" s="4"/>
      <c r="EPZ108" s="4"/>
      <c r="EQA108" s="4"/>
      <c r="EQB108" s="4"/>
      <c r="EQC108" s="4"/>
      <c r="EQD108" s="4"/>
      <c r="EQE108" s="4"/>
      <c r="EQF108" s="4"/>
      <c r="EQG108" s="4"/>
      <c r="EQH108" s="4"/>
      <c r="EQI108" s="4"/>
      <c r="EQJ108" s="4"/>
      <c r="EQK108" s="4"/>
      <c r="EQL108" s="4"/>
      <c r="EQM108" s="4"/>
      <c r="EQN108" s="4"/>
      <c r="EQO108" s="4"/>
      <c r="EQP108" s="4"/>
      <c r="EQQ108" s="4"/>
      <c r="EQR108" s="4"/>
      <c r="EQS108" s="4"/>
      <c r="EQT108" s="4"/>
      <c r="EQU108" s="4"/>
      <c r="EQV108" s="4"/>
      <c r="EQW108" s="4"/>
      <c r="EQX108" s="4"/>
      <c r="EQY108" s="4"/>
      <c r="EQZ108" s="4"/>
      <c r="ERA108" s="4"/>
      <c r="ERB108" s="4"/>
      <c r="ERC108" s="4"/>
      <c r="ERD108" s="4"/>
      <c r="ERE108" s="4"/>
      <c r="ERF108" s="4"/>
      <c r="ERG108" s="4"/>
      <c r="ERH108" s="4"/>
      <c r="ERI108" s="4"/>
      <c r="ERJ108" s="4"/>
      <c r="ERK108" s="4"/>
      <c r="ERL108" s="4"/>
      <c r="ERM108" s="4"/>
      <c r="ERN108" s="4"/>
      <c r="ERO108" s="4"/>
      <c r="ERP108" s="4"/>
      <c r="ERQ108" s="4"/>
      <c r="ERR108" s="4"/>
      <c r="ERS108" s="4"/>
      <c r="ERT108" s="4"/>
      <c r="ERU108" s="4"/>
      <c r="ERV108" s="4"/>
      <c r="ERW108" s="4"/>
      <c r="ERX108" s="4"/>
      <c r="ERY108" s="4"/>
      <c r="ERZ108" s="4"/>
      <c r="ESA108" s="4"/>
      <c r="ESB108" s="4"/>
      <c r="ESC108" s="4"/>
      <c r="ESD108" s="4"/>
      <c r="ESE108" s="4"/>
      <c r="ESF108" s="4"/>
      <c r="ESG108" s="4"/>
      <c r="ESH108" s="4"/>
      <c r="ESI108" s="4"/>
      <c r="ESJ108" s="4"/>
      <c r="ESK108" s="4"/>
      <c r="ESL108" s="4"/>
      <c r="ESM108" s="4"/>
      <c r="ESN108" s="4"/>
      <c r="ESO108" s="4"/>
      <c r="ESP108" s="4"/>
      <c r="ESQ108" s="4"/>
      <c r="ESR108" s="4"/>
      <c r="ESS108" s="4"/>
      <c r="EST108" s="4"/>
      <c r="ESU108" s="4"/>
      <c r="ESV108" s="4"/>
      <c r="ESW108" s="4"/>
      <c r="ESX108" s="4"/>
      <c r="ESY108" s="4"/>
      <c r="ESZ108" s="4"/>
      <c r="ETA108" s="4"/>
      <c r="ETB108" s="4"/>
      <c r="ETC108" s="4"/>
      <c r="ETD108" s="4"/>
      <c r="ETE108" s="4"/>
      <c r="ETF108" s="4"/>
      <c r="ETG108" s="4"/>
      <c r="ETH108" s="4"/>
      <c r="ETI108" s="4"/>
      <c r="ETJ108" s="4"/>
      <c r="ETK108" s="4"/>
      <c r="ETL108" s="4"/>
      <c r="ETM108" s="4"/>
      <c r="ETN108" s="4"/>
      <c r="ETO108" s="4"/>
      <c r="ETP108" s="4"/>
      <c r="ETQ108" s="4"/>
      <c r="ETR108" s="4"/>
      <c r="ETS108" s="4"/>
      <c r="ETT108" s="4"/>
      <c r="ETU108" s="4"/>
      <c r="ETV108" s="4"/>
      <c r="ETW108" s="4"/>
      <c r="ETX108" s="4"/>
      <c r="ETY108" s="4"/>
      <c r="ETZ108" s="4"/>
      <c r="EUA108" s="4"/>
      <c r="EUB108" s="4"/>
      <c r="EUC108" s="4"/>
      <c r="EUD108" s="4"/>
      <c r="EUE108" s="4"/>
      <c r="EUF108" s="4"/>
      <c r="EUG108" s="4"/>
      <c r="EUH108" s="4"/>
      <c r="EUI108" s="4"/>
      <c r="EUJ108" s="4"/>
      <c r="EUK108" s="4"/>
      <c r="EUL108" s="4"/>
      <c r="EUM108" s="4"/>
      <c r="EUN108" s="4"/>
      <c r="EUO108" s="4"/>
      <c r="EUP108" s="4"/>
      <c r="EUQ108" s="4"/>
      <c r="EUR108" s="4"/>
      <c r="EUS108" s="4"/>
      <c r="EUT108" s="4"/>
      <c r="EUU108" s="4"/>
      <c r="EUV108" s="4"/>
      <c r="EUW108" s="4"/>
      <c r="EUX108" s="4"/>
      <c r="EUY108" s="4"/>
      <c r="EUZ108" s="4"/>
      <c r="EVA108" s="4"/>
      <c r="EVB108" s="4"/>
      <c r="EVC108" s="4"/>
      <c r="EVD108" s="4"/>
      <c r="EVE108" s="4"/>
      <c r="EVF108" s="4"/>
      <c r="EVG108" s="4"/>
      <c r="EVH108" s="4"/>
      <c r="EVI108" s="4"/>
      <c r="EVJ108" s="4"/>
      <c r="EVK108" s="4"/>
      <c r="EVL108" s="4"/>
      <c r="EVM108" s="4"/>
      <c r="EVN108" s="4"/>
      <c r="EVO108" s="4"/>
      <c r="EVP108" s="4"/>
      <c r="EVQ108" s="4"/>
      <c r="EVR108" s="4"/>
      <c r="EVS108" s="4"/>
      <c r="EVT108" s="4"/>
      <c r="EVU108" s="4"/>
      <c r="EVV108" s="4"/>
      <c r="EVW108" s="4"/>
      <c r="EVX108" s="4"/>
      <c r="EVY108" s="4"/>
      <c r="EVZ108" s="4"/>
      <c r="EWA108" s="4"/>
      <c r="EWB108" s="4"/>
      <c r="EWC108" s="4"/>
      <c r="EWD108" s="4"/>
      <c r="EWE108" s="4"/>
      <c r="EWF108" s="4"/>
      <c r="EWG108" s="4"/>
      <c r="EWH108" s="4"/>
      <c r="EWI108" s="4"/>
      <c r="EWJ108" s="4"/>
      <c r="EWK108" s="4"/>
      <c r="EWL108" s="4"/>
      <c r="EWM108" s="4"/>
      <c r="EWN108" s="4"/>
      <c r="EWO108" s="4"/>
      <c r="EWP108" s="4"/>
      <c r="EWQ108" s="4"/>
      <c r="EWR108" s="4"/>
      <c r="EWS108" s="4"/>
      <c r="EWT108" s="4"/>
      <c r="EWU108" s="4"/>
      <c r="EWV108" s="4"/>
      <c r="EWW108" s="4"/>
      <c r="EWX108" s="4"/>
      <c r="EWY108" s="4"/>
      <c r="EWZ108" s="4"/>
      <c r="EXA108" s="4"/>
      <c r="EXB108" s="4"/>
      <c r="EXC108" s="4"/>
      <c r="EXD108" s="4"/>
      <c r="EXE108" s="4"/>
      <c r="EXF108" s="4"/>
      <c r="EXG108" s="4"/>
      <c r="EXH108" s="4"/>
      <c r="EXI108" s="4"/>
      <c r="EXJ108" s="4"/>
      <c r="EXK108" s="4"/>
      <c r="EXL108" s="4"/>
      <c r="EXM108" s="4"/>
      <c r="EXN108" s="4"/>
      <c r="EXO108" s="4"/>
      <c r="EXP108" s="4"/>
      <c r="EXQ108" s="4"/>
      <c r="EXR108" s="4"/>
      <c r="EXS108" s="4"/>
      <c r="EXT108" s="4"/>
      <c r="EXU108" s="4"/>
      <c r="EXV108" s="4"/>
      <c r="EXW108" s="4"/>
      <c r="EXX108" s="4"/>
      <c r="EXY108" s="4"/>
      <c r="EXZ108" s="4"/>
      <c r="EYA108" s="4"/>
      <c r="EYB108" s="4"/>
      <c r="EYC108" s="4"/>
      <c r="EYD108" s="4"/>
      <c r="EYE108" s="4"/>
      <c r="EYF108" s="4"/>
      <c r="EYG108" s="4"/>
      <c r="EYH108" s="4"/>
      <c r="EYI108" s="4"/>
      <c r="EYJ108" s="4"/>
      <c r="EYK108" s="4"/>
      <c r="EYL108" s="4"/>
      <c r="EYM108" s="4"/>
      <c r="EYN108" s="4"/>
      <c r="EYO108" s="4"/>
      <c r="EYP108" s="4"/>
      <c r="EYQ108" s="4"/>
      <c r="EYR108" s="4"/>
      <c r="EYS108" s="4"/>
      <c r="EYT108" s="4"/>
      <c r="EYU108" s="4"/>
      <c r="EYV108" s="4"/>
      <c r="EYW108" s="4"/>
      <c r="EYX108" s="4"/>
      <c r="EYY108" s="4"/>
      <c r="EYZ108" s="4"/>
      <c r="EZA108" s="4"/>
      <c r="EZB108" s="4"/>
      <c r="EZC108" s="4"/>
      <c r="EZD108" s="4"/>
      <c r="EZE108" s="4"/>
      <c r="EZF108" s="4"/>
      <c r="EZG108" s="4"/>
      <c r="EZH108" s="4"/>
      <c r="EZI108" s="4"/>
      <c r="EZJ108" s="4"/>
      <c r="EZK108" s="4"/>
      <c r="EZL108" s="4"/>
      <c r="EZM108" s="4"/>
      <c r="EZN108" s="4"/>
      <c r="EZO108" s="4"/>
      <c r="EZP108" s="4"/>
      <c r="EZQ108" s="4"/>
      <c r="EZR108" s="4"/>
      <c r="EZS108" s="4"/>
      <c r="EZT108" s="4"/>
      <c r="EZU108" s="4"/>
      <c r="EZV108" s="4"/>
      <c r="EZW108" s="4"/>
      <c r="EZX108" s="4"/>
      <c r="EZY108" s="4"/>
      <c r="EZZ108" s="4"/>
      <c r="FAA108" s="4"/>
      <c r="FAB108" s="4"/>
      <c r="FAC108" s="4"/>
      <c r="FAD108" s="4"/>
      <c r="FAE108" s="4"/>
      <c r="FAF108" s="4"/>
      <c r="FAG108" s="4"/>
      <c r="FAH108" s="4"/>
      <c r="FAI108" s="4"/>
      <c r="FAJ108" s="4"/>
      <c r="FAK108" s="4"/>
      <c r="FAL108" s="4"/>
      <c r="FAM108" s="4"/>
      <c r="FAN108" s="4"/>
      <c r="FAO108" s="4"/>
      <c r="FAP108" s="4"/>
      <c r="FAQ108" s="4"/>
      <c r="FAR108" s="4"/>
      <c r="FAS108" s="4"/>
      <c r="FAT108" s="4"/>
      <c r="FAU108" s="4"/>
      <c r="FAV108" s="4"/>
      <c r="FAW108" s="4"/>
      <c r="FAX108" s="4"/>
      <c r="FAY108" s="4"/>
      <c r="FAZ108" s="4"/>
      <c r="FBA108" s="4"/>
      <c r="FBB108" s="4"/>
      <c r="FBC108" s="4"/>
      <c r="FBD108" s="4"/>
      <c r="FBE108" s="4"/>
      <c r="FBF108" s="4"/>
      <c r="FBG108" s="4"/>
      <c r="FBH108" s="4"/>
      <c r="FBI108" s="4"/>
      <c r="FBJ108" s="4"/>
      <c r="FBK108" s="4"/>
      <c r="FBL108" s="4"/>
      <c r="FBM108" s="4"/>
      <c r="FBN108" s="4"/>
      <c r="FBO108" s="4"/>
      <c r="FBP108" s="4"/>
      <c r="FBQ108" s="4"/>
      <c r="FBR108" s="4"/>
      <c r="FBS108" s="4"/>
      <c r="FBT108" s="4"/>
      <c r="FBU108" s="4"/>
      <c r="FBV108" s="4"/>
      <c r="FBW108" s="4"/>
      <c r="FBX108" s="4"/>
      <c r="FBY108" s="4"/>
      <c r="FBZ108" s="4"/>
      <c r="FCA108" s="4"/>
      <c r="FCB108" s="4"/>
      <c r="FCC108" s="4"/>
      <c r="FCD108" s="4"/>
      <c r="FCE108" s="4"/>
      <c r="FCF108" s="4"/>
      <c r="FCG108" s="4"/>
      <c r="FCH108" s="4"/>
      <c r="FCI108" s="4"/>
      <c r="FCJ108" s="4"/>
      <c r="FCK108" s="4"/>
      <c r="FCL108" s="4"/>
      <c r="FCM108" s="4"/>
      <c r="FCN108" s="4"/>
      <c r="FCO108" s="4"/>
      <c r="FCP108" s="4"/>
      <c r="FCQ108" s="4"/>
      <c r="FCR108" s="4"/>
      <c r="FCS108" s="4"/>
      <c r="FCT108" s="4"/>
      <c r="FCU108" s="4"/>
      <c r="FCV108" s="4"/>
      <c r="FCW108" s="4"/>
      <c r="FCX108" s="4"/>
      <c r="FCY108" s="4"/>
      <c r="FCZ108" s="4"/>
      <c r="FDA108" s="4"/>
      <c r="FDB108" s="4"/>
      <c r="FDC108" s="4"/>
      <c r="FDD108" s="4"/>
      <c r="FDE108" s="4"/>
      <c r="FDF108" s="4"/>
      <c r="FDG108" s="4"/>
      <c r="FDH108" s="4"/>
      <c r="FDI108" s="4"/>
      <c r="FDJ108" s="4"/>
      <c r="FDK108" s="4"/>
      <c r="FDL108" s="4"/>
      <c r="FDM108" s="4"/>
      <c r="FDN108" s="4"/>
      <c r="FDO108" s="4"/>
      <c r="FDP108" s="4"/>
      <c r="FDQ108" s="4"/>
      <c r="FDR108" s="4"/>
      <c r="FDS108" s="4"/>
      <c r="FDT108" s="4"/>
      <c r="FDU108" s="4"/>
      <c r="FDV108" s="4"/>
      <c r="FDW108" s="4"/>
      <c r="FDX108" s="4"/>
      <c r="FDY108" s="4"/>
      <c r="FDZ108" s="4"/>
      <c r="FEA108" s="4"/>
      <c r="FEB108" s="4"/>
      <c r="FEC108" s="4"/>
      <c r="FED108" s="4"/>
      <c r="FEE108" s="4"/>
      <c r="FEF108" s="4"/>
      <c r="FEG108" s="4"/>
      <c r="FEH108" s="4"/>
      <c r="FEI108" s="4"/>
      <c r="FEJ108" s="4"/>
      <c r="FEK108" s="4"/>
      <c r="FEL108" s="4"/>
      <c r="FEM108" s="4"/>
      <c r="FEN108" s="4"/>
      <c r="FEO108" s="4"/>
      <c r="FEP108" s="4"/>
      <c r="FEQ108" s="4"/>
      <c r="FER108" s="4"/>
      <c r="FES108" s="4"/>
      <c r="FET108" s="4"/>
      <c r="FEU108" s="4"/>
      <c r="FEV108" s="4"/>
      <c r="FEW108" s="4"/>
      <c r="FEX108" s="4"/>
      <c r="FEY108" s="4"/>
      <c r="FEZ108" s="4"/>
      <c r="FFA108" s="4"/>
      <c r="FFB108" s="4"/>
      <c r="FFC108" s="4"/>
      <c r="FFD108" s="4"/>
      <c r="FFE108" s="4"/>
      <c r="FFF108" s="4"/>
      <c r="FFG108" s="4"/>
      <c r="FFH108" s="4"/>
      <c r="FFI108" s="4"/>
      <c r="FFJ108" s="4"/>
      <c r="FFK108" s="4"/>
      <c r="FFL108" s="4"/>
      <c r="FFM108" s="4"/>
      <c r="FFN108" s="4"/>
      <c r="FFO108" s="4"/>
      <c r="FFP108" s="4"/>
      <c r="FFQ108" s="4"/>
      <c r="FFR108" s="4"/>
      <c r="FFS108" s="4"/>
      <c r="FFT108" s="4"/>
      <c r="FFU108" s="4"/>
      <c r="FFV108" s="4"/>
      <c r="FFW108" s="4"/>
      <c r="FFX108" s="4"/>
      <c r="FFY108" s="4"/>
      <c r="FFZ108" s="4"/>
      <c r="FGA108" s="4"/>
      <c r="FGB108" s="4"/>
      <c r="FGC108" s="4"/>
      <c r="FGD108" s="4"/>
      <c r="FGE108" s="4"/>
      <c r="FGF108" s="4"/>
      <c r="FGG108" s="4"/>
      <c r="FGH108" s="4"/>
      <c r="FGI108" s="4"/>
      <c r="FGJ108" s="4"/>
      <c r="FGK108" s="4"/>
      <c r="FGL108" s="4"/>
      <c r="FGM108" s="4"/>
      <c r="FGN108" s="4"/>
      <c r="FGO108" s="4"/>
      <c r="FGP108" s="4"/>
      <c r="FGQ108" s="4"/>
      <c r="FGR108" s="4"/>
      <c r="FGS108" s="4"/>
      <c r="FGT108" s="4"/>
      <c r="FGU108" s="4"/>
      <c r="FGV108" s="4"/>
      <c r="FGW108" s="4"/>
      <c r="FGX108" s="4"/>
      <c r="FGY108" s="4"/>
      <c r="FGZ108" s="4"/>
      <c r="FHA108" s="4"/>
      <c r="FHB108" s="4"/>
      <c r="FHC108" s="4"/>
      <c r="FHD108" s="4"/>
      <c r="FHE108" s="4"/>
      <c r="FHF108" s="4"/>
      <c r="FHG108" s="4"/>
      <c r="FHH108" s="4"/>
      <c r="FHI108" s="4"/>
      <c r="FHJ108" s="4"/>
      <c r="FHK108" s="4"/>
      <c r="FHL108" s="4"/>
      <c r="FHM108" s="4"/>
      <c r="FHN108" s="4"/>
      <c r="FHO108" s="4"/>
      <c r="FHP108" s="4"/>
      <c r="FHQ108" s="4"/>
      <c r="FHR108" s="4"/>
      <c r="FHS108" s="4"/>
      <c r="FHT108" s="4"/>
      <c r="FHU108" s="4"/>
      <c r="FHV108" s="4"/>
      <c r="FHW108" s="4"/>
      <c r="FHX108" s="4"/>
      <c r="FHY108" s="4"/>
      <c r="FHZ108" s="4"/>
      <c r="FIA108" s="4"/>
      <c r="FIB108" s="4"/>
      <c r="FIC108" s="4"/>
      <c r="FID108" s="4"/>
      <c r="FIE108" s="4"/>
      <c r="FIF108" s="4"/>
      <c r="FIG108" s="4"/>
      <c r="FIH108" s="4"/>
      <c r="FII108" s="4"/>
      <c r="FIJ108" s="4"/>
      <c r="FIK108" s="4"/>
      <c r="FIL108" s="4"/>
      <c r="FIM108" s="4"/>
      <c r="FIN108" s="4"/>
      <c r="FIO108" s="4"/>
      <c r="FIP108" s="4"/>
      <c r="FIQ108" s="4"/>
      <c r="FIR108" s="4"/>
      <c r="FIS108" s="4"/>
      <c r="FIT108" s="4"/>
      <c r="FIU108" s="4"/>
      <c r="FIV108" s="4"/>
      <c r="FIW108" s="4"/>
      <c r="FIX108" s="4"/>
      <c r="FIY108" s="4"/>
      <c r="FIZ108" s="4"/>
      <c r="FJA108" s="4"/>
      <c r="FJB108" s="4"/>
      <c r="FJC108" s="4"/>
      <c r="FJD108" s="4"/>
      <c r="FJE108" s="4"/>
      <c r="FJF108" s="4"/>
      <c r="FJG108" s="4"/>
      <c r="FJH108" s="4"/>
      <c r="FJI108" s="4"/>
      <c r="FJJ108" s="4"/>
      <c r="FJK108" s="4"/>
      <c r="FJL108" s="4"/>
      <c r="FJM108" s="4"/>
      <c r="FJN108" s="4"/>
      <c r="FJO108" s="4"/>
      <c r="FJP108" s="4"/>
      <c r="FJQ108" s="4"/>
      <c r="FJR108" s="4"/>
      <c r="FJS108" s="4"/>
      <c r="FJT108" s="4"/>
      <c r="FJU108" s="4"/>
      <c r="FJV108" s="4"/>
      <c r="FJW108" s="4"/>
      <c r="FJX108" s="4"/>
      <c r="FJY108" s="4"/>
      <c r="FJZ108" s="4"/>
      <c r="FKA108" s="4"/>
      <c r="FKB108" s="4"/>
      <c r="FKC108" s="4"/>
      <c r="FKD108" s="4"/>
      <c r="FKE108" s="4"/>
      <c r="FKF108" s="4"/>
      <c r="FKG108" s="4"/>
      <c r="FKH108" s="4"/>
      <c r="FKI108" s="4"/>
      <c r="FKJ108" s="4"/>
      <c r="FKK108" s="4"/>
      <c r="FKL108" s="4"/>
      <c r="FKM108" s="4"/>
      <c r="FKN108" s="4"/>
      <c r="FKO108" s="4"/>
      <c r="FKP108" s="4"/>
      <c r="FKQ108" s="4"/>
      <c r="FKR108" s="4"/>
      <c r="FKS108" s="4"/>
      <c r="FKT108" s="4"/>
      <c r="FKU108" s="4"/>
      <c r="FKV108" s="4"/>
      <c r="FKW108" s="4"/>
      <c r="FKX108" s="4"/>
      <c r="FKY108" s="4"/>
      <c r="FKZ108" s="4"/>
      <c r="FLA108" s="4"/>
      <c r="FLB108" s="4"/>
      <c r="FLC108" s="4"/>
      <c r="FLD108" s="4"/>
      <c r="FLE108" s="4"/>
      <c r="FLF108" s="4"/>
      <c r="FLG108" s="4"/>
      <c r="FLH108" s="4"/>
      <c r="FLI108" s="4"/>
      <c r="FLJ108" s="4"/>
      <c r="FLK108" s="4"/>
      <c r="FLL108" s="4"/>
      <c r="FLM108" s="4"/>
      <c r="FLN108" s="4"/>
      <c r="FLO108" s="4"/>
      <c r="FLP108" s="4"/>
      <c r="FLQ108" s="4"/>
      <c r="FLR108" s="4"/>
      <c r="FLS108" s="4"/>
      <c r="FLT108" s="4"/>
      <c r="FLU108" s="4"/>
      <c r="FLV108" s="4"/>
      <c r="FLW108" s="4"/>
      <c r="FLX108" s="4"/>
      <c r="FLY108" s="4"/>
      <c r="FLZ108" s="4"/>
      <c r="FMA108" s="4"/>
      <c r="FMB108" s="4"/>
      <c r="FMC108" s="4"/>
      <c r="FMD108" s="4"/>
      <c r="FME108" s="4"/>
      <c r="FMF108" s="4"/>
      <c r="FMG108" s="4"/>
      <c r="FMH108" s="4"/>
      <c r="FMI108" s="4"/>
      <c r="FMJ108" s="4"/>
      <c r="FMK108" s="4"/>
      <c r="FML108" s="4"/>
      <c r="FMM108" s="4"/>
      <c r="FMN108" s="4"/>
      <c r="FMO108" s="4"/>
      <c r="FMP108" s="4"/>
      <c r="FMQ108" s="4"/>
      <c r="FMR108" s="4"/>
      <c r="FMS108" s="4"/>
      <c r="FMT108" s="4"/>
      <c r="FMU108" s="4"/>
      <c r="FMV108" s="4"/>
      <c r="FMW108" s="4"/>
      <c r="FMX108" s="4"/>
      <c r="FMY108" s="4"/>
      <c r="FMZ108" s="4"/>
      <c r="FNA108" s="4"/>
      <c r="FNB108" s="4"/>
      <c r="FNC108" s="4"/>
      <c r="FND108" s="4"/>
      <c r="FNE108" s="4"/>
      <c r="FNF108" s="4"/>
      <c r="FNG108" s="4"/>
      <c r="FNH108" s="4"/>
      <c r="FNI108" s="4"/>
      <c r="FNJ108" s="4"/>
      <c r="FNK108" s="4"/>
      <c r="FNL108" s="4"/>
      <c r="FNM108" s="4"/>
      <c r="FNN108" s="4"/>
      <c r="FNO108" s="4"/>
      <c r="FNP108" s="4"/>
      <c r="FNQ108" s="4"/>
      <c r="FNR108" s="4"/>
      <c r="FNS108" s="4"/>
      <c r="FNT108" s="4"/>
      <c r="FNU108" s="4"/>
      <c r="FNV108" s="4"/>
      <c r="FNW108" s="4"/>
      <c r="FNX108" s="4"/>
      <c r="FNY108" s="4"/>
      <c r="FNZ108" s="4"/>
      <c r="FOA108" s="4"/>
      <c r="FOB108" s="4"/>
      <c r="FOC108" s="4"/>
      <c r="FOD108" s="4"/>
      <c r="FOE108" s="4"/>
      <c r="FOF108" s="4"/>
      <c r="FOG108" s="4"/>
      <c r="FOH108" s="4"/>
      <c r="FOI108" s="4"/>
      <c r="FOJ108" s="4"/>
      <c r="FOK108" s="4"/>
      <c r="FOL108" s="4"/>
      <c r="FOM108" s="4"/>
      <c r="FON108" s="4"/>
      <c r="FOO108" s="4"/>
      <c r="FOP108" s="4"/>
      <c r="FOQ108" s="4"/>
      <c r="FOR108" s="4"/>
      <c r="FOS108" s="4"/>
      <c r="FOT108" s="4"/>
      <c r="FOU108" s="4"/>
      <c r="FOV108" s="4"/>
      <c r="FOW108" s="4"/>
      <c r="FOX108" s="4"/>
      <c r="FOY108" s="4"/>
      <c r="FOZ108" s="4"/>
      <c r="FPA108" s="4"/>
      <c r="FPB108" s="4"/>
      <c r="FPC108" s="4"/>
      <c r="FPD108" s="4"/>
      <c r="FPE108" s="4"/>
      <c r="FPF108" s="4"/>
      <c r="FPG108" s="4"/>
      <c r="FPH108" s="4"/>
      <c r="FPI108" s="4"/>
      <c r="FPJ108" s="4"/>
      <c r="FPK108" s="4"/>
      <c r="FPL108" s="4"/>
      <c r="FPM108" s="4"/>
      <c r="FPN108" s="4"/>
      <c r="FPO108" s="4"/>
      <c r="FPP108" s="4"/>
      <c r="FPQ108" s="4"/>
      <c r="FPR108" s="4"/>
      <c r="FPS108" s="4"/>
      <c r="FPT108" s="4"/>
      <c r="FPU108" s="4"/>
      <c r="FPV108" s="4"/>
      <c r="FPW108" s="4"/>
      <c r="FPX108" s="4"/>
      <c r="FPY108" s="4"/>
      <c r="FPZ108" s="4"/>
      <c r="FQA108" s="4"/>
      <c r="FQB108" s="4"/>
      <c r="FQC108" s="4"/>
      <c r="FQD108" s="4"/>
      <c r="FQE108" s="4"/>
      <c r="FQF108" s="4"/>
      <c r="FQG108" s="4"/>
      <c r="FQH108" s="4"/>
      <c r="FQI108" s="4"/>
      <c r="FQJ108" s="4"/>
      <c r="FQK108" s="4"/>
      <c r="FQL108" s="4"/>
      <c r="FQM108" s="4"/>
      <c r="FQN108" s="4"/>
      <c r="FQO108" s="4"/>
      <c r="FQP108" s="4"/>
      <c r="FQQ108" s="4"/>
      <c r="FQR108" s="4"/>
      <c r="FQS108" s="4"/>
      <c r="FQT108" s="4"/>
      <c r="FQU108" s="4"/>
      <c r="FQV108" s="4"/>
      <c r="FQW108" s="4"/>
      <c r="FQX108" s="4"/>
      <c r="FQY108" s="4"/>
      <c r="FQZ108" s="4"/>
      <c r="FRA108" s="4"/>
      <c r="FRB108" s="4"/>
      <c r="FRC108" s="4"/>
      <c r="FRD108" s="4"/>
      <c r="FRE108" s="4"/>
      <c r="FRF108" s="4"/>
      <c r="FRG108" s="4"/>
      <c r="FRH108" s="4"/>
      <c r="FRI108" s="4"/>
      <c r="FRJ108" s="4"/>
      <c r="FRK108" s="4"/>
      <c r="FRL108" s="4"/>
      <c r="FRM108" s="4"/>
      <c r="FRN108" s="4"/>
      <c r="FRO108" s="4"/>
      <c r="FRP108" s="4"/>
      <c r="FRQ108" s="4"/>
      <c r="FRR108" s="4"/>
      <c r="FRS108" s="4"/>
      <c r="FRT108" s="4"/>
      <c r="FRU108" s="4"/>
      <c r="FRV108" s="4"/>
      <c r="FRW108" s="4"/>
      <c r="FRX108" s="4"/>
      <c r="FRY108" s="4"/>
      <c r="FRZ108" s="4"/>
      <c r="FSA108" s="4"/>
      <c r="FSB108" s="4"/>
      <c r="FSC108" s="4"/>
      <c r="FSD108" s="4"/>
      <c r="FSE108" s="4"/>
      <c r="FSF108" s="4"/>
      <c r="FSG108" s="4"/>
      <c r="FSH108" s="4"/>
      <c r="FSI108" s="4"/>
      <c r="FSJ108" s="4"/>
      <c r="FSK108" s="4"/>
      <c r="FSL108" s="4"/>
      <c r="FSM108" s="4"/>
      <c r="FSN108" s="4"/>
      <c r="FSO108" s="4"/>
      <c r="FSP108" s="4"/>
      <c r="FSQ108" s="4"/>
      <c r="FSR108" s="4"/>
      <c r="FSS108" s="4"/>
      <c r="FST108" s="4"/>
      <c r="FSU108" s="4"/>
      <c r="FSV108" s="4"/>
      <c r="FSW108" s="4"/>
      <c r="FSX108" s="4"/>
      <c r="FSY108" s="4"/>
      <c r="FSZ108" s="4"/>
      <c r="FTA108" s="4"/>
      <c r="FTB108" s="4"/>
      <c r="FTC108" s="4"/>
      <c r="FTD108" s="4"/>
      <c r="FTE108" s="4"/>
      <c r="FTF108" s="4"/>
      <c r="FTG108" s="4"/>
      <c r="FTH108" s="4"/>
      <c r="FTI108" s="4"/>
      <c r="FTJ108" s="4"/>
      <c r="FTK108" s="4"/>
      <c r="FTL108" s="4"/>
      <c r="FTM108" s="4"/>
      <c r="FTN108" s="4"/>
      <c r="FTO108" s="4"/>
      <c r="FTP108" s="4"/>
      <c r="FTQ108" s="4"/>
      <c r="FTR108" s="4"/>
      <c r="FTS108" s="4"/>
      <c r="FTT108" s="4"/>
      <c r="FTU108" s="4"/>
      <c r="FTV108" s="4"/>
      <c r="FTW108" s="4"/>
      <c r="FTX108" s="4"/>
      <c r="FTY108" s="4"/>
      <c r="FTZ108" s="4"/>
      <c r="FUA108" s="4"/>
      <c r="FUB108" s="4"/>
      <c r="FUC108" s="4"/>
      <c r="FUD108" s="4"/>
      <c r="FUE108" s="4"/>
      <c r="FUF108" s="4"/>
      <c r="FUG108" s="4"/>
      <c r="FUH108" s="4"/>
      <c r="FUI108" s="4"/>
      <c r="FUJ108" s="4"/>
      <c r="FUK108" s="4"/>
      <c r="FUL108" s="4"/>
      <c r="FUM108" s="4"/>
      <c r="FUN108" s="4"/>
      <c r="FUO108" s="4"/>
      <c r="FUP108" s="4"/>
      <c r="FUQ108" s="4"/>
      <c r="FUR108" s="4"/>
      <c r="FUS108" s="4"/>
      <c r="FUT108" s="4"/>
      <c r="FUU108" s="4"/>
      <c r="FUV108" s="4"/>
      <c r="FUW108" s="4"/>
      <c r="FUX108" s="4"/>
      <c r="FUY108" s="4"/>
      <c r="FUZ108" s="4"/>
      <c r="FVA108" s="4"/>
      <c r="FVB108" s="4"/>
      <c r="FVC108" s="4"/>
      <c r="FVD108" s="4"/>
      <c r="FVE108" s="4"/>
      <c r="FVF108" s="4"/>
      <c r="FVG108" s="4"/>
      <c r="FVH108" s="4"/>
      <c r="FVI108" s="4"/>
      <c r="FVJ108" s="4"/>
      <c r="FVK108" s="4"/>
      <c r="FVL108" s="4"/>
      <c r="FVM108" s="4"/>
      <c r="FVN108" s="4"/>
      <c r="FVO108" s="4"/>
      <c r="FVP108" s="4"/>
      <c r="FVQ108" s="4"/>
      <c r="FVR108" s="4"/>
      <c r="FVS108" s="4"/>
      <c r="FVT108" s="4"/>
      <c r="FVU108" s="4"/>
      <c r="FVV108" s="4"/>
      <c r="FVW108" s="4"/>
      <c r="FVX108" s="4"/>
      <c r="FVY108" s="4"/>
      <c r="FVZ108" s="4"/>
      <c r="FWA108" s="4"/>
      <c r="FWB108" s="4"/>
      <c r="FWC108" s="4"/>
      <c r="FWD108" s="4"/>
      <c r="FWE108" s="4"/>
      <c r="FWF108" s="4"/>
      <c r="FWG108" s="4"/>
      <c r="FWH108" s="4"/>
      <c r="FWI108" s="4"/>
      <c r="FWJ108" s="4"/>
      <c r="FWK108" s="4"/>
      <c r="FWL108" s="4"/>
      <c r="FWM108" s="4"/>
      <c r="FWN108" s="4"/>
      <c r="FWO108" s="4"/>
      <c r="FWP108" s="4"/>
      <c r="FWQ108" s="4"/>
      <c r="FWR108" s="4"/>
      <c r="FWS108" s="4"/>
      <c r="FWT108" s="4"/>
      <c r="FWU108" s="4"/>
      <c r="FWV108" s="4"/>
      <c r="FWW108" s="4"/>
      <c r="FWX108" s="4"/>
      <c r="FWY108" s="4"/>
      <c r="FWZ108" s="4"/>
      <c r="FXA108" s="4"/>
      <c r="FXB108" s="4"/>
      <c r="FXC108" s="4"/>
      <c r="FXD108" s="4"/>
      <c r="FXE108" s="4"/>
      <c r="FXF108" s="4"/>
      <c r="FXG108" s="4"/>
      <c r="FXH108" s="4"/>
      <c r="FXI108" s="4"/>
      <c r="FXJ108" s="4"/>
      <c r="FXK108" s="4"/>
      <c r="FXL108" s="4"/>
      <c r="FXM108" s="4"/>
      <c r="FXN108" s="4"/>
      <c r="FXO108" s="4"/>
      <c r="FXP108" s="4"/>
      <c r="FXQ108" s="4"/>
      <c r="FXR108" s="4"/>
      <c r="FXS108" s="4"/>
      <c r="FXT108" s="4"/>
      <c r="FXU108" s="4"/>
      <c r="FXV108" s="4"/>
      <c r="FXW108" s="4"/>
      <c r="FXX108" s="4"/>
      <c r="FXY108" s="4"/>
      <c r="FXZ108" s="4"/>
      <c r="FYA108" s="4"/>
      <c r="FYB108" s="4"/>
      <c r="FYC108" s="4"/>
      <c r="FYD108" s="4"/>
      <c r="FYE108" s="4"/>
      <c r="FYF108" s="4"/>
      <c r="FYG108" s="4"/>
      <c r="FYH108" s="4"/>
      <c r="FYI108" s="4"/>
      <c r="FYJ108" s="4"/>
      <c r="FYK108" s="4"/>
      <c r="FYL108" s="4"/>
      <c r="FYM108" s="4"/>
      <c r="FYN108" s="4"/>
      <c r="FYO108" s="4"/>
      <c r="FYP108" s="4"/>
      <c r="FYQ108" s="4"/>
      <c r="FYR108" s="4"/>
      <c r="FYS108" s="4"/>
      <c r="FYT108" s="4"/>
      <c r="FYU108" s="4"/>
      <c r="FYV108" s="4"/>
      <c r="FYW108" s="4"/>
      <c r="FYX108" s="4"/>
      <c r="FYY108" s="4"/>
      <c r="FYZ108" s="4"/>
      <c r="FZA108" s="4"/>
      <c r="FZB108" s="4"/>
      <c r="FZC108" s="4"/>
      <c r="FZD108" s="4"/>
      <c r="FZE108" s="4"/>
      <c r="FZF108" s="4"/>
      <c r="FZG108" s="4"/>
      <c r="FZH108" s="4"/>
      <c r="FZI108" s="4"/>
      <c r="FZJ108" s="4"/>
      <c r="FZK108" s="4"/>
      <c r="FZL108" s="4"/>
      <c r="FZM108" s="4"/>
      <c r="FZN108" s="4"/>
      <c r="FZO108" s="4"/>
      <c r="FZP108" s="4"/>
      <c r="FZQ108" s="4"/>
      <c r="FZR108" s="4"/>
      <c r="FZS108" s="4"/>
      <c r="FZT108" s="4"/>
      <c r="FZU108" s="4"/>
      <c r="FZV108" s="4"/>
      <c r="FZW108" s="4"/>
      <c r="FZX108" s="4"/>
      <c r="FZY108" s="4"/>
      <c r="FZZ108" s="4"/>
      <c r="GAA108" s="4"/>
      <c r="GAB108" s="4"/>
      <c r="GAC108" s="4"/>
      <c r="GAD108" s="4"/>
      <c r="GAE108" s="4"/>
      <c r="GAF108" s="4"/>
      <c r="GAG108" s="4"/>
      <c r="GAH108" s="4"/>
      <c r="GAI108" s="4"/>
      <c r="GAJ108" s="4"/>
      <c r="GAK108" s="4"/>
      <c r="GAL108" s="4"/>
      <c r="GAM108" s="4"/>
      <c r="GAN108" s="4"/>
      <c r="GAO108" s="4"/>
      <c r="GAP108" s="4"/>
      <c r="GAQ108" s="4"/>
      <c r="GAR108" s="4"/>
      <c r="GAS108" s="4"/>
      <c r="GAT108" s="4"/>
      <c r="GAU108" s="4"/>
      <c r="GAV108" s="4"/>
      <c r="GAW108" s="4"/>
      <c r="GAX108" s="4"/>
      <c r="GAY108" s="4"/>
      <c r="GAZ108" s="4"/>
      <c r="GBA108" s="4"/>
      <c r="GBB108" s="4"/>
      <c r="GBC108" s="4"/>
      <c r="GBD108" s="4"/>
      <c r="GBE108" s="4"/>
      <c r="GBF108" s="4"/>
      <c r="GBG108" s="4"/>
      <c r="GBH108" s="4"/>
      <c r="GBI108" s="4"/>
      <c r="GBJ108" s="4"/>
      <c r="GBK108" s="4"/>
      <c r="GBL108" s="4"/>
      <c r="GBM108" s="4"/>
      <c r="GBN108" s="4"/>
      <c r="GBO108" s="4"/>
      <c r="GBP108" s="4"/>
      <c r="GBQ108" s="4"/>
      <c r="GBR108" s="4"/>
      <c r="GBS108" s="4"/>
      <c r="GBT108" s="4"/>
      <c r="GBU108" s="4"/>
      <c r="GBV108" s="4"/>
      <c r="GBW108" s="4"/>
      <c r="GBX108" s="4"/>
      <c r="GBY108" s="4"/>
      <c r="GBZ108" s="4"/>
      <c r="GCA108" s="4"/>
      <c r="GCB108" s="4"/>
      <c r="GCC108" s="4"/>
      <c r="GCD108" s="4"/>
      <c r="GCE108" s="4"/>
      <c r="GCF108" s="4"/>
      <c r="GCG108" s="4"/>
      <c r="GCH108" s="4"/>
      <c r="GCI108" s="4"/>
      <c r="GCJ108" s="4"/>
      <c r="GCK108" s="4"/>
      <c r="GCL108" s="4"/>
      <c r="GCM108" s="4"/>
      <c r="GCN108" s="4"/>
      <c r="GCO108" s="4"/>
      <c r="GCP108" s="4"/>
      <c r="GCQ108" s="4"/>
      <c r="GCR108" s="4"/>
      <c r="GCS108" s="4"/>
      <c r="GCT108" s="4"/>
      <c r="GCU108" s="4"/>
      <c r="GCV108" s="4"/>
      <c r="GCW108" s="4"/>
      <c r="GCX108" s="4"/>
      <c r="GCY108" s="4"/>
      <c r="GCZ108" s="4"/>
      <c r="GDA108" s="4"/>
      <c r="GDB108" s="4"/>
      <c r="GDC108" s="4"/>
      <c r="GDD108" s="4"/>
      <c r="GDE108" s="4"/>
      <c r="GDF108" s="4"/>
      <c r="GDG108" s="4"/>
      <c r="GDH108" s="4"/>
      <c r="GDI108" s="4"/>
      <c r="GDJ108" s="4"/>
      <c r="GDK108" s="4"/>
      <c r="GDL108" s="4"/>
      <c r="GDM108" s="4"/>
      <c r="GDN108" s="4"/>
      <c r="GDO108" s="4"/>
      <c r="GDP108" s="4"/>
      <c r="GDQ108" s="4"/>
      <c r="GDR108" s="4"/>
      <c r="GDS108" s="4"/>
      <c r="GDT108" s="4"/>
      <c r="GDU108" s="4"/>
      <c r="GDV108" s="4"/>
      <c r="GDW108" s="4"/>
      <c r="GDX108" s="4"/>
      <c r="GDY108" s="4"/>
      <c r="GDZ108" s="4"/>
      <c r="GEA108" s="4"/>
      <c r="GEB108" s="4"/>
      <c r="GEC108" s="4"/>
      <c r="GED108" s="4"/>
      <c r="GEE108" s="4"/>
      <c r="GEF108" s="4"/>
      <c r="GEG108" s="4"/>
      <c r="GEH108" s="4"/>
      <c r="GEI108" s="4"/>
      <c r="GEJ108" s="4"/>
      <c r="GEK108" s="4"/>
      <c r="GEL108" s="4"/>
      <c r="GEM108" s="4"/>
      <c r="GEN108" s="4"/>
      <c r="GEO108" s="4"/>
      <c r="GEP108" s="4"/>
      <c r="GEQ108" s="4"/>
      <c r="GER108" s="4"/>
      <c r="GES108" s="4"/>
      <c r="GET108" s="4"/>
      <c r="GEU108" s="4"/>
      <c r="GEV108" s="4"/>
      <c r="GEW108" s="4"/>
      <c r="GEX108" s="4"/>
      <c r="GEY108" s="4"/>
      <c r="GEZ108" s="4"/>
      <c r="GFA108" s="4"/>
      <c r="GFB108" s="4"/>
      <c r="GFC108" s="4"/>
      <c r="GFD108" s="4"/>
      <c r="GFE108" s="4"/>
      <c r="GFF108" s="4"/>
      <c r="GFG108" s="4"/>
      <c r="GFH108" s="4"/>
      <c r="GFI108" s="4"/>
      <c r="GFJ108" s="4"/>
      <c r="GFK108" s="4"/>
      <c r="GFL108" s="4"/>
      <c r="GFM108" s="4"/>
      <c r="GFN108" s="4"/>
      <c r="GFO108" s="4"/>
      <c r="GFP108" s="4"/>
      <c r="GFQ108" s="4"/>
      <c r="GFR108" s="4"/>
      <c r="GFS108" s="4"/>
      <c r="GFT108" s="4"/>
      <c r="GFU108" s="4"/>
      <c r="GFV108" s="4"/>
      <c r="GFW108" s="4"/>
      <c r="GFX108" s="4"/>
      <c r="GFY108" s="4"/>
      <c r="GFZ108" s="4"/>
      <c r="GGA108" s="4"/>
      <c r="GGB108" s="4"/>
      <c r="GGC108" s="4"/>
      <c r="GGD108" s="4"/>
      <c r="GGE108" s="4"/>
      <c r="GGF108" s="4"/>
      <c r="GGG108" s="4"/>
      <c r="GGH108" s="4"/>
      <c r="GGI108" s="4"/>
      <c r="GGJ108" s="4"/>
      <c r="GGK108" s="4"/>
      <c r="GGL108" s="4"/>
      <c r="GGM108" s="4"/>
      <c r="GGN108" s="4"/>
      <c r="GGO108" s="4"/>
      <c r="GGP108" s="4"/>
      <c r="GGQ108" s="4"/>
      <c r="GGR108" s="4"/>
      <c r="GGS108" s="4"/>
      <c r="GGT108" s="4"/>
      <c r="GGU108" s="4"/>
      <c r="GGV108" s="4"/>
      <c r="GGW108" s="4"/>
      <c r="GGX108" s="4"/>
      <c r="GGY108" s="4"/>
      <c r="GGZ108" s="4"/>
      <c r="GHA108" s="4"/>
      <c r="GHB108" s="4"/>
      <c r="GHC108" s="4"/>
      <c r="GHD108" s="4"/>
      <c r="GHE108" s="4"/>
      <c r="GHF108" s="4"/>
      <c r="GHG108" s="4"/>
      <c r="GHH108" s="4"/>
      <c r="GHI108" s="4"/>
      <c r="GHJ108" s="4"/>
      <c r="GHK108" s="4"/>
      <c r="GHL108" s="4"/>
      <c r="GHM108" s="4"/>
      <c r="GHN108" s="4"/>
      <c r="GHO108" s="4"/>
      <c r="GHP108" s="4"/>
      <c r="GHQ108" s="4"/>
      <c r="GHR108" s="4"/>
      <c r="GHS108" s="4"/>
      <c r="GHT108" s="4"/>
      <c r="GHU108" s="4"/>
      <c r="GHV108" s="4"/>
      <c r="GHW108" s="4"/>
      <c r="GHX108" s="4"/>
      <c r="GHY108" s="4"/>
      <c r="GHZ108" s="4"/>
      <c r="GIA108" s="4"/>
      <c r="GIB108" s="4"/>
      <c r="GIC108" s="4"/>
      <c r="GID108" s="4"/>
      <c r="GIE108" s="4"/>
      <c r="GIF108" s="4"/>
      <c r="GIG108" s="4"/>
      <c r="GIH108" s="4"/>
      <c r="GII108" s="4"/>
      <c r="GIJ108" s="4"/>
      <c r="GIK108" s="4"/>
      <c r="GIL108" s="4"/>
      <c r="GIM108" s="4"/>
      <c r="GIN108" s="4"/>
      <c r="GIO108" s="4"/>
      <c r="GIP108" s="4"/>
      <c r="GIQ108" s="4"/>
      <c r="GIR108" s="4"/>
      <c r="GIS108" s="4"/>
      <c r="GIT108" s="4"/>
      <c r="GIU108" s="4"/>
      <c r="GIV108" s="4"/>
      <c r="GIW108" s="4"/>
      <c r="GIX108" s="4"/>
      <c r="GIY108" s="4"/>
      <c r="GIZ108" s="4"/>
      <c r="GJA108" s="4"/>
      <c r="GJB108" s="4"/>
      <c r="GJC108" s="4"/>
      <c r="GJD108" s="4"/>
      <c r="GJE108" s="4"/>
      <c r="GJF108" s="4"/>
      <c r="GJG108" s="4"/>
      <c r="GJH108" s="4"/>
      <c r="GJI108" s="4"/>
      <c r="GJJ108" s="4"/>
      <c r="GJK108" s="4"/>
      <c r="GJL108" s="4"/>
      <c r="GJM108" s="4"/>
      <c r="GJN108" s="4"/>
      <c r="GJO108" s="4"/>
      <c r="GJP108" s="4"/>
      <c r="GJQ108" s="4"/>
      <c r="GJR108" s="4"/>
      <c r="GJS108" s="4"/>
      <c r="GJT108" s="4"/>
      <c r="GJU108" s="4"/>
      <c r="GJV108" s="4"/>
      <c r="GJW108" s="4"/>
      <c r="GJX108" s="4"/>
      <c r="GJY108" s="4"/>
      <c r="GJZ108" s="4"/>
      <c r="GKA108" s="4"/>
      <c r="GKB108" s="4"/>
      <c r="GKC108" s="4"/>
      <c r="GKD108" s="4"/>
      <c r="GKE108" s="4"/>
      <c r="GKF108" s="4"/>
      <c r="GKG108" s="4"/>
      <c r="GKH108" s="4"/>
      <c r="GKI108" s="4"/>
      <c r="GKJ108" s="4"/>
      <c r="GKK108" s="4"/>
      <c r="GKL108" s="4"/>
      <c r="GKM108" s="4"/>
      <c r="GKN108" s="4"/>
      <c r="GKO108" s="4"/>
      <c r="GKP108" s="4"/>
      <c r="GKQ108" s="4"/>
      <c r="GKR108" s="4"/>
      <c r="GKS108" s="4"/>
      <c r="GKT108" s="4"/>
      <c r="GKU108" s="4"/>
      <c r="GKV108" s="4"/>
      <c r="GKW108" s="4"/>
      <c r="GKX108" s="4"/>
      <c r="GKY108" s="4"/>
      <c r="GKZ108" s="4"/>
      <c r="GLA108" s="4"/>
      <c r="GLB108" s="4"/>
      <c r="GLC108" s="4"/>
      <c r="GLD108" s="4"/>
      <c r="GLE108" s="4"/>
      <c r="GLF108" s="4"/>
      <c r="GLG108" s="4"/>
      <c r="GLH108" s="4"/>
      <c r="GLI108" s="4"/>
      <c r="GLJ108" s="4"/>
      <c r="GLK108" s="4"/>
      <c r="GLL108" s="4"/>
      <c r="GLM108" s="4"/>
      <c r="GLN108" s="4"/>
      <c r="GLO108" s="4"/>
      <c r="GLP108" s="4"/>
      <c r="GLQ108" s="4"/>
      <c r="GLR108" s="4"/>
      <c r="GLS108" s="4"/>
      <c r="GLT108" s="4"/>
      <c r="GLU108" s="4"/>
      <c r="GLV108" s="4"/>
      <c r="GLW108" s="4"/>
      <c r="GLX108" s="4"/>
      <c r="GLY108" s="4"/>
      <c r="GLZ108" s="4"/>
      <c r="GMA108" s="4"/>
      <c r="GMB108" s="4"/>
      <c r="GMC108" s="4"/>
      <c r="GMD108" s="4"/>
      <c r="GME108" s="4"/>
      <c r="GMF108" s="4"/>
      <c r="GMG108" s="4"/>
      <c r="GMH108" s="4"/>
      <c r="GMI108" s="4"/>
      <c r="GMJ108" s="4"/>
      <c r="GMK108" s="4"/>
      <c r="GML108" s="4"/>
      <c r="GMM108" s="4"/>
      <c r="GMN108" s="4"/>
      <c r="GMO108" s="4"/>
      <c r="GMP108" s="4"/>
      <c r="GMQ108" s="4"/>
      <c r="GMR108" s="4"/>
      <c r="GMS108" s="4"/>
      <c r="GMT108" s="4"/>
      <c r="GMU108" s="4"/>
      <c r="GMV108" s="4"/>
      <c r="GMW108" s="4"/>
      <c r="GMX108" s="4"/>
      <c r="GMY108" s="4"/>
      <c r="GMZ108" s="4"/>
      <c r="GNA108" s="4"/>
      <c r="GNB108" s="4"/>
      <c r="GNC108" s="4"/>
      <c r="GND108" s="4"/>
      <c r="GNE108" s="4"/>
      <c r="GNF108" s="4"/>
      <c r="GNG108" s="4"/>
      <c r="GNH108" s="4"/>
      <c r="GNI108" s="4"/>
      <c r="GNJ108" s="4"/>
      <c r="GNK108" s="4"/>
      <c r="GNL108" s="4"/>
      <c r="GNM108" s="4"/>
      <c r="GNN108" s="4"/>
      <c r="GNO108" s="4"/>
      <c r="GNP108" s="4"/>
      <c r="GNQ108" s="4"/>
      <c r="GNR108" s="4"/>
      <c r="GNS108" s="4"/>
      <c r="GNT108" s="4"/>
      <c r="GNU108" s="4"/>
      <c r="GNV108" s="4"/>
      <c r="GNW108" s="4"/>
      <c r="GNX108" s="4"/>
      <c r="GNY108" s="4"/>
      <c r="GNZ108" s="4"/>
      <c r="GOA108" s="4"/>
      <c r="GOB108" s="4"/>
      <c r="GOC108" s="4"/>
      <c r="GOD108" s="4"/>
      <c r="GOE108" s="4"/>
      <c r="GOF108" s="4"/>
      <c r="GOG108" s="4"/>
      <c r="GOH108" s="4"/>
      <c r="GOI108" s="4"/>
      <c r="GOJ108" s="4"/>
      <c r="GOK108" s="4"/>
      <c r="GOL108" s="4"/>
      <c r="GOM108" s="4"/>
      <c r="GON108" s="4"/>
      <c r="GOO108" s="4"/>
      <c r="GOP108" s="4"/>
      <c r="GOQ108" s="4"/>
      <c r="GOR108" s="4"/>
      <c r="GOS108" s="4"/>
      <c r="GOT108" s="4"/>
      <c r="GOU108" s="4"/>
      <c r="GOV108" s="4"/>
      <c r="GOW108" s="4"/>
      <c r="GOX108" s="4"/>
      <c r="GOY108" s="4"/>
      <c r="GOZ108" s="4"/>
      <c r="GPA108" s="4"/>
      <c r="GPB108" s="4"/>
      <c r="GPC108" s="4"/>
      <c r="GPD108" s="4"/>
      <c r="GPE108" s="4"/>
      <c r="GPF108" s="4"/>
      <c r="GPG108" s="4"/>
      <c r="GPH108" s="4"/>
      <c r="GPI108" s="4"/>
      <c r="GPJ108" s="4"/>
      <c r="GPK108" s="4"/>
      <c r="GPL108" s="4"/>
      <c r="GPM108" s="4"/>
      <c r="GPN108" s="4"/>
      <c r="GPO108" s="4"/>
      <c r="GPP108" s="4"/>
      <c r="GPQ108" s="4"/>
      <c r="GPR108" s="4"/>
      <c r="GPS108" s="4"/>
      <c r="GPT108" s="4"/>
      <c r="GPU108" s="4"/>
      <c r="GPV108" s="4"/>
      <c r="GPW108" s="4"/>
      <c r="GPX108" s="4"/>
      <c r="GPY108" s="4"/>
      <c r="GPZ108" s="4"/>
      <c r="GQA108" s="4"/>
      <c r="GQB108" s="4"/>
      <c r="GQC108" s="4"/>
      <c r="GQD108" s="4"/>
      <c r="GQE108" s="4"/>
      <c r="GQF108" s="4"/>
      <c r="GQG108" s="4"/>
      <c r="GQH108" s="4"/>
      <c r="GQI108" s="4"/>
      <c r="GQJ108" s="4"/>
      <c r="GQK108" s="4"/>
      <c r="GQL108" s="4"/>
      <c r="GQM108" s="4"/>
      <c r="GQN108" s="4"/>
      <c r="GQO108" s="4"/>
      <c r="GQP108" s="4"/>
      <c r="GQQ108" s="4"/>
      <c r="GQR108" s="4"/>
      <c r="GQS108" s="4"/>
      <c r="GQT108" s="4"/>
      <c r="GQU108" s="4"/>
      <c r="GQV108" s="4"/>
      <c r="GQW108" s="4"/>
      <c r="GQX108" s="4"/>
      <c r="GQY108" s="4"/>
      <c r="GQZ108" s="4"/>
      <c r="GRA108" s="4"/>
      <c r="GRB108" s="4"/>
      <c r="GRC108" s="4"/>
      <c r="GRD108" s="4"/>
      <c r="GRE108" s="4"/>
      <c r="GRF108" s="4"/>
      <c r="GRG108" s="4"/>
      <c r="GRH108" s="4"/>
      <c r="GRI108" s="4"/>
      <c r="GRJ108" s="4"/>
      <c r="GRK108" s="4"/>
      <c r="GRL108" s="4"/>
      <c r="GRM108" s="4"/>
      <c r="GRN108" s="4"/>
      <c r="GRO108" s="4"/>
      <c r="GRP108" s="4"/>
      <c r="GRQ108" s="4"/>
      <c r="GRR108" s="4"/>
      <c r="GRS108" s="4"/>
      <c r="GRT108" s="4"/>
      <c r="GRU108" s="4"/>
      <c r="GRV108" s="4"/>
      <c r="GRW108" s="4"/>
      <c r="GRX108" s="4"/>
      <c r="GRY108" s="4"/>
      <c r="GRZ108" s="4"/>
      <c r="GSA108" s="4"/>
      <c r="GSB108" s="4"/>
      <c r="GSC108" s="4"/>
      <c r="GSD108" s="4"/>
      <c r="GSE108" s="4"/>
      <c r="GSF108" s="4"/>
      <c r="GSG108" s="4"/>
      <c r="GSH108" s="4"/>
      <c r="GSI108" s="4"/>
      <c r="GSJ108" s="4"/>
      <c r="GSK108" s="4"/>
      <c r="GSL108" s="4"/>
      <c r="GSM108" s="4"/>
      <c r="GSN108" s="4"/>
      <c r="GSO108" s="4"/>
      <c r="GSP108" s="4"/>
      <c r="GSQ108" s="4"/>
      <c r="GSR108" s="4"/>
      <c r="GSS108" s="4"/>
      <c r="GST108" s="4"/>
      <c r="GSU108" s="4"/>
      <c r="GSV108" s="4"/>
      <c r="GSW108" s="4"/>
      <c r="GSX108" s="4"/>
      <c r="GSY108" s="4"/>
      <c r="GSZ108" s="4"/>
      <c r="GTA108" s="4"/>
      <c r="GTB108" s="4"/>
      <c r="GTC108" s="4"/>
      <c r="GTD108" s="4"/>
      <c r="GTE108" s="4"/>
      <c r="GTF108" s="4"/>
      <c r="GTG108" s="4"/>
      <c r="GTH108" s="4"/>
      <c r="GTI108" s="4"/>
      <c r="GTJ108" s="4"/>
      <c r="GTK108" s="4"/>
      <c r="GTL108" s="4"/>
      <c r="GTM108" s="4"/>
      <c r="GTN108" s="4"/>
      <c r="GTO108" s="4"/>
      <c r="GTP108" s="4"/>
      <c r="GTQ108" s="4"/>
      <c r="GTR108" s="4"/>
      <c r="GTS108" s="4"/>
      <c r="GTT108" s="4"/>
      <c r="GTU108" s="4"/>
      <c r="GTV108" s="4"/>
      <c r="GTW108" s="4"/>
      <c r="GTX108" s="4"/>
      <c r="GTY108" s="4"/>
      <c r="GTZ108" s="4"/>
      <c r="GUA108" s="4"/>
      <c r="GUB108" s="4"/>
      <c r="GUC108" s="4"/>
      <c r="GUD108" s="4"/>
      <c r="GUE108" s="4"/>
      <c r="GUF108" s="4"/>
      <c r="GUG108" s="4"/>
      <c r="GUH108" s="4"/>
      <c r="GUI108" s="4"/>
      <c r="GUJ108" s="4"/>
      <c r="GUK108" s="4"/>
      <c r="GUL108" s="4"/>
      <c r="GUM108" s="4"/>
      <c r="GUN108" s="4"/>
      <c r="GUO108" s="4"/>
      <c r="GUP108" s="4"/>
      <c r="GUQ108" s="4"/>
      <c r="GUR108" s="4"/>
      <c r="GUS108" s="4"/>
      <c r="GUT108" s="4"/>
      <c r="GUU108" s="4"/>
      <c r="GUV108" s="4"/>
      <c r="GUW108" s="4"/>
      <c r="GUX108" s="4"/>
      <c r="GUY108" s="4"/>
      <c r="GUZ108" s="4"/>
      <c r="GVA108" s="4"/>
      <c r="GVB108" s="4"/>
      <c r="GVC108" s="4"/>
      <c r="GVD108" s="4"/>
      <c r="GVE108" s="4"/>
      <c r="GVF108" s="4"/>
      <c r="GVG108" s="4"/>
      <c r="GVH108" s="4"/>
      <c r="GVI108" s="4"/>
      <c r="GVJ108" s="4"/>
      <c r="GVK108" s="4"/>
      <c r="GVL108" s="4"/>
      <c r="GVM108" s="4"/>
      <c r="GVN108" s="4"/>
      <c r="GVO108" s="4"/>
      <c r="GVP108" s="4"/>
      <c r="GVQ108" s="4"/>
      <c r="GVR108" s="4"/>
      <c r="GVS108" s="4"/>
      <c r="GVT108" s="4"/>
      <c r="GVU108" s="4"/>
      <c r="GVV108" s="4"/>
      <c r="GVW108" s="4"/>
      <c r="GVX108" s="4"/>
      <c r="GVY108" s="4"/>
      <c r="GVZ108" s="4"/>
      <c r="GWA108" s="4"/>
      <c r="GWB108" s="4"/>
      <c r="GWC108" s="4"/>
      <c r="GWD108" s="4"/>
      <c r="GWE108" s="4"/>
      <c r="GWF108" s="4"/>
      <c r="GWG108" s="4"/>
      <c r="GWH108" s="4"/>
      <c r="GWI108" s="4"/>
      <c r="GWJ108" s="4"/>
      <c r="GWK108" s="4"/>
      <c r="GWL108" s="4"/>
      <c r="GWM108" s="4"/>
      <c r="GWN108" s="4"/>
      <c r="GWO108" s="4"/>
      <c r="GWP108" s="4"/>
      <c r="GWQ108" s="4"/>
      <c r="GWR108" s="4"/>
      <c r="GWS108" s="4"/>
      <c r="GWT108" s="4"/>
      <c r="GWU108" s="4"/>
      <c r="GWV108" s="4"/>
      <c r="GWW108" s="4"/>
      <c r="GWX108" s="4"/>
      <c r="GWY108" s="4"/>
      <c r="GWZ108" s="4"/>
      <c r="GXA108" s="4"/>
      <c r="GXB108" s="4"/>
      <c r="GXC108" s="4"/>
      <c r="GXD108" s="4"/>
      <c r="GXE108" s="4"/>
      <c r="GXF108" s="4"/>
      <c r="GXG108" s="4"/>
      <c r="GXH108" s="4"/>
      <c r="GXI108" s="4"/>
      <c r="GXJ108" s="4"/>
      <c r="GXK108" s="4"/>
      <c r="GXL108" s="4"/>
      <c r="GXM108" s="4"/>
      <c r="GXN108" s="4"/>
      <c r="GXO108" s="4"/>
      <c r="GXP108" s="4"/>
      <c r="GXQ108" s="4"/>
      <c r="GXR108" s="4"/>
      <c r="GXS108" s="4"/>
      <c r="GXT108" s="4"/>
      <c r="GXU108" s="4"/>
      <c r="GXV108" s="4"/>
      <c r="GXW108" s="4"/>
      <c r="GXX108" s="4"/>
      <c r="GXY108" s="4"/>
      <c r="GXZ108" s="4"/>
      <c r="GYA108" s="4"/>
      <c r="GYB108" s="4"/>
      <c r="GYC108" s="4"/>
      <c r="GYD108" s="4"/>
      <c r="GYE108" s="4"/>
      <c r="GYF108" s="4"/>
      <c r="GYG108" s="4"/>
      <c r="GYH108" s="4"/>
      <c r="GYI108" s="4"/>
      <c r="GYJ108" s="4"/>
      <c r="GYK108" s="4"/>
      <c r="GYL108" s="4"/>
      <c r="GYM108" s="4"/>
      <c r="GYN108" s="4"/>
      <c r="GYO108" s="4"/>
      <c r="GYP108" s="4"/>
      <c r="GYQ108" s="4"/>
      <c r="GYR108" s="4"/>
      <c r="GYS108" s="4"/>
      <c r="GYT108" s="4"/>
      <c r="GYU108" s="4"/>
      <c r="GYV108" s="4"/>
      <c r="GYW108" s="4"/>
      <c r="GYX108" s="4"/>
      <c r="GYY108" s="4"/>
      <c r="GYZ108" s="4"/>
      <c r="GZA108" s="4"/>
      <c r="GZB108" s="4"/>
      <c r="GZC108" s="4"/>
      <c r="GZD108" s="4"/>
      <c r="GZE108" s="4"/>
      <c r="GZF108" s="4"/>
      <c r="GZG108" s="4"/>
      <c r="GZH108" s="4"/>
      <c r="GZI108" s="4"/>
      <c r="GZJ108" s="4"/>
      <c r="GZK108" s="4"/>
      <c r="GZL108" s="4"/>
      <c r="GZM108" s="4"/>
      <c r="GZN108" s="4"/>
      <c r="GZO108" s="4"/>
      <c r="GZP108" s="4"/>
      <c r="GZQ108" s="4"/>
      <c r="GZR108" s="4"/>
      <c r="GZS108" s="4"/>
      <c r="GZT108" s="4"/>
      <c r="GZU108" s="4"/>
      <c r="GZV108" s="4"/>
      <c r="GZW108" s="4"/>
      <c r="GZX108" s="4"/>
      <c r="GZY108" s="4"/>
      <c r="GZZ108" s="4"/>
      <c r="HAA108" s="4"/>
      <c r="HAB108" s="4"/>
      <c r="HAC108" s="4"/>
      <c r="HAD108" s="4"/>
      <c r="HAE108" s="4"/>
      <c r="HAF108" s="4"/>
      <c r="HAG108" s="4"/>
      <c r="HAH108" s="4"/>
      <c r="HAI108" s="4"/>
      <c r="HAJ108" s="4"/>
      <c r="HAK108" s="4"/>
      <c r="HAL108" s="4"/>
      <c r="HAM108" s="4"/>
      <c r="HAN108" s="4"/>
      <c r="HAO108" s="4"/>
      <c r="HAP108" s="4"/>
      <c r="HAQ108" s="4"/>
      <c r="HAR108" s="4"/>
      <c r="HAS108" s="4"/>
      <c r="HAT108" s="4"/>
      <c r="HAU108" s="4"/>
      <c r="HAV108" s="4"/>
      <c r="HAW108" s="4"/>
      <c r="HAX108" s="4"/>
      <c r="HAY108" s="4"/>
      <c r="HAZ108" s="4"/>
      <c r="HBA108" s="4"/>
      <c r="HBB108" s="4"/>
      <c r="HBC108" s="4"/>
      <c r="HBD108" s="4"/>
      <c r="HBE108" s="4"/>
      <c r="HBF108" s="4"/>
      <c r="HBG108" s="4"/>
      <c r="HBH108" s="4"/>
      <c r="HBI108" s="4"/>
      <c r="HBJ108" s="4"/>
      <c r="HBK108" s="4"/>
      <c r="HBL108" s="4"/>
      <c r="HBM108" s="4"/>
      <c r="HBN108" s="4"/>
      <c r="HBO108" s="4"/>
      <c r="HBP108" s="4"/>
      <c r="HBQ108" s="4"/>
      <c r="HBR108" s="4"/>
      <c r="HBS108" s="4"/>
      <c r="HBT108" s="4"/>
      <c r="HBU108" s="4"/>
      <c r="HBV108" s="4"/>
      <c r="HBW108" s="4"/>
      <c r="HBX108" s="4"/>
      <c r="HBY108" s="4"/>
      <c r="HBZ108" s="4"/>
      <c r="HCA108" s="4"/>
      <c r="HCB108" s="4"/>
      <c r="HCC108" s="4"/>
      <c r="HCD108" s="4"/>
      <c r="HCE108" s="4"/>
      <c r="HCF108" s="4"/>
      <c r="HCG108" s="4"/>
      <c r="HCH108" s="4"/>
      <c r="HCI108" s="4"/>
      <c r="HCJ108" s="4"/>
      <c r="HCK108" s="4"/>
      <c r="HCL108" s="4"/>
      <c r="HCM108" s="4"/>
      <c r="HCN108" s="4"/>
      <c r="HCO108" s="4"/>
      <c r="HCP108" s="4"/>
      <c r="HCQ108" s="4"/>
      <c r="HCR108" s="4"/>
      <c r="HCS108" s="4"/>
      <c r="HCT108" s="4"/>
      <c r="HCU108" s="4"/>
      <c r="HCV108" s="4"/>
      <c r="HCW108" s="4"/>
      <c r="HCX108" s="4"/>
      <c r="HCY108" s="4"/>
      <c r="HCZ108" s="4"/>
      <c r="HDA108" s="4"/>
      <c r="HDB108" s="4"/>
      <c r="HDC108" s="4"/>
      <c r="HDD108" s="4"/>
      <c r="HDE108" s="4"/>
      <c r="HDF108" s="4"/>
      <c r="HDG108" s="4"/>
      <c r="HDH108" s="4"/>
      <c r="HDI108" s="4"/>
      <c r="HDJ108" s="4"/>
      <c r="HDK108" s="4"/>
      <c r="HDL108" s="4"/>
      <c r="HDM108" s="4"/>
      <c r="HDN108" s="4"/>
      <c r="HDO108" s="4"/>
      <c r="HDP108" s="4"/>
      <c r="HDQ108" s="4"/>
      <c r="HDR108" s="4"/>
      <c r="HDS108" s="4"/>
      <c r="HDT108" s="4"/>
      <c r="HDU108" s="4"/>
      <c r="HDV108" s="4"/>
      <c r="HDW108" s="4"/>
      <c r="HDX108" s="4"/>
      <c r="HDY108" s="4"/>
      <c r="HDZ108" s="4"/>
      <c r="HEA108" s="4"/>
      <c r="HEB108" s="4"/>
      <c r="HEC108" s="4"/>
      <c r="HED108" s="4"/>
      <c r="HEE108" s="4"/>
      <c r="HEF108" s="4"/>
      <c r="HEG108" s="4"/>
      <c r="HEH108" s="4"/>
      <c r="HEI108" s="4"/>
      <c r="HEJ108" s="4"/>
      <c r="HEK108" s="4"/>
      <c r="HEL108" s="4"/>
      <c r="HEM108" s="4"/>
      <c r="HEN108" s="4"/>
      <c r="HEO108" s="4"/>
      <c r="HEP108" s="4"/>
      <c r="HEQ108" s="4"/>
      <c r="HER108" s="4"/>
      <c r="HES108" s="4"/>
      <c r="HET108" s="4"/>
      <c r="HEU108" s="4"/>
      <c r="HEV108" s="4"/>
      <c r="HEW108" s="4"/>
      <c r="HEX108" s="4"/>
      <c r="HEY108" s="4"/>
      <c r="HEZ108" s="4"/>
      <c r="HFA108" s="4"/>
      <c r="HFB108" s="4"/>
      <c r="HFC108" s="4"/>
      <c r="HFD108" s="4"/>
      <c r="HFE108" s="4"/>
      <c r="HFF108" s="4"/>
      <c r="HFG108" s="4"/>
      <c r="HFH108" s="4"/>
      <c r="HFI108" s="4"/>
      <c r="HFJ108" s="4"/>
      <c r="HFK108" s="4"/>
      <c r="HFL108" s="4"/>
      <c r="HFM108" s="4"/>
      <c r="HFN108" s="4"/>
      <c r="HFO108" s="4"/>
      <c r="HFP108" s="4"/>
      <c r="HFQ108" s="4"/>
      <c r="HFR108" s="4"/>
      <c r="HFS108" s="4"/>
      <c r="HFT108" s="4"/>
      <c r="HFU108" s="4"/>
      <c r="HFV108" s="4"/>
      <c r="HFW108" s="4"/>
      <c r="HFX108" s="4"/>
      <c r="HFY108" s="4"/>
      <c r="HFZ108" s="4"/>
      <c r="HGA108" s="4"/>
      <c r="HGB108" s="4"/>
      <c r="HGC108" s="4"/>
      <c r="HGD108" s="4"/>
      <c r="HGE108" s="4"/>
      <c r="HGF108" s="4"/>
      <c r="HGG108" s="4"/>
      <c r="HGH108" s="4"/>
      <c r="HGI108" s="4"/>
      <c r="HGJ108" s="4"/>
      <c r="HGK108" s="4"/>
      <c r="HGL108" s="4"/>
      <c r="HGM108" s="4"/>
      <c r="HGN108" s="4"/>
      <c r="HGO108" s="4"/>
      <c r="HGP108" s="4"/>
      <c r="HGQ108" s="4"/>
      <c r="HGR108" s="4"/>
      <c r="HGS108" s="4"/>
      <c r="HGT108" s="4"/>
      <c r="HGU108" s="4"/>
      <c r="HGV108" s="4"/>
      <c r="HGW108" s="4"/>
      <c r="HGX108" s="4"/>
      <c r="HGY108" s="4"/>
      <c r="HGZ108" s="4"/>
      <c r="HHA108" s="4"/>
      <c r="HHB108" s="4"/>
      <c r="HHC108" s="4"/>
      <c r="HHD108" s="4"/>
      <c r="HHE108" s="4"/>
      <c r="HHF108" s="4"/>
      <c r="HHG108" s="4"/>
      <c r="HHH108" s="4"/>
      <c r="HHI108" s="4"/>
      <c r="HHJ108" s="4"/>
      <c r="HHK108" s="4"/>
      <c r="HHL108" s="4"/>
      <c r="HHM108" s="4"/>
      <c r="HHN108" s="4"/>
      <c r="HHO108" s="4"/>
      <c r="HHP108" s="4"/>
      <c r="HHQ108" s="4"/>
      <c r="HHR108" s="4"/>
      <c r="HHS108" s="4"/>
      <c r="HHT108" s="4"/>
      <c r="HHU108" s="4"/>
      <c r="HHV108" s="4"/>
      <c r="HHW108" s="4"/>
      <c r="HHX108" s="4"/>
      <c r="HHY108" s="4"/>
      <c r="HHZ108" s="4"/>
      <c r="HIA108" s="4"/>
      <c r="HIB108" s="4"/>
      <c r="HIC108" s="4"/>
      <c r="HID108" s="4"/>
      <c r="HIE108" s="4"/>
      <c r="HIF108" s="4"/>
      <c r="HIG108" s="4"/>
      <c r="HIH108" s="4"/>
      <c r="HII108" s="4"/>
      <c r="HIJ108" s="4"/>
      <c r="HIK108" s="4"/>
      <c r="HIL108" s="4"/>
      <c r="HIM108" s="4"/>
      <c r="HIN108" s="4"/>
      <c r="HIO108" s="4"/>
      <c r="HIP108" s="4"/>
      <c r="HIQ108" s="4"/>
      <c r="HIR108" s="4"/>
      <c r="HIS108" s="4"/>
      <c r="HIT108" s="4"/>
      <c r="HIU108" s="4"/>
      <c r="HIV108" s="4"/>
      <c r="HIW108" s="4"/>
      <c r="HIX108" s="4"/>
      <c r="HIY108" s="4"/>
      <c r="HIZ108" s="4"/>
      <c r="HJA108" s="4"/>
      <c r="HJB108" s="4"/>
      <c r="HJC108" s="4"/>
      <c r="HJD108" s="4"/>
      <c r="HJE108" s="4"/>
      <c r="HJF108" s="4"/>
      <c r="HJG108" s="4"/>
      <c r="HJH108" s="4"/>
      <c r="HJI108" s="4"/>
      <c r="HJJ108" s="4"/>
      <c r="HJK108" s="4"/>
      <c r="HJL108" s="4"/>
      <c r="HJM108" s="4"/>
      <c r="HJN108" s="4"/>
      <c r="HJO108" s="4"/>
      <c r="HJP108" s="4"/>
      <c r="HJQ108" s="4"/>
      <c r="HJR108" s="4"/>
      <c r="HJS108" s="4"/>
      <c r="HJT108" s="4"/>
      <c r="HJU108" s="4"/>
      <c r="HJV108" s="4"/>
      <c r="HJW108" s="4"/>
      <c r="HJX108" s="4"/>
      <c r="HJY108" s="4"/>
      <c r="HJZ108" s="4"/>
      <c r="HKA108" s="4"/>
      <c r="HKB108" s="4"/>
      <c r="HKC108" s="4"/>
      <c r="HKD108" s="4"/>
      <c r="HKE108" s="4"/>
      <c r="HKF108" s="4"/>
      <c r="HKG108" s="4"/>
      <c r="HKH108" s="4"/>
      <c r="HKI108" s="4"/>
      <c r="HKJ108" s="4"/>
      <c r="HKK108" s="4"/>
      <c r="HKL108" s="4"/>
      <c r="HKM108" s="4"/>
      <c r="HKN108" s="4"/>
      <c r="HKO108" s="4"/>
      <c r="HKP108" s="4"/>
      <c r="HKQ108" s="4"/>
      <c r="HKR108" s="4"/>
      <c r="HKS108" s="4"/>
      <c r="HKT108" s="4"/>
      <c r="HKU108" s="4"/>
      <c r="HKV108" s="4"/>
      <c r="HKW108" s="4"/>
      <c r="HKX108" s="4"/>
      <c r="HKY108" s="4"/>
      <c r="HKZ108" s="4"/>
      <c r="HLA108" s="4"/>
      <c r="HLB108" s="4"/>
      <c r="HLC108" s="4"/>
      <c r="HLD108" s="4"/>
      <c r="HLE108" s="4"/>
      <c r="HLF108" s="4"/>
      <c r="HLG108" s="4"/>
      <c r="HLH108" s="4"/>
      <c r="HLI108" s="4"/>
      <c r="HLJ108" s="4"/>
      <c r="HLK108" s="4"/>
      <c r="HLL108" s="4"/>
      <c r="HLM108" s="4"/>
      <c r="HLN108" s="4"/>
      <c r="HLO108" s="4"/>
      <c r="HLP108" s="4"/>
      <c r="HLQ108" s="4"/>
      <c r="HLR108" s="4"/>
      <c r="HLS108" s="4"/>
      <c r="HLT108" s="4"/>
      <c r="HLU108" s="4"/>
      <c r="HLV108" s="4"/>
      <c r="HLW108" s="4"/>
      <c r="HLX108" s="4"/>
      <c r="HLY108" s="4"/>
      <c r="HLZ108" s="4"/>
      <c r="HMA108" s="4"/>
      <c r="HMB108" s="4"/>
      <c r="HMC108" s="4"/>
      <c r="HMD108" s="4"/>
      <c r="HME108" s="4"/>
      <c r="HMF108" s="4"/>
      <c r="HMG108" s="4"/>
      <c r="HMH108" s="4"/>
      <c r="HMI108" s="4"/>
      <c r="HMJ108" s="4"/>
      <c r="HMK108" s="4"/>
      <c r="HML108" s="4"/>
      <c r="HMM108" s="4"/>
      <c r="HMN108" s="4"/>
      <c r="HMO108" s="4"/>
      <c r="HMP108" s="4"/>
      <c r="HMQ108" s="4"/>
      <c r="HMR108" s="4"/>
      <c r="HMS108" s="4"/>
      <c r="HMT108" s="4"/>
      <c r="HMU108" s="4"/>
      <c r="HMV108" s="4"/>
      <c r="HMW108" s="4"/>
      <c r="HMX108" s="4"/>
      <c r="HMY108" s="4"/>
      <c r="HMZ108" s="4"/>
      <c r="HNA108" s="4"/>
      <c r="HNB108" s="4"/>
      <c r="HNC108" s="4"/>
      <c r="HND108" s="4"/>
      <c r="HNE108" s="4"/>
      <c r="HNF108" s="4"/>
      <c r="HNG108" s="4"/>
      <c r="HNH108" s="4"/>
      <c r="HNI108" s="4"/>
      <c r="HNJ108" s="4"/>
      <c r="HNK108" s="4"/>
      <c r="HNL108" s="4"/>
      <c r="HNM108" s="4"/>
      <c r="HNN108" s="4"/>
      <c r="HNO108" s="4"/>
      <c r="HNP108" s="4"/>
      <c r="HNQ108" s="4"/>
      <c r="HNR108" s="4"/>
      <c r="HNS108" s="4"/>
      <c r="HNT108" s="4"/>
      <c r="HNU108" s="4"/>
      <c r="HNV108" s="4"/>
      <c r="HNW108" s="4"/>
      <c r="HNX108" s="4"/>
      <c r="HNY108" s="4"/>
      <c r="HNZ108" s="4"/>
      <c r="HOA108" s="4"/>
      <c r="HOB108" s="4"/>
      <c r="HOC108" s="4"/>
      <c r="HOD108" s="4"/>
      <c r="HOE108" s="4"/>
      <c r="HOF108" s="4"/>
      <c r="HOG108" s="4"/>
      <c r="HOH108" s="4"/>
      <c r="HOI108" s="4"/>
      <c r="HOJ108" s="4"/>
      <c r="HOK108" s="4"/>
      <c r="HOL108" s="4"/>
      <c r="HOM108" s="4"/>
      <c r="HON108" s="4"/>
      <c r="HOO108" s="4"/>
      <c r="HOP108" s="4"/>
      <c r="HOQ108" s="4"/>
      <c r="HOR108" s="4"/>
      <c r="HOS108" s="4"/>
      <c r="HOT108" s="4"/>
      <c r="HOU108" s="4"/>
      <c r="HOV108" s="4"/>
      <c r="HOW108" s="4"/>
      <c r="HOX108" s="4"/>
      <c r="HOY108" s="4"/>
      <c r="HOZ108" s="4"/>
      <c r="HPA108" s="4"/>
      <c r="HPB108" s="4"/>
      <c r="HPC108" s="4"/>
      <c r="HPD108" s="4"/>
      <c r="HPE108" s="4"/>
      <c r="HPF108" s="4"/>
      <c r="HPG108" s="4"/>
      <c r="HPH108" s="4"/>
      <c r="HPI108" s="4"/>
      <c r="HPJ108" s="4"/>
      <c r="HPK108" s="4"/>
      <c r="HPL108" s="4"/>
      <c r="HPM108" s="4"/>
      <c r="HPN108" s="4"/>
      <c r="HPO108" s="4"/>
      <c r="HPP108" s="4"/>
      <c r="HPQ108" s="4"/>
      <c r="HPR108" s="4"/>
      <c r="HPS108" s="4"/>
      <c r="HPT108" s="4"/>
      <c r="HPU108" s="4"/>
      <c r="HPV108" s="4"/>
      <c r="HPW108" s="4"/>
      <c r="HPX108" s="4"/>
      <c r="HPY108" s="4"/>
      <c r="HPZ108" s="4"/>
      <c r="HQA108" s="4"/>
      <c r="HQB108" s="4"/>
      <c r="HQC108" s="4"/>
      <c r="HQD108" s="4"/>
      <c r="HQE108" s="4"/>
      <c r="HQF108" s="4"/>
      <c r="HQG108" s="4"/>
      <c r="HQH108" s="4"/>
      <c r="HQI108" s="4"/>
      <c r="HQJ108" s="4"/>
      <c r="HQK108" s="4"/>
      <c r="HQL108" s="4"/>
      <c r="HQM108" s="4"/>
      <c r="HQN108" s="4"/>
      <c r="HQO108" s="4"/>
      <c r="HQP108" s="4"/>
      <c r="HQQ108" s="4"/>
      <c r="HQR108" s="4"/>
      <c r="HQS108" s="4"/>
      <c r="HQT108" s="4"/>
      <c r="HQU108" s="4"/>
      <c r="HQV108" s="4"/>
      <c r="HQW108" s="4"/>
      <c r="HQX108" s="4"/>
      <c r="HQY108" s="4"/>
      <c r="HQZ108" s="4"/>
      <c r="HRA108" s="4"/>
      <c r="HRB108" s="4"/>
      <c r="HRC108" s="4"/>
      <c r="HRD108" s="4"/>
      <c r="HRE108" s="4"/>
      <c r="HRF108" s="4"/>
      <c r="HRG108" s="4"/>
      <c r="HRH108" s="4"/>
      <c r="HRI108" s="4"/>
      <c r="HRJ108" s="4"/>
      <c r="HRK108" s="4"/>
      <c r="HRL108" s="4"/>
      <c r="HRM108" s="4"/>
      <c r="HRN108" s="4"/>
      <c r="HRO108" s="4"/>
      <c r="HRP108" s="4"/>
      <c r="HRQ108" s="4"/>
      <c r="HRR108" s="4"/>
      <c r="HRS108" s="4"/>
      <c r="HRT108" s="4"/>
      <c r="HRU108" s="4"/>
      <c r="HRV108" s="4"/>
      <c r="HRW108" s="4"/>
      <c r="HRX108" s="4"/>
      <c r="HRY108" s="4"/>
      <c r="HRZ108" s="4"/>
      <c r="HSA108" s="4"/>
      <c r="HSB108" s="4"/>
      <c r="HSC108" s="4"/>
      <c r="HSD108" s="4"/>
      <c r="HSE108" s="4"/>
      <c r="HSF108" s="4"/>
      <c r="HSG108" s="4"/>
      <c r="HSH108" s="4"/>
      <c r="HSI108" s="4"/>
      <c r="HSJ108" s="4"/>
      <c r="HSK108" s="4"/>
      <c r="HSL108" s="4"/>
      <c r="HSM108" s="4"/>
      <c r="HSN108" s="4"/>
      <c r="HSO108" s="4"/>
      <c r="HSP108" s="4"/>
      <c r="HSQ108" s="4"/>
      <c r="HSR108" s="4"/>
      <c r="HSS108" s="4"/>
      <c r="HST108" s="4"/>
      <c r="HSU108" s="4"/>
      <c r="HSV108" s="4"/>
      <c r="HSW108" s="4"/>
      <c r="HSX108" s="4"/>
      <c r="HSY108" s="4"/>
      <c r="HSZ108" s="4"/>
      <c r="HTA108" s="4"/>
      <c r="HTB108" s="4"/>
      <c r="HTC108" s="4"/>
      <c r="HTD108" s="4"/>
      <c r="HTE108" s="4"/>
      <c r="HTF108" s="4"/>
      <c r="HTG108" s="4"/>
      <c r="HTH108" s="4"/>
      <c r="HTI108" s="4"/>
      <c r="HTJ108" s="4"/>
      <c r="HTK108" s="4"/>
      <c r="HTL108" s="4"/>
      <c r="HTM108" s="4"/>
      <c r="HTN108" s="4"/>
      <c r="HTO108" s="4"/>
      <c r="HTP108" s="4"/>
      <c r="HTQ108" s="4"/>
      <c r="HTR108" s="4"/>
      <c r="HTS108" s="4"/>
      <c r="HTT108" s="4"/>
      <c r="HTU108" s="4"/>
      <c r="HTV108" s="4"/>
      <c r="HTW108" s="4"/>
      <c r="HTX108" s="4"/>
      <c r="HTY108" s="4"/>
      <c r="HTZ108" s="4"/>
      <c r="HUA108" s="4"/>
      <c r="HUB108" s="4"/>
      <c r="HUC108" s="4"/>
      <c r="HUD108" s="4"/>
      <c r="HUE108" s="4"/>
      <c r="HUF108" s="4"/>
      <c r="HUG108" s="4"/>
      <c r="HUH108" s="4"/>
      <c r="HUI108" s="4"/>
      <c r="HUJ108" s="4"/>
      <c r="HUK108" s="4"/>
      <c r="HUL108" s="4"/>
      <c r="HUM108" s="4"/>
      <c r="HUN108" s="4"/>
      <c r="HUO108" s="4"/>
      <c r="HUP108" s="4"/>
      <c r="HUQ108" s="4"/>
      <c r="HUR108" s="4"/>
      <c r="HUS108" s="4"/>
      <c r="HUT108" s="4"/>
      <c r="HUU108" s="4"/>
      <c r="HUV108" s="4"/>
      <c r="HUW108" s="4"/>
      <c r="HUX108" s="4"/>
      <c r="HUY108" s="4"/>
      <c r="HUZ108" s="4"/>
      <c r="HVA108" s="4"/>
      <c r="HVB108" s="4"/>
      <c r="HVC108" s="4"/>
      <c r="HVD108" s="4"/>
      <c r="HVE108" s="4"/>
      <c r="HVF108" s="4"/>
      <c r="HVG108" s="4"/>
      <c r="HVH108" s="4"/>
      <c r="HVI108" s="4"/>
      <c r="HVJ108" s="4"/>
      <c r="HVK108" s="4"/>
      <c r="HVL108" s="4"/>
      <c r="HVM108" s="4"/>
      <c r="HVN108" s="4"/>
      <c r="HVO108" s="4"/>
      <c r="HVP108" s="4"/>
      <c r="HVQ108" s="4"/>
      <c r="HVR108" s="4"/>
      <c r="HVS108" s="4"/>
      <c r="HVT108" s="4"/>
      <c r="HVU108" s="4"/>
      <c r="HVV108" s="4"/>
      <c r="HVW108" s="4"/>
      <c r="HVX108" s="4"/>
      <c r="HVY108" s="4"/>
      <c r="HVZ108" s="4"/>
      <c r="HWA108" s="4"/>
      <c r="HWB108" s="4"/>
      <c r="HWC108" s="4"/>
      <c r="HWD108" s="4"/>
      <c r="HWE108" s="4"/>
      <c r="HWF108" s="4"/>
      <c r="HWG108" s="4"/>
      <c r="HWH108" s="4"/>
      <c r="HWI108" s="4"/>
      <c r="HWJ108" s="4"/>
      <c r="HWK108" s="4"/>
      <c r="HWL108" s="4"/>
      <c r="HWM108" s="4"/>
      <c r="HWN108" s="4"/>
      <c r="HWO108" s="4"/>
      <c r="HWP108" s="4"/>
      <c r="HWQ108" s="4"/>
      <c r="HWR108" s="4"/>
      <c r="HWS108" s="4"/>
      <c r="HWT108" s="4"/>
      <c r="HWU108" s="4"/>
      <c r="HWV108" s="4"/>
      <c r="HWW108" s="4"/>
      <c r="HWX108" s="4"/>
      <c r="HWY108" s="4"/>
      <c r="HWZ108" s="4"/>
      <c r="HXA108" s="4"/>
      <c r="HXB108" s="4"/>
      <c r="HXC108" s="4"/>
      <c r="HXD108" s="4"/>
      <c r="HXE108" s="4"/>
      <c r="HXF108" s="4"/>
      <c r="HXG108" s="4"/>
      <c r="HXH108" s="4"/>
      <c r="HXI108" s="4"/>
      <c r="HXJ108" s="4"/>
      <c r="HXK108" s="4"/>
      <c r="HXL108" s="4"/>
      <c r="HXM108" s="4"/>
      <c r="HXN108" s="4"/>
      <c r="HXO108" s="4"/>
      <c r="HXP108" s="4"/>
      <c r="HXQ108" s="4"/>
      <c r="HXR108" s="4"/>
      <c r="HXS108" s="4"/>
      <c r="HXT108" s="4"/>
      <c r="HXU108" s="4"/>
      <c r="HXV108" s="4"/>
      <c r="HXW108" s="4"/>
      <c r="HXX108" s="4"/>
      <c r="HXY108" s="4"/>
      <c r="HXZ108" s="4"/>
      <c r="HYA108" s="4"/>
      <c r="HYB108" s="4"/>
      <c r="HYC108" s="4"/>
      <c r="HYD108" s="4"/>
      <c r="HYE108" s="4"/>
      <c r="HYF108" s="4"/>
      <c r="HYG108" s="4"/>
      <c r="HYH108" s="4"/>
      <c r="HYI108" s="4"/>
      <c r="HYJ108" s="4"/>
      <c r="HYK108" s="4"/>
      <c r="HYL108" s="4"/>
      <c r="HYM108" s="4"/>
      <c r="HYN108" s="4"/>
      <c r="HYO108" s="4"/>
      <c r="HYP108" s="4"/>
      <c r="HYQ108" s="4"/>
      <c r="HYR108" s="4"/>
      <c r="HYS108" s="4"/>
      <c r="HYT108" s="4"/>
      <c r="HYU108" s="4"/>
      <c r="HYV108" s="4"/>
      <c r="HYW108" s="4"/>
      <c r="HYX108" s="4"/>
      <c r="HYY108" s="4"/>
      <c r="HYZ108" s="4"/>
      <c r="HZA108" s="4"/>
      <c r="HZB108" s="4"/>
      <c r="HZC108" s="4"/>
      <c r="HZD108" s="4"/>
      <c r="HZE108" s="4"/>
      <c r="HZF108" s="4"/>
      <c r="HZG108" s="4"/>
      <c r="HZH108" s="4"/>
      <c r="HZI108" s="4"/>
      <c r="HZJ108" s="4"/>
      <c r="HZK108" s="4"/>
      <c r="HZL108" s="4"/>
      <c r="HZM108" s="4"/>
      <c r="HZN108" s="4"/>
      <c r="HZO108" s="4"/>
      <c r="HZP108" s="4"/>
      <c r="HZQ108" s="4"/>
      <c r="HZR108" s="4"/>
      <c r="HZS108" s="4"/>
      <c r="HZT108" s="4"/>
      <c r="HZU108" s="4"/>
      <c r="HZV108" s="4"/>
      <c r="HZW108" s="4"/>
      <c r="HZX108" s="4"/>
      <c r="HZY108" s="4"/>
      <c r="HZZ108" s="4"/>
      <c r="IAA108" s="4"/>
      <c r="IAB108" s="4"/>
      <c r="IAC108" s="4"/>
      <c r="IAD108" s="4"/>
      <c r="IAE108" s="4"/>
      <c r="IAF108" s="4"/>
      <c r="IAG108" s="4"/>
      <c r="IAH108" s="4"/>
      <c r="IAI108" s="4"/>
      <c r="IAJ108" s="4"/>
      <c r="IAK108" s="4"/>
      <c r="IAL108" s="4"/>
      <c r="IAM108" s="4"/>
      <c r="IAN108" s="4"/>
      <c r="IAO108" s="4"/>
      <c r="IAP108" s="4"/>
      <c r="IAQ108" s="4"/>
      <c r="IAR108" s="4"/>
      <c r="IAS108" s="4"/>
      <c r="IAT108" s="4"/>
      <c r="IAU108" s="4"/>
      <c r="IAV108" s="4"/>
      <c r="IAW108" s="4"/>
      <c r="IAX108" s="4"/>
      <c r="IAY108" s="4"/>
      <c r="IAZ108" s="4"/>
      <c r="IBA108" s="4"/>
      <c r="IBB108" s="4"/>
      <c r="IBC108" s="4"/>
      <c r="IBD108" s="4"/>
      <c r="IBE108" s="4"/>
      <c r="IBF108" s="4"/>
      <c r="IBG108" s="4"/>
      <c r="IBH108" s="4"/>
      <c r="IBI108" s="4"/>
      <c r="IBJ108" s="4"/>
      <c r="IBK108" s="4"/>
      <c r="IBL108" s="4"/>
      <c r="IBM108" s="4"/>
      <c r="IBN108" s="4"/>
      <c r="IBO108" s="4"/>
      <c r="IBP108" s="4"/>
      <c r="IBQ108" s="4"/>
      <c r="IBR108" s="4"/>
      <c r="IBS108" s="4"/>
      <c r="IBT108" s="4"/>
      <c r="IBU108" s="4"/>
      <c r="IBV108" s="4"/>
      <c r="IBW108" s="4"/>
      <c r="IBX108" s="4"/>
      <c r="IBY108" s="4"/>
      <c r="IBZ108" s="4"/>
      <c r="ICA108" s="4"/>
      <c r="ICB108" s="4"/>
      <c r="ICC108" s="4"/>
      <c r="ICD108" s="4"/>
      <c r="ICE108" s="4"/>
      <c r="ICF108" s="4"/>
      <c r="ICG108" s="4"/>
      <c r="ICH108" s="4"/>
      <c r="ICI108" s="4"/>
      <c r="ICJ108" s="4"/>
      <c r="ICK108" s="4"/>
      <c r="ICL108" s="4"/>
      <c r="ICM108" s="4"/>
      <c r="ICN108" s="4"/>
      <c r="ICO108" s="4"/>
      <c r="ICP108" s="4"/>
      <c r="ICQ108" s="4"/>
      <c r="ICR108" s="4"/>
      <c r="ICS108" s="4"/>
      <c r="ICT108" s="4"/>
      <c r="ICU108" s="4"/>
      <c r="ICV108" s="4"/>
      <c r="ICW108" s="4"/>
      <c r="ICX108" s="4"/>
      <c r="ICY108" s="4"/>
      <c r="ICZ108" s="4"/>
      <c r="IDA108" s="4"/>
      <c r="IDB108" s="4"/>
      <c r="IDC108" s="4"/>
      <c r="IDD108" s="4"/>
      <c r="IDE108" s="4"/>
      <c r="IDF108" s="4"/>
      <c r="IDG108" s="4"/>
      <c r="IDH108" s="4"/>
      <c r="IDI108" s="4"/>
      <c r="IDJ108" s="4"/>
      <c r="IDK108" s="4"/>
      <c r="IDL108" s="4"/>
      <c r="IDM108" s="4"/>
      <c r="IDN108" s="4"/>
      <c r="IDO108" s="4"/>
      <c r="IDP108" s="4"/>
      <c r="IDQ108" s="4"/>
      <c r="IDR108" s="4"/>
      <c r="IDS108" s="4"/>
      <c r="IDT108" s="4"/>
      <c r="IDU108" s="4"/>
      <c r="IDV108" s="4"/>
      <c r="IDW108" s="4"/>
      <c r="IDX108" s="4"/>
      <c r="IDY108" s="4"/>
      <c r="IDZ108" s="4"/>
      <c r="IEA108" s="4"/>
      <c r="IEB108" s="4"/>
      <c r="IEC108" s="4"/>
      <c r="IED108" s="4"/>
      <c r="IEE108" s="4"/>
      <c r="IEF108" s="4"/>
      <c r="IEG108" s="4"/>
      <c r="IEH108" s="4"/>
      <c r="IEI108" s="4"/>
      <c r="IEJ108" s="4"/>
      <c r="IEK108" s="4"/>
      <c r="IEL108" s="4"/>
      <c r="IEM108" s="4"/>
      <c r="IEN108" s="4"/>
      <c r="IEO108" s="4"/>
      <c r="IEP108" s="4"/>
      <c r="IEQ108" s="4"/>
      <c r="IER108" s="4"/>
      <c r="IES108" s="4"/>
      <c r="IET108" s="4"/>
      <c r="IEU108" s="4"/>
      <c r="IEV108" s="4"/>
      <c r="IEW108" s="4"/>
      <c r="IEX108" s="4"/>
      <c r="IEY108" s="4"/>
      <c r="IEZ108" s="4"/>
      <c r="IFA108" s="4"/>
      <c r="IFB108" s="4"/>
      <c r="IFC108" s="4"/>
      <c r="IFD108" s="4"/>
      <c r="IFE108" s="4"/>
      <c r="IFF108" s="4"/>
      <c r="IFG108" s="4"/>
      <c r="IFH108" s="4"/>
      <c r="IFI108" s="4"/>
      <c r="IFJ108" s="4"/>
      <c r="IFK108" s="4"/>
      <c r="IFL108" s="4"/>
      <c r="IFM108" s="4"/>
      <c r="IFN108" s="4"/>
      <c r="IFO108" s="4"/>
      <c r="IFP108" s="4"/>
      <c r="IFQ108" s="4"/>
      <c r="IFR108" s="4"/>
      <c r="IFS108" s="4"/>
      <c r="IFT108" s="4"/>
      <c r="IFU108" s="4"/>
      <c r="IFV108" s="4"/>
      <c r="IFW108" s="4"/>
      <c r="IFX108" s="4"/>
      <c r="IFY108" s="4"/>
      <c r="IFZ108" s="4"/>
      <c r="IGA108" s="4"/>
      <c r="IGB108" s="4"/>
      <c r="IGC108" s="4"/>
      <c r="IGD108" s="4"/>
      <c r="IGE108" s="4"/>
      <c r="IGF108" s="4"/>
      <c r="IGG108" s="4"/>
      <c r="IGH108" s="4"/>
      <c r="IGI108" s="4"/>
      <c r="IGJ108" s="4"/>
      <c r="IGK108" s="4"/>
      <c r="IGL108" s="4"/>
      <c r="IGM108" s="4"/>
      <c r="IGN108" s="4"/>
      <c r="IGO108" s="4"/>
      <c r="IGP108" s="4"/>
      <c r="IGQ108" s="4"/>
      <c r="IGR108" s="4"/>
      <c r="IGS108" s="4"/>
      <c r="IGT108" s="4"/>
      <c r="IGU108" s="4"/>
      <c r="IGV108" s="4"/>
      <c r="IGW108" s="4"/>
      <c r="IGX108" s="4"/>
      <c r="IGY108" s="4"/>
      <c r="IGZ108" s="4"/>
      <c r="IHA108" s="4"/>
      <c r="IHB108" s="4"/>
      <c r="IHC108" s="4"/>
      <c r="IHD108" s="4"/>
      <c r="IHE108" s="4"/>
      <c r="IHF108" s="4"/>
      <c r="IHG108" s="4"/>
      <c r="IHH108" s="4"/>
      <c r="IHI108" s="4"/>
      <c r="IHJ108" s="4"/>
      <c r="IHK108" s="4"/>
      <c r="IHL108" s="4"/>
      <c r="IHM108" s="4"/>
      <c r="IHN108" s="4"/>
      <c r="IHO108" s="4"/>
      <c r="IHP108" s="4"/>
      <c r="IHQ108" s="4"/>
      <c r="IHR108" s="4"/>
      <c r="IHS108" s="4"/>
      <c r="IHT108" s="4"/>
      <c r="IHU108" s="4"/>
      <c r="IHV108" s="4"/>
      <c r="IHW108" s="4"/>
      <c r="IHX108" s="4"/>
      <c r="IHY108" s="4"/>
      <c r="IHZ108" s="4"/>
      <c r="IIA108" s="4"/>
      <c r="IIB108" s="4"/>
      <c r="IIC108" s="4"/>
      <c r="IID108" s="4"/>
      <c r="IIE108" s="4"/>
      <c r="IIF108" s="4"/>
      <c r="IIG108" s="4"/>
      <c r="IIH108" s="4"/>
      <c r="III108" s="4"/>
      <c r="IIJ108" s="4"/>
      <c r="IIK108" s="4"/>
      <c r="IIL108" s="4"/>
      <c r="IIM108" s="4"/>
      <c r="IIN108" s="4"/>
      <c r="IIO108" s="4"/>
      <c r="IIP108" s="4"/>
      <c r="IIQ108" s="4"/>
      <c r="IIR108" s="4"/>
      <c r="IIS108" s="4"/>
      <c r="IIT108" s="4"/>
      <c r="IIU108" s="4"/>
      <c r="IIV108" s="4"/>
      <c r="IIW108" s="4"/>
      <c r="IIX108" s="4"/>
      <c r="IIY108" s="4"/>
      <c r="IIZ108" s="4"/>
      <c r="IJA108" s="4"/>
      <c r="IJB108" s="4"/>
      <c r="IJC108" s="4"/>
      <c r="IJD108" s="4"/>
      <c r="IJE108" s="4"/>
      <c r="IJF108" s="4"/>
      <c r="IJG108" s="4"/>
      <c r="IJH108" s="4"/>
      <c r="IJI108" s="4"/>
      <c r="IJJ108" s="4"/>
      <c r="IJK108" s="4"/>
      <c r="IJL108" s="4"/>
      <c r="IJM108" s="4"/>
      <c r="IJN108" s="4"/>
      <c r="IJO108" s="4"/>
      <c r="IJP108" s="4"/>
      <c r="IJQ108" s="4"/>
      <c r="IJR108" s="4"/>
      <c r="IJS108" s="4"/>
      <c r="IJT108" s="4"/>
      <c r="IJU108" s="4"/>
      <c r="IJV108" s="4"/>
      <c r="IJW108" s="4"/>
      <c r="IJX108" s="4"/>
      <c r="IJY108" s="4"/>
      <c r="IJZ108" s="4"/>
      <c r="IKA108" s="4"/>
      <c r="IKB108" s="4"/>
      <c r="IKC108" s="4"/>
      <c r="IKD108" s="4"/>
      <c r="IKE108" s="4"/>
      <c r="IKF108" s="4"/>
      <c r="IKG108" s="4"/>
      <c r="IKH108" s="4"/>
      <c r="IKI108" s="4"/>
      <c r="IKJ108" s="4"/>
      <c r="IKK108" s="4"/>
      <c r="IKL108" s="4"/>
      <c r="IKM108" s="4"/>
      <c r="IKN108" s="4"/>
      <c r="IKO108" s="4"/>
      <c r="IKP108" s="4"/>
      <c r="IKQ108" s="4"/>
      <c r="IKR108" s="4"/>
      <c r="IKS108" s="4"/>
      <c r="IKT108" s="4"/>
      <c r="IKU108" s="4"/>
      <c r="IKV108" s="4"/>
      <c r="IKW108" s="4"/>
      <c r="IKX108" s="4"/>
      <c r="IKY108" s="4"/>
      <c r="IKZ108" s="4"/>
      <c r="ILA108" s="4"/>
      <c r="ILB108" s="4"/>
      <c r="ILC108" s="4"/>
      <c r="ILD108" s="4"/>
      <c r="ILE108" s="4"/>
      <c r="ILF108" s="4"/>
      <c r="ILG108" s="4"/>
      <c r="ILH108" s="4"/>
      <c r="ILI108" s="4"/>
      <c r="ILJ108" s="4"/>
      <c r="ILK108" s="4"/>
      <c r="ILL108" s="4"/>
      <c r="ILM108" s="4"/>
      <c r="ILN108" s="4"/>
      <c r="ILO108" s="4"/>
      <c r="ILP108" s="4"/>
      <c r="ILQ108" s="4"/>
      <c r="ILR108" s="4"/>
      <c r="ILS108" s="4"/>
      <c r="ILT108" s="4"/>
      <c r="ILU108" s="4"/>
      <c r="ILV108" s="4"/>
      <c r="ILW108" s="4"/>
      <c r="ILX108" s="4"/>
      <c r="ILY108" s="4"/>
      <c r="ILZ108" s="4"/>
      <c r="IMA108" s="4"/>
      <c r="IMB108" s="4"/>
      <c r="IMC108" s="4"/>
      <c r="IMD108" s="4"/>
      <c r="IME108" s="4"/>
      <c r="IMF108" s="4"/>
      <c r="IMG108" s="4"/>
      <c r="IMH108" s="4"/>
      <c r="IMI108" s="4"/>
      <c r="IMJ108" s="4"/>
      <c r="IMK108" s="4"/>
      <c r="IML108" s="4"/>
      <c r="IMM108" s="4"/>
      <c r="IMN108" s="4"/>
      <c r="IMO108" s="4"/>
      <c r="IMP108" s="4"/>
      <c r="IMQ108" s="4"/>
      <c r="IMR108" s="4"/>
      <c r="IMS108" s="4"/>
      <c r="IMT108" s="4"/>
      <c r="IMU108" s="4"/>
      <c r="IMV108" s="4"/>
      <c r="IMW108" s="4"/>
      <c r="IMX108" s="4"/>
      <c r="IMY108" s="4"/>
      <c r="IMZ108" s="4"/>
      <c r="INA108" s="4"/>
      <c r="INB108" s="4"/>
      <c r="INC108" s="4"/>
      <c r="IND108" s="4"/>
      <c r="INE108" s="4"/>
      <c r="INF108" s="4"/>
      <c r="ING108" s="4"/>
      <c r="INH108" s="4"/>
      <c r="INI108" s="4"/>
      <c r="INJ108" s="4"/>
      <c r="INK108" s="4"/>
      <c r="INL108" s="4"/>
      <c r="INM108" s="4"/>
      <c r="INN108" s="4"/>
      <c r="INO108" s="4"/>
      <c r="INP108" s="4"/>
      <c r="INQ108" s="4"/>
      <c r="INR108" s="4"/>
      <c r="INS108" s="4"/>
      <c r="INT108" s="4"/>
      <c r="INU108" s="4"/>
      <c r="INV108" s="4"/>
      <c r="INW108" s="4"/>
      <c r="INX108" s="4"/>
      <c r="INY108" s="4"/>
      <c r="INZ108" s="4"/>
      <c r="IOA108" s="4"/>
      <c r="IOB108" s="4"/>
      <c r="IOC108" s="4"/>
      <c r="IOD108" s="4"/>
      <c r="IOE108" s="4"/>
      <c r="IOF108" s="4"/>
      <c r="IOG108" s="4"/>
      <c r="IOH108" s="4"/>
      <c r="IOI108" s="4"/>
      <c r="IOJ108" s="4"/>
      <c r="IOK108" s="4"/>
      <c r="IOL108" s="4"/>
      <c r="IOM108" s="4"/>
      <c r="ION108" s="4"/>
      <c r="IOO108" s="4"/>
      <c r="IOP108" s="4"/>
      <c r="IOQ108" s="4"/>
      <c r="IOR108" s="4"/>
      <c r="IOS108" s="4"/>
      <c r="IOT108" s="4"/>
      <c r="IOU108" s="4"/>
      <c r="IOV108" s="4"/>
      <c r="IOW108" s="4"/>
      <c r="IOX108" s="4"/>
      <c r="IOY108" s="4"/>
      <c r="IOZ108" s="4"/>
      <c r="IPA108" s="4"/>
      <c r="IPB108" s="4"/>
      <c r="IPC108" s="4"/>
      <c r="IPD108" s="4"/>
      <c r="IPE108" s="4"/>
      <c r="IPF108" s="4"/>
      <c r="IPG108" s="4"/>
      <c r="IPH108" s="4"/>
      <c r="IPI108" s="4"/>
      <c r="IPJ108" s="4"/>
      <c r="IPK108" s="4"/>
      <c r="IPL108" s="4"/>
      <c r="IPM108" s="4"/>
      <c r="IPN108" s="4"/>
      <c r="IPO108" s="4"/>
      <c r="IPP108" s="4"/>
      <c r="IPQ108" s="4"/>
      <c r="IPR108" s="4"/>
      <c r="IPS108" s="4"/>
      <c r="IPT108" s="4"/>
      <c r="IPU108" s="4"/>
      <c r="IPV108" s="4"/>
      <c r="IPW108" s="4"/>
      <c r="IPX108" s="4"/>
      <c r="IPY108" s="4"/>
      <c r="IPZ108" s="4"/>
      <c r="IQA108" s="4"/>
      <c r="IQB108" s="4"/>
      <c r="IQC108" s="4"/>
      <c r="IQD108" s="4"/>
      <c r="IQE108" s="4"/>
      <c r="IQF108" s="4"/>
      <c r="IQG108" s="4"/>
      <c r="IQH108" s="4"/>
      <c r="IQI108" s="4"/>
      <c r="IQJ108" s="4"/>
      <c r="IQK108" s="4"/>
      <c r="IQL108" s="4"/>
      <c r="IQM108" s="4"/>
      <c r="IQN108" s="4"/>
      <c r="IQO108" s="4"/>
      <c r="IQP108" s="4"/>
      <c r="IQQ108" s="4"/>
      <c r="IQR108" s="4"/>
      <c r="IQS108" s="4"/>
      <c r="IQT108" s="4"/>
      <c r="IQU108" s="4"/>
      <c r="IQV108" s="4"/>
      <c r="IQW108" s="4"/>
      <c r="IQX108" s="4"/>
      <c r="IQY108" s="4"/>
      <c r="IQZ108" s="4"/>
      <c r="IRA108" s="4"/>
      <c r="IRB108" s="4"/>
      <c r="IRC108" s="4"/>
      <c r="IRD108" s="4"/>
      <c r="IRE108" s="4"/>
      <c r="IRF108" s="4"/>
      <c r="IRG108" s="4"/>
      <c r="IRH108" s="4"/>
      <c r="IRI108" s="4"/>
      <c r="IRJ108" s="4"/>
      <c r="IRK108" s="4"/>
      <c r="IRL108" s="4"/>
      <c r="IRM108" s="4"/>
      <c r="IRN108" s="4"/>
      <c r="IRO108" s="4"/>
      <c r="IRP108" s="4"/>
      <c r="IRQ108" s="4"/>
      <c r="IRR108" s="4"/>
      <c r="IRS108" s="4"/>
      <c r="IRT108" s="4"/>
      <c r="IRU108" s="4"/>
      <c r="IRV108" s="4"/>
      <c r="IRW108" s="4"/>
      <c r="IRX108" s="4"/>
      <c r="IRY108" s="4"/>
      <c r="IRZ108" s="4"/>
      <c r="ISA108" s="4"/>
      <c r="ISB108" s="4"/>
      <c r="ISC108" s="4"/>
      <c r="ISD108" s="4"/>
      <c r="ISE108" s="4"/>
      <c r="ISF108" s="4"/>
      <c r="ISG108" s="4"/>
      <c r="ISH108" s="4"/>
      <c r="ISI108" s="4"/>
      <c r="ISJ108" s="4"/>
      <c r="ISK108" s="4"/>
      <c r="ISL108" s="4"/>
      <c r="ISM108" s="4"/>
      <c r="ISN108" s="4"/>
      <c r="ISO108" s="4"/>
      <c r="ISP108" s="4"/>
      <c r="ISQ108" s="4"/>
      <c r="ISR108" s="4"/>
      <c r="ISS108" s="4"/>
      <c r="IST108" s="4"/>
      <c r="ISU108" s="4"/>
      <c r="ISV108" s="4"/>
      <c r="ISW108" s="4"/>
      <c r="ISX108" s="4"/>
      <c r="ISY108" s="4"/>
      <c r="ISZ108" s="4"/>
      <c r="ITA108" s="4"/>
      <c r="ITB108" s="4"/>
      <c r="ITC108" s="4"/>
      <c r="ITD108" s="4"/>
      <c r="ITE108" s="4"/>
      <c r="ITF108" s="4"/>
      <c r="ITG108" s="4"/>
      <c r="ITH108" s="4"/>
      <c r="ITI108" s="4"/>
      <c r="ITJ108" s="4"/>
      <c r="ITK108" s="4"/>
      <c r="ITL108" s="4"/>
      <c r="ITM108" s="4"/>
      <c r="ITN108" s="4"/>
      <c r="ITO108" s="4"/>
      <c r="ITP108" s="4"/>
      <c r="ITQ108" s="4"/>
      <c r="ITR108" s="4"/>
      <c r="ITS108" s="4"/>
      <c r="ITT108" s="4"/>
      <c r="ITU108" s="4"/>
      <c r="ITV108" s="4"/>
      <c r="ITW108" s="4"/>
      <c r="ITX108" s="4"/>
      <c r="ITY108" s="4"/>
      <c r="ITZ108" s="4"/>
      <c r="IUA108" s="4"/>
      <c r="IUB108" s="4"/>
      <c r="IUC108" s="4"/>
      <c r="IUD108" s="4"/>
      <c r="IUE108" s="4"/>
      <c r="IUF108" s="4"/>
      <c r="IUG108" s="4"/>
      <c r="IUH108" s="4"/>
      <c r="IUI108" s="4"/>
      <c r="IUJ108" s="4"/>
      <c r="IUK108" s="4"/>
      <c r="IUL108" s="4"/>
      <c r="IUM108" s="4"/>
      <c r="IUN108" s="4"/>
      <c r="IUO108" s="4"/>
      <c r="IUP108" s="4"/>
      <c r="IUQ108" s="4"/>
      <c r="IUR108" s="4"/>
      <c r="IUS108" s="4"/>
      <c r="IUT108" s="4"/>
      <c r="IUU108" s="4"/>
      <c r="IUV108" s="4"/>
      <c r="IUW108" s="4"/>
      <c r="IUX108" s="4"/>
      <c r="IUY108" s="4"/>
      <c r="IUZ108" s="4"/>
      <c r="IVA108" s="4"/>
      <c r="IVB108" s="4"/>
      <c r="IVC108" s="4"/>
      <c r="IVD108" s="4"/>
      <c r="IVE108" s="4"/>
      <c r="IVF108" s="4"/>
      <c r="IVG108" s="4"/>
      <c r="IVH108" s="4"/>
      <c r="IVI108" s="4"/>
      <c r="IVJ108" s="4"/>
      <c r="IVK108" s="4"/>
      <c r="IVL108" s="4"/>
      <c r="IVM108" s="4"/>
      <c r="IVN108" s="4"/>
      <c r="IVO108" s="4"/>
      <c r="IVP108" s="4"/>
      <c r="IVQ108" s="4"/>
      <c r="IVR108" s="4"/>
      <c r="IVS108" s="4"/>
      <c r="IVT108" s="4"/>
      <c r="IVU108" s="4"/>
      <c r="IVV108" s="4"/>
      <c r="IVW108" s="4"/>
      <c r="IVX108" s="4"/>
      <c r="IVY108" s="4"/>
      <c r="IVZ108" s="4"/>
      <c r="IWA108" s="4"/>
      <c r="IWB108" s="4"/>
      <c r="IWC108" s="4"/>
      <c r="IWD108" s="4"/>
      <c r="IWE108" s="4"/>
      <c r="IWF108" s="4"/>
      <c r="IWG108" s="4"/>
      <c r="IWH108" s="4"/>
      <c r="IWI108" s="4"/>
      <c r="IWJ108" s="4"/>
      <c r="IWK108" s="4"/>
      <c r="IWL108" s="4"/>
      <c r="IWM108" s="4"/>
      <c r="IWN108" s="4"/>
      <c r="IWO108" s="4"/>
      <c r="IWP108" s="4"/>
      <c r="IWQ108" s="4"/>
      <c r="IWR108" s="4"/>
      <c r="IWS108" s="4"/>
      <c r="IWT108" s="4"/>
      <c r="IWU108" s="4"/>
      <c r="IWV108" s="4"/>
      <c r="IWW108" s="4"/>
      <c r="IWX108" s="4"/>
      <c r="IWY108" s="4"/>
      <c r="IWZ108" s="4"/>
      <c r="IXA108" s="4"/>
      <c r="IXB108" s="4"/>
      <c r="IXC108" s="4"/>
      <c r="IXD108" s="4"/>
      <c r="IXE108" s="4"/>
      <c r="IXF108" s="4"/>
      <c r="IXG108" s="4"/>
      <c r="IXH108" s="4"/>
      <c r="IXI108" s="4"/>
      <c r="IXJ108" s="4"/>
      <c r="IXK108" s="4"/>
      <c r="IXL108" s="4"/>
      <c r="IXM108" s="4"/>
      <c r="IXN108" s="4"/>
      <c r="IXO108" s="4"/>
      <c r="IXP108" s="4"/>
      <c r="IXQ108" s="4"/>
      <c r="IXR108" s="4"/>
      <c r="IXS108" s="4"/>
      <c r="IXT108" s="4"/>
      <c r="IXU108" s="4"/>
      <c r="IXV108" s="4"/>
      <c r="IXW108" s="4"/>
      <c r="IXX108" s="4"/>
      <c r="IXY108" s="4"/>
      <c r="IXZ108" s="4"/>
      <c r="IYA108" s="4"/>
      <c r="IYB108" s="4"/>
      <c r="IYC108" s="4"/>
      <c r="IYD108" s="4"/>
      <c r="IYE108" s="4"/>
      <c r="IYF108" s="4"/>
      <c r="IYG108" s="4"/>
      <c r="IYH108" s="4"/>
      <c r="IYI108" s="4"/>
      <c r="IYJ108" s="4"/>
      <c r="IYK108" s="4"/>
      <c r="IYL108" s="4"/>
      <c r="IYM108" s="4"/>
      <c r="IYN108" s="4"/>
      <c r="IYO108" s="4"/>
      <c r="IYP108" s="4"/>
      <c r="IYQ108" s="4"/>
      <c r="IYR108" s="4"/>
      <c r="IYS108" s="4"/>
      <c r="IYT108" s="4"/>
      <c r="IYU108" s="4"/>
      <c r="IYV108" s="4"/>
      <c r="IYW108" s="4"/>
      <c r="IYX108" s="4"/>
      <c r="IYY108" s="4"/>
      <c r="IYZ108" s="4"/>
      <c r="IZA108" s="4"/>
      <c r="IZB108" s="4"/>
      <c r="IZC108" s="4"/>
      <c r="IZD108" s="4"/>
      <c r="IZE108" s="4"/>
      <c r="IZF108" s="4"/>
      <c r="IZG108" s="4"/>
      <c r="IZH108" s="4"/>
      <c r="IZI108" s="4"/>
      <c r="IZJ108" s="4"/>
      <c r="IZK108" s="4"/>
      <c r="IZL108" s="4"/>
      <c r="IZM108" s="4"/>
      <c r="IZN108" s="4"/>
      <c r="IZO108" s="4"/>
      <c r="IZP108" s="4"/>
      <c r="IZQ108" s="4"/>
      <c r="IZR108" s="4"/>
      <c r="IZS108" s="4"/>
      <c r="IZT108" s="4"/>
      <c r="IZU108" s="4"/>
      <c r="IZV108" s="4"/>
      <c r="IZW108" s="4"/>
      <c r="IZX108" s="4"/>
      <c r="IZY108" s="4"/>
      <c r="IZZ108" s="4"/>
      <c r="JAA108" s="4"/>
      <c r="JAB108" s="4"/>
      <c r="JAC108" s="4"/>
      <c r="JAD108" s="4"/>
      <c r="JAE108" s="4"/>
      <c r="JAF108" s="4"/>
      <c r="JAG108" s="4"/>
      <c r="JAH108" s="4"/>
      <c r="JAI108" s="4"/>
      <c r="JAJ108" s="4"/>
      <c r="JAK108" s="4"/>
      <c r="JAL108" s="4"/>
      <c r="JAM108" s="4"/>
      <c r="JAN108" s="4"/>
      <c r="JAO108" s="4"/>
      <c r="JAP108" s="4"/>
      <c r="JAQ108" s="4"/>
      <c r="JAR108" s="4"/>
      <c r="JAS108" s="4"/>
      <c r="JAT108" s="4"/>
      <c r="JAU108" s="4"/>
      <c r="JAV108" s="4"/>
      <c r="JAW108" s="4"/>
      <c r="JAX108" s="4"/>
      <c r="JAY108" s="4"/>
      <c r="JAZ108" s="4"/>
      <c r="JBA108" s="4"/>
      <c r="JBB108" s="4"/>
      <c r="JBC108" s="4"/>
      <c r="JBD108" s="4"/>
      <c r="JBE108" s="4"/>
      <c r="JBF108" s="4"/>
      <c r="JBG108" s="4"/>
      <c r="JBH108" s="4"/>
      <c r="JBI108" s="4"/>
      <c r="JBJ108" s="4"/>
      <c r="JBK108" s="4"/>
      <c r="JBL108" s="4"/>
      <c r="JBM108" s="4"/>
      <c r="JBN108" s="4"/>
      <c r="JBO108" s="4"/>
      <c r="JBP108" s="4"/>
      <c r="JBQ108" s="4"/>
      <c r="JBR108" s="4"/>
      <c r="JBS108" s="4"/>
      <c r="JBT108" s="4"/>
      <c r="JBU108" s="4"/>
      <c r="JBV108" s="4"/>
      <c r="JBW108" s="4"/>
      <c r="JBX108" s="4"/>
      <c r="JBY108" s="4"/>
      <c r="JBZ108" s="4"/>
      <c r="JCA108" s="4"/>
      <c r="JCB108" s="4"/>
      <c r="JCC108" s="4"/>
      <c r="JCD108" s="4"/>
      <c r="JCE108" s="4"/>
      <c r="JCF108" s="4"/>
      <c r="JCG108" s="4"/>
      <c r="JCH108" s="4"/>
      <c r="JCI108" s="4"/>
      <c r="JCJ108" s="4"/>
      <c r="JCK108" s="4"/>
      <c r="JCL108" s="4"/>
      <c r="JCM108" s="4"/>
      <c r="JCN108" s="4"/>
      <c r="JCO108" s="4"/>
      <c r="JCP108" s="4"/>
      <c r="JCQ108" s="4"/>
      <c r="JCR108" s="4"/>
      <c r="JCS108" s="4"/>
      <c r="JCT108" s="4"/>
      <c r="JCU108" s="4"/>
      <c r="JCV108" s="4"/>
      <c r="JCW108" s="4"/>
      <c r="JCX108" s="4"/>
      <c r="JCY108" s="4"/>
      <c r="JCZ108" s="4"/>
      <c r="JDA108" s="4"/>
      <c r="JDB108" s="4"/>
      <c r="JDC108" s="4"/>
      <c r="JDD108" s="4"/>
      <c r="JDE108" s="4"/>
      <c r="JDF108" s="4"/>
      <c r="JDG108" s="4"/>
      <c r="JDH108" s="4"/>
      <c r="JDI108" s="4"/>
      <c r="JDJ108" s="4"/>
      <c r="JDK108" s="4"/>
      <c r="JDL108" s="4"/>
      <c r="JDM108" s="4"/>
      <c r="JDN108" s="4"/>
      <c r="JDO108" s="4"/>
      <c r="JDP108" s="4"/>
      <c r="JDQ108" s="4"/>
      <c r="JDR108" s="4"/>
      <c r="JDS108" s="4"/>
      <c r="JDT108" s="4"/>
      <c r="JDU108" s="4"/>
      <c r="JDV108" s="4"/>
      <c r="JDW108" s="4"/>
      <c r="JDX108" s="4"/>
      <c r="JDY108" s="4"/>
      <c r="JDZ108" s="4"/>
      <c r="JEA108" s="4"/>
      <c r="JEB108" s="4"/>
      <c r="JEC108" s="4"/>
      <c r="JED108" s="4"/>
      <c r="JEE108" s="4"/>
      <c r="JEF108" s="4"/>
      <c r="JEG108" s="4"/>
      <c r="JEH108" s="4"/>
      <c r="JEI108" s="4"/>
      <c r="JEJ108" s="4"/>
      <c r="JEK108" s="4"/>
      <c r="JEL108" s="4"/>
      <c r="JEM108" s="4"/>
      <c r="JEN108" s="4"/>
      <c r="JEO108" s="4"/>
      <c r="JEP108" s="4"/>
      <c r="JEQ108" s="4"/>
      <c r="JER108" s="4"/>
      <c r="JES108" s="4"/>
      <c r="JET108" s="4"/>
      <c r="JEU108" s="4"/>
      <c r="JEV108" s="4"/>
      <c r="JEW108" s="4"/>
      <c r="JEX108" s="4"/>
      <c r="JEY108" s="4"/>
      <c r="JEZ108" s="4"/>
      <c r="JFA108" s="4"/>
      <c r="JFB108" s="4"/>
      <c r="JFC108" s="4"/>
      <c r="JFD108" s="4"/>
      <c r="JFE108" s="4"/>
      <c r="JFF108" s="4"/>
      <c r="JFG108" s="4"/>
      <c r="JFH108" s="4"/>
      <c r="JFI108" s="4"/>
      <c r="JFJ108" s="4"/>
      <c r="JFK108" s="4"/>
      <c r="JFL108" s="4"/>
      <c r="JFM108" s="4"/>
      <c r="JFN108" s="4"/>
      <c r="JFO108" s="4"/>
      <c r="JFP108" s="4"/>
      <c r="JFQ108" s="4"/>
      <c r="JFR108" s="4"/>
      <c r="JFS108" s="4"/>
      <c r="JFT108" s="4"/>
      <c r="JFU108" s="4"/>
      <c r="JFV108" s="4"/>
      <c r="JFW108" s="4"/>
      <c r="JFX108" s="4"/>
      <c r="JFY108" s="4"/>
      <c r="JFZ108" s="4"/>
      <c r="JGA108" s="4"/>
      <c r="JGB108" s="4"/>
      <c r="JGC108" s="4"/>
      <c r="JGD108" s="4"/>
      <c r="JGE108" s="4"/>
      <c r="JGF108" s="4"/>
      <c r="JGG108" s="4"/>
      <c r="JGH108" s="4"/>
      <c r="JGI108" s="4"/>
      <c r="JGJ108" s="4"/>
      <c r="JGK108" s="4"/>
      <c r="JGL108" s="4"/>
      <c r="JGM108" s="4"/>
      <c r="JGN108" s="4"/>
      <c r="JGO108" s="4"/>
      <c r="JGP108" s="4"/>
      <c r="JGQ108" s="4"/>
      <c r="JGR108" s="4"/>
      <c r="JGS108" s="4"/>
      <c r="JGT108" s="4"/>
      <c r="JGU108" s="4"/>
      <c r="JGV108" s="4"/>
      <c r="JGW108" s="4"/>
      <c r="JGX108" s="4"/>
      <c r="JGY108" s="4"/>
      <c r="JGZ108" s="4"/>
      <c r="JHA108" s="4"/>
      <c r="JHB108" s="4"/>
      <c r="JHC108" s="4"/>
      <c r="JHD108" s="4"/>
      <c r="JHE108" s="4"/>
      <c r="JHF108" s="4"/>
      <c r="JHG108" s="4"/>
      <c r="JHH108" s="4"/>
      <c r="JHI108" s="4"/>
      <c r="JHJ108" s="4"/>
      <c r="JHK108" s="4"/>
      <c r="JHL108" s="4"/>
      <c r="JHM108" s="4"/>
      <c r="JHN108" s="4"/>
      <c r="JHO108" s="4"/>
      <c r="JHP108" s="4"/>
      <c r="JHQ108" s="4"/>
      <c r="JHR108" s="4"/>
      <c r="JHS108" s="4"/>
      <c r="JHT108" s="4"/>
      <c r="JHU108" s="4"/>
      <c r="JHV108" s="4"/>
      <c r="JHW108" s="4"/>
      <c r="JHX108" s="4"/>
      <c r="JHY108" s="4"/>
      <c r="JHZ108" s="4"/>
      <c r="JIA108" s="4"/>
      <c r="JIB108" s="4"/>
      <c r="JIC108" s="4"/>
      <c r="JID108" s="4"/>
      <c r="JIE108" s="4"/>
      <c r="JIF108" s="4"/>
      <c r="JIG108" s="4"/>
      <c r="JIH108" s="4"/>
      <c r="JII108" s="4"/>
      <c r="JIJ108" s="4"/>
      <c r="JIK108" s="4"/>
      <c r="JIL108" s="4"/>
      <c r="JIM108" s="4"/>
      <c r="JIN108" s="4"/>
      <c r="JIO108" s="4"/>
      <c r="JIP108" s="4"/>
      <c r="JIQ108" s="4"/>
      <c r="JIR108" s="4"/>
      <c r="JIS108" s="4"/>
      <c r="JIT108" s="4"/>
      <c r="JIU108" s="4"/>
      <c r="JIV108" s="4"/>
      <c r="JIW108" s="4"/>
      <c r="JIX108" s="4"/>
      <c r="JIY108" s="4"/>
      <c r="JIZ108" s="4"/>
      <c r="JJA108" s="4"/>
      <c r="JJB108" s="4"/>
      <c r="JJC108" s="4"/>
      <c r="JJD108" s="4"/>
      <c r="JJE108" s="4"/>
      <c r="JJF108" s="4"/>
      <c r="JJG108" s="4"/>
      <c r="JJH108" s="4"/>
      <c r="JJI108" s="4"/>
      <c r="JJJ108" s="4"/>
      <c r="JJK108" s="4"/>
      <c r="JJL108" s="4"/>
      <c r="JJM108" s="4"/>
      <c r="JJN108" s="4"/>
      <c r="JJO108" s="4"/>
      <c r="JJP108" s="4"/>
      <c r="JJQ108" s="4"/>
      <c r="JJR108" s="4"/>
      <c r="JJS108" s="4"/>
      <c r="JJT108" s="4"/>
      <c r="JJU108" s="4"/>
      <c r="JJV108" s="4"/>
      <c r="JJW108" s="4"/>
      <c r="JJX108" s="4"/>
      <c r="JJY108" s="4"/>
      <c r="JJZ108" s="4"/>
      <c r="JKA108" s="4"/>
      <c r="JKB108" s="4"/>
      <c r="JKC108" s="4"/>
      <c r="JKD108" s="4"/>
      <c r="JKE108" s="4"/>
      <c r="JKF108" s="4"/>
      <c r="JKG108" s="4"/>
      <c r="JKH108" s="4"/>
      <c r="JKI108" s="4"/>
      <c r="JKJ108" s="4"/>
      <c r="JKK108" s="4"/>
      <c r="JKL108" s="4"/>
      <c r="JKM108" s="4"/>
      <c r="JKN108" s="4"/>
      <c r="JKO108" s="4"/>
      <c r="JKP108" s="4"/>
      <c r="JKQ108" s="4"/>
      <c r="JKR108" s="4"/>
      <c r="JKS108" s="4"/>
      <c r="JKT108" s="4"/>
      <c r="JKU108" s="4"/>
      <c r="JKV108" s="4"/>
      <c r="JKW108" s="4"/>
      <c r="JKX108" s="4"/>
      <c r="JKY108" s="4"/>
      <c r="JKZ108" s="4"/>
      <c r="JLA108" s="4"/>
      <c r="JLB108" s="4"/>
      <c r="JLC108" s="4"/>
      <c r="JLD108" s="4"/>
      <c r="JLE108" s="4"/>
      <c r="JLF108" s="4"/>
      <c r="JLG108" s="4"/>
      <c r="JLH108" s="4"/>
      <c r="JLI108" s="4"/>
      <c r="JLJ108" s="4"/>
      <c r="JLK108" s="4"/>
      <c r="JLL108" s="4"/>
      <c r="JLM108" s="4"/>
      <c r="JLN108" s="4"/>
      <c r="JLO108" s="4"/>
      <c r="JLP108" s="4"/>
      <c r="JLQ108" s="4"/>
      <c r="JLR108" s="4"/>
      <c r="JLS108" s="4"/>
      <c r="JLT108" s="4"/>
      <c r="JLU108" s="4"/>
      <c r="JLV108" s="4"/>
      <c r="JLW108" s="4"/>
      <c r="JLX108" s="4"/>
      <c r="JLY108" s="4"/>
      <c r="JLZ108" s="4"/>
      <c r="JMA108" s="4"/>
      <c r="JMB108" s="4"/>
      <c r="JMC108" s="4"/>
      <c r="JMD108" s="4"/>
      <c r="JME108" s="4"/>
      <c r="JMF108" s="4"/>
      <c r="JMG108" s="4"/>
      <c r="JMH108" s="4"/>
      <c r="JMI108" s="4"/>
      <c r="JMJ108" s="4"/>
      <c r="JMK108" s="4"/>
      <c r="JML108" s="4"/>
      <c r="JMM108" s="4"/>
      <c r="JMN108" s="4"/>
      <c r="JMO108" s="4"/>
      <c r="JMP108" s="4"/>
      <c r="JMQ108" s="4"/>
      <c r="JMR108" s="4"/>
      <c r="JMS108" s="4"/>
      <c r="JMT108" s="4"/>
      <c r="JMU108" s="4"/>
      <c r="JMV108" s="4"/>
      <c r="JMW108" s="4"/>
      <c r="JMX108" s="4"/>
      <c r="JMY108" s="4"/>
      <c r="JMZ108" s="4"/>
      <c r="JNA108" s="4"/>
      <c r="JNB108" s="4"/>
      <c r="JNC108" s="4"/>
      <c r="JND108" s="4"/>
      <c r="JNE108" s="4"/>
      <c r="JNF108" s="4"/>
      <c r="JNG108" s="4"/>
      <c r="JNH108" s="4"/>
      <c r="JNI108" s="4"/>
      <c r="JNJ108" s="4"/>
      <c r="JNK108" s="4"/>
      <c r="JNL108" s="4"/>
      <c r="JNM108" s="4"/>
      <c r="JNN108" s="4"/>
      <c r="JNO108" s="4"/>
      <c r="JNP108" s="4"/>
      <c r="JNQ108" s="4"/>
      <c r="JNR108" s="4"/>
      <c r="JNS108" s="4"/>
      <c r="JNT108" s="4"/>
      <c r="JNU108" s="4"/>
      <c r="JNV108" s="4"/>
      <c r="JNW108" s="4"/>
      <c r="JNX108" s="4"/>
      <c r="JNY108" s="4"/>
      <c r="JNZ108" s="4"/>
      <c r="JOA108" s="4"/>
      <c r="JOB108" s="4"/>
      <c r="JOC108" s="4"/>
      <c r="JOD108" s="4"/>
      <c r="JOE108" s="4"/>
      <c r="JOF108" s="4"/>
      <c r="JOG108" s="4"/>
      <c r="JOH108" s="4"/>
      <c r="JOI108" s="4"/>
      <c r="JOJ108" s="4"/>
      <c r="JOK108" s="4"/>
      <c r="JOL108" s="4"/>
      <c r="JOM108" s="4"/>
      <c r="JON108" s="4"/>
      <c r="JOO108" s="4"/>
      <c r="JOP108" s="4"/>
      <c r="JOQ108" s="4"/>
      <c r="JOR108" s="4"/>
      <c r="JOS108" s="4"/>
      <c r="JOT108" s="4"/>
      <c r="JOU108" s="4"/>
      <c r="JOV108" s="4"/>
      <c r="JOW108" s="4"/>
      <c r="JOX108" s="4"/>
      <c r="JOY108" s="4"/>
      <c r="JOZ108" s="4"/>
      <c r="JPA108" s="4"/>
      <c r="JPB108" s="4"/>
      <c r="JPC108" s="4"/>
      <c r="JPD108" s="4"/>
      <c r="JPE108" s="4"/>
      <c r="JPF108" s="4"/>
      <c r="JPG108" s="4"/>
      <c r="JPH108" s="4"/>
      <c r="JPI108" s="4"/>
      <c r="JPJ108" s="4"/>
      <c r="JPK108" s="4"/>
      <c r="JPL108" s="4"/>
      <c r="JPM108" s="4"/>
      <c r="JPN108" s="4"/>
      <c r="JPO108" s="4"/>
      <c r="JPP108" s="4"/>
      <c r="JPQ108" s="4"/>
      <c r="JPR108" s="4"/>
      <c r="JPS108" s="4"/>
      <c r="JPT108" s="4"/>
      <c r="JPU108" s="4"/>
      <c r="JPV108" s="4"/>
      <c r="JPW108" s="4"/>
      <c r="JPX108" s="4"/>
      <c r="JPY108" s="4"/>
      <c r="JPZ108" s="4"/>
      <c r="JQA108" s="4"/>
      <c r="JQB108" s="4"/>
      <c r="JQC108" s="4"/>
      <c r="JQD108" s="4"/>
      <c r="JQE108" s="4"/>
      <c r="JQF108" s="4"/>
      <c r="JQG108" s="4"/>
      <c r="JQH108" s="4"/>
      <c r="JQI108" s="4"/>
      <c r="JQJ108" s="4"/>
      <c r="JQK108" s="4"/>
      <c r="JQL108" s="4"/>
      <c r="JQM108" s="4"/>
      <c r="JQN108" s="4"/>
      <c r="JQO108" s="4"/>
      <c r="JQP108" s="4"/>
      <c r="JQQ108" s="4"/>
      <c r="JQR108" s="4"/>
      <c r="JQS108" s="4"/>
      <c r="JQT108" s="4"/>
      <c r="JQU108" s="4"/>
      <c r="JQV108" s="4"/>
      <c r="JQW108" s="4"/>
      <c r="JQX108" s="4"/>
      <c r="JQY108" s="4"/>
      <c r="JQZ108" s="4"/>
      <c r="JRA108" s="4"/>
      <c r="JRB108" s="4"/>
      <c r="JRC108" s="4"/>
      <c r="JRD108" s="4"/>
      <c r="JRE108" s="4"/>
      <c r="JRF108" s="4"/>
      <c r="JRG108" s="4"/>
      <c r="JRH108" s="4"/>
      <c r="JRI108" s="4"/>
      <c r="JRJ108" s="4"/>
      <c r="JRK108" s="4"/>
      <c r="JRL108" s="4"/>
      <c r="JRM108" s="4"/>
      <c r="JRN108" s="4"/>
      <c r="JRO108" s="4"/>
      <c r="JRP108" s="4"/>
      <c r="JRQ108" s="4"/>
      <c r="JRR108" s="4"/>
      <c r="JRS108" s="4"/>
      <c r="JRT108" s="4"/>
      <c r="JRU108" s="4"/>
      <c r="JRV108" s="4"/>
      <c r="JRW108" s="4"/>
      <c r="JRX108" s="4"/>
      <c r="JRY108" s="4"/>
      <c r="JRZ108" s="4"/>
      <c r="JSA108" s="4"/>
      <c r="JSB108" s="4"/>
      <c r="JSC108" s="4"/>
      <c r="JSD108" s="4"/>
      <c r="JSE108" s="4"/>
      <c r="JSF108" s="4"/>
      <c r="JSG108" s="4"/>
      <c r="JSH108" s="4"/>
      <c r="JSI108" s="4"/>
      <c r="JSJ108" s="4"/>
      <c r="JSK108" s="4"/>
      <c r="JSL108" s="4"/>
      <c r="JSM108" s="4"/>
      <c r="JSN108" s="4"/>
      <c r="JSO108" s="4"/>
      <c r="JSP108" s="4"/>
      <c r="JSQ108" s="4"/>
      <c r="JSR108" s="4"/>
      <c r="JSS108" s="4"/>
      <c r="JST108" s="4"/>
      <c r="JSU108" s="4"/>
      <c r="JSV108" s="4"/>
      <c r="JSW108" s="4"/>
      <c r="JSX108" s="4"/>
      <c r="JSY108" s="4"/>
      <c r="JSZ108" s="4"/>
      <c r="JTA108" s="4"/>
      <c r="JTB108" s="4"/>
      <c r="JTC108" s="4"/>
      <c r="JTD108" s="4"/>
      <c r="JTE108" s="4"/>
      <c r="JTF108" s="4"/>
      <c r="JTG108" s="4"/>
      <c r="JTH108" s="4"/>
      <c r="JTI108" s="4"/>
      <c r="JTJ108" s="4"/>
      <c r="JTK108" s="4"/>
      <c r="JTL108" s="4"/>
      <c r="JTM108" s="4"/>
      <c r="JTN108" s="4"/>
      <c r="JTO108" s="4"/>
      <c r="JTP108" s="4"/>
      <c r="JTQ108" s="4"/>
      <c r="JTR108" s="4"/>
      <c r="JTS108" s="4"/>
      <c r="JTT108" s="4"/>
      <c r="JTU108" s="4"/>
      <c r="JTV108" s="4"/>
      <c r="JTW108" s="4"/>
      <c r="JTX108" s="4"/>
      <c r="JTY108" s="4"/>
      <c r="JTZ108" s="4"/>
      <c r="JUA108" s="4"/>
      <c r="JUB108" s="4"/>
      <c r="JUC108" s="4"/>
      <c r="JUD108" s="4"/>
      <c r="JUE108" s="4"/>
      <c r="JUF108" s="4"/>
      <c r="JUG108" s="4"/>
      <c r="JUH108" s="4"/>
      <c r="JUI108" s="4"/>
      <c r="JUJ108" s="4"/>
      <c r="JUK108" s="4"/>
      <c r="JUL108" s="4"/>
      <c r="JUM108" s="4"/>
      <c r="JUN108" s="4"/>
      <c r="JUO108" s="4"/>
      <c r="JUP108" s="4"/>
      <c r="JUQ108" s="4"/>
      <c r="JUR108" s="4"/>
      <c r="JUS108" s="4"/>
      <c r="JUT108" s="4"/>
      <c r="JUU108" s="4"/>
      <c r="JUV108" s="4"/>
      <c r="JUW108" s="4"/>
      <c r="JUX108" s="4"/>
      <c r="JUY108" s="4"/>
      <c r="JUZ108" s="4"/>
      <c r="JVA108" s="4"/>
      <c r="JVB108" s="4"/>
      <c r="JVC108" s="4"/>
      <c r="JVD108" s="4"/>
      <c r="JVE108" s="4"/>
      <c r="JVF108" s="4"/>
      <c r="JVG108" s="4"/>
      <c r="JVH108" s="4"/>
      <c r="JVI108" s="4"/>
      <c r="JVJ108" s="4"/>
      <c r="JVK108" s="4"/>
      <c r="JVL108" s="4"/>
      <c r="JVM108" s="4"/>
      <c r="JVN108" s="4"/>
      <c r="JVO108" s="4"/>
      <c r="JVP108" s="4"/>
      <c r="JVQ108" s="4"/>
      <c r="JVR108" s="4"/>
      <c r="JVS108" s="4"/>
      <c r="JVT108" s="4"/>
      <c r="JVU108" s="4"/>
      <c r="JVV108" s="4"/>
      <c r="JVW108" s="4"/>
      <c r="JVX108" s="4"/>
      <c r="JVY108" s="4"/>
      <c r="JVZ108" s="4"/>
      <c r="JWA108" s="4"/>
      <c r="JWB108" s="4"/>
      <c r="JWC108" s="4"/>
      <c r="JWD108" s="4"/>
      <c r="JWE108" s="4"/>
      <c r="JWF108" s="4"/>
      <c r="JWG108" s="4"/>
      <c r="JWH108" s="4"/>
      <c r="JWI108" s="4"/>
      <c r="JWJ108" s="4"/>
      <c r="JWK108" s="4"/>
      <c r="JWL108" s="4"/>
      <c r="JWM108" s="4"/>
      <c r="JWN108" s="4"/>
      <c r="JWO108" s="4"/>
      <c r="JWP108" s="4"/>
      <c r="JWQ108" s="4"/>
      <c r="JWR108" s="4"/>
      <c r="JWS108" s="4"/>
      <c r="JWT108" s="4"/>
      <c r="JWU108" s="4"/>
      <c r="JWV108" s="4"/>
      <c r="JWW108" s="4"/>
      <c r="JWX108" s="4"/>
      <c r="JWY108" s="4"/>
      <c r="JWZ108" s="4"/>
      <c r="JXA108" s="4"/>
      <c r="JXB108" s="4"/>
      <c r="JXC108" s="4"/>
      <c r="JXD108" s="4"/>
      <c r="JXE108" s="4"/>
      <c r="JXF108" s="4"/>
      <c r="JXG108" s="4"/>
      <c r="JXH108" s="4"/>
      <c r="JXI108" s="4"/>
      <c r="JXJ108" s="4"/>
      <c r="JXK108" s="4"/>
      <c r="JXL108" s="4"/>
      <c r="JXM108" s="4"/>
      <c r="JXN108" s="4"/>
      <c r="JXO108" s="4"/>
      <c r="JXP108" s="4"/>
      <c r="JXQ108" s="4"/>
      <c r="JXR108" s="4"/>
      <c r="JXS108" s="4"/>
      <c r="JXT108" s="4"/>
      <c r="JXU108" s="4"/>
      <c r="JXV108" s="4"/>
      <c r="JXW108" s="4"/>
      <c r="JXX108" s="4"/>
      <c r="JXY108" s="4"/>
      <c r="JXZ108" s="4"/>
      <c r="JYA108" s="4"/>
      <c r="JYB108" s="4"/>
      <c r="JYC108" s="4"/>
      <c r="JYD108" s="4"/>
      <c r="JYE108" s="4"/>
      <c r="JYF108" s="4"/>
      <c r="JYG108" s="4"/>
      <c r="JYH108" s="4"/>
      <c r="JYI108" s="4"/>
      <c r="JYJ108" s="4"/>
      <c r="JYK108" s="4"/>
      <c r="JYL108" s="4"/>
      <c r="JYM108" s="4"/>
      <c r="JYN108" s="4"/>
      <c r="JYO108" s="4"/>
      <c r="JYP108" s="4"/>
      <c r="JYQ108" s="4"/>
      <c r="JYR108" s="4"/>
      <c r="JYS108" s="4"/>
      <c r="JYT108" s="4"/>
      <c r="JYU108" s="4"/>
      <c r="JYV108" s="4"/>
      <c r="JYW108" s="4"/>
      <c r="JYX108" s="4"/>
      <c r="JYY108" s="4"/>
      <c r="JYZ108" s="4"/>
      <c r="JZA108" s="4"/>
      <c r="JZB108" s="4"/>
      <c r="JZC108" s="4"/>
      <c r="JZD108" s="4"/>
      <c r="JZE108" s="4"/>
      <c r="JZF108" s="4"/>
      <c r="JZG108" s="4"/>
      <c r="JZH108" s="4"/>
      <c r="JZI108" s="4"/>
      <c r="JZJ108" s="4"/>
      <c r="JZK108" s="4"/>
      <c r="JZL108" s="4"/>
      <c r="JZM108" s="4"/>
      <c r="JZN108" s="4"/>
      <c r="JZO108" s="4"/>
      <c r="JZP108" s="4"/>
      <c r="JZQ108" s="4"/>
      <c r="JZR108" s="4"/>
      <c r="JZS108" s="4"/>
      <c r="JZT108" s="4"/>
      <c r="JZU108" s="4"/>
      <c r="JZV108" s="4"/>
      <c r="JZW108" s="4"/>
      <c r="JZX108" s="4"/>
      <c r="JZY108" s="4"/>
      <c r="JZZ108" s="4"/>
      <c r="KAA108" s="4"/>
      <c r="KAB108" s="4"/>
      <c r="KAC108" s="4"/>
      <c r="KAD108" s="4"/>
      <c r="KAE108" s="4"/>
      <c r="KAF108" s="4"/>
      <c r="KAG108" s="4"/>
      <c r="KAH108" s="4"/>
      <c r="KAI108" s="4"/>
      <c r="KAJ108" s="4"/>
      <c r="KAK108" s="4"/>
      <c r="KAL108" s="4"/>
      <c r="KAM108" s="4"/>
      <c r="KAN108" s="4"/>
      <c r="KAO108" s="4"/>
      <c r="KAP108" s="4"/>
      <c r="KAQ108" s="4"/>
      <c r="KAR108" s="4"/>
      <c r="KAS108" s="4"/>
      <c r="KAT108" s="4"/>
      <c r="KAU108" s="4"/>
      <c r="KAV108" s="4"/>
      <c r="KAW108" s="4"/>
      <c r="KAX108" s="4"/>
      <c r="KAY108" s="4"/>
      <c r="KAZ108" s="4"/>
      <c r="KBA108" s="4"/>
      <c r="KBB108" s="4"/>
      <c r="KBC108" s="4"/>
      <c r="KBD108" s="4"/>
      <c r="KBE108" s="4"/>
      <c r="KBF108" s="4"/>
      <c r="KBG108" s="4"/>
      <c r="KBH108" s="4"/>
      <c r="KBI108" s="4"/>
      <c r="KBJ108" s="4"/>
      <c r="KBK108" s="4"/>
      <c r="KBL108" s="4"/>
      <c r="KBM108" s="4"/>
      <c r="KBN108" s="4"/>
      <c r="KBO108" s="4"/>
      <c r="KBP108" s="4"/>
      <c r="KBQ108" s="4"/>
      <c r="KBR108" s="4"/>
      <c r="KBS108" s="4"/>
      <c r="KBT108" s="4"/>
      <c r="KBU108" s="4"/>
      <c r="KBV108" s="4"/>
      <c r="KBW108" s="4"/>
      <c r="KBX108" s="4"/>
      <c r="KBY108" s="4"/>
      <c r="KBZ108" s="4"/>
      <c r="KCA108" s="4"/>
      <c r="KCB108" s="4"/>
      <c r="KCC108" s="4"/>
      <c r="KCD108" s="4"/>
      <c r="KCE108" s="4"/>
      <c r="KCF108" s="4"/>
      <c r="KCG108" s="4"/>
      <c r="KCH108" s="4"/>
      <c r="KCI108" s="4"/>
      <c r="KCJ108" s="4"/>
      <c r="KCK108" s="4"/>
      <c r="KCL108" s="4"/>
      <c r="KCM108" s="4"/>
      <c r="KCN108" s="4"/>
      <c r="KCO108" s="4"/>
      <c r="KCP108" s="4"/>
      <c r="KCQ108" s="4"/>
      <c r="KCR108" s="4"/>
      <c r="KCS108" s="4"/>
      <c r="KCT108" s="4"/>
      <c r="KCU108" s="4"/>
      <c r="KCV108" s="4"/>
      <c r="KCW108" s="4"/>
      <c r="KCX108" s="4"/>
      <c r="KCY108" s="4"/>
      <c r="KCZ108" s="4"/>
      <c r="KDA108" s="4"/>
      <c r="KDB108" s="4"/>
      <c r="KDC108" s="4"/>
      <c r="KDD108" s="4"/>
      <c r="KDE108" s="4"/>
      <c r="KDF108" s="4"/>
      <c r="KDG108" s="4"/>
      <c r="KDH108" s="4"/>
      <c r="KDI108" s="4"/>
      <c r="KDJ108" s="4"/>
      <c r="KDK108" s="4"/>
      <c r="KDL108" s="4"/>
      <c r="KDM108" s="4"/>
      <c r="KDN108" s="4"/>
      <c r="KDO108" s="4"/>
      <c r="KDP108" s="4"/>
      <c r="KDQ108" s="4"/>
      <c r="KDR108" s="4"/>
      <c r="KDS108" s="4"/>
      <c r="KDT108" s="4"/>
      <c r="KDU108" s="4"/>
      <c r="KDV108" s="4"/>
      <c r="KDW108" s="4"/>
      <c r="KDX108" s="4"/>
      <c r="KDY108" s="4"/>
      <c r="KDZ108" s="4"/>
      <c r="KEA108" s="4"/>
      <c r="KEB108" s="4"/>
      <c r="KEC108" s="4"/>
      <c r="KED108" s="4"/>
      <c r="KEE108" s="4"/>
      <c r="KEF108" s="4"/>
      <c r="KEG108" s="4"/>
      <c r="KEH108" s="4"/>
      <c r="KEI108" s="4"/>
      <c r="KEJ108" s="4"/>
      <c r="KEK108" s="4"/>
      <c r="KEL108" s="4"/>
      <c r="KEM108" s="4"/>
      <c r="KEN108" s="4"/>
      <c r="KEO108" s="4"/>
      <c r="KEP108" s="4"/>
      <c r="KEQ108" s="4"/>
      <c r="KER108" s="4"/>
      <c r="KES108" s="4"/>
      <c r="KET108" s="4"/>
      <c r="KEU108" s="4"/>
      <c r="KEV108" s="4"/>
      <c r="KEW108" s="4"/>
      <c r="KEX108" s="4"/>
      <c r="KEY108" s="4"/>
      <c r="KEZ108" s="4"/>
      <c r="KFA108" s="4"/>
      <c r="KFB108" s="4"/>
      <c r="KFC108" s="4"/>
      <c r="KFD108" s="4"/>
      <c r="KFE108" s="4"/>
      <c r="KFF108" s="4"/>
      <c r="KFG108" s="4"/>
      <c r="KFH108" s="4"/>
      <c r="KFI108" s="4"/>
      <c r="KFJ108" s="4"/>
      <c r="KFK108" s="4"/>
      <c r="KFL108" s="4"/>
      <c r="KFM108" s="4"/>
      <c r="KFN108" s="4"/>
      <c r="KFO108" s="4"/>
      <c r="KFP108" s="4"/>
      <c r="KFQ108" s="4"/>
      <c r="KFR108" s="4"/>
      <c r="KFS108" s="4"/>
      <c r="KFT108" s="4"/>
      <c r="KFU108" s="4"/>
      <c r="KFV108" s="4"/>
      <c r="KFW108" s="4"/>
      <c r="KFX108" s="4"/>
      <c r="KFY108" s="4"/>
      <c r="KFZ108" s="4"/>
      <c r="KGA108" s="4"/>
      <c r="KGB108" s="4"/>
      <c r="KGC108" s="4"/>
      <c r="KGD108" s="4"/>
      <c r="KGE108" s="4"/>
      <c r="KGF108" s="4"/>
      <c r="KGG108" s="4"/>
      <c r="KGH108" s="4"/>
      <c r="KGI108" s="4"/>
      <c r="KGJ108" s="4"/>
      <c r="KGK108" s="4"/>
      <c r="KGL108" s="4"/>
      <c r="KGM108" s="4"/>
      <c r="KGN108" s="4"/>
      <c r="KGO108" s="4"/>
      <c r="KGP108" s="4"/>
      <c r="KGQ108" s="4"/>
      <c r="KGR108" s="4"/>
      <c r="KGS108" s="4"/>
      <c r="KGT108" s="4"/>
      <c r="KGU108" s="4"/>
      <c r="KGV108" s="4"/>
      <c r="KGW108" s="4"/>
      <c r="KGX108" s="4"/>
      <c r="KGY108" s="4"/>
      <c r="KGZ108" s="4"/>
      <c r="KHA108" s="4"/>
      <c r="KHB108" s="4"/>
      <c r="KHC108" s="4"/>
      <c r="KHD108" s="4"/>
      <c r="KHE108" s="4"/>
      <c r="KHF108" s="4"/>
      <c r="KHG108" s="4"/>
      <c r="KHH108" s="4"/>
      <c r="KHI108" s="4"/>
      <c r="KHJ108" s="4"/>
      <c r="KHK108" s="4"/>
      <c r="KHL108" s="4"/>
      <c r="KHM108" s="4"/>
      <c r="KHN108" s="4"/>
      <c r="KHO108" s="4"/>
      <c r="KHP108" s="4"/>
      <c r="KHQ108" s="4"/>
      <c r="KHR108" s="4"/>
      <c r="KHS108" s="4"/>
      <c r="KHT108" s="4"/>
      <c r="KHU108" s="4"/>
      <c r="KHV108" s="4"/>
      <c r="KHW108" s="4"/>
      <c r="KHX108" s="4"/>
      <c r="KHY108" s="4"/>
      <c r="KHZ108" s="4"/>
      <c r="KIA108" s="4"/>
      <c r="KIB108" s="4"/>
      <c r="KIC108" s="4"/>
      <c r="KID108" s="4"/>
      <c r="KIE108" s="4"/>
      <c r="KIF108" s="4"/>
      <c r="KIG108" s="4"/>
      <c r="KIH108" s="4"/>
      <c r="KII108" s="4"/>
      <c r="KIJ108" s="4"/>
      <c r="KIK108" s="4"/>
      <c r="KIL108" s="4"/>
      <c r="KIM108" s="4"/>
      <c r="KIN108" s="4"/>
      <c r="KIO108" s="4"/>
      <c r="KIP108" s="4"/>
      <c r="KIQ108" s="4"/>
      <c r="KIR108" s="4"/>
      <c r="KIS108" s="4"/>
      <c r="KIT108" s="4"/>
      <c r="KIU108" s="4"/>
      <c r="KIV108" s="4"/>
      <c r="KIW108" s="4"/>
      <c r="KIX108" s="4"/>
      <c r="KIY108" s="4"/>
      <c r="KIZ108" s="4"/>
      <c r="KJA108" s="4"/>
      <c r="KJB108" s="4"/>
      <c r="KJC108" s="4"/>
      <c r="KJD108" s="4"/>
      <c r="KJE108" s="4"/>
      <c r="KJF108" s="4"/>
      <c r="KJG108" s="4"/>
      <c r="KJH108" s="4"/>
      <c r="KJI108" s="4"/>
      <c r="KJJ108" s="4"/>
      <c r="KJK108" s="4"/>
      <c r="KJL108" s="4"/>
      <c r="KJM108" s="4"/>
      <c r="KJN108" s="4"/>
      <c r="KJO108" s="4"/>
      <c r="KJP108" s="4"/>
      <c r="KJQ108" s="4"/>
      <c r="KJR108" s="4"/>
      <c r="KJS108" s="4"/>
      <c r="KJT108" s="4"/>
      <c r="KJU108" s="4"/>
      <c r="KJV108" s="4"/>
      <c r="KJW108" s="4"/>
      <c r="KJX108" s="4"/>
      <c r="KJY108" s="4"/>
      <c r="KJZ108" s="4"/>
      <c r="KKA108" s="4"/>
      <c r="KKB108" s="4"/>
      <c r="KKC108" s="4"/>
      <c r="KKD108" s="4"/>
      <c r="KKE108" s="4"/>
      <c r="KKF108" s="4"/>
      <c r="KKG108" s="4"/>
      <c r="KKH108" s="4"/>
      <c r="KKI108" s="4"/>
      <c r="KKJ108" s="4"/>
      <c r="KKK108" s="4"/>
      <c r="KKL108" s="4"/>
      <c r="KKM108" s="4"/>
      <c r="KKN108" s="4"/>
      <c r="KKO108" s="4"/>
      <c r="KKP108" s="4"/>
      <c r="KKQ108" s="4"/>
      <c r="KKR108" s="4"/>
      <c r="KKS108" s="4"/>
      <c r="KKT108" s="4"/>
      <c r="KKU108" s="4"/>
      <c r="KKV108" s="4"/>
      <c r="KKW108" s="4"/>
      <c r="KKX108" s="4"/>
      <c r="KKY108" s="4"/>
      <c r="KKZ108" s="4"/>
      <c r="KLA108" s="4"/>
      <c r="KLB108" s="4"/>
      <c r="KLC108" s="4"/>
      <c r="KLD108" s="4"/>
      <c r="KLE108" s="4"/>
      <c r="KLF108" s="4"/>
      <c r="KLG108" s="4"/>
      <c r="KLH108" s="4"/>
      <c r="KLI108" s="4"/>
      <c r="KLJ108" s="4"/>
      <c r="KLK108" s="4"/>
      <c r="KLL108" s="4"/>
      <c r="KLM108" s="4"/>
      <c r="KLN108" s="4"/>
      <c r="KLO108" s="4"/>
      <c r="KLP108" s="4"/>
      <c r="KLQ108" s="4"/>
      <c r="KLR108" s="4"/>
      <c r="KLS108" s="4"/>
      <c r="KLT108" s="4"/>
      <c r="KLU108" s="4"/>
      <c r="KLV108" s="4"/>
      <c r="KLW108" s="4"/>
      <c r="KLX108" s="4"/>
      <c r="KLY108" s="4"/>
      <c r="KLZ108" s="4"/>
      <c r="KMA108" s="4"/>
      <c r="KMB108" s="4"/>
      <c r="KMC108" s="4"/>
      <c r="KMD108" s="4"/>
      <c r="KME108" s="4"/>
      <c r="KMF108" s="4"/>
      <c r="KMG108" s="4"/>
      <c r="KMH108" s="4"/>
      <c r="KMI108" s="4"/>
      <c r="KMJ108" s="4"/>
      <c r="KMK108" s="4"/>
      <c r="KML108" s="4"/>
      <c r="KMM108" s="4"/>
      <c r="KMN108" s="4"/>
      <c r="KMO108" s="4"/>
      <c r="KMP108" s="4"/>
      <c r="KMQ108" s="4"/>
      <c r="KMR108" s="4"/>
      <c r="KMS108" s="4"/>
      <c r="KMT108" s="4"/>
      <c r="KMU108" s="4"/>
      <c r="KMV108" s="4"/>
      <c r="KMW108" s="4"/>
      <c r="KMX108" s="4"/>
      <c r="KMY108" s="4"/>
      <c r="KMZ108" s="4"/>
      <c r="KNA108" s="4"/>
      <c r="KNB108" s="4"/>
      <c r="KNC108" s="4"/>
      <c r="KND108" s="4"/>
      <c r="KNE108" s="4"/>
      <c r="KNF108" s="4"/>
      <c r="KNG108" s="4"/>
      <c r="KNH108" s="4"/>
      <c r="KNI108" s="4"/>
      <c r="KNJ108" s="4"/>
      <c r="KNK108" s="4"/>
      <c r="KNL108" s="4"/>
      <c r="KNM108" s="4"/>
      <c r="KNN108" s="4"/>
      <c r="KNO108" s="4"/>
      <c r="KNP108" s="4"/>
      <c r="KNQ108" s="4"/>
      <c r="KNR108" s="4"/>
      <c r="KNS108" s="4"/>
      <c r="KNT108" s="4"/>
      <c r="KNU108" s="4"/>
      <c r="KNV108" s="4"/>
      <c r="KNW108" s="4"/>
      <c r="KNX108" s="4"/>
      <c r="KNY108" s="4"/>
      <c r="KNZ108" s="4"/>
      <c r="KOA108" s="4"/>
      <c r="KOB108" s="4"/>
      <c r="KOC108" s="4"/>
      <c r="KOD108" s="4"/>
      <c r="KOE108" s="4"/>
      <c r="KOF108" s="4"/>
      <c r="KOG108" s="4"/>
      <c r="KOH108" s="4"/>
      <c r="KOI108" s="4"/>
      <c r="KOJ108" s="4"/>
      <c r="KOK108" s="4"/>
      <c r="KOL108" s="4"/>
      <c r="KOM108" s="4"/>
      <c r="KON108" s="4"/>
      <c r="KOO108" s="4"/>
      <c r="KOP108" s="4"/>
      <c r="KOQ108" s="4"/>
      <c r="KOR108" s="4"/>
      <c r="KOS108" s="4"/>
      <c r="KOT108" s="4"/>
      <c r="KOU108" s="4"/>
      <c r="KOV108" s="4"/>
      <c r="KOW108" s="4"/>
      <c r="KOX108" s="4"/>
      <c r="KOY108" s="4"/>
      <c r="KOZ108" s="4"/>
      <c r="KPA108" s="4"/>
      <c r="KPB108" s="4"/>
      <c r="KPC108" s="4"/>
      <c r="KPD108" s="4"/>
      <c r="KPE108" s="4"/>
      <c r="KPF108" s="4"/>
      <c r="KPG108" s="4"/>
      <c r="KPH108" s="4"/>
      <c r="KPI108" s="4"/>
      <c r="KPJ108" s="4"/>
      <c r="KPK108" s="4"/>
      <c r="KPL108" s="4"/>
      <c r="KPM108" s="4"/>
      <c r="KPN108" s="4"/>
      <c r="KPO108" s="4"/>
      <c r="KPP108" s="4"/>
      <c r="KPQ108" s="4"/>
      <c r="KPR108" s="4"/>
      <c r="KPS108" s="4"/>
      <c r="KPT108" s="4"/>
      <c r="KPU108" s="4"/>
      <c r="KPV108" s="4"/>
      <c r="KPW108" s="4"/>
      <c r="KPX108" s="4"/>
      <c r="KPY108" s="4"/>
      <c r="KPZ108" s="4"/>
      <c r="KQA108" s="4"/>
      <c r="KQB108" s="4"/>
      <c r="KQC108" s="4"/>
      <c r="KQD108" s="4"/>
      <c r="KQE108" s="4"/>
      <c r="KQF108" s="4"/>
      <c r="KQG108" s="4"/>
      <c r="KQH108" s="4"/>
      <c r="KQI108" s="4"/>
      <c r="KQJ108" s="4"/>
      <c r="KQK108" s="4"/>
      <c r="KQL108" s="4"/>
      <c r="KQM108" s="4"/>
      <c r="KQN108" s="4"/>
      <c r="KQO108" s="4"/>
      <c r="KQP108" s="4"/>
      <c r="KQQ108" s="4"/>
      <c r="KQR108" s="4"/>
      <c r="KQS108" s="4"/>
      <c r="KQT108" s="4"/>
      <c r="KQU108" s="4"/>
      <c r="KQV108" s="4"/>
      <c r="KQW108" s="4"/>
      <c r="KQX108" s="4"/>
      <c r="KQY108" s="4"/>
      <c r="KQZ108" s="4"/>
      <c r="KRA108" s="4"/>
      <c r="KRB108" s="4"/>
      <c r="KRC108" s="4"/>
      <c r="KRD108" s="4"/>
      <c r="KRE108" s="4"/>
      <c r="KRF108" s="4"/>
      <c r="KRG108" s="4"/>
      <c r="KRH108" s="4"/>
      <c r="KRI108" s="4"/>
      <c r="KRJ108" s="4"/>
      <c r="KRK108" s="4"/>
      <c r="KRL108" s="4"/>
      <c r="KRM108" s="4"/>
      <c r="KRN108" s="4"/>
      <c r="KRO108" s="4"/>
      <c r="KRP108" s="4"/>
      <c r="KRQ108" s="4"/>
      <c r="KRR108" s="4"/>
      <c r="KRS108" s="4"/>
      <c r="KRT108" s="4"/>
      <c r="KRU108" s="4"/>
      <c r="KRV108" s="4"/>
      <c r="KRW108" s="4"/>
      <c r="KRX108" s="4"/>
      <c r="KRY108" s="4"/>
      <c r="KRZ108" s="4"/>
      <c r="KSA108" s="4"/>
      <c r="KSB108" s="4"/>
      <c r="KSC108" s="4"/>
      <c r="KSD108" s="4"/>
      <c r="KSE108" s="4"/>
      <c r="KSF108" s="4"/>
      <c r="KSG108" s="4"/>
      <c r="KSH108" s="4"/>
      <c r="KSI108" s="4"/>
      <c r="KSJ108" s="4"/>
      <c r="KSK108" s="4"/>
      <c r="KSL108" s="4"/>
      <c r="KSM108" s="4"/>
      <c r="KSN108" s="4"/>
      <c r="KSO108" s="4"/>
      <c r="KSP108" s="4"/>
      <c r="KSQ108" s="4"/>
      <c r="KSR108" s="4"/>
      <c r="KSS108" s="4"/>
      <c r="KST108" s="4"/>
      <c r="KSU108" s="4"/>
      <c r="KSV108" s="4"/>
      <c r="KSW108" s="4"/>
      <c r="KSX108" s="4"/>
      <c r="KSY108" s="4"/>
      <c r="KSZ108" s="4"/>
      <c r="KTA108" s="4"/>
      <c r="KTB108" s="4"/>
      <c r="KTC108" s="4"/>
      <c r="KTD108" s="4"/>
      <c r="KTE108" s="4"/>
      <c r="KTF108" s="4"/>
      <c r="KTG108" s="4"/>
      <c r="KTH108" s="4"/>
      <c r="KTI108" s="4"/>
      <c r="KTJ108" s="4"/>
      <c r="KTK108" s="4"/>
      <c r="KTL108" s="4"/>
      <c r="KTM108" s="4"/>
      <c r="KTN108" s="4"/>
      <c r="KTO108" s="4"/>
      <c r="KTP108" s="4"/>
      <c r="KTQ108" s="4"/>
      <c r="KTR108" s="4"/>
      <c r="KTS108" s="4"/>
      <c r="KTT108" s="4"/>
      <c r="KTU108" s="4"/>
      <c r="KTV108" s="4"/>
      <c r="KTW108" s="4"/>
      <c r="KTX108" s="4"/>
      <c r="KTY108" s="4"/>
      <c r="KTZ108" s="4"/>
      <c r="KUA108" s="4"/>
      <c r="KUB108" s="4"/>
      <c r="KUC108" s="4"/>
      <c r="KUD108" s="4"/>
      <c r="KUE108" s="4"/>
      <c r="KUF108" s="4"/>
      <c r="KUG108" s="4"/>
      <c r="KUH108" s="4"/>
      <c r="KUI108" s="4"/>
      <c r="KUJ108" s="4"/>
      <c r="KUK108" s="4"/>
      <c r="KUL108" s="4"/>
      <c r="KUM108" s="4"/>
      <c r="KUN108" s="4"/>
      <c r="KUO108" s="4"/>
      <c r="KUP108" s="4"/>
      <c r="KUQ108" s="4"/>
      <c r="KUR108" s="4"/>
      <c r="KUS108" s="4"/>
      <c r="KUT108" s="4"/>
      <c r="KUU108" s="4"/>
      <c r="KUV108" s="4"/>
      <c r="KUW108" s="4"/>
      <c r="KUX108" s="4"/>
      <c r="KUY108" s="4"/>
      <c r="KUZ108" s="4"/>
      <c r="KVA108" s="4"/>
      <c r="KVB108" s="4"/>
      <c r="KVC108" s="4"/>
      <c r="KVD108" s="4"/>
      <c r="KVE108" s="4"/>
      <c r="KVF108" s="4"/>
      <c r="KVG108" s="4"/>
      <c r="KVH108" s="4"/>
      <c r="KVI108" s="4"/>
      <c r="KVJ108" s="4"/>
      <c r="KVK108" s="4"/>
      <c r="KVL108" s="4"/>
      <c r="KVM108" s="4"/>
      <c r="KVN108" s="4"/>
      <c r="KVO108" s="4"/>
      <c r="KVP108" s="4"/>
      <c r="KVQ108" s="4"/>
      <c r="KVR108" s="4"/>
      <c r="KVS108" s="4"/>
      <c r="KVT108" s="4"/>
      <c r="KVU108" s="4"/>
      <c r="KVV108" s="4"/>
      <c r="KVW108" s="4"/>
      <c r="KVX108" s="4"/>
      <c r="KVY108" s="4"/>
      <c r="KVZ108" s="4"/>
      <c r="KWA108" s="4"/>
      <c r="KWB108" s="4"/>
      <c r="KWC108" s="4"/>
      <c r="KWD108" s="4"/>
      <c r="KWE108" s="4"/>
      <c r="KWF108" s="4"/>
      <c r="KWG108" s="4"/>
      <c r="KWH108" s="4"/>
      <c r="KWI108" s="4"/>
      <c r="KWJ108" s="4"/>
      <c r="KWK108" s="4"/>
      <c r="KWL108" s="4"/>
      <c r="KWM108" s="4"/>
      <c r="KWN108" s="4"/>
      <c r="KWO108" s="4"/>
      <c r="KWP108" s="4"/>
      <c r="KWQ108" s="4"/>
      <c r="KWR108" s="4"/>
      <c r="KWS108" s="4"/>
      <c r="KWT108" s="4"/>
      <c r="KWU108" s="4"/>
      <c r="KWV108" s="4"/>
      <c r="KWW108" s="4"/>
      <c r="KWX108" s="4"/>
      <c r="KWY108" s="4"/>
      <c r="KWZ108" s="4"/>
      <c r="KXA108" s="4"/>
      <c r="KXB108" s="4"/>
      <c r="KXC108" s="4"/>
      <c r="KXD108" s="4"/>
      <c r="KXE108" s="4"/>
      <c r="KXF108" s="4"/>
      <c r="KXG108" s="4"/>
      <c r="KXH108" s="4"/>
      <c r="KXI108" s="4"/>
      <c r="KXJ108" s="4"/>
      <c r="KXK108" s="4"/>
      <c r="KXL108" s="4"/>
      <c r="KXM108" s="4"/>
      <c r="KXN108" s="4"/>
      <c r="KXO108" s="4"/>
      <c r="KXP108" s="4"/>
      <c r="KXQ108" s="4"/>
      <c r="KXR108" s="4"/>
      <c r="KXS108" s="4"/>
      <c r="KXT108" s="4"/>
      <c r="KXU108" s="4"/>
      <c r="KXV108" s="4"/>
      <c r="KXW108" s="4"/>
      <c r="KXX108" s="4"/>
      <c r="KXY108" s="4"/>
      <c r="KXZ108" s="4"/>
      <c r="KYA108" s="4"/>
      <c r="KYB108" s="4"/>
      <c r="KYC108" s="4"/>
      <c r="KYD108" s="4"/>
      <c r="KYE108" s="4"/>
      <c r="KYF108" s="4"/>
      <c r="KYG108" s="4"/>
      <c r="KYH108" s="4"/>
      <c r="KYI108" s="4"/>
      <c r="KYJ108" s="4"/>
      <c r="KYK108" s="4"/>
      <c r="KYL108" s="4"/>
      <c r="KYM108" s="4"/>
      <c r="KYN108" s="4"/>
      <c r="KYO108" s="4"/>
      <c r="KYP108" s="4"/>
      <c r="KYQ108" s="4"/>
      <c r="KYR108" s="4"/>
      <c r="KYS108" s="4"/>
      <c r="KYT108" s="4"/>
      <c r="KYU108" s="4"/>
      <c r="KYV108" s="4"/>
      <c r="KYW108" s="4"/>
      <c r="KYX108" s="4"/>
      <c r="KYY108" s="4"/>
      <c r="KYZ108" s="4"/>
      <c r="KZA108" s="4"/>
      <c r="KZB108" s="4"/>
      <c r="KZC108" s="4"/>
      <c r="KZD108" s="4"/>
      <c r="KZE108" s="4"/>
      <c r="KZF108" s="4"/>
      <c r="KZG108" s="4"/>
      <c r="KZH108" s="4"/>
      <c r="KZI108" s="4"/>
      <c r="KZJ108" s="4"/>
      <c r="KZK108" s="4"/>
      <c r="KZL108" s="4"/>
      <c r="KZM108" s="4"/>
      <c r="KZN108" s="4"/>
      <c r="KZO108" s="4"/>
      <c r="KZP108" s="4"/>
      <c r="KZQ108" s="4"/>
      <c r="KZR108" s="4"/>
      <c r="KZS108" s="4"/>
      <c r="KZT108" s="4"/>
      <c r="KZU108" s="4"/>
      <c r="KZV108" s="4"/>
      <c r="KZW108" s="4"/>
      <c r="KZX108" s="4"/>
      <c r="KZY108" s="4"/>
      <c r="KZZ108" s="4"/>
      <c r="LAA108" s="4"/>
      <c r="LAB108" s="4"/>
      <c r="LAC108" s="4"/>
      <c r="LAD108" s="4"/>
      <c r="LAE108" s="4"/>
      <c r="LAF108" s="4"/>
      <c r="LAG108" s="4"/>
      <c r="LAH108" s="4"/>
      <c r="LAI108" s="4"/>
      <c r="LAJ108" s="4"/>
      <c r="LAK108" s="4"/>
      <c r="LAL108" s="4"/>
      <c r="LAM108" s="4"/>
      <c r="LAN108" s="4"/>
      <c r="LAO108" s="4"/>
      <c r="LAP108" s="4"/>
      <c r="LAQ108" s="4"/>
      <c r="LAR108" s="4"/>
      <c r="LAS108" s="4"/>
      <c r="LAT108" s="4"/>
      <c r="LAU108" s="4"/>
      <c r="LAV108" s="4"/>
      <c r="LAW108" s="4"/>
      <c r="LAX108" s="4"/>
      <c r="LAY108" s="4"/>
      <c r="LAZ108" s="4"/>
      <c r="LBA108" s="4"/>
      <c r="LBB108" s="4"/>
      <c r="LBC108" s="4"/>
      <c r="LBD108" s="4"/>
      <c r="LBE108" s="4"/>
      <c r="LBF108" s="4"/>
      <c r="LBG108" s="4"/>
      <c r="LBH108" s="4"/>
      <c r="LBI108" s="4"/>
      <c r="LBJ108" s="4"/>
      <c r="LBK108" s="4"/>
      <c r="LBL108" s="4"/>
      <c r="LBM108" s="4"/>
      <c r="LBN108" s="4"/>
      <c r="LBO108" s="4"/>
      <c r="LBP108" s="4"/>
      <c r="LBQ108" s="4"/>
      <c r="LBR108" s="4"/>
      <c r="LBS108" s="4"/>
      <c r="LBT108" s="4"/>
      <c r="LBU108" s="4"/>
      <c r="LBV108" s="4"/>
      <c r="LBW108" s="4"/>
      <c r="LBX108" s="4"/>
      <c r="LBY108" s="4"/>
      <c r="LBZ108" s="4"/>
      <c r="LCA108" s="4"/>
      <c r="LCB108" s="4"/>
      <c r="LCC108" s="4"/>
      <c r="LCD108" s="4"/>
      <c r="LCE108" s="4"/>
      <c r="LCF108" s="4"/>
      <c r="LCG108" s="4"/>
      <c r="LCH108" s="4"/>
      <c r="LCI108" s="4"/>
      <c r="LCJ108" s="4"/>
      <c r="LCK108" s="4"/>
      <c r="LCL108" s="4"/>
      <c r="LCM108" s="4"/>
      <c r="LCN108" s="4"/>
      <c r="LCO108" s="4"/>
      <c r="LCP108" s="4"/>
      <c r="LCQ108" s="4"/>
      <c r="LCR108" s="4"/>
      <c r="LCS108" s="4"/>
      <c r="LCT108" s="4"/>
      <c r="LCU108" s="4"/>
      <c r="LCV108" s="4"/>
      <c r="LCW108" s="4"/>
      <c r="LCX108" s="4"/>
      <c r="LCY108" s="4"/>
      <c r="LCZ108" s="4"/>
      <c r="LDA108" s="4"/>
      <c r="LDB108" s="4"/>
      <c r="LDC108" s="4"/>
      <c r="LDD108" s="4"/>
      <c r="LDE108" s="4"/>
      <c r="LDF108" s="4"/>
      <c r="LDG108" s="4"/>
      <c r="LDH108" s="4"/>
      <c r="LDI108" s="4"/>
      <c r="LDJ108" s="4"/>
      <c r="LDK108" s="4"/>
      <c r="LDL108" s="4"/>
      <c r="LDM108" s="4"/>
      <c r="LDN108" s="4"/>
      <c r="LDO108" s="4"/>
      <c r="LDP108" s="4"/>
      <c r="LDQ108" s="4"/>
      <c r="LDR108" s="4"/>
      <c r="LDS108" s="4"/>
      <c r="LDT108" s="4"/>
      <c r="LDU108" s="4"/>
      <c r="LDV108" s="4"/>
      <c r="LDW108" s="4"/>
      <c r="LDX108" s="4"/>
      <c r="LDY108" s="4"/>
      <c r="LDZ108" s="4"/>
      <c r="LEA108" s="4"/>
      <c r="LEB108" s="4"/>
      <c r="LEC108" s="4"/>
      <c r="LED108" s="4"/>
      <c r="LEE108" s="4"/>
      <c r="LEF108" s="4"/>
      <c r="LEG108" s="4"/>
      <c r="LEH108" s="4"/>
      <c r="LEI108" s="4"/>
      <c r="LEJ108" s="4"/>
      <c r="LEK108" s="4"/>
      <c r="LEL108" s="4"/>
      <c r="LEM108" s="4"/>
      <c r="LEN108" s="4"/>
      <c r="LEO108" s="4"/>
      <c r="LEP108" s="4"/>
      <c r="LEQ108" s="4"/>
      <c r="LER108" s="4"/>
      <c r="LES108" s="4"/>
      <c r="LET108" s="4"/>
      <c r="LEU108" s="4"/>
      <c r="LEV108" s="4"/>
      <c r="LEW108" s="4"/>
      <c r="LEX108" s="4"/>
      <c r="LEY108" s="4"/>
      <c r="LEZ108" s="4"/>
      <c r="LFA108" s="4"/>
      <c r="LFB108" s="4"/>
      <c r="LFC108" s="4"/>
      <c r="LFD108" s="4"/>
      <c r="LFE108" s="4"/>
      <c r="LFF108" s="4"/>
      <c r="LFG108" s="4"/>
      <c r="LFH108" s="4"/>
      <c r="LFI108" s="4"/>
      <c r="LFJ108" s="4"/>
      <c r="LFK108" s="4"/>
      <c r="LFL108" s="4"/>
      <c r="LFM108" s="4"/>
      <c r="LFN108" s="4"/>
      <c r="LFO108" s="4"/>
      <c r="LFP108" s="4"/>
      <c r="LFQ108" s="4"/>
      <c r="LFR108" s="4"/>
      <c r="LFS108" s="4"/>
      <c r="LFT108" s="4"/>
      <c r="LFU108" s="4"/>
      <c r="LFV108" s="4"/>
      <c r="LFW108" s="4"/>
      <c r="LFX108" s="4"/>
      <c r="LFY108" s="4"/>
      <c r="LFZ108" s="4"/>
      <c r="LGA108" s="4"/>
      <c r="LGB108" s="4"/>
      <c r="LGC108" s="4"/>
      <c r="LGD108" s="4"/>
      <c r="LGE108" s="4"/>
      <c r="LGF108" s="4"/>
      <c r="LGG108" s="4"/>
      <c r="LGH108" s="4"/>
      <c r="LGI108" s="4"/>
      <c r="LGJ108" s="4"/>
      <c r="LGK108" s="4"/>
      <c r="LGL108" s="4"/>
      <c r="LGM108" s="4"/>
      <c r="LGN108" s="4"/>
      <c r="LGO108" s="4"/>
      <c r="LGP108" s="4"/>
      <c r="LGQ108" s="4"/>
      <c r="LGR108" s="4"/>
      <c r="LGS108" s="4"/>
      <c r="LGT108" s="4"/>
      <c r="LGU108" s="4"/>
      <c r="LGV108" s="4"/>
      <c r="LGW108" s="4"/>
      <c r="LGX108" s="4"/>
      <c r="LGY108" s="4"/>
      <c r="LGZ108" s="4"/>
      <c r="LHA108" s="4"/>
      <c r="LHB108" s="4"/>
      <c r="LHC108" s="4"/>
      <c r="LHD108" s="4"/>
      <c r="LHE108" s="4"/>
      <c r="LHF108" s="4"/>
      <c r="LHG108" s="4"/>
      <c r="LHH108" s="4"/>
      <c r="LHI108" s="4"/>
      <c r="LHJ108" s="4"/>
      <c r="LHK108" s="4"/>
      <c r="LHL108" s="4"/>
      <c r="LHM108" s="4"/>
      <c r="LHN108" s="4"/>
      <c r="LHO108" s="4"/>
      <c r="LHP108" s="4"/>
      <c r="LHQ108" s="4"/>
      <c r="LHR108" s="4"/>
      <c r="LHS108" s="4"/>
      <c r="LHT108" s="4"/>
      <c r="LHU108" s="4"/>
      <c r="LHV108" s="4"/>
      <c r="LHW108" s="4"/>
      <c r="LHX108" s="4"/>
      <c r="LHY108" s="4"/>
      <c r="LHZ108" s="4"/>
      <c r="LIA108" s="4"/>
      <c r="LIB108" s="4"/>
      <c r="LIC108" s="4"/>
      <c r="LID108" s="4"/>
      <c r="LIE108" s="4"/>
      <c r="LIF108" s="4"/>
      <c r="LIG108" s="4"/>
      <c r="LIH108" s="4"/>
      <c r="LII108" s="4"/>
      <c r="LIJ108" s="4"/>
      <c r="LIK108" s="4"/>
      <c r="LIL108" s="4"/>
      <c r="LIM108" s="4"/>
      <c r="LIN108" s="4"/>
      <c r="LIO108" s="4"/>
      <c r="LIP108" s="4"/>
      <c r="LIQ108" s="4"/>
      <c r="LIR108" s="4"/>
      <c r="LIS108" s="4"/>
      <c r="LIT108" s="4"/>
      <c r="LIU108" s="4"/>
      <c r="LIV108" s="4"/>
      <c r="LIW108" s="4"/>
      <c r="LIX108" s="4"/>
      <c r="LIY108" s="4"/>
      <c r="LIZ108" s="4"/>
      <c r="LJA108" s="4"/>
      <c r="LJB108" s="4"/>
      <c r="LJC108" s="4"/>
      <c r="LJD108" s="4"/>
      <c r="LJE108" s="4"/>
      <c r="LJF108" s="4"/>
      <c r="LJG108" s="4"/>
      <c r="LJH108" s="4"/>
      <c r="LJI108" s="4"/>
      <c r="LJJ108" s="4"/>
      <c r="LJK108" s="4"/>
      <c r="LJL108" s="4"/>
      <c r="LJM108" s="4"/>
      <c r="LJN108" s="4"/>
      <c r="LJO108" s="4"/>
      <c r="LJP108" s="4"/>
      <c r="LJQ108" s="4"/>
      <c r="LJR108" s="4"/>
      <c r="LJS108" s="4"/>
      <c r="LJT108" s="4"/>
      <c r="LJU108" s="4"/>
      <c r="LJV108" s="4"/>
      <c r="LJW108" s="4"/>
      <c r="LJX108" s="4"/>
      <c r="LJY108" s="4"/>
      <c r="LJZ108" s="4"/>
      <c r="LKA108" s="4"/>
      <c r="LKB108" s="4"/>
      <c r="LKC108" s="4"/>
      <c r="LKD108" s="4"/>
      <c r="LKE108" s="4"/>
      <c r="LKF108" s="4"/>
      <c r="LKG108" s="4"/>
      <c r="LKH108" s="4"/>
      <c r="LKI108" s="4"/>
      <c r="LKJ108" s="4"/>
      <c r="LKK108" s="4"/>
      <c r="LKL108" s="4"/>
      <c r="LKM108" s="4"/>
      <c r="LKN108" s="4"/>
      <c r="LKO108" s="4"/>
      <c r="LKP108" s="4"/>
      <c r="LKQ108" s="4"/>
      <c r="LKR108" s="4"/>
      <c r="LKS108" s="4"/>
      <c r="LKT108" s="4"/>
      <c r="LKU108" s="4"/>
      <c r="LKV108" s="4"/>
      <c r="LKW108" s="4"/>
      <c r="LKX108" s="4"/>
      <c r="LKY108" s="4"/>
      <c r="LKZ108" s="4"/>
      <c r="LLA108" s="4"/>
      <c r="LLB108" s="4"/>
      <c r="LLC108" s="4"/>
      <c r="LLD108" s="4"/>
      <c r="LLE108" s="4"/>
      <c r="LLF108" s="4"/>
      <c r="LLG108" s="4"/>
      <c r="LLH108" s="4"/>
      <c r="LLI108" s="4"/>
      <c r="LLJ108" s="4"/>
      <c r="LLK108" s="4"/>
      <c r="LLL108" s="4"/>
      <c r="LLM108" s="4"/>
      <c r="LLN108" s="4"/>
      <c r="LLO108" s="4"/>
      <c r="LLP108" s="4"/>
      <c r="LLQ108" s="4"/>
      <c r="LLR108" s="4"/>
      <c r="LLS108" s="4"/>
      <c r="LLT108" s="4"/>
      <c r="LLU108" s="4"/>
      <c r="LLV108" s="4"/>
      <c r="LLW108" s="4"/>
      <c r="LLX108" s="4"/>
      <c r="LLY108" s="4"/>
      <c r="LLZ108" s="4"/>
      <c r="LMA108" s="4"/>
      <c r="LMB108" s="4"/>
      <c r="LMC108" s="4"/>
      <c r="LMD108" s="4"/>
      <c r="LME108" s="4"/>
      <c r="LMF108" s="4"/>
      <c r="LMG108" s="4"/>
      <c r="LMH108" s="4"/>
      <c r="LMI108" s="4"/>
      <c r="LMJ108" s="4"/>
      <c r="LMK108" s="4"/>
      <c r="LML108" s="4"/>
      <c r="LMM108" s="4"/>
      <c r="LMN108" s="4"/>
      <c r="LMO108" s="4"/>
      <c r="LMP108" s="4"/>
      <c r="LMQ108" s="4"/>
      <c r="LMR108" s="4"/>
      <c r="LMS108" s="4"/>
      <c r="LMT108" s="4"/>
      <c r="LMU108" s="4"/>
      <c r="LMV108" s="4"/>
      <c r="LMW108" s="4"/>
      <c r="LMX108" s="4"/>
      <c r="LMY108" s="4"/>
      <c r="LMZ108" s="4"/>
      <c r="LNA108" s="4"/>
      <c r="LNB108" s="4"/>
      <c r="LNC108" s="4"/>
      <c r="LND108" s="4"/>
      <c r="LNE108" s="4"/>
      <c r="LNF108" s="4"/>
      <c r="LNG108" s="4"/>
      <c r="LNH108" s="4"/>
      <c r="LNI108" s="4"/>
      <c r="LNJ108" s="4"/>
      <c r="LNK108" s="4"/>
      <c r="LNL108" s="4"/>
      <c r="LNM108" s="4"/>
      <c r="LNN108" s="4"/>
      <c r="LNO108" s="4"/>
      <c r="LNP108" s="4"/>
      <c r="LNQ108" s="4"/>
      <c r="LNR108" s="4"/>
      <c r="LNS108" s="4"/>
      <c r="LNT108" s="4"/>
      <c r="LNU108" s="4"/>
      <c r="LNV108" s="4"/>
      <c r="LNW108" s="4"/>
      <c r="LNX108" s="4"/>
      <c r="LNY108" s="4"/>
      <c r="LNZ108" s="4"/>
      <c r="LOA108" s="4"/>
      <c r="LOB108" s="4"/>
      <c r="LOC108" s="4"/>
      <c r="LOD108" s="4"/>
      <c r="LOE108" s="4"/>
      <c r="LOF108" s="4"/>
      <c r="LOG108" s="4"/>
      <c r="LOH108" s="4"/>
      <c r="LOI108" s="4"/>
      <c r="LOJ108" s="4"/>
      <c r="LOK108" s="4"/>
      <c r="LOL108" s="4"/>
      <c r="LOM108" s="4"/>
      <c r="LON108" s="4"/>
      <c r="LOO108" s="4"/>
      <c r="LOP108" s="4"/>
      <c r="LOQ108" s="4"/>
      <c r="LOR108" s="4"/>
      <c r="LOS108" s="4"/>
      <c r="LOT108" s="4"/>
      <c r="LOU108" s="4"/>
      <c r="LOV108" s="4"/>
      <c r="LOW108" s="4"/>
      <c r="LOX108" s="4"/>
      <c r="LOY108" s="4"/>
      <c r="LOZ108" s="4"/>
      <c r="LPA108" s="4"/>
      <c r="LPB108" s="4"/>
      <c r="LPC108" s="4"/>
      <c r="LPD108" s="4"/>
      <c r="LPE108" s="4"/>
      <c r="LPF108" s="4"/>
      <c r="LPG108" s="4"/>
      <c r="LPH108" s="4"/>
      <c r="LPI108" s="4"/>
      <c r="LPJ108" s="4"/>
      <c r="LPK108" s="4"/>
      <c r="LPL108" s="4"/>
      <c r="LPM108" s="4"/>
      <c r="LPN108" s="4"/>
      <c r="LPO108" s="4"/>
      <c r="LPP108" s="4"/>
      <c r="LPQ108" s="4"/>
      <c r="LPR108" s="4"/>
      <c r="LPS108" s="4"/>
      <c r="LPT108" s="4"/>
      <c r="LPU108" s="4"/>
      <c r="LPV108" s="4"/>
      <c r="LPW108" s="4"/>
      <c r="LPX108" s="4"/>
      <c r="LPY108" s="4"/>
      <c r="LPZ108" s="4"/>
      <c r="LQA108" s="4"/>
      <c r="LQB108" s="4"/>
      <c r="LQC108" s="4"/>
      <c r="LQD108" s="4"/>
      <c r="LQE108" s="4"/>
      <c r="LQF108" s="4"/>
      <c r="LQG108" s="4"/>
      <c r="LQH108" s="4"/>
      <c r="LQI108" s="4"/>
      <c r="LQJ108" s="4"/>
      <c r="LQK108" s="4"/>
      <c r="LQL108" s="4"/>
      <c r="LQM108" s="4"/>
      <c r="LQN108" s="4"/>
      <c r="LQO108" s="4"/>
      <c r="LQP108" s="4"/>
      <c r="LQQ108" s="4"/>
      <c r="LQR108" s="4"/>
      <c r="LQS108" s="4"/>
      <c r="LQT108" s="4"/>
      <c r="LQU108" s="4"/>
      <c r="LQV108" s="4"/>
      <c r="LQW108" s="4"/>
      <c r="LQX108" s="4"/>
      <c r="LQY108" s="4"/>
      <c r="LQZ108" s="4"/>
      <c r="LRA108" s="4"/>
      <c r="LRB108" s="4"/>
      <c r="LRC108" s="4"/>
      <c r="LRD108" s="4"/>
      <c r="LRE108" s="4"/>
      <c r="LRF108" s="4"/>
      <c r="LRG108" s="4"/>
      <c r="LRH108" s="4"/>
      <c r="LRI108" s="4"/>
      <c r="LRJ108" s="4"/>
      <c r="LRK108" s="4"/>
      <c r="LRL108" s="4"/>
      <c r="LRM108" s="4"/>
      <c r="LRN108" s="4"/>
      <c r="LRO108" s="4"/>
      <c r="LRP108" s="4"/>
      <c r="LRQ108" s="4"/>
      <c r="LRR108" s="4"/>
      <c r="LRS108" s="4"/>
      <c r="LRT108" s="4"/>
      <c r="LRU108" s="4"/>
      <c r="LRV108" s="4"/>
      <c r="LRW108" s="4"/>
      <c r="LRX108" s="4"/>
      <c r="LRY108" s="4"/>
      <c r="LRZ108" s="4"/>
      <c r="LSA108" s="4"/>
      <c r="LSB108" s="4"/>
      <c r="LSC108" s="4"/>
      <c r="LSD108" s="4"/>
      <c r="LSE108" s="4"/>
      <c r="LSF108" s="4"/>
      <c r="LSG108" s="4"/>
      <c r="LSH108" s="4"/>
      <c r="LSI108" s="4"/>
      <c r="LSJ108" s="4"/>
      <c r="LSK108" s="4"/>
      <c r="LSL108" s="4"/>
      <c r="LSM108" s="4"/>
      <c r="LSN108" s="4"/>
      <c r="LSO108" s="4"/>
      <c r="LSP108" s="4"/>
      <c r="LSQ108" s="4"/>
      <c r="LSR108" s="4"/>
      <c r="LSS108" s="4"/>
      <c r="LST108" s="4"/>
      <c r="LSU108" s="4"/>
      <c r="LSV108" s="4"/>
      <c r="LSW108" s="4"/>
      <c r="LSX108" s="4"/>
      <c r="LSY108" s="4"/>
      <c r="LSZ108" s="4"/>
      <c r="LTA108" s="4"/>
      <c r="LTB108" s="4"/>
      <c r="LTC108" s="4"/>
      <c r="LTD108" s="4"/>
      <c r="LTE108" s="4"/>
      <c r="LTF108" s="4"/>
      <c r="LTG108" s="4"/>
      <c r="LTH108" s="4"/>
      <c r="LTI108" s="4"/>
      <c r="LTJ108" s="4"/>
      <c r="LTK108" s="4"/>
      <c r="LTL108" s="4"/>
      <c r="LTM108" s="4"/>
      <c r="LTN108" s="4"/>
      <c r="LTO108" s="4"/>
      <c r="LTP108" s="4"/>
      <c r="LTQ108" s="4"/>
      <c r="LTR108" s="4"/>
      <c r="LTS108" s="4"/>
      <c r="LTT108" s="4"/>
      <c r="LTU108" s="4"/>
      <c r="LTV108" s="4"/>
      <c r="LTW108" s="4"/>
      <c r="LTX108" s="4"/>
      <c r="LTY108" s="4"/>
      <c r="LTZ108" s="4"/>
      <c r="LUA108" s="4"/>
      <c r="LUB108" s="4"/>
      <c r="LUC108" s="4"/>
      <c r="LUD108" s="4"/>
      <c r="LUE108" s="4"/>
      <c r="LUF108" s="4"/>
      <c r="LUG108" s="4"/>
      <c r="LUH108" s="4"/>
      <c r="LUI108" s="4"/>
      <c r="LUJ108" s="4"/>
      <c r="LUK108" s="4"/>
      <c r="LUL108" s="4"/>
      <c r="LUM108" s="4"/>
      <c r="LUN108" s="4"/>
      <c r="LUO108" s="4"/>
      <c r="LUP108" s="4"/>
      <c r="LUQ108" s="4"/>
      <c r="LUR108" s="4"/>
      <c r="LUS108" s="4"/>
      <c r="LUT108" s="4"/>
      <c r="LUU108" s="4"/>
      <c r="LUV108" s="4"/>
      <c r="LUW108" s="4"/>
      <c r="LUX108" s="4"/>
      <c r="LUY108" s="4"/>
      <c r="LUZ108" s="4"/>
      <c r="LVA108" s="4"/>
      <c r="LVB108" s="4"/>
      <c r="LVC108" s="4"/>
      <c r="LVD108" s="4"/>
      <c r="LVE108" s="4"/>
      <c r="LVF108" s="4"/>
      <c r="LVG108" s="4"/>
      <c r="LVH108" s="4"/>
      <c r="LVI108" s="4"/>
      <c r="LVJ108" s="4"/>
      <c r="LVK108" s="4"/>
      <c r="LVL108" s="4"/>
      <c r="LVM108" s="4"/>
      <c r="LVN108" s="4"/>
      <c r="LVO108" s="4"/>
      <c r="LVP108" s="4"/>
      <c r="LVQ108" s="4"/>
      <c r="LVR108" s="4"/>
      <c r="LVS108" s="4"/>
      <c r="LVT108" s="4"/>
      <c r="LVU108" s="4"/>
      <c r="LVV108" s="4"/>
      <c r="LVW108" s="4"/>
      <c r="LVX108" s="4"/>
      <c r="LVY108" s="4"/>
      <c r="LVZ108" s="4"/>
      <c r="LWA108" s="4"/>
      <c r="LWB108" s="4"/>
      <c r="LWC108" s="4"/>
      <c r="LWD108" s="4"/>
      <c r="LWE108" s="4"/>
      <c r="LWF108" s="4"/>
      <c r="LWG108" s="4"/>
      <c r="LWH108" s="4"/>
      <c r="LWI108" s="4"/>
      <c r="LWJ108" s="4"/>
      <c r="LWK108" s="4"/>
      <c r="LWL108" s="4"/>
      <c r="LWM108" s="4"/>
      <c r="LWN108" s="4"/>
      <c r="LWO108" s="4"/>
      <c r="LWP108" s="4"/>
      <c r="LWQ108" s="4"/>
      <c r="LWR108" s="4"/>
      <c r="LWS108" s="4"/>
      <c r="LWT108" s="4"/>
      <c r="LWU108" s="4"/>
      <c r="LWV108" s="4"/>
      <c r="LWW108" s="4"/>
      <c r="LWX108" s="4"/>
      <c r="LWY108" s="4"/>
      <c r="LWZ108" s="4"/>
      <c r="LXA108" s="4"/>
      <c r="LXB108" s="4"/>
      <c r="LXC108" s="4"/>
      <c r="LXD108" s="4"/>
      <c r="LXE108" s="4"/>
      <c r="LXF108" s="4"/>
      <c r="LXG108" s="4"/>
      <c r="LXH108" s="4"/>
      <c r="LXI108" s="4"/>
      <c r="LXJ108" s="4"/>
      <c r="LXK108" s="4"/>
      <c r="LXL108" s="4"/>
      <c r="LXM108" s="4"/>
      <c r="LXN108" s="4"/>
      <c r="LXO108" s="4"/>
      <c r="LXP108" s="4"/>
      <c r="LXQ108" s="4"/>
      <c r="LXR108" s="4"/>
      <c r="LXS108" s="4"/>
      <c r="LXT108" s="4"/>
      <c r="LXU108" s="4"/>
      <c r="LXV108" s="4"/>
      <c r="LXW108" s="4"/>
      <c r="LXX108" s="4"/>
      <c r="LXY108" s="4"/>
      <c r="LXZ108" s="4"/>
      <c r="LYA108" s="4"/>
      <c r="LYB108" s="4"/>
      <c r="LYC108" s="4"/>
      <c r="LYD108" s="4"/>
      <c r="LYE108" s="4"/>
      <c r="LYF108" s="4"/>
      <c r="LYG108" s="4"/>
      <c r="LYH108" s="4"/>
      <c r="LYI108" s="4"/>
      <c r="LYJ108" s="4"/>
      <c r="LYK108" s="4"/>
      <c r="LYL108" s="4"/>
      <c r="LYM108" s="4"/>
      <c r="LYN108" s="4"/>
      <c r="LYO108" s="4"/>
      <c r="LYP108" s="4"/>
      <c r="LYQ108" s="4"/>
      <c r="LYR108" s="4"/>
      <c r="LYS108" s="4"/>
      <c r="LYT108" s="4"/>
      <c r="LYU108" s="4"/>
      <c r="LYV108" s="4"/>
      <c r="LYW108" s="4"/>
      <c r="LYX108" s="4"/>
      <c r="LYY108" s="4"/>
      <c r="LYZ108" s="4"/>
      <c r="LZA108" s="4"/>
      <c r="LZB108" s="4"/>
      <c r="LZC108" s="4"/>
      <c r="LZD108" s="4"/>
      <c r="LZE108" s="4"/>
      <c r="LZF108" s="4"/>
      <c r="LZG108" s="4"/>
      <c r="LZH108" s="4"/>
      <c r="LZI108" s="4"/>
      <c r="LZJ108" s="4"/>
      <c r="LZK108" s="4"/>
      <c r="LZL108" s="4"/>
      <c r="LZM108" s="4"/>
      <c r="LZN108" s="4"/>
      <c r="LZO108" s="4"/>
      <c r="LZP108" s="4"/>
      <c r="LZQ108" s="4"/>
      <c r="LZR108" s="4"/>
      <c r="LZS108" s="4"/>
      <c r="LZT108" s="4"/>
      <c r="LZU108" s="4"/>
      <c r="LZV108" s="4"/>
      <c r="LZW108" s="4"/>
      <c r="LZX108" s="4"/>
      <c r="LZY108" s="4"/>
      <c r="LZZ108" s="4"/>
      <c r="MAA108" s="4"/>
      <c r="MAB108" s="4"/>
      <c r="MAC108" s="4"/>
      <c r="MAD108" s="4"/>
      <c r="MAE108" s="4"/>
      <c r="MAF108" s="4"/>
      <c r="MAG108" s="4"/>
      <c r="MAH108" s="4"/>
      <c r="MAI108" s="4"/>
      <c r="MAJ108" s="4"/>
      <c r="MAK108" s="4"/>
      <c r="MAL108" s="4"/>
      <c r="MAM108" s="4"/>
      <c r="MAN108" s="4"/>
      <c r="MAO108" s="4"/>
      <c r="MAP108" s="4"/>
      <c r="MAQ108" s="4"/>
      <c r="MAR108" s="4"/>
      <c r="MAS108" s="4"/>
      <c r="MAT108" s="4"/>
      <c r="MAU108" s="4"/>
      <c r="MAV108" s="4"/>
      <c r="MAW108" s="4"/>
      <c r="MAX108" s="4"/>
      <c r="MAY108" s="4"/>
      <c r="MAZ108" s="4"/>
      <c r="MBA108" s="4"/>
      <c r="MBB108" s="4"/>
      <c r="MBC108" s="4"/>
      <c r="MBD108" s="4"/>
      <c r="MBE108" s="4"/>
      <c r="MBF108" s="4"/>
      <c r="MBG108" s="4"/>
      <c r="MBH108" s="4"/>
      <c r="MBI108" s="4"/>
      <c r="MBJ108" s="4"/>
      <c r="MBK108" s="4"/>
      <c r="MBL108" s="4"/>
      <c r="MBM108" s="4"/>
      <c r="MBN108" s="4"/>
      <c r="MBO108" s="4"/>
      <c r="MBP108" s="4"/>
      <c r="MBQ108" s="4"/>
      <c r="MBR108" s="4"/>
      <c r="MBS108" s="4"/>
      <c r="MBT108" s="4"/>
      <c r="MBU108" s="4"/>
      <c r="MBV108" s="4"/>
      <c r="MBW108" s="4"/>
      <c r="MBX108" s="4"/>
      <c r="MBY108" s="4"/>
      <c r="MBZ108" s="4"/>
      <c r="MCA108" s="4"/>
      <c r="MCB108" s="4"/>
      <c r="MCC108" s="4"/>
      <c r="MCD108" s="4"/>
      <c r="MCE108" s="4"/>
      <c r="MCF108" s="4"/>
      <c r="MCG108" s="4"/>
      <c r="MCH108" s="4"/>
      <c r="MCI108" s="4"/>
      <c r="MCJ108" s="4"/>
      <c r="MCK108" s="4"/>
      <c r="MCL108" s="4"/>
      <c r="MCM108" s="4"/>
      <c r="MCN108" s="4"/>
      <c r="MCO108" s="4"/>
      <c r="MCP108" s="4"/>
      <c r="MCQ108" s="4"/>
      <c r="MCR108" s="4"/>
      <c r="MCS108" s="4"/>
      <c r="MCT108" s="4"/>
      <c r="MCU108" s="4"/>
      <c r="MCV108" s="4"/>
      <c r="MCW108" s="4"/>
      <c r="MCX108" s="4"/>
      <c r="MCY108" s="4"/>
      <c r="MCZ108" s="4"/>
      <c r="MDA108" s="4"/>
      <c r="MDB108" s="4"/>
      <c r="MDC108" s="4"/>
      <c r="MDD108" s="4"/>
      <c r="MDE108" s="4"/>
      <c r="MDF108" s="4"/>
      <c r="MDG108" s="4"/>
      <c r="MDH108" s="4"/>
      <c r="MDI108" s="4"/>
      <c r="MDJ108" s="4"/>
      <c r="MDK108" s="4"/>
      <c r="MDL108" s="4"/>
      <c r="MDM108" s="4"/>
      <c r="MDN108" s="4"/>
      <c r="MDO108" s="4"/>
      <c r="MDP108" s="4"/>
      <c r="MDQ108" s="4"/>
      <c r="MDR108" s="4"/>
      <c r="MDS108" s="4"/>
      <c r="MDT108" s="4"/>
      <c r="MDU108" s="4"/>
      <c r="MDV108" s="4"/>
      <c r="MDW108" s="4"/>
      <c r="MDX108" s="4"/>
      <c r="MDY108" s="4"/>
      <c r="MDZ108" s="4"/>
      <c r="MEA108" s="4"/>
      <c r="MEB108" s="4"/>
      <c r="MEC108" s="4"/>
      <c r="MED108" s="4"/>
      <c r="MEE108" s="4"/>
      <c r="MEF108" s="4"/>
      <c r="MEG108" s="4"/>
      <c r="MEH108" s="4"/>
      <c r="MEI108" s="4"/>
      <c r="MEJ108" s="4"/>
      <c r="MEK108" s="4"/>
      <c r="MEL108" s="4"/>
      <c r="MEM108" s="4"/>
      <c r="MEN108" s="4"/>
      <c r="MEO108" s="4"/>
      <c r="MEP108" s="4"/>
      <c r="MEQ108" s="4"/>
      <c r="MER108" s="4"/>
      <c r="MES108" s="4"/>
      <c r="MET108" s="4"/>
      <c r="MEU108" s="4"/>
      <c r="MEV108" s="4"/>
      <c r="MEW108" s="4"/>
      <c r="MEX108" s="4"/>
      <c r="MEY108" s="4"/>
      <c r="MEZ108" s="4"/>
      <c r="MFA108" s="4"/>
      <c r="MFB108" s="4"/>
      <c r="MFC108" s="4"/>
      <c r="MFD108" s="4"/>
      <c r="MFE108" s="4"/>
      <c r="MFF108" s="4"/>
      <c r="MFG108" s="4"/>
      <c r="MFH108" s="4"/>
      <c r="MFI108" s="4"/>
      <c r="MFJ108" s="4"/>
      <c r="MFK108" s="4"/>
      <c r="MFL108" s="4"/>
      <c r="MFM108" s="4"/>
      <c r="MFN108" s="4"/>
      <c r="MFO108" s="4"/>
      <c r="MFP108" s="4"/>
      <c r="MFQ108" s="4"/>
      <c r="MFR108" s="4"/>
      <c r="MFS108" s="4"/>
      <c r="MFT108" s="4"/>
      <c r="MFU108" s="4"/>
      <c r="MFV108" s="4"/>
      <c r="MFW108" s="4"/>
      <c r="MFX108" s="4"/>
      <c r="MFY108" s="4"/>
      <c r="MFZ108" s="4"/>
      <c r="MGA108" s="4"/>
      <c r="MGB108" s="4"/>
      <c r="MGC108" s="4"/>
      <c r="MGD108" s="4"/>
      <c r="MGE108" s="4"/>
      <c r="MGF108" s="4"/>
      <c r="MGG108" s="4"/>
      <c r="MGH108" s="4"/>
      <c r="MGI108" s="4"/>
      <c r="MGJ108" s="4"/>
      <c r="MGK108" s="4"/>
      <c r="MGL108" s="4"/>
      <c r="MGM108" s="4"/>
      <c r="MGN108" s="4"/>
      <c r="MGO108" s="4"/>
      <c r="MGP108" s="4"/>
      <c r="MGQ108" s="4"/>
      <c r="MGR108" s="4"/>
      <c r="MGS108" s="4"/>
      <c r="MGT108" s="4"/>
      <c r="MGU108" s="4"/>
      <c r="MGV108" s="4"/>
      <c r="MGW108" s="4"/>
      <c r="MGX108" s="4"/>
      <c r="MGY108" s="4"/>
      <c r="MGZ108" s="4"/>
      <c r="MHA108" s="4"/>
      <c r="MHB108" s="4"/>
      <c r="MHC108" s="4"/>
      <c r="MHD108" s="4"/>
      <c r="MHE108" s="4"/>
      <c r="MHF108" s="4"/>
      <c r="MHG108" s="4"/>
      <c r="MHH108" s="4"/>
      <c r="MHI108" s="4"/>
      <c r="MHJ108" s="4"/>
      <c r="MHK108" s="4"/>
      <c r="MHL108" s="4"/>
      <c r="MHM108" s="4"/>
      <c r="MHN108" s="4"/>
      <c r="MHO108" s="4"/>
      <c r="MHP108" s="4"/>
      <c r="MHQ108" s="4"/>
      <c r="MHR108" s="4"/>
      <c r="MHS108" s="4"/>
      <c r="MHT108" s="4"/>
      <c r="MHU108" s="4"/>
      <c r="MHV108" s="4"/>
      <c r="MHW108" s="4"/>
      <c r="MHX108" s="4"/>
      <c r="MHY108" s="4"/>
      <c r="MHZ108" s="4"/>
      <c r="MIA108" s="4"/>
      <c r="MIB108" s="4"/>
      <c r="MIC108" s="4"/>
      <c r="MID108" s="4"/>
      <c r="MIE108" s="4"/>
      <c r="MIF108" s="4"/>
      <c r="MIG108" s="4"/>
      <c r="MIH108" s="4"/>
      <c r="MII108" s="4"/>
      <c r="MIJ108" s="4"/>
      <c r="MIK108" s="4"/>
      <c r="MIL108" s="4"/>
      <c r="MIM108" s="4"/>
      <c r="MIN108" s="4"/>
      <c r="MIO108" s="4"/>
      <c r="MIP108" s="4"/>
      <c r="MIQ108" s="4"/>
      <c r="MIR108" s="4"/>
      <c r="MIS108" s="4"/>
      <c r="MIT108" s="4"/>
      <c r="MIU108" s="4"/>
      <c r="MIV108" s="4"/>
      <c r="MIW108" s="4"/>
      <c r="MIX108" s="4"/>
      <c r="MIY108" s="4"/>
      <c r="MIZ108" s="4"/>
      <c r="MJA108" s="4"/>
      <c r="MJB108" s="4"/>
      <c r="MJC108" s="4"/>
      <c r="MJD108" s="4"/>
      <c r="MJE108" s="4"/>
      <c r="MJF108" s="4"/>
      <c r="MJG108" s="4"/>
      <c r="MJH108" s="4"/>
      <c r="MJI108" s="4"/>
      <c r="MJJ108" s="4"/>
      <c r="MJK108" s="4"/>
      <c r="MJL108" s="4"/>
      <c r="MJM108" s="4"/>
      <c r="MJN108" s="4"/>
      <c r="MJO108" s="4"/>
      <c r="MJP108" s="4"/>
      <c r="MJQ108" s="4"/>
      <c r="MJR108" s="4"/>
      <c r="MJS108" s="4"/>
      <c r="MJT108" s="4"/>
      <c r="MJU108" s="4"/>
      <c r="MJV108" s="4"/>
      <c r="MJW108" s="4"/>
      <c r="MJX108" s="4"/>
      <c r="MJY108" s="4"/>
      <c r="MJZ108" s="4"/>
      <c r="MKA108" s="4"/>
      <c r="MKB108" s="4"/>
      <c r="MKC108" s="4"/>
      <c r="MKD108" s="4"/>
      <c r="MKE108" s="4"/>
      <c r="MKF108" s="4"/>
      <c r="MKG108" s="4"/>
      <c r="MKH108" s="4"/>
      <c r="MKI108" s="4"/>
      <c r="MKJ108" s="4"/>
      <c r="MKK108" s="4"/>
      <c r="MKL108" s="4"/>
      <c r="MKM108" s="4"/>
      <c r="MKN108" s="4"/>
      <c r="MKO108" s="4"/>
      <c r="MKP108" s="4"/>
      <c r="MKQ108" s="4"/>
      <c r="MKR108" s="4"/>
      <c r="MKS108" s="4"/>
      <c r="MKT108" s="4"/>
      <c r="MKU108" s="4"/>
      <c r="MKV108" s="4"/>
      <c r="MKW108" s="4"/>
      <c r="MKX108" s="4"/>
      <c r="MKY108" s="4"/>
      <c r="MKZ108" s="4"/>
      <c r="MLA108" s="4"/>
      <c r="MLB108" s="4"/>
      <c r="MLC108" s="4"/>
      <c r="MLD108" s="4"/>
      <c r="MLE108" s="4"/>
      <c r="MLF108" s="4"/>
      <c r="MLG108" s="4"/>
      <c r="MLH108" s="4"/>
      <c r="MLI108" s="4"/>
      <c r="MLJ108" s="4"/>
      <c r="MLK108" s="4"/>
      <c r="MLL108" s="4"/>
      <c r="MLM108" s="4"/>
      <c r="MLN108" s="4"/>
      <c r="MLO108" s="4"/>
      <c r="MLP108" s="4"/>
      <c r="MLQ108" s="4"/>
      <c r="MLR108" s="4"/>
      <c r="MLS108" s="4"/>
      <c r="MLT108" s="4"/>
      <c r="MLU108" s="4"/>
      <c r="MLV108" s="4"/>
      <c r="MLW108" s="4"/>
      <c r="MLX108" s="4"/>
      <c r="MLY108" s="4"/>
      <c r="MLZ108" s="4"/>
      <c r="MMA108" s="4"/>
      <c r="MMB108" s="4"/>
      <c r="MMC108" s="4"/>
      <c r="MMD108" s="4"/>
      <c r="MME108" s="4"/>
      <c r="MMF108" s="4"/>
      <c r="MMG108" s="4"/>
      <c r="MMH108" s="4"/>
      <c r="MMI108" s="4"/>
      <c r="MMJ108" s="4"/>
      <c r="MMK108" s="4"/>
      <c r="MML108" s="4"/>
      <c r="MMM108" s="4"/>
      <c r="MMN108" s="4"/>
      <c r="MMO108" s="4"/>
      <c r="MMP108" s="4"/>
      <c r="MMQ108" s="4"/>
      <c r="MMR108" s="4"/>
      <c r="MMS108" s="4"/>
      <c r="MMT108" s="4"/>
      <c r="MMU108" s="4"/>
      <c r="MMV108" s="4"/>
      <c r="MMW108" s="4"/>
      <c r="MMX108" s="4"/>
      <c r="MMY108" s="4"/>
      <c r="MMZ108" s="4"/>
      <c r="MNA108" s="4"/>
      <c r="MNB108" s="4"/>
      <c r="MNC108" s="4"/>
      <c r="MND108" s="4"/>
      <c r="MNE108" s="4"/>
      <c r="MNF108" s="4"/>
      <c r="MNG108" s="4"/>
      <c r="MNH108" s="4"/>
      <c r="MNI108" s="4"/>
      <c r="MNJ108" s="4"/>
      <c r="MNK108" s="4"/>
      <c r="MNL108" s="4"/>
      <c r="MNM108" s="4"/>
      <c r="MNN108" s="4"/>
      <c r="MNO108" s="4"/>
      <c r="MNP108" s="4"/>
      <c r="MNQ108" s="4"/>
      <c r="MNR108" s="4"/>
      <c r="MNS108" s="4"/>
      <c r="MNT108" s="4"/>
      <c r="MNU108" s="4"/>
      <c r="MNV108" s="4"/>
      <c r="MNW108" s="4"/>
      <c r="MNX108" s="4"/>
      <c r="MNY108" s="4"/>
      <c r="MNZ108" s="4"/>
      <c r="MOA108" s="4"/>
      <c r="MOB108" s="4"/>
      <c r="MOC108" s="4"/>
      <c r="MOD108" s="4"/>
      <c r="MOE108" s="4"/>
      <c r="MOF108" s="4"/>
      <c r="MOG108" s="4"/>
      <c r="MOH108" s="4"/>
      <c r="MOI108" s="4"/>
      <c r="MOJ108" s="4"/>
      <c r="MOK108" s="4"/>
      <c r="MOL108" s="4"/>
      <c r="MOM108" s="4"/>
      <c r="MON108" s="4"/>
      <c r="MOO108" s="4"/>
      <c r="MOP108" s="4"/>
      <c r="MOQ108" s="4"/>
      <c r="MOR108" s="4"/>
      <c r="MOS108" s="4"/>
      <c r="MOT108" s="4"/>
      <c r="MOU108" s="4"/>
      <c r="MOV108" s="4"/>
      <c r="MOW108" s="4"/>
      <c r="MOX108" s="4"/>
      <c r="MOY108" s="4"/>
      <c r="MOZ108" s="4"/>
      <c r="MPA108" s="4"/>
      <c r="MPB108" s="4"/>
      <c r="MPC108" s="4"/>
      <c r="MPD108" s="4"/>
      <c r="MPE108" s="4"/>
      <c r="MPF108" s="4"/>
      <c r="MPG108" s="4"/>
      <c r="MPH108" s="4"/>
      <c r="MPI108" s="4"/>
      <c r="MPJ108" s="4"/>
      <c r="MPK108" s="4"/>
      <c r="MPL108" s="4"/>
      <c r="MPM108" s="4"/>
      <c r="MPN108" s="4"/>
      <c r="MPO108" s="4"/>
      <c r="MPP108" s="4"/>
      <c r="MPQ108" s="4"/>
      <c r="MPR108" s="4"/>
      <c r="MPS108" s="4"/>
      <c r="MPT108" s="4"/>
      <c r="MPU108" s="4"/>
      <c r="MPV108" s="4"/>
      <c r="MPW108" s="4"/>
      <c r="MPX108" s="4"/>
      <c r="MPY108" s="4"/>
      <c r="MPZ108" s="4"/>
      <c r="MQA108" s="4"/>
      <c r="MQB108" s="4"/>
      <c r="MQC108" s="4"/>
      <c r="MQD108" s="4"/>
      <c r="MQE108" s="4"/>
      <c r="MQF108" s="4"/>
      <c r="MQG108" s="4"/>
      <c r="MQH108" s="4"/>
      <c r="MQI108" s="4"/>
      <c r="MQJ108" s="4"/>
      <c r="MQK108" s="4"/>
      <c r="MQL108" s="4"/>
      <c r="MQM108" s="4"/>
      <c r="MQN108" s="4"/>
      <c r="MQO108" s="4"/>
      <c r="MQP108" s="4"/>
      <c r="MQQ108" s="4"/>
      <c r="MQR108" s="4"/>
      <c r="MQS108" s="4"/>
      <c r="MQT108" s="4"/>
      <c r="MQU108" s="4"/>
      <c r="MQV108" s="4"/>
      <c r="MQW108" s="4"/>
      <c r="MQX108" s="4"/>
      <c r="MQY108" s="4"/>
      <c r="MQZ108" s="4"/>
      <c r="MRA108" s="4"/>
      <c r="MRB108" s="4"/>
      <c r="MRC108" s="4"/>
      <c r="MRD108" s="4"/>
      <c r="MRE108" s="4"/>
      <c r="MRF108" s="4"/>
      <c r="MRG108" s="4"/>
      <c r="MRH108" s="4"/>
      <c r="MRI108" s="4"/>
      <c r="MRJ108" s="4"/>
      <c r="MRK108" s="4"/>
      <c r="MRL108" s="4"/>
      <c r="MRM108" s="4"/>
      <c r="MRN108" s="4"/>
      <c r="MRO108" s="4"/>
      <c r="MRP108" s="4"/>
      <c r="MRQ108" s="4"/>
      <c r="MRR108" s="4"/>
      <c r="MRS108" s="4"/>
      <c r="MRT108" s="4"/>
      <c r="MRU108" s="4"/>
      <c r="MRV108" s="4"/>
      <c r="MRW108" s="4"/>
      <c r="MRX108" s="4"/>
      <c r="MRY108" s="4"/>
      <c r="MRZ108" s="4"/>
      <c r="MSA108" s="4"/>
      <c r="MSB108" s="4"/>
      <c r="MSC108" s="4"/>
      <c r="MSD108" s="4"/>
      <c r="MSE108" s="4"/>
      <c r="MSF108" s="4"/>
      <c r="MSG108" s="4"/>
      <c r="MSH108" s="4"/>
      <c r="MSI108" s="4"/>
      <c r="MSJ108" s="4"/>
      <c r="MSK108" s="4"/>
      <c r="MSL108" s="4"/>
      <c r="MSM108" s="4"/>
      <c r="MSN108" s="4"/>
      <c r="MSO108" s="4"/>
      <c r="MSP108" s="4"/>
      <c r="MSQ108" s="4"/>
      <c r="MSR108" s="4"/>
      <c r="MSS108" s="4"/>
      <c r="MST108" s="4"/>
      <c r="MSU108" s="4"/>
      <c r="MSV108" s="4"/>
      <c r="MSW108" s="4"/>
      <c r="MSX108" s="4"/>
      <c r="MSY108" s="4"/>
      <c r="MSZ108" s="4"/>
      <c r="MTA108" s="4"/>
      <c r="MTB108" s="4"/>
      <c r="MTC108" s="4"/>
      <c r="MTD108" s="4"/>
      <c r="MTE108" s="4"/>
      <c r="MTF108" s="4"/>
      <c r="MTG108" s="4"/>
      <c r="MTH108" s="4"/>
      <c r="MTI108" s="4"/>
      <c r="MTJ108" s="4"/>
      <c r="MTK108" s="4"/>
      <c r="MTL108" s="4"/>
      <c r="MTM108" s="4"/>
      <c r="MTN108" s="4"/>
      <c r="MTO108" s="4"/>
      <c r="MTP108" s="4"/>
      <c r="MTQ108" s="4"/>
      <c r="MTR108" s="4"/>
      <c r="MTS108" s="4"/>
      <c r="MTT108" s="4"/>
      <c r="MTU108" s="4"/>
      <c r="MTV108" s="4"/>
      <c r="MTW108" s="4"/>
      <c r="MTX108" s="4"/>
      <c r="MTY108" s="4"/>
      <c r="MTZ108" s="4"/>
      <c r="MUA108" s="4"/>
      <c r="MUB108" s="4"/>
      <c r="MUC108" s="4"/>
      <c r="MUD108" s="4"/>
      <c r="MUE108" s="4"/>
      <c r="MUF108" s="4"/>
      <c r="MUG108" s="4"/>
      <c r="MUH108" s="4"/>
      <c r="MUI108" s="4"/>
      <c r="MUJ108" s="4"/>
      <c r="MUK108" s="4"/>
      <c r="MUL108" s="4"/>
      <c r="MUM108" s="4"/>
      <c r="MUN108" s="4"/>
      <c r="MUO108" s="4"/>
      <c r="MUP108" s="4"/>
      <c r="MUQ108" s="4"/>
      <c r="MUR108" s="4"/>
      <c r="MUS108" s="4"/>
      <c r="MUT108" s="4"/>
      <c r="MUU108" s="4"/>
      <c r="MUV108" s="4"/>
      <c r="MUW108" s="4"/>
      <c r="MUX108" s="4"/>
      <c r="MUY108" s="4"/>
      <c r="MUZ108" s="4"/>
      <c r="MVA108" s="4"/>
      <c r="MVB108" s="4"/>
      <c r="MVC108" s="4"/>
      <c r="MVD108" s="4"/>
      <c r="MVE108" s="4"/>
      <c r="MVF108" s="4"/>
      <c r="MVG108" s="4"/>
      <c r="MVH108" s="4"/>
      <c r="MVI108" s="4"/>
      <c r="MVJ108" s="4"/>
      <c r="MVK108" s="4"/>
      <c r="MVL108" s="4"/>
      <c r="MVM108" s="4"/>
      <c r="MVN108" s="4"/>
      <c r="MVO108" s="4"/>
      <c r="MVP108" s="4"/>
      <c r="MVQ108" s="4"/>
      <c r="MVR108" s="4"/>
      <c r="MVS108" s="4"/>
      <c r="MVT108" s="4"/>
      <c r="MVU108" s="4"/>
      <c r="MVV108" s="4"/>
      <c r="MVW108" s="4"/>
      <c r="MVX108" s="4"/>
      <c r="MVY108" s="4"/>
      <c r="MVZ108" s="4"/>
      <c r="MWA108" s="4"/>
      <c r="MWB108" s="4"/>
      <c r="MWC108" s="4"/>
      <c r="MWD108" s="4"/>
      <c r="MWE108" s="4"/>
      <c r="MWF108" s="4"/>
      <c r="MWG108" s="4"/>
      <c r="MWH108" s="4"/>
      <c r="MWI108" s="4"/>
      <c r="MWJ108" s="4"/>
      <c r="MWK108" s="4"/>
      <c r="MWL108" s="4"/>
      <c r="MWM108" s="4"/>
      <c r="MWN108" s="4"/>
      <c r="MWO108" s="4"/>
      <c r="MWP108" s="4"/>
      <c r="MWQ108" s="4"/>
      <c r="MWR108" s="4"/>
      <c r="MWS108" s="4"/>
      <c r="MWT108" s="4"/>
      <c r="MWU108" s="4"/>
      <c r="MWV108" s="4"/>
      <c r="MWW108" s="4"/>
      <c r="MWX108" s="4"/>
      <c r="MWY108" s="4"/>
      <c r="MWZ108" s="4"/>
      <c r="MXA108" s="4"/>
      <c r="MXB108" s="4"/>
      <c r="MXC108" s="4"/>
      <c r="MXD108" s="4"/>
      <c r="MXE108" s="4"/>
      <c r="MXF108" s="4"/>
      <c r="MXG108" s="4"/>
      <c r="MXH108" s="4"/>
      <c r="MXI108" s="4"/>
      <c r="MXJ108" s="4"/>
      <c r="MXK108" s="4"/>
      <c r="MXL108" s="4"/>
      <c r="MXM108" s="4"/>
      <c r="MXN108" s="4"/>
      <c r="MXO108" s="4"/>
      <c r="MXP108" s="4"/>
      <c r="MXQ108" s="4"/>
      <c r="MXR108" s="4"/>
      <c r="MXS108" s="4"/>
      <c r="MXT108" s="4"/>
      <c r="MXU108" s="4"/>
      <c r="MXV108" s="4"/>
      <c r="MXW108" s="4"/>
      <c r="MXX108" s="4"/>
      <c r="MXY108" s="4"/>
      <c r="MXZ108" s="4"/>
      <c r="MYA108" s="4"/>
      <c r="MYB108" s="4"/>
      <c r="MYC108" s="4"/>
      <c r="MYD108" s="4"/>
      <c r="MYE108" s="4"/>
      <c r="MYF108" s="4"/>
      <c r="MYG108" s="4"/>
      <c r="MYH108" s="4"/>
      <c r="MYI108" s="4"/>
      <c r="MYJ108" s="4"/>
      <c r="MYK108" s="4"/>
      <c r="MYL108" s="4"/>
      <c r="MYM108" s="4"/>
      <c r="MYN108" s="4"/>
      <c r="MYO108" s="4"/>
      <c r="MYP108" s="4"/>
      <c r="MYQ108" s="4"/>
      <c r="MYR108" s="4"/>
      <c r="MYS108" s="4"/>
      <c r="MYT108" s="4"/>
      <c r="MYU108" s="4"/>
      <c r="MYV108" s="4"/>
      <c r="MYW108" s="4"/>
      <c r="MYX108" s="4"/>
      <c r="MYY108" s="4"/>
      <c r="MYZ108" s="4"/>
      <c r="MZA108" s="4"/>
      <c r="MZB108" s="4"/>
      <c r="MZC108" s="4"/>
      <c r="MZD108" s="4"/>
      <c r="MZE108" s="4"/>
      <c r="MZF108" s="4"/>
      <c r="MZG108" s="4"/>
      <c r="MZH108" s="4"/>
      <c r="MZI108" s="4"/>
      <c r="MZJ108" s="4"/>
      <c r="MZK108" s="4"/>
      <c r="MZL108" s="4"/>
      <c r="MZM108" s="4"/>
      <c r="MZN108" s="4"/>
      <c r="MZO108" s="4"/>
      <c r="MZP108" s="4"/>
      <c r="MZQ108" s="4"/>
      <c r="MZR108" s="4"/>
      <c r="MZS108" s="4"/>
      <c r="MZT108" s="4"/>
      <c r="MZU108" s="4"/>
      <c r="MZV108" s="4"/>
      <c r="MZW108" s="4"/>
      <c r="MZX108" s="4"/>
      <c r="MZY108" s="4"/>
      <c r="MZZ108" s="4"/>
      <c r="NAA108" s="4"/>
      <c r="NAB108" s="4"/>
      <c r="NAC108" s="4"/>
      <c r="NAD108" s="4"/>
      <c r="NAE108" s="4"/>
      <c r="NAF108" s="4"/>
      <c r="NAG108" s="4"/>
      <c r="NAH108" s="4"/>
      <c r="NAI108" s="4"/>
      <c r="NAJ108" s="4"/>
      <c r="NAK108" s="4"/>
      <c r="NAL108" s="4"/>
      <c r="NAM108" s="4"/>
      <c r="NAN108" s="4"/>
      <c r="NAO108" s="4"/>
      <c r="NAP108" s="4"/>
      <c r="NAQ108" s="4"/>
      <c r="NAR108" s="4"/>
      <c r="NAS108" s="4"/>
      <c r="NAT108" s="4"/>
      <c r="NAU108" s="4"/>
      <c r="NAV108" s="4"/>
      <c r="NAW108" s="4"/>
      <c r="NAX108" s="4"/>
      <c r="NAY108" s="4"/>
      <c r="NAZ108" s="4"/>
      <c r="NBA108" s="4"/>
      <c r="NBB108" s="4"/>
      <c r="NBC108" s="4"/>
      <c r="NBD108" s="4"/>
      <c r="NBE108" s="4"/>
      <c r="NBF108" s="4"/>
      <c r="NBG108" s="4"/>
      <c r="NBH108" s="4"/>
      <c r="NBI108" s="4"/>
      <c r="NBJ108" s="4"/>
      <c r="NBK108" s="4"/>
      <c r="NBL108" s="4"/>
      <c r="NBM108" s="4"/>
      <c r="NBN108" s="4"/>
      <c r="NBO108" s="4"/>
      <c r="NBP108" s="4"/>
      <c r="NBQ108" s="4"/>
      <c r="NBR108" s="4"/>
      <c r="NBS108" s="4"/>
      <c r="NBT108" s="4"/>
      <c r="NBU108" s="4"/>
      <c r="NBV108" s="4"/>
      <c r="NBW108" s="4"/>
      <c r="NBX108" s="4"/>
      <c r="NBY108" s="4"/>
      <c r="NBZ108" s="4"/>
      <c r="NCA108" s="4"/>
      <c r="NCB108" s="4"/>
      <c r="NCC108" s="4"/>
      <c r="NCD108" s="4"/>
      <c r="NCE108" s="4"/>
      <c r="NCF108" s="4"/>
      <c r="NCG108" s="4"/>
      <c r="NCH108" s="4"/>
      <c r="NCI108" s="4"/>
      <c r="NCJ108" s="4"/>
      <c r="NCK108" s="4"/>
      <c r="NCL108" s="4"/>
      <c r="NCM108" s="4"/>
      <c r="NCN108" s="4"/>
      <c r="NCO108" s="4"/>
      <c r="NCP108" s="4"/>
      <c r="NCQ108" s="4"/>
      <c r="NCR108" s="4"/>
      <c r="NCS108" s="4"/>
      <c r="NCT108" s="4"/>
      <c r="NCU108" s="4"/>
      <c r="NCV108" s="4"/>
      <c r="NCW108" s="4"/>
      <c r="NCX108" s="4"/>
      <c r="NCY108" s="4"/>
      <c r="NCZ108" s="4"/>
      <c r="NDA108" s="4"/>
      <c r="NDB108" s="4"/>
      <c r="NDC108" s="4"/>
      <c r="NDD108" s="4"/>
      <c r="NDE108" s="4"/>
      <c r="NDF108" s="4"/>
      <c r="NDG108" s="4"/>
      <c r="NDH108" s="4"/>
      <c r="NDI108" s="4"/>
      <c r="NDJ108" s="4"/>
      <c r="NDK108" s="4"/>
      <c r="NDL108" s="4"/>
      <c r="NDM108" s="4"/>
      <c r="NDN108" s="4"/>
      <c r="NDO108" s="4"/>
      <c r="NDP108" s="4"/>
      <c r="NDQ108" s="4"/>
      <c r="NDR108" s="4"/>
      <c r="NDS108" s="4"/>
      <c r="NDT108" s="4"/>
      <c r="NDU108" s="4"/>
      <c r="NDV108" s="4"/>
      <c r="NDW108" s="4"/>
      <c r="NDX108" s="4"/>
      <c r="NDY108" s="4"/>
      <c r="NDZ108" s="4"/>
      <c r="NEA108" s="4"/>
      <c r="NEB108" s="4"/>
      <c r="NEC108" s="4"/>
      <c r="NED108" s="4"/>
      <c r="NEE108" s="4"/>
      <c r="NEF108" s="4"/>
      <c r="NEG108" s="4"/>
      <c r="NEH108" s="4"/>
      <c r="NEI108" s="4"/>
      <c r="NEJ108" s="4"/>
      <c r="NEK108" s="4"/>
      <c r="NEL108" s="4"/>
      <c r="NEM108" s="4"/>
      <c r="NEN108" s="4"/>
      <c r="NEO108" s="4"/>
      <c r="NEP108" s="4"/>
      <c r="NEQ108" s="4"/>
      <c r="NER108" s="4"/>
      <c r="NES108" s="4"/>
      <c r="NET108" s="4"/>
      <c r="NEU108" s="4"/>
      <c r="NEV108" s="4"/>
      <c r="NEW108" s="4"/>
      <c r="NEX108" s="4"/>
      <c r="NEY108" s="4"/>
      <c r="NEZ108" s="4"/>
      <c r="NFA108" s="4"/>
      <c r="NFB108" s="4"/>
      <c r="NFC108" s="4"/>
      <c r="NFD108" s="4"/>
      <c r="NFE108" s="4"/>
      <c r="NFF108" s="4"/>
      <c r="NFG108" s="4"/>
      <c r="NFH108" s="4"/>
      <c r="NFI108" s="4"/>
      <c r="NFJ108" s="4"/>
      <c r="NFK108" s="4"/>
      <c r="NFL108" s="4"/>
      <c r="NFM108" s="4"/>
      <c r="NFN108" s="4"/>
      <c r="NFO108" s="4"/>
      <c r="NFP108" s="4"/>
      <c r="NFQ108" s="4"/>
      <c r="NFR108" s="4"/>
      <c r="NFS108" s="4"/>
      <c r="NFT108" s="4"/>
      <c r="NFU108" s="4"/>
      <c r="NFV108" s="4"/>
      <c r="NFW108" s="4"/>
      <c r="NFX108" s="4"/>
      <c r="NFY108" s="4"/>
      <c r="NFZ108" s="4"/>
      <c r="NGA108" s="4"/>
      <c r="NGB108" s="4"/>
      <c r="NGC108" s="4"/>
      <c r="NGD108" s="4"/>
      <c r="NGE108" s="4"/>
      <c r="NGF108" s="4"/>
      <c r="NGG108" s="4"/>
      <c r="NGH108" s="4"/>
      <c r="NGI108" s="4"/>
      <c r="NGJ108" s="4"/>
      <c r="NGK108" s="4"/>
      <c r="NGL108" s="4"/>
      <c r="NGM108" s="4"/>
      <c r="NGN108" s="4"/>
      <c r="NGO108" s="4"/>
      <c r="NGP108" s="4"/>
      <c r="NGQ108" s="4"/>
      <c r="NGR108" s="4"/>
      <c r="NGS108" s="4"/>
      <c r="NGT108" s="4"/>
      <c r="NGU108" s="4"/>
      <c r="NGV108" s="4"/>
      <c r="NGW108" s="4"/>
      <c r="NGX108" s="4"/>
      <c r="NGY108" s="4"/>
      <c r="NGZ108" s="4"/>
      <c r="NHA108" s="4"/>
      <c r="NHB108" s="4"/>
      <c r="NHC108" s="4"/>
      <c r="NHD108" s="4"/>
      <c r="NHE108" s="4"/>
      <c r="NHF108" s="4"/>
      <c r="NHG108" s="4"/>
      <c r="NHH108" s="4"/>
      <c r="NHI108" s="4"/>
      <c r="NHJ108" s="4"/>
      <c r="NHK108" s="4"/>
      <c r="NHL108" s="4"/>
      <c r="NHM108" s="4"/>
      <c r="NHN108" s="4"/>
      <c r="NHO108" s="4"/>
      <c r="NHP108" s="4"/>
      <c r="NHQ108" s="4"/>
      <c r="NHR108" s="4"/>
      <c r="NHS108" s="4"/>
      <c r="NHT108" s="4"/>
      <c r="NHU108" s="4"/>
      <c r="NHV108" s="4"/>
      <c r="NHW108" s="4"/>
      <c r="NHX108" s="4"/>
      <c r="NHY108" s="4"/>
      <c r="NHZ108" s="4"/>
      <c r="NIA108" s="4"/>
      <c r="NIB108" s="4"/>
      <c r="NIC108" s="4"/>
      <c r="NID108" s="4"/>
      <c r="NIE108" s="4"/>
      <c r="NIF108" s="4"/>
      <c r="NIG108" s="4"/>
      <c r="NIH108" s="4"/>
      <c r="NII108" s="4"/>
      <c r="NIJ108" s="4"/>
      <c r="NIK108" s="4"/>
      <c r="NIL108" s="4"/>
      <c r="NIM108" s="4"/>
      <c r="NIN108" s="4"/>
      <c r="NIO108" s="4"/>
      <c r="NIP108" s="4"/>
      <c r="NIQ108" s="4"/>
      <c r="NIR108" s="4"/>
      <c r="NIS108" s="4"/>
      <c r="NIT108" s="4"/>
      <c r="NIU108" s="4"/>
      <c r="NIV108" s="4"/>
      <c r="NIW108" s="4"/>
      <c r="NIX108" s="4"/>
      <c r="NIY108" s="4"/>
      <c r="NIZ108" s="4"/>
      <c r="NJA108" s="4"/>
      <c r="NJB108" s="4"/>
      <c r="NJC108" s="4"/>
      <c r="NJD108" s="4"/>
      <c r="NJE108" s="4"/>
      <c r="NJF108" s="4"/>
      <c r="NJG108" s="4"/>
      <c r="NJH108" s="4"/>
      <c r="NJI108" s="4"/>
      <c r="NJJ108" s="4"/>
      <c r="NJK108" s="4"/>
      <c r="NJL108" s="4"/>
      <c r="NJM108" s="4"/>
      <c r="NJN108" s="4"/>
      <c r="NJO108" s="4"/>
      <c r="NJP108" s="4"/>
      <c r="NJQ108" s="4"/>
      <c r="NJR108" s="4"/>
      <c r="NJS108" s="4"/>
      <c r="NJT108" s="4"/>
      <c r="NJU108" s="4"/>
      <c r="NJV108" s="4"/>
      <c r="NJW108" s="4"/>
      <c r="NJX108" s="4"/>
      <c r="NJY108" s="4"/>
      <c r="NJZ108" s="4"/>
      <c r="NKA108" s="4"/>
      <c r="NKB108" s="4"/>
      <c r="NKC108" s="4"/>
      <c r="NKD108" s="4"/>
      <c r="NKE108" s="4"/>
      <c r="NKF108" s="4"/>
      <c r="NKG108" s="4"/>
      <c r="NKH108" s="4"/>
      <c r="NKI108" s="4"/>
      <c r="NKJ108" s="4"/>
      <c r="NKK108" s="4"/>
      <c r="NKL108" s="4"/>
      <c r="NKM108" s="4"/>
      <c r="NKN108" s="4"/>
      <c r="NKO108" s="4"/>
      <c r="NKP108" s="4"/>
      <c r="NKQ108" s="4"/>
      <c r="NKR108" s="4"/>
      <c r="NKS108" s="4"/>
      <c r="NKT108" s="4"/>
      <c r="NKU108" s="4"/>
      <c r="NKV108" s="4"/>
      <c r="NKW108" s="4"/>
      <c r="NKX108" s="4"/>
      <c r="NKY108" s="4"/>
      <c r="NKZ108" s="4"/>
      <c r="NLA108" s="4"/>
      <c r="NLB108" s="4"/>
      <c r="NLC108" s="4"/>
      <c r="NLD108" s="4"/>
      <c r="NLE108" s="4"/>
      <c r="NLF108" s="4"/>
      <c r="NLG108" s="4"/>
      <c r="NLH108" s="4"/>
      <c r="NLI108" s="4"/>
      <c r="NLJ108" s="4"/>
      <c r="NLK108" s="4"/>
      <c r="NLL108" s="4"/>
      <c r="NLM108" s="4"/>
      <c r="NLN108" s="4"/>
      <c r="NLO108" s="4"/>
      <c r="NLP108" s="4"/>
      <c r="NLQ108" s="4"/>
      <c r="NLR108" s="4"/>
      <c r="NLS108" s="4"/>
      <c r="NLT108" s="4"/>
      <c r="NLU108" s="4"/>
      <c r="NLV108" s="4"/>
      <c r="NLW108" s="4"/>
      <c r="NLX108" s="4"/>
      <c r="NLY108" s="4"/>
      <c r="NLZ108" s="4"/>
      <c r="NMA108" s="4"/>
      <c r="NMB108" s="4"/>
      <c r="NMC108" s="4"/>
      <c r="NMD108" s="4"/>
      <c r="NME108" s="4"/>
      <c r="NMF108" s="4"/>
      <c r="NMG108" s="4"/>
      <c r="NMH108" s="4"/>
      <c r="NMI108" s="4"/>
      <c r="NMJ108" s="4"/>
      <c r="NMK108" s="4"/>
      <c r="NML108" s="4"/>
      <c r="NMM108" s="4"/>
      <c r="NMN108" s="4"/>
      <c r="NMO108" s="4"/>
      <c r="NMP108" s="4"/>
      <c r="NMQ108" s="4"/>
      <c r="NMR108" s="4"/>
      <c r="NMS108" s="4"/>
      <c r="NMT108" s="4"/>
      <c r="NMU108" s="4"/>
      <c r="NMV108" s="4"/>
      <c r="NMW108" s="4"/>
      <c r="NMX108" s="4"/>
      <c r="NMY108" s="4"/>
      <c r="NMZ108" s="4"/>
      <c r="NNA108" s="4"/>
      <c r="NNB108" s="4"/>
      <c r="NNC108" s="4"/>
      <c r="NND108" s="4"/>
      <c r="NNE108" s="4"/>
      <c r="NNF108" s="4"/>
      <c r="NNG108" s="4"/>
      <c r="NNH108" s="4"/>
      <c r="NNI108" s="4"/>
      <c r="NNJ108" s="4"/>
      <c r="NNK108" s="4"/>
      <c r="NNL108" s="4"/>
      <c r="NNM108" s="4"/>
      <c r="NNN108" s="4"/>
      <c r="NNO108" s="4"/>
      <c r="NNP108" s="4"/>
      <c r="NNQ108" s="4"/>
      <c r="NNR108" s="4"/>
      <c r="NNS108" s="4"/>
      <c r="NNT108" s="4"/>
      <c r="NNU108" s="4"/>
      <c r="NNV108" s="4"/>
      <c r="NNW108" s="4"/>
      <c r="NNX108" s="4"/>
      <c r="NNY108" s="4"/>
      <c r="NNZ108" s="4"/>
      <c r="NOA108" s="4"/>
      <c r="NOB108" s="4"/>
      <c r="NOC108" s="4"/>
      <c r="NOD108" s="4"/>
      <c r="NOE108" s="4"/>
      <c r="NOF108" s="4"/>
      <c r="NOG108" s="4"/>
      <c r="NOH108" s="4"/>
      <c r="NOI108" s="4"/>
      <c r="NOJ108" s="4"/>
      <c r="NOK108" s="4"/>
      <c r="NOL108" s="4"/>
      <c r="NOM108" s="4"/>
      <c r="NON108" s="4"/>
      <c r="NOO108" s="4"/>
      <c r="NOP108" s="4"/>
      <c r="NOQ108" s="4"/>
      <c r="NOR108" s="4"/>
      <c r="NOS108" s="4"/>
      <c r="NOT108" s="4"/>
      <c r="NOU108" s="4"/>
      <c r="NOV108" s="4"/>
      <c r="NOW108" s="4"/>
      <c r="NOX108" s="4"/>
      <c r="NOY108" s="4"/>
      <c r="NOZ108" s="4"/>
      <c r="NPA108" s="4"/>
      <c r="NPB108" s="4"/>
      <c r="NPC108" s="4"/>
      <c r="NPD108" s="4"/>
      <c r="NPE108" s="4"/>
      <c r="NPF108" s="4"/>
      <c r="NPG108" s="4"/>
      <c r="NPH108" s="4"/>
      <c r="NPI108" s="4"/>
      <c r="NPJ108" s="4"/>
      <c r="NPK108" s="4"/>
      <c r="NPL108" s="4"/>
      <c r="NPM108" s="4"/>
      <c r="NPN108" s="4"/>
      <c r="NPO108" s="4"/>
      <c r="NPP108" s="4"/>
      <c r="NPQ108" s="4"/>
      <c r="NPR108" s="4"/>
      <c r="NPS108" s="4"/>
      <c r="NPT108" s="4"/>
      <c r="NPU108" s="4"/>
      <c r="NPV108" s="4"/>
      <c r="NPW108" s="4"/>
      <c r="NPX108" s="4"/>
      <c r="NPY108" s="4"/>
      <c r="NPZ108" s="4"/>
      <c r="NQA108" s="4"/>
      <c r="NQB108" s="4"/>
      <c r="NQC108" s="4"/>
      <c r="NQD108" s="4"/>
      <c r="NQE108" s="4"/>
      <c r="NQF108" s="4"/>
      <c r="NQG108" s="4"/>
      <c r="NQH108" s="4"/>
      <c r="NQI108" s="4"/>
      <c r="NQJ108" s="4"/>
      <c r="NQK108" s="4"/>
      <c r="NQL108" s="4"/>
      <c r="NQM108" s="4"/>
      <c r="NQN108" s="4"/>
      <c r="NQO108" s="4"/>
      <c r="NQP108" s="4"/>
      <c r="NQQ108" s="4"/>
      <c r="NQR108" s="4"/>
      <c r="NQS108" s="4"/>
      <c r="NQT108" s="4"/>
      <c r="NQU108" s="4"/>
      <c r="NQV108" s="4"/>
      <c r="NQW108" s="4"/>
      <c r="NQX108" s="4"/>
      <c r="NQY108" s="4"/>
      <c r="NQZ108" s="4"/>
      <c r="NRA108" s="4"/>
      <c r="NRB108" s="4"/>
      <c r="NRC108" s="4"/>
      <c r="NRD108" s="4"/>
      <c r="NRE108" s="4"/>
      <c r="NRF108" s="4"/>
      <c r="NRG108" s="4"/>
      <c r="NRH108" s="4"/>
      <c r="NRI108" s="4"/>
      <c r="NRJ108" s="4"/>
      <c r="NRK108" s="4"/>
      <c r="NRL108" s="4"/>
      <c r="NRM108" s="4"/>
      <c r="NRN108" s="4"/>
      <c r="NRO108" s="4"/>
      <c r="NRP108" s="4"/>
      <c r="NRQ108" s="4"/>
      <c r="NRR108" s="4"/>
      <c r="NRS108" s="4"/>
      <c r="NRT108" s="4"/>
      <c r="NRU108" s="4"/>
      <c r="NRV108" s="4"/>
      <c r="NRW108" s="4"/>
      <c r="NRX108" s="4"/>
      <c r="NRY108" s="4"/>
      <c r="NRZ108" s="4"/>
      <c r="NSA108" s="4"/>
      <c r="NSB108" s="4"/>
      <c r="NSC108" s="4"/>
      <c r="NSD108" s="4"/>
      <c r="NSE108" s="4"/>
      <c r="NSF108" s="4"/>
      <c r="NSG108" s="4"/>
      <c r="NSH108" s="4"/>
      <c r="NSI108" s="4"/>
      <c r="NSJ108" s="4"/>
      <c r="NSK108" s="4"/>
      <c r="NSL108" s="4"/>
      <c r="NSM108" s="4"/>
      <c r="NSN108" s="4"/>
      <c r="NSO108" s="4"/>
      <c r="NSP108" s="4"/>
      <c r="NSQ108" s="4"/>
      <c r="NSR108" s="4"/>
      <c r="NSS108" s="4"/>
      <c r="NST108" s="4"/>
      <c r="NSU108" s="4"/>
      <c r="NSV108" s="4"/>
      <c r="NSW108" s="4"/>
      <c r="NSX108" s="4"/>
      <c r="NSY108" s="4"/>
      <c r="NSZ108" s="4"/>
      <c r="NTA108" s="4"/>
      <c r="NTB108" s="4"/>
      <c r="NTC108" s="4"/>
      <c r="NTD108" s="4"/>
      <c r="NTE108" s="4"/>
      <c r="NTF108" s="4"/>
      <c r="NTG108" s="4"/>
      <c r="NTH108" s="4"/>
      <c r="NTI108" s="4"/>
      <c r="NTJ108" s="4"/>
      <c r="NTK108" s="4"/>
      <c r="NTL108" s="4"/>
      <c r="NTM108" s="4"/>
      <c r="NTN108" s="4"/>
      <c r="NTO108" s="4"/>
      <c r="NTP108" s="4"/>
      <c r="NTQ108" s="4"/>
      <c r="NTR108" s="4"/>
      <c r="NTS108" s="4"/>
      <c r="NTT108" s="4"/>
      <c r="NTU108" s="4"/>
      <c r="NTV108" s="4"/>
      <c r="NTW108" s="4"/>
      <c r="NTX108" s="4"/>
      <c r="NTY108" s="4"/>
      <c r="NTZ108" s="4"/>
      <c r="NUA108" s="4"/>
      <c r="NUB108" s="4"/>
      <c r="NUC108" s="4"/>
      <c r="NUD108" s="4"/>
      <c r="NUE108" s="4"/>
      <c r="NUF108" s="4"/>
      <c r="NUG108" s="4"/>
      <c r="NUH108" s="4"/>
      <c r="NUI108" s="4"/>
      <c r="NUJ108" s="4"/>
      <c r="NUK108" s="4"/>
      <c r="NUL108" s="4"/>
      <c r="NUM108" s="4"/>
      <c r="NUN108" s="4"/>
      <c r="NUO108" s="4"/>
      <c r="NUP108" s="4"/>
      <c r="NUQ108" s="4"/>
      <c r="NUR108" s="4"/>
      <c r="NUS108" s="4"/>
      <c r="NUT108" s="4"/>
      <c r="NUU108" s="4"/>
      <c r="NUV108" s="4"/>
      <c r="NUW108" s="4"/>
      <c r="NUX108" s="4"/>
      <c r="NUY108" s="4"/>
      <c r="NUZ108" s="4"/>
      <c r="NVA108" s="4"/>
      <c r="NVB108" s="4"/>
      <c r="NVC108" s="4"/>
      <c r="NVD108" s="4"/>
      <c r="NVE108" s="4"/>
      <c r="NVF108" s="4"/>
      <c r="NVG108" s="4"/>
      <c r="NVH108" s="4"/>
      <c r="NVI108" s="4"/>
      <c r="NVJ108" s="4"/>
      <c r="NVK108" s="4"/>
      <c r="NVL108" s="4"/>
      <c r="NVM108" s="4"/>
      <c r="NVN108" s="4"/>
      <c r="NVO108" s="4"/>
      <c r="NVP108" s="4"/>
      <c r="NVQ108" s="4"/>
      <c r="NVR108" s="4"/>
      <c r="NVS108" s="4"/>
      <c r="NVT108" s="4"/>
      <c r="NVU108" s="4"/>
      <c r="NVV108" s="4"/>
      <c r="NVW108" s="4"/>
      <c r="NVX108" s="4"/>
      <c r="NVY108" s="4"/>
      <c r="NVZ108" s="4"/>
      <c r="NWA108" s="4"/>
      <c r="NWB108" s="4"/>
      <c r="NWC108" s="4"/>
      <c r="NWD108" s="4"/>
      <c r="NWE108" s="4"/>
      <c r="NWF108" s="4"/>
      <c r="NWG108" s="4"/>
      <c r="NWH108" s="4"/>
      <c r="NWI108" s="4"/>
      <c r="NWJ108" s="4"/>
      <c r="NWK108" s="4"/>
      <c r="NWL108" s="4"/>
      <c r="NWM108" s="4"/>
      <c r="NWN108" s="4"/>
      <c r="NWO108" s="4"/>
      <c r="NWP108" s="4"/>
      <c r="NWQ108" s="4"/>
      <c r="NWR108" s="4"/>
      <c r="NWS108" s="4"/>
      <c r="NWT108" s="4"/>
      <c r="NWU108" s="4"/>
      <c r="NWV108" s="4"/>
      <c r="NWW108" s="4"/>
      <c r="NWX108" s="4"/>
      <c r="NWY108" s="4"/>
      <c r="NWZ108" s="4"/>
      <c r="NXA108" s="4"/>
      <c r="NXB108" s="4"/>
      <c r="NXC108" s="4"/>
      <c r="NXD108" s="4"/>
      <c r="NXE108" s="4"/>
      <c r="NXF108" s="4"/>
      <c r="NXG108" s="4"/>
      <c r="NXH108" s="4"/>
      <c r="NXI108" s="4"/>
      <c r="NXJ108" s="4"/>
      <c r="NXK108" s="4"/>
      <c r="NXL108" s="4"/>
      <c r="NXM108" s="4"/>
      <c r="NXN108" s="4"/>
      <c r="NXO108" s="4"/>
      <c r="NXP108" s="4"/>
      <c r="NXQ108" s="4"/>
      <c r="NXR108" s="4"/>
      <c r="NXS108" s="4"/>
      <c r="NXT108" s="4"/>
      <c r="NXU108" s="4"/>
      <c r="NXV108" s="4"/>
      <c r="NXW108" s="4"/>
      <c r="NXX108" s="4"/>
      <c r="NXY108" s="4"/>
      <c r="NXZ108" s="4"/>
      <c r="NYA108" s="4"/>
      <c r="NYB108" s="4"/>
      <c r="NYC108" s="4"/>
      <c r="NYD108" s="4"/>
      <c r="NYE108" s="4"/>
      <c r="NYF108" s="4"/>
      <c r="NYG108" s="4"/>
      <c r="NYH108" s="4"/>
      <c r="NYI108" s="4"/>
      <c r="NYJ108" s="4"/>
      <c r="NYK108" s="4"/>
      <c r="NYL108" s="4"/>
      <c r="NYM108" s="4"/>
      <c r="NYN108" s="4"/>
      <c r="NYO108" s="4"/>
      <c r="NYP108" s="4"/>
      <c r="NYQ108" s="4"/>
      <c r="NYR108" s="4"/>
      <c r="NYS108" s="4"/>
      <c r="NYT108" s="4"/>
      <c r="NYU108" s="4"/>
      <c r="NYV108" s="4"/>
      <c r="NYW108" s="4"/>
      <c r="NYX108" s="4"/>
      <c r="NYY108" s="4"/>
      <c r="NYZ108" s="4"/>
      <c r="NZA108" s="4"/>
      <c r="NZB108" s="4"/>
      <c r="NZC108" s="4"/>
      <c r="NZD108" s="4"/>
      <c r="NZE108" s="4"/>
      <c r="NZF108" s="4"/>
      <c r="NZG108" s="4"/>
      <c r="NZH108" s="4"/>
      <c r="NZI108" s="4"/>
      <c r="NZJ108" s="4"/>
      <c r="NZK108" s="4"/>
      <c r="NZL108" s="4"/>
      <c r="NZM108" s="4"/>
      <c r="NZN108" s="4"/>
      <c r="NZO108" s="4"/>
      <c r="NZP108" s="4"/>
      <c r="NZQ108" s="4"/>
      <c r="NZR108" s="4"/>
      <c r="NZS108" s="4"/>
      <c r="NZT108" s="4"/>
      <c r="NZU108" s="4"/>
      <c r="NZV108" s="4"/>
      <c r="NZW108" s="4"/>
      <c r="NZX108" s="4"/>
      <c r="NZY108" s="4"/>
      <c r="NZZ108" s="4"/>
      <c r="OAA108" s="4"/>
      <c r="OAB108" s="4"/>
      <c r="OAC108" s="4"/>
      <c r="OAD108" s="4"/>
      <c r="OAE108" s="4"/>
      <c r="OAF108" s="4"/>
      <c r="OAG108" s="4"/>
      <c r="OAH108" s="4"/>
      <c r="OAI108" s="4"/>
      <c r="OAJ108" s="4"/>
      <c r="OAK108" s="4"/>
      <c r="OAL108" s="4"/>
      <c r="OAM108" s="4"/>
      <c r="OAN108" s="4"/>
      <c r="OAO108" s="4"/>
      <c r="OAP108" s="4"/>
      <c r="OAQ108" s="4"/>
      <c r="OAR108" s="4"/>
      <c r="OAS108" s="4"/>
      <c r="OAT108" s="4"/>
      <c r="OAU108" s="4"/>
      <c r="OAV108" s="4"/>
      <c r="OAW108" s="4"/>
      <c r="OAX108" s="4"/>
      <c r="OAY108" s="4"/>
      <c r="OAZ108" s="4"/>
      <c r="OBA108" s="4"/>
      <c r="OBB108" s="4"/>
      <c r="OBC108" s="4"/>
      <c r="OBD108" s="4"/>
      <c r="OBE108" s="4"/>
      <c r="OBF108" s="4"/>
      <c r="OBG108" s="4"/>
      <c r="OBH108" s="4"/>
      <c r="OBI108" s="4"/>
      <c r="OBJ108" s="4"/>
      <c r="OBK108" s="4"/>
      <c r="OBL108" s="4"/>
      <c r="OBM108" s="4"/>
      <c r="OBN108" s="4"/>
      <c r="OBO108" s="4"/>
      <c r="OBP108" s="4"/>
      <c r="OBQ108" s="4"/>
      <c r="OBR108" s="4"/>
      <c r="OBS108" s="4"/>
      <c r="OBT108" s="4"/>
      <c r="OBU108" s="4"/>
      <c r="OBV108" s="4"/>
      <c r="OBW108" s="4"/>
      <c r="OBX108" s="4"/>
      <c r="OBY108" s="4"/>
      <c r="OBZ108" s="4"/>
      <c r="OCA108" s="4"/>
      <c r="OCB108" s="4"/>
      <c r="OCC108" s="4"/>
      <c r="OCD108" s="4"/>
      <c r="OCE108" s="4"/>
      <c r="OCF108" s="4"/>
      <c r="OCG108" s="4"/>
      <c r="OCH108" s="4"/>
      <c r="OCI108" s="4"/>
      <c r="OCJ108" s="4"/>
      <c r="OCK108" s="4"/>
      <c r="OCL108" s="4"/>
      <c r="OCM108" s="4"/>
      <c r="OCN108" s="4"/>
      <c r="OCO108" s="4"/>
      <c r="OCP108" s="4"/>
      <c r="OCQ108" s="4"/>
      <c r="OCR108" s="4"/>
      <c r="OCS108" s="4"/>
      <c r="OCT108" s="4"/>
      <c r="OCU108" s="4"/>
      <c r="OCV108" s="4"/>
      <c r="OCW108" s="4"/>
      <c r="OCX108" s="4"/>
      <c r="OCY108" s="4"/>
      <c r="OCZ108" s="4"/>
      <c r="ODA108" s="4"/>
      <c r="ODB108" s="4"/>
      <c r="ODC108" s="4"/>
      <c r="ODD108" s="4"/>
      <c r="ODE108" s="4"/>
      <c r="ODF108" s="4"/>
      <c r="ODG108" s="4"/>
      <c r="ODH108" s="4"/>
      <c r="ODI108" s="4"/>
      <c r="ODJ108" s="4"/>
      <c r="ODK108" s="4"/>
      <c r="ODL108" s="4"/>
      <c r="ODM108" s="4"/>
      <c r="ODN108" s="4"/>
      <c r="ODO108" s="4"/>
      <c r="ODP108" s="4"/>
      <c r="ODQ108" s="4"/>
      <c r="ODR108" s="4"/>
      <c r="ODS108" s="4"/>
      <c r="ODT108" s="4"/>
      <c r="ODU108" s="4"/>
      <c r="ODV108" s="4"/>
      <c r="ODW108" s="4"/>
      <c r="ODX108" s="4"/>
      <c r="ODY108" s="4"/>
      <c r="ODZ108" s="4"/>
      <c r="OEA108" s="4"/>
      <c r="OEB108" s="4"/>
      <c r="OEC108" s="4"/>
      <c r="OED108" s="4"/>
      <c r="OEE108" s="4"/>
      <c r="OEF108" s="4"/>
      <c r="OEG108" s="4"/>
      <c r="OEH108" s="4"/>
      <c r="OEI108" s="4"/>
      <c r="OEJ108" s="4"/>
      <c r="OEK108" s="4"/>
      <c r="OEL108" s="4"/>
      <c r="OEM108" s="4"/>
      <c r="OEN108" s="4"/>
      <c r="OEO108" s="4"/>
      <c r="OEP108" s="4"/>
      <c r="OEQ108" s="4"/>
      <c r="OER108" s="4"/>
      <c r="OES108" s="4"/>
      <c r="OET108" s="4"/>
      <c r="OEU108" s="4"/>
      <c r="OEV108" s="4"/>
      <c r="OEW108" s="4"/>
      <c r="OEX108" s="4"/>
      <c r="OEY108" s="4"/>
      <c r="OEZ108" s="4"/>
      <c r="OFA108" s="4"/>
      <c r="OFB108" s="4"/>
      <c r="OFC108" s="4"/>
      <c r="OFD108" s="4"/>
      <c r="OFE108" s="4"/>
      <c r="OFF108" s="4"/>
      <c r="OFG108" s="4"/>
      <c r="OFH108" s="4"/>
      <c r="OFI108" s="4"/>
      <c r="OFJ108" s="4"/>
      <c r="OFK108" s="4"/>
      <c r="OFL108" s="4"/>
      <c r="OFM108" s="4"/>
      <c r="OFN108" s="4"/>
      <c r="OFO108" s="4"/>
      <c r="OFP108" s="4"/>
      <c r="OFQ108" s="4"/>
      <c r="OFR108" s="4"/>
      <c r="OFS108" s="4"/>
      <c r="OFT108" s="4"/>
      <c r="OFU108" s="4"/>
      <c r="OFV108" s="4"/>
      <c r="OFW108" s="4"/>
      <c r="OFX108" s="4"/>
      <c r="OFY108" s="4"/>
      <c r="OFZ108" s="4"/>
      <c r="OGA108" s="4"/>
      <c r="OGB108" s="4"/>
      <c r="OGC108" s="4"/>
      <c r="OGD108" s="4"/>
      <c r="OGE108" s="4"/>
      <c r="OGF108" s="4"/>
      <c r="OGG108" s="4"/>
      <c r="OGH108" s="4"/>
      <c r="OGI108" s="4"/>
      <c r="OGJ108" s="4"/>
      <c r="OGK108" s="4"/>
      <c r="OGL108" s="4"/>
      <c r="OGM108" s="4"/>
      <c r="OGN108" s="4"/>
      <c r="OGO108" s="4"/>
      <c r="OGP108" s="4"/>
      <c r="OGQ108" s="4"/>
      <c r="OGR108" s="4"/>
      <c r="OGS108" s="4"/>
      <c r="OGT108" s="4"/>
      <c r="OGU108" s="4"/>
      <c r="OGV108" s="4"/>
      <c r="OGW108" s="4"/>
      <c r="OGX108" s="4"/>
      <c r="OGY108" s="4"/>
      <c r="OGZ108" s="4"/>
      <c r="OHA108" s="4"/>
      <c r="OHB108" s="4"/>
      <c r="OHC108" s="4"/>
      <c r="OHD108" s="4"/>
      <c r="OHE108" s="4"/>
      <c r="OHF108" s="4"/>
      <c r="OHG108" s="4"/>
      <c r="OHH108" s="4"/>
      <c r="OHI108" s="4"/>
      <c r="OHJ108" s="4"/>
      <c r="OHK108" s="4"/>
      <c r="OHL108" s="4"/>
      <c r="OHM108" s="4"/>
      <c r="OHN108" s="4"/>
      <c r="OHO108" s="4"/>
      <c r="OHP108" s="4"/>
      <c r="OHQ108" s="4"/>
      <c r="OHR108" s="4"/>
      <c r="OHS108" s="4"/>
      <c r="OHT108" s="4"/>
      <c r="OHU108" s="4"/>
      <c r="OHV108" s="4"/>
      <c r="OHW108" s="4"/>
      <c r="OHX108" s="4"/>
      <c r="OHY108" s="4"/>
      <c r="OHZ108" s="4"/>
      <c r="OIA108" s="4"/>
      <c r="OIB108" s="4"/>
      <c r="OIC108" s="4"/>
      <c r="OID108" s="4"/>
      <c r="OIE108" s="4"/>
      <c r="OIF108" s="4"/>
      <c r="OIG108" s="4"/>
      <c r="OIH108" s="4"/>
      <c r="OII108" s="4"/>
      <c r="OIJ108" s="4"/>
      <c r="OIK108" s="4"/>
      <c r="OIL108" s="4"/>
      <c r="OIM108" s="4"/>
      <c r="OIN108" s="4"/>
      <c r="OIO108" s="4"/>
      <c r="OIP108" s="4"/>
      <c r="OIQ108" s="4"/>
      <c r="OIR108" s="4"/>
      <c r="OIS108" s="4"/>
      <c r="OIT108" s="4"/>
      <c r="OIU108" s="4"/>
      <c r="OIV108" s="4"/>
      <c r="OIW108" s="4"/>
      <c r="OIX108" s="4"/>
      <c r="OIY108" s="4"/>
      <c r="OIZ108" s="4"/>
      <c r="OJA108" s="4"/>
      <c r="OJB108" s="4"/>
      <c r="OJC108" s="4"/>
      <c r="OJD108" s="4"/>
      <c r="OJE108" s="4"/>
      <c r="OJF108" s="4"/>
      <c r="OJG108" s="4"/>
      <c r="OJH108" s="4"/>
      <c r="OJI108" s="4"/>
      <c r="OJJ108" s="4"/>
      <c r="OJK108" s="4"/>
      <c r="OJL108" s="4"/>
      <c r="OJM108" s="4"/>
      <c r="OJN108" s="4"/>
      <c r="OJO108" s="4"/>
      <c r="OJP108" s="4"/>
      <c r="OJQ108" s="4"/>
      <c r="OJR108" s="4"/>
      <c r="OJS108" s="4"/>
      <c r="OJT108" s="4"/>
      <c r="OJU108" s="4"/>
      <c r="OJV108" s="4"/>
      <c r="OJW108" s="4"/>
      <c r="OJX108" s="4"/>
      <c r="OJY108" s="4"/>
      <c r="OJZ108" s="4"/>
      <c r="OKA108" s="4"/>
      <c r="OKB108" s="4"/>
      <c r="OKC108" s="4"/>
      <c r="OKD108" s="4"/>
      <c r="OKE108" s="4"/>
      <c r="OKF108" s="4"/>
      <c r="OKG108" s="4"/>
      <c r="OKH108" s="4"/>
      <c r="OKI108" s="4"/>
      <c r="OKJ108" s="4"/>
      <c r="OKK108" s="4"/>
      <c r="OKL108" s="4"/>
      <c r="OKM108" s="4"/>
      <c r="OKN108" s="4"/>
      <c r="OKO108" s="4"/>
      <c r="OKP108" s="4"/>
      <c r="OKQ108" s="4"/>
      <c r="OKR108" s="4"/>
      <c r="OKS108" s="4"/>
      <c r="OKT108" s="4"/>
      <c r="OKU108" s="4"/>
      <c r="OKV108" s="4"/>
      <c r="OKW108" s="4"/>
      <c r="OKX108" s="4"/>
      <c r="OKY108" s="4"/>
      <c r="OKZ108" s="4"/>
      <c r="OLA108" s="4"/>
      <c r="OLB108" s="4"/>
      <c r="OLC108" s="4"/>
      <c r="OLD108" s="4"/>
      <c r="OLE108" s="4"/>
      <c r="OLF108" s="4"/>
      <c r="OLG108" s="4"/>
      <c r="OLH108" s="4"/>
      <c r="OLI108" s="4"/>
      <c r="OLJ108" s="4"/>
      <c r="OLK108" s="4"/>
      <c r="OLL108" s="4"/>
      <c r="OLM108" s="4"/>
      <c r="OLN108" s="4"/>
      <c r="OLO108" s="4"/>
      <c r="OLP108" s="4"/>
      <c r="OLQ108" s="4"/>
      <c r="OLR108" s="4"/>
      <c r="OLS108" s="4"/>
      <c r="OLT108" s="4"/>
      <c r="OLU108" s="4"/>
      <c r="OLV108" s="4"/>
      <c r="OLW108" s="4"/>
      <c r="OLX108" s="4"/>
      <c r="OLY108" s="4"/>
      <c r="OLZ108" s="4"/>
      <c r="OMA108" s="4"/>
      <c r="OMB108" s="4"/>
      <c r="OMC108" s="4"/>
      <c r="OMD108" s="4"/>
      <c r="OME108" s="4"/>
      <c r="OMF108" s="4"/>
      <c r="OMG108" s="4"/>
      <c r="OMH108" s="4"/>
      <c r="OMI108" s="4"/>
      <c r="OMJ108" s="4"/>
      <c r="OMK108" s="4"/>
      <c r="OML108" s="4"/>
      <c r="OMM108" s="4"/>
      <c r="OMN108" s="4"/>
      <c r="OMO108" s="4"/>
      <c r="OMP108" s="4"/>
      <c r="OMQ108" s="4"/>
      <c r="OMR108" s="4"/>
      <c r="OMS108" s="4"/>
      <c r="OMT108" s="4"/>
      <c r="OMU108" s="4"/>
      <c r="OMV108" s="4"/>
      <c r="OMW108" s="4"/>
      <c r="OMX108" s="4"/>
      <c r="OMY108" s="4"/>
      <c r="OMZ108" s="4"/>
      <c r="ONA108" s="4"/>
      <c r="ONB108" s="4"/>
      <c r="ONC108" s="4"/>
      <c r="OND108" s="4"/>
      <c r="ONE108" s="4"/>
      <c r="ONF108" s="4"/>
      <c r="ONG108" s="4"/>
      <c r="ONH108" s="4"/>
      <c r="ONI108" s="4"/>
      <c r="ONJ108" s="4"/>
      <c r="ONK108" s="4"/>
      <c r="ONL108" s="4"/>
      <c r="ONM108" s="4"/>
      <c r="ONN108" s="4"/>
      <c r="ONO108" s="4"/>
      <c r="ONP108" s="4"/>
      <c r="ONQ108" s="4"/>
      <c r="ONR108" s="4"/>
      <c r="ONS108" s="4"/>
      <c r="ONT108" s="4"/>
      <c r="ONU108" s="4"/>
      <c r="ONV108" s="4"/>
      <c r="ONW108" s="4"/>
      <c r="ONX108" s="4"/>
      <c r="ONY108" s="4"/>
      <c r="ONZ108" s="4"/>
      <c r="OOA108" s="4"/>
      <c r="OOB108" s="4"/>
      <c r="OOC108" s="4"/>
      <c r="OOD108" s="4"/>
      <c r="OOE108" s="4"/>
      <c r="OOF108" s="4"/>
      <c r="OOG108" s="4"/>
      <c r="OOH108" s="4"/>
      <c r="OOI108" s="4"/>
      <c r="OOJ108" s="4"/>
      <c r="OOK108" s="4"/>
      <c r="OOL108" s="4"/>
      <c r="OOM108" s="4"/>
      <c r="OON108" s="4"/>
      <c r="OOO108" s="4"/>
      <c r="OOP108" s="4"/>
      <c r="OOQ108" s="4"/>
      <c r="OOR108" s="4"/>
      <c r="OOS108" s="4"/>
      <c r="OOT108" s="4"/>
      <c r="OOU108" s="4"/>
      <c r="OOV108" s="4"/>
      <c r="OOW108" s="4"/>
      <c r="OOX108" s="4"/>
      <c r="OOY108" s="4"/>
      <c r="OOZ108" s="4"/>
      <c r="OPA108" s="4"/>
      <c r="OPB108" s="4"/>
      <c r="OPC108" s="4"/>
      <c r="OPD108" s="4"/>
      <c r="OPE108" s="4"/>
      <c r="OPF108" s="4"/>
      <c r="OPG108" s="4"/>
      <c r="OPH108" s="4"/>
      <c r="OPI108" s="4"/>
      <c r="OPJ108" s="4"/>
      <c r="OPK108" s="4"/>
      <c r="OPL108" s="4"/>
      <c r="OPM108" s="4"/>
      <c r="OPN108" s="4"/>
      <c r="OPO108" s="4"/>
      <c r="OPP108" s="4"/>
      <c r="OPQ108" s="4"/>
      <c r="OPR108" s="4"/>
      <c r="OPS108" s="4"/>
      <c r="OPT108" s="4"/>
      <c r="OPU108" s="4"/>
      <c r="OPV108" s="4"/>
      <c r="OPW108" s="4"/>
      <c r="OPX108" s="4"/>
      <c r="OPY108" s="4"/>
      <c r="OPZ108" s="4"/>
      <c r="OQA108" s="4"/>
      <c r="OQB108" s="4"/>
      <c r="OQC108" s="4"/>
      <c r="OQD108" s="4"/>
      <c r="OQE108" s="4"/>
      <c r="OQF108" s="4"/>
      <c r="OQG108" s="4"/>
      <c r="OQH108" s="4"/>
      <c r="OQI108" s="4"/>
      <c r="OQJ108" s="4"/>
      <c r="OQK108" s="4"/>
      <c r="OQL108" s="4"/>
      <c r="OQM108" s="4"/>
      <c r="OQN108" s="4"/>
      <c r="OQO108" s="4"/>
      <c r="OQP108" s="4"/>
      <c r="OQQ108" s="4"/>
      <c r="OQR108" s="4"/>
      <c r="OQS108" s="4"/>
      <c r="OQT108" s="4"/>
      <c r="OQU108" s="4"/>
      <c r="OQV108" s="4"/>
      <c r="OQW108" s="4"/>
      <c r="OQX108" s="4"/>
      <c r="OQY108" s="4"/>
      <c r="OQZ108" s="4"/>
      <c r="ORA108" s="4"/>
      <c r="ORB108" s="4"/>
      <c r="ORC108" s="4"/>
      <c r="ORD108" s="4"/>
      <c r="ORE108" s="4"/>
      <c r="ORF108" s="4"/>
      <c r="ORG108" s="4"/>
      <c r="ORH108" s="4"/>
      <c r="ORI108" s="4"/>
      <c r="ORJ108" s="4"/>
      <c r="ORK108" s="4"/>
      <c r="ORL108" s="4"/>
      <c r="ORM108" s="4"/>
      <c r="ORN108" s="4"/>
      <c r="ORO108" s="4"/>
      <c r="ORP108" s="4"/>
      <c r="ORQ108" s="4"/>
      <c r="ORR108" s="4"/>
      <c r="ORS108" s="4"/>
      <c r="ORT108" s="4"/>
      <c r="ORU108" s="4"/>
      <c r="ORV108" s="4"/>
      <c r="ORW108" s="4"/>
      <c r="ORX108" s="4"/>
      <c r="ORY108" s="4"/>
      <c r="ORZ108" s="4"/>
      <c r="OSA108" s="4"/>
      <c r="OSB108" s="4"/>
      <c r="OSC108" s="4"/>
      <c r="OSD108" s="4"/>
      <c r="OSE108" s="4"/>
      <c r="OSF108" s="4"/>
      <c r="OSG108" s="4"/>
      <c r="OSH108" s="4"/>
      <c r="OSI108" s="4"/>
      <c r="OSJ108" s="4"/>
      <c r="OSK108" s="4"/>
      <c r="OSL108" s="4"/>
      <c r="OSM108" s="4"/>
      <c r="OSN108" s="4"/>
      <c r="OSO108" s="4"/>
      <c r="OSP108" s="4"/>
      <c r="OSQ108" s="4"/>
      <c r="OSR108" s="4"/>
      <c r="OSS108" s="4"/>
      <c r="OST108" s="4"/>
      <c r="OSU108" s="4"/>
      <c r="OSV108" s="4"/>
      <c r="OSW108" s="4"/>
      <c r="OSX108" s="4"/>
      <c r="OSY108" s="4"/>
      <c r="OSZ108" s="4"/>
      <c r="OTA108" s="4"/>
      <c r="OTB108" s="4"/>
      <c r="OTC108" s="4"/>
      <c r="OTD108" s="4"/>
      <c r="OTE108" s="4"/>
      <c r="OTF108" s="4"/>
      <c r="OTG108" s="4"/>
      <c r="OTH108" s="4"/>
      <c r="OTI108" s="4"/>
      <c r="OTJ108" s="4"/>
      <c r="OTK108" s="4"/>
      <c r="OTL108" s="4"/>
      <c r="OTM108" s="4"/>
      <c r="OTN108" s="4"/>
      <c r="OTO108" s="4"/>
      <c r="OTP108" s="4"/>
      <c r="OTQ108" s="4"/>
      <c r="OTR108" s="4"/>
      <c r="OTS108" s="4"/>
      <c r="OTT108" s="4"/>
      <c r="OTU108" s="4"/>
      <c r="OTV108" s="4"/>
      <c r="OTW108" s="4"/>
      <c r="OTX108" s="4"/>
      <c r="OTY108" s="4"/>
      <c r="OTZ108" s="4"/>
      <c r="OUA108" s="4"/>
      <c r="OUB108" s="4"/>
      <c r="OUC108" s="4"/>
      <c r="OUD108" s="4"/>
      <c r="OUE108" s="4"/>
      <c r="OUF108" s="4"/>
      <c r="OUG108" s="4"/>
      <c r="OUH108" s="4"/>
      <c r="OUI108" s="4"/>
      <c r="OUJ108" s="4"/>
      <c r="OUK108" s="4"/>
      <c r="OUL108" s="4"/>
      <c r="OUM108" s="4"/>
      <c r="OUN108" s="4"/>
      <c r="OUO108" s="4"/>
      <c r="OUP108" s="4"/>
      <c r="OUQ108" s="4"/>
      <c r="OUR108" s="4"/>
      <c r="OUS108" s="4"/>
      <c r="OUT108" s="4"/>
      <c r="OUU108" s="4"/>
      <c r="OUV108" s="4"/>
      <c r="OUW108" s="4"/>
      <c r="OUX108" s="4"/>
      <c r="OUY108" s="4"/>
      <c r="OUZ108" s="4"/>
      <c r="OVA108" s="4"/>
      <c r="OVB108" s="4"/>
      <c r="OVC108" s="4"/>
      <c r="OVD108" s="4"/>
      <c r="OVE108" s="4"/>
      <c r="OVF108" s="4"/>
      <c r="OVG108" s="4"/>
      <c r="OVH108" s="4"/>
      <c r="OVI108" s="4"/>
      <c r="OVJ108" s="4"/>
      <c r="OVK108" s="4"/>
      <c r="OVL108" s="4"/>
      <c r="OVM108" s="4"/>
      <c r="OVN108" s="4"/>
      <c r="OVO108" s="4"/>
      <c r="OVP108" s="4"/>
      <c r="OVQ108" s="4"/>
      <c r="OVR108" s="4"/>
      <c r="OVS108" s="4"/>
      <c r="OVT108" s="4"/>
      <c r="OVU108" s="4"/>
      <c r="OVV108" s="4"/>
      <c r="OVW108" s="4"/>
      <c r="OVX108" s="4"/>
      <c r="OVY108" s="4"/>
      <c r="OVZ108" s="4"/>
      <c r="OWA108" s="4"/>
      <c r="OWB108" s="4"/>
      <c r="OWC108" s="4"/>
      <c r="OWD108" s="4"/>
      <c r="OWE108" s="4"/>
      <c r="OWF108" s="4"/>
      <c r="OWG108" s="4"/>
      <c r="OWH108" s="4"/>
      <c r="OWI108" s="4"/>
      <c r="OWJ108" s="4"/>
      <c r="OWK108" s="4"/>
      <c r="OWL108" s="4"/>
      <c r="OWM108" s="4"/>
      <c r="OWN108" s="4"/>
      <c r="OWO108" s="4"/>
      <c r="OWP108" s="4"/>
      <c r="OWQ108" s="4"/>
      <c r="OWR108" s="4"/>
      <c r="OWS108" s="4"/>
      <c r="OWT108" s="4"/>
      <c r="OWU108" s="4"/>
      <c r="OWV108" s="4"/>
      <c r="OWW108" s="4"/>
      <c r="OWX108" s="4"/>
      <c r="OWY108" s="4"/>
      <c r="OWZ108" s="4"/>
      <c r="OXA108" s="4"/>
      <c r="OXB108" s="4"/>
      <c r="OXC108" s="4"/>
      <c r="OXD108" s="4"/>
      <c r="OXE108" s="4"/>
      <c r="OXF108" s="4"/>
      <c r="OXG108" s="4"/>
      <c r="OXH108" s="4"/>
      <c r="OXI108" s="4"/>
      <c r="OXJ108" s="4"/>
      <c r="OXK108" s="4"/>
      <c r="OXL108" s="4"/>
      <c r="OXM108" s="4"/>
      <c r="OXN108" s="4"/>
      <c r="OXO108" s="4"/>
      <c r="OXP108" s="4"/>
      <c r="OXQ108" s="4"/>
      <c r="OXR108" s="4"/>
      <c r="OXS108" s="4"/>
      <c r="OXT108" s="4"/>
      <c r="OXU108" s="4"/>
      <c r="OXV108" s="4"/>
      <c r="OXW108" s="4"/>
      <c r="OXX108" s="4"/>
      <c r="OXY108" s="4"/>
      <c r="OXZ108" s="4"/>
      <c r="OYA108" s="4"/>
      <c r="OYB108" s="4"/>
      <c r="OYC108" s="4"/>
      <c r="OYD108" s="4"/>
      <c r="OYE108" s="4"/>
      <c r="OYF108" s="4"/>
      <c r="OYG108" s="4"/>
      <c r="OYH108" s="4"/>
      <c r="OYI108" s="4"/>
      <c r="OYJ108" s="4"/>
      <c r="OYK108" s="4"/>
      <c r="OYL108" s="4"/>
      <c r="OYM108" s="4"/>
      <c r="OYN108" s="4"/>
      <c r="OYO108" s="4"/>
      <c r="OYP108" s="4"/>
      <c r="OYQ108" s="4"/>
      <c r="OYR108" s="4"/>
      <c r="OYS108" s="4"/>
      <c r="OYT108" s="4"/>
      <c r="OYU108" s="4"/>
      <c r="OYV108" s="4"/>
      <c r="OYW108" s="4"/>
      <c r="OYX108" s="4"/>
      <c r="OYY108" s="4"/>
      <c r="OYZ108" s="4"/>
      <c r="OZA108" s="4"/>
      <c r="OZB108" s="4"/>
      <c r="OZC108" s="4"/>
      <c r="OZD108" s="4"/>
      <c r="OZE108" s="4"/>
      <c r="OZF108" s="4"/>
      <c r="OZG108" s="4"/>
      <c r="OZH108" s="4"/>
      <c r="OZI108" s="4"/>
      <c r="OZJ108" s="4"/>
      <c r="OZK108" s="4"/>
      <c r="OZL108" s="4"/>
      <c r="OZM108" s="4"/>
      <c r="OZN108" s="4"/>
      <c r="OZO108" s="4"/>
      <c r="OZP108" s="4"/>
      <c r="OZQ108" s="4"/>
      <c r="OZR108" s="4"/>
      <c r="OZS108" s="4"/>
      <c r="OZT108" s="4"/>
      <c r="OZU108" s="4"/>
      <c r="OZV108" s="4"/>
      <c r="OZW108" s="4"/>
      <c r="OZX108" s="4"/>
      <c r="OZY108" s="4"/>
      <c r="OZZ108" s="4"/>
      <c r="PAA108" s="4"/>
      <c r="PAB108" s="4"/>
      <c r="PAC108" s="4"/>
      <c r="PAD108" s="4"/>
      <c r="PAE108" s="4"/>
      <c r="PAF108" s="4"/>
      <c r="PAG108" s="4"/>
      <c r="PAH108" s="4"/>
      <c r="PAI108" s="4"/>
      <c r="PAJ108" s="4"/>
      <c r="PAK108" s="4"/>
      <c r="PAL108" s="4"/>
      <c r="PAM108" s="4"/>
      <c r="PAN108" s="4"/>
      <c r="PAO108" s="4"/>
      <c r="PAP108" s="4"/>
      <c r="PAQ108" s="4"/>
      <c r="PAR108" s="4"/>
      <c r="PAS108" s="4"/>
      <c r="PAT108" s="4"/>
      <c r="PAU108" s="4"/>
      <c r="PAV108" s="4"/>
      <c r="PAW108" s="4"/>
      <c r="PAX108" s="4"/>
      <c r="PAY108" s="4"/>
      <c r="PAZ108" s="4"/>
      <c r="PBA108" s="4"/>
      <c r="PBB108" s="4"/>
      <c r="PBC108" s="4"/>
      <c r="PBD108" s="4"/>
      <c r="PBE108" s="4"/>
      <c r="PBF108" s="4"/>
      <c r="PBG108" s="4"/>
      <c r="PBH108" s="4"/>
      <c r="PBI108" s="4"/>
      <c r="PBJ108" s="4"/>
      <c r="PBK108" s="4"/>
      <c r="PBL108" s="4"/>
      <c r="PBM108" s="4"/>
      <c r="PBN108" s="4"/>
      <c r="PBO108" s="4"/>
      <c r="PBP108" s="4"/>
      <c r="PBQ108" s="4"/>
      <c r="PBR108" s="4"/>
      <c r="PBS108" s="4"/>
      <c r="PBT108" s="4"/>
      <c r="PBU108" s="4"/>
      <c r="PBV108" s="4"/>
      <c r="PBW108" s="4"/>
      <c r="PBX108" s="4"/>
      <c r="PBY108" s="4"/>
      <c r="PBZ108" s="4"/>
      <c r="PCA108" s="4"/>
      <c r="PCB108" s="4"/>
      <c r="PCC108" s="4"/>
      <c r="PCD108" s="4"/>
      <c r="PCE108" s="4"/>
      <c r="PCF108" s="4"/>
      <c r="PCG108" s="4"/>
      <c r="PCH108" s="4"/>
      <c r="PCI108" s="4"/>
      <c r="PCJ108" s="4"/>
      <c r="PCK108" s="4"/>
      <c r="PCL108" s="4"/>
      <c r="PCM108" s="4"/>
      <c r="PCN108" s="4"/>
      <c r="PCO108" s="4"/>
      <c r="PCP108" s="4"/>
      <c r="PCQ108" s="4"/>
      <c r="PCR108" s="4"/>
      <c r="PCS108" s="4"/>
      <c r="PCT108" s="4"/>
      <c r="PCU108" s="4"/>
      <c r="PCV108" s="4"/>
      <c r="PCW108" s="4"/>
      <c r="PCX108" s="4"/>
      <c r="PCY108" s="4"/>
      <c r="PCZ108" s="4"/>
      <c r="PDA108" s="4"/>
      <c r="PDB108" s="4"/>
      <c r="PDC108" s="4"/>
      <c r="PDD108" s="4"/>
      <c r="PDE108" s="4"/>
      <c r="PDF108" s="4"/>
      <c r="PDG108" s="4"/>
      <c r="PDH108" s="4"/>
      <c r="PDI108" s="4"/>
      <c r="PDJ108" s="4"/>
      <c r="PDK108" s="4"/>
      <c r="PDL108" s="4"/>
      <c r="PDM108" s="4"/>
      <c r="PDN108" s="4"/>
      <c r="PDO108" s="4"/>
      <c r="PDP108" s="4"/>
      <c r="PDQ108" s="4"/>
      <c r="PDR108" s="4"/>
      <c r="PDS108" s="4"/>
      <c r="PDT108" s="4"/>
      <c r="PDU108" s="4"/>
      <c r="PDV108" s="4"/>
      <c r="PDW108" s="4"/>
      <c r="PDX108" s="4"/>
      <c r="PDY108" s="4"/>
      <c r="PDZ108" s="4"/>
      <c r="PEA108" s="4"/>
      <c r="PEB108" s="4"/>
      <c r="PEC108" s="4"/>
      <c r="PED108" s="4"/>
      <c r="PEE108" s="4"/>
      <c r="PEF108" s="4"/>
      <c r="PEG108" s="4"/>
      <c r="PEH108" s="4"/>
      <c r="PEI108" s="4"/>
      <c r="PEJ108" s="4"/>
      <c r="PEK108" s="4"/>
      <c r="PEL108" s="4"/>
      <c r="PEM108" s="4"/>
      <c r="PEN108" s="4"/>
      <c r="PEO108" s="4"/>
      <c r="PEP108" s="4"/>
      <c r="PEQ108" s="4"/>
      <c r="PER108" s="4"/>
      <c r="PES108" s="4"/>
      <c r="PET108" s="4"/>
      <c r="PEU108" s="4"/>
      <c r="PEV108" s="4"/>
      <c r="PEW108" s="4"/>
      <c r="PEX108" s="4"/>
      <c r="PEY108" s="4"/>
      <c r="PEZ108" s="4"/>
      <c r="PFA108" s="4"/>
      <c r="PFB108" s="4"/>
      <c r="PFC108" s="4"/>
      <c r="PFD108" s="4"/>
      <c r="PFE108" s="4"/>
      <c r="PFF108" s="4"/>
      <c r="PFG108" s="4"/>
      <c r="PFH108" s="4"/>
      <c r="PFI108" s="4"/>
      <c r="PFJ108" s="4"/>
      <c r="PFK108" s="4"/>
      <c r="PFL108" s="4"/>
      <c r="PFM108" s="4"/>
      <c r="PFN108" s="4"/>
      <c r="PFO108" s="4"/>
      <c r="PFP108" s="4"/>
      <c r="PFQ108" s="4"/>
      <c r="PFR108" s="4"/>
      <c r="PFS108" s="4"/>
      <c r="PFT108" s="4"/>
      <c r="PFU108" s="4"/>
      <c r="PFV108" s="4"/>
      <c r="PFW108" s="4"/>
      <c r="PFX108" s="4"/>
      <c r="PFY108" s="4"/>
      <c r="PFZ108" s="4"/>
      <c r="PGA108" s="4"/>
      <c r="PGB108" s="4"/>
      <c r="PGC108" s="4"/>
      <c r="PGD108" s="4"/>
      <c r="PGE108" s="4"/>
      <c r="PGF108" s="4"/>
      <c r="PGG108" s="4"/>
      <c r="PGH108" s="4"/>
      <c r="PGI108" s="4"/>
      <c r="PGJ108" s="4"/>
      <c r="PGK108" s="4"/>
      <c r="PGL108" s="4"/>
      <c r="PGM108" s="4"/>
      <c r="PGN108" s="4"/>
      <c r="PGO108" s="4"/>
      <c r="PGP108" s="4"/>
      <c r="PGQ108" s="4"/>
      <c r="PGR108" s="4"/>
      <c r="PGS108" s="4"/>
      <c r="PGT108" s="4"/>
      <c r="PGU108" s="4"/>
      <c r="PGV108" s="4"/>
      <c r="PGW108" s="4"/>
      <c r="PGX108" s="4"/>
      <c r="PGY108" s="4"/>
      <c r="PGZ108" s="4"/>
      <c r="PHA108" s="4"/>
      <c r="PHB108" s="4"/>
      <c r="PHC108" s="4"/>
      <c r="PHD108" s="4"/>
      <c r="PHE108" s="4"/>
      <c r="PHF108" s="4"/>
      <c r="PHG108" s="4"/>
      <c r="PHH108" s="4"/>
      <c r="PHI108" s="4"/>
      <c r="PHJ108" s="4"/>
      <c r="PHK108" s="4"/>
      <c r="PHL108" s="4"/>
      <c r="PHM108" s="4"/>
      <c r="PHN108" s="4"/>
      <c r="PHO108" s="4"/>
      <c r="PHP108" s="4"/>
      <c r="PHQ108" s="4"/>
      <c r="PHR108" s="4"/>
      <c r="PHS108" s="4"/>
      <c r="PHT108" s="4"/>
      <c r="PHU108" s="4"/>
      <c r="PHV108" s="4"/>
      <c r="PHW108" s="4"/>
      <c r="PHX108" s="4"/>
      <c r="PHY108" s="4"/>
      <c r="PHZ108" s="4"/>
      <c r="PIA108" s="4"/>
      <c r="PIB108" s="4"/>
      <c r="PIC108" s="4"/>
      <c r="PID108" s="4"/>
      <c r="PIE108" s="4"/>
      <c r="PIF108" s="4"/>
      <c r="PIG108" s="4"/>
      <c r="PIH108" s="4"/>
      <c r="PII108" s="4"/>
      <c r="PIJ108" s="4"/>
      <c r="PIK108" s="4"/>
      <c r="PIL108" s="4"/>
      <c r="PIM108" s="4"/>
      <c r="PIN108" s="4"/>
      <c r="PIO108" s="4"/>
      <c r="PIP108" s="4"/>
      <c r="PIQ108" s="4"/>
      <c r="PIR108" s="4"/>
      <c r="PIS108" s="4"/>
      <c r="PIT108" s="4"/>
      <c r="PIU108" s="4"/>
      <c r="PIV108" s="4"/>
      <c r="PIW108" s="4"/>
      <c r="PIX108" s="4"/>
      <c r="PIY108" s="4"/>
      <c r="PIZ108" s="4"/>
      <c r="PJA108" s="4"/>
      <c r="PJB108" s="4"/>
      <c r="PJC108" s="4"/>
      <c r="PJD108" s="4"/>
      <c r="PJE108" s="4"/>
      <c r="PJF108" s="4"/>
      <c r="PJG108" s="4"/>
      <c r="PJH108" s="4"/>
      <c r="PJI108" s="4"/>
      <c r="PJJ108" s="4"/>
      <c r="PJK108" s="4"/>
      <c r="PJL108" s="4"/>
      <c r="PJM108" s="4"/>
      <c r="PJN108" s="4"/>
      <c r="PJO108" s="4"/>
      <c r="PJP108" s="4"/>
      <c r="PJQ108" s="4"/>
      <c r="PJR108" s="4"/>
      <c r="PJS108" s="4"/>
      <c r="PJT108" s="4"/>
      <c r="PJU108" s="4"/>
      <c r="PJV108" s="4"/>
      <c r="PJW108" s="4"/>
      <c r="PJX108" s="4"/>
      <c r="PJY108" s="4"/>
      <c r="PJZ108" s="4"/>
      <c r="PKA108" s="4"/>
      <c r="PKB108" s="4"/>
      <c r="PKC108" s="4"/>
      <c r="PKD108" s="4"/>
      <c r="PKE108" s="4"/>
      <c r="PKF108" s="4"/>
      <c r="PKG108" s="4"/>
      <c r="PKH108" s="4"/>
      <c r="PKI108" s="4"/>
      <c r="PKJ108" s="4"/>
      <c r="PKK108" s="4"/>
      <c r="PKL108" s="4"/>
      <c r="PKM108" s="4"/>
      <c r="PKN108" s="4"/>
      <c r="PKO108" s="4"/>
      <c r="PKP108" s="4"/>
      <c r="PKQ108" s="4"/>
      <c r="PKR108" s="4"/>
      <c r="PKS108" s="4"/>
      <c r="PKT108" s="4"/>
      <c r="PKU108" s="4"/>
      <c r="PKV108" s="4"/>
      <c r="PKW108" s="4"/>
      <c r="PKX108" s="4"/>
      <c r="PKY108" s="4"/>
      <c r="PKZ108" s="4"/>
      <c r="PLA108" s="4"/>
      <c r="PLB108" s="4"/>
      <c r="PLC108" s="4"/>
      <c r="PLD108" s="4"/>
      <c r="PLE108" s="4"/>
      <c r="PLF108" s="4"/>
      <c r="PLG108" s="4"/>
      <c r="PLH108" s="4"/>
      <c r="PLI108" s="4"/>
      <c r="PLJ108" s="4"/>
      <c r="PLK108" s="4"/>
      <c r="PLL108" s="4"/>
      <c r="PLM108" s="4"/>
      <c r="PLN108" s="4"/>
      <c r="PLO108" s="4"/>
      <c r="PLP108" s="4"/>
      <c r="PLQ108" s="4"/>
      <c r="PLR108" s="4"/>
      <c r="PLS108" s="4"/>
      <c r="PLT108" s="4"/>
      <c r="PLU108" s="4"/>
      <c r="PLV108" s="4"/>
      <c r="PLW108" s="4"/>
      <c r="PLX108" s="4"/>
      <c r="PLY108" s="4"/>
      <c r="PLZ108" s="4"/>
      <c r="PMA108" s="4"/>
      <c r="PMB108" s="4"/>
      <c r="PMC108" s="4"/>
      <c r="PMD108" s="4"/>
      <c r="PME108" s="4"/>
      <c r="PMF108" s="4"/>
      <c r="PMG108" s="4"/>
      <c r="PMH108" s="4"/>
      <c r="PMI108" s="4"/>
      <c r="PMJ108" s="4"/>
      <c r="PMK108" s="4"/>
      <c r="PML108" s="4"/>
      <c r="PMM108" s="4"/>
      <c r="PMN108" s="4"/>
      <c r="PMO108" s="4"/>
      <c r="PMP108" s="4"/>
      <c r="PMQ108" s="4"/>
      <c r="PMR108" s="4"/>
      <c r="PMS108" s="4"/>
      <c r="PMT108" s="4"/>
      <c r="PMU108" s="4"/>
      <c r="PMV108" s="4"/>
      <c r="PMW108" s="4"/>
      <c r="PMX108" s="4"/>
      <c r="PMY108" s="4"/>
      <c r="PMZ108" s="4"/>
      <c r="PNA108" s="4"/>
      <c r="PNB108" s="4"/>
      <c r="PNC108" s="4"/>
      <c r="PND108" s="4"/>
      <c r="PNE108" s="4"/>
      <c r="PNF108" s="4"/>
      <c r="PNG108" s="4"/>
      <c r="PNH108" s="4"/>
      <c r="PNI108" s="4"/>
      <c r="PNJ108" s="4"/>
      <c r="PNK108" s="4"/>
      <c r="PNL108" s="4"/>
      <c r="PNM108" s="4"/>
      <c r="PNN108" s="4"/>
      <c r="PNO108" s="4"/>
      <c r="PNP108" s="4"/>
      <c r="PNQ108" s="4"/>
      <c r="PNR108" s="4"/>
      <c r="PNS108" s="4"/>
      <c r="PNT108" s="4"/>
      <c r="PNU108" s="4"/>
      <c r="PNV108" s="4"/>
      <c r="PNW108" s="4"/>
      <c r="PNX108" s="4"/>
      <c r="PNY108" s="4"/>
      <c r="PNZ108" s="4"/>
      <c r="POA108" s="4"/>
      <c r="POB108" s="4"/>
      <c r="POC108" s="4"/>
      <c r="POD108" s="4"/>
      <c r="POE108" s="4"/>
      <c r="POF108" s="4"/>
      <c r="POG108" s="4"/>
      <c r="POH108" s="4"/>
      <c r="POI108" s="4"/>
      <c r="POJ108" s="4"/>
      <c r="POK108" s="4"/>
      <c r="POL108" s="4"/>
      <c r="POM108" s="4"/>
      <c r="PON108" s="4"/>
      <c r="POO108" s="4"/>
      <c r="POP108" s="4"/>
      <c r="POQ108" s="4"/>
      <c r="POR108" s="4"/>
      <c r="POS108" s="4"/>
      <c r="POT108" s="4"/>
      <c r="POU108" s="4"/>
      <c r="POV108" s="4"/>
      <c r="POW108" s="4"/>
      <c r="POX108" s="4"/>
      <c r="POY108" s="4"/>
      <c r="POZ108" s="4"/>
      <c r="PPA108" s="4"/>
      <c r="PPB108" s="4"/>
      <c r="PPC108" s="4"/>
      <c r="PPD108" s="4"/>
      <c r="PPE108" s="4"/>
      <c r="PPF108" s="4"/>
      <c r="PPG108" s="4"/>
      <c r="PPH108" s="4"/>
      <c r="PPI108" s="4"/>
      <c r="PPJ108" s="4"/>
      <c r="PPK108" s="4"/>
      <c r="PPL108" s="4"/>
      <c r="PPM108" s="4"/>
      <c r="PPN108" s="4"/>
      <c r="PPO108" s="4"/>
      <c r="PPP108" s="4"/>
      <c r="PPQ108" s="4"/>
      <c r="PPR108" s="4"/>
      <c r="PPS108" s="4"/>
      <c r="PPT108" s="4"/>
      <c r="PPU108" s="4"/>
      <c r="PPV108" s="4"/>
      <c r="PPW108" s="4"/>
      <c r="PPX108" s="4"/>
      <c r="PPY108" s="4"/>
      <c r="PPZ108" s="4"/>
      <c r="PQA108" s="4"/>
      <c r="PQB108" s="4"/>
      <c r="PQC108" s="4"/>
      <c r="PQD108" s="4"/>
      <c r="PQE108" s="4"/>
      <c r="PQF108" s="4"/>
      <c r="PQG108" s="4"/>
      <c r="PQH108" s="4"/>
      <c r="PQI108" s="4"/>
      <c r="PQJ108" s="4"/>
      <c r="PQK108" s="4"/>
      <c r="PQL108" s="4"/>
      <c r="PQM108" s="4"/>
      <c r="PQN108" s="4"/>
      <c r="PQO108" s="4"/>
      <c r="PQP108" s="4"/>
      <c r="PQQ108" s="4"/>
      <c r="PQR108" s="4"/>
      <c r="PQS108" s="4"/>
      <c r="PQT108" s="4"/>
      <c r="PQU108" s="4"/>
      <c r="PQV108" s="4"/>
      <c r="PQW108" s="4"/>
      <c r="PQX108" s="4"/>
      <c r="PQY108" s="4"/>
      <c r="PQZ108" s="4"/>
      <c r="PRA108" s="4"/>
      <c r="PRB108" s="4"/>
      <c r="PRC108" s="4"/>
      <c r="PRD108" s="4"/>
      <c r="PRE108" s="4"/>
      <c r="PRF108" s="4"/>
      <c r="PRG108" s="4"/>
      <c r="PRH108" s="4"/>
      <c r="PRI108" s="4"/>
      <c r="PRJ108" s="4"/>
      <c r="PRK108" s="4"/>
      <c r="PRL108" s="4"/>
      <c r="PRM108" s="4"/>
      <c r="PRN108" s="4"/>
      <c r="PRO108" s="4"/>
      <c r="PRP108" s="4"/>
      <c r="PRQ108" s="4"/>
      <c r="PRR108" s="4"/>
      <c r="PRS108" s="4"/>
      <c r="PRT108" s="4"/>
      <c r="PRU108" s="4"/>
      <c r="PRV108" s="4"/>
      <c r="PRW108" s="4"/>
      <c r="PRX108" s="4"/>
      <c r="PRY108" s="4"/>
      <c r="PRZ108" s="4"/>
      <c r="PSA108" s="4"/>
      <c r="PSB108" s="4"/>
      <c r="PSC108" s="4"/>
      <c r="PSD108" s="4"/>
      <c r="PSE108" s="4"/>
      <c r="PSF108" s="4"/>
      <c r="PSG108" s="4"/>
      <c r="PSH108" s="4"/>
      <c r="PSI108" s="4"/>
      <c r="PSJ108" s="4"/>
      <c r="PSK108" s="4"/>
      <c r="PSL108" s="4"/>
      <c r="PSM108" s="4"/>
      <c r="PSN108" s="4"/>
      <c r="PSO108" s="4"/>
      <c r="PSP108" s="4"/>
      <c r="PSQ108" s="4"/>
      <c r="PSR108" s="4"/>
      <c r="PSS108" s="4"/>
      <c r="PST108" s="4"/>
      <c r="PSU108" s="4"/>
      <c r="PSV108" s="4"/>
      <c r="PSW108" s="4"/>
      <c r="PSX108" s="4"/>
      <c r="PSY108" s="4"/>
      <c r="PSZ108" s="4"/>
      <c r="PTA108" s="4"/>
      <c r="PTB108" s="4"/>
      <c r="PTC108" s="4"/>
      <c r="PTD108" s="4"/>
      <c r="PTE108" s="4"/>
      <c r="PTF108" s="4"/>
      <c r="PTG108" s="4"/>
      <c r="PTH108" s="4"/>
      <c r="PTI108" s="4"/>
      <c r="PTJ108" s="4"/>
      <c r="PTK108" s="4"/>
      <c r="PTL108" s="4"/>
      <c r="PTM108" s="4"/>
      <c r="PTN108" s="4"/>
      <c r="PTO108" s="4"/>
      <c r="PTP108" s="4"/>
      <c r="PTQ108" s="4"/>
      <c r="PTR108" s="4"/>
      <c r="PTS108" s="4"/>
      <c r="PTT108" s="4"/>
      <c r="PTU108" s="4"/>
      <c r="PTV108" s="4"/>
      <c r="PTW108" s="4"/>
      <c r="PTX108" s="4"/>
      <c r="PTY108" s="4"/>
      <c r="PTZ108" s="4"/>
      <c r="PUA108" s="4"/>
      <c r="PUB108" s="4"/>
      <c r="PUC108" s="4"/>
      <c r="PUD108" s="4"/>
      <c r="PUE108" s="4"/>
      <c r="PUF108" s="4"/>
      <c r="PUG108" s="4"/>
      <c r="PUH108" s="4"/>
      <c r="PUI108" s="4"/>
      <c r="PUJ108" s="4"/>
      <c r="PUK108" s="4"/>
      <c r="PUL108" s="4"/>
      <c r="PUM108" s="4"/>
      <c r="PUN108" s="4"/>
      <c r="PUO108" s="4"/>
      <c r="PUP108" s="4"/>
      <c r="PUQ108" s="4"/>
      <c r="PUR108" s="4"/>
      <c r="PUS108" s="4"/>
      <c r="PUT108" s="4"/>
      <c r="PUU108" s="4"/>
      <c r="PUV108" s="4"/>
      <c r="PUW108" s="4"/>
      <c r="PUX108" s="4"/>
      <c r="PUY108" s="4"/>
      <c r="PUZ108" s="4"/>
      <c r="PVA108" s="4"/>
      <c r="PVB108" s="4"/>
      <c r="PVC108" s="4"/>
      <c r="PVD108" s="4"/>
      <c r="PVE108" s="4"/>
      <c r="PVF108" s="4"/>
      <c r="PVG108" s="4"/>
      <c r="PVH108" s="4"/>
      <c r="PVI108" s="4"/>
      <c r="PVJ108" s="4"/>
      <c r="PVK108" s="4"/>
      <c r="PVL108" s="4"/>
      <c r="PVM108" s="4"/>
      <c r="PVN108" s="4"/>
      <c r="PVO108" s="4"/>
      <c r="PVP108" s="4"/>
      <c r="PVQ108" s="4"/>
      <c r="PVR108" s="4"/>
      <c r="PVS108" s="4"/>
      <c r="PVT108" s="4"/>
      <c r="PVU108" s="4"/>
      <c r="PVV108" s="4"/>
      <c r="PVW108" s="4"/>
      <c r="PVX108" s="4"/>
      <c r="PVY108" s="4"/>
      <c r="PVZ108" s="4"/>
      <c r="PWA108" s="4"/>
      <c r="PWB108" s="4"/>
      <c r="PWC108" s="4"/>
      <c r="PWD108" s="4"/>
      <c r="PWE108" s="4"/>
      <c r="PWF108" s="4"/>
      <c r="PWG108" s="4"/>
      <c r="PWH108" s="4"/>
      <c r="PWI108" s="4"/>
      <c r="PWJ108" s="4"/>
      <c r="PWK108" s="4"/>
      <c r="PWL108" s="4"/>
      <c r="PWM108" s="4"/>
      <c r="PWN108" s="4"/>
      <c r="PWO108" s="4"/>
      <c r="PWP108" s="4"/>
      <c r="PWQ108" s="4"/>
      <c r="PWR108" s="4"/>
      <c r="PWS108" s="4"/>
      <c r="PWT108" s="4"/>
      <c r="PWU108" s="4"/>
      <c r="PWV108" s="4"/>
      <c r="PWW108" s="4"/>
      <c r="PWX108" s="4"/>
      <c r="PWY108" s="4"/>
      <c r="PWZ108" s="4"/>
      <c r="PXA108" s="4"/>
      <c r="PXB108" s="4"/>
      <c r="PXC108" s="4"/>
      <c r="PXD108" s="4"/>
      <c r="PXE108" s="4"/>
      <c r="PXF108" s="4"/>
      <c r="PXG108" s="4"/>
      <c r="PXH108" s="4"/>
      <c r="PXI108" s="4"/>
      <c r="PXJ108" s="4"/>
      <c r="PXK108" s="4"/>
      <c r="PXL108" s="4"/>
      <c r="PXM108" s="4"/>
      <c r="PXN108" s="4"/>
      <c r="PXO108" s="4"/>
      <c r="PXP108" s="4"/>
      <c r="PXQ108" s="4"/>
      <c r="PXR108" s="4"/>
      <c r="PXS108" s="4"/>
      <c r="PXT108" s="4"/>
      <c r="PXU108" s="4"/>
      <c r="PXV108" s="4"/>
      <c r="PXW108" s="4"/>
      <c r="PXX108" s="4"/>
      <c r="PXY108" s="4"/>
      <c r="PXZ108" s="4"/>
      <c r="PYA108" s="4"/>
      <c r="PYB108" s="4"/>
      <c r="PYC108" s="4"/>
      <c r="PYD108" s="4"/>
      <c r="PYE108" s="4"/>
      <c r="PYF108" s="4"/>
      <c r="PYG108" s="4"/>
      <c r="PYH108" s="4"/>
      <c r="PYI108" s="4"/>
      <c r="PYJ108" s="4"/>
      <c r="PYK108" s="4"/>
      <c r="PYL108" s="4"/>
      <c r="PYM108" s="4"/>
      <c r="PYN108" s="4"/>
      <c r="PYO108" s="4"/>
      <c r="PYP108" s="4"/>
      <c r="PYQ108" s="4"/>
      <c r="PYR108" s="4"/>
      <c r="PYS108" s="4"/>
      <c r="PYT108" s="4"/>
      <c r="PYU108" s="4"/>
      <c r="PYV108" s="4"/>
      <c r="PYW108" s="4"/>
      <c r="PYX108" s="4"/>
      <c r="PYY108" s="4"/>
      <c r="PYZ108" s="4"/>
      <c r="PZA108" s="4"/>
      <c r="PZB108" s="4"/>
      <c r="PZC108" s="4"/>
      <c r="PZD108" s="4"/>
      <c r="PZE108" s="4"/>
      <c r="PZF108" s="4"/>
      <c r="PZG108" s="4"/>
      <c r="PZH108" s="4"/>
      <c r="PZI108" s="4"/>
      <c r="PZJ108" s="4"/>
      <c r="PZK108" s="4"/>
      <c r="PZL108" s="4"/>
      <c r="PZM108" s="4"/>
      <c r="PZN108" s="4"/>
      <c r="PZO108" s="4"/>
      <c r="PZP108" s="4"/>
      <c r="PZQ108" s="4"/>
      <c r="PZR108" s="4"/>
      <c r="PZS108" s="4"/>
      <c r="PZT108" s="4"/>
      <c r="PZU108" s="4"/>
      <c r="PZV108" s="4"/>
      <c r="PZW108" s="4"/>
      <c r="PZX108" s="4"/>
      <c r="PZY108" s="4"/>
      <c r="PZZ108" s="4"/>
      <c r="QAA108" s="4"/>
      <c r="QAB108" s="4"/>
      <c r="QAC108" s="4"/>
      <c r="QAD108" s="4"/>
      <c r="QAE108" s="4"/>
      <c r="QAF108" s="4"/>
      <c r="QAG108" s="4"/>
      <c r="QAH108" s="4"/>
      <c r="QAI108" s="4"/>
      <c r="QAJ108" s="4"/>
      <c r="QAK108" s="4"/>
      <c r="QAL108" s="4"/>
      <c r="QAM108" s="4"/>
      <c r="QAN108" s="4"/>
      <c r="QAO108" s="4"/>
      <c r="QAP108" s="4"/>
      <c r="QAQ108" s="4"/>
      <c r="QAR108" s="4"/>
      <c r="QAS108" s="4"/>
      <c r="QAT108" s="4"/>
      <c r="QAU108" s="4"/>
      <c r="QAV108" s="4"/>
      <c r="QAW108" s="4"/>
      <c r="QAX108" s="4"/>
      <c r="QAY108" s="4"/>
      <c r="QAZ108" s="4"/>
      <c r="QBA108" s="4"/>
      <c r="QBB108" s="4"/>
      <c r="QBC108" s="4"/>
      <c r="QBD108" s="4"/>
      <c r="QBE108" s="4"/>
      <c r="QBF108" s="4"/>
      <c r="QBG108" s="4"/>
      <c r="QBH108" s="4"/>
      <c r="QBI108" s="4"/>
      <c r="QBJ108" s="4"/>
      <c r="QBK108" s="4"/>
      <c r="QBL108" s="4"/>
      <c r="QBM108" s="4"/>
      <c r="QBN108" s="4"/>
      <c r="QBO108" s="4"/>
      <c r="QBP108" s="4"/>
      <c r="QBQ108" s="4"/>
      <c r="QBR108" s="4"/>
      <c r="QBS108" s="4"/>
      <c r="QBT108" s="4"/>
      <c r="QBU108" s="4"/>
      <c r="QBV108" s="4"/>
      <c r="QBW108" s="4"/>
      <c r="QBX108" s="4"/>
      <c r="QBY108" s="4"/>
      <c r="QBZ108" s="4"/>
      <c r="QCA108" s="4"/>
      <c r="QCB108" s="4"/>
      <c r="QCC108" s="4"/>
      <c r="QCD108" s="4"/>
      <c r="QCE108" s="4"/>
      <c r="QCF108" s="4"/>
      <c r="QCG108" s="4"/>
      <c r="QCH108" s="4"/>
      <c r="QCI108" s="4"/>
      <c r="QCJ108" s="4"/>
      <c r="QCK108" s="4"/>
      <c r="QCL108" s="4"/>
      <c r="QCM108" s="4"/>
      <c r="QCN108" s="4"/>
      <c r="QCO108" s="4"/>
      <c r="QCP108" s="4"/>
      <c r="QCQ108" s="4"/>
      <c r="QCR108" s="4"/>
      <c r="QCS108" s="4"/>
      <c r="QCT108" s="4"/>
      <c r="QCU108" s="4"/>
      <c r="QCV108" s="4"/>
      <c r="QCW108" s="4"/>
      <c r="QCX108" s="4"/>
      <c r="QCY108" s="4"/>
      <c r="QCZ108" s="4"/>
      <c r="QDA108" s="4"/>
      <c r="QDB108" s="4"/>
      <c r="QDC108" s="4"/>
      <c r="QDD108" s="4"/>
      <c r="QDE108" s="4"/>
      <c r="QDF108" s="4"/>
      <c r="QDG108" s="4"/>
      <c r="QDH108" s="4"/>
      <c r="QDI108" s="4"/>
      <c r="QDJ108" s="4"/>
      <c r="QDK108" s="4"/>
      <c r="QDL108" s="4"/>
      <c r="QDM108" s="4"/>
      <c r="QDN108" s="4"/>
      <c r="QDO108" s="4"/>
      <c r="QDP108" s="4"/>
      <c r="QDQ108" s="4"/>
      <c r="QDR108" s="4"/>
      <c r="QDS108" s="4"/>
      <c r="QDT108" s="4"/>
      <c r="QDU108" s="4"/>
      <c r="QDV108" s="4"/>
      <c r="QDW108" s="4"/>
      <c r="QDX108" s="4"/>
      <c r="QDY108" s="4"/>
      <c r="QDZ108" s="4"/>
      <c r="QEA108" s="4"/>
      <c r="QEB108" s="4"/>
      <c r="QEC108" s="4"/>
      <c r="QED108" s="4"/>
      <c r="QEE108" s="4"/>
      <c r="QEF108" s="4"/>
      <c r="QEG108" s="4"/>
      <c r="QEH108" s="4"/>
      <c r="QEI108" s="4"/>
      <c r="QEJ108" s="4"/>
      <c r="QEK108" s="4"/>
      <c r="QEL108" s="4"/>
      <c r="QEM108" s="4"/>
      <c r="QEN108" s="4"/>
      <c r="QEO108" s="4"/>
      <c r="QEP108" s="4"/>
      <c r="QEQ108" s="4"/>
      <c r="QER108" s="4"/>
      <c r="QES108" s="4"/>
      <c r="QET108" s="4"/>
      <c r="QEU108" s="4"/>
      <c r="QEV108" s="4"/>
      <c r="QEW108" s="4"/>
      <c r="QEX108" s="4"/>
      <c r="QEY108" s="4"/>
      <c r="QEZ108" s="4"/>
      <c r="QFA108" s="4"/>
      <c r="QFB108" s="4"/>
      <c r="QFC108" s="4"/>
      <c r="QFD108" s="4"/>
      <c r="QFE108" s="4"/>
      <c r="QFF108" s="4"/>
      <c r="QFG108" s="4"/>
      <c r="QFH108" s="4"/>
      <c r="QFI108" s="4"/>
      <c r="QFJ108" s="4"/>
      <c r="QFK108" s="4"/>
      <c r="QFL108" s="4"/>
      <c r="QFM108" s="4"/>
      <c r="QFN108" s="4"/>
      <c r="QFO108" s="4"/>
      <c r="QFP108" s="4"/>
      <c r="QFQ108" s="4"/>
      <c r="QFR108" s="4"/>
      <c r="QFS108" s="4"/>
      <c r="QFT108" s="4"/>
      <c r="QFU108" s="4"/>
      <c r="QFV108" s="4"/>
      <c r="QFW108" s="4"/>
      <c r="QFX108" s="4"/>
      <c r="QFY108" s="4"/>
      <c r="QFZ108" s="4"/>
      <c r="QGA108" s="4"/>
      <c r="QGB108" s="4"/>
      <c r="QGC108" s="4"/>
      <c r="QGD108" s="4"/>
      <c r="QGE108" s="4"/>
      <c r="QGF108" s="4"/>
      <c r="QGG108" s="4"/>
      <c r="QGH108" s="4"/>
      <c r="QGI108" s="4"/>
      <c r="QGJ108" s="4"/>
      <c r="QGK108" s="4"/>
      <c r="QGL108" s="4"/>
      <c r="QGM108" s="4"/>
      <c r="QGN108" s="4"/>
      <c r="QGO108" s="4"/>
      <c r="QGP108" s="4"/>
      <c r="QGQ108" s="4"/>
      <c r="QGR108" s="4"/>
      <c r="QGS108" s="4"/>
      <c r="QGT108" s="4"/>
      <c r="QGU108" s="4"/>
      <c r="QGV108" s="4"/>
      <c r="QGW108" s="4"/>
      <c r="QGX108" s="4"/>
      <c r="QGY108" s="4"/>
      <c r="QGZ108" s="4"/>
      <c r="QHA108" s="4"/>
      <c r="QHB108" s="4"/>
      <c r="QHC108" s="4"/>
      <c r="QHD108" s="4"/>
      <c r="QHE108" s="4"/>
      <c r="QHF108" s="4"/>
      <c r="QHG108" s="4"/>
      <c r="QHH108" s="4"/>
      <c r="QHI108" s="4"/>
      <c r="QHJ108" s="4"/>
      <c r="QHK108" s="4"/>
      <c r="QHL108" s="4"/>
      <c r="QHM108" s="4"/>
      <c r="QHN108" s="4"/>
      <c r="QHO108" s="4"/>
      <c r="QHP108" s="4"/>
      <c r="QHQ108" s="4"/>
      <c r="QHR108" s="4"/>
      <c r="QHS108" s="4"/>
      <c r="QHT108" s="4"/>
      <c r="QHU108" s="4"/>
      <c r="QHV108" s="4"/>
      <c r="QHW108" s="4"/>
      <c r="QHX108" s="4"/>
      <c r="QHY108" s="4"/>
      <c r="QHZ108" s="4"/>
      <c r="QIA108" s="4"/>
      <c r="QIB108" s="4"/>
      <c r="QIC108" s="4"/>
      <c r="QID108" s="4"/>
      <c r="QIE108" s="4"/>
      <c r="QIF108" s="4"/>
      <c r="QIG108" s="4"/>
      <c r="QIH108" s="4"/>
      <c r="QII108" s="4"/>
      <c r="QIJ108" s="4"/>
      <c r="QIK108" s="4"/>
      <c r="QIL108" s="4"/>
      <c r="QIM108" s="4"/>
      <c r="QIN108" s="4"/>
      <c r="QIO108" s="4"/>
      <c r="QIP108" s="4"/>
      <c r="QIQ108" s="4"/>
      <c r="QIR108" s="4"/>
      <c r="QIS108" s="4"/>
      <c r="QIT108" s="4"/>
      <c r="QIU108" s="4"/>
      <c r="QIV108" s="4"/>
      <c r="QIW108" s="4"/>
      <c r="QIX108" s="4"/>
      <c r="QIY108" s="4"/>
      <c r="QIZ108" s="4"/>
      <c r="QJA108" s="4"/>
      <c r="QJB108" s="4"/>
      <c r="QJC108" s="4"/>
      <c r="QJD108" s="4"/>
      <c r="QJE108" s="4"/>
      <c r="QJF108" s="4"/>
      <c r="QJG108" s="4"/>
      <c r="QJH108" s="4"/>
      <c r="QJI108" s="4"/>
      <c r="QJJ108" s="4"/>
      <c r="QJK108" s="4"/>
      <c r="QJL108" s="4"/>
      <c r="QJM108" s="4"/>
      <c r="QJN108" s="4"/>
      <c r="QJO108" s="4"/>
      <c r="QJP108" s="4"/>
      <c r="QJQ108" s="4"/>
      <c r="QJR108" s="4"/>
      <c r="QJS108" s="4"/>
      <c r="QJT108" s="4"/>
      <c r="QJU108" s="4"/>
      <c r="QJV108" s="4"/>
      <c r="QJW108" s="4"/>
      <c r="QJX108" s="4"/>
      <c r="QJY108" s="4"/>
      <c r="QJZ108" s="4"/>
      <c r="QKA108" s="4"/>
      <c r="QKB108" s="4"/>
      <c r="QKC108" s="4"/>
      <c r="QKD108" s="4"/>
      <c r="QKE108" s="4"/>
      <c r="QKF108" s="4"/>
      <c r="QKG108" s="4"/>
      <c r="QKH108" s="4"/>
      <c r="QKI108" s="4"/>
      <c r="QKJ108" s="4"/>
      <c r="QKK108" s="4"/>
      <c r="QKL108" s="4"/>
      <c r="QKM108" s="4"/>
      <c r="QKN108" s="4"/>
      <c r="QKO108" s="4"/>
      <c r="QKP108" s="4"/>
      <c r="QKQ108" s="4"/>
      <c r="QKR108" s="4"/>
      <c r="QKS108" s="4"/>
      <c r="QKT108" s="4"/>
      <c r="QKU108" s="4"/>
      <c r="QKV108" s="4"/>
      <c r="QKW108" s="4"/>
      <c r="QKX108" s="4"/>
      <c r="QKY108" s="4"/>
      <c r="QKZ108" s="4"/>
      <c r="QLA108" s="4"/>
      <c r="QLB108" s="4"/>
      <c r="QLC108" s="4"/>
      <c r="QLD108" s="4"/>
      <c r="QLE108" s="4"/>
      <c r="QLF108" s="4"/>
      <c r="QLG108" s="4"/>
      <c r="QLH108" s="4"/>
      <c r="QLI108" s="4"/>
      <c r="QLJ108" s="4"/>
      <c r="QLK108" s="4"/>
      <c r="QLL108" s="4"/>
      <c r="QLM108" s="4"/>
      <c r="QLN108" s="4"/>
      <c r="QLO108" s="4"/>
      <c r="QLP108" s="4"/>
      <c r="QLQ108" s="4"/>
      <c r="QLR108" s="4"/>
      <c r="QLS108" s="4"/>
      <c r="QLT108" s="4"/>
      <c r="QLU108" s="4"/>
      <c r="QLV108" s="4"/>
      <c r="QLW108" s="4"/>
      <c r="QLX108" s="4"/>
      <c r="QLY108" s="4"/>
      <c r="QLZ108" s="4"/>
      <c r="QMA108" s="4"/>
      <c r="QMB108" s="4"/>
      <c r="QMC108" s="4"/>
      <c r="QMD108" s="4"/>
      <c r="QME108" s="4"/>
      <c r="QMF108" s="4"/>
      <c r="QMG108" s="4"/>
      <c r="QMH108" s="4"/>
      <c r="QMI108" s="4"/>
      <c r="QMJ108" s="4"/>
      <c r="QMK108" s="4"/>
      <c r="QML108" s="4"/>
      <c r="QMM108" s="4"/>
      <c r="QMN108" s="4"/>
      <c r="QMO108" s="4"/>
      <c r="QMP108" s="4"/>
      <c r="QMQ108" s="4"/>
      <c r="QMR108" s="4"/>
      <c r="QMS108" s="4"/>
      <c r="QMT108" s="4"/>
      <c r="QMU108" s="4"/>
      <c r="QMV108" s="4"/>
      <c r="QMW108" s="4"/>
      <c r="QMX108" s="4"/>
      <c r="QMY108" s="4"/>
      <c r="QMZ108" s="4"/>
      <c r="QNA108" s="4"/>
      <c r="QNB108" s="4"/>
      <c r="QNC108" s="4"/>
      <c r="QND108" s="4"/>
      <c r="QNE108" s="4"/>
      <c r="QNF108" s="4"/>
      <c r="QNG108" s="4"/>
      <c r="QNH108" s="4"/>
      <c r="QNI108" s="4"/>
      <c r="QNJ108" s="4"/>
      <c r="QNK108" s="4"/>
      <c r="QNL108" s="4"/>
      <c r="QNM108" s="4"/>
      <c r="QNN108" s="4"/>
      <c r="QNO108" s="4"/>
      <c r="QNP108" s="4"/>
      <c r="QNQ108" s="4"/>
      <c r="QNR108" s="4"/>
      <c r="QNS108" s="4"/>
      <c r="QNT108" s="4"/>
      <c r="QNU108" s="4"/>
      <c r="QNV108" s="4"/>
      <c r="QNW108" s="4"/>
      <c r="QNX108" s="4"/>
      <c r="QNY108" s="4"/>
      <c r="QNZ108" s="4"/>
      <c r="QOA108" s="4"/>
      <c r="QOB108" s="4"/>
      <c r="QOC108" s="4"/>
      <c r="QOD108" s="4"/>
      <c r="QOE108" s="4"/>
      <c r="QOF108" s="4"/>
      <c r="QOG108" s="4"/>
      <c r="QOH108" s="4"/>
      <c r="QOI108" s="4"/>
      <c r="QOJ108" s="4"/>
      <c r="QOK108" s="4"/>
      <c r="QOL108" s="4"/>
      <c r="QOM108" s="4"/>
      <c r="QON108" s="4"/>
      <c r="QOO108" s="4"/>
      <c r="QOP108" s="4"/>
      <c r="QOQ108" s="4"/>
      <c r="QOR108" s="4"/>
      <c r="QOS108" s="4"/>
      <c r="QOT108" s="4"/>
      <c r="QOU108" s="4"/>
      <c r="QOV108" s="4"/>
      <c r="QOW108" s="4"/>
      <c r="QOX108" s="4"/>
      <c r="QOY108" s="4"/>
      <c r="QOZ108" s="4"/>
      <c r="QPA108" s="4"/>
      <c r="QPB108" s="4"/>
      <c r="QPC108" s="4"/>
      <c r="QPD108" s="4"/>
      <c r="QPE108" s="4"/>
      <c r="QPF108" s="4"/>
      <c r="QPG108" s="4"/>
      <c r="QPH108" s="4"/>
      <c r="QPI108" s="4"/>
      <c r="QPJ108" s="4"/>
      <c r="QPK108" s="4"/>
      <c r="QPL108" s="4"/>
      <c r="QPM108" s="4"/>
      <c r="QPN108" s="4"/>
      <c r="QPO108" s="4"/>
      <c r="QPP108" s="4"/>
      <c r="QPQ108" s="4"/>
      <c r="QPR108" s="4"/>
      <c r="QPS108" s="4"/>
      <c r="QPT108" s="4"/>
      <c r="QPU108" s="4"/>
      <c r="QPV108" s="4"/>
      <c r="QPW108" s="4"/>
      <c r="QPX108" s="4"/>
      <c r="QPY108" s="4"/>
      <c r="QPZ108" s="4"/>
      <c r="QQA108" s="4"/>
      <c r="QQB108" s="4"/>
      <c r="QQC108" s="4"/>
      <c r="QQD108" s="4"/>
      <c r="QQE108" s="4"/>
      <c r="QQF108" s="4"/>
      <c r="QQG108" s="4"/>
      <c r="QQH108" s="4"/>
      <c r="QQI108" s="4"/>
      <c r="QQJ108" s="4"/>
      <c r="QQK108" s="4"/>
      <c r="QQL108" s="4"/>
      <c r="QQM108" s="4"/>
      <c r="QQN108" s="4"/>
      <c r="QQO108" s="4"/>
      <c r="QQP108" s="4"/>
      <c r="QQQ108" s="4"/>
      <c r="QQR108" s="4"/>
      <c r="QQS108" s="4"/>
      <c r="QQT108" s="4"/>
      <c r="QQU108" s="4"/>
      <c r="QQV108" s="4"/>
      <c r="QQW108" s="4"/>
      <c r="QQX108" s="4"/>
      <c r="QQY108" s="4"/>
      <c r="QQZ108" s="4"/>
      <c r="QRA108" s="4"/>
      <c r="QRB108" s="4"/>
      <c r="QRC108" s="4"/>
      <c r="QRD108" s="4"/>
      <c r="QRE108" s="4"/>
      <c r="QRF108" s="4"/>
      <c r="QRG108" s="4"/>
      <c r="QRH108" s="4"/>
      <c r="QRI108" s="4"/>
      <c r="QRJ108" s="4"/>
      <c r="QRK108" s="4"/>
      <c r="QRL108" s="4"/>
      <c r="QRM108" s="4"/>
      <c r="QRN108" s="4"/>
      <c r="QRO108" s="4"/>
      <c r="QRP108" s="4"/>
      <c r="QRQ108" s="4"/>
      <c r="QRR108" s="4"/>
      <c r="QRS108" s="4"/>
      <c r="QRT108" s="4"/>
      <c r="QRU108" s="4"/>
      <c r="QRV108" s="4"/>
      <c r="QRW108" s="4"/>
      <c r="QRX108" s="4"/>
      <c r="QRY108" s="4"/>
      <c r="QRZ108" s="4"/>
      <c r="QSA108" s="4"/>
      <c r="QSB108" s="4"/>
      <c r="QSC108" s="4"/>
      <c r="QSD108" s="4"/>
      <c r="QSE108" s="4"/>
      <c r="QSF108" s="4"/>
      <c r="QSG108" s="4"/>
      <c r="QSH108" s="4"/>
      <c r="QSI108" s="4"/>
      <c r="QSJ108" s="4"/>
      <c r="QSK108" s="4"/>
      <c r="QSL108" s="4"/>
      <c r="QSM108" s="4"/>
      <c r="QSN108" s="4"/>
      <c r="QSO108" s="4"/>
      <c r="QSP108" s="4"/>
      <c r="QSQ108" s="4"/>
      <c r="QSR108" s="4"/>
      <c r="QSS108" s="4"/>
      <c r="QST108" s="4"/>
      <c r="QSU108" s="4"/>
      <c r="QSV108" s="4"/>
      <c r="QSW108" s="4"/>
      <c r="QSX108" s="4"/>
      <c r="QSY108" s="4"/>
      <c r="QSZ108" s="4"/>
      <c r="QTA108" s="4"/>
      <c r="QTB108" s="4"/>
      <c r="QTC108" s="4"/>
      <c r="QTD108" s="4"/>
      <c r="QTE108" s="4"/>
      <c r="QTF108" s="4"/>
      <c r="QTG108" s="4"/>
      <c r="QTH108" s="4"/>
      <c r="QTI108" s="4"/>
      <c r="QTJ108" s="4"/>
      <c r="QTK108" s="4"/>
      <c r="QTL108" s="4"/>
      <c r="QTM108" s="4"/>
      <c r="QTN108" s="4"/>
      <c r="QTO108" s="4"/>
      <c r="QTP108" s="4"/>
      <c r="QTQ108" s="4"/>
      <c r="QTR108" s="4"/>
      <c r="QTS108" s="4"/>
      <c r="QTT108" s="4"/>
      <c r="QTU108" s="4"/>
      <c r="QTV108" s="4"/>
      <c r="QTW108" s="4"/>
      <c r="QTX108" s="4"/>
      <c r="QTY108" s="4"/>
      <c r="QTZ108" s="4"/>
      <c r="QUA108" s="4"/>
      <c r="QUB108" s="4"/>
      <c r="QUC108" s="4"/>
      <c r="QUD108" s="4"/>
      <c r="QUE108" s="4"/>
      <c r="QUF108" s="4"/>
      <c r="QUG108" s="4"/>
      <c r="QUH108" s="4"/>
      <c r="QUI108" s="4"/>
      <c r="QUJ108" s="4"/>
      <c r="QUK108" s="4"/>
      <c r="QUL108" s="4"/>
      <c r="QUM108" s="4"/>
      <c r="QUN108" s="4"/>
      <c r="QUO108" s="4"/>
      <c r="QUP108" s="4"/>
      <c r="QUQ108" s="4"/>
      <c r="QUR108" s="4"/>
      <c r="QUS108" s="4"/>
      <c r="QUT108" s="4"/>
      <c r="QUU108" s="4"/>
      <c r="QUV108" s="4"/>
      <c r="QUW108" s="4"/>
      <c r="QUX108" s="4"/>
      <c r="QUY108" s="4"/>
      <c r="QUZ108" s="4"/>
      <c r="QVA108" s="4"/>
      <c r="QVB108" s="4"/>
      <c r="QVC108" s="4"/>
      <c r="QVD108" s="4"/>
      <c r="QVE108" s="4"/>
      <c r="QVF108" s="4"/>
      <c r="QVG108" s="4"/>
      <c r="QVH108" s="4"/>
      <c r="QVI108" s="4"/>
      <c r="QVJ108" s="4"/>
      <c r="QVK108" s="4"/>
      <c r="QVL108" s="4"/>
      <c r="QVM108" s="4"/>
      <c r="QVN108" s="4"/>
      <c r="QVO108" s="4"/>
      <c r="QVP108" s="4"/>
      <c r="QVQ108" s="4"/>
      <c r="QVR108" s="4"/>
      <c r="QVS108" s="4"/>
      <c r="QVT108" s="4"/>
      <c r="QVU108" s="4"/>
      <c r="QVV108" s="4"/>
      <c r="QVW108" s="4"/>
      <c r="QVX108" s="4"/>
      <c r="QVY108" s="4"/>
      <c r="QVZ108" s="4"/>
      <c r="QWA108" s="4"/>
      <c r="QWB108" s="4"/>
      <c r="QWC108" s="4"/>
      <c r="QWD108" s="4"/>
      <c r="QWE108" s="4"/>
      <c r="QWF108" s="4"/>
      <c r="QWG108" s="4"/>
      <c r="QWH108" s="4"/>
      <c r="QWI108" s="4"/>
      <c r="QWJ108" s="4"/>
      <c r="QWK108" s="4"/>
      <c r="QWL108" s="4"/>
      <c r="QWM108" s="4"/>
      <c r="QWN108" s="4"/>
      <c r="QWO108" s="4"/>
      <c r="QWP108" s="4"/>
      <c r="QWQ108" s="4"/>
      <c r="QWR108" s="4"/>
      <c r="QWS108" s="4"/>
      <c r="QWT108" s="4"/>
      <c r="QWU108" s="4"/>
      <c r="QWV108" s="4"/>
      <c r="QWW108" s="4"/>
      <c r="QWX108" s="4"/>
      <c r="QWY108" s="4"/>
      <c r="QWZ108" s="4"/>
      <c r="QXA108" s="4"/>
      <c r="QXB108" s="4"/>
      <c r="QXC108" s="4"/>
      <c r="QXD108" s="4"/>
      <c r="QXE108" s="4"/>
      <c r="QXF108" s="4"/>
      <c r="QXG108" s="4"/>
      <c r="QXH108" s="4"/>
      <c r="QXI108" s="4"/>
      <c r="QXJ108" s="4"/>
      <c r="QXK108" s="4"/>
      <c r="QXL108" s="4"/>
      <c r="QXM108" s="4"/>
      <c r="QXN108" s="4"/>
      <c r="QXO108" s="4"/>
      <c r="QXP108" s="4"/>
      <c r="QXQ108" s="4"/>
      <c r="QXR108" s="4"/>
      <c r="QXS108" s="4"/>
      <c r="QXT108" s="4"/>
      <c r="QXU108" s="4"/>
      <c r="QXV108" s="4"/>
      <c r="QXW108" s="4"/>
      <c r="QXX108" s="4"/>
      <c r="QXY108" s="4"/>
      <c r="QXZ108" s="4"/>
      <c r="QYA108" s="4"/>
      <c r="QYB108" s="4"/>
      <c r="QYC108" s="4"/>
      <c r="QYD108" s="4"/>
      <c r="QYE108" s="4"/>
      <c r="QYF108" s="4"/>
      <c r="QYG108" s="4"/>
      <c r="QYH108" s="4"/>
      <c r="QYI108" s="4"/>
      <c r="QYJ108" s="4"/>
      <c r="QYK108" s="4"/>
      <c r="QYL108" s="4"/>
      <c r="QYM108" s="4"/>
      <c r="QYN108" s="4"/>
      <c r="QYO108" s="4"/>
      <c r="QYP108" s="4"/>
      <c r="QYQ108" s="4"/>
      <c r="QYR108" s="4"/>
      <c r="QYS108" s="4"/>
      <c r="QYT108" s="4"/>
      <c r="QYU108" s="4"/>
      <c r="QYV108" s="4"/>
      <c r="QYW108" s="4"/>
      <c r="QYX108" s="4"/>
      <c r="QYY108" s="4"/>
      <c r="QYZ108" s="4"/>
      <c r="QZA108" s="4"/>
      <c r="QZB108" s="4"/>
      <c r="QZC108" s="4"/>
      <c r="QZD108" s="4"/>
      <c r="QZE108" s="4"/>
      <c r="QZF108" s="4"/>
      <c r="QZG108" s="4"/>
      <c r="QZH108" s="4"/>
      <c r="QZI108" s="4"/>
      <c r="QZJ108" s="4"/>
      <c r="QZK108" s="4"/>
      <c r="QZL108" s="4"/>
      <c r="QZM108" s="4"/>
      <c r="QZN108" s="4"/>
      <c r="QZO108" s="4"/>
      <c r="QZP108" s="4"/>
      <c r="QZQ108" s="4"/>
      <c r="QZR108" s="4"/>
      <c r="QZS108" s="4"/>
      <c r="QZT108" s="4"/>
      <c r="QZU108" s="4"/>
      <c r="QZV108" s="4"/>
      <c r="QZW108" s="4"/>
      <c r="QZX108" s="4"/>
      <c r="QZY108" s="4"/>
      <c r="QZZ108" s="4"/>
      <c r="RAA108" s="4"/>
      <c r="RAB108" s="4"/>
      <c r="RAC108" s="4"/>
      <c r="RAD108" s="4"/>
      <c r="RAE108" s="4"/>
      <c r="RAF108" s="4"/>
      <c r="RAG108" s="4"/>
      <c r="RAH108" s="4"/>
      <c r="RAI108" s="4"/>
      <c r="RAJ108" s="4"/>
      <c r="RAK108" s="4"/>
      <c r="RAL108" s="4"/>
      <c r="RAM108" s="4"/>
      <c r="RAN108" s="4"/>
      <c r="RAO108" s="4"/>
      <c r="RAP108" s="4"/>
      <c r="RAQ108" s="4"/>
      <c r="RAR108" s="4"/>
      <c r="RAS108" s="4"/>
      <c r="RAT108" s="4"/>
      <c r="RAU108" s="4"/>
      <c r="RAV108" s="4"/>
      <c r="RAW108" s="4"/>
      <c r="RAX108" s="4"/>
      <c r="RAY108" s="4"/>
      <c r="RAZ108" s="4"/>
      <c r="RBA108" s="4"/>
      <c r="RBB108" s="4"/>
      <c r="RBC108" s="4"/>
      <c r="RBD108" s="4"/>
      <c r="RBE108" s="4"/>
      <c r="RBF108" s="4"/>
      <c r="RBG108" s="4"/>
      <c r="RBH108" s="4"/>
      <c r="RBI108" s="4"/>
      <c r="RBJ108" s="4"/>
      <c r="RBK108" s="4"/>
      <c r="RBL108" s="4"/>
      <c r="RBM108" s="4"/>
      <c r="RBN108" s="4"/>
      <c r="RBO108" s="4"/>
      <c r="RBP108" s="4"/>
      <c r="RBQ108" s="4"/>
      <c r="RBR108" s="4"/>
      <c r="RBS108" s="4"/>
      <c r="RBT108" s="4"/>
      <c r="RBU108" s="4"/>
      <c r="RBV108" s="4"/>
      <c r="RBW108" s="4"/>
      <c r="RBX108" s="4"/>
      <c r="RBY108" s="4"/>
      <c r="RBZ108" s="4"/>
      <c r="RCA108" s="4"/>
      <c r="RCB108" s="4"/>
      <c r="RCC108" s="4"/>
      <c r="RCD108" s="4"/>
      <c r="RCE108" s="4"/>
      <c r="RCF108" s="4"/>
      <c r="RCG108" s="4"/>
      <c r="RCH108" s="4"/>
      <c r="RCI108" s="4"/>
      <c r="RCJ108" s="4"/>
      <c r="RCK108" s="4"/>
      <c r="RCL108" s="4"/>
      <c r="RCM108" s="4"/>
      <c r="RCN108" s="4"/>
      <c r="RCO108" s="4"/>
      <c r="RCP108" s="4"/>
      <c r="RCQ108" s="4"/>
      <c r="RCR108" s="4"/>
      <c r="RCS108" s="4"/>
      <c r="RCT108" s="4"/>
      <c r="RCU108" s="4"/>
      <c r="RCV108" s="4"/>
      <c r="RCW108" s="4"/>
      <c r="RCX108" s="4"/>
      <c r="RCY108" s="4"/>
      <c r="RCZ108" s="4"/>
      <c r="RDA108" s="4"/>
      <c r="RDB108" s="4"/>
      <c r="RDC108" s="4"/>
      <c r="RDD108" s="4"/>
      <c r="RDE108" s="4"/>
      <c r="RDF108" s="4"/>
      <c r="RDG108" s="4"/>
      <c r="RDH108" s="4"/>
      <c r="RDI108" s="4"/>
      <c r="RDJ108" s="4"/>
      <c r="RDK108" s="4"/>
      <c r="RDL108" s="4"/>
      <c r="RDM108" s="4"/>
      <c r="RDN108" s="4"/>
      <c r="RDO108" s="4"/>
      <c r="RDP108" s="4"/>
      <c r="RDQ108" s="4"/>
      <c r="RDR108" s="4"/>
      <c r="RDS108" s="4"/>
      <c r="RDT108" s="4"/>
      <c r="RDU108" s="4"/>
      <c r="RDV108" s="4"/>
      <c r="RDW108" s="4"/>
      <c r="RDX108" s="4"/>
      <c r="RDY108" s="4"/>
      <c r="RDZ108" s="4"/>
      <c r="REA108" s="4"/>
      <c r="REB108" s="4"/>
      <c r="REC108" s="4"/>
      <c r="RED108" s="4"/>
      <c r="REE108" s="4"/>
      <c r="REF108" s="4"/>
      <c r="REG108" s="4"/>
      <c r="REH108" s="4"/>
      <c r="REI108" s="4"/>
      <c r="REJ108" s="4"/>
      <c r="REK108" s="4"/>
      <c r="REL108" s="4"/>
      <c r="REM108" s="4"/>
      <c r="REN108" s="4"/>
      <c r="REO108" s="4"/>
      <c r="REP108" s="4"/>
      <c r="REQ108" s="4"/>
      <c r="RER108" s="4"/>
      <c r="RES108" s="4"/>
      <c r="RET108" s="4"/>
      <c r="REU108" s="4"/>
      <c r="REV108" s="4"/>
      <c r="REW108" s="4"/>
      <c r="REX108" s="4"/>
      <c r="REY108" s="4"/>
      <c r="REZ108" s="4"/>
      <c r="RFA108" s="4"/>
      <c r="RFB108" s="4"/>
      <c r="RFC108" s="4"/>
      <c r="RFD108" s="4"/>
      <c r="RFE108" s="4"/>
      <c r="RFF108" s="4"/>
      <c r="RFG108" s="4"/>
      <c r="RFH108" s="4"/>
      <c r="RFI108" s="4"/>
      <c r="RFJ108" s="4"/>
      <c r="RFK108" s="4"/>
      <c r="RFL108" s="4"/>
      <c r="RFM108" s="4"/>
      <c r="RFN108" s="4"/>
      <c r="RFO108" s="4"/>
      <c r="RFP108" s="4"/>
      <c r="RFQ108" s="4"/>
      <c r="RFR108" s="4"/>
      <c r="RFS108" s="4"/>
      <c r="RFT108" s="4"/>
      <c r="RFU108" s="4"/>
      <c r="RFV108" s="4"/>
      <c r="RFW108" s="4"/>
      <c r="RFX108" s="4"/>
      <c r="RFY108" s="4"/>
      <c r="RFZ108" s="4"/>
      <c r="RGA108" s="4"/>
      <c r="RGB108" s="4"/>
      <c r="RGC108" s="4"/>
      <c r="RGD108" s="4"/>
      <c r="RGE108" s="4"/>
      <c r="RGF108" s="4"/>
      <c r="RGG108" s="4"/>
      <c r="RGH108" s="4"/>
      <c r="RGI108" s="4"/>
      <c r="RGJ108" s="4"/>
      <c r="RGK108" s="4"/>
      <c r="RGL108" s="4"/>
      <c r="RGM108" s="4"/>
      <c r="RGN108" s="4"/>
      <c r="RGO108" s="4"/>
      <c r="RGP108" s="4"/>
      <c r="RGQ108" s="4"/>
      <c r="RGR108" s="4"/>
      <c r="RGS108" s="4"/>
      <c r="RGT108" s="4"/>
      <c r="RGU108" s="4"/>
      <c r="RGV108" s="4"/>
      <c r="RGW108" s="4"/>
      <c r="RGX108" s="4"/>
      <c r="RGY108" s="4"/>
      <c r="RGZ108" s="4"/>
      <c r="RHA108" s="4"/>
      <c r="RHB108" s="4"/>
      <c r="RHC108" s="4"/>
      <c r="RHD108" s="4"/>
      <c r="RHE108" s="4"/>
      <c r="RHF108" s="4"/>
      <c r="RHG108" s="4"/>
      <c r="RHH108" s="4"/>
      <c r="RHI108" s="4"/>
      <c r="RHJ108" s="4"/>
      <c r="RHK108" s="4"/>
      <c r="RHL108" s="4"/>
      <c r="RHM108" s="4"/>
      <c r="RHN108" s="4"/>
      <c r="RHO108" s="4"/>
      <c r="RHP108" s="4"/>
      <c r="RHQ108" s="4"/>
      <c r="RHR108" s="4"/>
      <c r="RHS108" s="4"/>
      <c r="RHT108" s="4"/>
      <c r="RHU108" s="4"/>
      <c r="RHV108" s="4"/>
      <c r="RHW108" s="4"/>
      <c r="RHX108" s="4"/>
      <c r="RHY108" s="4"/>
      <c r="RHZ108" s="4"/>
      <c r="RIA108" s="4"/>
      <c r="RIB108" s="4"/>
      <c r="RIC108" s="4"/>
      <c r="RID108" s="4"/>
      <c r="RIE108" s="4"/>
      <c r="RIF108" s="4"/>
      <c r="RIG108" s="4"/>
      <c r="RIH108" s="4"/>
      <c r="RII108" s="4"/>
      <c r="RIJ108" s="4"/>
      <c r="RIK108" s="4"/>
      <c r="RIL108" s="4"/>
      <c r="RIM108" s="4"/>
      <c r="RIN108" s="4"/>
      <c r="RIO108" s="4"/>
      <c r="RIP108" s="4"/>
      <c r="RIQ108" s="4"/>
      <c r="RIR108" s="4"/>
      <c r="RIS108" s="4"/>
      <c r="RIT108" s="4"/>
      <c r="RIU108" s="4"/>
      <c r="RIV108" s="4"/>
      <c r="RIW108" s="4"/>
      <c r="RIX108" s="4"/>
      <c r="RIY108" s="4"/>
      <c r="RIZ108" s="4"/>
      <c r="RJA108" s="4"/>
      <c r="RJB108" s="4"/>
      <c r="RJC108" s="4"/>
      <c r="RJD108" s="4"/>
      <c r="RJE108" s="4"/>
      <c r="RJF108" s="4"/>
      <c r="RJG108" s="4"/>
      <c r="RJH108" s="4"/>
      <c r="RJI108" s="4"/>
      <c r="RJJ108" s="4"/>
      <c r="RJK108" s="4"/>
      <c r="RJL108" s="4"/>
      <c r="RJM108" s="4"/>
      <c r="RJN108" s="4"/>
      <c r="RJO108" s="4"/>
      <c r="RJP108" s="4"/>
      <c r="RJQ108" s="4"/>
      <c r="RJR108" s="4"/>
      <c r="RJS108" s="4"/>
      <c r="RJT108" s="4"/>
      <c r="RJU108" s="4"/>
      <c r="RJV108" s="4"/>
      <c r="RJW108" s="4"/>
      <c r="RJX108" s="4"/>
      <c r="RJY108" s="4"/>
      <c r="RJZ108" s="4"/>
      <c r="RKA108" s="4"/>
      <c r="RKB108" s="4"/>
      <c r="RKC108" s="4"/>
      <c r="RKD108" s="4"/>
      <c r="RKE108" s="4"/>
      <c r="RKF108" s="4"/>
      <c r="RKG108" s="4"/>
      <c r="RKH108" s="4"/>
      <c r="RKI108" s="4"/>
      <c r="RKJ108" s="4"/>
      <c r="RKK108" s="4"/>
      <c r="RKL108" s="4"/>
      <c r="RKM108" s="4"/>
      <c r="RKN108" s="4"/>
      <c r="RKO108" s="4"/>
      <c r="RKP108" s="4"/>
      <c r="RKQ108" s="4"/>
      <c r="RKR108" s="4"/>
      <c r="RKS108" s="4"/>
      <c r="RKT108" s="4"/>
      <c r="RKU108" s="4"/>
      <c r="RKV108" s="4"/>
      <c r="RKW108" s="4"/>
      <c r="RKX108" s="4"/>
      <c r="RKY108" s="4"/>
      <c r="RKZ108" s="4"/>
      <c r="RLA108" s="4"/>
      <c r="RLB108" s="4"/>
      <c r="RLC108" s="4"/>
      <c r="RLD108" s="4"/>
      <c r="RLE108" s="4"/>
      <c r="RLF108" s="4"/>
      <c r="RLG108" s="4"/>
      <c r="RLH108" s="4"/>
      <c r="RLI108" s="4"/>
      <c r="RLJ108" s="4"/>
      <c r="RLK108" s="4"/>
      <c r="RLL108" s="4"/>
      <c r="RLM108" s="4"/>
      <c r="RLN108" s="4"/>
      <c r="RLO108" s="4"/>
      <c r="RLP108" s="4"/>
      <c r="RLQ108" s="4"/>
      <c r="RLR108" s="4"/>
      <c r="RLS108" s="4"/>
      <c r="RLT108" s="4"/>
      <c r="RLU108" s="4"/>
      <c r="RLV108" s="4"/>
      <c r="RLW108" s="4"/>
      <c r="RLX108" s="4"/>
      <c r="RLY108" s="4"/>
      <c r="RLZ108" s="4"/>
      <c r="RMA108" s="4"/>
      <c r="RMB108" s="4"/>
      <c r="RMC108" s="4"/>
      <c r="RMD108" s="4"/>
      <c r="RME108" s="4"/>
      <c r="RMF108" s="4"/>
      <c r="RMG108" s="4"/>
      <c r="RMH108" s="4"/>
      <c r="RMI108" s="4"/>
      <c r="RMJ108" s="4"/>
      <c r="RMK108" s="4"/>
      <c r="RML108" s="4"/>
      <c r="RMM108" s="4"/>
      <c r="RMN108" s="4"/>
      <c r="RMO108" s="4"/>
      <c r="RMP108" s="4"/>
      <c r="RMQ108" s="4"/>
      <c r="RMR108" s="4"/>
      <c r="RMS108" s="4"/>
      <c r="RMT108" s="4"/>
      <c r="RMU108" s="4"/>
      <c r="RMV108" s="4"/>
      <c r="RMW108" s="4"/>
      <c r="RMX108" s="4"/>
      <c r="RMY108" s="4"/>
      <c r="RMZ108" s="4"/>
      <c r="RNA108" s="4"/>
      <c r="RNB108" s="4"/>
      <c r="RNC108" s="4"/>
      <c r="RND108" s="4"/>
      <c r="RNE108" s="4"/>
      <c r="RNF108" s="4"/>
      <c r="RNG108" s="4"/>
      <c r="RNH108" s="4"/>
      <c r="RNI108" s="4"/>
      <c r="RNJ108" s="4"/>
      <c r="RNK108" s="4"/>
      <c r="RNL108" s="4"/>
      <c r="RNM108" s="4"/>
      <c r="RNN108" s="4"/>
      <c r="RNO108" s="4"/>
      <c r="RNP108" s="4"/>
      <c r="RNQ108" s="4"/>
      <c r="RNR108" s="4"/>
      <c r="RNS108" s="4"/>
      <c r="RNT108" s="4"/>
      <c r="RNU108" s="4"/>
      <c r="RNV108" s="4"/>
      <c r="RNW108" s="4"/>
      <c r="RNX108" s="4"/>
      <c r="RNY108" s="4"/>
      <c r="RNZ108" s="4"/>
      <c r="ROA108" s="4"/>
      <c r="ROB108" s="4"/>
      <c r="ROC108" s="4"/>
      <c r="ROD108" s="4"/>
      <c r="ROE108" s="4"/>
      <c r="ROF108" s="4"/>
      <c r="ROG108" s="4"/>
      <c r="ROH108" s="4"/>
      <c r="ROI108" s="4"/>
      <c r="ROJ108" s="4"/>
      <c r="ROK108" s="4"/>
      <c r="ROL108" s="4"/>
      <c r="ROM108" s="4"/>
      <c r="RON108" s="4"/>
      <c r="ROO108" s="4"/>
      <c r="ROP108" s="4"/>
      <c r="ROQ108" s="4"/>
      <c r="ROR108" s="4"/>
      <c r="ROS108" s="4"/>
      <c r="ROT108" s="4"/>
      <c r="ROU108" s="4"/>
      <c r="ROV108" s="4"/>
      <c r="ROW108" s="4"/>
      <c r="ROX108" s="4"/>
      <c r="ROY108" s="4"/>
      <c r="ROZ108" s="4"/>
      <c r="RPA108" s="4"/>
      <c r="RPB108" s="4"/>
      <c r="RPC108" s="4"/>
      <c r="RPD108" s="4"/>
      <c r="RPE108" s="4"/>
      <c r="RPF108" s="4"/>
      <c r="RPG108" s="4"/>
      <c r="RPH108" s="4"/>
      <c r="RPI108" s="4"/>
      <c r="RPJ108" s="4"/>
      <c r="RPK108" s="4"/>
      <c r="RPL108" s="4"/>
      <c r="RPM108" s="4"/>
      <c r="RPN108" s="4"/>
      <c r="RPO108" s="4"/>
      <c r="RPP108" s="4"/>
      <c r="RPQ108" s="4"/>
      <c r="RPR108" s="4"/>
      <c r="RPS108" s="4"/>
      <c r="RPT108" s="4"/>
      <c r="RPU108" s="4"/>
      <c r="RPV108" s="4"/>
      <c r="RPW108" s="4"/>
      <c r="RPX108" s="4"/>
      <c r="RPY108" s="4"/>
      <c r="RPZ108" s="4"/>
      <c r="RQA108" s="4"/>
      <c r="RQB108" s="4"/>
      <c r="RQC108" s="4"/>
      <c r="RQD108" s="4"/>
      <c r="RQE108" s="4"/>
      <c r="RQF108" s="4"/>
      <c r="RQG108" s="4"/>
      <c r="RQH108" s="4"/>
      <c r="RQI108" s="4"/>
      <c r="RQJ108" s="4"/>
      <c r="RQK108" s="4"/>
      <c r="RQL108" s="4"/>
      <c r="RQM108" s="4"/>
      <c r="RQN108" s="4"/>
      <c r="RQO108" s="4"/>
      <c r="RQP108" s="4"/>
      <c r="RQQ108" s="4"/>
      <c r="RQR108" s="4"/>
      <c r="RQS108" s="4"/>
      <c r="RQT108" s="4"/>
      <c r="RQU108" s="4"/>
      <c r="RQV108" s="4"/>
      <c r="RQW108" s="4"/>
      <c r="RQX108" s="4"/>
      <c r="RQY108" s="4"/>
      <c r="RQZ108" s="4"/>
      <c r="RRA108" s="4"/>
      <c r="RRB108" s="4"/>
      <c r="RRC108" s="4"/>
      <c r="RRD108" s="4"/>
      <c r="RRE108" s="4"/>
      <c r="RRF108" s="4"/>
      <c r="RRG108" s="4"/>
      <c r="RRH108" s="4"/>
      <c r="RRI108" s="4"/>
      <c r="RRJ108" s="4"/>
      <c r="RRK108" s="4"/>
      <c r="RRL108" s="4"/>
      <c r="RRM108" s="4"/>
      <c r="RRN108" s="4"/>
      <c r="RRO108" s="4"/>
      <c r="RRP108" s="4"/>
      <c r="RRQ108" s="4"/>
      <c r="RRR108" s="4"/>
      <c r="RRS108" s="4"/>
      <c r="RRT108" s="4"/>
      <c r="RRU108" s="4"/>
      <c r="RRV108" s="4"/>
      <c r="RRW108" s="4"/>
      <c r="RRX108" s="4"/>
      <c r="RRY108" s="4"/>
      <c r="RRZ108" s="4"/>
      <c r="RSA108" s="4"/>
      <c r="RSB108" s="4"/>
      <c r="RSC108" s="4"/>
      <c r="RSD108" s="4"/>
      <c r="RSE108" s="4"/>
      <c r="RSF108" s="4"/>
      <c r="RSG108" s="4"/>
      <c r="RSH108" s="4"/>
      <c r="RSI108" s="4"/>
      <c r="RSJ108" s="4"/>
      <c r="RSK108" s="4"/>
      <c r="RSL108" s="4"/>
      <c r="RSM108" s="4"/>
      <c r="RSN108" s="4"/>
      <c r="RSO108" s="4"/>
      <c r="RSP108" s="4"/>
      <c r="RSQ108" s="4"/>
      <c r="RSR108" s="4"/>
      <c r="RSS108" s="4"/>
      <c r="RST108" s="4"/>
      <c r="RSU108" s="4"/>
      <c r="RSV108" s="4"/>
      <c r="RSW108" s="4"/>
      <c r="RSX108" s="4"/>
      <c r="RSY108" s="4"/>
      <c r="RSZ108" s="4"/>
      <c r="RTA108" s="4"/>
      <c r="RTB108" s="4"/>
      <c r="RTC108" s="4"/>
      <c r="RTD108" s="4"/>
      <c r="RTE108" s="4"/>
      <c r="RTF108" s="4"/>
      <c r="RTG108" s="4"/>
      <c r="RTH108" s="4"/>
      <c r="RTI108" s="4"/>
      <c r="RTJ108" s="4"/>
      <c r="RTK108" s="4"/>
      <c r="RTL108" s="4"/>
      <c r="RTM108" s="4"/>
      <c r="RTN108" s="4"/>
      <c r="RTO108" s="4"/>
      <c r="RTP108" s="4"/>
      <c r="RTQ108" s="4"/>
      <c r="RTR108" s="4"/>
      <c r="RTS108" s="4"/>
      <c r="RTT108" s="4"/>
      <c r="RTU108" s="4"/>
      <c r="RTV108" s="4"/>
      <c r="RTW108" s="4"/>
      <c r="RTX108" s="4"/>
      <c r="RTY108" s="4"/>
      <c r="RTZ108" s="4"/>
      <c r="RUA108" s="4"/>
      <c r="RUB108" s="4"/>
      <c r="RUC108" s="4"/>
      <c r="RUD108" s="4"/>
      <c r="RUE108" s="4"/>
      <c r="RUF108" s="4"/>
      <c r="RUG108" s="4"/>
      <c r="RUH108" s="4"/>
      <c r="RUI108" s="4"/>
      <c r="RUJ108" s="4"/>
      <c r="RUK108" s="4"/>
      <c r="RUL108" s="4"/>
      <c r="RUM108" s="4"/>
      <c r="RUN108" s="4"/>
      <c r="RUO108" s="4"/>
      <c r="RUP108" s="4"/>
      <c r="RUQ108" s="4"/>
      <c r="RUR108" s="4"/>
      <c r="RUS108" s="4"/>
      <c r="RUT108" s="4"/>
      <c r="RUU108" s="4"/>
      <c r="RUV108" s="4"/>
      <c r="RUW108" s="4"/>
      <c r="RUX108" s="4"/>
      <c r="RUY108" s="4"/>
      <c r="RUZ108" s="4"/>
      <c r="RVA108" s="4"/>
      <c r="RVB108" s="4"/>
      <c r="RVC108" s="4"/>
      <c r="RVD108" s="4"/>
      <c r="RVE108" s="4"/>
      <c r="RVF108" s="4"/>
      <c r="RVG108" s="4"/>
      <c r="RVH108" s="4"/>
      <c r="RVI108" s="4"/>
      <c r="RVJ108" s="4"/>
      <c r="RVK108" s="4"/>
      <c r="RVL108" s="4"/>
      <c r="RVM108" s="4"/>
      <c r="RVN108" s="4"/>
      <c r="RVO108" s="4"/>
      <c r="RVP108" s="4"/>
      <c r="RVQ108" s="4"/>
      <c r="RVR108" s="4"/>
      <c r="RVS108" s="4"/>
      <c r="RVT108" s="4"/>
      <c r="RVU108" s="4"/>
      <c r="RVV108" s="4"/>
      <c r="RVW108" s="4"/>
      <c r="RVX108" s="4"/>
      <c r="RVY108" s="4"/>
      <c r="RVZ108" s="4"/>
      <c r="RWA108" s="4"/>
      <c r="RWB108" s="4"/>
      <c r="RWC108" s="4"/>
      <c r="RWD108" s="4"/>
      <c r="RWE108" s="4"/>
      <c r="RWF108" s="4"/>
      <c r="RWG108" s="4"/>
      <c r="RWH108" s="4"/>
      <c r="RWI108" s="4"/>
      <c r="RWJ108" s="4"/>
      <c r="RWK108" s="4"/>
      <c r="RWL108" s="4"/>
      <c r="RWM108" s="4"/>
      <c r="RWN108" s="4"/>
      <c r="RWO108" s="4"/>
      <c r="RWP108" s="4"/>
      <c r="RWQ108" s="4"/>
      <c r="RWR108" s="4"/>
      <c r="RWS108" s="4"/>
      <c r="RWT108" s="4"/>
      <c r="RWU108" s="4"/>
      <c r="RWV108" s="4"/>
      <c r="RWW108" s="4"/>
      <c r="RWX108" s="4"/>
      <c r="RWY108" s="4"/>
      <c r="RWZ108" s="4"/>
      <c r="RXA108" s="4"/>
      <c r="RXB108" s="4"/>
      <c r="RXC108" s="4"/>
      <c r="RXD108" s="4"/>
      <c r="RXE108" s="4"/>
      <c r="RXF108" s="4"/>
      <c r="RXG108" s="4"/>
      <c r="RXH108" s="4"/>
      <c r="RXI108" s="4"/>
      <c r="RXJ108" s="4"/>
      <c r="RXK108" s="4"/>
      <c r="RXL108" s="4"/>
      <c r="RXM108" s="4"/>
      <c r="RXN108" s="4"/>
      <c r="RXO108" s="4"/>
      <c r="RXP108" s="4"/>
      <c r="RXQ108" s="4"/>
      <c r="RXR108" s="4"/>
      <c r="RXS108" s="4"/>
      <c r="RXT108" s="4"/>
      <c r="RXU108" s="4"/>
      <c r="RXV108" s="4"/>
      <c r="RXW108" s="4"/>
      <c r="RXX108" s="4"/>
      <c r="RXY108" s="4"/>
      <c r="RXZ108" s="4"/>
      <c r="RYA108" s="4"/>
      <c r="RYB108" s="4"/>
      <c r="RYC108" s="4"/>
      <c r="RYD108" s="4"/>
      <c r="RYE108" s="4"/>
      <c r="RYF108" s="4"/>
      <c r="RYG108" s="4"/>
      <c r="RYH108" s="4"/>
      <c r="RYI108" s="4"/>
      <c r="RYJ108" s="4"/>
      <c r="RYK108" s="4"/>
      <c r="RYL108" s="4"/>
      <c r="RYM108" s="4"/>
      <c r="RYN108" s="4"/>
      <c r="RYO108" s="4"/>
      <c r="RYP108" s="4"/>
      <c r="RYQ108" s="4"/>
      <c r="RYR108" s="4"/>
      <c r="RYS108" s="4"/>
      <c r="RYT108" s="4"/>
      <c r="RYU108" s="4"/>
      <c r="RYV108" s="4"/>
      <c r="RYW108" s="4"/>
      <c r="RYX108" s="4"/>
      <c r="RYY108" s="4"/>
      <c r="RYZ108" s="4"/>
      <c r="RZA108" s="4"/>
      <c r="RZB108" s="4"/>
      <c r="RZC108" s="4"/>
      <c r="RZD108" s="4"/>
      <c r="RZE108" s="4"/>
      <c r="RZF108" s="4"/>
      <c r="RZG108" s="4"/>
      <c r="RZH108" s="4"/>
      <c r="RZI108" s="4"/>
      <c r="RZJ108" s="4"/>
      <c r="RZK108" s="4"/>
      <c r="RZL108" s="4"/>
      <c r="RZM108" s="4"/>
      <c r="RZN108" s="4"/>
      <c r="RZO108" s="4"/>
      <c r="RZP108" s="4"/>
      <c r="RZQ108" s="4"/>
      <c r="RZR108" s="4"/>
      <c r="RZS108" s="4"/>
      <c r="RZT108" s="4"/>
      <c r="RZU108" s="4"/>
      <c r="RZV108" s="4"/>
      <c r="RZW108" s="4"/>
      <c r="RZX108" s="4"/>
      <c r="RZY108" s="4"/>
      <c r="RZZ108" s="4"/>
      <c r="SAA108" s="4"/>
      <c r="SAB108" s="4"/>
      <c r="SAC108" s="4"/>
      <c r="SAD108" s="4"/>
      <c r="SAE108" s="4"/>
      <c r="SAF108" s="4"/>
      <c r="SAG108" s="4"/>
      <c r="SAH108" s="4"/>
      <c r="SAI108" s="4"/>
      <c r="SAJ108" s="4"/>
      <c r="SAK108" s="4"/>
      <c r="SAL108" s="4"/>
      <c r="SAM108" s="4"/>
      <c r="SAN108" s="4"/>
      <c r="SAO108" s="4"/>
      <c r="SAP108" s="4"/>
      <c r="SAQ108" s="4"/>
      <c r="SAR108" s="4"/>
      <c r="SAS108" s="4"/>
      <c r="SAT108" s="4"/>
      <c r="SAU108" s="4"/>
      <c r="SAV108" s="4"/>
      <c r="SAW108" s="4"/>
      <c r="SAX108" s="4"/>
      <c r="SAY108" s="4"/>
      <c r="SAZ108" s="4"/>
      <c r="SBA108" s="4"/>
      <c r="SBB108" s="4"/>
      <c r="SBC108" s="4"/>
      <c r="SBD108" s="4"/>
      <c r="SBE108" s="4"/>
      <c r="SBF108" s="4"/>
      <c r="SBG108" s="4"/>
      <c r="SBH108" s="4"/>
      <c r="SBI108" s="4"/>
      <c r="SBJ108" s="4"/>
      <c r="SBK108" s="4"/>
      <c r="SBL108" s="4"/>
      <c r="SBM108" s="4"/>
      <c r="SBN108" s="4"/>
      <c r="SBO108" s="4"/>
      <c r="SBP108" s="4"/>
      <c r="SBQ108" s="4"/>
      <c r="SBR108" s="4"/>
      <c r="SBS108" s="4"/>
      <c r="SBT108" s="4"/>
      <c r="SBU108" s="4"/>
      <c r="SBV108" s="4"/>
      <c r="SBW108" s="4"/>
      <c r="SBX108" s="4"/>
      <c r="SBY108" s="4"/>
      <c r="SBZ108" s="4"/>
      <c r="SCA108" s="4"/>
      <c r="SCB108" s="4"/>
      <c r="SCC108" s="4"/>
      <c r="SCD108" s="4"/>
      <c r="SCE108" s="4"/>
      <c r="SCF108" s="4"/>
      <c r="SCG108" s="4"/>
      <c r="SCH108" s="4"/>
      <c r="SCI108" s="4"/>
      <c r="SCJ108" s="4"/>
      <c r="SCK108" s="4"/>
      <c r="SCL108" s="4"/>
      <c r="SCM108" s="4"/>
      <c r="SCN108" s="4"/>
      <c r="SCO108" s="4"/>
      <c r="SCP108" s="4"/>
      <c r="SCQ108" s="4"/>
      <c r="SCR108" s="4"/>
      <c r="SCS108" s="4"/>
      <c r="SCT108" s="4"/>
      <c r="SCU108" s="4"/>
      <c r="SCV108" s="4"/>
      <c r="SCW108" s="4"/>
      <c r="SCX108" s="4"/>
      <c r="SCY108" s="4"/>
      <c r="SCZ108" s="4"/>
      <c r="SDA108" s="4"/>
      <c r="SDB108" s="4"/>
      <c r="SDC108" s="4"/>
      <c r="SDD108" s="4"/>
      <c r="SDE108" s="4"/>
      <c r="SDF108" s="4"/>
      <c r="SDG108" s="4"/>
      <c r="SDH108" s="4"/>
      <c r="SDI108" s="4"/>
      <c r="SDJ108" s="4"/>
      <c r="SDK108" s="4"/>
      <c r="SDL108" s="4"/>
      <c r="SDM108" s="4"/>
      <c r="SDN108" s="4"/>
      <c r="SDO108" s="4"/>
      <c r="SDP108" s="4"/>
      <c r="SDQ108" s="4"/>
      <c r="SDR108" s="4"/>
      <c r="SDS108" s="4"/>
      <c r="SDT108" s="4"/>
      <c r="SDU108" s="4"/>
      <c r="SDV108" s="4"/>
      <c r="SDW108" s="4"/>
      <c r="SDX108" s="4"/>
      <c r="SDY108" s="4"/>
      <c r="SDZ108" s="4"/>
      <c r="SEA108" s="4"/>
      <c r="SEB108" s="4"/>
      <c r="SEC108" s="4"/>
      <c r="SED108" s="4"/>
      <c r="SEE108" s="4"/>
      <c r="SEF108" s="4"/>
      <c r="SEG108" s="4"/>
      <c r="SEH108" s="4"/>
      <c r="SEI108" s="4"/>
      <c r="SEJ108" s="4"/>
      <c r="SEK108" s="4"/>
      <c r="SEL108" s="4"/>
      <c r="SEM108" s="4"/>
      <c r="SEN108" s="4"/>
      <c r="SEO108" s="4"/>
      <c r="SEP108" s="4"/>
      <c r="SEQ108" s="4"/>
      <c r="SER108" s="4"/>
      <c r="SES108" s="4"/>
      <c r="SET108" s="4"/>
      <c r="SEU108" s="4"/>
      <c r="SEV108" s="4"/>
      <c r="SEW108" s="4"/>
      <c r="SEX108" s="4"/>
      <c r="SEY108" s="4"/>
      <c r="SEZ108" s="4"/>
      <c r="SFA108" s="4"/>
      <c r="SFB108" s="4"/>
      <c r="SFC108" s="4"/>
      <c r="SFD108" s="4"/>
      <c r="SFE108" s="4"/>
      <c r="SFF108" s="4"/>
      <c r="SFG108" s="4"/>
      <c r="SFH108" s="4"/>
      <c r="SFI108" s="4"/>
      <c r="SFJ108" s="4"/>
      <c r="SFK108" s="4"/>
      <c r="SFL108" s="4"/>
      <c r="SFM108" s="4"/>
      <c r="SFN108" s="4"/>
      <c r="SFO108" s="4"/>
      <c r="SFP108" s="4"/>
      <c r="SFQ108" s="4"/>
      <c r="SFR108" s="4"/>
      <c r="SFS108" s="4"/>
      <c r="SFT108" s="4"/>
      <c r="SFU108" s="4"/>
      <c r="SFV108" s="4"/>
      <c r="SFW108" s="4"/>
      <c r="SFX108" s="4"/>
      <c r="SFY108" s="4"/>
      <c r="SFZ108" s="4"/>
      <c r="SGA108" s="4"/>
      <c r="SGB108" s="4"/>
      <c r="SGC108" s="4"/>
      <c r="SGD108" s="4"/>
      <c r="SGE108" s="4"/>
      <c r="SGF108" s="4"/>
      <c r="SGG108" s="4"/>
      <c r="SGH108" s="4"/>
      <c r="SGI108" s="4"/>
      <c r="SGJ108" s="4"/>
      <c r="SGK108" s="4"/>
      <c r="SGL108" s="4"/>
      <c r="SGM108" s="4"/>
      <c r="SGN108" s="4"/>
      <c r="SGO108" s="4"/>
      <c r="SGP108" s="4"/>
      <c r="SGQ108" s="4"/>
      <c r="SGR108" s="4"/>
      <c r="SGS108" s="4"/>
      <c r="SGT108" s="4"/>
      <c r="SGU108" s="4"/>
      <c r="SGV108" s="4"/>
      <c r="SGW108" s="4"/>
      <c r="SGX108" s="4"/>
      <c r="SGY108" s="4"/>
      <c r="SGZ108" s="4"/>
      <c r="SHA108" s="4"/>
      <c r="SHB108" s="4"/>
      <c r="SHC108" s="4"/>
      <c r="SHD108" s="4"/>
      <c r="SHE108" s="4"/>
      <c r="SHF108" s="4"/>
      <c r="SHG108" s="4"/>
      <c r="SHH108" s="4"/>
      <c r="SHI108" s="4"/>
      <c r="SHJ108" s="4"/>
      <c r="SHK108" s="4"/>
      <c r="SHL108" s="4"/>
      <c r="SHM108" s="4"/>
      <c r="SHN108" s="4"/>
      <c r="SHO108" s="4"/>
      <c r="SHP108" s="4"/>
      <c r="SHQ108" s="4"/>
      <c r="SHR108" s="4"/>
      <c r="SHS108" s="4"/>
      <c r="SHT108" s="4"/>
      <c r="SHU108" s="4"/>
      <c r="SHV108" s="4"/>
      <c r="SHW108" s="4"/>
      <c r="SHX108" s="4"/>
      <c r="SHY108" s="4"/>
      <c r="SHZ108" s="4"/>
      <c r="SIA108" s="4"/>
      <c r="SIB108" s="4"/>
      <c r="SIC108" s="4"/>
      <c r="SID108" s="4"/>
      <c r="SIE108" s="4"/>
      <c r="SIF108" s="4"/>
      <c r="SIG108" s="4"/>
      <c r="SIH108" s="4"/>
      <c r="SII108" s="4"/>
      <c r="SIJ108" s="4"/>
      <c r="SIK108" s="4"/>
      <c r="SIL108" s="4"/>
      <c r="SIM108" s="4"/>
      <c r="SIN108" s="4"/>
      <c r="SIO108" s="4"/>
      <c r="SIP108" s="4"/>
      <c r="SIQ108" s="4"/>
      <c r="SIR108" s="4"/>
      <c r="SIS108" s="4"/>
      <c r="SIT108" s="4"/>
      <c r="SIU108" s="4"/>
      <c r="SIV108" s="4"/>
      <c r="SIW108" s="4"/>
      <c r="SIX108" s="4"/>
      <c r="SIY108" s="4"/>
      <c r="SIZ108" s="4"/>
      <c r="SJA108" s="4"/>
      <c r="SJB108" s="4"/>
      <c r="SJC108" s="4"/>
      <c r="SJD108" s="4"/>
      <c r="SJE108" s="4"/>
      <c r="SJF108" s="4"/>
      <c r="SJG108" s="4"/>
      <c r="SJH108" s="4"/>
      <c r="SJI108" s="4"/>
      <c r="SJJ108" s="4"/>
      <c r="SJK108" s="4"/>
      <c r="SJL108" s="4"/>
      <c r="SJM108" s="4"/>
      <c r="SJN108" s="4"/>
      <c r="SJO108" s="4"/>
      <c r="SJP108" s="4"/>
      <c r="SJQ108" s="4"/>
      <c r="SJR108" s="4"/>
      <c r="SJS108" s="4"/>
      <c r="SJT108" s="4"/>
      <c r="SJU108" s="4"/>
      <c r="SJV108" s="4"/>
      <c r="SJW108" s="4"/>
      <c r="SJX108" s="4"/>
      <c r="SJY108" s="4"/>
      <c r="SJZ108" s="4"/>
      <c r="SKA108" s="4"/>
      <c r="SKB108" s="4"/>
      <c r="SKC108" s="4"/>
      <c r="SKD108" s="4"/>
      <c r="SKE108" s="4"/>
      <c r="SKF108" s="4"/>
      <c r="SKG108" s="4"/>
      <c r="SKH108" s="4"/>
      <c r="SKI108" s="4"/>
      <c r="SKJ108" s="4"/>
      <c r="SKK108" s="4"/>
      <c r="SKL108" s="4"/>
      <c r="SKM108" s="4"/>
      <c r="SKN108" s="4"/>
      <c r="SKO108" s="4"/>
      <c r="SKP108" s="4"/>
      <c r="SKQ108" s="4"/>
      <c r="SKR108" s="4"/>
      <c r="SKS108" s="4"/>
      <c r="SKT108" s="4"/>
      <c r="SKU108" s="4"/>
      <c r="SKV108" s="4"/>
      <c r="SKW108" s="4"/>
      <c r="SKX108" s="4"/>
      <c r="SKY108" s="4"/>
      <c r="SKZ108" s="4"/>
      <c r="SLA108" s="4"/>
      <c r="SLB108" s="4"/>
      <c r="SLC108" s="4"/>
      <c r="SLD108" s="4"/>
      <c r="SLE108" s="4"/>
      <c r="SLF108" s="4"/>
      <c r="SLG108" s="4"/>
      <c r="SLH108" s="4"/>
      <c r="SLI108" s="4"/>
      <c r="SLJ108" s="4"/>
      <c r="SLK108" s="4"/>
      <c r="SLL108" s="4"/>
      <c r="SLM108" s="4"/>
      <c r="SLN108" s="4"/>
      <c r="SLO108" s="4"/>
      <c r="SLP108" s="4"/>
      <c r="SLQ108" s="4"/>
      <c r="SLR108" s="4"/>
      <c r="SLS108" s="4"/>
      <c r="SLT108" s="4"/>
      <c r="SLU108" s="4"/>
      <c r="SLV108" s="4"/>
      <c r="SLW108" s="4"/>
      <c r="SLX108" s="4"/>
      <c r="SLY108" s="4"/>
      <c r="SLZ108" s="4"/>
      <c r="SMA108" s="4"/>
      <c r="SMB108" s="4"/>
      <c r="SMC108" s="4"/>
      <c r="SMD108" s="4"/>
      <c r="SME108" s="4"/>
      <c r="SMF108" s="4"/>
      <c r="SMG108" s="4"/>
      <c r="SMH108" s="4"/>
      <c r="SMI108" s="4"/>
      <c r="SMJ108" s="4"/>
      <c r="SMK108" s="4"/>
      <c r="SML108" s="4"/>
      <c r="SMM108" s="4"/>
      <c r="SMN108" s="4"/>
      <c r="SMO108" s="4"/>
      <c r="SMP108" s="4"/>
      <c r="SMQ108" s="4"/>
      <c r="SMR108" s="4"/>
      <c r="SMS108" s="4"/>
      <c r="SMT108" s="4"/>
      <c r="SMU108" s="4"/>
      <c r="SMV108" s="4"/>
      <c r="SMW108" s="4"/>
      <c r="SMX108" s="4"/>
      <c r="SMY108" s="4"/>
      <c r="SMZ108" s="4"/>
      <c r="SNA108" s="4"/>
      <c r="SNB108" s="4"/>
      <c r="SNC108" s="4"/>
      <c r="SND108" s="4"/>
      <c r="SNE108" s="4"/>
      <c r="SNF108" s="4"/>
      <c r="SNG108" s="4"/>
      <c r="SNH108" s="4"/>
      <c r="SNI108" s="4"/>
      <c r="SNJ108" s="4"/>
      <c r="SNK108" s="4"/>
      <c r="SNL108" s="4"/>
      <c r="SNM108" s="4"/>
      <c r="SNN108" s="4"/>
      <c r="SNO108" s="4"/>
      <c r="SNP108" s="4"/>
      <c r="SNQ108" s="4"/>
      <c r="SNR108" s="4"/>
      <c r="SNS108" s="4"/>
      <c r="SNT108" s="4"/>
      <c r="SNU108" s="4"/>
      <c r="SNV108" s="4"/>
      <c r="SNW108" s="4"/>
      <c r="SNX108" s="4"/>
      <c r="SNY108" s="4"/>
      <c r="SNZ108" s="4"/>
      <c r="SOA108" s="4"/>
      <c r="SOB108" s="4"/>
      <c r="SOC108" s="4"/>
      <c r="SOD108" s="4"/>
      <c r="SOE108" s="4"/>
      <c r="SOF108" s="4"/>
      <c r="SOG108" s="4"/>
      <c r="SOH108" s="4"/>
      <c r="SOI108" s="4"/>
      <c r="SOJ108" s="4"/>
      <c r="SOK108" s="4"/>
      <c r="SOL108" s="4"/>
      <c r="SOM108" s="4"/>
      <c r="SON108" s="4"/>
      <c r="SOO108" s="4"/>
      <c r="SOP108" s="4"/>
      <c r="SOQ108" s="4"/>
      <c r="SOR108" s="4"/>
      <c r="SOS108" s="4"/>
      <c r="SOT108" s="4"/>
      <c r="SOU108" s="4"/>
      <c r="SOV108" s="4"/>
      <c r="SOW108" s="4"/>
      <c r="SOX108" s="4"/>
      <c r="SOY108" s="4"/>
      <c r="SOZ108" s="4"/>
      <c r="SPA108" s="4"/>
      <c r="SPB108" s="4"/>
      <c r="SPC108" s="4"/>
      <c r="SPD108" s="4"/>
      <c r="SPE108" s="4"/>
      <c r="SPF108" s="4"/>
      <c r="SPG108" s="4"/>
      <c r="SPH108" s="4"/>
      <c r="SPI108" s="4"/>
      <c r="SPJ108" s="4"/>
      <c r="SPK108" s="4"/>
      <c r="SPL108" s="4"/>
      <c r="SPM108" s="4"/>
      <c r="SPN108" s="4"/>
      <c r="SPO108" s="4"/>
      <c r="SPP108" s="4"/>
      <c r="SPQ108" s="4"/>
      <c r="SPR108" s="4"/>
      <c r="SPS108" s="4"/>
      <c r="SPT108" s="4"/>
      <c r="SPU108" s="4"/>
      <c r="SPV108" s="4"/>
      <c r="SPW108" s="4"/>
      <c r="SPX108" s="4"/>
      <c r="SPY108" s="4"/>
      <c r="SPZ108" s="4"/>
      <c r="SQA108" s="4"/>
      <c r="SQB108" s="4"/>
      <c r="SQC108" s="4"/>
      <c r="SQD108" s="4"/>
      <c r="SQE108" s="4"/>
      <c r="SQF108" s="4"/>
      <c r="SQG108" s="4"/>
      <c r="SQH108" s="4"/>
      <c r="SQI108" s="4"/>
      <c r="SQJ108" s="4"/>
      <c r="SQK108" s="4"/>
      <c r="SQL108" s="4"/>
      <c r="SQM108" s="4"/>
      <c r="SQN108" s="4"/>
      <c r="SQO108" s="4"/>
      <c r="SQP108" s="4"/>
      <c r="SQQ108" s="4"/>
      <c r="SQR108" s="4"/>
      <c r="SQS108" s="4"/>
      <c r="SQT108" s="4"/>
      <c r="SQU108" s="4"/>
      <c r="SQV108" s="4"/>
      <c r="SQW108" s="4"/>
      <c r="SQX108" s="4"/>
      <c r="SQY108" s="4"/>
      <c r="SQZ108" s="4"/>
      <c r="SRA108" s="4"/>
      <c r="SRB108" s="4"/>
      <c r="SRC108" s="4"/>
      <c r="SRD108" s="4"/>
      <c r="SRE108" s="4"/>
      <c r="SRF108" s="4"/>
      <c r="SRG108" s="4"/>
      <c r="SRH108" s="4"/>
      <c r="SRI108" s="4"/>
      <c r="SRJ108" s="4"/>
      <c r="SRK108" s="4"/>
      <c r="SRL108" s="4"/>
      <c r="SRM108" s="4"/>
      <c r="SRN108" s="4"/>
      <c r="SRO108" s="4"/>
      <c r="SRP108" s="4"/>
      <c r="SRQ108" s="4"/>
      <c r="SRR108" s="4"/>
      <c r="SRS108" s="4"/>
      <c r="SRT108" s="4"/>
      <c r="SRU108" s="4"/>
      <c r="SRV108" s="4"/>
      <c r="SRW108" s="4"/>
      <c r="SRX108" s="4"/>
      <c r="SRY108" s="4"/>
      <c r="SRZ108" s="4"/>
      <c r="SSA108" s="4"/>
      <c r="SSB108" s="4"/>
      <c r="SSC108" s="4"/>
      <c r="SSD108" s="4"/>
      <c r="SSE108" s="4"/>
      <c r="SSF108" s="4"/>
      <c r="SSG108" s="4"/>
      <c r="SSH108" s="4"/>
      <c r="SSI108" s="4"/>
      <c r="SSJ108" s="4"/>
      <c r="SSK108" s="4"/>
      <c r="SSL108" s="4"/>
      <c r="SSM108" s="4"/>
      <c r="SSN108" s="4"/>
      <c r="SSO108" s="4"/>
      <c r="SSP108" s="4"/>
      <c r="SSQ108" s="4"/>
      <c r="SSR108" s="4"/>
      <c r="SSS108" s="4"/>
      <c r="SST108" s="4"/>
      <c r="SSU108" s="4"/>
      <c r="SSV108" s="4"/>
      <c r="SSW108" s="4"/>
      <c r="SSX108" s="4"/>
      <c r="SSY108" s="4"/>
      <c r="SSZ108" s="4"/>
      <c r="STA108" s="4"/>
      <c r="STB108" s="4"/>
      <c r="STC108" s="4"/>
      <c r="STD108" s="4"/>
      <c r="STE108" s="4"/>
      <c r="STF108" s="4"/>
      <c r="STG108" s="4"/>
      <c r="STH108" s="4"/>
      <c r="STI108" s="4"/>
      <c r="STJ108" s="4"/>
      <c r="STK108" s="4"/>
      <c r="STL108" s="4"/>
      <c r="STM108" s="4"/>
      <c r="STN108" s="4"/>
      <c r="STO108" s="4"/>
      <c r="STP108" s="4"/>
      <c r="STQ108" s="4"/>
      <c r="STR108" s="4"/>
      <c r="STS108" s="4"/>
      <c r="STT108" s="4"/>
      <c r="STU108" s="4"/>
      <c r="STV108" s="4"/>
      <c r="STW108" s="4"/>
      <c r="STX108" s="4"/>
      <c r="STY108" s="4"/>
      <c r="STZ108" s="4"/>
      <c r="SUA108" s="4"/>
      <c r="SUB108" s="4"/>
      <c r="SUC108" s="4"/>
      <c r="SUD108" s="4"/>
      <c r="SUE108" s="4"/>
      <c r="SUF108" s="4"/>
      <c r="SUG108" s="4"/>
      <c r="SUH108" s="4"/>
      <c r="SUI108" s="4"/>
      <c r="SUJ108" s="4"/>
      <c r="SUK108" s="4"/>
      <c r="SUL108" s="4"/>
      <c r="SUM108" s="4"/>
      <c r="SUN108" s="4"/>
      <c r="SUO108" s="4"/>
      <c r="SUP108" s="4"/>
      <c r="SUQ108" s="4"/>
      <c r="SUR108" s="4"/>
      <c r="SUS108" s="4"/>
      <c r="SUT108" s="4"/>
      <c r="SUU108" s="4"/>
      <c r="SUV108" s="4"/>
      <c r="SUW108" s="4"/>
      <c r="SUX108" s="4"/>
      <c r="SUY108" s="4"/>
      <c r="SUZ108" s="4"/>
      <c r="SVA108" s="4"/>
      <c r="SVB108" s="4"/>
      <c r="SVC108" s="4"/>
      <c r="SVD108" s="4"/>
      <c r="SVE108" s="4"/>
      <c r="SVF108" s="4"/>
      <c r="SVG108" s="4"/>
      <c r="SVH108" s="4"/>
      <c r="SVI108" s="4"/>
      <c r="SVJ108" s="4"/>
      <c r="SVK108" s="4"/>
      <c r="SVL108" s="4"/>
      <c r="SVM108" s="4"/>
      <c r="SVN108" s="4"/>
      <c r="SVO108" s="4"/>
      <c r="SVP108" s="4"/>
      <c r="SVQ108" s="4"/>
      <c r="SVR108" s="4"/>
      <c r="SVS108" s="4"/>
      <c r="SVT108" s="4"/>
      <c r="SVU108" s="4"/>
      <c r="SVV108" s="4"/>
      <c r="SVW108" s="4"/>
      <c r="SVX108" s="4"/>
      <c r="SVY108" s="4"/>
      <c r="SVZ108" s="4"/>
      <c r="SWA108" s="4"/>
      <c r="SWB108" s="4"/>
      <c r="SWC108" s="4"/>
      <c r="SWD108" s="4"/>
      <c r="SWE108" s="4"/>
      <c r="SWF108" s="4"/>
      <c r="SWG108" s="4"/>
      <c r="SWH108" s="4"/>
      <c r="SWI108" s="4"/>
      <c r="SWJ108" s="4"/>
      <c r="SWK108" s="4"/>
      <c r="SWL108" s="4"/>
      <c r="SWM108" s="4"/>
      <c r="SWN108" s="4"/>
      <c r="SWO108" s="4"/>
      <c r="SWP108" s="4"/>
      <c r="SWQ108" s="4"/>
      <c r="SWR108" s="4"/>
      <c r="SWS108" s="4"/>
      <c r="SWT108" s="4"/>
      <c r="SWU108" s="4"/>
      <c r="SWV108" s="4"/>
      <c r="SWW108" s="4"/>
      <c r="SWX108" s="4"/>
      <c r="SWY108" s="4"/>
      <c r="SWZ108" s="4"/>
      <c r="SXA108" s="4"/>
      <c r="SXB108" s="4"/>
      <c r="SXC108" s="4"/>
      <c r="SXD108" s="4"/>
      <c r="SXE108" s="4"/>
      <c r="SXF108" s="4"/>
      <c r="SXG108" s="4"/>
      <c r="SXH108" s="4"/>
      <c r="SXI108" s="4"/>
      <c r="SXJ108" s="4"/>
      <c r="SXK108" s="4"/>
      <c r="SXL108" s="4"/>
      <c r="SXM108" s="4"/>
      <c r="SXN108" s="4"/>
      <c r="SXO108" s="4"/>
      <c r="SXP108" s="4"/>
      <c r="SXQ108" s="4"/>
      <c r="SXR108" s="4"/>
      <c r="SXS108" s="4"/>
      <c r="SXT108" s="4"/>
      <c r="SXU108" s="4"/>
      <c r="SXV108" s="4"/>
      <c r="SXW108" s="4"/>
      <c r="SXX108" s="4"/>
      <c r="SXY108" s="4"/>
      <c r="SXZ108" s="4"/>
      <c r="SYA108" s="4"/>
      <c r="SYB108" s="4"/>
      <c r="SYC108" s="4"/>
      <c r="SYD108" s="4"/>
      <c r="SYE108" s="4"/>
      <c r="SYF108" s="4"/>
      <c r="SYG108" s="4"/>
      <c r="SYH108" s="4"/>
      <c r="SYI108" s="4"/>
      <c r="SYJ108" s="4"/>
      <c r="SYK108" s="4"/>
      <c r="SYL108" s="4"/>
      <c r="SYM108" s="4"/>
      <c r="SYN108" s="4"/>
      <c r="SYO108" s="4"/>
      <c r="SYP108" s="4"/>
      <c r="SYQ108" s="4"/>
      <c r="SYR108" s="4"/>
      <c r="SYS108" s="4"/>
      <c r="SYT108" s="4"/>
      <c r="SYU108" s="4"/>
      <c r="SYV108" s="4"/>
      <c r="SYW108" s="4"/>
      <c r="SYX108" s="4"/>
      <c r="SYY108" s="4"/>
      <c r="SYZ108" s="4"/>
      <c r="SZA108" s="4"/>
      <c r="SZB108" s="4"/>
      <c r="SZC108" s="4"/>
      <c r="SZD108" s="4"/>
      <c r="SZE108" s="4"/>
      <c r="SZF108" s="4"/>
      <c r="SZG108" s="4"/>
      <c r="SZH108" s="4"/>
      <c r="SZI108" s="4"/>
      <c r="SZJ108" s="4"/>
      <c r="SZK108" s="4"/>
      <c r="SZL108" s="4"/>
      <c r="SZM108" s="4"/>
      <c r="SZN108" s="4"/>
      <c r="SZO108" s="4"/>
      <c r="SZP108" s="4"/>
      <c r="SZQ108" s="4"/>
      <c r="SZR108" s="4"/>
      <c r="SZS108" s="4"/>
      <c r="SZT108" s="4"/>
      <c r="SZU108" s="4"/>
      <c r="SZV108" s="4"/>
      <c r="SZW108" s="4"/>
      <c r="SZX108" s="4"/>
      <c r="SZY108" s="4"/>
      <c r="SZZ108" s="4"/>
      <c r="TAA108" s="4"/>
      <c r="TAB108" s="4"/>
      <c r="TAC108" s="4"/>
      <c r="TAD108" s="4"/>
      <c r="TAE108" s="4"/>
      <c r="TAF108" s="4"/>
      <c r="TAG108" s="4"/>
      <c r="TAH108" s="4"/>
      <c r="TAI108" s="4"/>
      <c r="TAJ108" s="4"/>
      <c r="TAK108" s="4"/>
      <c r="TAL108" s="4"/>
      <c r="TAM108" s="4"/>
      <c r="TAN108" s="4"/>
      <c r="TAO108" s="4"/>
      <c r="TAP108" s="4"/>
      <c r="TAQ108" s="4"/>
      <c r="TAR108" s="4"/>
      <c r="TAS108" s="4"/>
      <c r="TAT108" s="4"/>
      <c r="TAU108" s="4"/>
      <c r="TAV108" s="4"/>
      <c r="TAW108" s="4"/>
      <c r="TAX108" s="4"/>
      <c r="TAY108" s="4"/>
      <c r="TAZ108" s="4"/>
      <c r="TBA108" s="4"/>
      <c r="TBB108" s="4"/>
      <c r="TBC108" s="4"/>
      <c r="TBD108" s="4"/>
      <c r="TBE108" s="4"/>
      <c r="TBF108" s="4"/>
      <c r="TBG108" s="4"/>
      <c r="TBH108" s="4"/>
      <c r="TBI108" s="4"/>
      <c r="TBJ108" s="4"/>
      <c r="TBK108" s="4"/>
      <c r="TBL108" s="4"/>
      <c r="TBM108" s="4"/>
      <c r="TBN108" s="4"/>
      <c r="TBO108" s="4"/>
      <c r="TBP108" s="4"/>
      <c r="TBQ108" s="4"/>
      <c r="TBR108" s="4"/>
      <c r="TBS108" s="4"/>
      <c r="TBT108" s="4"/>
      <c r="TBU108" s="4"/>
      <c r="TBV108" s="4"/>
      <c r="TBW108" s="4"/>
      <c r="TBX108" s="4"/>
      <c r="TBY108" s="4"/>
      <c r="TBZ108" s="4"/>
      <c r="TCA108" s="4"/>
      <c r="TCB108" s="4"/>
      <c r="TCC108" s="4"/>
      <c r="TCD108" s="4"/>
      <c r="TCE108" s="4"/>
      <c r="TCF108" s="4"/>
      <c r="TCG108" s="4"/>
      <c r="TCH108" s="4"/>
      <c r="TCI108" s="4"/>
      <c r="TCJ108" s="4"/>
      <c r="TCK108" s="4"/>
      <c r="TCL108" s="4"/>
      <c r="TCM108" s="4"/>
      <c r="TCN108" s="4"/>
      <c r="TCO108" s="4"/>
      <c r="TCP108" s="4"/>
      <c r="TCQ108" s="4"/>
      <c r="TCR108" s="4"/>
      <c r="TCS108" s="4"/>
      <c r="TCT108" s="4"/>
      <c r="TCU108" s="4"/>
      <c r="TCV108" s="4"/>
      <c r="TCW108" s="4"/>
      <c r="TCX108" s="4"/>
      <c r="TCY108" s="4"/>
      <c r="TCZ108" s="4"/>
      <c r="TDA108" s="4"/>
      <c r="TDB108" s="4"/>
      <c r="TDC108" s="4"/>
      <c r="TDD108" s="4"/>
      <c r="TDE108" s="4"/>
      <c r="TDF108" s="4"/>
      <c r="TDG108" s="4"/>
      <c r="TDH108" s="4"/>
      <c r="TDI108" s="4"/>
      <c r="TDJ108" s="4"/>
      <c r="TDK108" s="4"/>
      <c r="TDL108" s="4"/>
      <c r="TDM108" s="4"/>
      <c r="TDN108" s="4"/>
      <c r="TDO108" s="4"/>
      <c r="TDP108" s="4"/>
      <c r="TDQ108" s="4"/>
      <c r="TDR108" s="4"/>
      <c r="TDS108" s="4"/>
      <c r="TDT108" s="4"/>
      <c r="TDU108" s="4"/>
      <c r="TDV108" s="4"/>
      <c r="TDW108" s="4"/>
      <c r="TDX108" s="4"/>
      <c r="TDY108" s="4"/>
      <c r="TDZ108" s="4"/>
      <c r="TEA108" s="4"/>
      <c r="TEB108" s="4"/>
      <c r="TEC108" s="4"/>
      <c r="TED108" s="4"/>
      <c r="TEE108" s="4"/>
      <c r="TEF108" s="4"/>
      <c r="TEG108" s="4"/>
      <c r="TEH108" s="4"/>
      <c r="TEI108" s="4"/>
      <c r="TEJ108" s="4"/>
      <c r="TEK108" s="4"/>
      <c r="TEL108" s="4"/>
      <c r="TEM108" s="4"/>
      <c r="TEN108" s="4"/>
      <c r="TEO108" s="4"/>
      <c r="TEP108" s="4"/>
      <c r="TEQ108" s="4"/>
      <c r="TER108" s="4"/>
      <c r="TES108" s="4"/>
      <c r="TET108" s="4"/>
      <c r="TEU108" s="4"/>
      <c r="TEV108" s="4"/>
      <c r="TEW108" s="4"/>
      <c r="TEX108" s="4"/>
      <c r="TEY108" s="4"/>
      <c r="TEZ108" s="4"/>
      <c r="TFA108" s="4"/>
      <c r="TFB108" s="4"/>
      <c r="TFC108" s="4"/>
      <c r="TFD108" s="4"/>
      <c r="TFE108" s="4"/>
      <c r="TFF108" s="4"/>
      <c r="TFG108" s="4"/>
      <c r="TFH108" s="4"/>
      <c r="TFI108" s="4"/>
      <c r="TFJ108" s="4"/>
      <c r="TFK108" s="4"/>
      <c r="TFL108" s="4"/>
      <c r="TFM108" s="4"/>
      <c r="TFN108" s="4"/>
      <c r="TFO108" s="4"/>
      <c r="TFP108" s="4"/>
      <c r="TFQ108" s="4"/>
      <c r="TFR108" s="4"/>
      <c r="TFS108" s="4"/>
      <c r="TFT108" s="4"/>
      <c r="TFU108" s="4"/>
      <c r="TFV108" s="4"/>
      <c r="TFW108" s="4"/>
      <c r="TFX108" s="4"/>
      <c r="TFY108" s="4"/>
      <c r="TFZ108" s="4"/>
      <c r="TGA108" s="4"/>
      <c r="TGB108" s="4"/>
      <c r="TGC108" s="4"/>
      <c r="TGD108" s="4"/>
      <c r="TGE108" s="4"/>
      <c r="TGF108" s="4"/>
      <c r="TGG108" s="4"/>
      <c r="TGH108" s="4"/>
      <c r="TGI108" s="4"/>
      <c r="TGJ108" s="4"/>
      <c r="TGK108" s="4"/>
      <c r="TGL108" s="4"/>
      <c r="TGM108" s="4"/>
      <c r="TGN108" s="4"/>
      <c r="TGO108" s="4"/>
      <c r="TGP108" s="4"/>
      <c r="TGQ108" s="4"/>
      <c r="TGR108" s="4"/>
      <c r="TGS108" s="4"/>
      <c r="TGT108" s="4"/>
      <c r="TGU108" s="4"/>
      <c r="TGV108" s="4"/>
      <c r="TGW108" s="4"/>
      <c r="TGX108" s="4"/>
      <c r="TGY108" s="4"/>
      <c r="TGZ108" s="4"/>
      <c r="THA108" s="4"/>
      <c r="THB108" s="4"/>
      <c r="THC108" s="4"/>
      <c r="THD108" s="4"/>
      <c r="THE108" s="4"/>
      <c r="THF108" s="4"/>
      <c r="THG108" s="4"/>
      <c r="THH108" s="4"/>
      <c r="THI108" s="4"/>
      <c r="THJ108" s="4"/>
      <c r="THK108" s="4"/>
      <c r="THL108" s="4"/>
      <c r="THM108" s="4"/>
      <c r="THN108" s="4"/>
      <c r="THO108" s="4"/>
      <c r="THP108" s="4"/>
      <c r="THQ108" s="4"/>
      <c r="THR108" s="4"/>
      <c r="THS108" s="4"/>
      <c r="THT108" s="4"/>
      <c r="THU108" s="4"/>
      <c r="THV108" s="4"/>
      <c r="THW108" s="4"/>
      <c r="THX108" s="4"/>
      <c r="THY108" s="4"/>
      <c r="THZ108" s="4"/>
      <c r="TIA108" s="4"/>
      <c r="TIB108" s="4"/>
      <c r="TIC108" s="4"/>
      <c r="TID108" s="4"/>
      <c r="TIE108" s="4"/>
      <c r="TIF108" s="4"/>
      <c r="TIG108" s="4"/>
      <c r="TIH108" s="4"/>
      <c r="TII108" s="4"/>
      <c r="TIJ108" s="4"/>
      <c r="TIK108" s="4"/>
      <c r="TIL108" s="4"/>
      <c r="TIM108" s="4"/>
      <c r="TIN108" s="4"/>
      <c r="TIO108" s="4"/>
      <c r="TIP108" s="4"/>
      <c r="TIQ108" s="4"/>
      <c r="TIR108" s="4"/>
      <c r="TIS108" s="4"/>
      <c r="TIT108" s="4"/>
      <c r="TIU108" s="4"/>
      <c r="TIV108" s="4"/>
      <c r="TIW108" s="4"/>
      <c r="TIX108" s="4"/>
      <c r="TIY108" s="4"/>
      <c r="TIZ108" s="4"/>
      <c r="TJA108" s="4"/>
      <c r="TJB108" s="4"/>
      <c r="TJC108" s="4"/>
      <c r="TJD108" s="4"/>
      <c r="TJE108" s="4"/>
      <c r="TJF108" s="4"/>
      <c r="TJG108" s="4"/>
      <c r="TJH108" s="4"/>
      <c r="TJI108" s="4"/>
      <c r="TJJ108" s="4"/>
      <c r="TJK108" s="4"/>
      <c r="TJL108" s="4"/>
      <c r="TJM108" s="4"/>
      <c r="TJN108" s="4"/>
      <c r="TJO108" s="4"/>
      <c r="TJP108" s="4"/>
      <c r="TJQ108" s="4"/>
      <c r="TJR108" s="4"/>
      <c r="TJS108" s="4"/>
      <c r="TJT108" s="4"/>
      <c r="TJU108" s="4"/>
      <c r="TJV108" s="4"/>
      <c r="TJW108" s="4"/>
      <c r="TJX108" s="4"/>
      <c r="TJY108" s="4"/>
      <c r="TJZ108" s="4"/>
      <c r="TKA108" s="4"/>
      <c r="TKB108" s="4"/>
      <c r="TKC108" s="4"/>
      <c r="TKD108" s="4"/>
      <c r="TKE108" s="4"/>
      <c r="TKF108" s="4"/>
      <c r="TKG108" s="4"/>
      <c r="TKH108" s="4"/>
      <c r="TKI108" s="4"/>
      <c r="TKJ108" s="4"/>
      <c r="TKK108" s="4"/>
      <c r="TKL108" s="4"/>
      <c r="TKM108" s="4"/>
      <c r="TKN108" s="4"/>
      <c r="TKO108" s="4"/>
      <c r="TKP108" s="4"/>
      <c r="TKQ108" s="4"/>
      <c r="TKR108" s="4"/>
      <c r="TKS108" s="4"/>
      <c r="TKT108" s="4"/>
      <c r="TKU108" s="4"/>
      <c r="TKV108" s="4"/>
      <c r="TKW108" s="4"/>
      <c r="TKX108" s="4"/>
      <c r="TKY108" s="4"/>
      <c r="TKZ108" s="4"/>
      <c r="TLA108" s="4"/>
      <c r="TLB108" s="4"/>
      <c r="TLC108" s="4"/>
      <c r="TLD108" s="4"/>
      <c r="TLE108" s="4"/>
      <c r="TLF108" s="4"/>
      <c r="TLG108" s="4"/>
      <c r="TLH108" s="4"/>
      <c r="TLI108" s="4"/>
      <c r="TLJ108" s="4"/>
      <c r="TLK108" s="4"/>
      <c r="TLL108" s="4"/>
      <c r="TLM108" s="4"/>
      <c r="TLN108" s="4"/>
      <c r="TLO108" s="4"/>
      <c r="TLP108" s="4"/>
      <c r="TLQ108" s="4"/>
      <c r="TLR108" s="4"/>
      <c r="TLS108" s="4"/>
      <c r="TLT108" s="4"/>
      <c r="TLU108" s="4"/>
      <c r="TLV108" s="4"/>
      <c r="TLW108" s="4"/>
      <c r="TLX108" s="4"/>
      <c r="TLY108" s="4"/>
      <c r="TLZ108" s="4"/>
      <c r="TMA108" s="4"/>
      <c r="TMB108" s="4"/>
      <c r="TMC108" s="4"/>
      <c r="TMD108" s="4"/>
      <c r="TME108" s="4"/>
      <c r="TMF108" s="4"/>
      <c r="TMG108" s="4"/>
      <c r="TMH108" s="4"/>
      <c r="TMI108" s="4"/>
      <c r="TMJ108" s="4"/>
      <c r="TMK108" s="4"/>
      <c r="TML108" s="4"/>
      <c r="TMM108" s="4"/>
      <c r="TMN108" s="4"/>
      <c r="TMO108" s="4"/>
      <c r="TMP108" s="4"/>
      <c r="TMQ108" s="4"/>
      <c r="TMR108" s="4"/>
      <c r="TMS108" s="4"/>
      <c r="TMT108" s="4"/>
      <c r="TMU108" s="4"/>
      <c r="TMV108" s="4"/>
      <c r="TMW108" s="4"/>
      <c r="TMX108" s="4"/>
      <c r="TMY108" s="4"/>
      <c r="TMZ108" s="4"/>
      <c r="TNA108" s="4"/>
      <c r="TNB108" s="4"/>
      <c r="TNC108" s="4"/>
      <c r="TND108" s="4"/>
      <c r="TNE108" s="4"/>
      <c r="TNF108" s="4"/>
      <c r="TNG108" s="4"/>
      <c r="TNH108" s="4"/>
      <c r="TNI108" s="4"/>
      <c r="TNJ108" s="4"/>
      <c r="TNK108" s="4"/>
      <c r="TNL108" s="4"/>
      <c r="TNM108" s="4"/>
      <c r="TNN108" s="4"/>
      <c r="TNO108" s="4"/>
      <c r="TNP108" s="4"/>
      <c r="TNQ108" s="4"/>
      <c r="TNR108" s="4"/>
      <c r="TNS108" s="4"/>
      <c r="TNT108" s="4"/>
      <c r="TNU108" s="4"/>
      <c r="TNV108" s="4"/>
      <c r="TNW108" s="4"/>
      <c r="TNX108" s="4"/>
      <c r="TNY108" s="4"/>
      <c r="TNZ108" s="4"/>
      <c r="TOA108" s="4"/>
      <c r="TOB108" s="4"/>
      <c r="TOC108" s="4"/>
      <c r="TOD108" s="4"/>
      <c r="TOE108" s="4"/>
      <c r="TOF108" s="4"/>
      <c r="TOG108" s="4"/>
      <c r="TOH108" s="4"/>
      <c r="TOI108" s="4"/>
      <c r="TOJ108" s="4"/>
      <c r="TOK108" s="4"/>
      <c r="TOL108" s="4"/>
      <c r="TOM108" s="4"/>
      <c r="TON108" s="4"/>
      <c r="TOO108" s="4"/>
      <c r="TOP108" s="4"/>
      <c r="TOQ108" s="4"/>
      <c r="TOR108" s="4"/>
      <c r="TOS108" s="4"/>
      <c r="TOT108" s="4"/>
      <c r="TOU108" s="4"/>
      <c r="TOV108" s="4"/>
      <c r="TOW108" s="4"/>
      <c r="TOX108" s="4"/>
      <c r="TOY108" s="4"/>
      <c r="TOZ108" s="4"/>
      <c r="TPA108" s="4"/>
      <c r="TPB108" s="4"/>
      <c r="TPC108" s="4"/>
      <c r="TPD108" s="4"/>
      <c r="TPE108" s="4"/>
      <c r="TPF108" s="4"/>
      <c r="TPG108" s="4"/>
      <c r="TPH108" s="4"/>
      <c r="TPI108" s="4"/>
      <c r="TPJ108" s="4"/>
      <c r="TPK108" s="4"/>
      <c r="TPL108" s="4"/>
      <c r="TPM108" s="4"/>
      <c r="TPN108" s="4"/>
      <c r="TPO108" s="4"/>
      <c r="TPP108" s="4"/>
      <c r="TPQ108" s="4"/>
      <c r="TPR108" s="4"/>
      <c r="TPS108" s="4"/>
      <c r="TPT108" s="4"/>
      <c r="TPU108" s="4"/>
      <c r="TPV108" s="4"/>
      <c r="TPW108" s="4"/>
      <c r="TPX108" s="4"/>
      <c r="TPY108" s="4"/>
      <c r="TPZ108" s="4"/>
      <c r="TQA108" s="4"/>
      <c r="TQB108" s="4"/>
      <c r="TQC108" s="4"/>
      <c r="TQD108" s="4"/>
      <c r="TQE108" s="4"/>
      <c r="TQF108" s="4"/>
      <c r="TQG108" s="4"/>
      <c r="TQH108" s="4"/>
      <c r="TQI108" s="4"/>
      <c r="TQJ108" s="4"/>
      <c r="TQK108" s="4"/>
      <c r="TQL108" s="4"/>
      <c r="TQM108" s="4"/>
      <c r="TQN108" s="4"/>
      <c r="TQO108" s="4"/>
      <c r="TQP108" s="4"/>
      <c r="TQQ108" s="4"/>
      <c r="TQR108" s="4"/>
      <c r="TQS108" s="4"/>
      <c r="TQT108" s="4"/>
      <c r="TQU108" s="4"/>
      <c r="TQV108" s="4"/>
      <c r="TQW108" s="4"/>
      <c r="TQX108" s="4"/>
      <c r="TQY108" s="4"/>
      <c r="TQZ108" s="4"/>
      <c r="TRA108" s="4"/>
      <c r="TRB108" s="4"/>
      <c r="TRC108" s="4"/>
      <c r="TRD108" s="4"/>
      <c r="TRE108" s="4"/>
      <c r="TRF108" s="4"/>
      <c r="TRG108" s="4"/>
      <c r="TRH108" s="4"/>
      <c r="TRI108" s="4"/>
      <c r="TRJ108" s="4"/>
      <c r="TRK108" s="4"/>
      <c r="TRL108" s="4"/>
      <c r="TRM108" s="4"/>
      <c r="TRN108" s="4"/>
      <c r="TRO108" s="4"/>
      <c r="TRP108" s="4"/>
      <c r="TRQ108" s="4"/>
      <c r="TRR108" s="4"/>
      <c r="TRS108" s="4"/>
      <c r="TRT108" s="4"/>
      <c r="TRU108" s="4"/>
      <c r="TRV108" s="4"/>
      <c r="TRW108" s="4"/>
      <c r="TRX108" s="4"/>
      <c r="TRY108" s="4"/>
      <c r="TRZ108" s="4"/>
      <c r="TSA108" s="4"/>
      <c r="TSB108" s="4"/>
      <c r="TSC108" s="4"/>
      <c r="TSD108" s="4"/>
      <c r="TSE108" s="4"/>
      <c r="TSF108" s="4"/>
      <c r="TSG108" s="4"/>
      <c r="TSH108" s="4"/>
      <c r="TSI108" s="4"/>
      <c r="TSJ108" s="4"/>
      <c r="TSK108" s="4"/>
      <c r="TSL108" s="4"/>
      <c r="TSM108" s="4"/>
      <c r="TSN108" s="4"/>
      <c r="TSO108" s="4"/>
      <c r="TSP108" s="4"/>
      <c r="TSQ108" s="4"/>
      <c r="TSR108" s="4"/>
      <c r="TSS108" s="4"/>
      <c r="TST108" s="4"/>
      <c r="TSU108" s="4"/>
      <c r="TSV108" s="4"/>
      <c r="TSW108" s="4"/>
      <c r="TSX108" s="4"/>
      <c r="TSY108" s="4"/>
      <c r="TSZ108" s="4"/>
      <c r="TTA108" s="4"/>
      <c r="TTB108" s="4"/>
      <c r="TTC108" s="4"/>
      <c r="TTD108" s="4"/>
      <c r="TTE108" s="4"/>
      <c r="TTF108" s="4"/>
      <c r="TTG108" s="4"/>
      <c r="TTH108" s="4"/>
      <c r="TTI108" s="4"/>
      <c r="TTJ108" s="4"/>
      <c r="TTK108" s="4"/>
      <c r="TTL108" s="4"/>
      <c r="TTM108" s="4"/>
      <c r="TTN108" s="4"/>
      <c r="TTO108" s="4"/>
      <c r="TTP108" s="4"/>
      <c r="TTQ108" s="4"/>
      <c r="TTR108" s="4"/>
      <c r="TTS108" s="4"/>
      <c r="TTT108" s="4"/>
      <c r="TTU108" s="4"/>
      <c r="TTV108" s="4"/>
      <c r="TTW108" s="4"/>
      <c r="TTX108" s="4"/>
      <c r="TTY108" s="4"/>
      <c r="TTZ108" s="4"/>
      <c r="TUA108" s="4"/>
      <c r="TUB108" s="4"/>
      <c r="TUC108" s="4"/>
      <c r="TUD108" s="4"/>
      <c r="TUE108" s="4"/>
      <c r="TUF108" s="4"/>
      <c r="TUG108" s="4"/>
      <c r="TUH108" s="4"/>
      <c r="TUI108" s="4"/>
      <c r="TUJ108" s="4"/>
      <c r="TUK108" s="4"/>
      <c r="TUL108" s="4"/>
      <c r="TUM108" s="4"/>
      <c r="TUN108" s="4"/>
      <c r="TUO108" s="4"/>
      <c r="TUP108" s="4"/>
      <c r="TUQ108" s="4"/>
      <c r="TUR108" s="4"/>
      <c r="TUS108" s="4"/>
      <c r="TUT108" s="4"/>
      <c r="TUU108" s="4"/>
      <c r="TUV108" s="4"/>
      <c r="TUW108" s="4"/>
      <c r="TUX108" s="4"/>
      <c r="TUY108" s="4"/>
      <c r="TUZ108" s="4"/>
      <c r="TVA108" s="4"/>
      <c r="TVB108" s="4"/>
      <c r="TVC108" s="4"/>
      <c r="TVD108" s="4"/>
      <c r="TVE108" s="4"/>
      <c r="TVF108" s="4"/>
      <c r="TVG108" s="4"/>
      <c r="TVH108" s="4"/>
      <c r="TVI108" s="4"/>
      <c r="TVJ108" s="4"/>
      <c r="TVK108" s="4"/>
      <c r="TVL108" s="4"/>
      <c r="TVM108" s="4"/>
      <c r="TVN108" s="4"/>
      <c r="TVO108" s="4"/>
      <c r="TVP108" s="4"/>
      <c r="TVQ108" s="4"/>
      <c r="TVR108" s="4"/>
      <c r="TVS108" s="4"/>
      <c r="TVT108" s="4"/>
      <c r="TVU108" s="4"/>
      <c r="TVV108" s="4"/>
      <c r="TVW108" s="4"/>
      <c r="TVX108" s="4"/>
      <c r="TVY108" s="4"/>
      <c r="TVZ108" s="4"/>
      <c r="TWA108" s="4"/>
      <c r="TWB108" s="4"/>
      <c r="TWC108" s="4"/>
      <c r="TWD108" s="4"/>
      <c r="TWE108" s="4"/>
      <c r="TWF108" s="4"/>
      <c r="TWG108" s="4"/>
      <c r="TWH108" s="4"/>
      <c r="TWI108" s="4"/>
      <c r="TWJ108" s="4"/>
      <c r="TWK108" s="4"/>
      <c r="TWL108" s="4"/>
      <c r="TWM108" s="4"/>
      <c r="TWN108" s="4"/>
      <c r="TWO108" s="4"/>
      <c r="TWP108" s="4"/>
      <c r="TWQ108" s="4"/>
      <c r="TWR108" s="4"/>
      <c r="TWS108" s="4"/>
      <c r="TWT108" s="4"/>
      <c r="TWU108" s="4"/>
      <c r="TWV108" s="4"/>
      <c r="TWW108" s="4"/>
      <c r="TWX108" s="4"/>
      <c r="TWY108" s="4"/>
      <c r="TWZ108" s="4"/>
      <c r="TXA108" s="4"/>
      <c r="TXB108" s="4"/>
      <c r="TXC108" s="4"/>
      <c r="TXD108" s="4"/>
      <c r="TXE108" s="4"/>
      <c r="TXF108" s="4"/>
      <c r="TXG108" s="4"/>
      <c r="TXH108" s="4"/>
      <c r="TXI108" s="4"/>
      <c r="TXJ108" s="4"/>
      <c r="TXK108" s="4"/>
      <c r="TXL108" s="4"/>
      <c r="TXM108" s="4"/>
      <c r="TXN108" s="4"/>
      <c r="TXO108" s="4"/>
      <c r="TXP108" s="4"/>
      <c r="TXQ108" s="4"/>
      <c r="TXR108" s="4"/>
      <c r="TXS108" s="4"/>
      <c r="TXT108" s="4"/>
      <c r="TXU108" s="4"/>
      <c r="TXV108" s="4"/>
      <c r="TXW108" s="4"/>
      <c r="TXX108" s="4"/>
      <c r="TXY108" s="4"/>
      <c r="TXZ108" s="4"/>
      <c r="TYA108" s="4"/>
      <c r="TYB108" s="4"/>
      <c r="TYC108" s="4"/>
      <c r="TYD108" s="4"/>
      <c r="TYE108" s="4"/>
      <c r="TYF108" s="4"/>
      <c r="TYG108" s="4"/>
      <c r="TYH108" s="4"/>
      <c r="TYI108" s="4"/>
      <c r="TYJ108" s="4"/>
      <c r="TYK108" s="4"/>
      <c r="TYL108" s="4"/>
      <c r="TYM108" s="4"/>
      <c r="TYN108" s="4"/>
      <c r="TYO108" s="4"/>
      <c r="TYP108" s="4"/>
      <c r="TYQ108" s="4"/>
      <c r="TYR108" s="4"/>
      <c r="TYS108" s="4"/>
      <c r="TYT108" s="4"/>
      <c r="TYU108" s="4"/>
      <c r="TYV108" s="4"/>
      <c r="TYW108" s="4"/>
      <c r="TYX108" s="4"/>
      <c r="TYY108" s="4"/>
      <c r="TYZ108" s="4"/>
      <c r="TZA108" s="4"/>
      <c r="TZB108" s="4"/>
      <c r="TZC108" s="4"/>
      <c r="TZD108" s="4"/>
      <c r="TZE108" s="4"/>
      <c r="TZF108" s="4"/>
      <c r="TZG108" s="4"/>
      <c r="TZH108" s="4"/>
      <c r="TZI108" s="4"/>
      <c r="TZJ108" s="4"/>
      <c r="TZK108" s="4"/>
      <c r="TZL108" s="4"/>
      <c r="TZM108" s="4"/>
      <c r="TZN108" s="4"/>
      <c r="TZO108" s="4"/>
      <c r="TZP108" s="4"/>
      <c r="TZQ108" s="4"/>
      <c r="TZR108" s="4"/>
      <c r="TZS108" s="4"/>
      <c r="TZT108" s="4"/>
      <c r="TZU108" s="4"/>
      <c r="TZV108" s="4"/>
      <c r="TZW108" s="4"/>
      <c r="TZX108" s="4"/>
      <c r="TZY108" s="4"/>
      <c r="TZZ108" s="4"/>
      <c r="UAA108" s="4"/>
      <c r="UAB108" s="4"/>
      <c r="UAC108" s="4"/>
      <c r="UAD108" s="4"/>
      <c r="UAE108" s="4"/>
      <c r="UAF108" s="4"/>
      <c r="UAG108" s="4"/>
      <c r="UAH108" s="4"/>
      <c r="UAI108" s="4"/>
      <c r="UAJ108" s="4"/>
      <c r="UAK108" s="4"/>
      <c r="UAL108" s="4"/>
      <c r="UAM108" s="4"/>
      <c r="UAN108" s="4"/>
      <c r="UAO108" s="4"/>
      <c r="UAP108" s="4"/>
      <c r="UAQ108" s="4"/>
      <c r="UAR108" s="4"/>
      <c r="UAS108" s="4"/>
      <c r="UAT108" s="4"/>
      <c r="UAU108" s="4"/>
      <c r="UAV108" s="4"/>
      <c r="UAW108" s="4"/>
      <c r="UAX108" s="4"/>
      <c r="UAY108" s="4"/>
      <c r="UAZ108" s="4"/>
      <c r="UBA108" s="4"/>
      <c r="UBB108" s="4"/>
      <c r="UBC108" s="4"/>
      <c r="UBD108" s="4"/>
      <c r="UBE108" s="4"/>
      <c r="UBF108" s="4"/>
      <c r="UBG108" s="4"/>
      <c r="UBH108" s="4"/>
      <c r="UBI108" s="4"/>
      <c r="UBJ108" s="4"/>
      <c r="UBK108" s="4"/>
      <c r="UBL108" s="4"/>
      <c r="UBM108" s="4"/>
      <c r="UBN108" s="4"/>
      <c r="UBO108" s="4"/>
      <c r="UBP108" s="4"/>
      <c r="UBQ108" s="4"/>
      <c r="UBR108" s="4"/>
      <c r="UBS108" s="4"/>
      <c r="UBT108" s="4"/>
      <c r="UBU108" s="4"/>
      <c r="UBV108" s="4"/>
      <c r="UBW108" s="4"/>
      <c r="UBX108" s="4"/>
      <c r="UBY108" s="4"/>
      <c r="UBZ108" s="4"/>
      <c r="UCA108" s="4"/>
      <c r="UCB108" s="4"/>
      <c r="UCC108" s="4"/>
      <c r="UCD108" s="4"/>
      <c r="UCE108" s="4"/>
      <c r="UCF108" s="4"/>
      <c r="UCG108" s="4"/>
      <c r="UCH108" s="4"/>
      <c r="UCI108" s="4"/>
      <c r="UCJ108" s="4"/>
      <c r="UCK108" s="4"/>
      <c r="UCL108" s="4"/>
      <c r="UCM108" s="4"/>
      <c r="UCN108" s="4"/>
      <c r="UCO108" s="4"/>
      <c r="UCP108" s="4"/>
      <c r="UCQ108" s="4"/>
      <c r="UCR108" s="4"/>
      <c r="UCS108" s="4"/>
      <c r="UCT108" s="4"/>
      <c r="UCU108" s="4"/>
      <c r="UCV108" s="4"/>
      <c r="UCW108" s="4"/>
      <c r="UCX108" s="4"/>
      <c r="UCY108" s="4"/>
      <c r="UCZ108" s="4"/>
      <c r="UDA108" s="4"/>
      <c r="UDB108" s="4"/>
      <c r="UDC108" s="4"/>
      <c r="UDD108" s="4"/>
      <c r="UDE108" s="4"/>
      <c r="UDF108" s="4"/>
      <c r="UDG108" s="4"/>
      <c r="UDH108" s="4"/>
      <c r="UDI108" s="4"/>
      <c r="UDJ108" s="4"/>
      <c r="UDK108" s="4"/>
      <c r="UDL108" s="4"/>
      <c r="UDM108" s="4"/>
      <c r="UDN108" s="4"/>
      <c r="UDO108" s="4"/>
      <c r="UDP108" s="4"/>
      <c r="UDQ108" s="4"/>
      <c r="UDR108" s="4"/>
      <c r="UDS108" s="4"/>
      <c r="UDT108" s="4"/>
      <c r="UDU108" s="4"/>
      <c r="UDV108" s="4"/>
      <c r="UDW108" s="4"/>
      <c r="UDX108" s="4"/>
      <c r="UDY108" s="4"/>
      <c r="UDZ108" s="4"/>
      <c r="UEA108" s="4"/>
      <c r="UEB108" s="4"/>
      <c r="UEC108" s="4"/>
      <c r="UED108" s="4"/>
      <c r="UEE108" s="4"/>
      <c r="UEF108" s="4"/>
      <c r="UEG108" s="4"/>
      <c r="UEH108" s="4"/>
      <c r="UEI108" s="4"/>
      <c r="UEJ108" s="4"/>
      <c r="UEK108" s="4"/>
      <c r="UEL108" s="4"/>
      <c r="UEM108" s="4"/>
      <c r="UEN108" s="4"/>
      <c r="UEO108" s="4"/>
      <c r="UEP108" s="4"/>
      <c r="UEQ108" s="4"/>
      <c r="UER108" s="4"/>
      <c r="UES108" s="4"/>
      <c r="UET108" s="4"/>
      <c r="UEU108" s="4"/>
      <c r="UEV108" s="4"/>
      <c r="UEW108" s="4"/>
      <c r="UEX108" s="4"/>
      <c r="UEY108" s="4"/>
      <c r="UEZ108" s="4"/>
      <c r="UFA108" s="4"/>
      <c r="UFB108" s="4"/>
      <c r="UFC108" s="4"/>
      <c r="UFD108" s="4"/>
      <c r="UFE108" s="4"/>
      <c r="UFF108" s="4"/>
      <c r="UFG108" s="4"/>
      <c r="UFH108" s="4"/>
      <c r="UFI108" s="4"/>
      <c r="UFJ108" s="4"/>
      <c r="UFK108" s="4"/>
      <c r="UFL108" s="4"/>
      <c r="UFM108" s="4"/>
      <c r="UFN108" s="4"/>
      <c r="UFO108" s="4"/>
      <c r="UFP108" s="4"/>
      <c r="UFQ108" s="4"/>
      <c r="UFR108" s="4"/>
      <c r="UFS108" s="4"/>
      <c r="UFT108" s="4"/>
      <c r="UFU108" s="4"/>
      <c r="UFV108" s="4"/>
      <c r="UFW108" s="4"/>
      <c r="UFX108" s="4"/>
      <c r="UFY108" s="4"/>
      <c r="UFZ108" s="4"/>
      <c r="UGA108" s="4"/>
      <c r="UGB108" s="4"/>
      <c r="UGC108" s="4"/>
      <c r="UGD108" s="4"/>
      <c r="UGE108" s="4"/>
      <c r="UGF108" s="4"/>
      <c r="UGG108" s="4"/>
      <c r="UGH108" s="4"/>
      <c r="UGI108" s="4"/>
      <c r="UGJ108" s="4"/>
      <c r="UGK108" s="4"/>
      <c r="UGL108" s="4"/>
      <c r="UGM108" s="4"/>
      <c r="UGN108" s="4"/>
      <c r="UGO108" s="4"/>
      <c r="UGP108" s="4"/>
      <c r="UGQ108" s="4"/>
      <c r="UGR108" s="4"/>
      <c r="UGS108" s="4"/>
      <c r="UGT108" s="4"/>
      <c r="UGU108" s="4"/>
      <c r="UGV108" s="4"/>
      <c r="UGW108" s="4"/>
      <c r="UGX108" s="4"/>
      <c r="UGY108" s="4"/>
      <c r="UGZ108" s="4"/>
      <c r="UHA108" s="4"/>
      <c r="UHB108" s="4"/>
      <c r="UHC108" s="4"/>
      <c r="UHD108" s="4"/>
      <c r="UHE108" s="4"/>
      <c r="UHF108" s="4"/>
      <c r="UHG108" s="4"/>
      <c r="UHH108" s="4"/>
      <c r="UHI108" s="4"/>
      <c r="UHJ108" s="4"/>
      <c r="UHK108" s="4"/>
      <c r="UHL108" s="4"/>
      <c r="UHM108" s="4"/>
      <c r="UHN108" s="4"/>
      <c r="UHO108" s="4"/>
      <c r="UHP108" s="4"/>
      <c r="UHQ108" s="4"/>
      <c r="UHR108" s="4"/>
      <c r="UHS108" s="4"/>
      <c r="UHT108" s="4"/>
      <c r="UHU108" s="4"/>
      <c r="UHV108" s="4"/>
      <c r="UHW108" s="4"/>
      <c r="UHX108" s="4"/>
      <c r="UHY108" s="4"/>
      <c r="UHZ108" s="4"/>
      <c r="UIA108" s="4"/>
      <c r="UIB108" s="4"/>
      <c r="UIC108" s="4"/>
      <c r="UID108" s="4"/>
      <c r="UIE108" s="4"/>
      <c r="UIF108" s="4"/>
      <c r="UIG108" s="4"/>
      <c r="UIH108" s="4"/>
      <c r="UII108" s="4"/>
      <c r="UIJ108" s="4"/>
      <c r="UIK108" s="4"/>
      <c r="UIL108" s="4"/>
      <c r="UIM108" s="4"/>
      <c r="UIN108" s="4"/>
      <c r="UIO108" s="4"/>
      <c r="UIP108" s="4"/>
      <c r="UIQ108" s="4"/>
      <c r="UIR108" s="4"/>
      <c r="UIS108" s="4"/>
      <c r="UIT108" s="4"/>
      <c r="UIU108" s="4"/>
      <c r="UIV108" s="4"/>
      <c r="UIW108" s="4"/>
      <c r="UIX108" s="4"/>
      <c r="UIY108" s="4"/>
      <c r="UIZ108" s="4"/>
      <c r="UJA108" s="4"/>
      <c r="UJB108" s="4"/>
      <c r="UJC108" s="4"/>
      <c r="UJD108" s="4"/>
      <c r="UJE108" s="4"/>
      <c r="UJF108" s="4"/>
      <c r="UJG108" s="4"/>
      <c r="UJH108" s="4"/>
      <c r="UJI108" s="4"/>
      <c r="UJJ108" s="4"/>
      <c r="UJK108" s="4"/>
      <c r="UJL108" s="4"/>
      <c r="UJM108" s="4"/>
      <c r="UJN108" s="4"/>
      <c r="UJO108" s="4"/>
      <c r="UJP108" s="4"/>
      <c r="UJQ108" s="4"/>
      <c r="UJR108" s="4"/>
      <c r="UJS108" s="4"/>
      <c r="UJT108" s="4"/>
      <c r="UJU108" s="4"/>
      <c r="UJV108" s="4"/>
      <c r="UJW108" s="4"/>
      <c r="UJX108" s="4"/>
      <c r="UJY108" s="4"/>
      <c r="UJZ108" s="4"/>
      <c r="UKA108" s="4"/>
      <c r="UKB108" s="4"/>
      <c r="UKC108" s="4"/>
      <c r="UKD108" s="4"/>
      <c r="UKE108" s="4"/>
      <c r="UKF108" s="4"/>
      <c r="UKG108" s="4"/>
      <c r="UKH108" s="4"/>
      <c r="UKI108" s="4"/>
      <c r="UKJ108" s="4"/>
      <c r="UKK108" s="4"/>
      <c r="UKL108" s="4"/>
      <c r="UKM108" s="4"/>
      <c r="UKN108" s="4"/>
      <c r="UKO108" s="4"/>
      <c r="UKP108" s="4"/>
      <c r="UKQ108" s="4"/>
      <c r="UKR108" s="4"/>
      <c r="UKS108" s="4"/>
      <c r="UKT108" s="4"/>
      <c r="UKU108" s="4"/>
      <c r="UKV108" s="4"/>
      <c r="UKW108" s="4"/>
      <c r="UKX108" s="4"/>
      <c r="UKY108" s="4"/>
      <c r="UKZ108" s="4"/>
      <c r="ULA108" s="4"/>
      <c r="ULB108" s="4"/>
      <c r="ULC108" s="4"/>
      <c r="ULD108" s="4"/>
      <c r="ULE108" s="4"/>
      <c r="ULF108" s="4"/>
      <c r="ULG108" s="4"/>
      <c r="ULH108" s="4"/>
      <c r="ULI108" s="4"/>
      <c r="ULJ108" s="4"/>
      <c r="ULK108" s="4"/>
      <c r="ULL108" s="4"/>
      <c r="ULM108" s="4"/>
      <c r="ULN108" s="4"/>
      <c r="ULO108" s="4"/>
      <c r="ULP108" s="4"/>
      <c r="ULQ108" s="4"/>
      <c r="ULR108" s="4"/>
      <c r="ULS108" s="4"/>
      <c r="ULT108" s="4"/>
      <c r="ULU108" s="4"/>
      <c r="ULV108" s="4"/>
      <c r="ULW108" s="4"/>
      <c r="ULX108" s="4"/>
      <c r="ULY108" s="4"/>
      <c r="ULZ108" s="4"/>
      <c r="UMA108" s="4"/>
      <c r="UMB108" s="4"/>
      <c r="UMC108" s="4"/>
      <c r="UMD108" s="4"/>
      <c r="UME108" s="4"/>
      <c r="UMF108" s="4"/>
      <c r="UMG108" s="4"/>
      <c r="UMH108" s="4"/>
      <c r="UMI108" s="4"/>
      <c r="UMJ108" s="4"/>
      <c r="UMK108" s="4"/>
      <c r="UML108" s="4"/>
      <c r="UMM108" s="4"/>
      <c r="UMN108" s="4"/>
      <c r="UMO108" s="4"/>
      <c r="UMP108" s="4"/>
      <c r="UMQ108" s="4"/>
      <c r="UMR108" s="4"/>
      <c r="UMS108" s="4"/>
      <c r="UMT108" s="4"/>
      <c r="UMU108" s="4"/>
      <c r="UMV108" s="4"/>
      <c r="UMW108" s="4"/>
      <c r="UMX108" s="4"/>
      <c r="UMY108" s="4"/>
      <c r="UMZ108" s="4"/>
      <c r="UNA108" s="4"/>
      <c r="UNB108" s="4"/>
      <c r="UNC108" s="4"/>
      <c r="UND108" s="4"/>
      <c r="UNE108" s="4"/>
      <c r="UNF108" s="4"/>
      <c r="UNG108" s="4"/>
      <c r="UNH108" s="4"/>
      <c r="UNI108" s="4"/>
      <c r="UNJ108" s="4"/>
      <c r="UNK108" s="4"/>
      <c r="UNL108" s="4"/>
      <c r="UNM108" s="4"/>
      <c r="UNN108" s="4"/>
      <c r="UNO108" s="4"/>
      <c r="UNP108" s="4"/>
      <c r="UNQ108" s="4"/>
      <c r="UNR108" s="4"/>
      <c r="UNS108" s="4"/>
      <c r="UNT108" s="4"/>
      <c r="UNU108" s="4"/>
      <c r="UNV108" s="4"/>
      <c r="UNW108" s="4"/>
      <c r="UNX108" s="4"/>
      <c r="UNY108" s="4"/>
      <c r="UNZ108" s="4"/>
      <c r="UOA108" s="4"/>
      <c r="UOB108" s="4"/>
      <c r="UOC108" s="4"/>
      <c r="UOD108" s="4"/>
      <c r="UOE108" s="4"/>
      <c r="UOF108" s="4"/>
      <c r="UOG108" s="4"/>
      <c r="UOH108" s="4"/>
      <c r="UOI108" s="4"/>
      <c r="UOJ108" s="4"/>
      <c r="UOK108" s="4"/>
      <c r="UOL108" s="4"/>
      <c r="UOM108" s="4"/>
      <c r="UON108" s="4"/>
      <c r="UOO108" s="4"/>
      <c r="UOP108" s="4"/>
      <c r="UOQ108" s="4"/>
      <c r="UOR108" s="4"/>
      <c r="UOS108" s="4"/>
      <c r="UOT108" s="4"/>
      <c r="UOU108" s="4"/>
      <c r="UOV108" s="4"/>
      <c r="UOW108" s="4"/>
      <c r="UOX108" s="4"/>
      <c r="UOY108" s="4"/>
      <c r="UOZ108" s="4"/>
      <c r="UPA108" s="4"/>
      <c r="UPB108" s="4"/>
      <c r="UPC108" s="4"/>
      <c r="UPD108" s="4"/>
      <c r="UPE108" s="4"/>
      <c r="UPF108" s="4"/>
      <c r="UPG108" s="4"/>
      <c r="UPH108" s="4"/>
      <c r="UPI108" s="4"/>
      <c r="UPJ108" s="4"/>
      <c r="UPK108" s="4"/>
      <c r="UPL108" s="4"/>
      <c r="UPM108" s="4"/>
      <c r="UPN108" s="4"/>
      <c r="UPO108" s="4"/>
      <c r="UPP108" s="4"/>
      <c r="UPQ108" s="4"/>
      <c r="UPR108" s="4"/>
      <c r="UPS108" s="4"/>
      <c r="UPT108" s="4"/>
      <c r="UPU108" s="4"/>
      <c r="UPV108" s="4"/>
      <c r="UPW108" s="4"/>
      <c r="UPX108" s="4"/>
      <c r="UPY108" s="4"/>
      <c r="UPZ108" s="4"/>
      <c r="UQA108" s="4"/>
      <c r="UQB108" s="4"/>
      <c r="UQC108" s="4"/>
      <c r="UQD108" s="4"/>
      <c r="UQE108" s="4"/>
      <c r="UQF108" s="4"/>
      <c r="UQG108" s="4"/>
      <c r="UQH108" s="4"/>
      <c r="UQI108" s="4"/>
      <c r="UQJ108" s="4"/>
      <c r="UQK108" s="4"/>
      <c r="UQL108" s="4"/>
      <c r="UQM108" s="4"/>
      <c r="UQN108" s="4"/>
      <c r="UQO108" s="4"/>
      <c r="UQP108" s="4"/>
      <c r="UQQ108" s="4"/>
      <c r="UQR108" s="4"/>
      <c r="UQS108" s="4"/>
      <c r="UQT108" s="4"/>
      <c r="UQU108" s="4"/>
      <c r="UQV108" s="4"/>
      <c r="UQW108" s="4"/>
      <c r="UQX108" s="4"/>
      <c r="UQY108" s="4"/>
      <c r="UQZ108" s="4"/>
      <c r="URA108" s="4"/>
      <c r="URB108" s="4"/>
      <c r="URC108" s="4"/>
      <c r="URD108" s="4"/>
      <c r="URE108" s="4"/>
      <c r="URF108" s="4"/>
      <c r="URG108" s="4"/>
      <c r="URH108" s="4"/>
      <c r="URI108" s="4"/>
      <c r="URJ108" s="4"/>
      <c r="URK108" s="4"/>
      <c r="URL108" s="4"/>
      <c r="URM108" s="4"/>
      <c r="URN108" s="4"/>
      <c r="URO108" s="4"/>
      <c r="URP108" s="4"/>
      <c r="URQ108" s="4"/>
      <c r="URR108" s="4"/>
      <c r="URS108" s="4"/>
      <c r="URT108" s="4"/>
      <c r="URU108" s="4"/>
      <c r="URV108" s="4"/>
      <c r="URW108" s="4"/>
      <c r="URX108" s="4"/>
      <c r="URY108" s="4"/>
      <c r="URZ108" s="4"/>
      <c r="USA108" s="4"/>
      <c r="USB108" s="4"/>
      <c r="USC108" s="4"/>
      <c r="USD108" s="4"/>
      <c r="USE108" s="4"/>
      <c r="USF108" s="4"/>
      <c r="USG108" s="4"/>
      <c r="USH108" s="4"/>
      <c r="USI108" s="4"/>
      <c r="USJ108" s="4"/>
      <c r="USK108" s="4"/>
      <c r="USL108" s="4"/>
      <c r="USM108" s="4"/>
      <c r="USN108" s="4"/>
      <c r="USO108" s="4"/>
      <c r="USP108" s="4"/>
      <c r="USQ108" s="4"/>
      <c r="USR108" s="4"/>
      <c r="USS108" s="4"/>
      <c r="UST108" s="4"/>
      <c r="USU108" s="4"/>
      <c r="USV108" s="4"/>
      <c r="USW108" s="4"/>
      <c r="USX108" s="4"/>
      <c r="USY108" s="4"/>
      <c r="USZ108" s="4"/>
      <c r="UTA108" s="4"/>
      <c r="UTB108" s="4"/>
      <c r="UTC108" s="4"/>
      <c r="UTD108" s="4"/>
      <c r="UTE108" s="4"/>
      <c r="UTF108" s="4"/>
      <c r="UTG108" s="4"/>
      <c r="UTH108" s="4"/>
      <c r="UTI108" s="4"/>
      <c r="UTJ108" s="4"/>
      <c r="UTK108" s="4"/>
      <c r="UTL108" s="4"/>
      <c r="UTM108" s="4"/>
      <c r="UTN108" s="4"/>
      <c r="UTO108" s="4"/>
      <c r="UTP108" s="4"/>
      <c r="UTQ108" s="4"/>
      <c r="UTR108" s="4"/>
      <c r="UTS108" s="4"/>
      <c r="UTT108" s="4"/>
      <c r="UTU108" s="4"/>
      <c r="UTV108" s="4"/>
      <c r="UTW108" s="4"/>
      <c r="UTX108" s="4"/>
      <c r="UTY108" s="4"/>
      <c r="UTZ108" s="4"/>
      <c r="UUA108" s="4"/>
      <c r="UUB108" s="4"/>
      <c r="UUC108" s="4"/>
      <c r="UUD108" s="4"/>
      <c r="UUE108" s="4"/>
      <c r="UUF108" s="4"/>
      <c r="UUG108" s="4"/>
      <c r="UUH108" s="4"/>
      <c r="UUI108" s="4"/>
      <c r="UUJ108" s="4"/>
      <c r="UUK108" s="4"/>
      <c r="UUL108" s="4"/>
      <c r="UUM108" s="4"/>
      <c r="UUN108" s="4"/>
      <c r="UUO108" s="4"/>
      <c r="UUP108" s="4"/>
      <c r="UUQ108" s="4"/>
      <c r="UUR108" s="4"/>
      <c r="UUS108" s="4"/>
      <c r="UUT108" s="4"/>
      <c r="UUU108" s="4"/>
      <c r="UUV108" s="4"/>
      <c r="UUW108" s="4"/>
      <c r="UUX108" s="4"/>
      <c r="UUY108" s="4"/>
      <c r="UUZ108" s="4"/>
      <c r="UVA108" s="4"/>
      <c r="UVB108" s="4"/>
      <c r="UVC108" s="4"/>
      <c r="UVD108" s="4"/>
      <c r="UVE108" s="4"/>
      <c r="UVF108" s="4"/>
      <c r="UVG108" s="4"/>
      <c r="UVH108" s="4"/>
      <c r="UVI108" s="4"/>
      <c r="UVJ108" s="4"/>
      <c r="UVK108" s="4"/>
      <c r="UVL108" s="4"/>
      <c r="UVM108" s="4"/>
      <c r="UVN108" s="4"/>
      <c r="UVO108" s="4"/>
      <c r="UVP108" s="4"/>
      <c r="UVQ108" s="4"/>
      <c r="UVR108" s="4"/>
      <c r="UVS108" s="4"/>
      <c r="UVT108" s="4"/>
      <c r="UVU108" s="4"/>
      <c r="UVV108" s="4"/>
      <c r="UVW108" s="4"/>
      <c r="UVX108" s="4"/>
      <c r="UVY108" s="4"/>
      <c r="UVZ108" s="4"/>
      <c r="UWA108" s="4"/>
      <c r="UWB108" s="4"/>
      <c r="UWC108" s="4"/>
      <c r="UWD108" s="4"/>
      <c r="UWE108" s="4"/>
      <c r="UWF108" s="4"/>
      <c r="UWG108" s="4"/>
      <c r="UWH108" s="4"/>
      <c r="UWI108" s="4"/>
      <c r="UWJ108" s="4"/>
      <c r="UWK108" s="4"/>
      <c r="UWL108" s="4"/>
      <c r="UWM108" s="4"/>
      <c r="UWN108" s="4"/>
      <c r="UWO108" s="4"/>
      <c r="UWP108" s="4"/>
      <c r="UWQ108" s="4"/>
      <c r="UWR108" s="4"/>
      <c r="UWS108" s="4"/>
      <c r="UWT108" s="4"/>
      <c r="UWU108" s="4"/>
      <c r="UWV108" s="4"/>
      <c r="UWW108" s="4"/>
      <c r="UWX108" s="4"/>
      <c r="UWY108" s="4"/>
      <c r="UWZ108" s="4"/>
      <c r="UXA108" s="4"/>
      <c r="UXB108" s="4"/>
      <c r="UXC108" s="4"/>
      <c r="UXD108" s="4"/>
      <c r="UXE108" s="4"/>
      <c r="UXF108" s="4"/>
      <c r="UXG108" s="4"/>
      <c r="UXH108" s="4"/>
      <c r="UXI108" s="4"/>
      <c r="UXJ108" s="4"/>
      <c r="UXK108" s="4"/>
      <c r="UXL108" s="4"/>
      <c r="UXM108" s="4"/>
      <c r="UXN108" s="4"/>
      <c r="UXO108" s="4"/>
      <c r="UXP108" s="4"/>
      <c r="UXQ108" s="4"/>
      <c r="UXR108" s="4"/>
      <c r="UXS108" s="4"/>
      <c r="UXT108" s="4"/>
      <c r="UXU108" s="4"/>
      <c r="UXV108" s="4"/>
      <c r="UXW108" s="4"/>
      <c r="UXX108" s="4"/>
      <c r="UXY108" s="4"/>
      <c r="UXZ108" s="4"/>
      <c r="UYA108" s="4"/>
      <c r="UYB108" s="4"/>
      <c r="UYC108" s="4"/>
      <c r="UYD108" s="4"/>
      <c r="UYE108" s="4"/>
      <c r="UYF108" s="4"/>
      <c r="UYG108" s="4"/>
      <c r="UYH108" s="4"/>
      <c r="UYI108" s="4"/>
      <c r="UYJ108" s="4"/>
      <c r="UYK108" s="4"/>
      <c r="UYL108" s="4"/>
      <c r="UYM108" s="4"/>
      <c r="UYN108" s="4"/>
      <c r="UYO108" s="4"/>
      <c r="UYP108" s="4"/>
      <c r="UYQ108" s="4"/>
      <c r="UYR108" s="4"/>
      <c r="UYS108" s="4"/>
      <c r="UYT108" s="4"/>
      <c r="UYU108" s="4"/>
      <c r="UYV108" s="4"/>
      <c r="UYW108" s="4"/>
      <c r="UYX108" s="4"/>
      <c r="UYY108" s="4"/>
      <c r="UYZ108" s="4"/>
      <c r="UZA108" s="4"/>
      <c r="UZB108" s="4"/>
      <c r="UZC108" s="4"/>
      <c r="UZD108" s="4"/>
      <c r="UZE108" s="4"/>
      <c r="UZF108" s="4"/>
      <c r="UZG108" s="4"/>
      <c r="UZH108" s="4"/>
      <c r="UZI108" s="4"/>
      <c r="UZJ108" s="4"/>
      <c r="UZK108" s="4"/>
      <c r="UZL108" s="4"/>
      <c r="UZM108" s="4"/>
      <c r="UZN108" s="4"/>
      <c r="UZO108" s="4"/>
      <c r="UZP108" s="4"/>
      <c r="UZQ108" s="4"/>
      <c r="UZR108" s="4"/>
      <c r="UZS108" s="4"/>
      <c r="UZT108" s="4"/>
      <c r="UZU108" s="4"/>
      <c r="UZV108" s="4"/>
      <c r="UZW108" s="4"/>
      <c r="UZX108" s="4"/>
      <c r="UZY108" s="4"/>
      <c r="UZZ108" s="4"/>
      <c r="VAA108" s="4"/>
      <c r="VAB108" s="4"/>
      <c r="VAC108" s="4"/>
      <c r="VAD108" s="4"/>
      <c r="VAE108" s="4"/>
      <c r="VAF108" s="4"/>
      <c r="VAG108" s="4"/>
      <c r="VAH108" s="4"/>
      <c r="VAI108" s="4"/>
      <c r="VAJ108" s="4"/>
      <c r="VAK108" s="4"/>
      <c r="VAL108" s="4"/>
      <c r="VAM108" s="4"/>
      <c r="VAN108" s="4"/>
      <c r="VAO108" s="4"/>
      <c r="VAP108" s="4"/>
      <c r="VAQ108" s="4"/>
      <c r="VAR108" s="4"/>
      <c r="VAS108" s="4"/>
      <c r="VAT108" s="4"/>
      <c r="VAU108" s="4"/>
      <c r="VAV108" s="4"/>
      <c r="VAW108" s="4"/>
      <c r="VAX108" s="4"/>
      <c r="VAY108" s="4"/>
      <c r="VAZ108" s="4"/>
      <c r="VBA108" s="4"/>
      <c r="VBB108" s="4"/>
      <c r="VBC108" s="4"/>
      <c r="VBD108" s="4"/>
      <c r="VBE108" s="4"/>
      <c r="VBF108" s="4"/>
      <c r="VBG108" s="4"/>
      <c r="VBH108" s="4"/>
      <c r="VBI108" s="4"/>
      <c r="VBJ108" s="4"/>
      <c r="VBK108" s="4"/>
      <c r="VBL108" s="4"/>
      <c r="VBM108" s="4"/>
      <c r="VBN108" s="4"/>
      <c r="VBO108" s="4"/>
      <c r="VBP108" s="4"/>
      <c r="VBQ108" s="4"/>
      <c r="VBR108" s="4"/>
      <c r="VBS108" s="4"/>
      <c r="VBT108" s="4"/>
      <c r="VBU108" s="4"/>
      <c r="VBV108" s="4"/>
      <c r="VBW108" s="4"/>
      <c r="VBX108" s="4"/>
      <c r="VBY108" s="4"/>
      <c r="VBZ108" s="4"/>
      <c r="VCA108" s="4"/>
      <c r="VCB108" s="4"/>
      <c r="VCC108" s="4"/>
      <c r="VCD108" s="4"/>
      <c r="VCE108" s="4"/>
      <c r="VCF108" s="4"/>
      <c r="VCG108" s="4"/>
      <c r="VCH108" s="4"/>
      <c r="VCI108" s="4"/>
      <c r="VCJ108" s="4"/>
      <c r="VCK108" s="4"/>
      <c r="VCL108" s="4"/>
      <c r="VCM108" s="4"/>
      <c r="VCN108" s="4"/>
      <c r="VCO108" s="4"/>
      <c r="VCP108" s="4"/>
      <c r="VCQ108" s="4"/>
      <c r="VCR108" s="4"/>
      <c r="VCS108" s="4"/>
      <c r="VCT108" s="4"/>
      <c r="VCU108" s="4"/>
      <c r="VCV108" s="4"/>
      <c r="VCW108" s="4"/>
      <c r="VCX108" s="4"/>
      <c r="VCY108" s="4"/>
      <c r="VCZ108" s="4"/>
      <c r="VDA108" s="4"/>
      <c r="VDB108" s="4"/>
      <c r="VDC108" s="4"/>
      <c r="VDD108" s="4"/>
      <c r="VDE108" s="4"/>
      <c r="VDF108" s="4"/>
      <c r="VDG108" s="4"/>
      <c r="VDH108" s="4"/>
      <c r="VDI108" s="4"/>
      <c r="VDJ108" s="4"/>
      <c r="VDK108" s="4"/>
      <c r="VDL108" s="4"/>
      <c r="VDM108" s="4"/>
      <c r="VDN108" s="4"/>
      <c r="VDO108" s="4"/>
      <c r="VDP108" s="4"/>
      <c r="VDQ108" s="4"/>
      <c r="VDR108" s="4"/>
      <c r="VDS108" s="4"/>
      <c r="VDT108" s="4"/>
      <c r="VDU108" s="4"/>
      <c r="VDV108" s="4"/>
      <c r="VDW108" s="4"/>
      <c r="VDX108" s="4"/>
      <c r="VDY108" s="4"/>
      <c r="VDZ108" s="4"/>
      <c r="VEA108" s="4"/>
      <c r="VEB108" s="4"/>
      <c r="VEC108" s="4"/>
      <c r="VED108" s="4"/>
      <c r="VEE108" s="4"/>
      <c r="VEF108" s="4"/>
      <c r="VEG108" s="4"/>
      <c r="VEH108" s="4"/>
      <c r="VEI108" s="4"/>
      <c r="VEJ108" s="4"/>
      <c r="VEK108" s="4"/>
      <c r="VEL108" s="4"/>
      <c r="VEM108" s="4"/>
      <c r="VEN108" s="4"/>
      <c r="VEO108" s="4"/>
      <c r="VEP108" s="4"/>
      <c r="VEQ108" s="4"/>
      <c r="VER108" s="4"/>
      <c r="VES108" s="4"/>
      <c r="VET108" s="4"/>
      <c r="VEU108" s="4"/>
      <c r="VEV108" s="4"/>
      <c r="VEW108" s="4"/>
      <c r="VEX108" s="4"/>
      <c r="VEY108" s="4"/>
      <c r="VEZ108" s="4"/>
      <c r="VFA108" s="4"/>
      <c r="VFB108" s="4"/>
      <c r="VFC108" s="4"/>
      <c r="VFD108" s="4"/>
      <c r="VFE108" s="4"/>
      <c r="VFF108" s="4"/>
      <c r="VFG108" s="4"/>
      <c r="VFH108" s="4"/>
      <c r="VFI108" s="4"/>
      <c r="VFJ108" s="4"/>
      <c r="VFK108" s="4"/>
      <c r="VFL108" s="4"/>
      <c r="VFM108" s="4"/>
      <c r="VFN108" s="4"/>
      <c r="VFO108" s="4"/>
      <c r="VFP108" s="4"/>
      <c r="VFQ108" s="4"/>
      <c r="VFR108" s="4"/>
      <c r="VFS108" s="4"/>
      <c r="VFT108" s="4"/>
      <c r="VFU108" s="4"/>
      <c r="VFV108" s="4"/>
      <c r="VFW108" s="4"/>
      <c r="VFX108" s="4"/>
      <c r="VFY108" s="4"/>
      <c r="VFZ108" s="4"/>
      <c r="VGA108" s="4"/>
      <c r="VGB108" s="4"/>
      <c r="VGC108" s="4"/>
      <c r="VGD108" s="4"/>
      <c r="VGE108" s="4"/>
      <c r="VGF108" s="4"/>
      <c r="VGG108" s="4"/>
      <c r="VGH108" s="4"/>
      <c r="VGI108" s="4"/>
      <c r="VGJ108" s="4"/>
      <c r="VGK108" s="4"/>
      <c r="VGL108" s="4"/>
      <c r="VGM108" s="4"/>
      <c r="VGN108" s="4"/>
      <c r="VGO108" s="4"/>
      <c r="VGP108" s="4"/>
      <c r="VGQ108" s="4"/>
      <c r="VGR108" s="4"/>
      <c r="VGS108" s="4"/>
      <c r="VGT108" s="4"/>
      <c r="VGU108" s="4"/>
      <c r="VGV108" s="4"/>
      <c r="VGW108" s="4"/>
      <c r="VGX108" s="4"/>
      <c r="VGY108" s="4"/>
      <c r="VGZ108" s="4"/>
      <c r="VHA108" s="4"/>
      <c r="VHB108" s="4"/>
      <c r="VHC108" s="4"/>
      <c r="VHD108" s="4"/>
      <c r="VHE108" s="4"/>
      <c r="VHF108" s="4"/>
      <c r="VHG108" s="4"/>
      <c r="VHH108" s="4"/>
      <c r="VHI108" s="4"/>
      <c r="VHJ108" s="4"/>
      <c r="VHK108" s="4"/>
      <c r="VHL108" s="4"/>
      <c r="VHM108" s="4"/>
      <c r="VHN108" s="4"/>
      <c r="VHO108" s="4"/>
      <c r="VHP108" s="4"/>
      <c r="VHQ108" s="4"/>
      <c r="VHR108" s="4"/>
      <c r="VHS108" s="4"/>
      <c r="VHT108" s="4"/>
      <c r="VHU108" s="4"/>
      <c r="VHV108" s="4"/>
      <c r="VHW108" s="4"/>
      <c r="VHX108" s="4"/>
      <c r="VHY108" s="4"/>
      <c r="VHZ108" s="4"/>
      <c r="VIA108" s="4"/>
      <c r="VIB108" s="4"/>
      <c r="VIC108" s="4"/>
      <c r="VID108" s="4"/>
      <c r="VIE108" s="4"/>
      <c r="VIF108" s="4"/>
      <c r="VIG108" s="4"/>
      <c r="VIH108" s="4"/>
      <c r="VII108" s="4"/>
      <c r="VIJ108" s="4"/>
      <c r="VIK108" s="4"/>
      <c r="VIL108" s="4"/>
      <c r="VIM108" s="4"/>
      <c r="VIN108" s="4"/>
      <c r="VIO108" s="4"/>
      <c r="VIP108" s="4"/>
      <c r="VIQ108" s="4"/>
      <c r="VIR108" s="4"/>
      <c r="VIS108" s="4"/>
      <c r="VIT108" s="4"/>
      <c r="VIU108" s="4"/>
      <c r="VIV108" s="4"/>
      <c r="VIW108" s="4"/>
      <c r="VIX108" s="4"/>
      <c r="VIY108" s="4"/>
      <c r="VIZ108" s="4"/>
      <c r="VJA108" s="4"/>
      <c r="VJB108" s="4"/>
      <c r="VJC108" s="4"/>
      <c r="VJD108" s="4"/>
      <c r="VJE108" s="4"/>
      <c r="VJF108" s="4"/>
      <c r="VJG108" s="4"/>
      <c r="VJH108" s="4"/>
      <c r="VJI108" s="4"/>
      <c r="VJJ108" s="4"/>
      <c r="VJK108" s="4"/>
      <c r="VJL108" s="4"/>
      <c r="VJM108" s="4"/>
      <c r="VJN108" s="4"/>
      <c r="VJO108" s="4"/>
      <c r="VJP108" s="4"/>
      <c r="VJQ108" s="4"/>
      <c r="VJR108" s="4"/>
      <c r="VJS108" s="4"/>
      <c r="VJT108" s="4"/>
      <c r="VJU108" s="4"/>
      <c r="VJV108" s="4"/>
      <c r="VJW108" s="4"/>
      <c r="VJX108" s="4"/>
      <c r="VJY108" s="4"/>
      <c r="VJZ108" s="4"/>
      <c r="VKA108" s="4"/>
      <c r="VKB108" s="4"/>
      <c r="VKC108" s="4"/>
      <c r="VKD108" s="4"/>
      <c r="VKE108" s="4"/>
      <c r="VKF108" s="4"/>
      <c r="VKG108" s="4"/>
      <c r="VKH108" s="4"/>
      <c r="VKI108" s="4"/>
      <c r="VKJ108" s="4"/>
      <c r="VKK108" s="4"/>
      <c r="VKL108" s="4"/>
      <c r="VKM108" s="4"/>
      <c r="VKN108" s="4"/>
      <c r="VKO108" s="4"/>
      <c r="VKP108" s="4"/>
      <c r="VKQ108" s="4"/>
      <c r="VKR108" s="4"/>
      <c r="VKS108" s="4"/>
      <c r="VKT108" s="4"/>
      <c r="VKU108" s="4"/>
      <c r="VKV108" s="4"/>
      <c r="VKW108" s="4"/>
      <c r="VKX108" s="4"/>
      <c r="VKY108" s="4"/>
      <c r="VKZ108" s="4"/>
      <c r="VLA108" s="4"/>
      <c r="VLB108" s="4"/>
      <c r="VLC108" s="4"/>
      <c r="VLD108" s="4"/>
      <c r="VLE108" s="4"/>
      <c r="VLF108" s="4"/>
      <c r="VLG108" s="4"/>
      <c r="VLH108" s="4"/>
      <c r="VLI108" s="4"/>
      <c r="VLJ108" s="4"/>
      <c r="VLK108" s="4"/>
      <c r="VLL108" s="4"/>
      <c r="VLM108" s="4"/>
      <c r="VLN108" s="4"/>
      <c r="VLO108" s="4"/>
      <c r="VLP108" s="4"/>
      <c r="VLQ108" s="4"/>
      <c r="VLR108" s="4"/>
      <c r="VLS108" s="4"/>
      <c r="VLT108" s="4"/>
      <c r="VLU108" s="4"/>
      <c r="VLV108" s="4"/>
      <c r="VLW108" s="4"/>
      <c r="VLX108" s="4"/>
      <c r="VLY108" s="4"/>
      <c r="VLZ108" s="4"/>
      <c r="VMA108" s="4"/>
      <c r="VMB108" s="4"/>
      <c r="VMC108" s="4"/>
      <c r="VMD108" s="4"/>
      <c r="VME108" s="4"/>
      <c r="VMF108" s="4"/>
      <c r="VMG108" s="4"/>
      <c r="VMH108" s="4"/>
      <c r="VMI108" s="4"/>
      <c r="VMJ108" s="4"/>
      <c r="VMK108" s="4"/>
      <c r="VML108" s="4"/>
      <c r="VMM108" s="4"/>
      <c r="VMN108" s="4"/>
      <c r="VMO108" s="4"/>
      <c r="VMP108" s="4"/>
      <c r="VMQ108" s="4"/>
      <c r="VMR108" s="4"/>
      <c r="VMS108" s="4"/>
      <c r="VMT108" s="4"/>
      <c r="VMU108" s="4"/>
      <c r="VMV108" s="4"/>
      <c r="VMW108" s="4"/>
      <c r="VMX108" s="4"/>
      <c r="VMY108" s="4"/>
      <c r="VMZ108" s="4"/>
      <c r="VNA108" s="4"/>
      <c r="VNB108" s="4"/>
      <c r="VNC108" s="4"/>
      <c r="VND108" s="4"/>
      <c r="VNE108" s="4"/>
      <c r="VNF108" s="4"/>
      <c r="VNG108" s="4"/>
      <c r="VNH108" s="4"/>
      <c r="VNI108" s="4"/>
      <c r="VNJ108" s="4"/>
      <c r="VNK108" s="4"/>
      <c r="VNL108" s="4"/>
      <c r="VNM108" s="4"/>
      <c r="VNN108" s="4"/>
      <c r="VNO108" s="4"/>
      <c r="VNP108" s="4"/>
      <c r="VNQ108" s="4"/>
      <c r="VNR108" s="4"/>
      <c r="VNS108" s="4"/>
      <c r="VNT108" s="4"/>
      <c r="VNU108" s="4"/>
      <c r="VNV108" s="4"/>
      <c r="VNW108" s="4"/>
      <c r="VNX108" s="4"/>
      <c r="VNY108" s="4"/>
      <c r="VNZ108" s="4"/>
      <c r="VOA108" s="4"/>
      <c r="VOB108" s="4"/>
      <c r="VOC108" s="4"/>
      <c r="VOD108" s="4"/>
      <c r="VOE108" s="4"/>
      <c r="VOF108" s="4"/>
      <c r="VOG108" s="4"/>
      <c r="VOH108" s="4"/>
      <c r="VOI108" s="4"/>
      <c r="VOJ108" s="4"/>
      <c r="VOK108" s="4"/>
      <c r="VOL108" s="4"/>
      <c r="VOM108" s="4"/>
      <c r="VON108" s="4"/>
      <c r="VOO108" s="4"/>
      <c r="VOP108" s="4"/>
      <c r="VOQ108" s="4"/>
      <c r="VOR108" s="4"/>
      <c r="VOS108" s="4"/>
      <c r="VOT108" s="4"/>
      <c r="VOU108" s="4"/>
      <c r="VOV108" s="4"/>
      <c r="VOW108" s="4"/>
      <c r="VOX108" s="4"/>
      <c r="VOY108" s="4"/>
      <c r="VOZ108" s="4"/>
      <c r="VPA108" s="4"/>
      <c r="VPB108" s="4"/>
      <c r="VPC108" s="4"/>
      <c r="VPD108" s="4"/>
      <c r="VPE108" s="4"/>
      <c r="VPF108" s="4"/>
      <c r="VPG108" s="4"/>
      <c r="VPH108" s="4"/>
      <c r="VPI108" s="4"/>
      <c r="VPJ108" s="4"/>
      <c r="VPK108" s="4"/>
      <c r="VPL108" s="4"/>
      <c r="VPM108" s="4"/>
      <c r="VPN108" s="4"/>
      <c r="VPO108" s="4"/>
      <c r="VPP108" s="4"/>
      <c r="VPQ108" s="4"/>
      <c r="VPR108" s="4"/>
      <c r="VPS108" s="4"/>
      <c r="VPT108" s="4"/>
      <c r="VPU108" s="4"/>
      <c r="VPV108" s="4"/>
      <c r="VPW108" s="4"/>
      <c r="VPX108" s="4"/>
      <c r="VPY108" s="4"/>
      <c r="VPZ108" s="4"/>
      <c r="VQA108" s="4"/>
      <c r="VQB108" s="4"/>
      <c r="VQC108" s="4"/>
      <c r="VQD108" s="4"/>
      <c r="VQE108" s="4"/>
      <c r="VQF108" s="4"/>
      <c r="VQG108" s="4"/>
      <c r="VQH108" s="4"/>
      <c r="VQI108" s="4"/>
      <c r="VQJ108" s="4"/>
      <c r="VQK108" s="4"/>
      <c r="VQL108" s="4"/>
      <c r="VQM108" s="4"/>
      <c r="VQN108" s="4"/>
      <c r="VQO108" s="4"/>
      <c r="VQP108" s="4"/>
      <c r="VQQ108" s="4"/>
      <c r="VQR108" s="4"/>
      <c r="VQS108" s="4"/>
      <c r="VQT108" s="4"/>
      <c r="VQU108" s="4"/>
      <c r="VQV108" s="4"/>
      <c r="VQW108" s="4"/>
      <c r="VQX108" s="4"/>
      <c r="VQY108" s="4"/>
      <c r="VQZ108" s="4"/>
      <c r="VRA108" s="4"/>
      <c r="VRB108" s="4"/>
      <c r="VRC108" s="4"/>
      <c r="VRD108" s="4"/>
      <c r="VRE108" s="4"/>
      <c r="VRF108" s="4"/>
      <c r="VRG108" s="4"/>
      <c r="VRH108" s="4"/>
      <c r="VRI108" s="4"/>
      <c r="VRJ108" s="4"/>
      <c r="VRK108" s="4"/>
      <c r="VRL108" s="4"/>
      <c r="VRM108" s="4"/>
      <c r="VRN108" s="4"/>
      <c r="VRO108" s="4"/>
      <c r="VRP108" s="4"/>
      <c r="VRQ108" s="4"/>
      <c r="VRR108" s="4"/>
      <c r="VRS108" s="4"/>
      <c r="VRT108" s="4"/>
      <c r="VRU108" s="4"/>
      <c r="VRV108" s="4"/>
      <c r="VRW108" s="4"/>
      <c r="VRX108" s="4"/>
      <c r="VRY108" s="4"/>
      <c r="VRZ108" s="4"/>
      <c r="VSA108" s="4"/>
      <c r="VSB108" s="4"/>
      <c r="VSC108" s="4"/>
      <c r="VSD108" s="4"/>
      <c r="VSE108" s="4"/>
      <c r="VSF108" s="4"/>
      <c r="VSG108" s="4"/>
      <c r="VSH108" s="4"/>
      <c r="VSI108" s="4"/>
      <c r="VSJ108" s="4"/>
      <c r="VSK108" s="4"/>
      <c r="VSL108" s="4"/>
      <c r="VSM108" s="4"/>
      <c r="VSN108" s="4"/>
      <c r="VSO108" s="4"/>
      <c r="VSP108" s="4"/>
      <c r="VSQ108" s="4"/>
      <c r="VSR108" s="4"/>
      <c r="VSS108" s="4"/>
      <c r="VST108" s="4"/>
      <c r="VSU108" s="4"/>
      <c r="VSV108" s="4"/>
      <c r="VSW108" s="4"/>
      <c r="VSX108" s="4"/>
      <c r="VSY108" s="4"/>
      <c r="VSZ108" s="4"/>
      <c r="VTA108" s="4"/>
      <c r="VTB108" s="4"/>
      <c r="VTC108" s="4"/>
      <c r="VTD108" s="4"/>
      <c r="VTE108" s="4"/>
      <c r="VTF108" s="4"/>
      <c r="VTG108" s="4"/>
      <c r="VTH108" s="4"/>
      <c r="VTI108" s="4"/>
      <c r="VTJ108" s="4"/>
      <c r="VTK108" s="4"/>
      <c r="VTL108" s="4"/>
      <c r="VTM108" s="4"/>
      <c r="VTN108" s="4"/>
      <c r="VTO108" s="4"/>
      <c r="VTP108" s="4"/>
      <c r="VTQ108" s="4"/>
      <c r="VTR108" s="4"/>
      <c r="VTS108" s="4"/>
      <c r="VTT108" s="4"/>
      <c r="VTU108" s="4"/>
      <c r="VTV108" s="4"/>
      <c r="VTW108" s="4"/>
      <c r="VTX108" s="4"/>
      <c r="VTY108" s="4"/>
      <c r="VTZ108" s="4"/>
      <c r="VUA108" s="4"/>
      <c r="VUB108" s="4"/>
      <c r="VUC108" s="4"/>
      <c r="VUD108" s="4"/>
      <c r="VUE108" s="4"/>
      <c r="VUF108" s="4"/>
      <c r="VUG108" s="4"/>
      <c r="VUH108" s="4"/>
      <c r="VUI108" s="4"/>
      <c r="VUJ108" s="4"/>
      <c r="VUK108" s="4"/>
      <c r="VUL108" s="4"/>
      <c r="VUM108" s="4"/>
      <c r="VUN108" s="4"/>
      <c r="VUO108" s="4"/>
      <c r="VUP108" s="4"/>
      <c r="VUQ108" s="4"/>
      <c r="VUR108" s="4"/>
      <c r="VUS108" s="4"/>
      <c r="VUT108" s="4"/>
      <c r="VUU108" s="4"/>
      <c r="VUV108" s="4"/>
      <c r="VUW108" s="4"/>
      <c r="VUX108" s="4"/>
      <c r="VUY108" s="4"/>
      <c r="VUZ108" s="4"/>
      <c r="VVA108" s="4"/>
      <c r="VVB108" s="4"/>
      <c r="VVC108" s="4"/>
      <c r="VVD108" s="4"/>
      <c r="VVE108" s="4"/>
      <c r="VVF108" s="4"/>
      <c r="VVG108" s="4"/>
      <c r="VVH108" s="4"/>
      <c r="VVI108" s="4"/>
      <c r="VVJ108" s="4"/>
      <c r="VVK108" s="4"/>
      <c r="VVL108" s="4"/>
      <c r="VVM108" s="4"/>
      <c r="VVN108" s="4"/>
      <c r="VVO108" s="4"/>
      <c r="VVP108" s="4"/>
      <c r="VVQ108" s="4"/>
      <c r="VVR108" s="4"/>
      <c r="VVS108" s="4"/>
      <c r="VVT108" s="4"/>
      <c r="VVU108" s="4"/>
      <c r="VVV108" s="4"/>
      <c r="VVW108" s="4"/>
      <c r="VVX108" s="4"/>
      <c r="VVY108" s="4"/>
      <c r="VVZ108" s="4"/>
      <c r="VWA108" s="4"/>
      <c r="VWB108" s="4"/>
      <c r="VWC108" s="4"/>
      <c r="VWD108" s="4"/>
      <c r="VWE108" s="4"/>
      <c r="VWF108" s="4"/>
      <c r="VWG108" s="4"/>
      <c r="VWH108" s="4"/>
      <c r="VWI108" s="4"/>
      <c r="VWJ108" s="4"/>
      <c r="VWK108" s="4"/>
      <c r="VWL108" s="4"/>
      <c r="VWM108" s="4"/>
      <c r="VWN108" s="4"/>
      <c r="VWO108" s="4"/>
      <c r="VWP108" s="4"/>
      <c r="VWQ108" s="4"/>
      <c r="VWR108" s="4"/>
      <c r="VWS108" s="4"/>
      <c r="VWT108" s="4"/>
      <c r="VWU108" s="4"/>
      <c r="VWV108" s="4"/>
      <c r="VWW108" s="4"/>
      <c r="VWX108" s="4"/>
      <c r="VWY108" s="4"/>
      <c r="VWZ108" s="4"/>
      <c r="VXA108" s="4"/>
      <c r="VXB108" s="4"/>
      <c r="VXC108" s="4"/>
      <c r="VXD108" s="4"/>
      <c r="VXE108" s="4"/>
      <c r="VXF108" s="4"/>
      <c r="VXG108" s="4"/>
      <c r="VXH108" s="4"/>
      <c r="VXI108" s="4"/>
      <c r="VXJ108" s="4"/>
      <c r="VXK108" s="4"/>
      <c r="VXL108" s="4"/>
      <c r="VXM108" s="4"/>
      <c r="VXN108" s="4"/>
      <c r="VXO108" s="4"/>
      <c r="VXP108" s="4"/>
      <c r="VXQ108" s="4"/>
      <c r="VXR108" s="4"/>
      <c r="VXS108" s="4"/>
      <c r="VXT108" s="4"/>
      <c r="VXU108" s="4"/>
      <c r="VXV108" s="4"/>
      <c r="VXW108" s="4"/>
      <c r="VXX108" s="4"/>
      <c r="VXY108" s="4"/>
      <c r="VXZ108" s="4"/>
      <c r="VYA108" s="4"/>
      <c r="VYB108" s="4"/>
      <c r="VYC108" s="4"/>
      <c r="VYD108" s="4"/>
      <c r="VYE108" s="4"/>
      <c r="VYF108" s="4"/>
      <c r="VYG108" s="4"/>
      <c r="VYH108" s="4"/>
      <c r="VYI108" s="4"/>
      <c r="VYJ108" s="4"/>
      <c r="VYK108" s="4"/>
      <c r="VYL108" s="4"/>
      <c r="VYM108" s="4"/>
      <c r="VYN108" s="4"/>
      <c r="VYO108" s="4"/>
      <c r="VYP108" s="4"/>
      <c r="VYQ108" s="4"/>
      <c r="VYR108" s="4"/>
      <c r="VYS108" s="4"/>
      <c r="VYT108" s="4"/>
      <c r="VYU108" s="4"/>
      <c r="VYV108" s="4"/>
      <c r="VYW108" s="4"/>
      <c r="VYX108" s="4"/>
      <c r="VYY108" s="4"/>
      <c r="VYZ108" s="4"/>
      <c r="VZA108" s="4"/>
      <c r="VZB108" s="4"/>
      <c r="VZC108" s="4"/>
      <c r="VZD108" s="4"/>
      <c r="VZE108" s="4"/>
      <c r="VZF108" s="4"/>
      <c r="VZG108" s="4"/>
      <c r="VZH108" s="4"/>
      <c r="VZI108" s="4"/>
      <c r="VZJ108" s="4"/>
      <c r="VZK108" s="4"/>
      <c r="VZL108" s="4"/>
      <c r="VZM108" s="4"/>
      <c r="VZN108" s="4"/>
      <c r="VZO108" s="4"/>
      <c r="VZP108" s="4"/>
      <c r="VZQ108" s="4"/>
      <c r="VZR108" s="4"/>
      <c r="VZS108" s="4"/>
      <c r="VZT108" s="4"/>
      <c r="VZU108" s="4"/>
      <c r="VZV108" s="4"/>
      <c r="VZW108" s="4"/>
      <c r="VZX108" s="4"/>
      <c r="VZY108" s="4"/>
      <c r="VZZ108" s="4"/>
      <c r="WAA108" s="4"/>
      <c r="WAB108" s="4"/>
      <c r="WAC108" s="4"/>
      <c r="WAD108" s="4"/>
      <c r="WAE108" s="4"/>
      <c r="WAF108" s="4"/>
      <c r="WAG108" s="4"/>
      <c r="WAH108" s="4"/>
      <c r="WAI108" s="4"/>
      <c r="WAJ108" s="4"/>
      <c r="WAK108" s="4"/>
      <c r="WAL108" s="4"/>
      <c r="WAM108" s="4"/>
      <c r="WAN108" s="4"/>
      <c r="WAO108" s="4"/>
      <c r="WAP108" s="4"/>
      <c r="WAQ108" s="4"/>
      <c r="WAR108" s="4"/>
      <c r="WAS108" s="4"/>
      <c r="WAT108" s="4"/>
      <c r="WAU108" s="4"/>
      <c r="WAV108" s="4"/>
      <c r="WAW108" s="4"/>
      <c r="WAX108" s="4"/>
      <c r="WAY108" s="4"/>
      <c r="WAZ108" s="4"/>
      <c r="WBA108" s="4"/>
      <c r="WBB108" s="4"/>
      <c r="WBC108" s="4"/>
      <c r="WBD108" s="4"/>
      <c r="WBE108" s="4"/>
      <c r="WBF108" s="4"/>
      <c r="WBG108" s="4"/>
      <c r="WBH108" s="4"/>
      <c r="WBI108" s="4"/>
      <c r="WBJ108" s="4"/>
      <c r="WBK108" s="4"/>
      <c r="WBL108" s="4"/>
      <c r="WBM108" s="4"/>
      <c r="WBN108" s="4"/>
      <c r="WBO108" s="4"/>
      <c r="WBP108" s="4"/>
      <c r="WBQ108" s="4"/>
      <c r="WBR108" s="4"/>
      <c r="WBS108" s="4"/>
      <c r="WBT108" s="4"/>
      <c r="WBU108" s="4"/>
      <c r="WBV108" s="4"/>
      <c r="WBW108" s="4"/>
      <c r="WBX108" s="4"/>
      <c r="WBY108" s="4"/>
      <c r="WBZ108" s="4"/>
      <c r="WCA108" s="4"/>
      <c r="WCB108" s="4"/>
      <c r="WCC108" s="4"/>
      <c r="WCD108" s="4"/>
      <c r="WCE108" s="4"/>
      <c r="WCF108" s="4"/>
      <c r="WCG108" s="4"/>
      <c r="WCH108" s="4"/>
      <c r="WCI108" s="4"/>
      <c r="WCJ108" s="4"/>
      <c r="WCK108" s="4"/>
      <c r="WCL108" s="4"/>
      <c r="WCM108" s="4"/>
      <c r="WCN108" s="4"/>
      <c r="WCO108" s="4"/>
      <c r="WCP108" s="4"/>
      <c r="WCQ108" s="4"/>
      <c r="WCR108" s="4"/>
      <c r="WCS108" s="4"/>
      <c r="WCT108" s="4"/>
      <c r="WCU108" s="4"/>
      <c r="WCV108" s="4"/>
      <c r="WCW108" s="4"/>
      <c r="WCX108" s="4"/>
      <c r="WCY108" s="4"/>
      <c r="WCZ108" s="4"/>
      <c r="WDA108" s="4"/>
      <c r="WDB108" s="4"/>
      <c r="WDC108" s="4"/>
      <c r="WDD108" s="4"/>
      <c r="WDE108" s="4"/>
      <c r="WDF108" s="4"/>
      <c r="WDG108" s="4"/>
      <c r="WDH108" s="4"/>
      <c r="WDI108" s="4"/>
      <c r="WDJ108" s="4"/>
      <c r="WDK108" s="4"/>
      <c r="WDL108" s="4"/>
      <c r="WDM108" s="4"/>
      <c r="WDN108" s="4"/>
      <c r="WDO108" s="4"/>
      <c r="WDP108" s="4"/>
      <c r="WDQ108" s="4"/>
      <c r="WDR108" s="4"/>
      <c r="WDS108" s="4"/>
      <c r="WDT108" s="4"/>
      <c r="WDU108" s="4"/>
      <c r="WDV108" s="4"/>
      <c r="WDW108" s="4"/>
      <c r="WDX108" s="4"/>
      <c r="WDY108" s="4"/>
      <c r="WDZ108" s="4"/>
      <c r="WEA108" s="4"/>
      <c r="WEB108" s="4"/>
      <c r="WEC108" s="4"/>
      <c r="WED108" s="4"/>
      <c r="WEE108" s="4"/>
      <c r="WEF108" s="4"/>
      <c r="WEG108" s="4"/>
      <c r="WEH108" s="4"/>
      <c r="WEI108" s="4"/>
      <c r="WEJ108" s="4"/>
      <c r="WEK108" s="4"/>
      <c r="WEL108" s="4"/>
      <c r="WEM108" s="4"/>
      <c r="WEN108" s="4"/>
      <c r="WEO108" s="4"/>
      <c r="WEP108" s="4"/>
      <c r="WEQ108" s="4"/>
      <c r="WER108" s="4"/>
      <c r="WES108" s="4"/>
      <c r="WET108" s="4"/>
      <c r="WEU108" s="4"/>
      <c r="WEV108" s="4"/>
      <c r="WEW108" s="4"/>
      <c r="WEX108" s="4"/>
      <c r="WEY108" s="4"/>
      <c r="WEZ108" s="4"/>
      <c r="WFA108" s="4"/>
      <c r="WFB108" s="4"/>
      <c r="WFC108" s="4"/>
      <c r="WFD108" s="4"/>
      <c r="WFE108" s="4"/>
      <c r="WFF108" s="4"/>
      <c r="WFG108" s="4"/>
      <c r="WFH108" s="4"/>
      <c r="WFI108" s="4"/>
      <c r="WFJ108" s="4"/>
      <c r="WFK108" s="4"/>
      <c r="WFL108" s="4"/>
      <c r="WFM108" s="4"/>
      <c r="WFN108" s="4"/>
      <c r="WFO108" s="4"/>
      <c r="WFP108" s="4"/>
      <c r="WFQ108" s="4"/>
      <c r="WFR108" s="4"/>
      <c r="WFS108" s="4"/>
      <c r="WFT108" s="4"/>
      <c r="WFU108" s="4"/>
      <c r="WFV108" s="4"/>
      <c r="WFW108" s="4"/>
      <c r="WFX108" s="4"/>
      <c r="WFY108" s="4"/>
      <c r="WFZ108" s="4"/>
      <c r="WGA108" s="4"/>
      <c r="WGB108" s="4"/>
      <c r="WGC108" s="4"/>
      <c r="WGD108" s="4"/>
      <c r="WGE108" s="4"/>
      <c r="WGF108" s="4"/>
      <c r="WGG108" s="4"/>
      <c r="WGH108" s="4"/>
      <c r="WGI108" s="4"/>
      <c r="WGJ108" s="4"/>
      <c r="WGK108" s="4"/>
      <c r="WGL108" s="4"/>
      <c r="WGM108" s="4"/>
      <c r="WGN108" s="4"/>
      <c r="WGO108" s="4"/>
      <c r="WGP108" s="4"/>
      <c r="WGQ108" s="4"/>
      <c r="WGR108" s="4"/>
      <c r="WGS108" s="4"/>
      <c r="WGT108" s="4"/>
      <c r="WGU108" s="4"/>
      <c r="WGV108" s="4"/>
      <c r="WGW108" s="4"/>
      <c r="WGX108" s="4"/>
      <c r="WGY108" s="4"/>
      <c r="WGZ108" s="4"/>
      <c r="WHA108" s="4"/>
      <c r="WHB108" s="4"/>
      <c r="WHC108" s="4"/>
      <c r="WHD108" s="4"/>
      <c r="WHE108" s="4"/>
      <c r="WHF108" s="4"/>
      <c r="WHG108" s="4"/>
      <c r="WHH108" s="4"/>
      <c r="WHI108" s="4"/>
      <c r="WHJ108" s="4"/>
      <c r="WHK108" s="4"/>
      <c r="WHL108" s="4"/>
      <c r="WHM108" s="4"/>
      <c r="WHN108" s="4"/>
      <c r="WHO108" s="4"/>
      <c r="WHP108" s="4"/>
      <c r="WHQ108" s="4"/>
      <c r="WHR108" s="4"/>
      <c r="WHS108" s="4"/>
      <c r="WHT108" s="4"/>
      <c r="WHU108" s="4"/>
      <c r="WHV108" s="4"/>
      <c r="WHW108" s="4"/>
      <c r="WHX108" s="4"/>
      <c r="WHY108" s="4"/>
      <c r="WHZ108" s="4"/>
      <c r="WIA108" s="4"/>
      <c r="WIB108" s="4"/>
      <c r="WIC108" s="4"/>
      <c r="WID108" s="4"/>
      <c r="WIE108" s="4"/>
      <c r="WIF108" s="4"/>
      <c r="WIG108" s="4"/>
      <c r="WIH108" s="4"/>
      <c r="WII108" s="4"/>
      <c r="WIJ108" s="4"/>
      <c r="WIK108" s="4"/>
      <c r="WIL108" s="4"/>
      <c r="WIM108" s="4"/>
      <c r="WIN108" s="4"/>
      <c r="WIO108" s="4"/>
      <c r="WIP108" s="4"/>
      <c r="WIQ108" s="4"/>
      <c r="WIR108" s="4"/>
      <c r="WIS108" s="4"/>
      <c r="WIT108" s="4"/>
      <c r="WIU108" s="4"/>
      <c r="WIV108" s="4"/>
      <c r="WIW108" s="4"/>
      <c r="WIX108" s="4"/>
      <c r="WIY108" s="4"/>
      <c r="WIZ108" s="4"/>
      <c r="WJA108" s="4"/>
      <c r="WJB108" s="4"/>
      <c r="WJC108" s="4"/>
      <c r="WJD108" s="4"/>
      <c r="WJE108" s="4"/>
      <c r="WJF108" s="4"/>
      <c r="WJG108" s="4"/>
      <c r="WJH108" s="4"/>
      <c r="WJI108" s="4"/>
      <c r="WJJ108" s="4"/>
      <c r="WJK108" s="4"/>
      <c r="WJL108" s="4"/>
      <c r="WJM108" s="4"/>
      <c r="WJN108" s="4"/>
      <c r="WJO108" s="4"/>
      <c r="WJP108" s="4"/>
      <c r="WJQ108" s="4"/>
      <c r="WJR108" s="4"/>
      <c r="WJS108" s="4"/>
      <c r="WJT108" s="4"/>
      <c r="WJU108" s="4"/>
      <c r="WJV108" s="4"/>
      <c r="WJW108" s="4"/>
      <c r="WJX108" s="4"/>
      <c r="WJY108" s="4"/>
      <c r="WJZ108" s="4"/>
      <c r="WKA108" s="4"/>
      <c r="WKB108" s="4"/>
      <c r="WKC108" s="4"/>
      <c r="WKD108" s="4"/>
      <c r="WKE108" s="4"/>
      <c r="WKF108" s="4"/>
      <c r="WKG108" s="4"/>
      <c r="WKH108" s="4"/>
      <c r="WKI108" s="4"/>
      <c r="WKJ108" s="4"/>
      <c r="WKK108" s="4"/>
      <c r="WKL108" s="4"/>
      <c r="WKM108" s="4"/>
      <c r="WKN108" s="4"/>
      <c r="WKO108" s="4"/>
      <c r="WKP108" s="4"/>
      <c r="WKQ108" s="4"/>
      <c r="WKR108" s="4"/>
      <c r="WKS108" s="4"/>
      <c r="WKT108" s="4"/>
      <c r="WKU108" s="4"/>
      <c r="WKV108" s="4"/>
      <c r="WKW108" s="4"/>
      <c r="WKX108" s="4"/>
      <c r="WKY108" s="4"/>
      <c r="WKZ108" s="4"/>
      <c r="WLA108" s="4"/>
      <c r="WLB108" s="4"/>
      <c r="WLC108" s="4"/>
      <c r="WLD108" s="4"/>
      <c r="WLE108" s="4"/>
      <c r="WLF108" s="4"/>
      <c r="WLG108" s="4"/>
      <c r="WLH108" s="4"/>
      <c r="WLI108" s="4"/>
      <c r="WLJ108" s="4"/>
      <c r="WLK108" s="4"/>
      <c r="WLL108" s="4"/>
      <c r="WLM108" s="4"/>
      <c r="WLN108" s="4"/>
      <c r="WLO108" s="4"/>
      <c r="WLP108" s="4"/>
      <c r="WLQ108" s="4"/>
      <c r="WLR108" s="4"/>
      <c r="WLS108" s="4"/>
      <c r="WLT108" s="4"/>
      <c r="WLU108" s="4"/>
      <c r="WLV108" s="4"/>
      <c r="WLW108" s="4"/>
      <c r="WLX108" s="4"/>
      <c r="WLY108" s="4"/>
      <c r="WLZ108" s="4"/>
      <c r="WMA108" s="4"/>
      <c r="WMB108" s="4"/>
      <c r="WMC108" s="4"/>
      <c r="WMD108" s="4"/>
      <c r="WME108" s="4"/>
      <c r="WMF108" s="4"/>
      <c r="WMG108" s="4"/>
      <c r="WMH108" s="4"/>
      <c r="WMI108" s="4"/>
      <c r="WMJ108" s="4"/>
      <c r="WMK108" s="4"/>
      <c r="WML108" s="4"/>
      <c r="WMM108" s="4"/>
      <c r="WMN108" s="4"/>
      <c r="WMO108" s="4"/>
      <c r="WMP108" s="4"/>
      <c r="WMQ108" s="4"/>
      <c r="WMR108" s="4"/>
      <c r="WMS108" s="4"/>
      <c r="WMT108" s="4"/>
      <c r="WMU108" s="4"/>
      <c r="WMV108" s="4"/>
      <c r="WMW108" s="4"/>
      <c r="WMX108" s="4"/>
      <c r="WMY108" s="4"/>
      <c r="WMZ108" s="4"/>
      <c r="WNA108" s="4"/>
      <c r="WNB108" s="4"/>
      <c r="WNC108" s="4"/>
      <c r="WND108" s="4"/>
      <c r="WNE108" s="4"/>
      <c r="WNF108" s="4"/>
      <c r="WNG108" s="4"/>
      <c r="WNH108" s="4"/>
      <c r="WNI108" s="4"/>
      <c r="WNJ108" s="4"/>
      <c r="WNK108" s="4"/>
      <c r="WNL108" s="4"/>
      <c r="WNM108" s="4"/>
      <c r="WNN108" s="4"/>
      <c r="WNO108" s="4"/>
      <c r="WNP108" s="4"/>
      <c r="WNQ108" s="4"/>
      <c r="WNR108" s="4"/>
      <c r="WNS108" s="4"/>
      <c r="WNT108" s="4"/>
      <c r="WNU108" s="4"/>
      <c r="WNV108" s="4"/>
      <c r="WNW108" s="4"/>
      <c r="WNX108" s="4"/>
      <c r="WNY108" s="4"/>
      <c r="WNZ108" s="4"/>
      <c r="WOA108" s="4"/>
      <c r="WOB108" s="4"/>
      <c r="WOC108" s="4"/>
      <c r="WOD108" s="4"/>
      <c r="WOE108" s="4"/>
      <c r="WOF108" s="4"/>
      <c r="WOG108" s="4"/>
      <c r="WOH108" s="4"/>
      <c r="WOI108" s="4"/>
      <c r="WOJ108" s="4"/>
      <c r="WOK108" s="4"/>
      <c r="WOL108" s="4"/>
      <c r="WOM108" s="4"/>
      <c r="WON108" s="4"/>
      <c r="WOO108" s="4"/>
      <c r="WOP108" s="4"/>
      <c r="WOQ108" s="4"/>
      <c r="WOR108" s="4"/>
      <c r="WOS108" s="4"/>
      <c r="WOT108" s="4"/>
      <c r="WOU108" s="4"/>
      <c r="WOV108" s="4"/>
      <c r="WOW108" s="4"/>
      <c r="WOX108" s="4"/>
      <c r="WOY108" s="4"/>
      <c r="WOZ108" s="4"/>
      <c r="WPA108" s="4"/>
      <c r="WPB108" s="4"/>
      <c r="WPC108" s="4"/>
      <c r="WPD108" s="4"/>
      <c r="WPE108" s="4"/>
      <c r="WPF108" s="4"/>
      <c r="WPG108" s="4"/>
      <c r="WPH108" s="4"/>
      <c r="WPI108" s="4"/>
      <c r="WPJ108" s="4"/>
      <c r="WPK108" s="4"/>
      <c r="WPL108" s="4"/>
      <c r="WPM108" s="4"/>
      <c r="WPN108" s="4"/>
      <c r="WPO108" s="4"/>
      <c r="WPP108" s="4"/>
      <c r="WPQ108" s="4"/>
      <c r="WPR108" s="4"/>
      <c r="WPS108" s="4"/>
      <c r="WPT108" s="4"/>
      <c r="WPU108" s="4"/>
      <c r="WPV108" s="4"/>
      <c r="WPW108" s="4"/>
      <c r="WPX108" s="4"/>
      <c r="WPY108" s="4"/>
      <c r="WPZ108" s="4"/>
      <c r="WQA108" s="4"/>
      <c r="WQB108" s="4"/>
      <c r="WQC108" s="4"/>
      <c r="WQD108" s="4"/>
      <c r="WQE108" s="4"/>
      <c r="WQF108" s="4"/>
      <c r="WQG108" s="4"/>
      <c r="WQH108" s="4"/>
      <c r="WQI108" s="4"/>
      <c r="WQJ108" s="4"/>
      <c r="WQK108" s="4"/>
      <c r="WQL108" s="4"/>
      <c r="WQM108" s="4"/>
      <c r="WQN108" s="4"/>
      <c r="WQO108" s="4"/>
      <c r="WQP108" s="4"/>
      <c r="WQQ108" s="4"/>
      <c r="WQR108" s="4"/>
      <c r="WQS108" s="4"/>
      <c r="WQT108" s="4"/>
      <c r="WQU108" s="4"/>
      <c r="WQV108" s="4"/>
      <c r="WQW108" s="4"/>
      <c r="WQX108" s="4"/>
      <c r="WQY108" s="4"/>
      <c r="WQZ108" s="4"/>
      <c r="WRA108" s="4"/>
      <c r="WRB108" s="4"/>
      <c r="WRC108" s="4"/>
      <c r="WRD108" s="4"/>
      <c r="WRE108" s="4"/>
      <c r="WRF108" s="4"/>
      <c r="WRG108" s="4"/>
      <c r="WRH108" s="4"/>
      <c r="WRI108" s="4"/>
      <c r="WRJ108" s="4"/>
      <c r="WRK108" s="4"/>
      <c r="WRL108" s="4"/>
      <c r="WRM108" s="4"/>
      <c r="WRN108" s="4"/>
      <c r="WRO108" s="4"/>
      <c r="WRP108" s="4"/>
      <c r="WRQ108" s="4"/>
      <c r="WRR108" s="4"/>
      <c r="WRS108" s="4"/>
      <c r="WRT108" s="4"/>
      <c r="WRU108" s="4"/>
      <c r="WRV108" s="4"/>
      <c r="WRW108" s="4"/>
      <c r="WRX108" s="4"/>
      <c r="WRY108" s="4"/>
      <c r="WRZ108" s="4"/>
      <c r="WSA108" s="4"/>
      <c r="WSB108" s="4"/>
      <c r="WSC108" s="4"/>
      <c r="WSD108" s="4"/>
      <c r="WSE108" s="4"/>
      <c r="WSF108" s="4"/>
      <c r="WSG108" s="4"/>
      <c r="WSH108" s="4"/>
      <c r="WSI108" s="4"/>
      <c r="WSJ108" s="4"/>
      <c r="WSK108" s="4"/>
      <c r="WSL108" s="4"/>
      <c r="WSM108" s="4"/>
      <c r="WSN108" s="4"/>
      <c r="WSO108" s="4"/>
      <c r="WSP108" s="4"/>
      <c r="WSQ108" s="4"/>
      <c r="WSR108" s="4"/>
      <c r="WSS108" s="4"/>
      <c r="WST108" s="4"/>
      <c r="WSU108" s="4"/>
      <c r="WSV108" s="4"/>
      <c r="WSW108" s="4"/>
      <c r="WSX108" s="4"/>
      <c r="WSY108" s="4"/>
      <c r="WSZ108" s="4"/>
      <c r="WTA108" s="4"/>
      <c r="WTB108" s="4"/>
      <c r="WTC108" s="4"/>
      <c r="WTD108" s="4"/>
      <c r="WTE108" s="4"/>
      <c r="WTF108" s="4"/>
      <c r="WTG108" s="4"/>
      <c r="WTH108" s="4"/>
      <c r="WTI108" s="4"/>
      <c r="WTJ108" s="4"/>
      <c r="WTK108" s="4"/>
      <c r="WTL108" s="4"/>
      <c r="WTM108" s="4"/>
      <c r="WTN108" s="4"/>
      <c r="WTO108" s="4"/>
      <c r="WTP108" s="4"/>
      <c r="WTQ108" s="4"/>
      <c r="WTR108" s="4"/>
      <c r="WTS108" s="4"/>
      <c r="WTT108" s="4"/>
      <c r="WTU108" s="4"/>
      <c r="WTV108" s="4"/>
      <c r="WTW108" s="4"/>
      <c r="WTX108" s="4"/>
      <c r="WTY108" s="4"/>
      <c r="WTZ108" s="4"/>
      <c r="WUA108" s="4"/>
      <c r="WUB108" s="4"/>
      <c r="WUC108" s="4"/>
      <c r="WUD108" s="4"/>
      <c r="WUE108" s="4"/>
      <c r="WUF108" s="4"/>
      <c r="WUG108" s="4"/>
      <c r="WUH108" s="4"/>
      <c r="WUI108" s="4"/>
      <c r="WUJ108" s="4"/>
      <c r="WUK108" s="4"/>
      <c r="WUL108" s="4"/>
      <c r="WUM108" s="4"/>
      <c r="WUN108" s="4"/>
      <c r="WUO108" s="4"/>
      <c r="WUP108" s="4"/>
      <c r="WUQ108" s="4"/>
      <c r="WUR108" s="4"/>
      <c r="WUS108" s="4"/>
      <c r="WUT108" s="4"/>
      <c r="WUU108" s="4"/>
      <c r="WUV108" s="4"/>
      <c r="WUW108" s="4"/>
      <c r="WUX108" s="4"/>
      <c r="WUY108" s="4"/>
      <c r="WUZ108" s="4"/>
      <c r="WVA108" s="4"/>
      <c r="WVB108" s="4"/>
      <c r="WVC108" s="4"/>
      <c r="WVD108" s="4"/>
      <c r="WVE108" s="4"/>
      <c r="WVF108" s="4"/>
      <c r="WVG108" s="4"/>
      <c r="WVH108" s="4"/>
      <c r="WVI108" s="4"/>
      <c r="WVJ108" s="4"/>
      <c r="WVK108" s="4"/>
      <c r="WVL108" s="4"/>
      <c r="WVM108" s="4"/>
      <c r="WVN108" s="4"/>
      <c r="WVO108" s="4"/>
      <c r="WVP108" s="4"/>
      <c r="WVQ108" s="4"/>
      <c r="WVR108" s="4"/>
      <c r="WVS108" s="4"/>
      <c r="WVT108" s="4"/>
      <c r="WVU108" s="4"/>
      <c r="WVV108" s="4"/>
      <c r="WVW108" s="4"/>
      <c r="WVX108" s="4"/>
      <c r="WVY108" s="4"/>
      <c r="WVZ108" s="4"/>
      <c r="WWA108" s="4"/>
      <c r="WWB108" s="4"/>
      <c r="WWC108" s="4"/>
      <c r="WWD108" s="4"/>
      <c r="WWE108" s="4"/>
      <c r="WWF108" s="4"/>
      <c r="WWG108" s="4"/>
      <c r="WWH108" s="4"/>
      <c r="WWI108" s="4"/>
      <c r="WWJ108" s="4"/>
      <c r="WWK108" s="4"/>
      <c r="WWL108" s="4"/>
      <c r="WWM108" s="4"/>
      <c r="WWN108" s="4"/>
      <c r="WWO108" s="4"/>
      <c r="WWP108" s="4"/>
      <c r="WWQ108" s="4"/>
      <c r="WWR108" s="4"/>
      <c r="WWS108" s="4"/>
      <c r="WWT108" s="4"/>
      <c r="WWU108" s="4"/>
      <c r="WWV108" s="4"/>
      <c r="WWW108" s="4"/>
      <c r="WWX108" s="4"/>
      <c r="WWY108" s="4"/>
      <c r="WWZ108" s="4"/>
      <c r="WXA108" s="4"/>
      <c r="WXB108" s="4"/>
      <c r="WXC108" s="4"/>
      <c r="WXD108" s="4"/>
      <c r="WXE108" s="4"/>
      <c r="WXF108" s="4"/>
      <c r="WXG108" s="4"/>
      <c r="WXH108" s="4"/>
      <c r="WXI108" s="4"/>
      <c r="WXJ108" s="4"/>
      <c r="WXK108" s="4"/>
      <c r="WXL108" s="4"/>
      <c r="WXM108" s="4"/>
      <c r="WXN108" s="4"/>
      <c r="WXO108" s="4"/>
      <c r="WXP108" s="4"/>
      <c r="WXQ108" s="4"/>
      <c r="WXR108" s="4"/>
      <c r="WXS108" s="4"/>
      <c r="WXT108" s="4"/>
      <c r="WXU108" s="4"/>
      <c r="WXV108" s="4"/>
      <c r="WXW108" s="4"/>
      <c r="WXX108" s="4"/>
      <c r="WXY108" s="4"/>
      <c r="WXZ108" s="4"/>
      <c r="WYA108" s="4"/>
      <c r="WYB108" s="4"/>
      <c r="WYC108" s="4"/>
      <c r="WYD108" s="4"/>
      <c r="WYE108" s="4"/>
      <c r="WYF108" s="4"/>
      <c r="WYG108" s="4"/>
      <c r="WYH108" s="4"/>
      <c r="WYI108" s="4"/>
      <c r="WYJ108" s="4"/>
      <c r="WYK108" s="4"/>
      <c r="WYL108" s="4"/>
      <c r="WYM108" s="4"/>
      <c r="WYN108" s="4"/>
      <c r="WYO108" s="4"/>
      <c r="WYP108" s="4"/>
      <c r="WYQ108" s="4"/>
      <c r="WYR108" s="4"/>
      <c r="WYS108" s="4"/>
      <c r="WYT108" s="4"/>
      <c r="WYU108" s="4"/>
      <c r="WYV108" s="4"/>
      <c r="WYW108" s="4"/>
      <c r="WYX108" s="4"/>
      <c r="WYY108" s="4"/>
      <c r="WYZ108" s="4"/>
      <c r="WZA108" s="4"/>
      <c r="WZB108" s="4"/>
      <c r="WZC108" s="4"/>
      <c r="WZD108" s="4"/>
      <c r="WZE108" s="4"/>
      <c r="WZF108" s="4"/>
      <c r="WZG108" s="4"/>
      <c r="WZH108" s="4"/>
      <c r="WZI108" s="4"/>
      <c r="WZJ108" s="4"/>
      <c r="WZK108" s="4"/>
      <c r="WZL108" s="4"/>
      <c r="WZM108" s="4"/>
      <c r="WZN108" s="4"/>
      <c r="WZO108" s="4"/>
      <c r="WZP108" s="4"/>
      <c r="WZQ108" s="4"/>
      <c r="WZR108" s="4"/>
      <c r="WZS108" s="4"/>
      <c r="WZT108" s="4"/>
      <c r="WZU108" s="4"/>
      <c r="WZV108" s="4"/>
      <c r="WZW108" s="4"/>
      <c r="WZX108" s="4"/>
      <c r="WZY108" s="4"/>
      <c r="WZZ108" s="4"/>
      <c r="XAA108" s="4"/>
      <c r="XAB108" s="4"/>
      <c r="XAC108" s="4"/>
      <c r="XAD108" s="4"/>
      <c r="XAE108" s="4"/>
      <c r="XAF108" s="4"/>
      <c r="XAG108" s="4"/>
      <c r="XAH108" s="4"/>
      <c r="XAI108" s="4"/>
      <c r="XAJ108" s="4"/>
      <c r="XAK108" s="4"/>
      <c r="XAL108" s="4"/>
      <c r="XAM108" s="4"/>
      <c r="XAN108" s="4"/>
      <c r="XAO108" s="4"/>
      <c r="XAP108" s="4"/>
      <c r="XAQ108" s="4"/>
      <c r="XAR108" s="4"/>
      <c r="XAS108" s="4"/>
      <c r="XAT108" s="4"/>
      <c r="XAU108" s="4"/>
      <c r="XAV108" s="4"/>
      <c r="XAW108" s="4"/>
      <c r="XAX108" s="4"/>
      <c r="XAY108" s="4"/>
      <c r="XAZ108" s="4"/>
      <c r="XBA108" s="4"/>
      <c r="XBB108" s="4"/>
      <c r="XBC108" s="4"/>
      <c r="XBD108" s="4"/>
      <c r="XBE108" s="4"/>
      <c r="XBF108" s="4"/>
      <c r="XBG108" s="4"/>
      <c r="XBH108" s="4"/>
      <c r="XBI108" s="4"/>
      <c r="XBJ108" s="4"/>
      <c r="XBK108" s="4"/>
      <c r="XBL108" s="4"/>
      <c r="XBM108" s="4"/>
      <c r="XBN108" s="4"/>
      <c r="XBO108" s="4"/>
      <c r="XBP108" s="4"/>
      <c r="XBQ108" s="4"/>
      <c r="XBR108" s="4"/>
      <c r="XBS108" s="4"/>
      <c r="XBT108" s="4"/>
      <c r="XBU108" s="4"/>
      <c r="XBV108" s="4"/>
      <c r="XBW108" s="4"/>
      <c r="XBX108" s="4"/>
      <c r="XBY108" s="4"/>
      <c r="XBZ108" s="4"/>
      <c r="XCA108" s="4"/>
      <c r="XCB108" s="4"/>
      <c r="XCC108" s="4"/>
      <c r="XCD108" s="4"/>
      <c r="XCE108" s="4"/>
      <c r="XCF108" s="4"/>
      <c r="XCG108" s="4"/>
      <c r="XCH108" s="4"/>
      <c r="XCI108" s="4"/>
      <c r="XCJ108" s="4"/>
      <c r="XCK108" s="4"/>
      <c r="XCL108" s="4"/>
      <c r="XCM108" s="4"/>
      <c r="XCN108" s="4"/>
      <c r="XCO108" s="4"/>
      <c r="XCP108" s="4"/>
      <c r="XCQ108" s="4"/>
      <c r="XCR108" s="4"/>
      <c r="XCS108" s="4"/>
      <c r="XCT108" s="4"/>
      <c r="XCU108" s="4"/>
      <c r="XCV108" s="4"/>
      <c r="XCW108" s="4"/>
      <c r="XCX108" s="4"/>
      <c r="XCY108" s="4"/>
      <c r="XCZ108" s="4"/>
      <c r="XDA108" s="4"/>
      <c r="XDB108" s="4"/>
      <c r="XDC108" s="4"/>
      <c r="XDD108" s="4"/>
      <c r="XDE108" s="4"/>
      <c r="XDF108" s="4"/>
      <c r="XDG108" s="4"/>
      <c r="XDH108" s="4"/>
      <c r="XDI108" s="4"/>
      <c r="XDJ108" s="4"/>
      <c r="XDK108" s="4"/>
      <c r="XDL108" s="4"/>
      <c r="XDM108" s="4"/>
      <c r="XDN108" s="4"/>
      <c r="XDO108" s="4"/>
      <c r="XDP108" s="4"/>
      <c r="XDQ108" s="4"/>
      <c r="XDR108" s="4"/>
      <c r="XDS108" s="4"/>
      <c r="XDT108" s="4"/>
      <c r="XDU108" s="4"/>
      <c r="XDV108" s="4"/>
      <c r="XDW108" s="4"/>
      <c r="XDX108" s="4"/>
      <c r="XDY108" s="4"/>
      <c r="XDZ108" s="4"/>
      <c r="XEA108" s="4"/>
      <c r="XEB108" s="4"/>
      <c r="XEC108" s="4"/>
      <c r="XED108" s="4"/>
      <c r="XEE108" s="4"/>
      <c r="XEF108" s="4"/>
      <c r="XEG108" s="4"/>
      <c r="XEH108" s="4"/>
      <c r="XEI108" s="4"/>
      <c r="XEJ108" s="4"/>
      <c r="XEK108" s="4"/>
    </row>
    <row r="109" spans="1:16365" s="29" customFormat="1" ht="13.5" customHeight="1" x14ac:dyDescent="0.25">
      <c r="A109" s="420" t="s">
        <v>172</v>
      </c>
      <c r="B109" s="420" t="s">
        <v>193</v>
      </c>
      <c r="C109" s="420" t="s">
        <v>272</v>
      </c>
      <c r="D109" s="420" t="s">
        <v>281</v>
      </c>
      <c r="E109" s="420" t="s">
        <v>183</v>
      </c>
      <c r="F109" s="420" t="s">
        <v>177</v>
      </c>
      <c r="G109" s="420" t="s">
        <v>178</v>
      </c>
      <c r="H109" s="420" t="s">
        <v>297</v>
      </c>
      <c r="I109" s="421" t="s">
        <v>593</v>
      </c>
      <c r="J109" s="426">
        <v>935572295975.1792</v>
      </c>
      <c r="K109" s="426" t="s">
        <v>298</v>
      </c>
      <c r="L109" s="3" t="s">
        <v>60</v>
      </c>
      <c r="M109" s="196" t="s">
        <v>582</v>
      </c>
      <c r="N109" s="44">
        <f t="shared" si="4"/>
        <v>4.78721204546898E-3</v>
      </c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  <c r="BKS109" s="4"/>
      <c r="BKT109" s="4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  <c r="BLE109" s="4"/>
      <c r="BLF109" s="4"/>
      <c r="BLG109" s="4"/>
      <c r="BLH109" s="4"/>
      <c r="BLI109" s="4"/>
      <c r="BLJ109" s="4"/>
      <c r="BLK109" s="4"/>
      <c r="BLL109" s="4"/>
      <c r="BLM109" s="4"/>
      <c r="BLN109" s="4"/>
      <c r="BLO109" s="4"/>
      <c r="BLP109" s="4"/>
      <c r="BLQ109" s="4"/>
      <c r="BLR109" s="4"/>
      <c r="BLS109" s="4"/>
      <c r="BLT109" s="4"/>
      <c r="BLU109" s="4"/>
      <c r="BLV109" s="4"/>
      <c r="BLW109" s="4"/>
      <c r="BLX109" s="4"/>
      <c r="BLY109" s="4"/>
      <c r="BLZ109" s="4"/>
      <c r="BMA109" s="4"/>
      <c r="BMB109" s="4"/>
      <c r="BMC109" s="4"/>
      <c r="BMD109" s="4"/>
      <c r="BME109" s="4"/>
      <c r="BMF109" s="4"/>
      <c r="BMG109" s="4"/>
      <c r="BMH109" s="4"/>
      <c r="BMI109" s="4"/>
      <c r="BMJ109" s="4"/>
      <c r="BMK109" s="4"/>
      <c r="BML109" s="4"/>
      <c r="BMM109" s="4"/>
      <c r="BMN109" s="4"/>
      <c r="BMO109" s="4"/>
      <c r="BMP109" s="4"/>
      <c r="BMQ109" s="4"/>
      <c r="BMR109" s="4"/>
      <c r="BMS109" s="4"/>
      <c r="BMT109" s="4"/>
      <c r="BMU109" s="4"/>
      <c r="BMV109" s="4"/>
      <c r="BMW109" s="4"/>
      <c r="BMX109" s="4"/>
      <c r="BMY109" s="4"/>
      <c r="BMZ109" s="4"/>
      <c r="BNA109" s="4"/>
      <c r="BNB109" s="4"/>
      <c r="BNC109" s="4"/>
      <c r="BND109" s="4"/>
      <c r="BNE109" s="4"/>
      <c r="BNF109" s="4"/>
      <c r="BNG109" s="4"/>
      <c r="BNH109" s="4"/>
      <c r="BNI109" s="4"/>
      <c r="BNJ109" s="4"/>
      <c r="BNK109" s="4"/>
      <c r="BNL109" s="4"/>
      <c r="BNM109" s="4"/>
      <c r="BNN109" s="4"/>
      <c r="BNO109" s="4"/>
      <c r="BNP109" s="4"/>
      <c r="BNQ109" s="4"/>
      <c r="BNR109" s="4"/>
      <c r="BNS109" s="4"/>
      <c r="BNT109" s="4"/>
      <c r="BNU109" s="4"/>
      <c r="BNV109" s="4"/>
      <c r="BNW109" s="4"/>
      <c r="BNX109" s="4"/>
      <c r="BNY109" s="4"/>
      <c r="BNZ109" s="4"/>
      <c r="BOA109" s="4"/>
      <c r="BOB109" s="4"/>
      <c r="BOC109" s="4"/>
      <c r="BOD109" s="4"/>
      <c r="BOE109" s="4"/>
      <c r="BOF109" s="4"/>
      <c r="BOG109" s="4"/>
      <c r="BOH109" s="4"/>
      <c r="BOI109" s="4"/>
      <c r="BOJ109" s="4"/>
      <c r="BOK109" s="4"/>
      <c r="BOL109" s="4"/>
      <c r="BOM109" s="4"/>
      <c r="BON109" s="4"/>
      <c r="BOO109" s="4"/>
      <c r="BOP109" s="4"/>
      <c r="BOQ109" s="4"/>
      <c r="BOR109" s="4"/>
      <c r="BOS109" s="4"/>
      <c r="BOT109" s="4"/>
      <c r="BOU109" s="4"/>
      <c r="BOV109" s="4"/>
      <c r="BOW109" s="4"/>
      <c r="BOX109" s="4"/>
      <c r="BOY109" s="4"/>
      <c r="BOZ109" s="4"/>
      <c r="BPA109" s="4"/>
      <c r="BPB109" s="4"/>
      <c r="BPC109" s="4"/>
      <c r="BPD109" s="4"/>
      <c r="BPE109" s="4"/>
      <c r="BPF109" s="4"/>
      <c r="BPG109" s="4"/>
      <c r="BPH109" s="4"/>
      <c r="BPI109" s="4"/>
      <c r="BPJ109" s="4"/>
      <c r="BPK109" s="4"/>
      <c r="BPL109" s="4"/>
      <c r="BPM109" s="4"/>
      <c r="BPN109" s="4"/>
      <c r="BPO109" s="4"/>
      <c r="BPP109" s="4"/>
      <c r="BPQ109" s="4"/>
      <c r="BPR109" s="4"/>
      <c r="BPS109" s="4"/>
      <c r="BPT109" s="4"/>
      <c r="BPU109" s="4"/>
      <c r="BPV109" s="4"/>
      <c r="BPW109" s="4"/>
      <c r="BPX109" s="4"/>
      <c r="BPY109" s="4"/>
      <c r="BPZ109" s="4"/>
      <c r="BQA109" s="4"/>
      <c r="BQB109" s="4"/>
      <c r="BQC109" s="4"/>
      <c r="BQD109" s="4"/>
      <c r="BQE109" s="4"/>
      <c r="BQF109" s="4"/>
      <c r="BQG109" s="4"/>
      <c r="BQH109" s="4"/>
      <c r="BQI109" s="4"/>
      <c r="BQJ109" s="4"/>
      <c r="BQK109" s="4"/>
      <c r="BQL109" s="4"/>
      <c r="BQM109" s="4"/>
      <c r="BQN109" s="4"/>
      <c r="BQO109" s="4"/>
      <c r="BQP109" s="4"/>
      <c r="BQQ109" s="4"/>
      <c r="BQR109" s="4"/>
      <c r="BQS109" s="4"/>
      <c r="BQT109" s="4"/>
      <c r="BQU109" s="4"/>
      <c r="BQV109" s="4"/>
      <c r="BQW109" s="4"/>
      <c r="BQX109" s="4"/>
      <c r="BQY109" s="4"/>
      <c r="BQZ109" s="4"/>
      <c r="BRA109" s="4"/>
      <c r="BRB109" s="4"/>
      <c r="BRC109" s="4"/>
      <c r="BRD109" s="4"/>
      <c r="BRE109" s="4"/>
      <c r="BRF109" s="4"/>
      <c r="BRG109" s="4"/>
      <c r="BRH109" s="4"/>
      <c r="BRI109" s="4"/>
      <c r="BRJ109" s="4"/>
      <c r="BRK109" s="4"/>
      <c r="BRL109" s="4"/>
      <c r="BRM109" s="4"/>
      <c r="BRN109" s="4"/>
      <c r="BRO109" s="4"/>
      <c r="BRP109" s="4"/>
      <c r="BRQ109" s="4"/>
      <c r="BRR109" s="4"/>
      <c r="BRS109" s="4"/>
      <c r="BRT109" s="4"/>
      <c r="BRU109" s="4"/>
      <c r="BRV109" s="4"/>
      <c r="BRW109" s="4"/>
      <c r="BRX109" s="4"/>
      <c r="BRY109" s="4"/>
      <c r="BRZ109" s="4"/>
      <c r="BSA109" s="4"/>
      <c r="BSB109" s="4"/>
      <c r="BSC109" s="4"/>
      <c r="BSD109" s="4"/>
      <c r="BSE109" s="4"/>
      <c r="BSF109" s="4"/>
      <c r="BSG109" s="4"/>
      <c r="BSH109" s="4"/>
      <c r="BSI109" s="4"/>
      <c r="BSJ109" s="4"/>
      <c r="BSK109" s="4"/>
      <c r="BSL109" s="4"/>
      <c r="BSM109" s="4"/>
      <c r="BSN109" s="4"/>
      <c r="BSO109" s="4"/>
      <c r="BSP109" s="4"/>
      <c r="BSQ109" s="4"/>
      <c r="BSR109" s="4"/>
      <c r="BSS109" s="4"/>
      <c r="BST109" s="4"/>
      <c r="BSU109" s="4"/>
      <c r="BSV109" s="4"/>
      <c r="BSW109" s="4"/>
      <c r="BSX109" s="4"/>
      <c r="BSY109" s="4"/>
      <c r="BSZ109" s="4"/>
      <c r="BTA109" s="4"/>
      <c r="BTB109" s="4"/>
      <c r="BTC109" s="4"/>
      <c r="BTD109" s="4"/>
      <c r="BTE109" s="4"/>
      <c r="BTF109" s="4"/>
      <c r="BTG109" s="4"/>
      <c r="BTH109" s="4"/>
      <c r="BTI109" s="4"/>
      <c r="BTJ109" s="4"/>
      <c r="BTK109" s="4"/>
      <c r="BTL109" s="4"/>
      <c r="BTM109" s="4"/>
      <c r="BTN109" s="4"/>
      <c r="BTO109" s="4"/>
      <c r="BTP109" s="4"/>
      <c r="BTQ109" s="4"/>
      <c r="BTR109" s="4"/>
      <c r="BTS109" s="4"/>
      <c r="BTT109" s="4"/>
      <c r="BTU109" s="4"/>
      <c r="BTV109" s="4"/>
      <c r="BTW109" s="4"/>
      <c r="BTX109" s="4"/>
      <c r="BTY109" s="4"/>
      <c r="BTZ109" s="4"/>
      <c r="BUA109" s="4"/>
      <c r="BUB109" s="4"/>
      <c r="BUC109" s="4"/>
      <c r="BUD109" s="4"/>
      <c r="BUE109" s="4"/>
      <c r="BUF109" s="4"/>
      <c r="BUG109" s="4"/>
      <c r="BUH109" s="4"/>
      <c r="BUI109" s="4"/>
      <c r="BUJ109" s="4"/>
      <c r="BUK109" s="4"/>
      <c r="BUL109" s="4"/>
      <c r="BUM109" s="4"/>
      <c r="BUN109" s="4"/>
      <c r="BUO109" s="4"/>
      <c r="BUP109" s="4"/>
      <c r="BUQ109" s="4"/>
      <c r="BUR109" s="4"/>
      <c r="BUS109" s="4"/>
      <c r="BUT109" s="4"/>
      <c r="BUU109" s="4"/>
      <c r="BUV109" s="4"/>
      <c r="BUW109" s="4"/>
      <c r="BUX109" s="4"/>
      <c r="BUY109" s="4"/>
      <c r="BUZ109" s="4"/>
      <c r="BVA109" s="4"/>
      <c r="BVB109" s="4"/>
      <c r="BVC109" s="4"/>
      <c r="BVD109" s="4"/>
      <c r="BVE109" s="4"/>
      <c r="BVF109" s="4"/>
      <c r="BVG109" s="4"/>
      <c r="BVH109" s="4"/>
      <c r="BVI109" s="4"/>
      <c r="BVJ109" s="4"/>
      <c r="BVK109" s="4"/>
      <c r="BVL109" s="4"/>
      <c r="BVM109" s="4"/>
      <c r="BVN109" s="4"/>
      <c r="BVO109" s="4"/>
      <c r="BVP109" s="4"/>
      <c r="BVQ109" s="4"/>
      <c r="BVR109" s="4"/>
      <c r="BVS109" s="4"/>
      <c r="BVT109" s="4"/>
      <c r="BVU109" s="4"/>
      <c r="BVV109" s="4"/>
      <c r="BVW109" s="4"/>
      <c r="BVX109" s="4"/>
      <c r="BVY109" s="4"/>
      <c r="BVZ109" s="4"/>
      <c r="BWA109" s="4"/>
      <c r="BWB109" s="4"/>
      <c r="BWC109" s="4"/>
      <c r="BWD109" s="4"/>
      <c r="BWE109" s="4"/>
      <c r="BWF109" s="4"/>
      <c r="BWG109" s="4"/>
      <c r="BWH109" s="4"/>
      <c r="BWI109" s="4"/>
      <c r="BWJ109" s="4"/>
      <c r="BWK109" s="4"/>
      <c r="BWL109" s="4"/>
      <c r="BWM109" s="4"/>
      <c r="BWN109" s="4"/>
      <c r="BWO109" s="4"/>
      <c r="BWP109" s="4"/>
      <c r="BWQ109" s="4"/>
      <c r="BWR109" s="4"/>
      <c r="BWS109" s="4"/>
      <c r="BWT109" s="4"/>
      <c r="BWU109" s="4"/>
      <c r="BWV109" s="4"/>
      <c r="BWW109" s="4"/>
      <c r="BWX109" s="4"/>
      <c r="BWY109" s="4"/>
      <c r="BWZ109" s="4"/>
      <c r="BXA109" s="4"/>
      <c r="BXB109" s="4"/>
      <c r="BXC109" s="4"/>
      <c r="BXD109" s="4"/>
      <c r="BXE109" s="4"/>
      <c r="BXF109" s="4"/>
      <c r="BXG109" s="4"/>
      <c r="BXH109" s="4"/>
      <c r="BXI109" s="4"/>
      <c r="BXJ109" s="4"/>
      <c r="BXK109" s="4"/>
      <c r="BXL109" s="4"/>
      <c r="BXM109" s="4"/>
      <c r="BXN109" s="4"/>
      <c r="BXO109" s="4"/>
      <c r="BXP109" s="4"/>
      <c r="BXQ109" s="4"/>
      <c r="BXR109" s="4"/>
      <c r="BXS109" s="4"/>
      <c r="BXT109" s="4"/>
      <c r="BXU109" s="4"/>
      <c r="BXV109" s="4"/>
      <c r="BXW109" s="4"/>
      <c r="BXX109" s="4"/>
      <c r="BXY109" s="4"/>
      <c r="BXZ109" s="4"/>
      <c r="BYA109" s="4"/>
      <c r="BYB109" s="4"/>
      <c r="BYC109" s="4"/>
      <c r="BYD109" s="4"/>
      <c r="BYE109" s="4"/>
      <c r="BYF109" s="4"/>
      <c r="BYG109" s="4"/>
      <c r="BYH109" s="4"/>
      <c r="BYI109" s="4"/>
      <c r="BYJ109" s="4"/>
      <c r="BYK109" s="4"/>
      <c r="BYL109" s="4"/>
      <c r="BYM109" s="4"/>
      <c r="BYN109" s="4"/>
      <c r="BYO109" s="4"/>
      <c r="BYP109" s="4"/>
      <c r="BYQ109" s="4"/>
      <c r="BYR109" s="4"/>
      <c r="BYS109" s="4"/>
      <c r="BYT109" s="4"/>
      <c r="BYU109" s="4"/>
      <c r="BYV109" s="4"/>
      <c r="BYW109" s="4"/>
      <c r="BYX109" s="4"/>
      <c r="BYY109" s="4"/>
      <c r="BYZ109" s="4"/>
      <c r="BZA109" s="4"/>
      <c r="BZB109" s="4"/>
      <c r="BZC109" s="4"/>
      <c r="BZD109" s="4"/>
      <c r="BZE109" s="4"/>
      <c r="BZF109" s="4"/>
      <c r="BZG109" s="4"/>
      <c r="BZH109" s="4"/>
      <c r="BZI109" s="4"/>
      <c r="BZJ109" s="4"/>
      <c r="BZK109" s="4"/>
      <c r="BZL109" s="4"/>
      <c r="BZM109" s="4"/>
      <c r="BZN109" s="4"/>
      <c r="BZO109" s="4"/>
      <c r="BZP109" s="4"/>
      <c r="BZQ109" s="4"/>
      <c r="BZR109" s="4"/>
      <c r="BZS109" s="4"/>
      <c r="BZT109" s="4"/>
      <c r="BZU109" s="4"/>
      <c r="BZV109" s="4"/>
      <c r="BZW109" s="4"/>
      <c r="BZX109" s="4"/>
      <c r="BZY109" s="4"/>
      <c r="BZZ109" s="4"/>
      <c r="CAA109" s="4"/>
      <c r="CAB109" s="4"/>
      <c r="CAC109" s="4"/>
      <c r="CAD109" s="4"/>
      <c r="CAE109" s="4"/>
      <c r="CAF109" s="4"/>
      <c r="CAG109" s="4"/>
      <c r="CAH109" s="4"/>
      <c r="CAI109" s="4"/>
      <c r="CAJ109" s="4"/>
      <c r="CAK109" s="4"/>
      <c r="CAL109" s="4"/>
      <c r="CAM109" s="4"/>
      <c r="CAN109" s="4"/>
      <c r="CAO109" s="4"/>
      <c r="CAP109" s="4"/>
      <c r="CAQ109" s="4"/>
      <c r="CAR109" s="4"/>
      <c r="CAS109" s="4"/>
      <c r="CAT109" s="4"/>
      <c r="CAU109" s="4"/>
      <c r="CAV109" s="4"/>
      <c r="CAW109" s="4"/>
      <c r="CAX109" s="4"/>
      <c r="CAY109" s="4"/>
      <c r="CAZ109" s="4"/>
      <c r="CBA109" s="4"/>
      <c r="CBB109" s="4"/>
      <c r="CBC109" s="4"/>
      <c r="CBD109" s="4"/>
      <c r="CBE109" s="4"/>
      <c r="CBF109" s="4"/>
      <c r="CBG109" s="4"/>
      <c r="CBH109" s="4"/>
      <c r="CBI109" s="4"/>
      <c r="CBJ109" s="4"/>
      <c r="CBK109" s="4"/>
      <c r="CBL109" s="4"/>
      <c r="CBM109" s="4"/>
      <c r="CBN109" s="4"/>
      <c r="CBO109" s="4"/>
      <c r="CBP109" s="4"/>
      <c r="CBQ109" s="4"/>
      <c r="CBR109" s="4"/>
      <c r="CBS109" s="4"/>
      <c r="CBT109" s="4"/>
      <c r="CBU109" s="4"/>
      <c r="CBV109" s="4"/>
      <c r="CBW109" s="4"/>
      <c r="CBX109" s="4"/>
      <c r="CBY109" s="4"/>
      <c r="CBZ109" s="4"/>
      <c r="CCA109" s="4"/>
      <c r="CCB109" s="4"/>
      <c r="CCC109" s="4"/>
      <c r="CCD109" s="4"/>
      <c r="CCE109" s="4"/>
      <c r="CCF109" s="4"/>
      <c r="CCG109" s="4"/>
      <c r="CCH109" s="4"/>
      <c r="CCI109" s="4"/>
      <c r="CCJ109" s="4"/>
      <c r="CCK109" s="4"/>
      <c r="CCL109" s="4"/>
      <c r="CCM109" s="4"/>
      <c r="CCN109" s="4"/>
      <c r="CCO109" s="4"/>
      <c r="CCP109" s="4"/>
      <c r="CCQ109" s="4"/>
      <c r="CCR109" s="4"/>
      <c r="CCS109" s="4"/>
      <c r="CCT109" s="4"/>
      <c r="CCU109" s="4"/>
      <c r="CCV109" s="4"/>
      <c r="CCW109" s="4"/>
      <c r="CCX109" s="4"/>
      <c r="CCY109" s="4"/>
      <c r="CCZ109" s="4"/>
      <c r="CDA109" s="4"/>
      <c r="CDB109" s="4"/>
      <c r="CDC109" s="4"/>
      <c r="CDD109" s="4"/>
      <c r="CDE109" s="4"/>
      <c r="CDF109" s="4"/>
      <c r="CDG109" s="4"/>
      <c r="CDH109" s="4"/>
      <c r="CDI109" s="4"/>
      <c r="CDJ109" s="4"/>
      <c r="CDK109" s="4"/>
      <c r="CDL109" s="4"/>
      <c r="CDM109" s="4"/>
      <c r="CDN109" s="4"/>
      <c r="CDO109" s="4"/>
      <c r="CDP109" s="4"/>
      <c r="CDQ109" s="4"/>
      <c r="CDR109" s="4"/>
      <c r="CDS109" s="4"/>
      <c r="CDT109" s="4"/>
      <c r="CDU109" s="4"/>
      <c r="CDV109" s="4"/>
      <c r="CDW109" s="4"/>
      <c r="CDX109" s="4"/>
      <c r="CDY109" s="4"/>
      <c r="CDZ109" s="4"/>
      <c r="CEA109" s="4"/>
      <c r="CEB109" s="4"/>
      <c r="CEC109" s="4"/>
      <c r="CED109" s="4"/>
      <c r="CEE109" s="4"/>
      <c r="CEF109" s="4"/>
      <c r="CEG109" s="4"/>
      <c r="CEH109" s="4"/>
      <c r="CEI109" s="4"/>
      <c r="CEJ109" s="4"/>
      <c r="CEK109" s="4"/>
      <c r="CEL109" s="4"/>
      <c r="CEM109" s="4"/>
      <c r="CEN109" s="4"/>
      <c r="CEO109" s="4"/>
      <c r="CEP109" s="4"/>
      <c r="CEQ109" s="4"/>
      <c r="CER109" s="4"/>
      <c r="CES109" s="4"/>
      <c r="CET109" s="4"/>
      <c r="CEU109" s="4"/>
      <c r="CEV109" s="4"/>
      <c r="CEW109" s="4"/>
      <c r="CEX109" s="4"/>
      <c r="CEY109" s="4"/>
      <c r="CEZ109" s="4"/>
      <c r="CFA109" s="4"/>
      <c r="CFB109" s="4"/>
      <c r="CFC109" s="4"/>
      <c r="CFD109" s="4"/>
      <c r="CFE109" s="4"/>
      <c r="CFF109" s="4"/>
      <c r="CFG109" s="4"/>
      <c r="CFH109" s="4"/>
      <c r="CFI109" s="4"/>
      <c r="CFJ109" s="4"/>
      <c r="CFK109" s="4"/>
      <c r="CFL109" s="4"/>
      <c r="CFM109" s="4"/>
      <c r="CFN109" s="4"/>
      <c r="CFO109" s="4"/>
      <c r="CFP109" s="4"/>
      <c r="CFQ109" s="4"/>
      <c r="CFR109" s="4"/>
      <c r="CFS109" s="4"/>
      <c r="CFT109" s="4"/>
      <c r="CFU109" s="4"/>
      <c r="CFV109" s="4"/>
      <c r="CFW109" s="4"/>
      <c r="CFX109" s="4"/>
      <c r="CFY109" s="4"/>
      <c r="CFZ109" s="4"/>
      <c r="CGA109" s="4"/>
      <c r="CGB109" s="4"/>
      <c r="CGC109" s="4"/>
      <c r="CGD109" s="4"/>
      <c r="CGE109" s="4"/>
      <c r="CGF109" s="4"/>
      <c r="CGG109" s="4"/>
      <c r="CGH109" s="4"/>
      <c r="CGI109" s="4"/>
      <c r="CGJ109" s="4"/>
      <c r="CGK109" s="4"/>
      <c r="CGL109" s="4"/>
      <c r="CGM109" s="4"/>
      <c r="CGN109" s="4"/>
      <c r="CGO109" s="4"/>
      <c r="CGP109" s="4"/>
      <c r="CGQ109" s="4"/>
      <c r="CGR109" s="4"/>
      <c r="CGS109" s="4"/>
      <c r="CGT109" s="4"/>
      <c r="CGU109" s="4"/>
      <c r="CGV109" s="4"/>
      <c r="CGW109" s="4"/>
      <c r="CGX109" s="4"/>
      <c r="CGY109" s="4"/>
      <c r="CGZ109" s="4"/>
      <c r="CHA109" s="4"/>
      <c r="CHB109" s="4"/>
      <c r="CHC109" s="4"/>
      <c r="CHD109" s="4"/>
      <c r="CHE109" s="4"/>
      <c r="CHF109" s="4"/>
      <c r="CHG109" s="4"/>
      <c r="CHH109" s="4"/>
      <c r="CHI109" s="4"/>
      <c r="CHJ109" s="4"/>
      <c r="CHK109" s="4"/>
      <c r="CHL109" s="4"/>
      <c r="CHM109" s="4"/>
      <c r="CHN109" s="4"/>
      <c r="CHO109" s="4"/>
      <c r="CHP109" s="4"/>
      <c r="CHQ109" s="4"/>
      <c r="CHR109" s="4"/>
      <c r="CHS109" s="4"/>
      <c r="CHT109" s="4"/>
      <c r="CHU109" s="4"/>
      <c r="CHV109" s="4"/>
      <c r="CHW109" s="4"/>
      <c r="CHX109" s="4"/>
      <c r="CHY109" s="4"/>
      <c r="CHZ109" s="4"/>
      <c r="CIA109" s="4"/>
      <c r="CIB109" s="4"/>
      <c r="CIC109" s="4"/>
      <c r="CID109" s="4"/>
      <c r="CIE109" s="4"/>
      <c r="CIF109" s="4"/>
      <c r="CIG109" s="4"/>
      <c r="CIH109" s="4"/>
      <c r="CII109" s="4"/>
      <c r="CIJ109" s="4"/>
      <c r="CIK109" s="4"/>
      <c r="CIL109" s="4"/>
      <c r="CIM109" s="4"/>
      <c r="CIN109" s="4"/>
      <c r="CIO109" s="4"/>
      <c r="CIP109" s="4"/>
      <c r="CIQ109" s="4"/>
      <c r="CIR109" s="4"/>
      <c r="CIS109" s="4"/>
      <c r="CIT109" s="4"/>
      <c r="CIU109" s="4"/>
      <c r="CIV109" s="4"/>
      <c r="CIW109" s="4"/>
      <c r="CIX109" s="4"/>
      <c r="CIY109" s="4"/>
      <c r="CIZ109" s="4"/>
      <c r="CJA109" s="4"/>
      <c r="CJB109" s="4"/>
      <c r="CJC109" s="4"/>
      <c r="CJD109" s="4"/>
      <c r="CJE109" s="4"/>
      <c r="CJF109" s="4"/>
      <c r="CJG109" s="4"/>
      <c r="CJH109" s="4"/>
      <c r="CJI109" s="4"/>
      <c r="CJJ109" s="4"/>
      <c r="CJK109" s="4"/>
      <c r="CJL109" s="4"/>
      <c r="CJM109" s="4"/>
      <c r="CJN109" s="4"/>
      <c r="CJO109" s="4"/>
      <c r="CJP109" s="4"/>
      <c r="CJQ109" s="4"/>
      <c r="CJR109" s="4"/>
      <c r="CJS109" s="4"/>
      <c r="CJT109" s="4"/>
      <c r="CJU109" s="4"/>
      <c r="CJV109" s="4"/>
      <c r="CJW109" s="4"/>
      <c r="CJX109" s="4"/>
      <c r="CJY109" s="4"/>
      <c r="CJZ109" s="4"/>
      <c r="CKA109" s="4"/>
      <c r="CKB109" s="4"/>
      <c r="CKC109" s="4"/>
      <c r="CKD109" s="4"/>
      <c r="CKE109" s="4"/>
      <c r="CKF109" s="4"/>
      <c r="CKG109" s="4"/>
      <c r="CKH109" s="4"/>
      <c r="CKI109" s="4"/>
      <c r="CKJ109" s="4"/>
      <c r="CKK109" s="4"/>
      <c r="CKL109" s="4"/>
      <c r="CKM109" s="4"/>
      <c r="CKN109" s="4"/>
      <c r="CKO109" s="4"/>
      <c r="CKP109" s="4"/>
      <c r="CKQ109" s="4"/>
      <c r="CKR109" s="4"/>
      <c r="CKS109" s="4"/>
      <c r="CKT109" s="4"/>
      <c r="CKU109" s="4"/>
      <c r="CKV109" s="4"/>
      <c r="CKW109" s="4"/>
      <c r="CKX109" s="4"/>
      <c r="CKY109" s="4"/>
      <c r="CKZ109" s="4"/>
      <c r="CLA109" s="4"/>
      <c r="CLB109" s="4"/>
      <c r="CLC109" s="4"/>
      <c r="CLD109" s="4"/>
      <c r="CLE109" s="4"/>
      <c r="CLF109" s="4"/>
      <c r="CLG109" s="4"/>
      <c r="CLH109" s="4"/>
      <c r="CLI109" s="4"/>
      <c r="CLJ109" s="4"/>
      <c r="CLK109" s="4"/>
      <c r="CLL109" s="4"/>
      <c r="CLM109" s="4"/>
      <c r="CLN109" s="4"/>
      <c r="CLO109" s="4"/>
      <c r="CLP109" s="4"/>
      <c r="CLQ109" s="4"/>
      <c r="CLR109" s="4"/>
      <c r="CLS109" s="4"/>
      <c r="CLT109" s="4"/>
      <c r="CLU109" s="4"/>
      <c r="CLV109" s="4"/>
      <c r="CLW109" s="4"/>
      <c r="CLX109" s="4"/>
      <c r="CLY109" s="4"/>
      <c r="CLZ109" s="4"/>
      <c r="CMA109" s="4"/>
      <c r="CMB109" s="4"/>
      <c r="CMC109" s="4"/>
      <c r="CMD109" s="4"/>
      <c r="CME109" s="4"/>
      <c r="CMF109" s="4"/>
      <c r="CMG109" s="4"/>
      <c r="CMH109" s="4"/>
      <c r="CMI109" s="4"/>
      <c r="CMJ109" s="4"/>
      <c r="CMK109" s="4"/>
      <c r="CML109" s="4"/>
      <c r="CMM109" s="4"/>
      <c r="CMN109" s="4"/>
      <c r="CMO109" s="4"/>
      <c r="CMP109" s="4"/>
      <c r="CMQ109" s="4"/>
      <c r="CMR109" s="4"/>
      <c r="CMS109" s="4"/>
      <c r="CMT109" s="4"/>
      <c r="CMU109" s="4"/>
      <c r="CMV109" s="4"/>
      <c r="CMW109" s="4"/>
      <c r="CMX109" s="4"/>
      <c r="CMY109" s="4"/>
      <c r="CMZ109" s="4"/>
      <c r="CNA109" s="4"/>
      <c r="CNB109" s="4"/>
      <c r="CNC109" s="4"/>
      <c r="CND109" s="4"/>
      <c r="CNE109" s="4"/>
      <c r="CNF109" s="4"/>
      <c r="CNG109" s="4"/>
      <c r="CNH109" s="4"/>
      <c r="CNI109" s="4"/>
      <c r="CNJ109" s="4"/>
      <c r="CNK109" s="4"/>
      <c r="CNL109" s="4"/>
      <c r="CNM109" s="4"/>
      <c r="CNN109" s="4"/>
      <c r="CNO109" s="4"/>
      <c r="CNP109" s="4"/>
      <c r="CNQ109" s="4"/>
      <c r="CNR109" s="4"/>
      <c r="CNS109" s="4"/>
      <c r="CNT109" s="4"/>
      <c r="CNU109" s="4"/>
      <c r="CNV109" s="4"/>
      <c r="CNW109" s="4"/>
      <c r="CNX109" s="4"/>
      <c r="CNY109" s="4"/>
      <c r="CNZ109" s="4"/>
      <c r="COA109" s="4"/>
      <c r="COB109" s="4"/>
      <c r="COC109" s="4"/>
      <c r="COD109" s="4"/>
      <c r="COE109" s="4"/>
      <c r="COF109" s="4"/>
      <c r="COG109" s="4"/>
      <c r="COH109" s="4"/>
      <c r="COI109" s="4"/>
      <c r="COJ109" s="4"/>
      <c r="COK109" s="4"/>
      <c r="COL109" s="4"/>
      <c r="COM109" s="4"/>
      <c r="CON109" s="4"/>
      <c r="COO109" s="4"/>
      <c r="COP109" s="4"/>
      <c r="COQ109" s="4"/>
      <c r="COR109" s="4"/>
      <c r="COS109" s="4"/>
      <c r="COT109" s="4"/>
      <c r="COU109" s="4"/>
      <c r="COV109" s="4"/>
      <c r="COW109" s="4"/>
      <c r="COX109" s="4"/>
      <c r="COY109" s="4"/>
      <c r="COZ109" s="4"/>
      <c r="CPA109" s="4"/>
      <c r="CPB109" s="4"/>
      <c r="CPC109" s="4"/>
      <c r="CPD109" s="4"/>
      <c r="CPE109" s="4"/>
      <c r="CPF109" s="4"/>
      <c r="CPG109" s="4"/>
      <c r="CPH109" s="4"/>
      <c r="CPI109" s="4"/>
      <c r="CPJ109" s="4"/>
      <c r="CPK109" s="4"/>
      <c r="CPL109" s="4"/>
      <c r="CPM109" s="4"/>
      <c r="CPN109" s="4"/>
      <c r="CPO109" s="4"/>
      <c r="CPP109" s="4"/>
      <c r="CPQ109" s="4"/>
      <c r="CPR109" s="4"/>
      <c r="CPS109" s="4"/>
      <c r="CPT109" s="4"/>
      <c r="CPU109" s="4"/>
      <c r="CPV109" s="4"/>
      <c r="CPW109" s="4"/>
      <c r="CPX109" s="4"/>
      <c r="CPY109" s="4"/>
      <c r="CPZ109" s="4"/>
      <c r="CQA109" s="4"/>
      <c r="CQB109" s="4"/>
      <c r="CQC109" s="4"/>
      <c r="CQD109" s="4"/>
      <c r="CQE109" s="4"/>
      <c r="CQF109" s="4"/>
      <c r="CQG109" s="4"/>
      <c r="CQH109" s="4"/>
      <c r="CQI109" s="4"/>
      <c r="CQJ109" s="4"/>
      <c r="CQK109" s="4"/>
      <c r="CQL109" s="4"/>
      <c r="CQM109" s="4"/>
      <c r="CQN109" s="4"/>
      <c r="CQO109" s="4"/>
      <c r="CQP109" s="4"/>
      <c r="CQQ109" s="4"/>
      <c r="CQR109" s="4"/>
      <c r="CQS109" s="4"/>
      <c r="CQT109" s="4"/>
      <c r="CQU109" s="4"/>
      <c r="CQV109" s="4"/>
      <c r="CQW109" s="4"/>
      <c r="CQX109" s="4"/>
      <c r="CQY109" s="4"/>
      <c r="CQZ109" s="4"/>
      <c r="CRA109" s="4"/>
      <c r="CRB109" s="4"/>
      <c r="CRC109" s="4"/>
      <c r="CRD109" s="4"/>
      <c r="CRE109" s="4"/>
      <c r="CRF109" s="4"/>
      <c r="CRG109" s="4"/>
      <c r="CRH109" s="4"/>
      <c r="CRI109" s="4"/>
      <c r="CRJ109" s="4"/>
      <c r="CRK109" s="4"/>
      <c r="CRL109" s="4"/>
      <c r="CRM109" s="4"/>
      <c r="CRN109" s="4"/>
      <c r="CRO109" s="4"/>
      <c r="CRP109" s="4"/>
      <c r="CRQ109" s="4"/>
      <c r="CRR109" s="4"/>
      <c r="CRS109" s="4"/>
      <c r="CRT109" s="4"/>
      <c r="CRU109" s="4"/>
      <c r="CRV109" s="4"/>
      <c r="CRW109" s="4"/>
      <c r="CRX109" s="4"/>
      <c r="CRY109" s="4"/>
      <c r="CRZ109" s="4"/>
      <c r="CSA109" s="4"/>
      <c r="CSB109" s="4"/>
      <c r="CSC109" s="4"/>
      <c r="CSD109" s="4"/>
      <c r="CSE109" s="4"/>
      <c r="CSF109" s="4"/>
      <c r="CSG109" s="4"/>
      <c r="CSH109" s="4"/>
      <c r="CSI109" s="4"/>
      <c r="CSJ109" s="4"/>
      <c r="CSK109" s="4"/>
      <c r="CSL109" s="4"/>
      <c r="CSM109" s="4"/>
      <c r="CSN109" s="4"/>
      <c r="CSO109" s="4"/>
      <c r="CSP109" s="4"/>
      <c r="CSQ109" s="4"/>
      <c r="CSR109" s="4"/>
      <c r="CSS109" s="4"/>
      <c r="CST109" s="4"/>
      <c r="CSU109" s="4"/>
      <c r="CSV109" s="4"/>
      <c r="CSW109" s="4"/>
      <c r="CSX109" s="4"/>
      <c r="CSY109" s="4"/>
      <c r="CSZ109" s="4"/>
      <c r="CTA109" s="4"/>
      <c r="CTB109" s="4"/>
      <c r="CTC109" s="4"/>
      <c r="CTD109" s="4"/>
      <c r="CTE109" s="4"/>
      <c r="CTF109" s="4"/>
      <c r="CTG109" s="4"/>
      <c r="CTH109" s="4"/>
      <c r="CTI109" s="4"/>
      <c r="CTJ109" s="4"/>
      <c r="CTK109" s="4"/>
      <c r="CTL109" s="4"/>
      <c r="CTM109" s="4"/>
      <c r="CTN109" s="4"/>
      <c r="CTO109" s="4"/>
      <c r="CTP109" s="4"/>
      <c r="CTQ109" s="4"/>
      <c r="CTR109" s="4"/>
      <c r="CTS109" s="4"/>
      <c r="CTT109" s="4"/>
      <c r="CTU109" s="4"/>
      <c r="CTV109" s="4"/>
      <c r="CTW109" s="4"/>
      <c r="CTX109" s="4"/>
      <c r="CTY109" s="4"/>
      <c r="CTZ109" s="4"/>
      <c r="CUA109" s="4"/>
      <c r="CUB109" s="4"/>
      <c r="CUC109" s="4"/>
      <c r="CUD109" s="4"/>
      <c r="CUE109" s="4"/>
      <c r="CUF109" s="4"/>
      <c r="CUG109" s="4"/>
      <c r="CUH109" s="4"/>
      <c r="CUI109" s="4"/>
      <c r="CUJ109" s="4"/>
      <c r="CUK109" s="4"/>
      <c r="CUL109" s="4"/>
      <c r="CUM109" s="4"/>
      <c r="CUN109" s="4"/>
      <c r="CUO109" s="4"/>
      <c r="CUP109" s="4"/>
      <c r="CUQ109" s="4"/>
      <c r="CUR109" s="4"/>
      <c r="CUS109" s="4"/>
      <c r="CUT109" s="4"/>
      <c r="CUU109" s="4"/>
      <c r="CUV109" s="4"/>
      <c r="CUW109" s="4"/>
      <c r="CUX109" s="4"/>
      <c r="CUY109" s="4"/>
      <c r="CUZ109" s="4"/>
      <c r="CVA109" s="4"/>
      <c r="CVB109" s="4"/>
      <c r="CVC109" s="4"/>
      <c r="CVD109" s="4"/>
      <c r="CVE109" s="4"/>
      <c r="CVF109" s="4"/>
      <c r="CVG109" s="4"/>
      <c r="CVH109" s="4"/>
      <c r="CVI109" s="4"/>
      <c r="CVJ109" s="4"/>
      <c r="CVK109" s="4"/>
      <c r="CVL109" s="4"/>
      <c r="CVM109" s="4"/>
      <c r="CVN109" s="4"/>
      <c r="CVO109" s="4"/>
      <c r="CVP109" s="4"/>
      <c r="CVQ109" s="4"/>
      <c r="CVR109" s="4"/>
      <c r="CVS109" s="4"/>
      <c r="CVT109" s="4"/>
      <c r="CVU109" s="4"/>
      <c r="CVV109" s="4"/>
      <c r="CVW109" s="4"/>
      <c r="CVX109" s="4"/>
      <c r="CVY109" s="4"/>
      <c r="CVZ109" s="4"/>
      <c r="CWA109" s="4"/>
      <c r="CWB109" s="4"/>
      <c r="CWC109" s="4"/>
      <c r="CWD109" s="4"/>
      <c r="CWE109" s="4"/>
      <c r="CWF109" s="4"/>
      <c r="CWG109" s="4"/>
      <c r="CWH109" s="4"/>
      <c r="CWI109" s="4"/>
      <c r="CWJ109" s="4"/>
      <c r="CWK109" s="4"/>
      <c r="CWL109" s="4"/>
      <c r="CWM109" s="4"/>
      <c r="CWN109" s="4"/>
      <c r="CWO109" s="4"/>
      <c r="CWP109" s="4"/>
      <c r="CWQ109" s="4"/>
      <c r="CWR109" s="4"/>
      <c r="CWS109" s="4"/>
      <c r="CWT109" s="4"/>
      <c r="CWU109" s="4"/>
      <c r="CWV109" s="4"/>
      <c r="CWW109" s="4"/>
      <c r="CWX109" s="4"/>
      <c r="CWY109" s="4"/>
      <c r="CWZ109" s="4"/>
      <c r="CXA109" s="4"/>
      <c r="CXB109" s="4"/>
      <c r="CXC109" s="4"/>
      <c r="CXD109" s="4"/>
      <c r="CXE109" s="4"/>
      <c r="CXF109" s="4"/>
      <c r="CXG109" s="4"/>
      <c r="CXH109" s="4"/>
      <c r="CXI109" s="4"/>
      <c r="CXJ109" s="4"/>
      <c r="CXK109" s="4"/>
      <c r="CXL109" s="4"/>
      <c r="CXM109" s="4"/>
      <c r="CXN109" s="4"/>
      <c r="CXO109" s="4"/>
      <c r="CXP109" s="4"/>
      <c r="CXQ109" s="4"/>
      <c r="CXR109" s="4"/>
      <c r="CXS109" s="4"/>
      <c r="CXT109" s="4"/>
      <c r="CXU109" s="4"/>
      <c r="CXV109" s="4"/>
      <c r="CXW109" s="4"/>
      <c r="CXX109" s="4"/>
      <c r="CXY109" s="4"/>
      <c r="CXZ109" s="4"/>
      <c r="CYA109" s="4"/>
      <c r="CYB109" s="4"/>
      <c r="CYC109" s="4"/>
      <c r="CYD109" s="4"/>
      <c r="CYE109" s="4"/>
      <c r="CYF109" s="4"/>
      <c r="CYG109" s="4"/>
      <c r="CYH109" s="4"/>
      <c r="CYI109" s="4"/>
      <c r="CYJ109" s="4"/>
      <c r="CYK109" s="4"/>
      <c r="CYL109" s="4"/>
      <c r="CYM109" s="4"/>
      <c r="CYN109" s="4"/>
      <c r="CYO109" s="4"/>
      <c r="CYP109" s="4"/>
      <c r="CYQ109" s="4"/>
      <c r="CYR109" s="4"/>
      <c r="CYS109" s="4"/>
      <c r="CYT109" s="4"/>
      <c r="CYU109" s="4"/>
      <c r="CYV109" s="4"/>
      <c r="CYW109" s="4"/>
      <c r="CYX109" s="4"/>
      <c r="CYY109" s="4"/>
      <c r="CYZ109" s="4"/>
      <c r="CZA109" s="4"/>
      <c r="CZB109" s="4"/>
      <c r="CZC109" s="4"/>
      <c r="CZD109" s="4"/>
      <c r="CZE109" s="4"/>
      <c r="CZF109" s="4"/>
      <c r="CZG109" s="4"/>
      <c r="CZH109" s="4"/>
      <c r="CZI109" s="4"/>
      <c r="CZJ109" s="4"/>
      <c r="CZK109" s="4"/>
      <c r="CZL109" s="4"/>
      <c r="CZM109" s="4"/>
      <c r="CZN109" s="4"/>
      <c r="CZO109" s="4"/>
      <c r="CZP109" s="4"/>
      <c r="CZQ109" s="4"/>
      <c r="CZR109" s="4"/>
      <c r="CZS109" s="4"/>
      <c r="CZT109" s="4"/>
      <c r="CZU109" s="4"/>
      <c r="CZV109" s="4"/>
      <c r="CZW109" s="4"/>
      <c r="CZX109" s="4"/>
      <c r="CZY109" s="4"/>
      <c r="CZZ109" s="4"/>
      <c r="DAA109" s="4"/>
      <c r="DAB109" s="4"/>
      <c r="DAC109" s="4"/>
      <c r="DAD109" s="4"/>
      <c r="DAE109" s="4"/>
      <c r="DAF109" s="4"/>
      <c r="DAG109" s="4"/>
      <c r="DAH109" s="4"/>
      <c r="DAI109" s="4"/>
      <c r="DAJ109" s="4"/>
      <c r="DAK109" s="4"/>
      <c r="DAL109" s="4"/>
      <c r="DAM109" s="4"/>
      <c r="DAN109" s="4"/>
      <c r="DAO109" s="4"/>
      <c r="DAP109" s="4"/>
      <c r="DAQ109" s="4"/>
      <c r="DAR109" s="4"/>
      <c r="DAS109" s="4"/>
      <c r="DAT109" s="4"/>
      <c r="DAU109" s="4"/>
      <c r="DAV109" s="4"/>
      <c r="DAW109" s="4"/>
      <c r="DAX109" s="4"/>
      <c r="DAY109" s="4"/>
      <c r="DAZ109" s="4"/>
      <c r="DBA109" s="4"/>
      <c r="DBB109" s="4"/>
      <c r="DBC109" s="4"/>
      <c r="DBD109" s="4"/>
      <c r="DBE109" s="4"/>
      <c r="DBF109" s="4"/>
      <c r="DBG109" s="4"/>
      <c r="DBH109" s="4"/>
      <c r="DBI109" s="4"/>
      <c r="DBJ109" s="4"/>
      <c r="DBK109" s="4"/>
      <c r="DBL109" s="4"/>
      <c r="DBM109" s="4"/>
      <c r="DBN109" s="4"/>
      <c r="DBO109" s="4"/>
      <c r="DBP109" s="4"/>
      <c r="DBQ109" s="4"/>
      <c r="DBR109" s="4"/>
      <c r="DBS109" s="4"/>
      <c r="DBT109" s="4"/>
      <c r="DBU109" s="4"/>
      <c r="DBV109" s="4"/>
      <c r="DBW109" s="4"/>
      <c r="DBX109" s="4"/>
      <c r="DBY109" s="4"/>
      <c r="DBZ109" s="4"/>
      <c r="DCA109" s="4"/>
      <c r="DCB109" s="4"/>
      <c r="DCC109" s="4"/>
      <c r="DCD109" s="4"/>
      <c r="DCE109" s="4"/>
      <c r="DCF109" s="4"/>
      <c r="DCG109" s="4"/>
      <c r="DCH109" s="4"/>
      <c r="DCI109" s="4"/>
      <c r="DCJ109" s="4"/>
      <c r="DCK109" s="4"/>
      <c r="DCL109" s="4"/>
      <c r="DCM109" s="4"/>
      <c r="DCN109" s="4"/>
      <c r="DCO109" s="4"/>
      <c r="DCP109" s="4"/>
      <c r="DCQ109" s="4"/>
      <c r="DCR109" s="4"/>
      <c r="DCS109" s="4"/>
      <c r="DCT109" s="4"/>
      <c r="DCU109" s="4"/>
      <c r="DCV109" s="4"/>
      <c r="DCW109" s="4"/>
      <c r="DCX109" s="4"/>
      <c r="DCY109" s="4"/>
      <c r="DCZ109" s="4"/>
      <c r="DDA109" s="4"/>
      <c r="DDB109" s="4"/>
      <c r="DDC109" s="4"/>
      <c r="DDD109" s="4"/>
      <c r="DDE109" s="4"/>
      <c r="DDF109" s="4"/>
      <c r="DDG109" s="4"/>
      <c r="DDH109" s="4"/>
      <c r="DDI109" s="4"/>
      <c r="DDJ109" s="4"/>
      <c r="DDK109" s="4"/>
      <c r="DDL109" s="4"/>
      <c r="DDM109" s="4"/>
      <c r="DDN109" s="4"/>
      <c r="DDO109" s="4"/>
      <c r="DDP109" s="4"/>
      <c r="DDQ109" s="4"/>
      <c r="DDR109" s="4"/>
      <c r="DDS109" s="4"/>
      <c r="DDT109" s="4"/>
      <c r="DDU109" s="4"/>
      <c r="DDV109" s="4"/>
      <c r="DDW109" s="4"/>
      <c r="DDX109" s="4"/>
      <c r="DDY109" s="4"/>
      <c r="DDZ109" s="4"/>
      <c r="DEA109" s="4"/>
      <c r="DEB109" s="4"/>
      <c r="DEC109" s="4"/>
      <c r="DED109" s="4"/>
      <c r="DEE109" s="4"/>
      <c r="DEF109" s="4"/>
      <c r="DEG109" s="4"/>
      <c r="DEH109" s="4"/>
      <c r="DEI109" s="4"/>
      <c r="DEJ109" s="4"/>
      <c r="DEK109" s="4"/>
      <c r="DEL109" s="4"/>
      <c r="DEM109" s="4"/>
      <c r="DEN109" s="4"/>
      <c r="DEO109" s="4"/>
      <c r="DEP109" s="4"/>
      <c r="DEQ109" s="4"/>
      <c r="DER109" s="4"/>
      <c r="DES109" s="4"/>
      <c r="DET109" s="4"/>
      <c r="DEU109" s="4"/>
      <c r="DEV109" s="4"/>
      <c r="DEW109" s="4"/>
      <c r="DEX109" s="4"/>
      <c r="DEY109" s="4"/>
      <c r="DEZ109" s="4"/>
      <c r="DFA109" s="4"/>
      <c r="DFB109" s="4"/>
      <c r="DFC109" s="4"/>
      <c r="DFD109" s="4"/>
      <c r="DFE109" s="4"/>
      <c r="DFF109" s="4"/>
      <c r="DFG109" s="4"/>
      <c r="DFH109" s="4"/>
      <c r="DFI109" s="4"/>
      <c r="DFJ109" s="4"/>
      <c r="DFK109" s="4"/>
      <c r="DFL109" s="4"/>
      <c r="DFM109" s="4"/>
      <c r="DFN109" s="4"/>
      <c r="DFO109" s="4"/>
      <c r="DFP109" s="4"/>
      <c r="DFQ109" s="4"/>
      <c r="DFR109" s="4"/>
      <c r="DFS109" s="4"/>
      <c r="DFT109" s="4"/>
      <c r="DFU109" s="4"/>
      <c r="DFV109" s="4"/>
      <c r="DFW109" s="4"/>
      <c r="DFX109" s="4"/>
      <c r="DFY109" s="4"/>
      <c r="DFZ109" s="4"/>
      <c r="DGA109" s="4"/>
      <c r="DGB109" s="4"/>
      <c r="DGC109" s="4"/>
      <c r="DGD109" s="4"/>
      <c r="DGE109" s="4"/>
      <c r="DGF109" s="4"/>
      <c r="DGG109" s="4"/>
      <c r="DGH109" s="4"/>
      <c r="DGI109" s="4"/>
      <c r="DGJ109" s="4"/>
      <c r="DGK109" s="4"/>
      <c r="DGL109" s="4"/>
      <c r="DGM109" s="4"/>
      <c r="DGN109" s="4"/>
      <c r="DGO109" s="4"/>
      <c r="DGP109" s="4"/>
      <c r="DGQ109" s="4"/>
      <c r="DGR109" s="4"/>
      <c r="DGS109" s="4"/>
      <c r="DGT109" s="4"/>
      <c r="DGU109" s="4"/>
      <c r="DGV109" s="4"/>
      <c r="DGW109" s="4"/>
      <c r="DGX109" s="4"/>
      <c r="DGY109" s="4"/>
      <c r="DGZ109" s="4"/>
      <c r="DHA109" s="4"/>
      <c r="DHB109" s="4"/>
      <c r="DHC109" s="4"/>
      <c r="DHD109" s="4"/>
      <c r="DHE109" s="4"/>
      <c r="DHF109" s="4"/>
      <c r="DHG109" s="4"/>
      <c r="DHH109" s="4"/>
      <c r="DHI109" s="4"/>
      <c r="DHJ109" s="4"/>
      <c r="DHK109" s="4"/>
      <c r="DHL109" s="4"/>
      <c r="DHM109" s="4"/>
      <c r="DHN109" s="4"/>
      <c r="DHO109" s="4"/>
      <c r="DHP109" s="4"/>
      <c r="DHQ109" s="4"/>
      <c r="DHR109" s="4"/>
      <c r="DHS109" s="4"/>
      <c r="DHT109" s="4"/>
      <c r="DHU109" s="4"/>
      <c r="DHV109" s="4"/>
      <c r="DHW109" s="4"/>
      <c r="DHX109" s="4"/>
      <c r="DHY109" s="4"/>
      <c r="DHZ109" s="4"/>
      <c r="DIA109" s="4"/>
      <c r="DIB109" s="4"/>
      <c r="DIC109" s="4"/>
      <c r="DID109" s="4"/>
      <c r="DIE109" s="4"/>
      <c r="DIF109" s="4"/>
      <c r="DIG109" s="4"/>
      <c r="DIH109" s="4"/>
      <c r="DII109" s="4"/>
      <c r="DIJ109" s="4"/>
      <c r="DIK109" s="4"/>
      <c r="DIL109" s="4"/>
      <c r="DIM109" s="4"/>
      <c r="DIN109" s="4"/>
      <c r="DIO109" s="4"/>
      <c r="DIP109" s="4"/>
      <c r="DIQ109" s="4"/>
      <c r="DIR109" s="4"/>
      <c r="DIS109" s="4"/>
      <c r="DIT109" s="4"/>
      <c r="DIU109" s="4"/>
      <c r="DIV109" s="4"/>
      <c r="DIW109" s="4"/>
      <c r="DIX109" s="4"/>
      <c r="DIY109" s="4"/>
      <c r="DIZ109" s="4"/>
      <c r="DJA109" s="4"/>
      <c r="DJB109" s="4"/>
      <c r="DJC109" s="4"/>
      <c r="DJD109" s="4"/>
      <c r="DJE109" s="4"/>
      <c r="DJF109" s="4"/>
      <c r="DJG109" s="4"/>
      <c r="DJH109" s="4"/>
      <c r="DJI109" s="4"/>
      <c r="DJJ109" s="4"/>
      <c r="DJK109" s="4"/>
      <c r="DJL109" s="4"/>
      <c r="DJM109" s="4"/>
      <c r="DJN109" s="4"/>
      <c r="DJO109" s="4"/>
      <c r="DJP109" s="4"/>
      <c r="DJQ109" s="4"/>
      <c r="DJR109" s="4"/>
      <c r="DJS109" s="4"/>
      <c r="DJT109" s="4"/>
      <c r="DJU109" s="4"/>
      <c r="DJV109" s="4"/>
      <c r="DJW109" s="4"/>
      <c r="DJX109" s="4"/>
      <c r="DJY109" s="4"/>
      <c r="DJZ109" s="4"/>
      <c r="DKA109" s="4"/>
      <c r="DKB109" s="4"/>
      <c r="DKC109" s="4"/>
      <c r="DKD109" s="4"/>
      <c r="DKE109" s="4"/>
      <c r="DKF109" s="4"/>
      <c r="DKG109" s="4"/>
      <c r="DKH109" s="4"/>
      <c r="DKI109" s="4"/>
      <c r="DKJ109" s="4"/>
      <c r="DKK109" s="4"/>
      <c r="DKL109" s="4"/>
      <c r="DKM109" s="4"/>
      <c r="DKN109" s="4"/>
      <c r="DKO109" s="4"/>
      <c r="DKP109" s="4"/>
      <c r="DKQ109" s="4"/>
      <c r="DKR109" s="4"/>
      <c r="DKS109" s="4"/>
      <c r="DKT109" s="4"/>
      <c r="DKU109" s="4"/>
      <c r="DKV109" s="4"/>
      <c r="DKW109" s="4"/>
      <c r="DKX109" s="4"/>
      <c r="DKY109" s="4"/>
      <c r="DKZ109" s="4"/>
      <c r="DLA109" s="4"/>
      <c r="DLB109" s="4"/>
      <c r="DLC109" s="4"/>
      <c r="DLD109" s="4"/>
      <c r="DLE109" s="4"/>
      <c r="DLF109" s="4"/>
      <c r="DLG109" s="4"/>
      <c r="DLH109" s="4"/>
      <c r="DLI109" s="4"/>
      <c r="DLJ109" s="4"/>
      <c r="DLK109" s="4"/>
      <c r="DLL109" s="4"/>
      <c r="DLM109" s="4"/>
      <c r="DLN109" s="4"/>
      <c r="DLO109" s="4"/>
      <c r="DLP109" s="4"/>
      <c r="DLQ109" s="4"/>
      <c r="DLR109" s="4"/>
      <c r="DLS109" s="4"/>
      <c r="DLT109" s="4"/>
      <c r="DLU109" s="4"/>
      <c r="DLV109" s="4"/>
      <c r="DLW109" s="4"/>
      <c r="DLX109" s="4"/>
      <c r="DLY109" s="4"/>
      <c r="DLZ109" s="4"/>
      <c r="DMA109" s="4"/>
      <c r="DMB109" s="4"/>
      <c r="DMC109" s="4"/>
      <c r="DMD109" s="4"/>
      <c r="DME109" s="4"/>
      <c r="DMF109" s="4"/>
      <c r="DMG109" s="4"/>
      <c r="DMH109" s="4"/>
      <c r="DMI109" s="4"/>
      <c r="DMJ109" s="4"/>
      <c r="DMK109" s="4"/>
      <c r="DML109" s="4"/>
      <c r="DMM109" s="4"/>
      <c r="DMN109" s="4"/>
      <c r="DMO109" s="4"/>
      <c r="DMP109" s="4"/>
      <c r="DMQ109" s="4"/>
      <c r="DMR109" s="4"/>
      <c r="DMS109" s="4"/>
      <c r="DMT109" s="4"/>
      <c r="DMU109" s="4"/>
      <c r="DMV109" s="4"/>
      <c r="DMW109" s="4"/>
      <c r="DMX109" s="4"/>
      <c r="DMY109" s="4"/>
      <c r="DMZ109" s="4"/>
      <c r="DNA109" s="4"/>
      <c r="DNB109" s="4"/>
      <c r="DNC109" s="4"/>
      <c r="DND109" s="4"/>
      <c r="DNE109" s="4"/>
      <c r="DNF109" s="4"/>
      <c r="DNG109" s="4"/>
      <c r="DNH109" s="4"/>
      <c r="DNI109" s="4"/>
      <c r="DNJ109" s="4"/>
      <c r="DNK109" s="4"/>
      <c r="DNL109" s="4"/>
      <c r="DNM109" s="4"/>
      <c r="DNN109" s="4"/>
      <c r="DNO109" s="4"/>
      <c r="DNP109" s="4"/>
      <c r="DNQ109" s="4"/>
      <c r="DNR109" s="4"/>
      <c r="DNS109" s="4"/>
      <c r="DNT109" s="4"/>
      <c r="DNU109" s="4"/>
      <c r="DNV109" s="4"/>
      <c r="DNW109" s="4"/>
      <c r="DNX109" s="4"/>
      <c r="DNY109" s="4"/>
      <c r="DNZ109" s="4"/>
      <c r="DOA109" s="4"/>
      <c r="DOB109" s="4"/>
      <c r="DOC109" s="4"/>
      <c r="DOD109" s="4"/>
      <c r="DOE109" s="4"/>
      <c r="DOF109" s="4"/>
      <c r="DOG109" s="4"/>
      <c r="DOH109" s="4"/>
      <c r="DOI109" s="4"/>
      <c r="DOJ109" s="4"/>
      <c r="DOK109" s="4"/>
      <c r="DOL109" s="4"/>
      <c r="DOM109" s="4"/>
      <c r="DON109" s="4"/>
      <c r="DOO109" s="4"/>
      <c r="DOP109" s="4"/>
      <c r="DOQ109" s="4"/>
      <c r="DOR109" s="4"/>
      <c r="DOS109" s="4"/>
      <c r="DOT109" s="4"/>
      <c r="DOU109" s="4"/>
      <c r="DOV109" s="4"/>
      <c r="DOW109" s="4"/>
      <c r="DOX109" s="4"/>
      <c r="DOY109" s="4"/>
      <c r="DOZ109" s="4"/>
      <c r="DPA109" s="4"/>
      <c r="DPB109" s="4"/>
      <c r="DPC109" s="4"/>
      <c r="DPD109" s="4"/>
      <c r="DPE109" s="4"/>
      <c r="DPF109" s="4"/>
      <c r="DPG109" s="4"/>
      <c r="DPH109" s="4"/>
      <c r="DPI109" s="4"/>
      <c r="DPJ109" s="4"/>
      <c r="DPK109" s="4"/>
      <c r="DPL109" s="4"/>
      <c r="DPM109" s="4"/>
      <c r="DPN109" s="4"/>
      <c r="DPO109" s="4"/>
      <c r="DPP109" s="4"/>
      <c r="DPQ109" s="4"/>
      <c r="DPR109" s="4"/>
      <c r="DPS109" s="4"/>
      <c r="DPT109" s="4"/>
      <c r="DPU109" s="4"/>
      <c r="DPV109" s="4"/>
      <c r="DPW109" s="4"/>
      <c r="DPX109" s="4"/>
      <c r="DPY109" s="4"/>
      <c r="DPZ109" s="4"/>
      <c r="DQA109" s="4"/>
      <c r="DQB109" s="4"/>
      <c r="DQC109" s="4"/>
      <c r="DQD109" s="4"/>
      <c r="DQE109" s="4"/>
      <c r="DQF109" s="4"/>
      <c r="DQG109" s="4"/>
      <c r="DQH109" s="4"/>
      <c r="DQI109" s="4"/>
      <c r="DQJ109" s="4"/>
      <c r="DQK109" s="4"/>
      <c r="DQL109" s="4"/>
      <c r="DQM109" s="4"/>
      <c r="DQN109" s="4"/>
      <c r="DQO109" s="4"/>
      <c r="DQP109" s="4"/>
      <c r="DQQ109" s="4"/>
      <c r="DQR109" s="4"/>
      <c r="DQS109" s="4"/>
      <c r="DQT109" s="4"/>
      <c r="DQU109" s="4"/>
      <c r="DQV109" s="4"/>
      <c r="DQW109" s="4"/>
      <c r="DQX109" s="4"/>
      <c r="DQY109" s="4"/>
      <c r="DQZ109" s="4"/>
      <c r="DRA109" s="4"/>
      <c r="DRB109" s="4"/>
      <c r="DRC109" s="4"/>
      <c r="DRD109" s="4"/>
      <c r="DRE109" s="4"/>
      <c r="DRF109" s="4"/>
      <c r="DRG109" s="4"/>
      <c r="DRH109" s="4"/>
      <c r="DRI109" s="4"/>
      <c r="DRJ109" s="4"/>
      <c r="DRK109" s="4"/>
      <c r="DRL109" s="4"/>
      <c r="DRM109" s="4"/>
      <c r="DRN109" s="4"/>
      <c r="DRO109" s="4"/>
      <c r="DRP109" s="4"/>
      <c r="DRQ109" s="4"/>
      <c r="DRR109" s="4"/>
      <c r="DRS109" s="4"/>
      <c r="DRT109" s="4"/>
      <c r="DRU109" s="4"/>
      <c r="DRV109" s="4"/>
      <c r="DRW109" s="4"/>
      <c r="DRX109" s="4"/>
      <c r="DRY109" s="4"/>
      <c r="DRZ109" s="4"/>
      <c r="DSA109" s="4"/>
      <c r="DSB109" s="4"/>
      <c r="DSC109" s="4"/>
      <c r="DSD109" s="4"/>
      <c r="DSE109" s="4"/>
      <c r="DSF109" s="4"/>
      <c r="DSG109" s="4"/>
      <c r="DSH109" s="4"/>
      <c r="DSI109" s="4"/>
      <c r="DSJ109" s="4"/>
      <c r="DSK109" s="4"/>
      <c r="DSL109" s="4"/>
      <c r="DSM109" s="4"/>
      <c r="DSN109" s="4"/>
      <c r="DSO109" s="4"/>
      <c r="DSP109" s="4"/>
      <c r="DSQ109" s="4"/>
      <c r="DSR109" s="4"/>
      <c r="DSS109" s="4"/>
      <c r="DST109" s="4"/>
      <c r="DSU109" s="4"/>
      <c r="DSV109" s="4"/>
      <c r="DSW109" s="4"/>
      <c r="DSX109" s="4"/>
      <c r="DSY109" s="4"/>
      <c r="DSZ109" s="4"/>
      <c r="DTA109" s="4"/>
      <c r="DTB109" s="4"/>
      <c r="DTC109" s="4"/>
      <c r="DTD109" s="4"/>
      <c r="DTE109" s="4"/>
      <c r="DTF109" s="4"/>
      <c r="DTG109" s="4"/>
      <c r="DTH109" s="4"/>
      <c r="DTI109" s="4"/>
      <c r="DTJ109" s="4"/>
      <c r="DTK109" s="4"/>
      <c r="DTL109" s="4"/>
      <c r="DTM109" s="4"/>
      <c r="DTN109" s="4"/>
      <c r="DTO109" s="4"/>
      <c r="DTP109" s="4"/>
      <c r="DTQ109" s="4"/>
      <c r="DTR109" s="4"/>
      <c r="DTS109" s="4"/>
      <c r="DTT109" s="4"/>
      <c r="DTU109" s="4"/>
      <c r="DTV109" s="4"/>
      <c r="DTW109" s="4"/>
      <c r="DTX109" s="4"/>
      <c r="DTY109" s="4"/>
      <c r="DTZ109" s="4"/>
      <c r="DUA109" s="4"/>
      <c r="DUB109" s="4"/>
      <c r="DUC109" s="4"/>
      <c r="DUD109" s="4"/>
      <c r="DUE109" s="4"/>
      <c r="DUF109" s="4"/>
      <c r="DUG109" s="4"/>
      <c r="DUH109" s="4"/>
      <c r="DUI109" s="4"/>
      <c r="DUJ109" s="4"/>
      <c r="DUK109" s="4"/>
      <c r="DUL109" s="4"/>
      <c r="DUM109" s="4"/>
      <c r="DUN109" s="4"/>
      <c r="DUO109" s="4"/>
      <c r="DUP109" s="4"/>
      <c r="DUQ109" s="4"/>
      <c r="DUR109" s="4"/>
      <c r="DUS109" s="4"/>
      <c r="DUT109" s="4"/>
      <c r="DUU109" s="4"/>
      <c r="DUV109" s="4"/>
      <c r="DUW109" s="4"/>
      <c r="DUX109" s="4"/>
      <c r="DUY109" s="4"/>
      <c r="DUZ109" s="4"/>
      <c r="DVA109" s="4"/>
      <c r="DVB109" s="4"/>
      <c r="DVC109" s="4"/>
      <c r="DVD109" s="4"/>
      <c r="DVE109" s="4"/>
      <c r="DVF109" s="4"/>
      <c r="DVG109" s="4"/>
      <c r="DVH109" s="4"/>
      <c r="DVI109" s="4"/>
      <c r="DVJ109" s="4"/>
      <c r="DVK109" s="4"/>
      <c r="DVL109" s="4"/>
      <c r="DVM109" s="4"/>
      <c r="DVN109" s="4"/>
      <c r="DVO109" s="4"/>
      <c r="DVP109" s="4"/>
      <c r="DVQ109" s="4"/>
      <c r="DVR109" s="4"/>
      <c r="DVS109" s="4"/>
      <c r="DVT109" s="4"/>
      <c r="DVU109" s="4"/>
      <c r="DVV109" s="4"/>
      <c r="DVW109" s="4"/>
      <c r="DVX109" s="4"/>
      <c r="DVY109" s="4"/>
      <c r="DVZ109" s="4"/>
      <c r="DWA109" s="4"/>
      <c r="DWB109" s="4"/>
      <c r="DWC109" s="4"/>
      <c r="DWD109" s="4"/>
      <c r="DWE109" s="4"/>
      <c r="DWF109" s="4"/>
      <c r="DWG109" s="4"/>
      <c r="DWH109" s="4"/>
      <c r="DWI109" s="4"/>
      <c r="DWJ109" s="4"/>
      <c r="DWK109" s="4"/>
      <c r="DWL109" s="4"/>
      <c r="DWM109" s="4"/>
      <c r="DWN109" s="4"/>
      <c r="DWO109" s="4"/>
      <c r="DWP109" s="4"/>
      <c r="DWQ109" s="4"/>
      <c r="DWR109" s="4"/>
      <c r="DWS109" s="4"/>
      <c r="DWT109" s="4"/>
      <c r="DWU109" s="4"/>
      <c r="DWV109" s="4"/>
      <c r="DWW109" s="4"/>
      <c r="DWX109" s="4"/>
      <c r="DWY109" s="4"/>
      <c r="DWZ109" s="4"/>
      <c r="DXA109" s="4"/>
      <c r="DXB109" s="4"/>
      <c r="DXC109" s="4"/>
      <c r="DXD109" s="4"/>
      <c r="DXE109" s="4"/>
      <c r="DXF109" s="4"/>
      <c r="DXG109" s="4"/>
      <c r="DXH109" s="4"/>
      <c r="DXI109" s="4"/>
      <c r="DXJ109" s="4"/>
      <c r="DXK109" s="4"/>
      <c r="DXL109" s="4"/>
      <c r="DXM109" s="4"/>
      <c r="DXN109" s="4"/>
      <c r="DXO109" s="4"/>
      <c r="DXP109" s="4"/>
      <c r="DXQ109" s="4"/>
      <c r="DXR109" s="4"/>
      <c r="DXS109" s="4"/>
      <c r="DXT109" s="4"/>
      <c r="DXU109" s="4"/>
      <c r="DXV109" s="4"/>
      <c r="DXW109" s="4"/>
      <c r="DXX109" s="4"/>
      <c r="DXY109" s="4"/>
      <c r="DXZ109" s="4"/>
      <c r="DYA109" s="4"/>
      <c r="DYB109" s="4"/>
      <c r="DYC109" s="4"/>
      <c r="DYD109" s="4"/>
      <c r="DYE109" s="4"/>
      <c r="DYF109" s="4"/>
      <c r="DYG109" s="4"/>
      <c r="DYH109" s="4"/>
      <c r="DYI109" s="4"/>
      <c r="DYJ109" s="4"/>
      <c r="DYK109" s="4"/>
      <c r="DYL109" s="4"/>
      <c r="DYM109" s="4"/>
      <c r="DYN109" s="4"/>
      <c r="DYO109" s="4"/>
      <c r="DYP109" s="4"/>
      <c r="DYQ109" s="4"/>
      <c r="DYR109" s="4"/>
      <c r="DYS109" s="4"/>
      <c r="DYT109" s="4"/>
      <c r="DYU109" s="4"/>
      <c r="DYV109" s="4"/>
      <c r="DYW109" s="4"/>
      <c r="DYX109" s="4"/>
      <c r="DYY109" s="4"/>
      <c r="DYZ109" s="4"/>
      <c r="DZA109" s="4"/>
      <c r="DZB109" s="4"/>
      <c r="DZC109" s="4"/>
      <c r="DZD109" s="4"/>
      <c r="DZE109" s="4"/>
      <c r="DZF109" s="4"/>
      <c r="DZG109" s="4"/>
      <c r="DZH109" s="4"/>
      <c r="DZI109" s="4"/>
      <c r="DZJ109" s="4"/>
      <c r="DZK109" s="4"/>
      <c r="DZL109" s="4"/>
      <c r="DZM109" s="4"/>
      <c r="DZN109" s="4"/>
      <c r="DZO109" s="4"/>
      <c r="DZP109" s="4"/>
      <c r="DZQ109" s="4"/>
      <c r="DZR109" s="4"/>
      <c r="DZS109" s="4"/>
      <c r="DZT109" s="4"/>
      <c r="DZU109" s="4"/>
      <c r="DZV109" s="4"/>
      <c r="DZW109" s="4"/>
      <c r="DZX109" s="4"/>
      <c r="DZY109" s="4"/>
      <c r="DZZ109" s="4"/>
      <c r="EAA109" s="4"/>
      <c r="EAB109" s="4"/>
      <c r="EAC109" s="4"/>
      <c r="EAD109" s="4"/>
      <c r="EAE109" s="4"/>
      <c r="EAF109" s="4"/>
      <c r="EAG109" s="4"/>
      <c r="EAH109" s="4"/>
      <c r="EAI109" s="4"/>
      <c r="EAJ109" s="4"/>
      <c r="EAK109" s="4"/>
      <c r="EAL109" s="4"/>
      <c r="EAM109" s="4"/>
      <c r="EAN109" s="4"/>
      <c r="EAO109" s="4"/>
      <c r="EAP109" s="4"/>
      <c r="EAQ109" s="4"/>
      <c r="EAR109" s="4"/>
      <c r="EAS109" s="4"/>
      <c r="EAT109" s="4"/>
      <c r="EAU109" s="4"/>
      <c r="EAV109" s="4"/>
      <c r="EAW109" s="4"/>
      <c r="EAX109" s="4"/>
      <c r="EAY109" s="4"/>
      <c r="EAZ109" s="4"/>
      <c r="EBA109" s="4"/>
      <c r="EBB109" s="4"/>
      <c r="EBC109" s="4"/>
      <c r="EBD109" s="4"/>
      <c r="EBE109" s="4"/>
      <c r="EBF109" s="4"/>
      <c r="EBG109" s="4"/>
      <c r="EBH109" s="4"/>
      <c r="EBI109" s="4"/>
      <c r="EBJ109" s="4"/>
      <c r="EBK109" s="4"/>
      <c r="EBL109" s="4"/>
      <c r="EBM109" s="4"/>
      <c r="EBN109" s="4"/>
      <c r="EBO109" s="4"/>
      <c r="EBP109" s="4"/>
      <c r="EBQ109" s="4"/>
      <c r="EBR109" s="4"/>
      <c r="EBS109" s="4"/>
      <c r="EBT109" s="4"/>
      <c r="EBU109" s="4"/>
      <c r="EBV109" s="4"/>
      <c r="EBW109" s="4"/>
      <c r="EBX109" s="4"/>
      <c r="EBY109" s="4"/>
      <c r="EBZ109" s="4"/>
      <c r="ECA109" s="4"/>
      <c r="ECB109" s="4"/>
      <c r="ECC109" s="4"/>
      <c r="ECD109" s="4"/>
      <c r="ECE109" s="4"/>
      <c r="ECF109" s="4"/>
      <c r="ECG109" s="4"/>
      <c r="ECH109" s="4"/>
      <c r="ECI109" s="4"/>
      <c r="ECJ109" s="4"/>
      <c r="ECK109" s="4"/>
      <c r="ECL109" s="4"/>
      <c r="ECM109" s="4"/>
      <c r="ECN109" s="4"/>
      <c r="ECO109" s="4"/>
      <c r="ECP109" s="4"/>
      <c r="ECQ109" s="4"/>
      <c r="ECR109" s="4"/>
      <c r="ECS109" s="4"/>
      <c r="ECT109" s="4"/>
      <c r="ECU109" s="4"/>
      <c r="ECV109" s="4"/>
      <c r="ECW109" s="4"/>
      <c r="ECX109" s="4"/>
      <c r="ECY109" s="4"/>
      <c r="ECZ109" s="4"/>
      <c r="EDA109" s="4"/>
      <c r="EDB109" s="4"/>
      <c r="EDC109" s="4"/>
      <c r="EDD109" s="4"/>
      <c r="EDE109" s="4"/>
      <c r="EDF109" s="4"/>
      <c r="EDG109" s="4"/>
      <c r="EDH109" s="4"/>
      <c r="EDI109" s="4"/>
      <c r="EDJ109" s="4"/>
      <c r="EDK109" s="4"/>
      <c r="EDL109" s="4"/>
      <c r="EDM109" s="4"/>
      <c r="EDN109" s="4"/>
      <c r="EDO109" s="4"/>
      <c r="EDP109" s="4"/>
      <c r="EDQ109" s="4"/>
      <c r="EDR109" s="4"/>
      <c r="EDS109" s="4"/>
      <c r="EDT109" s="4"/>
      <c r="EDU109" s="4"/>
      <c r="EDV109" s="4"/>
      <c r="EDW109" s="4"/>
      <c r="EDX109" s="4"/>
      <c r="EDY109" s="4"/>
      <c r="EDZ109" s="4"/>
      <c r="EEA109" s="4"/>
      <c r="EEB109" s="4"/>
      <c r="EEC109" s="4"/>
      <c r="EED109" s="4"/>
      <c r="EEE109" s="4"/>
      <c r="EEF109" s="4"/>
      <c r="EEG109" s="4"/>
      <c r="EEH109" s="4"/>
      <c r="EEI109" s="4"/>
      <c r="EEJ109" s="4"/>
      <c r="EEK109" s="4"/>
      <c r="EEL109" s="4"/>
      <c r="EEM109" s="4"/>
      <c r="EEN109" s="4"/>
      <c r="EEO109" s="4"/>
      <c r="EEP109" s="4"/>
      <c r="EEQ109" s="4"/>
      <c r="EER109" s="4"/>
      <c r="EES109" s="4"/>
      <c r="EET109" s="4"/>
      <c r="EEU109" s="4"/>
      <c r="EEV109" s="4"/>
      <c r="EEW109" s="4"/>
      <c r="EEX109" s="4"/>
      <c r="EEY109" s="4"/>
      <c r="EEZ109" s="4"/>
      <c r="EFA109" s="4"/>
      <c r="EFB109" s="4"/>
      <c r="EFC109" s="4"/>
      <c r="EFD109" s="4"/>
      <c r="EFE109" s="4"/>
      <c r="EFF109" s="4"/>
      <c r="EFG109" s="4"/>
      <c r="EFH109" s="4"/>
      <c r="EFI109" s="4"/>
      <c r="EFJ109" s="4"/>
      <c r="EFK109" s="4"/>
      <c r="EFL109" s="4"/>
      <c r="EFM109" s="4"/>
      <c r="EFN109" s="4"/>
      <c r="EFO109" s="4"/>
      <c r="EFP109" s="4"/>
      <c r="EFQ109" s="4"/>
      <c r="EFR109" s="4"/>
      <c r="EFS109" s="4"/>
      <c r="EFT109" s="4"/>
      <c r="EFU109" s="4"/>
      <c r="EFV109" s="4"/>
      <c r="EFW109" s="4"/>
      <c r="EFX109" s="4"/>
      <c r="EFY109" s="4"/>
      <c r="EFZ109" s="4"/>
      <c r="EGA109" s="4"/>
      <c r="EGB109" s="4"/>
      <c r="EGC109" s="4"/>
      <c r="EGD109" s="4"/>
      <c r="EGE109" s="4"/>
      <c r="EGF109" s="4"/>
      <c r="EGG109" s="4"/>
      <c r="EGH109" s="4"/>
      <c r="EGI109" s="4"/>
      <c r="EGJ109" s="4"/>
      <c r="EGK109" s="4"/>
      <c r="EGL109" s="4"/>
      <c r="EGM109" s="4"/>
      <c r="EGN109" s="4"/>
      <c r="EGO109" s="4"/>
      <c r="EGP109" s="4"/>
      <c r="EGQ109" s="4"/>
      <c r="EGR109" s="4"/>
      <c r="EGS109" s="4"/>
      <c r="EGT109" s="4"/>
      <c r="EGU109" s="4"/>
      <c r="EGV109" s="4"/>
      <c r="EGW109" s="4"/>
      <c r="EGX109" s="4"/>
      <c r="EGY109" s="4"/>
      <c r="EGZ109" s="4"/>
      <c r="EHA109" s="4"/>
      <c r="EHB109" s="4"/>
      <c r="EHC109" s="4"/>
      <c r="EHD109" s="4"/>
      <c r="EHE109" s="4"/>
      <c r="EHF109" s="4"/>
      <c r="EHG109" s="4"/>
      <c r="EHH109" s="4"/>
      <c r="EHI109" s="4"/>
      <c r="EHJ109" s="4"/>
      <c r="EHK109" s="4"/>
      <c r="EHL109" s="4"/>
      <c r="EHM109" s="4"/>
      <c r="EHN109" s="4"/>
      <c r="EHO109" s="4"/>
      <c r="EHP109" s="4"/>
      <c r="EHQ109" s="4"/>
      <c r="EHR109" s="4"/>
      <c r="EHS109" s="4"/>
      <c r="EHT109" s="4"/>
      <c r="EHU109" s="4"/>
      <c r="EHV109" s="4"/>
      <c r="EHW109" s="4"/>
      <c r="EHX109" s="4"/>
      <c r="EHY109" s="4"/>
      <c r="EHZ109" s="4"/>
      <c r="EIA109" s="4"/>
      <c r="EIB109" s="4"/>
      <c r="EIC109" s="4"/>
      <c r="EID109" s="4"/>
      <c r="EIE109" s="4"/>
      <c r="EIF109" s="4"/>
      <c r="EIG109" s="4"/>
      <c r="EIH109" s="4"/>
      <c r="EII109" s="4"/>
      <c r="EIJ109" s="4"/>
      <c r="EIK109" s="4"/>
      <c r="EIL109" s="4"/>
      <c r="EIM109" s="4"/>
      <c r="EIN109" s="4"/>
      <c r="EIO109" s="4"/>
      <c r="EIP109" s="4"/>
      <c r="EIQ109" s="4"/>
      <c r="EIR109" s="4"/>
      <c r="EIS109" s="4"/>
      <c r="EIT109" s="4"/>
      <c r="EIU109" s="4"/>
      <c r="EIV109" s="4"/>
      <c r="EIW109" s="4"/>
      <c r="EIX109" s="4"/>
      <c r="EIY109" s="4"/>
      <c r="EIZ109" s="4"/>
      <c r="EJA109" s="4"/>
      <c r="EJB109" s="4"/>
      <c r="EJC109" s="4"/>
      <c r="EJD109" s="4"/>
      <c r="EJE109" s="4"/>
      <c r="EJF109" s="4"/>
      <c r="EJG109" s="4"/>
      <c r="EJH109" s="4"/>
      <c r="EJI109" s="4"/>
      <c r="EJJ109" s="4"/>
      <c r="EJK109" s="4"/>
      <c r="EJL109" s="4"/>
      <c r="EJM109" s="4"/>
      <c r="EJN109" s="4"/>
      <c r="EJO109" s="4"/>
      <c r="EJP109" s="4"/>
      <c r="EJQ109" s="4"/>
      <c r="EJR109" s="4"/>
      <c r="EJS109" s="4"/>
      <c r="EJT109" s="4"/>
      <c r="EJU109" s="4"/>
      <c r="EJV109" s="4"/>
      <c r="EJW109" s="4"/>
      <c r="EJX109" s="4"/>
      <c r="EJY109" s="4"/>
      <c r="EJZ109" s="4"/>
      <c r="EKA109" s="4"/>
      <c r="EKB109" s="4"/>
      <c r="EKC109" s="4"/>
      <c r="EKD109" s="4"/>
      <c r="EKE109" s="4"/>
      <c r="EKF109" s="4"/>
      <c r="EKG109" s="4"/>
      <c r="EKH109" s="4"/>
      <c r="EKI109" s="4"/>
      <c r="EKJ109" s="4"/>
      <c r="EKK109" s="4"/>
      <c r="EKL109" s="4"/>
      <c r="EKM109" s="4"/>
      <c r="EKN109" s="4"/>
      <c r="EKO109" s="4"/>
      <c r="EKP109" s="4"/>
      <c r="EKQ109" s="4"/>
      <c r="EKR109" s="4"/>
      <c r="EKS109" s="4"/>
      <c r="EKT109" s="4"/>
      <c r="EKU109" s="4"/>
      <c r="EKV109" s="4"/>
      <c r="EKW109" s="4"/>
      <c r="EKX109" s="4"/>
      <c r="EKY109" s="4"/>
      <c r="EKZ109" s="4"/>
      <c r="ELA109" s="4"/>
      <c r="ELB109" s="4"/>
      <c r="ELC109" s="4"/>
      <c r="ELD109" s="4"/>
      <c r="ELE109" s="4"/>
      <c r="ELF109" s="4"/>
      <c r="ELG109" s="4"/>
      <c r="ELH109" s="4"/>
      <c r="ELI109" s="4"/>
      <c r="ELJ109" s="4"/>
      <c r="ELK109" s="4"/>
      <c r="ELL109" s="4"/>
      <c r="ELM109" s="4"/>
      <c r="ELN109" s="4"/>
      <c r="ELO109" s="4"/>
      <c r="ELP109" s="4"/>
      <c r="ELQ109" s="4"/>
      <c r="ELR109" s="4"/>
      <c r="ELS109" s="4"/>
      <c r="ELT109" s="4"/>
      <c r="ELU109" s="4"/>
      <c r="ELV109" s="4"/>
      <c r="ELW109" s="4"/>
      <c r="ELX109" s="4"/>
      <c r="ELY109" s="4"/>
      <c r="ELZ109" s="4"/>
      <c r="EMA109" s="4"/>
      <c r="EMB109" s="4"/>
      <c r="EMC109" s="4"/>
      <c r="EMD109" s="4"/>
      <c r="EME109" s="4"/>
      <c r="EMF109" s="4"/>
      <c r="EMG109" s="4"/>
      <c r="EMH109" s="4"/>
      <c r="EMI109" s="4"/>
      <c r="EMJ109" s="4"/>
      <c r="EMK109" s="4"/>
      <c r="EML109" s="4"/>
      <c r="EMM109" s="4"/>
      <c r="EMN109" s="4"/>
      <c r="EMO109" s="4"/>
      <c r="EMP109" s="4"/>
      <c r="EMQ109" s="4"/>
      <c r="EMR109" s="4"/>
      <c r="EMS109" s="4"/>
      <c r="EMT109" s="4"/>
      <c r="EMU109" s="4"/>
      <c r="EMV109" s="4"/>
      <c r="EMW109" s="4"/>
      <c r="EMX109" s="4"/>
      <c r="EMY109" s="4"/>
      <c r="EMZ109" s="4"/>
      <c r="ENA109" s="4"/>
      <c r="ENB109" s="4"/>
      <c r="ENC109" s="4"/>
      <c r="END109" s="4"/>
      <c r="ENE109" s="4"/>
      <c r="ENF109" s="4"/>
      <c r="ENG109" s="4"/>
      <c r="ENH109" s="4"/>
      <c r="ENI109" s="4"/>
      <c r="ENJ109" s="4"/>
      <c r="ENK109" s="4"/>
      <c r="ENL109" s="4"/>
      <c r="ENM109" s="4"/>
      <c r="ENN109" s="4"/>
      <c r="ENO109" s="4"/>
      <c r="ENP109" s="4"/>
      <c r="ENQ109" s="4"/>
      <c r="ENR109" s="4"/>
      <c r="ENS109" s="4"/>
      <c r="ENT109" s="4"/>
      <c r="ENU109" s="4"/>
      <c r="ENV109" s="4"/>
      <c r="ENW109" s="4"/>
      <c r="ENX109" s="4"/>
      <c r="ENY109" s="4"/>
      <c r="ENZ109" s="4"/>
      <c r="EOA109" s="4"/>
      <c r="EOB109" s="4"/>
      <c r="EOC109" s="4"/>
      <c r="EOD109" s="4"/>
      <c r="EOE109" s="4"/>
      <c r="EOF109" s="4"/>
      <c r="EOG109" s="4"/>
      <c r="EOH109" s="4"/>
      <c r="EOI109" s="4"/>
      <c r="EOJ109" s="4"/>
      <c r="EOK109" s="4"/>
      <c r="EOL109" s="4"/>
      <c r="EOM109" s="4"/>
      <c r="EON109" s="4"/>
      <c r="EOO109" s="4"/>
      <c r="EOP109" s="4"/>
      <c r="EOQ109" s="4"/>
      <c r="EOR109" s="4"/>
      <c r="EOS109" s="4"/>
      <c r="EOT109" s="4"/>
      <c r="EOU109" s="4"/>
      <c r="EOV109" s="4"/>
      <c r="EOW109" s="4"/>
      <c r="EOX109" s="4"/>
      <c r="EOY109" s="4"/>
      <c r="EOZ109" s="4"/>
      <c r="EPA109" s="4"/>
      <c r="EPB109" s="4"/>
      <c r="EPC109" s="4"/>
      <c r="EPD109" s="4"/>
      <c r="EPE109" s="4"/>
      <c r="EPF109" s="4"/>
      <c r="EPG109" s="4"/>
      <c r="EPH109" s="4"/>
      <c r="EPI109" s="4"/>
      <c r="EPJ109" s="4"/>
      <c r="EPK109" s="4"/>
      <c r="EPL109" s="4"/>
      <c r="EPM109" s="4"/>
      <c r="EPN109" s="4"/>
      <c r="EPO109" s="4"/>
      <c r="EPP109" s="4"/>
      <c r="EPQ109" s="4"/>
      <c r="EPR109" s="4"/>
      <c r="EPS109" s="4"/>
      <c r="EPT109" s="4"/>
      <c r="EPU109" s="4"/>
      <c r="EPV109" s="4"/>
      <c r="EPW109" s="4"/>
      <c r="EPX109" s="4"/>
      <c r="EPY109" s="4"/>
      <c r="EPZ109" s="4"/>
      <c r="EQA109" s="4"/>
      <c r="EQB109" s="4"/>
      <c r="EQC109" s="4"/>
      <c r="EQD109" s="4"/>
      <c r="EQE109" s="4"/>
      <c r="EQF109" s="4"/>
      <c r="EQG109" s="4"/>
      <c r="EQH109" s="4"/>
      <c r="EQI109" s="4"/>
      <c r="EQJ109" s="4"/>
      <c r="EQK109" s="4"/>
      <c r="EQL109" s="4"/>
      <c r="EQM109" s="4"/>
      <c r="EQN109" s="4"/>
      <c r="EQO109" s="4"/>
      <c r="EQP109" s="4"/>
      <c r="EQQ109" s="4"/>
      <c r="EQR109" s="4"/>
      <c r="EQS109" s="4"/>
      <c r="EQT109" s="4"/>
      <c r="EQU109" s="4"/>
      <c r="EQV109" s="4"/>
      <c r="EQW109" s="4"/>
      <c r="EQX109" s="4"/>
      <c r="EQY109" s="4"/>
      <c r="EQZ109" s="4"/>
      <c r="ERA109" s="4"/>
      <c r="ERB109" s="4"/>
      <c r="ERC109" s="4"/>
      <c r="ERD109" s="4"/>
      <c r="ERE109" s="4"/>
      <c r="ERF109" s="4"/>
      <c r="ERG109" s="4"/>
      <c r="ERH109" s="4"/>
      <c r="ERI109" s="4"/>
      <c r="ERJ109" s="4"/>
      <c r="ERK109" s="4"/>
      <c r="ERL109" s="4"/>
      <c r="ERM109" s="4"/>
      <c r="ERN109" s="4"/>
      <c r="ERO109" s="4"/>
      <c r="ERP109" s="4"/>
      <c r="ERQ109" s="4"/>
      <c r="ERR109" s="4"/>
      <c r="ERS109" s="4"/>
      <c r="ERT109" s="4"/>
      <c r="ERU109" s="4"/>
      <c r="ERV109" s="4"/>
      <c r="ERW109" s="4"/>
      <c r="ERX109" s="4"/>
      <c r="ERY109" s="4"/>
      <c r="ERZ109" s="4"/>
      <c r="ESA109" s="4"/>
      <c r="ESB109" s="4"/>
      <c r="ESC109" s="4"/>
      <c r="ESD109" s="4"/>
      <c r="ESE109" s="4"/>
      <c r="ESF109" s="4"/>
      <c r="ESG109" s="4"/>
      <c r="ESH109" s="4"/>
      <c r="ESI109" s="4"/>
      <c r="ESJ109" s="4"/>
      <c r="ESK109" s="4"/>
      <c r="ESL109" s="4"/>
      <c r="ESM109" s="4"/>
      <c r="ESN109" s="4"/>
      <c r="ESO109" s="4"/>
      <c r="ESP109" s="4"/>
      <c r="ESQ109" s="4"/>
      <c r="ESR109" s="4"/>
      <c r="ESS109" s="4"/>
      <c r="EST109" s="4"/>
      <c r="ESU109" s="4"/>
      <c r="ESV109" s="4"/>
      <c r="ESW109" s="4"/>
      <c r="ESX109" s="4"/>
      <c r="ESY109" s="4"/>
      <c r="ESZ109" s="4"/>
      <c r="ETA109" s="4"/>
      <c r="ETB109" s="4"/>
      <c r="ETC109" s="4"/>
      <c r="ETD109" s="4"/>
      <c r="ETE109" s="4"/>
      <c r="ETF109" s="4"/>
      <c r="ETG109" s="4"/>
      <c r="ETH109" s="4"/>
      <c r="ETI109" s="4"/>
      <c r="ETJ109" s="4"/>
      <c r="ETK109" s="4"/>
      <c r="ETL109" s="4"/>
      <c r="ETM109" s="4"/>
      <c r="ETN109" s="4"/>
      <c r="ETO109" s="4"/>
      <c r="ETP109" s="4"/>
      <c r="ETQ109" s="4"/>
      <c r="ETR109" s="4"/>
      <c r="ETS109" s="4"/>
      <c r="ETT109" s="4"/>
      <c r="ETU109" s="4"/>
      <c r="ETV109" s="4"/>
      <c r="ETW109" s="4"/>
      <c r="ETX109" s="4"/>
      <c r="ETY109" s="4"/>
      <c r="ETZ109" s="4"/>
      <c r="EUA109" s="4"/>
      <c r="EUB109" s="4"/>
      <c r="EUC109" s="4"/>
      <c r="EUD109" s="4"/>
      <c r="EUE109" s="4"/>
      <c r="EUF109" s="4"/>
      <c r="EUG109" s="4"/>
      <c r="EUH109" s="4"/>
      <c r="EUI109" s="4"/>
      <c r="EUJ109" s="4"/>
      <c r="EUK109" s="4"/>
      <c r="EUL109" s="4"/>
      <c r="EUM109" s="4"/>
      <c r="EUN109" s="4"/>
      <c r="EUO109" s="4"/>
      <c r="EUP109" s="4"/>
      <c r="EUQ109" s="4"/>
      <c r="EUR109" s="4"/>
      <c r="EUS109" s="4"/>
      <c r="EUT109" s="4"/>
      <c r="EUU109" s="4"/>
      <c r="EUV109" s="4"/>
      <c r="EUW109" s="4"/>
      <c r="EUX109" s="4"/>
      <c r="EUY109" s="4"/>
      <c r="EUZ109" s="4"/>
      <c r="EVA109" s="4"/>
      <c r="EVB109" s="4"/>
      <c r="EVC109" s="4"/>
      <c r="EVD109" s="4"/>
      <c r="EVE109" s="4"/>
      <c r="EVF109" s="4"/>
      <c r="EVG109" s="4"/>
      <c r="EVH109" s="4"/>
      <c r="EVI109" s="4"/>
      <c r="EVJ109" s="4"/>
      <c r="EVK109" s="4"/>
      <c r="EVL109" s="4"/>
      <c r="EVM109" s="4"/>
      <c r="EVN109" s="4"/>
      <c r="EVO109" s="4"/>
      <c r="EVP109" s="4"/>
      <c r="EVQ109" s="4"/>
      <c r="EVR109" s="4"/>
      <c r="EVS109" s="4"/>
      <c r="EVT109" s="4"/>
      <c r="EVU109" s="4"/>
      <c r="EVV109" s="4"/>
      <c r="EVW109" s="4"/>
      <c r="EVX109" s="4"/>
      <c r="EVY109" s="4"/>
      <c r="EVZ109" s="4"/>
      <c r="EWA109" s="4"/>
      <c r="EWB109" s="4"/>
      <c r="EWC109" s="4"/>
      <c r="EWD109" s="4"/>
      <c r="EWE109" s="4"/>
      <c r="EWF109" s="4"/>
      <c r="EWG109" s="4"/>
      <c r="EWH109" s="4"/>
      <c r="EWI109" s="4"/>
      <c r="EWJ109" s="4"/>
      <c r="EWK109" s="4"/>
      <c r="EWL109" s="4"/>
      <c r="EWM109" s="4"/>
      <c r="EWN109" s="4"/>
      <c r="EWO109" s="4"/>
      <c r="EWP109" s="4"/>
      <c r="EWQ109" s="4"/>
      <c r="EWR109" s="4"/>
      <c r="EWS109" s="4"/>
      <c r="EWT109" s="4"/>
      <c r="EWU109" s="4"/>
      <c r="EWV109" s="4"/>
      <c r="EWW109" s="4"/>
      <c r="EWX109" s="4"/>
      <c r="EWY109" s="4"/>
      <c r="EWZ109" s="4"/>
      <c r="EXA109" s="4"/>
      <c r="EXB109" s="4"/>
      <c r="EXC109" s="4"/>
      <c r="EXD109" s="4"/>
      <c r="EXE109" s="4"/>
      <c r="EXF109" s="4"/>
      <c r="EXG109" s="4"/>
      <c r="EXH109" s="4"/>
      <c r="EXI109" s="4"/>
      <c r="EXJ109" s="4"/>
      <c r="EXK109" s="4"/>
      <c r="EXL109" s="4"/>
      <c r="EXM109" s="4"/>
      <c r="EXN109" s="4"/>
      <c r="EXO109" s="4"/>
      <c r="EXP109" s="4"/>
      <c r="EXQ109" s="4"/>
      <c r="EXR109" s="4"/>
      <c r="EXS109" s="4"/>
      <c r="EXT109" s="4"/>
      <c r="EXU109" s="4"/>
      <c r="EXV109" s="4"/>
      <c r="EXW109" s="4"/>
      <c r="EXX109" s="4"/>
      <c r="EXY109" s="4"/>
      <c r="EXZ109" s="4"/>
      <c r="EYA109" s="4"/>
      <c r="EYB109" s="4"/>
      <c r="EYC109" s="4"/>
      <c r="EYD109" s="4"/>
      <c r="EYE109" s="4"/>
      <c r="EYF109" s="4"/>
      <c r="EYG109" s="4"/>
      <c r="EYH109" s="4"/>
      <c r="EYI109" s="4"/>
      <c r="EYJ109" s="4"/>
      <c r="EYK109" s="4"/>
      <c r="EYL109" s="4"/>
      <c r="EYM109" s="4"/>
      <c r="EYN109" s="4"/>
      <c r="EYO109" s="4"/>
      <c r="EYP109" s="4"/>
      <c r="EYQ109" s="4"/>
      <c r="EYR109" s="4"/>
      <c r="EYS109" s="4"/>
      <c r="EYT109" s="4"/>
      <c r="EYU109" s="4"/>
      <c r="EYV109" s="4"/>
      <c r="EYW109" s="4"/>
      <c r="EYX109" s="4"/>
      <c r="EYY109" s="4"/>
      <c r="EYZ109" s="4"/>
      <c r="EZA109" s="4"/>
      <c r="EZB109" s="4"/>
      <c r="EZC109" s="4"/>
      <c r="EZD109" s="4"/>
      <c r="EZE109" s="4"/>
      <c r="EZF109" s="4"/>
      <c r="EZG109" s="4"/>
      <c r="EZH109" s="4"/>
      <c r="EZI109" s="4"/>
      <c r="EZJ109" s="4"/>
      <c r="EZK109" s="4"/>
      <c r="EZL109" s="4"/>
      <c r="EZM109" s="4"/>
      <c r="EZN109" s="4"/>
      <c r="EZO109" s="4"/>
      <c r="EZP109" s="4"/>
      <c r="EZQ109" s="4"/>
      <c r="EZR109" s="4"/>
      <c r="EZS109" s="4"/>
      <c r="EZT109" s="4"/>
      <c r="EZU109" s="4"/>
      <c r="EZV109" s="4"/>
      <c r="EZW109" s="4"/>
      <c r="EZX109" s="4"/>
      <c r="EZY109" s="4"/>
      <c r="EZZ109" s="4"/>
      <c r="FAA109" s="4"/>
      <c r="FAB109" s="4"/>
      <c r="FAC109" s="4"/>
      <c r="FAD109" s="4"/>
      <c r="FAE109" s="4"/>
      <c r="FAF109" s="4"/>
      <c r="FAG109" s="4"/>
      <c r="FAH109" s="4"/>
      <c r="FAI109" s="4"/>
      <c r="FAJ109" s="4"/>
      <c r="FAK109" s="4"/>
      <c r="FAL109" s="4"/>
      <c r="FAM109" s="4"/>
      <c r="FAN109" s="4"/>
      <c r="FAO109" s="4"/>
      <c r="FAP109" s="4"/>
      <c r="FAQ109" s="4"/>
      <c r="FAR109" s="4"/>
      <c r="FAS109" s="4"/>
      <c r="FAT109" s="4"/>
      <c r="FAU109" s="4"/>
      <c r="FAV109" s="4"/>
      <c r="FAW109" s="4"/>
      <c r="FAX109" s="4"/>
      <c r="FAY109" s="4"/>
      <c r="FAZ109" s="4"/>
      <c r="FBA109" s="4"/>
      <c r="FBB109" s="4"/>
      <c r="FBC109" s="4"/>
      <c r="FBD109" s="4"/>
      <c r="FBE109" s="4"/>
      <c r="FBF109" s="4"/>
      <c r="FBG109" s="4"/>
      <c r="FBH109" s="4"/>
      <c r="FBI109" s="4"/>
      <c r="FBJ109" s="4"/>
      <c r="FBK109" s="4"/>
      <c r="FBL109" s="4"/>
      <c r="FBM109" s="4"/>
      <c r="FBN109" s="4"/>
      <c r="FBO109" s="4"/>
      <c r="FBP109" s="4"/>
      <c r="FBQ109" s="4"/>
      <c r="FBR109" s="4"/>
      <c r="FBS109" s="4"/>
      <c r="FBT109" s="4"/>
      <c r="FBU109" s="4"/>
      <c r="FBV109" s="4"/>
      <c r="FBW109" s="4"/>
      <c r="FBX109" s="4"/>
      <c r="FBY109" s="4"/>
      <c r="FBZ109" s="4"/>
      <c r="FCA109" s="4"/>
      <c r="FCB109" s="4"/>
      <c r="FCC109" s="4"/>
      <c r="FCD109" s="4"/>
      <c r="FCE109" s="4"/>
      <c r="FCF109" s="4"/>
      <c r="FCG109" s="4"/>
      <c r="FCH109" s="4"/>
      <c r="FCI109" s="4"/>
      <c r="FCJ109" s="4"/>
      <c r="FCK109" s="4"/>
      <c r="FCL109" s="4"/>
      <c r="FCM109" s="4"/>
      <c r="FCN109" s="4"/>
      <c r="FCO109" s="4"/>
      <c r="FCP109" s="4"/>
      <c r="FCQ109" s="4"/>
      <c r="FCR109" s="4"/>
      <c r="FCS109" s="4"/>
      <c r="FCT109" s="4"/>
      <c r="FCU109" s="4"/>
      <c r="FCV109" s="4"/>
      <c r="FCW109" s="4"/>
      <c r="FCX109" s="4"/>
      <c r="FCY109" s="4"/>
      <c r="FCZ109" s="4"/>
      <c r="FDA109" s="4"/>
      <c r="FDB109" s="4"/>
      <c r="FDC109" s="4"/>
      <c r="FDD109" s="4"/>
      <c r="FDE109" s="4"/>
      <c r="FDF109" s="4"/>
      <c r="FDG109" s="4"/>
      <c r="FDH109" s="4"/>
      <c r="FDI109" s="4"/>
      <c r="FDJ109" s="4"/>
      <c r="FDK109" s="4"/>
      <c r="FDL109" s="4"/>
      <c r="FDM109" s="4"/>
      <c r="FDN109" s="4"/>
      <c r="FDO109" s="4"/>
      <c r="FDP109" s="4"/>
      <c r="FDQ109" s="4"/>
      <c r="FDR109" s="4"/>
      <c r="FDS109" s="4"/>
      <c r="FDT109" s="4"/>
      <c r="FDU109" s="4"/>
      <c r="FDV109" s="4"/>
      <c r="FDW109" s="4"/>
      <c r="FDX109" s="4"/>
      <c r="FDY109" s="4"/>
      <c r="FDZ109" s="4"/>
      <c r="FEA109" s="4"/>
      <c r="FEB109" s="4"/>
      <c r="FEC109" s="4"/>
      <c r="FED109" s="4"/>
      <c r="FEE109" s="4"/>
      <c r="FEF109" s="4"/>
      <c r="FEG109" s="4"/>
      <c r="FEH109" s="4"/>
      <c r="FEI109" s="4"/>
      <c r="FEJ109" s="4"/>
      <c r="FEK109" s="4"/>
      <c r="FEL109" s="4"/>
      <c r="FEM109" s="4"/>
      <c r="FEN109" s="4"/>
      <c r="FEO109" s="4"/>
      <c r="FEP109" s="4"/>
      <c r="FEQ109" s="4"/>
      <c r="FER109" s="4"/>
      <c r="FES109" s="4"/>
      <c r="FET109" s="4"/>
      <c r="FEU109" s="4"/>
      <c r="FEV109" s="4"/>
      <c r="FEW109" s="4"/>
      <c r="FEX109" s="4"/>
      <c r="FEY109" s="4"/>
      <c r="FEZ109" s="4"/>
      <c r="FFA109" s="4"/>
      <c r="FFB109" s="4"/>
      <c r="FFC109" s="4"/>
      <c r="FFD109" s="4"/>
      <c r="FFE109" s="4"/>
      <c r="FFF109" s="4"/>
      <c r="FFG109" s="4"/>
      <c r="FFH109" s="4"/>
      <c r="FFI109" s="4"/>
      <c r="FFJ109" s="4"/>
      <c r="FFK109" s="4"/>
      <c r="FFL109" s="4"/>
      <c r="FFM109" s="4"/>
      <c r="FFN109" s="4"/>
      <c r="FFO109" s="4"/>
      <c r="FFP109" s="4"/>
      <c r="FFQ109" s="4"/>
      <c r="FFR109" s="4"/>
      <c r="FFS109" s="4"/>
      <c r="FFT109" s="4"/>
      <c r="FFU109" s="4"/>
      <c r="FFV109" s="4"/>
      <c r="FFW109" s="4"/>
      <c r="FFX109" s="4"/>
      <c r="FFY109" s="4"/>
      <c r="FFZ109" s="4"/>
      <c r="FGA109" s="4"/>
      <c r="FGB109" s="4"/>
      <c r="FGC109" s="4"/>
      <c r="FGD109" s="4"/>
      <c r="FGE109" s="4"/>
      <c r="FGF109" s="4"/>
      <c r="FGG109" s="4"/>
      <c r="FGH109" s="4"/>
      <c r="FGI109" s="4"/>
      <c r="FGJ109" s="4"/>
      <c r="FGK109" s="4"/>
      <c r="FGL109" s="4"/>
      <c r="FGM109" s="4"/>
      <c r="FGN109" s="4"/>
      <c r="FGO109" s="4"/>
      <c r="FGP109" s="4"/>
      <c r="FGQ109" s="4"/>
      <c r="FGR109" s="4"/>
      <c r="FGS109" s="4"/>
      <c r="FGT109" s="4"/>
      <c r="FGU109" s="4"/>
      <c r="FGV109" s="4"/>
      <c r="FGW109" s="4"/>
      <c r="FGX109" s="4"/>
      <c r="FGY109" s="4"/>
      <c r="FGZ109" s="4"/>
      <c r="FHA109" s="4"/>
      <c r="FHB109" s="4"/>
      <c r="FHC109" s="4"/>
      <c r="FHD109" s="4"/>
      <c r="FHE109" s="4"/>
      <c r="FHF109" s="4"/>
      <c r="FHG109" s="4"/>
      <c r="FHH109" s="4"/>
      <c r="FHI109" s="4"/>
      <c r="FHJ109" s="4"/>
      <c r="FHK109" s="4"/>
      <c r="FHL109" s="4"/>
      <c r="FHM109" s="4"/>
      <c r="FHN109" s="4"/>
      <c r="FHO109" s="4"/>
      <c r="FHP109" s="4"/>
      <c r="FHQ109" s="4"/>
      <c r="FHR109" s="4"/>
      <c r="FHS109" s="4"/>
      <c r="FHT109" s="4"/>
      <c r="FHU109" s="4"/>
      <c r="FHV109" s="4"/>
      <c r="FHW109" s="4"/>
      <c r="FHX109" s="4"/>
      <c r="FHY109" s="4"/>
      <c r="FHZ109" s="4"/>
      <c r="FIA109" s="4"/>
      <c r="FIB109" s="4"/>
      <c r="FIC109" s="4"/>
      <c r="FID109" s="4"/>
      <c r="FIE109" s="4"/>
      <c r="FIF109" s="4"/>
      <c r="FIG109" s="4"/>
      <c r="FIH109" s="4"/>
      <c r="FII109" s="4"/>
      <c r="FIJ109" s="4"/>
      <c r="FIK109" s="4"/>
      <c r="FIL109" s="4"/>
      <c r="FIM109" s="4"/>
      <c r="FIN109" s="4"/>
      <c r="FIO109" s="4"/>
      <c r="FIP109" s="4"/>
      <c r="FIQ109" s="4"/>
      <c r="FIR109" s="4"/>
      <c r="FIS109" s="4"/>
      <c r="FIT109" s="4"/>
      <c r="FIU109" s="4"/>
      <c r="FIV109" s="4"/>
      <c r="FIW109" s="4"/>
      <c r="FIX109" s="4"/>
      <c r="FIY109" s="4"/>
      <c r="FIZ109" s="4"/>
      <c r="FJA109" s="4"/>
      <c r="FJB109" s="4"/>
      <c r="FJC109" s="4"/>
      <c r="FJD109" s="4"/>
      <c r="FJE109" s="4"/>
      <c r="FJF109" s="4"/>
      <c r="FJG109" s="4"/>
      <c r="FJH109" s="4"/>
      <c r="FJI109" s="4"/>
      <c r="FJJ109" s="4"/>
      <c r="FJK109" s="4"/>
      <c r="FJL109" s="4"/>
      <c r="FJM109" s="4"/>
      <c r="FJN109" s="4"/>
      <c r="FJO109" s="4"/>
      <c r="FJP109" s="4"/>
      <c r="FJQ109" s="4"/>
      <c r="FJR109" s="4"/>
      <c r="FJS109" s="4"/>
      <c r="FJT109" s="4"/>
      <c r="FJU109" s="4"/>
      <c r="FJV109" s="4"/>
      <c r="FJW109" s="4"/>
      <c r="FJX109" s="4"/>
      <c r="FJY109" s="4"/>
      <c r="FJZ109" s="4"/>
      <c r="FKA109" s="4"/>
      <c r="FKB109" s="4"/>
      <c r="FKC109" s="4"/>
      <c r="FKD109" s="4"/>
      <c r="FKE109" s="4"/>
      <c r="FKF109" s="4"/>
      <c r="FKG109" s="4"/>
      <c r="FKH109" s="4"/>
      <c r="FKI109" s="4"/>
      <c r="FKJ109" s="4"/>
      <c r="FKK109" s="4"/>
      <c r="FKL109" s="4"/>
      <c r="FKM109" s="4"/>
      <c r="FKN109" s="4"/>
      <c r="FKO109" s="4"/>
      <c r="FKP109" s="4"/>
      <c r="FKQ109" s="4"/>
      <c r="FKR109" s="4"/>
      <c r="FKS109" s="4"/>
      <c r="FKT109" s="4"/>
      <c r="FKU109" s="4"/>
      <c r="FKV109" s="4"/>
      <c r="FKW109" s="4"/>
      <c r="FKX109" s="4"/>
      <c r="FKY109" s="4"/>
      <c r="FKZ109" s="4"/>
      <c r="FLA109" s="4"/>
      <c r="FLB109" s="4"/>
      <c r="FLC109" s="4"/>
      <c r="FLD109" s="4"/>
      <c r="FLE109" s="4"/>
      <c r="FLF109" s="4"/>
      <c r="FLG109" s="4"/>
      <c r="FLH109" s="4"/>
      <c r="FLI109" s="4"/>
      <c r="FLJ109" s="4"/>
      <c r="FLK109" s="4"/>
      <c r="FLL109" s="4"/>
      <c r="FLM109" s="4"/>
      <c r="FLN109" s="4"/>
      <c r="FLO109" s="4"/>
      <c r="FLP109" s="4"/>
      <c r="FLQ109" s="4"/>
      <c r="FLR109" s="4"/>
      <c r="FLS109" s="4"/>
      <c r="FLT109" s="4"/>
      <c r="FLU109" s="4"/>
      <c r="FLV109" s="4"/>
      <c r="FLW109" s="4"/>
      <c r="FLX109" s="4"/>
      <c r="FLY109" s="4"/>
      <c r="FLZ109" s="4"/>
      <c r="FMA109" s="4"/>
      <c r="FMB109" s="4"/>
      <c r="FMC109" s="4"/>
      <c r="FMD109" s="4"/>
      <c r="FME109" s="4"/>
      <c r="FMF109" s="4"/>
      <c r="FMG109" s="4"/>
      <c r="FMH109" s="4"/>
      <c r="FMI109" s="4"/>
      <c r="FMJ109" s="4"/>
      <c r="FMK109" s="4"/>
      <c r="FML109" s="4"/>
      <c r="FMM109" s="4"/>
      <c r="FMN109" s="4"/>
      <c r="FMO109" s="4"/>
      <c r="FMP109" s="4"/>
      <c r="FMQ109" s="4"/>
      <c r="FMR109" s="4"/>
      <c r="FMS109" s="4"/>
      <c r="FMT109" s="4"/>
      <c r="FMU109" s="4"/>
      <c r="FMV109" s="4"/>
      <c r="FMW109" s="4"/>
      <c r="FMX109" s="4"/>
      <c r="FMY109" s="4"/>
      <c r="FMZ109" s="4"/>
      <c r="FNA109" s="4"/>
      <c r="FNB109" s="4"/>
      <c r="FNC109" s="4"/>
      <c r="FND109" s="4"/>
      <c r="FNE109" s="4"/>
      <c r="FNF109" s="4"/>
      <c r="FNG109" s="4"/>
      <c r="FNH109" s="4"/>
      <c r="FNI109" s="4"/>
      <c r="FNJ109" s="4"/>
      <c r="FNK109" s="4"/>
      <c r="FNL109" s="4"/>
      <c r="FNM109" s="4"/>
      <c r="FNN109" s="4"/>
      <c r="FNO109" s="4"/>
      <c r="FNP109" s="4"/>
      <c r="FNQ109" s="4"/>
      <c r="FNR109" s="4"/>
      <c r="FNS109" s="4"/>
      <c r="FNT109" s="4"/>
      <c r="FNU109" s="4"/>
      <c r="FNV109" s="4"/>
      <c r="FNW109" s="4"/>
      <c r="FNX109" s="4"/>
      <c r="FNY109" s="4"/>
      <c r="FNZ109" s="4"/>
      <c r="FOA109" s="4"/>
      <c r="FOB109" s="4"/>
      <c r="FOC109" s="4"/>
      <c r="FOD109" s="4"/>
      <c r="FOE109" s="4"/>
      <c r="FOF109" s="4"/>
      <c r="FOG109" s="4"/>
      <c r="FOH109" s="4"/>
      <c r="FOI109" s="4"/>
      <c r="FOJ109" s="4"/>
      <c r="FOK109" s="4"/>
      <c r="FOL109" s="4"/>
      <c r="FOM109" s="4"/>
      <c r="FON109" s="4"/>
      <c r="FOO109" s="4"/>
      <c r="FOP109" s="4"/>
      <c r="FOQ109" s="4"/>
      <c r="FOR109" s="4"/>
      <c r="FOS109" s="4"/>
      <c r="FOT109" s="4"/>
      <c r="FOU109" s="4"/>
      <c r="FOV109" s="4"/>
      <c r="FOW109" s="4"/>
      <c r="FOX109" s="4"/>
      <c r="FOY109" s="4"/>
      <c r="FOZ109" s="4"/>
      <c r="FPA109" s="4"/>
      <c r="FPB109" s="4"/>
      <c r="FPC109" s="4"/>
      <c r="FPD109" s="4"/>
      <c r="FPE109" s="4"/>
      <c r="FPF109" s="4"/>
      <c r="FPG109" s="4"/>
      <c r="FPH109" s="4"/>
      <c r="FPI109" s="4"/>
      <c r="FPJ109" s="4"/>
      <c r="FPK109" s="4"/>
      <c r="FPL109" s="4"/>
      <c r="FPM109" s="4"/>
      <c r="FPN109" s="4"/>
      <c r="FPO109" s="4"/>
      <c r="FPP109" s="4"/>
      <c r="FPQ109" s="4"/>
      <c r="FPR109" s="4"/>
      <c r="FPS109" s="4"/>
      <c r="FPT109" s="4"/>
      <c r="FPU109" s="4"/>
      <c r="FPV109" s="4"/>
      <c r="FPW109" s="4"/>
      <c r="FPX109" s="4"/>
      <c r="FPY109" s="4"/>
      <c r="FPZ109" s="4"/>
      <c r="FQA109" s="4"/>
      <c r="FQB109" s="4"/>
      <c r="FQC109" s="4"/>
      <c r="FQD109" s="4"/>
      <c r="FQE109" s="4"/>
      <c r="FQF109" s="4"/>
      <c r="FQG109" s="4"/>
      <c r="FQH109" s="4"/>
      <c r="FQI109" s="4"/>
      <c r="FQJ109" s="4"/>
      <c r="FQK109" s="4"/>
      <c r="FQL109" s="4"/>
      <c r="FQM109" s="4"/>
      <c r="FQN109" s="4"/>
      <c r="FQO109" s="4"/>
      <c r="FQP109" s="4"/>
      <c r="FQQ109" s="4"/>
      <c r="FQR109" s="4"/>
      <c r="FQS109" s="4"/>
      <c r="FQT109" s="4"/>
      <c r="FQU109" s="4"/>
      <c r="FQV109" s="4"/>
      <c r="FQW109" s="4"/>
      <c r="FQX109" s="4"/>
      <c r="FQY109" s="4"/>
      <c r="FQZ109" s="4"/>
      <c r="FRA109" s="4"/>
      <c r="FRB109" s="4"/>
      <c r="FRC109" s="4"/>
      <c r="FRD109" s="4"/>
      <c r="FRE109" s="4"/>
      <c r="FRF109" s="4"/>
      <c r="FRG109" s="4"/>
      <c r="FRH109" s="4"/>
      <c r="FRI109" s="4"/>
      <c r="FRJ109" s="4"/>
      <c r="FRK109" s="4"/>
      <c r="FRL109" s="4"/>
      <c r="FRM109" s="4"/>
      <c r="FRN109" s="4"/>
      <c r="FRO109" s="4"/>
      <c r="FRP109" s="4"/>
      <c r="FRQ109" s="4"/>
      <c r="FRR109" s="4"/>
      <c r="FRS109" s="4"/>
      <c r="FRT109" s="4"/>
      <c r="FRU109" s="4"/>
      <c r="FRV109" s="4"/>
      <c r="FRW109" s="4"/>
      <c r="FRX109" s="4"/>
      <c r="FRY109" s="4"/>
      <c r="FRZ109" s="4"/>
      <c r="FSA109" s="4"/>
      <c r="FSB109" s="4"/>
      <c r="FSC109" s="4"/>
      <c r="FSD109" s="4"/>
      <c r="FSE109" s="4"/>
      <c r="FSF109" s="4"/>
      <c r="FSG109" s="4"/>
      <c r="FSH109" s="4"/>
      <c r="FSI109" s="4"/>
      <c r="FSJ109" s="4"/>
      <c r="FSK109" s="4"/>
      <c r="FSL109" s="4"/>
      <c r="FSM109" s="4"/>
      <c r="FSN109" s="4"/>
      <c r="FSO109" s="4"/>
      <c r="FSP109" s="4"/>
      <c r="FSQ109" s="4"/>
      <c r="FSR109" s="4"/>
      <c r="FSS109" s="4"/>
      <c r="FST109" s="4"/>
      <c r="FSU109" s="4"/>
      <c r="FSV109" s="4"/>
      <c r="FSW109" s="4"/>
      <c r="FSX109" s="4"/>
      <c r="FSY109" s="4"/>
      <c r="FSZ109" s="4"/>
      <c r="FTA109" s="4"/>
      <c r="FTB109" s="4"/>
      <c r="FTC109" s="4"/>
      <c r="FTD109" s="4"/>
      <c r="FTE109" s="4"/>
      <c r="FTF109" s="4"/>
      <c r="FTG109" s="4"/>
      <c r="FTH109" s="4"/>
      <c r="FTI109" s="4"/>
      <c r="FTJ109" s="4"/>
      <c r="FTK109" s="4"/>
      <c r="FTL109" s="4"/>
      <c r="FTM109" s="4"/>
      <c r="FTN109" s="4"/>
      <c r="FTO109" s="4"/>
      <c r="FTP109" s="4"/>
      <c r="FTQ109" s="4"/>
      <c r="FTR109" s="4"/>
      <c r="FTS109" s="4"/>
      <c r="FTT109" s="4"/>
      <c r="FTU109" s="4"/>
      <c r="FTV109" s="4"/>
      <c r="FTW109" s="4"/>
      <c r="FTX109" s="4"/>
      <c r="FTY109" s="4"/>
      <c r="FTZ109" s="4"/>
      <c r="FUA109" s="4"/>
      <c r="FUB109" s="4"/>
      <c r="FUC109" s="4"/>
      <c r="FUD109" s="4"/>
      <c r="FUE109" s="4"/>
      <c r="FUF109" s="4"/>
      <c r="FUG109" s="4"/>
      <c r="FUH109" s="4"/>
      <c r="FUI109" s="4"/>
      <c r="FUJ109" s="4"/>
      <c r="FUK109" s="4"/>
      <c r="FUL109" s="4"/>
      <c r="FUM109" s="4"/>
      <c r="FUN109" s="4"/>
      <c r="FUO109" s="4"/>
      <c r="FUP109" s="4"/>
      <c r="FUQ109" s="4"/>
      <c r="FUR109" s="4"/>
      <c r="FUS109" s="4"/>
      <c r="FUT109" s="4"/>
      <c r="FUU109" s="4"/>
      <c r="FUV109" s="4"/>
      <c r="FUW109" s="4"/>
      <c r="FUX109" s="4"/>
      <c r="FUY109" s="4"/>
      <c r="FUZ109" s="4"/>
      <c r="FVA109" s="4"/>
      <c r="FVB109" s="4"/>
      <c r="FVC109" s="4"/>
      <c r="FVD109" s="4"/>
      <c r="FVE109" s="4"/>
      <c r="FVF109" s="4"/>
      <c r="FVG109" s="4"/>
      <c r="FVH109" s="4"/>
      <c r="FVI109" s="4"/>
      <c r="FVJ109" s="4"/>
      <c r="FVK109" s="4"/>
      <c r="FVL109" s="4"/>
      <c r="FVM109" s="4"/>
      <c r="FVN109" s="4"/>
      <c r="FVO109" s="4"/>
      <c r="FVP109" s="4"/>
      <c r="FVQ109" s="4"/>
      <c r="FVR109" s="4"/>
      <c r="FVS109" s="4"/>
      <c r="FVT109" s="4"/>
      <c r="FVU109" s="4"/>
      <c r="FVV109" s="4"/>
      <c r="FVW109" s="4"/>
      <c r="FVX109" s="4"/>
      <c r="FVY109" s="4"/>
      <c r="FVZ109" s="4"/>
      <c r="FWA109" s="4"/>
      <c r="FWB109" s="4"/>
      <c r="FWC109" s="4"/>
      <c r="FWD109" s="4"/>
      <c r="FWE109" s="4"/>
      <c r="FWF109" s="4"/>
      <c r="FWG109" s="4"/>
      <c r="FWH109" s="4"/>
      <c r="FWI109" s="4"/>
      <c r="FWJ109" s="4"/>
      <c r="FWK109" s="4"/>
      <c r="FWL109" s="4"/>
      <c r="FWM109" s="4"/>
      <c r="FWN109" s="4"/>
      <c r="FWO109" s="4"/>
      <c r="FWP109" s="4"/>
      <c r="FWQ109" s="4"/>
      <c r="FWR109" s="4"/>
      <c r="FWS109" s="4"/>
      <c r="FWT109" s="4"/>
      <c r="FWU109" s="4"/>
      <c r="FWV109" s="4"/>
      <c r="FWW109" s="4"/>
      <c r="FWX109" s="4"/>
      <c r="FWY109" s="4"/>
      <c r="FWZ109" s="4"/>
      <c r="FXA109" s="4"/>
      <c r="FXB109" s="4"/>
      <c r="FXC109" s="4"/>
      <c r="FXD109" s="4"/>
      <c r="FXE109" s="4"/>
      <c r="FXF109" s="4"/>
      <c r="FXG109" s="4"/>
      <c r="FXH109" s="4"/>
      <c r="FXI109" s="4"/>
      <c r="FXJ109" s="4"/>
      <c r="FXK109" s="4"/>
      <c r="FXL109" s="4"/>
      <c r="FXM109" s="4"/>
      <c r="FXN109" s="4"/>
      <c r="FXO109" s="4"/>
      <c r="FXP109" s="4"/>
      <c r="FXQ109" s="4"/>
      <c r="FXR109" s="4"/>
      <c r="FXS109" s="4"/>
      <c r="FXT109" s="4"/>
      <c r="FXU109" s="4"/>
      <c r="FXV109" s="4"/>
      <c r="FXW109" s="4"/>
      <c r="FXX109" s="4"/>
      <c r="FXY109" s="4"/>
      <c r="FXZ109" s="4"/>
      <c r="FYA109" s="4"/>
      <c r="FYB109" s="4"/>
      <c r="FYC109" s="4"/>
      <c r="FYD109" s="4"/>
      <c r="FYE109" s="4"/>
      <c r="FYF109" s="4"/>
      <c r="FYG109" s="4"/>
      <c r="FYH109" s="4"/>
      <c r="FYI109" s="4"/>
      <c r="FYJ109" s="4"/>
      <c r="FYK109" s="4"/>
      <c r="FYL109" s="4"/>
      <c r="FYM109" s="4"/>
      <c r="FYN109" s="4"/>
      <c r="FYO109" s="4"/>
      <c r="FYP109" s="4"/>
      <c r="FYQ109" s="4"/>
      <c r="FYR109" s="4"/>
      <c r="FYS109" s="4"/>
      <c r="FYT109" s="4"/>
      <c r="FYU109" s="4"/>
      <c r="FYV109" s="4"/>
      <c r="FYW109" s="4"/>
      <c r="FYX109" s="4"/>
      <c r="FYY109" s="4"/>
      <c r="FYZ109" s="4"/>
      <c r="FZA109" s="4"/>
      <c r="FZB109" s="4"/>
      <c r="FZC109" s="4"/>
      <c r="FZD109" s="4"/>
      <c r="FZE109" s="4"/>
      <c r="FZF109" s="4"/>
      <c r="FZG109" s="4"/>
      <c r="FZH109" s="4"/>
      <c r="FZI109" s="4"/>
      <c r="FZJ109" s="4"/>
      <c r="FZK109" s="4"/>
      <c r="FZL109" s="4"/>
      <c r="FZM109" s="4"/>
      <c r="FZN109" s="4"/>
      <c r="FZO109" s="4"/>
      <c r="FZP109" s="4"/>
      <c r="FZQ109" s="4"/>
      <c r="FZR109" s="4"/>
      <c r="FZS109" s="4"/>
      <c r="FZT109" s="4"/>
      <c r="FZU109" s="4"/>
      <c r="FZV109" s="4"/>
      <c r="FZW109" s="4"/>
      <c r="FZX109" s="4"/>
      <c r="FZY109" s="4"/>
      <c r="FZZ109" s="4"/>
      <c r="GAA109" s="4"/>
      <c r="GAB109" s="4"/>
      <c r="GAC109" s="4"/>
      <c r="GAD109" s="4"/>
      <c r="GAE109" s="4"/>
      <c r="GAF109" s="4"/>
      <c r="GAG109" s="4"/>
      <c r="GAH109" s="4"/>
      <c r="GAI109" s="4"/>
      <c r="GAJ109" s="4"/>
      <c r="GAK109" s="4"/>
      <c r="GAL109" s="4"/>
      <c r="GAM109" s="4"/>
      <c r="GAN109" s="4"/>
      <c r="GAO109" s="4"/>
      <c r="GAP109" s="4"/>
      <c r="GAQ109" s="4"/>
      <c r="GAR109" s="4"/>
      <c r="GAS109" s="4"/>
      <c r="GAT109" s="4"/>
      <c r="GAU109" s="4"/>
      <c r="GAV109" s="4"/>
      <c r="GAW109" s="4"/>
      <c r="GAX109" s="4"/>
      <c r="GAY109" s="4"/>
      <c r="GAZ109" s="4"/>
      <c r="GBA109" s="4"/>
      <c r="GBB109" s="4"/>
      <c r="GBC109" s="4"/>
      <c r="GBD109" s="4"/>
      <c r="GBE109" s="4"/>
      <c r="GBF109" s="4"/>
      <c r="GBG109" s="4"/>
      <c r="GBH109" s="4"/>
      <c r="GBI109" s="4"/>
      <c r="GBJ109" s="4"/>
      <c r="GBK109" s="4"/>
      <c r="GBL109" s="4"/>
      <c r="GBM109" s="4"/>
      <c r="GBN109" s="4"/>
      <c r="GBO109" s="4"/>
      <c r="GBP109" s="4"/>
      <c r="GBQ109" s="4"/>
      <c r="GBR109" s="4"/>
      <c r="GBS109" s="4"/>
      <c r="GBT109" s="4"/>
      <c r="GBU109" s="4"/>
      <c r="GBV109" s="4"/>
      <c r="GBW109" s="4"/>
      <c r="GBX109" s="4"/>
      <c r="GBY109" s="4"/>
      <c r="GBZ109" s="4"/>
      <c r="GCA109" s="4"/>
      <c r="GCB109" s="4"/>
      <c r="GCC109" s="4"/>
      <c r="GCD109" s="4"/>
      <c r="GCE109" s="4"/>
      <c r="GCF109" s="4"/>
      <c r="GCG109" s="4"/>
      <c r="GCH109" s="4"/>
      <c r="GCI109" s="4"/>
      <c r="GCJ109" s="4"/>
      <c r="GCK109" s="4"/>
      <c r="GCL109" s="4"/>
      <c r="GCM109" s="4"/>
      <c r="GCN109" s="4"/>
      <c r="GCO109" s="4"/>
      <c r="GCP109" s="4"/>
      <c r="GCQ109" s="4"/>
      <c r="GCR109" s="4"/>
      <c r="GCS109" s="4"/>
      <c r="GCT109" s="4"/>
      <c r="GCU109" s="4"/>
      <c r="GCV109" s="4"/>
      <c r="GCW109" s="4"/>
      <c r="GCX109" s="4"/>
      <c r="GCY109" s="4"/>
      <c r="GCZ109" s="4"/>
      <c r="GDA109" s="4"/>
      <c r="GDB109" s="4"/>
      <c r="GDC109" s="4"/>
      <c r="GDD109" s="4"/>
      <c r="GDE109" s="4"/>
      <c r="GDF109" s="4"/>
      <c r="GDG109" s="4"/>
      <c r="GDH109" s="4"/>
      <c r="GDI109" s="4"/>
      <c r="GDJ109" s="4"/>
      <c r="GDK109" s="4"/>
      <c r="GDL109" s="4"/>
      <c r="GDM109" s="4"/>
      <c r="GDN109" s="4"/>
      <c r="GDO109" s="4"/>
      <c r="GDP109" s="4"/>
      <c r="GDQ109" s="4"/>
      <c r="GDR109" s="4"/>
      <c r="GDS109" s="4"/>
      <c r="GDT109" s="4"/>
      <c r="GDU109" s="4"/>
      <c r="GDV109" s="4"/>
      <c r="GDW109" s="4"/>
      <c r="GDX109" s="4"/>
      <c r="GDY109" s="4"/>
      <c r="GDZ109" s="4"/>
      <c r="GEA109" s="4"/>
      <c r="GEB109" s="4"/>
      <c r="GEC109" s="4"/>
      <c r="GED109" s="4"/>
      <c r="GEE109" s="4"/>
      <c r="GEF109" s="4"/>
      <c r="GEG109" s="4"/>
      <c r="GEH109" s="4"/>
      <c r="GEI109" s="4"/>
      <c r="GEJ109" s="4"/>
      <c r="GEK109" s="4"/>
      <c r="GEL109" s="4"/>
      <c r="GEM109" s="4"/>
      <c r="GEN109" s="4"/>
      <c r="GEO109" s="4"/>
      <c r="GEP109" s="4"/>
      <c r="GEQ109" s="4"/>
      <c r="GER109" s="4"/>
      <c r="GES109" s="4"/>
      <c r="GET109" s="4"/>
      <c r="GEU109" s="4"/>
      <c r="GEV109" s="4"/>
      <c r="GEW109" s="4"/>
      <c r="GEX109" s="4"/>
      <c r="GEY109" s="4"/>
      <c r="GEZ109" s="4"/>
      <c r="GFA109" s="4"/>
      <c r="GFB109" s="4"/>
      <c r="GFC109" s="4"/>
      <c r="GFD109" s="4"/>
      <c r="GFE109" s="4"/>
      <c r="GFF109" s="4"/>
      <c r="GFG109" s="4"/>
      <c r="GFH109" s="4"/>
      <c r="GFI109" s="4"/>
      <c r="GFJ109" s="4"/>
      <c r="GFK109" s="4"/>
      <c r="GFL109" s="4"/>
      <c r="GFM109" s="4"/>
      <c r="GFN109" s="4"/>
      <c r="GFO109" s="4"/>
      <c r="GFP109" s="4"/>
      <c r="GFQ109" s="4"/>
      <c r="GFR109" s="4"/>
      <c r="GFS109" s="4"/>
      <c r="GFT109" s="4"/>
      <c r="GFU109" s="4"/>
      <c r="GFV109" s="4"/>
      <c r="GFW109" s="4"/>
      <c r="GFX109" s="4"/>
      <c r="GFY109" s="4"/>
      <c r="GFZ109" s="4"/>
      <c r="GGA109" s="4"/>
      <c r="GGB109" s="4"/>
      <c r="GGC109" s="4"/>
      <c r="GGD109" s="4"/>
      <c r="GGE109" s="4"/>
      <c r="GGF109" s="4"/>
      <c r="GGG109" s="4"/>
      <c r="GGH109" s="4"/>
      <c r="GGI109" s="4"/>
      <c r="GGJ109" s="4"/>
      <c r="GGK109" s="4"/>
      <c r="GGL109" s="4"/>
      <c r="GGM109" s="4"/>
      <c r="GGN109" s="4"/>
      <c r="GGO109" s="4"/>
      <c r="GGP109" s="4"/>
      <c r="GGQ109" s="4"/>
      <c r="GGR109" s="4"/>
      <c r="GGS109" s="4"/>
      <c r="GGT109" s="4"/>
      <c r="GGU109" s="4"/>
      <c r="GGV109" s="4"/>
      <c r="GGW109" s="4"/>
      <c r="GGX109" s="4"/>
      <c r="GGY109" s="4"/>
      <c r="GGZ109" s="4"/>
      <c r="GHA109" s="4"/>
      <c r="GHB109" s="4"/>
      <c r="GHC109" s="4"/>
      <c r="GHD109" s="4"/>
      <c r="GHE109" s="4"/>
      <c r="GHF109" s="4"/>
      <c r="GHG109" s="4"/>
      <c r="GHH109" s="4"/>
      <c r="GHI109" s="4"/>
      <c r="GHJ109" s="4"/>
      <c r="GHK109" s="4"/>
      <c r="GHL109" s="4"/>
      <c r="GHM109" s="4"/>
      <c r="GHN109" s="4"/>
      <c r="GHO109" s="4"/>
      <c r="GHP109" s="4"/>
      <c r="GHQ109" s="4"/>
      <c r="GHR109" s="4"/>
      <c r="GHS109" s="4"/>
      <c r="GHT109" s="4"/>
      <c r="GHU109" s="4"/>
      <c r="GHV109" s="4"/>
      <c r="GHW109" s="4"/>
      <c r="GHX109" s="4"/>
      <c r="GHY109" s="4"/>
      <c r="GHZ109" s="4"/>
      <c r="GIA109" s="4"/>
      <c r="GIB109" s="4"/>
      <c r="GIC109" s="4"/>
      <c r="GID109" s="4"/>
      <c r="GIE109" s="4"/>
      <c r="GIF109" s="4"/>
      <c r="GIG109" s="4"/>
      <c r="GIH109" s="4"/>
      <c r="GII109" s="4"/>
      <c r="GIJ109" s="4"/>
      <c r="GIK109" s="4"/>
      <c r="GIL109" s="4"/>
      <c r="GIM109" s="4"/>
      <c r="GIN109" s="4"/>
      <c r="GIO109" s="4"/>
      <c r="GIP109" s="4"/>
      <c r="GIQ109" s="4"/>
      <c r="GIR109" s="4"/>
      <c r="GIS109" s="4"/>
      <c r="GIT109" s="4"/>
      <c r="GIU109" s="4"/>
      <c r="GIV109" s="4"/>
      <c r="GIW109" s="4"/>
      <c r="GIX109" s="4"/>
      <c r="GIY109" s="4"/>
      <c r="GIZ109" s="4"/>
      <c r="GJA109" s="4"/>
      <c r="GJB109" s="4"/>
      <c r="GJC109" s="4"/>
      <c r="GJD109" s="4"/>
      <c r="GJE109" s="4"/>
      <c r="GJF109" s="4"/>
      <c r="GJG109" s="4"/>
      <c r="GJH109" s="4"/>
      <c r="GJI109" s="4"/>
      <c r="GJJ109" s="4"/>
      <c r="GJK109" s="4"/>
      <c r="GJL109" s="4"/>
      <c r="GJM109" s="4"/>
      <c r="GJN109" s="4"/>
      <c r="GJO109" s="4"/>
      <c r="GJP109" s="4"/>
      <c r="GJQ109" s="4"/>
      <c r="GJR109" s="4"/>
      <c r="GJS109" s="4"/>
      <c r="GJT109" s="4"/>
      <c r="GJU109" s="4"/>
      <c r="GJV109" s="4"/>
      <c r="GJW109" s="4"/>
      <c r="GJX109" s="4"/>
      <c r="GJY109" s="4"/>
      <c r="GJZ109" s="4"/>
      <c r="GKA109" s="4"/>
      <c r="GKB109" s="4"/>
      <c r="GKC109" s="4"/>
      <c r="GKD109" s="4"/>
      <c r="GKE109" s="4"/>
      <c r="GKF109" s="4"/>
      <c r="GKG109" s="4"/>
      <c r="GKH109" s="4"/>
      <c r="GKI109" s="4"/>
      <c r="GKJ109" s="4"/>
      <c r="GKK109" s="4"/>
      <c r="GKL109" s="4"/>
      <c r="GKM109" s="4"/>
      <c r="GKN109" s="4"/>
      <c r="GKO109" s="4"/>
      <c r="GKP109" s="4"/>
      <c r="GKQ109" s="4"/>
      <c r="GKR109" s="4"/>
      <c r="GKS109" s="4"/>
      <c r="GKT109" s="4"/>
      <c r="GKU109" s="4"/>
      <c r="GKV109" s="4"/>
      <c r="GKW109" s="4"/>
      <c r="GKX109" s="4"/>
      <c r="GKY109" s="4"/>
      <c r="GKZ109" s="4"/>
      <c r="GLA109" s="4"/>
      <c r="GLB109" s="4"/>
      <c r="GLC109" s="4"/>
      <c r="GLD109" s="4"/>
      <c r="GLE109" s="4"/>
      <c r="GLF109" s="4"/>
      <c r="GLG109" s="4"/>
      <c r="GLH109" s="4"/>
      <c r="GLI109" s="4"/>
      <c r="GLJ109" s="4"/>
      <c r="GLK109" s="4"/>
      <c r="GLL109" s="4"/>
      <c r="GLM109" s="4"/>
      <c r="GLN109" s="4"/>
      <c r="GLO109" s="4"/>
      <c r="GLP109" s="4"/>
      <c r="GLQ109" s="4"/>
      <c r="GLR109" s="4"/>
      <c r="GLS109" s="4"/>
      <c r="GLT109" s="4"/>
      <c r="GLU109" s="4"/>
      <c r="GLV109" s="4"/>
      <c r="GLW109" s="4"/>
      <c r="GLX109" s="4"/>
      <c r="GLY109" s="4"/>
      <c r="GLZ109" s="4"/>
      <c r="GMA109" s="4"/>
      <c r="GMB109" s="4"/>
      <c r="GMC109" s="4"/>
      <c r="GMD109" s="4"/>
      <c r="GME109" s="4"/>
      <c r="GMF109" s="4"/>
      <c r="GMG109" s="4"/>
      <c r="GMH109" s="4"/>
      <c r="GMI109" s="4"/>
      <c r="GMJ109" s="4"/>
      <c r="GMK109" s="4"/>
      <c r="GML109" s="4"/>
      <c r="GMM109" s="4"/>
      <c r="GMN109" s="4"/>
      <c r="GMO109" s="4"/>
      <c r="GMP109" s="4"/>
      <c r="GMQ109" s="4"/>
      <c r="GMR109" s="4"/>
      <c r="GMS109" s="4"/>
      <c r="GMT109" s="4"/>
      <c r="GMU109" s="4"/>
      <c r="GMV109" s="4"/>
      <c r="GMW109" s="4"/>
      <c r="GMX109" s="4"/>
      <c r="GMY109" s="4"/>
      <c r="GMZ109" s="4"/>
      <c r="GNA109" s="4"/>
      <c r="GNB109" s="4"/>
      <c r="GNC109" s="4"/>
      <c r="GND109" s="4"/>
      <c r="GNE109" s="4"/>
      <c r="GNF109" s="4"/>
      <c r="GNG109" s="4"/>
      <c r="GNH109" s="4"/>
      <c r="GNI109" s="4"/>
      <c r="GNJ109" s="4"/>
      <c r="GNK109" s="4"/>
      <c r="GNL109" s="4"/>
      <c r="GNM109" s="4"/>
      <c r="GNN109" s="4"/>
      <c r="GNO109" s="4"/>
      <c r="GNP109" s="4"/>
      <c r="GNQ109" s="4"/>
      <c r="GNR109" s="4"/>
      <c r="GNS109" s="4"/>
      <c r="GNT109" s="4"/>
      <c r="GNU109" s="4"/>
      <c r="GNV109" s="4"/>
      <c r="GNW109" s="4"/>
      <c r="GNX109" s="4"/>
      <c r="GNY109" s="4"/>
      <c r="GNZ109" s="4"/>
      <c r="GOA109" s="4"/>
      <c r="GOB109" s="4"/>
      <c r="GOC109" s="4"/>
      <c r="GOD109" s="4"/>
      <c r="GOE109" s="4"/>
      <c r="GOF109" s="4"/>
      <c r="GOG109" s="4"/>
      <c r="GOH109" s="4"/>
      <c r="GOI109" s="4"/>
      <c r="GOJ109" s="4"/>
      <c r="GOK109" s="4"/>
      <c r="GOL109" s="4"/>
      <c r="GOM109" s="4"/>
      <c r="GON109" s="4"/>
      <c r="GOO109" s="4"/>
      <c r="GOP109" s="4"/>
      <c r="GOQ109" s="4"/>
      <c r="GOR109" s="4"/>
      <c r="GOS109" s="4"/>
      <c r="GOT109" s="4"/>
      <c r="GOU109" s="4"/>
      <c r="GOV109" s="4"/>
      <c r="GOW109" s="4"/>
      <c r="GOX109" s="4"/>
      <c r="GOY109" s="4"/>
      <c r="GOZ109" s="4"/>
      <c r="GPA109" s="4"/>
      <c r="GPB109" s="4"/>
      <c r="GPC109" s="4"/>
      <c r="GPD109" s="4"/>
      <c r="GPE109" s="4"/>
      <c r="GPF109" s="4"/>
      <c r="GPG109" s="4"/>
      <c r="GPH109" s="4"/>
      <c r="GPI109" s="4"/>
      <c r="GPJ109" s="4"/>
      <c r="GPK109" s="4"/>
      <c r="GPL109" s="4"/>
      <c r="GPM109" s="4"/>
      <c r="GPN109" s="4"/>
      <c r="GPO109" s="4"/>
      <c r="GPP109" s="4"/>
      <c r="GPQ109" s="4"/>
      <c r="GPR109" s="4"/>
      <c r="GPS109" s="4"/>
      <c r="GPT109" s="4"/>
      <c r="GPU109" s="4"/>
      <c r="GPV109" s="4"/>
      <c r="GPW109" s="4"/>
      <c r="GPX109" s="4"/>
      <c r="GPY109" s="4"/>
      <c r="GPZ109" s="4"/>
      <c r="GQA109" s="4"/>
      <c r="GQB109" s="4"/>
      <c r="GQC109" s="4"/>
      <c r="GQD109" s="4"/>
      <c r="GQE109" s="4"/>
      <c r="GQF109" s="4"/>
      <c r="GQG109" s="4"/>
      <c r="GQH109" s="4"/>
      <c r="GQI109" s="4"/>
      <c r="GQJ109" s="4"/>
      <c r="GQK109" s="4"/>
      <c r="GQL109" s="4"/>
      <c r="GQM109" s="4"/>
      <c r="GQN109" s="4"/>
      <c r="GQO109" s="4"/>
      <c r="GQP109" s="4"/>
      <c r="GQQ109" s="4"/>
      <c r="GQR109" s="4"/>
      <c r="GQS109" s="4"/>
      <c r="GQT109" s="4"/>
      <c r="GQU109" s="4"/>
      <c r="GQV109" s="4"/>
      <c r="GQW109" s="4"/>
      <c r="GQX109" s="4"/>
      <c r="GQY109" s="4"/>
      <c r="GQZ109" s="4"/>
      <c r="GRA109" s="4"/>
      <c r="GRB109" s="4"/>
      <c r="GRC109" s="4"/>
      <c r="GRD109" s="4"/>
      <c r="GRE109" s="4"/>
      <c r="GRF109" s="4"/>
      <c r="GRG109" s="4"/>
      <c r="GRH109" s="4"/>
      <c r="GRI109" s="4"/>
      <c r="GRJ109" s="4"/>
      <c r="GRK109" s="4"/>
      <c r="GRL109" s="4"/>
      <c r="GRM109" s="4"/>
      <c r="GRN109" s="4"/>
      <c r="GRO109" s="4"/>
      <c r="GRP109" s="4"/>
      <c r="GRQ109" s="4"/>
      <c r="GRR109" s="4"/>
      <c r="GRS109" s="4"/>
      <c r="GRT109" s="4"/>
      <c r="GRU109" s="4"/>
      <c r="GRV109" s="4"/>
      <c r="GRW109" s="4"/>
      <c r="GRX109" s="4"/>
      <c r="GRY109" s="4"/>
      <c r="GRZ109" s="4"/>
      <c r="GSA109" s="4"/>
      <c r="GSB109" s="4"/>
      <c r="GSC109" s="4"/>
      <c r="GSD109" s="4"/>
      <c r="GSE109" s="4"/>
      <c r="GSF109" s="4"/>
      <c r="GSG109" s="4"/>
      <c r="GSH109" s="4"/>
      <c r="GSI109" s="4"/>
      <c r="GSJ109" s="4"/>
      <c r="GSK109" s="4"/>
      <c r="GSL109" s="4"/>
      <c r="GSM109" s="4"/>
      <c r="GSN109" s="4"/>
      <c r="GSO109" s="4"/>
      <c r="GSP109" s="4"/>
      <c r="GSQ109" s="4"/>
      <c r="GSR109" s="4"/>
      <c r="GSS109" s="4"/>
      <c r="GST109" s="4"/>
      <c r="GSU109" s="4"/>
      <c r="GSV109" s="4"/>
      <c r="GSW109" s="4"/>
      <c r="GSX109" s="4"/>
      <c r="GSY109" s="4"/>
      <c r="GSZ109" s="4"/>
      <c r="GTA109" s="4"/>
      <c r="GTB109" s="4"/>
      <c r="GTC109" s="4"/>
      <c r="GTD109" s="4"/>
      <c r="GTE109" s="4"/>
      <c r="GTF109" s="4"/>
      <c r="GTG109" s="4"/>
      <c r="GTH109" s="4"/>
      <c r="GTI109" s="4"/>
      <c r="GTJ109" s="4"/>
      <c r="GTK109" s="4"/>
      <c r="GTL109" s="4"/>
      <c r="GTM109" s="4"/>
      <c r="GTN109" s="4"/>
      <c r="GTO109" s="4"/>
      <c r="GTP109" s="4"/>
      <c r="GTQ109" s="4"/>
      <c r="GTR109" s="4"/>
      <c r="GTS109" s="4"/>
      <c r="GTT109" s="4"/>
      <c r="GTU109" s="4"/>
      <c r="GTV109" s="4"/>
      <c r="GTW109" s="4"/>
      <c r="GTX109" s="4"/>
      <c r="GTY109" s="4"/>
      <c r="GTZ109" s="4"/>
      <c r="GUA109" s="4"/>
      <c r="GUB109" s="4"/>
      <c r="GUC109" s="4"/>
      <c r="GUD109" s="4"/>
      <c r="GUE109" s="4"/>
      <c r="GUF109" s="4"/>
      <c r="GUG109" s="4"/>
      <c r="GUH109" s="4"/>
      <c r="GUI109" s="4"/>
      <c r="GUJ109" s="4"/>
      <c r="GUK109" s="4"/>
      <c r="GUL109" s="4"/>
      <c r="GUM109" s="4"/>
      <c r="GUN109" s="4"/>
      <c r="GUO109" s="4"/>
      <c r="GUP109" s="4"/>
      <c r="GUQ109" s="4"/>
      <c r="GUR109" s="4"/>
      <c r="GUS109" s="4"/>
      <c r="GUT109" s="4"/>
      <c r="GUU109" s="4"/>
      <c r="GUV109" s="4"/>
      <c r="GUW109" s="4"/>
      <c r="GUX109" s="4"/>
      <c r="GUY109" s="4"/>
      <c r="GUZ109" s="4"/>
      <c r="GVA109" s="4"/>
      <c r="GVB109" s="4"/>
      <c r="GVC109" s="4"/>
      <c r="GVD109" s="4"/>
      <c r="GVE109" s="4"/>
      <c r="GVF109" s="4"/>
      <c r="GVG109" s="4"/>
      <c r="GVH109" s="4"/>
      <c r="GVI109" s="4"/>
      <c r="GVJ109" s="4"/>
      <c r="GVK109" s="4"/>
      <c r="GVL109" s="4"/>
      <c r="GVM109" s="4"/>
      <c r="GVN109" s="4"/>
      <c r="GVO109" s="4"/>
      <c r="GVP109" s="4"/>
      <c r="GVQ109" s="4"/>
      <c r="GVR109" s="4"/>
      <c r="GVS109" s="4"/>
      <c r="GVT109" s="4"/>
      <c r="GVU109" s="4"/>
      <c r="GVV109" s="4"/>
      <c r="GVW109" s="4"/>
      <c r="GVX109" s="4"/>
      <c r="GVY109" s="4"/>
      <c r="GVZ109" s="4"/>
      <c r="GWA109" s="4"/>
      <c r="GWB109" s="4"/>
      <c r="GWC109" s="4"/>
      <c r="GWD109" s="4"/>
      <c r="GWE109" s="4"/>
      <c r="GWF109" s="4"/>
      <c r="GWG109" s="4"/>
      <c r="GWH109" s="4"/>
      <c r="GWI109" s="4"/>
      <c r="GWJ109" s="4"/>
      <c r="GWK109" s="4"/>
      <c r="GWL109" s="4"/>
      <c r="GWM109" s="4"/>
      <c r="GWN109" s="4"/>
      <c r="GWO109" s="4"/>
      <c r="GWP109" s="4"/>
      <c r="GWQ109" s="4"/>
      <c r="GWR109" s="4"/>
      <c r="GWS109" s="4"/>
      <c r="GWT109" s="4"/>
      <c r="GWU109" s="4"/>
      <c r="GWV109" s="4"/>
      <c r="GWW109" s="4"/>
      <c r="GWX109" s="4"/>
      <c r="GWY109" s="4"/>
      <c r="GWZ109" s="4"/>
      <c r="GXA109" s="4"/>
      <c r="GXB109" s="4"/>
      <c r="GXC109" s="4"/>
      <c r="GXD109" s="4"/>
      <c r="GXE109" s="4"/>
      <c r="GXF109" s="4"/>
      <c r="GXG109" s="4"/>
      <c r="GXH109" s="4"/>
      <c r="GXI109" s="4"/>
      <c r="GXJ109" s="4"/>
      <c r="GXK109" s="4"/>
      <c r="GXL109" s="4"/>
      <c r="GXM109" s="4"/>
      <c r="GXN109" s="4"/>
      <c r="GXO109" s="4"/>
      <c r="GXP109" s="4"/>
      <c r="GXQ109" s="4"/>
      <c r="GXR109" s="4"/>
      <c r="GXS109" s="4"/>
      <c r="GXT109" s="4"/>
      <c r="GXU109" s="4"/>
      <c r="GXV109" s="4"/>
      <c r="GXW109" s="4"/>
      <c r="GXX109" s="4"/>
      <c r="GXY109" s="4"/>
      <c r="GXZ109" s="4"/>
      <c r="GYA109" s="4"/>
      <c r="GYB109" s="4"/>
      <c r="GYC109" s="4"/>
      <c r="GYD109" s="4"/>
      <c r="GYE109" s="4"/>
      <c r="GYF109" s="4"/>
      <c r="GYG109" s="4"/>
      <c r="GYH109" s="4"/>
      <c r="GYI109" s="4"/>
      <c r="GYJ109" s="4"/>
      <c r="GYK109" s="4"/>
      <c r="GYL109" s="4"/>
      <c r="GYM109" s="4"/>
      <c r="GYN109" s="4"/>
      <c r="GYO109" s="4"/>
      <c r="GYP109" s="4"/>
      <c r="GYQ109" s="4"/>
      <c r="GYR109" s="4"/>
      <c r="GYS109" s="4"/>
      <c r="GYT109" s="4"/>
      <c r="GYU109" s="4"/>
      <c r="GYV109" s="4"/>
      <c r="GYW109" s="4"/>
      <c r="GYX109" s="4"/>
      <c r="GYY109" s="4"/>
      <c r="GYZ109" s="4"/>
      <c r="GZA109" s="4"/>
      <c r="GZB109" s="4"/>
      <c r="GZC109" s="4"/>
      <c r="GZD109" s="4"/>
      <c r="GZE109" s="4"/>
      <c r="GZF109" s="4"/>
      <c r="GZG109" s="4"/>
      <c r="GZH109" s="4"/>
      <c r="GZI109" s="4"/>
      <c r="GZJ109" s="4"/>
      <c r="GZK109" s="4"/>
      <c r="GZL109" s="4"/>
      <c r="GZM109" s="4"/>
      <c r="GZN109" s="4"/>
      <c r="GZO109" s="4"/>
      <c r="GZP109" s="4"/>
      <c r="GZQ109" s="4"/>
      <c r="GZR109" s="4"/>
      <c r="GZS109" s="4"/>
      <c r="GZT109" s="4"/>
      <c r="GZU109" s="4"/>
      <c r="GZV109" s="4"/>
      <c r="GZW109" s="4"/>
      <c r="GZX109" s="4"/>
      <c r="GZY109" s="4"/>
      <c r="GZZ109" s="4"/>
      <c r="HAA109" s="4"/>
      <c r="HAB109" s="4"/>
      <c r="HAC109" s="4"/>
      <c r="HAD109" s="4"/>
      <c r="HAE109" s="4"/>
      <c r="HAF109" s="4"/>
      <c r="HAG109" s="4"/>
      <c r="HAH109" s="4"/>
      <c r="HAI109" s="4"/>
      <c r="HAJ109" s="4"/>
      <c r="HAK109" s="4"/>
      <c r="HAL109" s="4"/>
      <c r="HAM109" s="4"/>
      <c r="HAN109" s="4"/>
      <c r="HAO109" s="4"/>
      <c r="HAP109" s="4"/>
      <c r="HAQ109" s="4"/>
      <c r="HAR109" s="4"/>
      <c r="HAS109" s="4"/>
      <c r="HAT109" s="4"/>
      <c r="HAU109" s="4"/>
      <c r="HAV109" s="4"/>
      <c r="HAW109" s="4"/>
      <c r="HAX109" s="4"/>
      <c r="HAY109" s="4"/>
      <c r="HAZ109" s="4"/>
      <c r="HBA109" s="4"/>
      <c r="HBB109" s="4"/>
      <c r="HBC109" s="4"/>
      <c r="HBD109" s="4"/>
      <c r="HBE109" s="4"/>
      <c r="HBF109" s="4"/>
      <c r="HBG109" s="4"/>
      <c r="HBH109" s="4"/>
      <c r="HBI109" s="4"/>
      <c r="HBJ109" s="4"/>
      <c r="HBK109" s="4"/>
      <c r="HBL109" s="4"/>
      <c r="HBM109" s="4"/>
      <c r="HBN109" s="4"/>
      <c r="HBO109" s="4"/>
      <c r="HBP109" s="4"/>
      <c r="HBQ109" s="4"/>
      <c r="HBR109" s="4"/>
      <c r="HBS109" s="4"/>
      <c r="HBT109" s="4"/>
      <c r="HBU109" s="4"/>
      <c r="HBV109" s="4"/>
      <c r="HBW109" s="4"/>
      <c r="HBX109" s="4"/>
      <c r="HBY109" s="4"/>
      <c r="HBZ109" s="4"/>
      <c r="HCA109" s="4"/>
      <c r="HCB109" s="4"/>
      <c r="HCC109" s="4"/>
      <c r="HCD109" s="4"/>
      <c r="HCE109" s="4"/>
      <c r="HCF109" s="4"/>
      <c r="HCG109" s="4"/>
      <c r="HCH109" s="4"/>
      <c r="HCI109" s="4"/>
      <c r="HCJ109" s="4"/>
      <c r="HCK109" s="4"/>
      <c r="HCL109" s="4"/>
      <c r="HCM109" s="4"/>
      <c r="HCN109" s="4"/>
      <c r="HCO109" s="4"/>
      <c r="HCP109" s="4"/>
      <c r="HCQ109" s="4"/>
      <c r="HCR109" s="4"/>
      <c r="HCS109" s="4"/>
      <c r="HCT109" s="4"/>
      <c r="HCU109" s="4"/>
      <c r="HCV109" s="4"/>
      <c r="HCW109" s="4"/>
      <c r="HCX109" s="4"/>
      <c r="HCY109" s="4"/>
      <c r="HCZ109" s="4"/>
      <c r="HDA109" s="4"/>
      <c r="HDB109" s="4"/>
      <c r="HDC109" s="4"/>
      <c r="HDD109" s="4"/>
      <c r="HDE109" s="4"/>
      <c r="HDF109" s="4"/>
      <c r="HDG109" s="4"/>
      <c r="HDH109" s="4"/>
      <c r="HDI109" s="4"/>
      <c r="HDJ109" s="4"/>
      <c r="HDK109" s="4"/>
      <c r="HDL109" s="4"/>
      <c r="HDM109" s="4"/>
      <c r="HDN109" s="4"/>
      <c r="HDO109" s="4"/>
      <c r="HDP109" s="4"/>
      <c r="HDQ109" s="4"/>
      <c r="HDR109" s="4"/>
      <c r="HDS109" s="4"/>
      <c r="HDT109" s="4"/>
      <c r="HDU109" s="4"/>
      <c r="HDV109" s="4"/>
      <c r="HDW109" s="4"/>
      <c r="HDX109" s="4"/>
      <c r="HDY109" s="4"/>
      <c r="HDZ109" s="4"/>
      <c r="HEA109" s="4"/>
      <c r="HEB109" s="4"/>
      <c r="HEC109" s="4"/>
      <c r="HED109" s="4"/>
      <c r="HEE109" s="4"/>
      <c r="HEF109" s="4"/>
      <c r="HEG109" s="4"/>
      <c r="HEH109" s="4"/>
      <c r="HEI109" s="4"/>
      <c r="HEJ109" s="4"/>
      <c r="HEK109" s="4"/>
      <c r="HEL109" s="4"/>
      <c r="HEM109" s="4"/>
      <c r="HEN109" s="4"/>
      <c r="HEO109" s="4"/>
      <c r="HEP109" s="4"/>
      <c r="HEQ109" s="4"/>
      <c r="HER109" s="4"/>
      <c r="HES109" s="4"/>
      <c r="HET109" s="4"/>
      <c r="HEU109" s="4"/>
      <c r="HEV109" s="4"/>
      <c r="HEW109" s="4"/>
      <c r="HEX109" s="4"/>
      <c r="HEY109" s="4"/>
      <c r="HEZ109" s="4"/>
      <c r="HFA109" s="4"/>
      <c r="HFB109" s="4"/>
      <c r="HFC109" s="4"/>
      <c r="HFD109" s="4"/>
      <c r="HFE109" s="4"/>
      <c r="HFF109" s="4"/>
      <c r="HFG109" s="4"/>
      <c r="HFH109" s="4"/>
      <c r="HFI109" s="4"/>
      <c r="HFJ109" s="4"/>
      <c r="HFK109" s="4"/>
      <c r="HFL109" s="4"/>
      <c r="HFM109" s="4"/>
      <c r="HFN109" s="4"/>
      <c r="HFO109" s="4"/>
      <c r="HFP109" s="4"/>
      <c r="HFQ109" s="4"/>
      <c r="HFR109" s="4"/>
      <c r="HFS109" s="4"/>
      <c r="HFT109" s="4"/>
      <c r="HFU109" s="4"/>
      <c r="HFV109" s="4"/>
      <c r="HFW109" s="4"/>
      <c r="HFX109" s="4"/>
      <c r="HFY109" s="4"/>
      <c r="HFZ109" s="4"/>
      <c r="HGA109" s="4"/>
      <c r="HGB109" s="4"/>
      <c r="HGC109" s="4"/>
      <c r="HGD109" s="4"/>
      <c r="HGE109" s="4"/>
      <c r="HGF109" s="4"/>
      <c r="HGG109" s="4"/>
      <c r="HGH109" s="4"/>
      <c r="HGI109" s="4"/>
      <c r="HGJ109" s="4"/>
      <c r="HGK109" s="4"/>
      <c r="HGL109" s="4"/>
      <c r="HGM109" s="4"/>
      <c r="HGN109" s="4"/>
      <c r="HGO109" s="4"/>
      <c r="HGP109" s="4"/>
      <c r="HGQ109" s="4"/>
      <c r="HGR109" s="4"/>
      <c r="HGS109" s="4"/>
      <c r="HGT109" s="4"/>
      <c r="HGU109" s="4"/>
      <c r="HGV109" s="4"/>
      <c r="HGW109" s="4"/>
      <c r="HGX109" s="4"/>
      <c r="HGY109" s="4"/>
      <c r="HGZ109" s="4"/>
      <c r="HHA109" s="4"/>
      <c r="HHB109" s="4"/>
      <c r="HHC109" s="4"/>
      <c r="HHD109" s="4"/>
      <c r="HHE109" s="4"/>
      <c r="HHF109" s="4"/>
      <c r="HHG109" s="4"/>
      <c r="HHH109" s="4"/>
      <c r="HHI109" s="4"/>
      <c r="HHJ109" s="4"/>
      <c r="HHK109" s="4"/>
      <c r="HHL109" s="4"/>
      <c r="HHM109" s="4"/>
      <c r="HHN109" s="4"/>
      <c r="HHO109" s="4"/>
      <c r="HHP109" s="4"/>
      <c r="HHQ109" s="4"/>
      <c r="HHR109" s="4"/>
      <c r="HHS109" s="4"/>
      <c r="HHT109" s="4"/>
      <c r="HHU109" s="4"/>
      <c r="HHV109" s="4"/>
      <c r="HHW109" s="4"/>
      <c r="HHX109" s="4"/>
      <c r="HHY109" s="4"/>
      <c r="HHZ109" s="4"/>
      <c r="HIA109" s="4"/>
      <c r="HIB109" s="4"/>
      <c r="HIC109" s="4"/>
      <c r="HID109" s="4"/>
      <c r="HIE109" s="4"/>
      <c r="HIF109" s="4"/>
      <c r="HIG109" s="4"/>
      <c r="HIH109" s="4"/>
      <c r="HII109" s="4"/>
      <c r="HIJ109" s="4"/>
      <c r="HIK109" s="4"/>
      <c r="HIL109" s="4"/>
      <c r="HIM109" s="4"/>
      <c r="HIN109" s="4"/>
      <c r="HIO109" s="4"/>
      <c r="HIP109" s="4"/>
      <c r="HIQ109" s="4"/>
      <c r="HIR109" s="4"/>
      <c r="HIS109" s="4"/>
      <c r="HIT109" s="4"/>
      <c r="HIU109" s="4"/>
      <c r="HIV109" s="4"/>
      <c r="HIW109" s="4"/>
      <c r="HIX109" s="4"/>
      <c r="HIY109" s="4"/>
      <c r="HIZ109" s="4"/>
      <c r="HJA109" s="4"/>
      <c r="HJB109" s="4"/>
      <c r="HJC109" s="4"/>
      <c r="HJD109" s="4"/>
      <c r="HJE109" s="4"/>
      <c r="HJF109" s="4"/>
      <c r="HJG109" s="4"/>
      <c r="HJH109" s="4"/>
      <c r="HJI109" s="4"/>
      <c r="HJJ109" s="4"/>
      <c r="HJK109" s="4"/>
      <c r="HJL109" s="4"/>
      <c r="HJM109" s="4"/>
      <c r="HJN109" s="4"/>
      <c r="HJO109" s="4"/>
      <c r="HJP109" s="4"/>
      <c r="HJQ109" s="4"/>
      <c r="HJR109" s="4"/>
      <c r="HJS109" s="4"/>
      <c r="HJT109" s="4"/>
      <c r="HJU109" s="4"/>
      <c r="HJV109" s="4"/>
      <c r="HJW109" s="4"/>
      <c r="HJX109" s="4"/>
      <c r="HJY109" s="4"/>
      <c r="HJZ109" s="4"/>
      <c r="HKA109" s="4"/>
      <c r="HKB109" s="4"/>
      <c r="HKC109" s="4"/>
      <c r="HKD109" s="4"/>
      <c r="HKE109" s="4"/>
      <c r="HKF109" s="4"/>
      <c r="HKG109" s="4"/>
      <c r="HKH109" s="4"/>
      <c r="HKI109" s="4"/>
      <c r="HKJ109" s="4"/>
      <c r="HKK109" s="4"/>
      <c r="HKL109" s="4"/>
      <c r="HKM109" s="4"/>
      <c r="HKN109" s="4"/>
      <c r="HKO109" s="4"/>
      <c r="HKP109" s="4"/>
      <c r="HKQ109" s="4"/>
      <c r="HKR109" s="4"/>
      <c r="HKS109" s="4"/>
      <c r="HKT109" s="4"/>
      <c r="HKU109" s="4"/>
      <c r="HKV109" s="4"/>
      <c r="HKW109" s="4"/>
      <c r="HKX109" s="4"/>
      <c r="HKY109" s="4"/>
      <c r="HKZ109" s="4"/>
      <c r="HLA109" s="4"/>
      <c r="HLB109" s="4"/>
      <c r="HLC109" s="4"/>
      <c r="HLD109" s="4"/>
      <c r="HLE109" s="4"/>
      <c r="HLF109" s="4"/>
      <c r="HLG109" s="4"/>
      <c r="HLH109" s="4"/>
      <c r="HLI109" s="4"/>
      <c r="HLJ109" s="4"/>
      <c r="HLK109" s="4"/>
      <c r="HLL109" s="4"/>
      <c r="HLM109" s="4"/>
      <c r="HLN109" s="4"/>
      <c r="HLO109" s="4"/>
      <c r="HLP109" s="4"/>
      <c r="HLQ109" s="4"/>
      <c r="HLR109" s="4"/>
      <c r="HLS109" s="4"/>
      <c r="HLT109" s="4"/>
      <c r="HLU109" s="4"/>
      <c r="HLV109" s="4"/>
      <c r="HLW109" s="4"/>
      <c r="HLX109" s="4"/>
      <c r="HLY109" s="4"/>
      <c r="HLZ109" s="4"/>
      <c r="HMA109" s="4"/>
      <c r="HMB109" s="4"/>
      <c r="HMC109" s="4"/>
      <c r="HMD109" s="4"/>
      <c r="HME109" s="4"/>
      <c r="HMF109" s="4"/>
      <c r="HMG109" s="4"/>
      <c r="HMH109" s="4"/>
      <c r="HMI109" s="4"/>
      <c r="HMJ109" s="4"/>
      <c r="HMK109" s="4"/>
      <c r="HML109" s="4"/>
      <c r="HMM109" s="4"/>
      <c r="HMN109" s="4"/>
      <c r="HMO109" s="4"/>
      <c r="HMP109" s="4"/>
      <c r="HMQ109" s="4"/>
      <c r="HMR109" s="4"/>
      <c r="HMS109" s="4"/>
      <c r="HMT109" s="4"/>
      <c r="HMU109" s="4"/>
      <c r="HMV109" s="4"/>
      <c r="HMW109" s="4"/>
      <c r="HMX109" s="4"/>
      <c r="HMY109" s="4"/>
      <c r="HMZ109" s="4"/>
      <c r="HNA109" s="4"/>
      <c r="HNB109" s="4"/>
      <c r="HNC109" s="4"/>
      <c r="HND109" s="4"/>
      <c r="HNE109" s="4"/>
      <c r="HNF109" s="4"/>
      <c r="HNG109" s="4"/>
      <c r="HNH109" s="4"/>
      <c r="HNI109" s="4"/>
      <c r="HNJ109" s="4"/>
      <c r="HNK109" s="4"/>
      <c r="HNL109" s="4"/>
      <c r="HNM109" s="4"/>
      <c r="HNN109" s="4"/>
      <c r="HNO109" s="4"/>
      <c r="HNP109" s="4"/>
      <c r="HNQ109" s="4"/>
      <c r="HNR109" s="4"/>
      <c r="HNS109" s="4"/>
      <c r="HNT109" s="4"/>
      <c r="HNU109" s="4"/>
      <c r="HNV109" s="4"/>
      <c r="HNW109" s="4"/>
      <c r="HNX109" s="4"/>
      <c r="HNY109" s="4"/>
      <c r="HNZ109" s="4"/>
      <c r="HOA109" s="4"/>
      <c r="HOB109" s="4"/>
      <c r="HOC109" s="4"/>
      <c r="HOD109" s="4"/>
      <c r="HOE109" s="4"/>
      <c r="HOF109" s="4"/>
      <c r="HOG109" s="4"/>
      <c r="HOH109" s="4"/>
      <c r="HOI109" s="4"/>
      <c r="HOJ109" s="4"/>
      <c r="HOK109" s="4"/>
      <c r="HOL109" s="4"/>
      <c r="HOM109" s="4"/>
      <c r="HON109" s="4"/>
      <c r="HOO109" s="4"/>
      <c r="HOP109" s="4"/>
      <c r="HOQ109" s="4"/>
      <c r="HOR109" s="4"/>
      <c r="HOS109" s="4"/>
      <c r="HOT109" s="4"/>
      <c r="HOU109" s="4"/>
      <c r="HOV109" s="4"/>
      <c r="HOW109" s="4"/>
      <c r="HOX109" s="4"/>
      <c r="HOY109" s="4"/>
      <c r="HOZ109" s="4"/>
      <c r="HPA109" s="4"/>
      <c r="HPB109" s="4"/>
      <c r="HPC109" s="4"/>
      <c r="HPD109" s="4"/>
      <c r="HPE109" s="4"/>
      <c r="HPF109" s="4"/>
      <c r="HPG109" s="4"/>
      <c r="HPH109" s="4"/>
      <c r="HPI109" s="4"/>
      <c r="HPJ109" s="4"/>
      <c r="HPK109" s="4"/>
      <c r="HPL109" s="4"/>
      <c r="HPM109" s="4"/>
      <c r="HPN109" s="4"/>
      <c r="HPO109" s="4"/>
      <c r="HPP109" s="4"/>
      <c r="HPQ109" s="4"/>
      <c r="HPR109" s="4"/>
      <c r="HPS109" s="4"/>
      <c r="HPT109" s="4"/>
      <c r="HPU109" s="4"/>
      <c r="HPV109" s="4"/>
      <c r="HPW109" s="4"/>
      <c r="HPX109" s="4"/>
      <c r="HPY109" s="4"/>
      <c r="HPZ109" s="4"/>
      <c r="HQA109" s="4"/>
      <c r="HQB109" s="4"/>
      <c r="HQC109" s="4"/>
      <c r="HQD109" s="4"/>
      <c r="HQE109" s="4"/>
      <c r="HQF109" s="4"/>
      <c r="HQG109" s="4"/>
      <c r="HQH109" s="4"/>
      <c r="HQI109" s="4"/>
      <c r="HQJ109" s="4"/>
      <c r="HQK109" s="4"/>
      <c r="HQL109" s="4"/>
      <c r="HQM109" s="4"/>
      <c r="HQN109" s="4"/>
      <c r="HQO109" s="4"/>
      <c r="HQP109" s="4"/>
      <c r="HQQ109" s="4"/>
      <c r="HQR109" s="4"/>
      <c r="HQS109" s="4"/>
      <c r="HQT109" s="4"/>
      <c r="HQU109" s="4"/>
      <c r="HQV109" s="4"/>
      <c r="HQW109" s="4"/>
      <c r="HQX109" s="4"/>
      <c r="HQY109" s="4"/>
      <c r="HQZ109" s="4"/>
      <c r="HRA109" s="4"/>
      <c r="HRB109" s="4"/>
      <c r="HRC109" s="4"/>
      <c r="HRD109" s="4"/>
      <c r="HRE109" s="4"/>
      <c r="HRF109" s="4"/>
      <c r="HRG109" s="4"/>
      <c r="HRH109" s="4"/>
      <c r="HRI109" s="4"/>
      <c r="HRJ109" s="4"/>
      <c r="HRK109" s="4"/>
      <c r="HRL109" s="4"/>
      <c r="HRM109" s="4"/>
      <c r="HRN109" s="4"/>
      <c r="HRO109" s="4"/>
      <c r="HRP109" s="4"/>
      <c r="HRQ109" s="4"/>
      <c r="HRR109" s="4"/>
      <c r="HRS109" s="4"/>
      <c r="HRT109" s="4"/>
      <c r="HRU109" s="4"/>
      <c r="HRV109" s="4"/>
      <c r="HRW109" s="4"/>
      <c r="HRX109" s="4"/>
      <c r="HRY109" s="4"/>
      <c r="HRZ109" s="4"/>
      <c r="HSA109" s="4"/>
      <c r="HSB109" s="4"/>
      <c r="HSC109" s="4"/>
      <c r="HSD109" s="4"/>
      <c r="HSE109" s="4"/>
      <c r="HSF109" s="4"/>
      <c r="HSG109" s="4"/>
      <c r="HSH109" s="4"/>
      <c r="HSI109" s="4"/>
      <c r="HSJ109" s="4"/>
      <c r="HSK109" s="4"/>
      <c r="HSL109" s="4"/>
      <c r="HSM109" s="4"/>
      <c r="HSN109" s="4"/>
      <c r="HSO109" s="4"/>
      <c r="HSP109" s="4"/>
      <c r="HSQ109" s="4"/>
      <c r="HSR109" s="4"/>
      <c r="HSS109" s="4"/>
      <c r="HST109" s="4"/>
      <c r="HSU109" s="4"/>
      <c r="HSV109" s="4"/>
      <c r="HSW109" s="4"/>
      <c r="HSX109" s="4"/>
      <c r="HSY109" s="4"/>
      <c r="HSZ109" s="4"/>
      <c r="HTA109" s="4"/>
      <c r="HTB109" s="4"/>
      <c r="HTC109" s="4"/>
      <c r="HTD109" s="4"/>
      <c r="HTE109" s="4"/>
      <c r="HTF109" s="4"/>
      <c r="HTG109" s="4"/>
      <c r="HTH109" s="4"/>
      <c r="HTI109" s="4"/>
      <c r="HTJ109" s="4"/>
      <c r="HTK109" s="4"/>
      <c r="HTL109" s="4"/>
      <c r="HTM109" s="4"/>
      <c r="HTN109" s="4"/>
      <c r="HTO109" s="4"/>
      <c r="HTP109" s="4"/>
      <c r="HTQ109" s="4"/>
      <c r="HTR109" s="4"/>
      <c r="HTS109" s="4"/>
      <c r="HTT109" s="4"/>
      <c r="HTU109" s="4"/>
      <c r="HTV109" s="4"/>
      <c r="HTW109" s="4"/>
      <c r="HTX109" s="4"/>
      <c r="HTY109" s="4"/>
      <c r="HTZ109" s="4"/>
      <c r="HUA109" s="4"/>
      <c r="HUB109" s="4"/>
      <c r="HUC109" s="4"/>
      <c r="HUD109" s="4"/>
      <c r="HUE109" s="4"/>
      <c r="HUF109" s="4"/>
      <c r="HUG109" s="4"/>
      <c r="HUH109" s="4"/>
      <c r="HUI109" s="4"/>
      <c r="HUJ109" s="4"/>
      <c r="HUK109" s="4"/>
      <c r="HUL109" s="4"/>
      <c r="HUM109" s="4"/>
      <c r="HUN109" s="4"/>
      <c r="HUO109" s="4"/>
      <c r="HUP109" s="4"/>
      <c r="HUQ109" s="4"/>
      <c r="HUR109" s="4"/>
      <c r="HUS109" s="4"/>
      <c r="HUT109" s="4"/>
      <c r="HUU109" s="4"/>
      <c r="HUV109" s="4"/>
      <c r="HUW109" s="4"/>
      <c r="HUX109" s="4"/>
      <c r="HUY109" s="4"/>
      <c r="HUZ109" s="4"/>
      <c r="HVA109" s="4"/>
      <c r="HVB109" s="4"/>
      <c r="HVC109" s="4"/>
      <c r="HVD109" s="4"/>
      <c r="HVE109" s="4"/>
      <c r="HVF109" s="4"/>
      <c r="HVG109" s="4"/>
      <c r="HVH109" s="4"/>
      <c r="HVI109" s="4"/>
      <c r="HVJ109" s="4"/>
      <c r="HVK109" s="4"/>
      <c r="HVL109" s="4"/>
      <c r="HVM109" s="4"/>
      <c r="HVN109" s="4"/>
      <c r="HVO109" s="4"/>
      <c r="HVP109" s="4"/>
      <c r="HVQ109" s="4"/>
      <c r="HVR109" s="4"/>
      <c r="HVS109" s="4"/>
      <c r="HVT109" s="4"/>
      <c r="HVU109" s="4"/>
      <c r="HVV109" s="4"/>
      <c r="HVW109" s="4"/>
      <c r="HVX109" s="4"/>
      <c r="HVY109" s="4"/>
      <c r="HVZ109" s="4"/>
      <c r="HWA109" s="4"/>
      <c r="HWB109" s="4"/>
      <c r="HWC109" s="4"/>
      <c r="HWD109" s="4"/>
      <c r="HWE109" s="4"/>
      <c r="HWF109" s="4"/>
      <c r="HWG109" s="4"/>
      <c r="HWH109" s="4"/>
      <c r="HWI109" s="4"/>
      <c r="HWJ109" s="4"/>
      <c r="HWK109" s="4"/>
      <c r="HWL109" s="4"/>
      <c r="HWM109" s="4"/>
      <c r="HWN109" s="4"/>
      <c r="HWO109" s="4"/>
      <c r="HWP109" s="4"/>
      <c r="HWQ109" s="4"/>
      <c r="HWR109" s="4"/>
      <c r="HWS109" s="4"/>
      <c r="HWT109" s="4"/>
      <c r="HWU109" s="4"/>
      <c r="HWV109" s="4"/>
      <c r="HWW109" s="4"/>
      <c r="HWX109" s="4"/>
      <c r="HWY109" s="4"/>
      <c r="HWZ109" s="4"/>
      <c r="HXA109" s="4"/>
      <c r="HXB109" s="4"/>
      <c r="HXC109" s="4"/>
      <c r="HXD109" s="4"/>
      <c r="HXE109" s="4"/>
      <c r="HXF109" s="4"/>
      <c r="HXG109" s="4"/>
      <c r="HXH109" s="4"/>
      <c r="HXI109" s="4"/>
      <c r="HXJ109" s="4"/>
      <c r="HXK109" s="4"/>
      <c r="HXL109" s="4"/>
      <c r="HXM109" s="4"/>
      <c r="HXN109" s="4"/>
      <c r="HXO109" s="4"/>
      <c r="HXP109" s="4"/>
      <c r="HXQ109" s="4"/>
      <c r="HXR109" s="4"/>
      <c r="HXS109" s="4"/>
      <c r="HXT109" s="4"/>
      <c r="HXU109" s="4"/>
      <c r="HXV109" s="4"/>
      <c r="HXW109" s="4"/>
      <c r="HXX109" s="4"/>
      <c r="HXY109" s="4"/>
      <c r="HXZ109" s="4"/>
      <c r="HYA109" s="4"/>
      <c r="HYB109" s="4"/>
      <c r="HYC109" s="4"/>
      <c r="HYD109" s="4"/>
      <c r="HYE109" s="4"/>
      <c r="HYF109" s="4"/>
      <c r="HYG109" s="4"/>
      <c r="HYH109" s="4"/>
      <c r="HYI109" s="4"/>
      <c r="HYJ109" s="4"/>
      <c r="HYK109" s="4"/>
      <c r="HYL109" s="4"/>
      <c r="HYM109" s="4"/>
      <c r="HYN109" s="4"/>
      <c r="HYO109" s="4"/>
      <c r="HYP109" s="4"/>
      <c r="HYQ109" s="4"/>
      <c r="HYR109" s="4"/>
      <c r="HYS109" s="4"/>
      <c r="HYT109" s="4"/>
      <c r="HYU109" s="4"/>
      <c r="HYV109" s="4"/>
      <c r="HYW109" s="4"/>
      <c r="HYX109" s="4"/>
      <c r="HYY109" s="4"/>
      <c r="HYZ109" s="4"/>
      <c r="HZA109" s="4"/>
      <c r="HZB109" s="4"/>
      <c r="HZC109" s="4"/>
      <c r="HZD109" s="4"/>
      <c r="HZE109" s="4"/>
      <c r="HZF109" s="4"/>
      <c r="HZG109" s="4"/>
      <c r="HZH109" s="4"/>
      <c r="HZI109" s="4"/>
      <c r="HZJ109" s="4"/>
      <c r="HZK109" s="4"/>
      <c r="HZL109" s="4"/>
      <c r="HZM109" s="4"/>
      <c r="HZN109" s="4"/>
      <c r="HZO109" s="4"/>
      <c r="HZP109" s="4"/>
      <c r="HZQ109" s="4"/>
      <c r="HZR109" s="4"/>
      <c r="HZS109" s="4"/>
      <c r="HZT109" s="4"/>
      <c r="HZU109" s="4"/>
      <c r="HZV109" s="4"/>
      <c r="HZW109" s="4"/>
      <c r="HZX109" s="4"/>
      <c r="HZY109" s="4"/>
      <c r="HZZ109" s="4"/>
      <c r="IAA109" s="4"/>
      <c r="IAB109" s="4"/>
      <c r="IAC109" s="4"/>
      <c r="IAD109" s="4"/>
      <c r="IAE109" s="4"/>
      <c r="IAF109" s="4"/>
      <c r="IAG109" s="4"/>
      <c r="IAH109" s="4"/>
      <c r="IAI109" s="4"/>
      <c r="IAJ109" s="4"/>
      <c r="IAK109" s="4"/>
      <c r="IAL109" s="4"/>
      <c r="IAM109" s="4"/>
      <c r="IAN109" s="4"/>
      <c r="IAO109" s="4"/>
      <c r="IAP109" s="4"/>
      <c r="IAQ109" s="4"/>
      <c r="IAR109" s="4"/>
      <c r="IAS109" s="4"/>
      <c r="IAT109" s="4"/>
      <c r="IAU109" s="4"/>
      <c r="IAV109" s="4"/>
      <c r="IAW109" s="4"/>
      <c r="IAX109" s="4"/>
      <c r="IAY109" s="4"/>
      <c r="IAZ109" s="4"/>
      <c r="IBA109" s="4"/>
      <c r="IBB109" s="4"/>
      <c r="IBC109" s="4"/>
      <c r="IBD109" s="4"/>
      <c r="IBE109" s="4"/>
      <c r="IBF109" s="4"/>
      <c r="IBG109" s="4"/>
      <c r="IBH109" s="4"/>
      <c r="IBI109" s="4"/>
      <c r="IBJ109" s="4"/>
      <c r="IBK109" s="4"/>
      <c r="IBL109" s="4"/>
      <c r="IBM109" s="4"/>
      <c r="IBN109" s="4"/>
      <c r="IBO109" s="4"/>
      <c r="IBP109" s="4"/>
      <c r="IBQ109" s="4"/>
      <c r="IBR109" s="4"/>
      <c r="IBS109" s="4"/>
      <c r="IBT109" s="4"/>
      <c r="IBU109" s="4"/>
      <c r="IBV109" s="4"/>
      <c r="IBW109" s="4"/>
      <c r="IBX109" s="4"/>
      <c r="IBY109" s="4"/>
      <c r="IBZ109" s="4"/>
      <c r="ICA109" s="4"/>
      <c r="ICB109" s="4"/>
      <c r="ICC109" s="4"/>
      <c r="ICD109" s="4"/>
      <c r="ICE109" s="4"/>
      <c r="ICF109" s="4"/>
      <c r="ICG109" s="4"/>
      <c r="ICH109" s="4"/>
      <c r="ICI109" s="4"/>
      <c r="ICJ109" s="4"/>
      <c r="ICK109" s="4"/>
      <c r="ICL109" s="4"/>
      <c r="ICM109" s="4"/>
      <c r="ICN109" s="4"/>
      <c r="ICO109" s="4"/>
      <c r="ICP109" s="4"/>
      <c r="ICQ109" s="4"/>
      <c r="ICR109" s="4"/>
      <c r="ICS109" s="4"/>
      <c r="ICT109" s="4"/>
      <c r="ICU109" s="4"/>
      <c r="ICV109" s="4"/>
      <c r="ICW109" s="4"/>
      <c r="ICX109" s="4"/>
      <c r="ICY109" s="4"/>
      <c r="ICZ109" s="4"/>
      <c r="IDA109" s="4"/>
      <c r="IDB109" s="4"/>
      <c r="IDC109" s="4"/>
      <c r="IDD109" s="4"/>
      <c r="IDE109" s="4"/>
      <c r="IDF109" s="4"/>
      <c r="IDG109" s="4"/>
      <c r="IDH109" s="4"/>
      <c r="IDI109" s="4"/>
      <c r="IDJ109" s="4"/>
      <c r="IDK109" s="4"/>
      <c r="IDL109" s="4"/>
      <c r="IDM109" s="4"/>
      <c r="IDN109" s="4"/>
      <c r="IDO109" s="4"/>
      <c r="IDP109" s="4"/>
      <c r="IDQ109" s="4"/>
      <c r="IDR109" s="4"/>
      <c r="IDS109" s="4"/>
      <c r="IDT109" s="4"/>
      <c r="IDU109" s="4"/>
      <c r="IDV109" s="4"/>
      <c r="IDW109" s="4"/>
      <c r="IDX109" s="4"/>
      <c r="IDY109" s="4"/>
      <c r="IDZ109" s="4"/>
      <c r="IEA109" s="4"/>
      <c r="IEB109" s="4"/>
      <c r="IEC109" s="4"/>
      <c r="IED109" s="4"/>
      <c r="IEE109" s="4"/>
      <c r="IEF109" s="4"/>
      <c r="IEG109" s="4"/>
      <c r="IEH109" s="4"/>
      <c r="IEI109" s="4"/>
      <c r="IEJ109" s="4"/>
      <c r="IEK109" s="4"/>
      <c r="IEL109" s="4"/>
      <c r="IEM109" s="4"/>
      <c r="IEN109" s="4"/>
      <c r="IEO109" s="4"/>
      <c r="IEP109" s="4"/>
      <c r="IEQ109" s="4"/>
      <c r="IER109" s="4"/>
      <c r="IES109" s="4"/>
      <c r="IET109" s="4"/>
      <c r="IEU109" s="4"/>
      <c r="IEV109" s="4"/>
      <c r="IEW109" s="4"/>
      <c r="IEX109" s="4"/>
      <c r="IEY109" s="4"/>
      <c r="IEZ109" s="4"/>
      <c r="IFA109" s="4"/>
      <c r="IFB109" s="4"/>
      <c r="IFC109" s="4"/>
      <c r="IFD109" s="4"/>
      <c r="IFE109" s="4"/>
      <c r="IFF109" s="4"/>
      <c r="IFG109" s="4"/>
      <c r="IFH109" s="4"/>
      <c r="IFI109" s="4"/>
      <c r="IFJ109" s="4"/>
      <c r="IFK109" s="4"/>
      <c r="IFL109" s="4"/>
      <c r="IFM109" s="4"/>
      <c r="IFN109" s="4"/>
      <c r="IFO109" s="4"/>
      <c r="IFP109" s="4"/>
      <c r="IFQ109" s="4"/>
      <c r="IFR109" s="4"/>
      <c r="IFS109" s="4"/>
      <c r="IFT109" s="4"/>
      <c r="IFU109" s="4"/>
      <c r="IFV109" s="4"/>
      <c r="IFW109" s="4"/>
      <c r="IFX109" s="4"/>
      <c r="IFY109" s="4"/>
      <c r="IFZ109" s="4"/>
      <c r="IGA109" s="4"/>
      <c r="IGB109" s="4"/>
      <c r="IGC109" s="4"/>
      <c r="IGD109" s="4"/>
      <c r="IGE109" s="4"/>
      <c r="IGF109" s="4"/>
      <c r="IGG109" s="4"/>
      <c r="IGH109" s="4"/>
      <c r="IGI109" s="4"/>
      <c r="IGJ109" s="4"/>
      <c r="IGK109" s="4"/>
      <c r="IGL109" s="4"/>
      <c r="IGM109" s="4"/>
      <c r="IGN109" s="4"/>
      <c r="IGO109" s="4"/>
      <c r="IGP109" s="4"/>
      <c r="IGQ109" s="4"/>
      <c r="IGR109" s="4"/>
      <c r="IGS109" s="4"/>
      <c r="IGT109" s="4"/>
      <c r="IGU109" s="4"/>
      <c r="IGV109" s="4"/>
      <c r="IGW109" s="4"/>
      <c r="IGX109" s="4"/>
      <c r="IGY109" s="4"/>
      <c r="IGZ109" s="4"/>
      <c r="IHA109" s="4"/>
      <c r="IHB109" s="4"/>
      <c r="IHC109" s="4"/>
      <c r="IHD109" s="4"/>
      <c r="IHE109" s="4"/>
      <c r="IHF109" s="4"/>
      <c r="IHG109" s="4"/>
      <c r="IHH109" s="4"/>
      <c r="IHI109" s="4"/>
      <c r="IHJ109" s="4"/>
      <c r="IHK109" s="4"/>
      <c r="IHL109" s="4"/>
      <c r="IHM109" s="4"/>
      <c r="IHN109" s="4"/>
      <c r="IHO109" s="4"/>
      <c r="IHP109" s="4"/>
      <c r="IHQ109" s="4"/>
      <c r="IHR109" s="4"/>
      <c r="IHS109" s="4"/>
      <c r="IHT109" s="4"/>
      <c r="IHU109" s="4"/>
      <c r="IHV109" s="4"/>
      <c r="IHW109" s="4"/>
      <c r="IHX109" s="4"/>
      <c r="IHY109" s="4"/>
      <c r="IHZ109" s="4"/>
      <c r="IIA109" s="4"/>
      <c r="IIB109" s="4"/>
      <c r="IIC109" s="4"/>
      <c r="IID109" s="4"/>
      <c r="IIE109" s="4"/>
      <c r="IIF109" s="4"/>
      <c r="IIG109" s="4"/>
      <c r="IIH109" s="4"/>
      <c r="III109" s="4"/>
      <c r="IIJ109" s="4"/>
      <c r="IIK109" s="4"/>
      <c r="IIL109" s="4"/>
      <c r="IIM109" s="4"/>
      <c r="IIN109" s="4"/>
      <c r="IIO109" s="4"/>
      <c r="IIP109" s="4"/>
      <c r="IIQ109" s="4"/>
      <c r="IIR109" s="4"/>
      <c r="IIS109" s="4"/>
      <c r="IIT109" s="4"/>
      <c r="IIU109" s="4"/>
      <c r="IIV109" s="4"/>
      <c r="IIW109" s="4"/>
      <c r="IIX109" s="4"/>
      <c r="IIY109" s="4"/>
      <c r="IIZ109" s="4"/>
      <c r="IJA109" s="4"/>
      <c r="IJB109" s="4"/>
      <c r="IJC109" s="4"/>
      <c r="IJD109" s="4"/>
      <c r="IJE109" s="4"/>
      <c r="IJF109" s="4"/>
      <c r="IJG109" s="4"/>
      <c r="IJH109" s="4"/>
      <c r="IJI109" s="4"/>
      <c r="IJJ109" s="4"/>
      <c r="IJK109" s="4"/>
      <c r="IJL109" s="4"/>
      <c r="IJM109" s="4"/>
      <c r="IJN109" s="4"/>
      <c r="IJO109" s="4"/>
      <c r="IJP109" s="4"/>
      <c r="IJQ109" s="4"/>
      <c r="IJR109" s="4"/>
      <c r="IJS109" s="4"/>
      <c r="IJT109" s="4"/>
      <c r="IJU109" s="4"/>
      <c r="IJV109" s="4"/>
      <c r="IJW109" s="4"/>
      <c r="IJX109" s="4"/>
      <c r="IJY109" s="4"/>
      <c r="IJZ109" s="4"/>
      <c r="IKA109" s="4"/>
      <c r="IKB109" s="4"/>
      <c r="IKC109" s="4"/>
      <c r="IKD109" s="4"/>
      <c r="IKE109" s="4"/>
      <c r="IKF109" s="4"/>
      <c r="IKG109" s="4"/>
      <c r="IKH109" s="4"/>
      <c r="IKI109" s="4"/>
      <c r="IKJ109" s="4"/>
      <c r="IKK109" s="4"/>
      <c r="IKL109" s="4"/>
      <c r="IKM109" s="4"/>
      <c r="IKN109" s="4"/>
      <c r="IKO109" s="4"/>
      <c r="IKP109" s="4"/>
      <c r="IKQ109" s="4"/>
      <c r="IKR109" s="4"/>
      <c r="IKS109" s="4"/>
      <c r="IKT109" s="4"/>
      <c r="IKU109" s="4"/>
      <c r="IKV109" s="4"/>
      <c r="IKW109" s="4"/>
      <c r="IKX109" s="4"/>
      <c r="IKY109" s="4"/>
      <c r="IKZ109" s="4"/>
      <c r="ILA109" s="4"/>
      <c r="ILB109" s="4"/>
      <c r="ILC109" s="4"/>
      <c r="ILD109" s="4"/>
      <c r="ILE109" s="4"/>
      <c r="ILF109" s="4"/>
      <c r="ILG109" s="4"/>
      <c r="ILH109" s="4"/>
      <c r="ILI109" s="4"/>
      <c r="ILJ109" s="4"/>
      <c r="ILK109" s="4"/>
      <c r="ILL109" s="4"/>
      <c r="ILM109" s="4"/>
      <c r="ILN109" s="4"/>
      <c r="ILO109" s="4"/>
      <c r="ILP109" s="4"/>
      <c r="ILQ109" s="4"/>
      <c r="ILR109" s="4"/>
      <c r="ILS109" s="4"/>
      <c r="ILT109" s="4"/>
      <c r="ILU109" s="4"/>
      <c r="ILV109" s="4"/>
      <c r="ILW109" s="4"/>
      <c r="ILX109" s="4"/>
      <c r="ILY109" s="4"/>
      <c r="ILZ109" s="4"/>
      <c r="IMA109" s="4"/>
      <c r="IMB109" s="4"/>
      <c r="IMC109" s="4"/>
      <c r="IMD109" s="4"/>
      <c r="IME109" s="4"/>
      <c r="IMF109" s="4"/>
      <c r="IMG109" s="4"/>
      <c r="IMH109" s="4"/>
      <c r="IMI109" s="4"/>
      <c r="IMJ109" s="4"/>
      <c r="IMK109" s="4"/>
      <c r="IML109" s="4"/>
      <c r="IMM109" s="4"/>
      <c r="IMN109" s="4"/>
      <c r="IMO109" s="4"/>
      <c r="IMP109" s="4"/>
      <c r="IMQ109" s="4"/>
      <c r="IMR109" s="4"/>
      <c r="IMS109" s="4"/>
      <c r="IMT109" s="4"/>
      <c r="IMU109" s="4"/>
      <c r="IMV109" s="4"/>
      <c r="IMW109" s="4"/>
      <c r="IMX109" s="4"/>
      <c r="IMY109" s="4"/>
      <c r="IMZ109" s="4"/>
      <c r="INA109" s="4"/>
      <c r="INB109" s="4"/>
      <c r="INC109" s="4"/>
      <c r="IND109" s="4"/>
      <c r="INE109" s="4"/>
      <c r="INF109" s="4"/>
      <c r="ING109" s="4"/>
      <c r="INH109" s="4"/>
      <c r="INI109" s="4"/>
      <c r="INJ109" s="4"/>
      <c r="INK109" s="4"/>
      <c r="INL109" s="4"/>
      <c r="INM109" s="4"/>
      <c r="INN109" s="4"/>
      <c r="INO109" s="4"/>
      <c r="INP109" s="4"/>
      <c r="INQ109" s="4"/>
      <c r="INR109" s="4"/>
      <c r="INS109" s="4"/>
      <c r="INT109" s="4"/>
      <c r="INU109" s="4"/>
      <c r="INV109" s="4"/>
      <c r="INW109" s="4"/>
      <c r="INX109" s="4"/>
      <c r="INY109" s="4"/>
      <c r="INZ109" s="4"/>
      <c r="IOA109" s="4"/>
      <c r="IOB109" s="4"/>
      <c r="IOC109" s="4"/>
      <c r="IOD109" s="4"/>
      <c r="IOE109" s="4"/>
      <c r="IOF109" s="4"/>
      <c r="IOG109" s="4"/>
      <c r="IOH109" s="4"/>
      <c r="IOI109" s="4"/>
      <c r="IOJ109" s="4"/>
      <c r="IOK109" s="4"/>
      <c r="IOL109" s="4"/>
      <c r="IOM109" s="4"/>
      <c r="ION109" s="4"/>
      <c r="IOO109" s="4"/>
      <c r="IOP109" s="4"/>
      <c r="IOQ109" s="4"/>
      <c r="IOR109" s="4"/>
      <c r="IOS109" s="4"/>
      <c r="IOT109" s="4"/>
      <c r="IOU109" s="4"/>
      <c r="IOV109" s="4"/>
      <c r="IOW109" s="4"/>
      <c r="IOX109" s="4"/>
      <c r="IOY109" s="4"/>
      <c r="IOZ109" s="4"/>
      <c r="IPA109" s="4"/>
      <c r="IPB109" s="4"/>
      <c r="IPC109" s="4"/>
      <c r="IPD109" s="4"/>
      <c r="IPE109" s="4"/>
      <c r="IPF109" s="4"/>
      <c r="IPG109" s="4"/>
      <c r="IPH109" s="4"/>
      <c r="IPI109" s="4"/>
      <c r="IPJ109" s="4"/>
      <c r="IPK109" s="4"/>
      <c r="IPL109" s="4"/>
      <c r="IPM109" s="4"/>
      <c r="IPN109" s="4"/>
      <c r="IPO109" s="4"/>
      <c r="IPP109" s="4"/>
      <c r="IPQ109" s="4"/>
      <c r="IPR109" s="4"/>
      <c r="IPS109" s="4"/>
      <c r="IPT109" s="4"/>
      <c r="IPU109" s="4"/>
      <c r="IPV109" s="4"/>
      <c r="IPW109" s="4"/>
      <c r="IPX109" s="4"/>
      <c r="IPY109" s="4"/>
      <c r="IPZ109" s="4"/>
      <c r="IQA109" s="4"/>
      <c r="IQB109" s="4"/>
      <c r="IQC109" s="4"/>
      <c r="IQD109" s="4"/>
      <c r="IQE109" s="4"/>
      <c r="IQF109" s="4"/>
      <c r="IQG109" s="4"/>
      <c r="IQH109" s="4"/>
      <c r="IQI109" s="4"/>
      <c r="IQJ109" s="4"/>
      <c r="IQK109" s="4"/>
      <c r="IQL109" s="4"/>
      <c r="IQM109" s="4"/>
      <c r="IQN109" s="4"/>
      <c r="IQO109" s="4"/>
      <c r="IQP109" s="4"/>
      <c r="IQQ109" s="4"/>
      <c r="IQR109" s="4"/>
      <c r="IQS109" s="4"/>
      <c r="IQT109" s="4"/>
      <c r="IQU109" s="4"/>
      <c r="IQV109" s="4"/>
      <c r="IQW109" s="4"/>
      <c r="IQX109" s="4"/>
      <c r="IQY109" s="4"/>
      <c r="IQZ109" s="4"/>
      <c r="IRA109" s="4"/>
      <c r="IRB109" s="4"/>
      <c r="IRC109" s="4"/>
      <c r="IRD109" s="4"/>
      <c r="IRE109" s="4"/>
      <c r="IRF109" s="4"/>
      <c r="IRG109" s="4"/>
      <c r="IRH109" s="4"/>
      <c r="IRI109" s="4"/>
      <c r="IRJ109" s="4"/>
      <c r="IRK109" s="4"/>
      <c r="IRL109" s="4"/>
      <c r="IRM109" s="4"/>
      <c r="IRN109" s="4"/>
      <c r="IRO109" s="4"/>
      <c r="IRP109" s="4"/>
      <c r="IRQ109" s="4"/>
      <c r="IRR109" s="4"/>
      <c r="IRS109" s="4"/>
      <c r="IRT109" s="4"/>
      <c r="IRU109" s="4"/>
      <c r="IRV109" s="4"/>
      <c r="IRW109" s="4"/>
      <c r="IRX109" s="4"/>
      <c r="IRY109" s="4"/>
      <c r="IRZ109" s="4"/>
      <c r="ISA109" s="4"/>
      <c r="ISB109" s="4"/>
      <c r="ISC109" s="4"/>
      <c r="ISD109" s="4"/>
      <c r="ISE109" s="4"/>
      <c r="ISF109" s="4"/>
      <c r="ISG109" s="4"/>
      <c r="ISH109" s="4"/>
      <c r="ISI109" s="4"/>
      <c r="ISJ109" s="4"/>
      <c r="ISK109" s="4"/>
      <c r="ISL109" s="4"/>
      <c r="ISM109" s="4"/>
      <c r="ISN109" s="4"/>
      <c r="ISO109" s="4"/>
      <c r="ISP109" s="4"/>
      <c r="ISQ109" s="4"/>
      <c r="ISR109" s="4"/>
      <c r="ISS109" s="4"/>
      <c r="IST109" s="4"/>
      <c r="ISU109" s="4"/>
      <c r="ISV109" s="4"/>
      <c r="ISW109" s="4"/>
      <c r="ISX109" s="4"/>
      <c r="ISY109" s="4"/>
      <c r="ISZ109" s="4"/>
      <c r="ITA109" s="4"/>
      <c r="ITB109" s="4"/>
      <c r="ITC109" s="4"/>
      <c r="ITD109" s="4"/>
      <c r="ITE109" s="4"/>
      <c r="ITF109" s="4"/>
      <c r="ITG109" s="4"/>
      <c r="ITH109" s="4"/>
      <c r="ITI109" s="4"/>
      <c r="ITJ109" s="4"/>
      <c r="ITK109" s="4"/>
      <c r="ITL109" s="4"/>
      <c r="ITM109" s="4"/>
      <c r="ITN109" s="4"/>
      <c r="ITO109" s="4"/>
      <c r="ITP109" s="4"/>
      <c r="ITQ109" s="4"/>
      <c r="ITR109" s="4"/>
      <c r="ITS109" s="4"/>
      <c r="ITT109" s="4"/>
      <c r="ITU109" s="4"/>
      <c r="ITV109" s="4"/>
      <c r="ITW109" s="4"/>
      <c r="ITX109" s="4"/>
      <c r="ITY109" s="4"/>
      <c r="ITZ109" s="4"/>
      <c r="IUA109" s="4"/>
      <c r="IUB109" s="4"/>
      <c r="IUC109" s="4"/>
      <c r="IUD109" s="4"/>
      <c r="IUE109" s="4"/>
      <c r="IUF109" s="4"/>
      <c r="IUG109" s="4"/>
      <c r="IUH109" s="4"/>
      <c r="IUI109" s="4"/>
      <c r="IUJ109" s="4"/>
      <c r="IUK109" s="4"/>
      <c r="IUL109" s="4"/>
      <c r="IUM109" s="4"/>
      <c r="IUN109" s="4"/>
      <c r="IUO109" s="4"/>
      <c r="IUP109" s="4"/>
      <c r="IUQ109" s="4"/>
      <c r="IUR109" s="4"/>
      <c r="IUS109" s="4"/>
      <c r="IUT109" s="4"/>
      <c r="IUU109" s="4"/>
      <c r="IUV109" s="4"/>
      <c r="IUW109" s="4"/>
      <c r="IUX109" s="4"/>
      <c r="IUY109" s="4"/>
      <c r="IUZ109" s="4"/>
      <c r="IVA109" s="4"/>
      <c r="IVB109" s="4"/>
      <c r="IVC109" s="4"/>
      <c r="IVD109" s="4"/>
      <c r="IVE109" s="4"/>
      <c r="IVF109" s="4"/>
      <c r="IVG109" s="4"/>
      <c r="IVH109" s="4"/>
      <c r="IVI109" s="4"/>
      <c r="IVJ109" s="4"/>
      <c r="IVK109" s="4"/>
      <c r="IVL109" s="4"/>
      <c r="IVM109" s="4"/>
      <c r="IVN109" s="4"/>
      <c r="IVO109" s="4"/>
      <c r="IVP109" s="4"/>
      <c r="IVQ109" s="4"/>
      <c r="IVR109" s="4"/>
      <c r="IVS109" s="4"/>
      <c r="IVT109" s="4"/>
      <c r="IVU109" s="4"/>
      <c r="IVV109" s="4"/>
      <c r="IVW109" s="4"/>
      <c r="IVX109" s="4"/>
      <c r="IVY109" s="4"/>
      <c r="IVZ109" s="4"/>
      <c r="IWA109" s="4"/>
      <c r="IWB109" s="4"/>
      <c r="IWC109" s="4"/>
      <c r="IWD109" s="4"/>
      <c r="IWE109" s="4"/>
      <c r="IWF109" s="4"/>
      <c r="IWG109" s="4"/>
      <c r="IWH109" s="4"/>
      <c r="IWI109" s="4"/>
      <c r="IWJ109" s="4"/>
      <c r="IWK109" s="4"/>
      <c r="IWL109" s="4"/>
      <c r="IWM109" s="4"/>
      <c r="IWN109" s="4"/>
      <c r="IWO109" s="4"/>
      <c r="IWP109" s="4"/>
      <c r="IWQ109" s="4"/>
      <c r="IWR109" s="4"/>
      <c r="IWS109" s="4"/>
      <c r="IWT109" s="4"/>
      <c r="IWU109" s="4"/>
      <c r="IWV109" s="4"/>
      <c r="IWW109" s="4"/>
      <c r="IWX109" s="4"/>
      <c r="IWY109" s="4"/>
      <c r="IWZ109" s="4"/>
      <c r="IXA109" s="4"/>
      <c r="IXB109" s="4"/>
      <c r="IXC109" s="4"/>
      <c r="IXD109" s="4"/>
      <c r="IXE109" s="4"/>
      <c r="IXF109" s="4"/>
      <c r="IXG109" s="4"/>
      <c r="IXH109" s="4"/>
      <c r="IXI109" s="4"/>
      <c r="IXJ109" s="4"/>
      <c r="IXK109" s="4"/>
      <c r="IXL109" s="4"/>
      <c r="IXM109" s="4"/>
      <c r="IXN109" s="4"/>
      <c r="IXO109" s="4"/>
      <c r="IXP109" s="4"/>
      <c r="IXQ109" s="4"/>
      <c r="IXR109" s="4"/>
      <c r="IXS109" s="4"/>
      <c r="IXT109" s="4"/>
      <c r="IXU109" s="4"/>
      <c r="IXV109" s="4"/>
      <c r="IXW109" s="4"/>
      <c r="IXX109" s="4"/>
      <c r="IXY109" s="4"/>
      <c r="IXZ109" s="4"/>
      <c r="IYA109" s="4"/>
      <c r="IYB109" s="4"/>
      <c r="IYC109" s="4"/>
      <c r="IYD109" s="4"/>
      <c r="IYE109" s="4"/>
      <c r="IYF109" s="4"/>
      <c r="IYG109" s="4"/>
      <c r="IYH109" s="4"/>
      <c r="IYI109" s="4"/>
      <c r="IYJ109" s="4"/>
      <c r="IYK109" s="4"/>
      <c r="IYL109" s="4"/>
      <c r="IYM109" s="4"/>
      <c r="IYN109" s="4"/>
      <c r="IYO109" s="4"/>
      <c r="IYP109" s="4"/>
      <c r="IYQ109" s="4"/>
      <c r="IYR109" s="4"/>
      <c r="IYS109" s="4"/>
      <c r="IYT109" s="4"/>
      <c r="IYU109" s="4"/>
      <c r="IYV109" s="4"/>
      <c r="IYW109" s="4"/>
      <c r="IYX109" s="4"/>
      <c r="IYY109" s="4"/>
      <c r="IYZ109" s="4"/>
      <c r="IZA109" s="4"/>
      <c r="IZB109" s="4"/>
      <c r="IZC109" s="4"/>
      <c r="IZD109" s="4"/>
      <c r="IZE109" s="4"/>
      <c r="IZF109" s="4"/>
      <c r="IZG109" s="4"/>
      <c r="IZH109" s="4"/>
      <c r="IZI109" s="4"/>
      <c r="IZJ109" s="4"/>
      <c r="IZK109" s="4"/>
      <c r="IZL109" s="4"/>
      <c r="IZM109" s="4"/>
      <c r="IZN109" s="4"/>
      <c r="IZO109" s="4"/>
      <c r="IZP109" s="4"/>
      <c r="IZQ109" s="4"/>
      <c r="IZR109" s="4"/>
      <c r="IZS109" s="4"/>
      <c r="IZT109" s="4"/>
      <c r="IZU109" s="4"/>
      <c r="IZV109" s="4"/>
      <c r="IZW109" s="4"/>
      <c r="IZX109" s="4"/>
      <c r="IZY109" s="4"/>
      <c r="IZZ109" s="4"/>
      <c r="JAA109" s="4"/>
      <c r="JAB109" s="4"/>
      <c r="JAC109" s="4"/>
      <c r="JAD109" s="4"/>
      <c r="JAE109" s="4"/>
      <c r="JAF109" s="4"/>
      <c r="JAG109" s="4"/>
      <c r="JAH109" s="4"/>
      <c r="JAI109" s="4"/>
      <c r="JAJ109" s="4"/>
      <c r="JAK109" s="4"/>
      <c r="JAL109" s="4"/>
      <c r="JAM109" s="4"/>
      <c r="JAN109" s="4"/>
      <c r="JAO109" s="4"/>
      <c r="JAP109" s="4"/>
      <c r="JAQ109" s="4"/>
      <c r="JAR109" s="4"/>
      <c r="JAS109" s="4"/>
      <c r="JAT109" s="4"/>
      <c r="JAU109" s="4"/>
      <c r="JAV109" s="4"/>
      <c r="JAW109" s="4"/>
      <c r="JAX109" s="4"/>
      <c r="JAY109" s="4"/>
      <c r="JAZ109" s="4"/>
      <c r="JBA109" s="4"/>
      <c r="JBB109" s="4"/>
      <c r="JBC109" s="4"/>
      <c r="JBD109" s="4"/>
      <c r="JBE109" s="4"/>
      <c r="JBF109" s="4"/>
      <c r="JBG109" s="4"/>
      <c r="JBH109" s="4"/>
      <c r="JBI109" s="4"/>
      <c r="JBJ109" s="4"/>
      <c r="JBK109" s="4"/>
      <c r="JBL109" s="4"/>
      <c r="JBM109" s="4"/>
      <c r="JBN109" s="4"/>
      <c r="JBO109" s="4"/>
      <c r="JBP109" s="4"/>
      <c r="JBQ109" s="4"/>
      <c r="JBR109" s="4"/>
      <c r="JBS109" s="4"/>
      <c r="JBT109" s="4"/>
      <c r="JBU109" s="4"/>
      <c r="JBV109" s="4"/>
      <c r="JBW109" s="4"/>
      <c r="JBX109" s="4"/>
      <c r="JBY109" s="4"/>
      <c r="JBZ109" s="4"/>
      <c r="JCA109" s="4"/>
      <c r="JCB109" s="4"/>
      <c r="JCC109" s="4"/>
      <c r="JCD109" s="4"/>
      <c r="JCE109" s="4"/>
      <c r="JCF109" s="4"/>
      <c r="JCG109" s="4"/>
      <c r="JCH109" s="4"/>
      <c r="JCI109" s="4"/>
      <c r="JCJ109" s="4"/>
      <c r="JCK109" s="4"/>
      <c r="JCL109" s="4"/>
      <c r="JCM109" s="4"/>
      <c r="JCN109" s="4"/>
      <c r="JCO109" s="4"/>
      <c r="JCP109" s="4"/>
      <c r="JCQ109" s="4"/>
      <c r="JCR109" s="4"/>
      <c r="JCS109" s="4"/>
      <c r="JCT109" s="4"/>
      <c r="JCU109" s="4"/>
      <c r="JCV109" s="4"/>
      <c r="JCW109" s="4"/>
      <c r="JCX109" s="4"/>
      <c r="JCY109" s="4"/>
      <c r="JCZ109" s="4"/>
      <c r="JDA109" s="4"/>
      <c r="JDB109" s="4"/>
      <c r="JDC109" s="4"/>
      <c r="JDD109" s="4"/>
      <c r="JDE109" s="4"/>
      <c r="JDF109" s="4"/>
      <c r="JDG109" s="4"/>
      <c r="JDH109" s="4"/>
      <c r="JDI109" s="4"/>
      <c r="JDJ109" s="4"/>
      <c r="JDK109" s="4"/>
      <c r="JDL109" s="4"/>
      <c r="JDM109" s="4"/>
      <c r="JDN109" s="4"/>
      <c r="JDO109" s="4"/>
      <c r="JDP109" s="4"/>
      <c r="JDQ109" s="4"/>
      <c r="JDR109" s="4"/>
      <c r="JDS109" s="4"/>
      <c r="JDT109" s="4"/>
      <c r="JDU109" s="4"/>
      <c r="JDV109" s="4"/>
      <c r="JDW109" s="4"/>
      <c r="JDX109" s="4"/>
      <c r="JDY109" s="4"/>
      <c r="JDZ109" s="4"/>
      <c r="JEA109" s="4"/>
      <c r="JEB109" s="4"/>
      <c r="JEC109" s="4"/>
      <c r="JED109" s="4"/>
      <c r="JEE109" s="4"/>
      <c r="JEF109" s="4"/>
      <c r="JEG109" s="4"/>
      <c r="JEH109" s="4"/>
      <c r="JEI109" s="4"/>
      <c r="JEJ109" s="4"/>
      <c r="JEK109" s="4"/>
      <c r="JEL109" s="4"/>
      <c r="JEM109" s="4"/>
      <c r="JEN109" s="4"/>
      <c r="JEO109" s="4"/>
      <c r="JEP109" s="4"/>
      <c r="JEQ109" s="4"/>
      <c r="JER109" s="4"/>
      <c r="JES109" s="4"/>
      <c r="JET109" s="4"/>
      <c r="JEU109" s="4"/>
      <c r="JEV109" s="4"/>
      <c r="JEW109" s="4"/>
      <c r="JEX109" s="4"/>
      <c r="JEY109" s="4"/>
      <c r="JEZ109" s="4"/>
      <c r="JFA109" s="4"/>
      <c r="JFB109" s="4"/>
      <c r="JFC109" s="4"/>
      <c r="JFD109" s="4"/>
      <c r="JFE109" s="4"/>
      <c r="JFF109" s="4"/>
      <c r="JFG109" s="4"/>
      <c r="JFH109" s="4"/>
      <c r="JFI109" s="4"/>
      <c r="JFJ109" s="4"/>
      <c r="JFK109" s="4"/>
      <c r="JFL109" s="4"/>
      <c r="JFM109" s="4"/>
      <c r="JFN109" s="4"/>
      <c r="JFO109" s="4"/>
      <c r="JFP109" s="4"/>
      <c r="JFQ109" s="4"/>
      <c r="JFR109" s="4"/>
      <c r="JFS109" s="4"/>
      <c r="JFT109" s="4"/>
      <c r="JFU109" s="4"/>
      <c r="JFV109" s="4"/>
      <c r="JFW109" s="4"/>
      <c r="JFX109" s="4"/>
      <c r="JFY109" s="4"/>
      <c r="JFZ109" s="4"/>
      <c r="JGA109" s="4"/>
      <c r="JGB109" s="4"/>
      <c r="JGC109" s="4"/>
      <c r="JGD109" s="4"/>
      <c r="JGE109" s="4"/>
      <c r="JGF109" s="4"/>
      <c r="JGG109" s="4"/>
      <c r="JGH109" s="4"/>
      <c r="JGI109" s="4"/>
      <c r="JGJ109" s="4"/>
      <c r="JGK109" s="4"/>
      <c r="JGL109" s="4"/>
      <c r="JGM109" s="4"/>
      <c r="JGN109" s="4"/>
      <c r="JGO109" s="4"/>
      <c r="JGP109" s="4"/>
      <c r="JGQ109" s="4"/>
      <c r="JGR109" s="4"/>
      <c r="JGS109" s="4"/>
      <c r="JGT109" s="4"/>
      <c r="JGU109" s="4"/>
      <c r="JGV109" s="4"/>
      <c r="JGW109" s="4"/>
      <c r="JGX109" s="4"/>
      <c r="JGY109" s="4"/>
      <c r="JGZ109" s="4"/>
      <c r="JHA109" s="4"/>
      <c r="JHB109" s="4"/>
      <c r="JHC109" s="4"/>
      <c r="JHD109" s="4"/>
      <c r="JHE109" s="4"/>
      <c r="JHF109" s="4"/>
      <c r="JHG109" s="4"/>
      <c r="JHH109" s="4"/>
      <c r="JHI109" s="4"/>
      <c r="JHJ109" s="4"/>
      <c r="JHK109" s="4"/>
      <c r="JHL109" s="4"/>
      <c r="JHM109" s="4"/>
      <c r="JHN109" s="4"/>
      <c r="JHO109" s="4"/>
      <c r="JHP109" s="4"/>
      <c r="JHQ109" s="4"/>
      <c r="JHR109" s="4"/>
      <c r="JHS109" s="4"/>
      <c r="JHT109" s="4"/>
      <c r="JHU109" s="4"/>
      <c r="JHV109" s="4"/>
      <c r="JHW109" s="4"/>
      <c r="JHX109" s="4"/>
      <c r="JHY109" s="4"/>
      <c r="JHZ109" s="4"/>
      <c r="JIA109" s="4"/>
      <c r="JIB109" s="4"/>
      <c r="JIC109" s="4"/>
      <c r="JID109" s="4"/>
      <c r="JIE109" s="4"/>
      <c r="JIF109" s="4"/>
      <c r="JIG109" s="4"/>
      <c r="JIH109" s="4"/>
      <c r="JII109" s="4"/>
      <c r="JIJ109" s="4"/>
      <c r="JIK109" s="4"/>
      <c r="JIL109" s="4"/>
      <c r="JIM109" s="4"/>
      <c r="JIN109" s="4"/>
      <c r="JIO109" s="4"/>
      <c r="JIP109" s="4"/>
      <c r="JIQ109" s="4"/>
      <c r="JIR109" s="4"/>
      <c r="JIS109" s="4"/>
      <c r="JIT109" s="4"/>
      <c r="JIU109" s="4"/>
      <c r="JIV109" s="4"/>
      <c r="JIW109" s="4"/>
      <c r="JIX109" s="4"/>
      <c r="JIY109" s="4"/>
      <c r="JIZ109" s="4"/>
      <c r="JJA109" s="4"/>
      <c r="JJB109" s="4"/>
      <c r="JJC109" s="4"/>
      <c r="JJD109" s="4"/>
      <c r="JJE109" s="4"/>
      <c r="JJF109" s="4"/>
      <c r="JJG109" s="4"/>
      <c r="JJH109" s="4"/>
      <c r="JJI109" s="4"/>
      <c r="JJJ109" s="4"/>
      <c r="JJK109" s="4"/>
      <c r="JJL109" s="4"/>
      <c r="JJM109" s="4"/>
      <c r="JJN109" s="4"/>
      <c r="JJO109" s="4"/>
      <c r="JJP109" s="4"/>
      <c r="JJQ109" s="4"/>
      <c r="JJR109" s="4"/>
      <c r="JJS109" s="4"/>
      <c r="JJT109" s="4"/>
      <c r="JJU109" s="4"/>
      <c r="JJV109" s="4"/>
      <c r="JJW109" s="4"/>
      <c r="JJX109" s="4"/>
      <c r="JJY109" s="4"/>
      <c r="JJZ109" s="4"/>
      <c r="JKA109" s="4"/>
      <c r="JKB109" s="4"/>
      <c r="JKC109" s="4"/>
      <c r="JKD109" s="4"/>
      <c r="JKE109" s="4"/>
      <c r="JKF109" s="4"/>
      <c r="JKG109" s="4"/>
      <c r="JKH109" s="4"/>
      <c r="JKI109" s="4"/>
      <c r="JKJ109" s="4"/>
      <c r="JKK109" s="4"/>
      <c r="JKL109" s="4"/>
      <c r="JKM109" s="4"/>
      <c r="JKN109" s="4"/>
      <c r="JKO109" s="4"/>
      <c r="JKP109" s="4"/>
      <c r="JKQ109" s="4"/>
      <c r="JKR109" s="4"/>
      <c r="JKS109" s="4"/>
      <c r="JKT109" s="4"/>
      <c r="JKU109" s="4"/>
      <c r="JKV109" s="4"/>
      <c r="JKW109" s="4"/>
      <c r="JKX109" s="4"/>
      <c r="JKY109" s="4"/>
      <c r="JKZ109" s="4"/>
      <c r="JLA109" s="4"/>
      <c r="JLB109" s="4"/>
      <c r="JLC109" s="4"/>
      <c r="JLD109" s="4"/>
      <c r="JLE109" s="4"/>
      <c r="JLF109" s="4"/>
      <c r="JLG109" s="4"/>
      <c r="JLH109" s="4"/>
      <c r="JLI109" s="4"/>
      <c r="JLJ109" s="4"/>
      <c r="JLK109" s="4"/>
      <c r="JLL109" s="4"/>
      <c r="JLM109" s="4"/>
      <c r="JLN109" s="4"/>
      <c r="JLO109" s="4"/>
      <c r="JLP109" s="4"/>
      <c r="JLQ109" s="4"/>
      <c r="JLR109" s="4"/>
      <c r="JLS109" s="4"/>
      <c r="JLT109" s="4"/>
      <c r="JLU109" s="4"/>
      <c r="JLV109" s="4"/>
      <c r="JLW109" s="4"/>
      <c r="JLX109" s="4"/>
      <c r="JLY109" s="4"/>
      <c r="JLZ109" s="4"/>
      <c r="JMA109" s="4"/>
      <c r="JMB109" s="4"/>
      <c r="JMC109" s="4"/>
      <c r="JMD109" s="4"/>
      <c r="JME109" s="4"/>
      <c r="JMF109" s="4"/>
      <c r="JMG109" s="4"/>
      <c r="JMH109" s="4"/>
      <c r="JMI109" s="4"/>
      <c r="JMJ109" s="4"/>
      <c r="JMK109" s="4"/>
      <c r="JML109" s="4"/>
      <c r="JMM109" s="4"/>
      <c r="JMN109" s="4"/>
      <c r="JMO109" s="4"/>
      <c r="JMP109" s="4"/>
      <c r="JMQ109" s="4"/>
      <c r="JMR109" s="4"/>
      <c r="JMS109" s="4"/>
      <c r="JMT109" s="4"/>
      <c r="JMU109" s="4"/>
      <c r="JMV109" s="4"/>
      <c r="JMW109" s="4"/>
      <c r="JMX109" s="4"/>
      <c r="JMY109" s="4"/>
      <c r="JMZ109" s="4"/>
      <c r="JNA109" s="4"/>
      <c r="JNB109" s="4"/>
      <c r="JNC109" s="4"/>
      <c r="JND109" s="4"/>
      <c r="JNE109" s="4"/>
      <c r="JNF109" s="4"/>
      <c r="JNG109" s="4"/>
      <c r="JNH109" s="4"/>
      <c r="JNI109" s="4"/>
      <c r="JNJ109" s="4"/>
      <c r="JNK109" s="4"/>
      <c r="JNL109" s="4"/>
      <c r="JNM109" s="4"/>
      <c r="JNN109" s="4"/>
      <c r="JNO109" s="4"/>
      <c r="JNP109" s="4"/>
      <c r="JNQ109" s="4"/>
      <c r="JNR109" s="4"/>
      <c r="JNS109" s="4"/>
      <c r="JNT109" s="4"/>
      <c r="JNU109" s="4"/>
      <c r="JNV109" s="4"/>
      <c r="JNW109" s="4"/>
      <c r="JNX109" s="4"/>
      <c r="JNY109" s="4"/>
      <c r="JNZ109" s="4"/>
      <c r="JOA109" s="4"/>
      <c r="JOB109" s="4"/>
      <c r="JOC109" s="4"/>
      <c r="JOD109" s="4"/>
      <c r="JOE109" s="4"/>
      <c r="JOF109" s="4"/>
      <c r="JOG109" s="4"/>
      <c r="JOH109" s="4"/>
      <c r="JOI109" s="4"/>
      <c r="JOJ109" s="4"/>
      <c r="JOK109" s="4"/>
      <c r="JOL109" s="4"/>
      <c r="JOM109" s="4"/>
      <c r="JON109" s="4"/>
      <c r="JOO109" s="4"/>
      <c r="JOP109" s="4"/>
      <c r="JOQ109" s="4"/>
      <c r="JOR109" s="4"/>
      <c r="JOS109" s="4"/>
      <c r="JOT109" s="4"/>
      <c r="JOU109" s="4"/>
      <c r="JOV109" s="4"/>
      <c r="JOW109" s="4"/>
      <c r="JOX109" s="4"/>
      <c r="JOY109" s="4"/>
      <c r="JOZ109" s="4"/>
      <c r="JPA109" s="4"/>
      <c r="JPB109" s="4"/>
      <c r="JPC109" s="4"/>
      <c r="JPD109" s="4"/>
      <c r="JPE109" s="4"/>
      <c r="JPF109" s="4"/>
      <c r="JPG109" s="4"/>
      <c r="JPH109" s="4"/>
      <c r="JPI109" s="4"/>
      <c r="JPJ109" s="4"/>
      <c r="JPK109" s="4"/>
      <c r="JPL109" s="4"/>
      <c r="JPM109" s="4"/>
      <c r="JPN109" s="4"/>
      <c r="JPO109" s="4"/>
      <c r="JPP109" s="4"/>
      <c r="JPQ109" s="4"/>
      <c r="JPR109" s="4"/>
      <c r="JPS109" s="4"/>
      <c r="JPT109" s="4"/>
      <c r="JPU109" s="4"/>
      <c r="JPV109" s="4"/>
      <c r="JPW109" s="4"/>
      <c r="JPX109" s="4"/>
      <c r="JPY109" s="4"/>
      <c r="JPZ109" s="4"/>
      <c r="JQA109" s="4"/>
      <c r="JQB109" s="4"/>
      <c r="JQC109" s="4"/>
      <c r="JQD109" s="4"/>
      <c r="JQE109" s="4"/>
      <c r="JQF109" s="4"/>
      <c r="JQG109" s="4"/>
      <c r="JQH109" s="4"/>
      <c r="JQI109" s="4"/>
      <c r="JQJ109" s="4"/>
      <c r="JQK109" s="4"/>
      <c r="JQL109" s="4"/>
      <c r="JQM109" s="4"/>
      <c r="JQN109" s="4"/>
      <c r="JQO109" s="4"/>
      <c r="JQP109" s="4"/>
      <c r="JQQ109" s="4"/>
      <c r="JQR109" s="4"/>
      <c r="JQS109" s="4"/>
      <c r="JQT109" s="4"/>
      <c r="JQU109" s="4"/>
      <c r="JQV109" s="4"/>
      <c r="JQW109" s="4"/>
      <c r="JQX109" s="4"/>
      <c r="JQY109" s="4"/>
      <c r="JQZ109" s="4"/>
      <c r="JRA109" s="4"/>
      <c r="JRB109" s="4"/>
      <c r="JRC109" s="4"/>
      <c r="JRD109" s="4"/>
      <c r="JRE109" s="4"/>
      <c r="JRF109" s="4"/>
      <c r="JRG109" s="4"/>
      <c r="JRH109" s="4"/>
      <c r="JRI109" s="4"/>
      <c r="JRJ109" s="4"/>
      <c r="JRK109" s="4"/>
      <c r="JRL109" s="4"/>
      <c r="JRM109" s="4"/>
      <c r="JRN109" s="4"/>
      <c r="JRO109" s="4"/>
      <c r="JRP109" s="4"/>
      <c r="JRQ109" s="4"/>
      <c r="JRR109" s="4"/>
      <c r="JRS109" s="4"/>
      <c r="JRT109" s="4"/>
      <c r="JRU109" s="4"/>
      <c r="JRV109" s="4"/>
      <c r="JRW109" s="4"/>
      <c r="JRX109" s="4"/>
      <c r="JRY109" s="4"/>
      <c r="JRZ109" s="4"/>
      <c r="JSA109" s="4"/>
      <c r="JSB109" s="4"/>
      <c r="JSC109" s="4"/>
      <c r="JSD109" s="4"/>
      <c r="JSE109" s="4"/>
      <c r="JSF109" s="4"/>
      <c r="JSG109" s="4"/>
      <c r="JSH109" s="4"/>
      <c r="JSI109" s="4"/>
      <c r="JSJ109" s="4"/>
      <c r="JSK109" s="4"/>
      <c r="JSL109" s="4"/>
      <c r="JSM109" s="4"/>
      <c r="JSN109" s="4"/>
      <c r="JSO109" s="4"/>
      <c r="JSP109" s="4"/>
      <c r="JSQ109" s="4"/>
      <c r="JSR109" s="4"/>
      <c r="JSS109" s="4"/>
      <c r="JST109" s="4"/>
      <c r="JSU109" s="4"/>
      <c r="JSV109" s="4"/>
      <c r="JSW109" s="4"/>
      <c r="JSX109" s="4"/>
      <c r="JSY109" s="4"/>
      <c r="JSZ109" s="4"/>
      <c r="JTA109" s="4"/>
      <c r="JTB109" s="4"/>
      <c r="JTC109" s="4"/>
      <c r="JTD109" s="4"/>
      <c r="JTE109" s="4"/>
      <c r="JTF109" s="4"/>
      <c r="JTG109" s="4"/>
      <c r="JTH109" s="4"/>
      <c r="JTI109" s="4"/>
      <c r="JTJ109" s="4"/>
      <c r="JTK109" s="4"/>
      <c r="JTL109" s="4"/>
      <c r="JTM109" s="4"/>
      <c r="JTN109" s="4"/>
      <c r="JTO109" s="4"/>
      <c r="JTP109" s="4"/>
      <c r="JTQ109" s="4"/>
      <c r="JTR109" s="4"/>
      <c r="JTS109" s="4"/>
      <c r="JTT109" s="4"/>
      <c r="JTU109" s="4"/>
      <c r="JTV109" s="4"/>
      <c r="JTW109" s="4"/>
      <c r="JTX109" s="4"/>
      <c r="JTY109" s="4"/>
      <c r="JTZ109" s="4"/>
      <c r="JUA109" s="4"/>
      <c r="JUB109" s="4"/>
      <c r="JUC109" s="4"/>
      <c r="JUD109" s="4"/>
      <c r="JUE109" s="4"/>
      <c r="JUF109" s="4"/>
      <c r="JUG109" s="4"/>
      <c r="JUH109" s="4"/>
      <c r="JUI109" s="4"/>
      <c r="JUJ109" s="4"/>
      <c r="JUK109" s="4"/>
      <c r="JUL109" s="4"/>
      <c r="JUM109" s="4"/>
      <c r="JUN109" s="4"/>
      <c r="JUO109" s="4"/>
      <c r="JUP109" s="4"/>
      <c r="JUQ109" s="4"/>
      <c r="JUR109" s="4"/>
      <c r="JUS109" s="4"/>
      <c r="JUT109" s="4"/>
      <c r="JUU109" s="4"/>
      <c r="JUV109" s="4"/>
      <c r="JUW109" s="4"/>
      <c r="JUX109" s="4"/>
      <c r="JUY109" s="4"/>
      <c r="JUZ109" s="4"/>
      <c r="JVA109" s="4"/>
      <c r="JVB109" s="4"/>
      <c r="JVC109" s="4"/>
      <c r="JVD109" s="4"/>
      <c r="JVE109" s="4"/>
      <c r="JVF109" s="4"/>
      <c r="JVG109" s="4"/>
      <c r="JVH109" s="4"/>
      <c r="JVI109" s="4"/>
      <c r="JVJ109" s="4"/>
      <c r="JVK109" s="4"/>
      <c r="JVL109" s="4"/>
      <c r="JVM109" s="4"/>
      <c r="JVN109" s="4"/>
      <c r="JVO109" s="4"/>
      <c r="JVP109" s="4"/>
      <c r="JVQ109" s="4"/>
      <c r="JVR109" s="4"/>
      <c r="JVS109" s="4"/>
      <c r="JVT109" s="4"/>
      <c r="JVU109" s="4"/>
      <c r="JVV109" s="4"/>
      <c r="JVW109" s="4"/>
      <c r="JVX109" s="4"/>
      <c r="JVY109" s="4"/>
      <c r="JVZ109" s="4"/>
      <c r="JWA109" s="4"/>
      <c r="JWB109" s="4"/>
      <c r="JWC109" s="4"/>
      <c r="JWD109" s="4"/>
      <c r="JWE109" s="4"/>
      <c r="JWF109" s="4"/>
      <c r="JWG109" s="4"/>
      <c r="JWH109" s="4"/>
      <c r="JWI109" s="4"/>
      <c r="JWJ109" s="4"/>
      <c r="JWK109" s="4"/>
      <c r="JWL109" s="4"/>
      <c r="JWM109" s="4"/>
      <c r="JWN109" s="4"/>
      <c r="JWO109" s="4"/>
      <c r="JWP109" s="4"/>
      <c r="JWQ109" s="4"/>
      <c r="JWR109" s="4"/>
      <c r="JWS109" s="4"/>
      <c r="JWT109" s="4"/>
      <c r="JWU109" s="4"/>
      <c r="JWV109" s="4"/>
      <c r="JWW109" s="4"/>
      <c r="JWX109" s="4"/>
      <c r="JWY109" s="4"/>
      <c r="JWZ109" s="4"/>
      <c r="JXA109" s="4"/>
      <c r="JXB109" s="4"/>
      <c r="JXC109" s="4"/>
      <c r="JXD109" s="4"/>
      <c r="JXE109" s="4"/>
      <c r="JXF109" s="4"/>
      <c r="JXG109" s="4"/>
      <c r="JXH109" s="4"/>
      <c r="JXI109" s="4"/>
      <c r="JXJ109" s="4"/>
      <c r="JXK109" s="4"/>
      <c r="JXL109" s="4"/>
      <c r="JXM109" s="4"/>
      <c r="JXN109" s="4"/>
      <c r="JXO109" s="4"/>
      <c r="JXP109" s="4"/>
      <c r="JXQ109" s="4"/>
      <c r="JXR109" s="4"/>
      <c r="JXS109" s="4"/>
      <c r="JXT109" s="4"/>
      <c r="JXU109" s="4"/>
      <c r="JXV109" s="4"/>
      <c r="JXW109" s="4"/>
      <c r="JXX109" s="4"/>
      <c r="JXY109" s="4"/>
      <c r="JXZ109" s="4"/>
      <c r="JYA109" s="4"/>
      <c r="JYB109" s="4"/>
      <c r="JYC109" s="4"/>
      <c r="JYD109" s="4"/>
      <c r="JYE109" s="4"/>
      <c r="JYF109" s="4"/>
      <c r="JYG109" s="4"/>
      <c r="JYH109" s="4"/>
      <c r="JYI109" s="4"/>
      <c r="JYJ109" s="4"/>
      <c r="JYK109" s="4"/>
      <c r="JYL109" s="4"/>
      <c r="JYM109" s="4"/>
      <c r="JYN109" s="4"/>
      <c r="JYO109" s="4"/>
      <c r="JYP109" s="4"/>
      <c r="JYQ109" s="4"/>
      <c r="JYR109" s="4"/>
      <c r="JYS109" s="4"/>
      <c r="JYT109" s="4"/>
      <c r="JYU109" s="4"/>
      <c r="JYV109" s="4"/>
      <c r="JYW109" s="4"/>
      <c r="JYX109" s="4"/>
      <c r="JYY109" s="4"/>
      <c r="JYZ109" s="4"/>
      <c r="JZA109" s="4"/>
      <c r="JZB109" s="4"/>
      <c r="JZC109" s="4"/>
      <c r="JZD109" s="4"/>
      <c r="JZE109" s="4"/>
      <c r="JZF109" s="4"/>
      <c r="JZG109" s="4"/>
      <c r="JZH109" s="4"/>
      <c r="JZI109" s="4"/>
      <c r="JZJ109" s="4"/>
      <c r="JZK109" s="4"/>
      <c r="JZL109" s="4"/>
      <c r="JZM109" s="4"/>
      <c r="JZN109" s="4"/>
      <c r="JZO109" s="4"/>
      <c r="JZP109" s="4"/>
      <c r="JZQ109" s="4"/>
      <c r="JZR109" s="4"/>
      <c r="JZS109" s="4"/>
      <c r="JZT109" s="4"/>
      <c r="JZU109" s="4"/>
      <c r="JZV109" s="4"/>
      <c r="JZW109" s="4"/>
      <c r="JZX109" s="4"/>
      <c r="JZY109" s="4"/>
      <c r="JZZ109" s="4"/>
      <c r="KAA109" s="4"/>
      <c r="KAB109" s="4"/>
      <c r="KAC109" s="4"/>
      <c r="KAD109" s="4"/>
      <c r="KAE109" s="4"/>
      <c r="KAF109" s="4"/>
      <c r="KAG109" s="4"/>
      <c r="KAH109" s="4"/>
      <c r="KAI109" s="4"/>
      <c r="KAJ109" s="4"/>
      <c r="KAK109" s="4"/>
      <c r="KAL109" s="4"/>
      <c r="KAM109" s="4"/>
      <c r="KAN109" s="4"/>
      <c r="KAO109" s="4"/>
      <c r="KAP109" s="4"/>
      <c r="KAQ109" s="4"/>
      <c r="KAR109" s="4"/>
      <c r="KAS109" s="4"/>
      <c r="KAT109" s="4"/>
      <c r="KAU109" s="4"/>
      <c r="KAV109" s="4"/>
      <c r="KAW109" s="4"/>
      <c r="KAX109" s="4"/>
      <c r="KAY109" s="4"/>
      <c r="KAZ109" s="4"/>
      <c r="KBA109" s="4"/>
      <c r="KBB109" s="4"/>
      <c r="KBC109" s="4"/>
      <c r="KBD109" s="4"/>
      <c r="KBE109" s="4"/>
      <c r="KBF109" s="4"/>
      <c r="KBG109" s="4"/>
      <c r="KBH109" s="4"/>
      <c r="KBI109" s="4"/>
      <c r="KBJ109" s="4"/>
      <c r="KBK109" s="4"/>
      <c r="KBL109" s="4"/>
      <c r="KBM109" s="4"/>
      <c r="KBN109" s="4"/>
      <c r="KBO109" s="4"/>
      <c r="KBP109" s="4"/>
      <c r="KBQ109" s="4"/>
      <c r="KBR109" s="4"/>
      <c r="KBS109" s="4"/>
      <c r="KBT109" s="4"/>
      <c r="KBU109" s="4"/>
      <c r="KBV109" s="4"/>
      <c r="KBW109" s="4"/>
      <c r="KBX109" s="4"/>
      <c r="KBY109" s="4"/>
      <c r="KBZ109" s="4"/>
      <c r="KCA109" s="4"/>
      <c r="KCB109" s="4"/>
      <c r="KCC109" s="4"/>
      <c r="KCD109" s="4"/>
      <c r="KCE109" s="4"/>
      <c r="KCF109" s="4"/>
      <c r="KCG109" s="4"/>
      <c r="KCH109" s="4"/>
      <c r="KCI109" s="4"/>
      <c r="KCJ109" s="4"/>
      <c r="KCK109" s="4"/>
      <c r="KCL109" s="4"/>
      <c r="KCM109" s="4"/>
      <c r="KCN109" s="4"/>
      <c r="KCO109" s="4"/>
      <c r="KCP109" s="4"/>
      <c r="KCQ109" s="4"/>
      <c r="KCR109" s="4"/>
      <c r="KCS109" s="4"/>
      <c r="KCT109" s="4"/>
      <c r="KCU109" s="4"/>
      <c r="KCV109" s="4"/>
      <c r="KCW109" s="4"/>
      <c r="KCX109" s="4"/>
      <c r="KCY109" s="4"/>
      <c r="KCZ109" s="4"/>
      <c r="KDA109" s="4"/>
      <c r="KDB109" s="4"/>
      <c r="KDC109" s="4"/>
      <c r="KDD109" s="4"/>
      <c r="KDE109" s="4"/>
      <c r="KDF109" s="4"/>
      <c r="KDG109" s="4"/>
      <c r="KDH109" s="4"/>
      <c r="KDI109" s="4"/>
      <c r="KDJ109" s="4"/>
      <c r="KDK109" s="4"/>
      <c r="KDL109" s="4"/>
      <c r="KDM109" s="4"/>
      <c r="KDN109" s="4"/>
      <c r="KDO109" s="4"/>
      <c r="KDP109" s="4"/>
      <c r="KDQ109" s="4"/>
      <c r="KDR109" s="4"/>
      <c r="KDS109" s="4"/>
      <c r="KDT109" s="4"/>
      <c r="KDU109" s="4"/>
      <c r="KDV109" s="4"/>
      <c r="KDW109" s="4"/>
      <c r="KDX109" s="4"/>
      <c r="KDY109" s="4"/>
      <c r="KDZ109" s="4"/>
      <c r="KEA109" s="4"/>
      <c r="KEB109" s="4"/>
      <c r="KEC109" s="4"/>
      <c r="KED109" s="4"/>
      <c r="KEE109" s="4"/>
      <c r="KEF109" s="4"/>
      <c r="KEG109" s="4"/>
      <c r="KEH109" s="4"/>
      <c r="KEI109" s="4"/>
      <c r="KEJ109" s="4"/>
      <c r="KEK109" s="4"/>
      <c r="KEL109" s="4"/>
      <c r="KEM109" s="4"/>
      <c r="KEN109" s="4"/>
      <c r="KEO109" s="4"/>
      <c r="KEP109" s="4"/>
      <c r="KEQ109" s="4"/>
      <c r="KER109" s="4"/>
      <c r="KES109" s="4"/>
      <c r="KET109" s="4"/>
      <c r="KEU109" s="4"/>
      <c r="KEV109" s="4"/>
      <c r="KEW109" s="4"/>
      <c r="KEX109" s="4"/>
      <c r="KEY109" s="4"/>
      <c r="KEZ109" s="4"/>
      <c r="KFA109" s="4"/>
      <c r="KFB109" s="4"/>
      <c r="KFC109" s="4"/>
      <c r="KFD109" s="4"/>
      <c r="KFE109" s="4"/>
      <c r="KFF109" s="4"/>
      <c r="KFG109" s="4"/>
      <c r="KFH109" s="4"/>
      <c r="KFI109" s="4"/>
      <c r="KFJ109" s="4"/>
      <c r="KFK109" s="4"/>
      <c r="KFL109" s="4"/>
      <c r="KFM109" s="4"/>
      <c r="KFN109" s="4"/>
      <c r="KFO109" s="4"/>
      <c r="KFP109" s="4"/>
      <c r="KFQ109" s="4"/>
      <c r="KFR109" s="4"/>
      <c r="KFS109" s="4"/>
      <c r="KFT109" s="4"/>
      <c r="KFU109" s="4"/>
      <c r="KFV109" s="4"/>
      <c r="KFW109" s="4"/>
      <c r="KFX109" s="4"/>
      <c r="KFY109" s="4"/>
      <c r="KFZ109" s="4"/>
      <c r="KGA109" s="4"/>
      <c r="KGB109" s="4"/>
      <c r="KGC109" s="4"/>
      <c r="KGD109" s="4"/>
      <c r="KGE109" s="4"/>
      <c r="KGF109" s="4"/>
      <c r="KGG109" s="4"/>
      <c r="KGH109" s="4"/>
      <c r="KGI109" s="4"/>
      <c r="KGJ109" s="4"/>
      <c r="KGK109" s="4"/>
      <c r="KGL109" s="4"/>
      <c r="KGM109" s="4"/>
      <c r="KGN109" s="4"/>
      <c r="KGO109" s="4"/>
      <c r="KGP109" s="4"/>
      <c r="KGQ109" s="4"/>
      <c r="KGR109" s="4"/>
      <c r="KGS109" s="4"/>
      <c r="KGT109" s="4"/>
      <c r="KGU109" s="4"/>
      <c r="KGV109" s="4"/>
      <c r="KGW109" s="4"/>
      <c r="KGX109" s="4"/>
      <c r="KGY109" s="4"/>
      <c r="KGZ109" s="4"/>
      <c r="KHA109" s="4"/>
      <c r="KHB109" s="4"/>
      <c r="KHC109" s="4"/>
      <c r="KHD109" s="4"/>
      <c r="KHE109" s="4"/>
      <c r="KHF109" s="4"/>
      <c r="KHG109" s="4"/>
      <c r="KHH109" s="4"/>
      <c r="KHI109" s="4"/>
      <c r="KHJ109" s="4"/>
      <c r="KHK109" s="4"/>
      <c r="KHL109" s="4"/>
      <c r="KHM109" s="4"/>
      <c r="KHN109" s="4"/>
      <c r="KHO109" s="4"/>
      <c r="KHP109" s="4"/>
      <c r="KHQ109" s="4"/>
      <c r="KHR109" s="4"/>
      <c r="KHS109" s="4"/>
      <c r="KHT109" s="4"/>
      <c r="KHU109" s="4"/>
      <c r="KHV109" s="4"/>
      <c r="KHW109" s="4"/>
      <c r="KHX109" s="4"/>
      <c r="KHY109" s="4"/>
      <c r="KHZ109" s="4"/>
      <c r="KIA109" s="4"/>
      <c r="KIB109" s="4"/>
      <c r="KIC109" s="4"/>
      <c r="KID109" s="4"/>
      <c r="KIE109" s="4"/>
      <c r="KIF109" s="4"/>
      <c r="KIG109" s="4"/>
      <c r="KIH109" s="4"/>
      <c r="KII109" s="4"/>
      <c r="KIJ109" s="4"/>
      <c r="KIK109" s="4"/>
      <c r="KIL109" s="4"/>
      <c r="KIM109" s="4"/>
      <c r="KIN109" s="4"/>
      <c r="KIO109" s="4"/>
      <c r="KIP109" s="4"/>
      <c r="KIQ109" s="4"/>
      <c r="KIR109" s="4"/>
      <c r="KIS109" s="4"/>
      <c r="KIT109" s="4"/>
      <c r="KIU109" s="4"/>
      <c r="KIV109" s="4"/>
      <c r="KIW109" s="4"/>
      <c r="KIX109" s="4"/>
      <c r="KIY109" s="4"/>
      <c r="KIZ109" s="4"/>
      <c r="KJA109" s="4"/>
      <c r="KJB109" s="4"/>
      <c r="KJC109" s="4"/>
      <c r="KJD109" s="4"/>
      <c r="KJE109" s="4"/>
      <c r="KJF109" s="4"/>
      <c r="KJG109" s="4"/>
      <c r="KJH109" s="4"/>
      <c r="KJI109" s="4"/>
      <c r="KJJ109" s="4"/>
      <c r="KJK109" s="4"/>
      <c r="KJL109" s="4"/>
      <c r="KJM109" s="4"/>
      <c r="KJN109" s="4"/>
      <c r="KJO109" s="4"/>
      <c r="KJP109" s="4"/>
      <c r="KJQ109" s="4"/>
      <c r="KJR109" s="4"/>
      <c r="KJS109" s="4"/>
      <c r="KJT109" s="4"/>
      <c r="KJU109" s="4"/>
      <c r="KJV109" s="4"/>
      <c r="KJW109" s="4"/>
      <c r="KJX109" s="4"/>
      <c r="KJY109" s="4"/>
      <c r="KJZ109" s="4"/>
      <c r="KKA109" s="4"/>
      <c r="KKB109" s="4"/>
      <c r="KKC109" s="4"/>
      <c r="KKD109" s="4"/>
      <c r="KKE109" s="4"/>
      <c r="KKF109" s="4"/>
      <c r="KKG109" s="4"/>
      <c r="KKH109" s="4"/>
      <c r="KKI109" s="4"/>
      <c r="KKJ109" s="4"/>
      <c r="KKK109" s="4"/>
      <c r="KKL109" s="4"/>
      <c r="KKM109" s="4"/>
      <c r="KKN109" s="4"/>
      <c r="KKO109" s="4"/>
      <c r="KKP109" s="4"/>
      <c r="KKQ109" s="4"/>
      <c r="KKR109" s="4"/>
      <c r="KKS109" s="4"/>
      <c r="KKT109" s="4"/>
      <c r="KKU109" s="4"/>
      <c r="KKV109" s="4"/>
      <c r="KKW109" s="4"/>
      <c r="KKX109" s="4"/>
      <c r="KKY109" s="4"/>
      <c r="KKZ109" s="4"/>
      <c r="KLA109" s="4"/>
      <c r="KLB109" s="4"/>
      <c r="KLC109" s="4"/>
      <c r="KLD109" s="4"/>
      <c r="KLE109" s="4"/>
      <c r="KLF109" s="4"/>
      <c r="KLG109" s="4"/>
      <c r="KLH109" s="4"/>
      <c r="KLI109" s="4"/>
      <c r="KLJ109" s="4"/>
      <c r="KLK109" s="4"/>
      <c r="KLL109" s="4"/>
      <c r="KLM109" s="4"/>
      <c r="KLN109" s="4"/>
      <c r="KLO109" s="4"/>
      <c r="KLP109" s="4"/>
      <c r="KLQ109" s="4"/>
      <c r="KLR109" s="4"/>
      <c r="KLS109" s="4"/>
      <c r="KLT109" s="4"/>
      <c r="KLU109" s="4"/>
      <c r="KLV109" s="4"/>
      <c r="KLW109" s="4"/>
      <c r="KLX109" s="4"/>
      <c r="KLY109" s="4"/>
      <c r="KLZ109" s="4"/>
      <c r="KMA109" s="4"/>
      <c r="KMB109" s="4"/>
      <c r="KMC109" s="4"/>
      <c r="KMD109" s="4"/>
      <c r="KME109" s="4"/>
      <c r="KMF109" s="4"/>
      <c r="KMG109" s="4"/>
      <c r="KMH109" s="4"/>
      <c r="KMI109" s="4"/>
      <c r="KMJ109" s="4"/>
      <c r="KMK109" s="4"/>
      <c r="KML109" s="4"/>
      <c r="KMM109" s="4"/>
      <c r="KMN109" s="4"/>
      <c r="KMO109" s="4"/>
      <c r="KMP109" s="4"/>
      <c r="KMQ109" s="4"/>
      <c r="KMR109" s="4"/>
      <c r="KMS109" s="4"/>
      <c r="KMT109" s="4"/>
      <c r="KMU109" s="4"/>
      <c r="KMV109" s="4"/>
      <c r="KMW109" s="4"/>
      <c r="KMX109" s="4"/>
      <c r="KMY109" s="4"/>
      <c r="KMZ109" s="4"/>
      <c r="KNA109" s="4"/>
      <c r="KNB109" s="4"/>
      <c r="KNC109" s="4"/>
      <c r="KND109" s="4"/>
      <c r="KNE109" s="4"/>
      <c r="KNF109" s="4"/>
      <c r="KNG109" s="4"/>
      <c r="KNH109" s="4"/>
      <c r="KNI109" s="4"/>
      <c r="KNJ109" s="4"/>
      <c r="KNK109" s="4"/>
      <c r="KNL109" s="4"/>
      <c r="KNM109" s="4"/>
      <c r="KNN109" s="4"/>
      <c r="KNO109" s="4"/>
      <c r="KNP109" s="4"/>
      <c r="KNQ109" s="4"/>
      <c r="KNR109" s="4"/>
      <c r="KNS109" s="4"/>
      <c r="KNT109" s="4"/>
      <c r="KNU109" s="4"/>
      <c r="KNV109" s="4"/>
      <c r="KNW109" s="4"/>
      <c r="KNX109" s="4"/>
      <c r="KNY109" s="4"/>
      <c r="KNZ109" s="4"/>
      <c r="KOA109" s="4"/>
      <c r="KOB109" s="4"/>
      <c r="KOC109" s="4"/>
      <c r="KOD109" s="4"/>
      <c r="KOE109" s="4"/>
      <c r="KOF109" s="4"/>
      <c r="KOG109" s="4"/>
      <c r="KOH109" s="4"/>
      <c r="KOI109" s="4"/>
      <c r="KOJ109" s="4"/>
      <c r="KOK109" s="4"/>
      <c r="KOL109" s="4"/>
      <c r="KOM109" s="4"/>
      <c r="KON109" s="4"/>
      <c r="KOO109" s="4"/>
      <c r="KOP109" s="4"/>
      <c r="KOQ109" s="4"/>
      <c r="KOR109" s="4"/>
      <c r="KOS109" s="4"/>
      <c r="KOT109" s="4"/>
      <c r="KOU109" s="4"/>
      <c r="KOV109" s="4"/>
      <c r="KOW109" s="4"/>
      <c r="KOX109" s="4"/>
      <c r="KOY109" s="4"/>
      <c r="KOZ109" s="4"/>
      <c r="KPA109" s="4"/>
      <c r="KPB109" s="4"/>
      <c r="KPC109" s="4"/>
      <c r="KPD109" s="4"/>
      <c r="KPE109" s="4"/>
      <c r="KPF109" s="4"/>
      <c r="KPG109" s="4"/>
      <c r="KPH109" s="4"/>
      <c r="KPI109" s="4"/>
      <c r="KPJ109" s="4"/>
      <c r="KPK109" s="4"/>
      <c r="KPL109" s="4"/>
      <c r="KPM109" s="4"/>
      <c r="KPN109" s="4"/>
      <c r="KPO109" s="4"/>
      <c r="KPP109" s="4"/>
      <c r="KPQ109" s="4"/>
      <c r="KPR109" s="4"/>
      <c r="KPS109" s="4"/>
      <c r="KPT109" s="4"/>
      <c r="KPU109" s="4"/>
      <c r="KPV109" s="4"/>
      <c r="KPW109" s="4"/>
      <c r="KPX109" s="4"/>
      <c r="KPY109" s="4"/>
      <c r="KPZ109" s="4"/>
      <c r="KQA109" s="4"/>
      <c r="KQB109" s="4"/>
      <c r="KQC109" s="4"/>
      <c r="KQD109" s="4"/>
      <c r="KQE109" s="4"/>
      <c r="KQF109" s="4"/>
      <c r="KQG109" s="4"/>
      <c r="KQH109" s="4"/>
      <c r="KQI109" s="4"/>
      <c r="KQJ109" s="4"/>
      <c r="KQK109" s="4"/>
      <c r="KQL109" s="4"/>
      <c r="KQM109" s="4"/>
      <c r="KQN109" s="4"/>
      <c r="KQO109" s="4"/>
      <c r="KQP109" s="4"/>
      <c r="KQQ109" s="4"/>
      <c r="KQR109" s="4"/>
      <c r="KQS109" s="4"/>
      <c r="KQT109" s="4"/>
      <c r="KQU109" s="4"/>
      <c r="KQV109" s="4"/>
      <c r="KQW109" s="4"/>
      <c r="KQX109" s="4"/>
      <c r="KQY109" s="4"/>
      <c r="KQZ109" s="4"/>
      <c r="KRA109" s="4"/>
      <c r="KRB109" s="4"/>
      <c r="KRC109" s="4"/>
      <c r="KRD109" s="4"/>
      <c r="KRE109" s="4"/>
      <c r="KRF109" s="4"/>
      <c r="KRG109" s="4"/>
      <c r="KRH109" s="4"/>
      <c r="KRI109" s="4"/>
      <c r="KRJ109" s="4"/>
      <c r="KRK109" s="4"/>
      <c r="KRL109" s="4"/>
      <c r="KRM109" s="4"/>
      <c r="KRN109" s="4"/>
      <c r="KRO109" s="4"/>
      <c r="KRP109" s="4"/>
      <c r="KRQ109" s="4"/>
      <c r="KRR109" s="4"/>
      <c r="KRS109" s="4"/>
      <c r="KRT109" s="4"/>
      <c r="KRU109" s="4"/>
      <c r="KRV109" s="4"/>
      <c r="KRW109" s="4"/>
      <c r="KRX109" s="4"/>
      <c r="KRY109" s="4"/>
      <c r="KRZ109" s="4"/>
      <c r="KSA109" s="4"/>
      <c r="KSB109" s="4"/>
      <c r="KSC109" s="4"/>
      <c r="KSD109" s="4"/>
      <c r="KSE109" s="4"/>
      <c r="KSF109" s="4"/>
      <c r="KSG109" s="4"/>
      <c r="KSH109" s="4"/>
      <c r="KSI109" s="4"/>
      <c r="KSJ109" s="4"/>
      <c r="KSK109" s="4"/>
      <c r="KSL109" s="4"/>
      <c r="KSM109" s="4"/>
      <c r="KSN109" s="4"/>
      <c r="KSO109" s="4"/>
      <c r="KSP109" s="4"/>
      <c r="KSQ109" s="4"/>
      <c r="KSR109" s="4"/>
      <c r="KSS109" s="4"/>
      <c r="KST109" s="4"/>
      <c r="KSU109" s="4"/>
      <c r="KSV109" s="4"/>
      <c r="KSW109" s="4"/>
      <c r="KSX109" s="4"/>
      <c r="KSY109" s="4"/>
      <c r="KSZ109" s="4"/>
      <c r="KTA109" s="4"/>
      <c r="KTB109" s="4"/>
      <c r="KTC109" s="4"/>
      <c r="KTD109" s="4"/>
      <c r="KTE109" s="4"/>
      <c r="KTF109" s="4"/>
      <c r="KTG109" s="4"/>
      <c r="KTH109" s="4"/>
      <c r="KTI109" s="4"/>
      <c r="KTJ109" s="4"/>
      <c r="KTK109" s="4"/>
      <c r="KTL109" s="4"/>
      <c r="KTM109" s="4"/>
      <c r="KTN109" s="4"/>
      <c r="KTO109" s="4"/>
      <c r="KTP109" s="4"/>
      <c r="KTQ109" s="4"/>
      <c r="KTR109" s="4"/>
      <c r="KTS109" s="4"/>
      <c r="KTT109" s="4"/>
      <c r="KTU109" s="4"/>
      <c r="KTV109" s="4"/>
      <c r="KTW109" s="4"/>
      <c r="KTX109" s="4"/>
      <c r="KTY109" s="4"/>
      <c r="KTZ109" s="4"/>
      <c r="KUA109" s="4"/>
      <c r="KUB109" s="4"/>
      <c r="KUC109" s="4"/>
      <c r="KUD109" s="4"/>
      <c r="KUE109" s="4"/>
      <c r="KUF109" s="4"/>
      <c r="KUG109" s="4"/>
      <c r="KUH109" s="4"/>
      <c r="KUI109" s="4"/>
      <c r="KUJ109" s="4"/>
      <c r="KUK109" s="4"/>
      <c r="KUL109" s="4"/>
      <c r="KUM109" s="4"/>
      <c r="KUN109" s="4"/>
      <c r="KUO109" s="4"/>
      <c r="KUP109" s="4"/>
      <c r="KUQ109" s="4"/>
      <c r="KUR109" s="4"/>
      <c r="KUS109" s="4"/>
      <c r="KUT109" s="4"/>
      <c r="KUU109" s="4"/>
      <c r="KUV109" s="4"/>
      <c r="KUW109" s="4"/>
      <c r="KUX109" s="4"/>
      <c r="KUY109" s="4"/>
      <c r="KUZ109" s="4"/>
      <c r="KVA109" s="4"/>
      <c r="KVB109" s="4"/>
      <c r="KVC109" s="4"/>
      <c r="KVD109" s="4"/>
      <c r="KVE109" s="4"/>
      <c r="KVF109" s="4"/>
      <c r="KVG109" s="4"/>
      <c r="KVH109" s="4"/>
      <c r="KVI109" s="4"/>
      <c r="KVJ109" s="4"/>
      <c r="KVK109" s="4"/>
      <c r="KVL109" s="4"/>
      <c r="KVM109" s="4"/>
      <c r="KVN109" s="4"/>
      <c r="KVO109" s="4"/>
      <c r="KVP109" s="4"/>
      <c r="KVQ109" s="4"/>
      <c r="KVR109" s="4"/>
      <c r="KVS109" s="4"/>
      <c r="KVT109" s="4"/>
      <c r="KVU109" s="4"/>
      <c r="KVV109" s="4"/>
      <c r="KVW109" s="4"/>
      <c r="KVX109" s="4"/>
      <c r="KVY109" s="4"/>
      <c r="KVZ109" s="4"/>
      <c r="KWA109" s="4"/>
      <c r="KWB109" s="4"/>
      <c r="KWC109" s="4"/>
      <c r="KWD109" s="4"/>
      <c r="KWE109" s="4"/>
      <c r="KWF109" s="4"/>
      <c r="KWG109" s="4"/>
      <c r="KWH109" s="4"/>
      <c r="KWI109" s="4"/>
      <c r="KWJ109" s="4"/>
      <c r="KWK109" s="4"/>
      <c r="KWL109" s="4"/>
      <c r="KWM109" s="4"/>
      <c r="KWN109" s="4"/>
      <c r="KWO109" s="4"/>
      <c r="KWP109" s="4"/>
      <c r="KWQ109" s="4"/>
      <c r="KWR109" s="4"/>
      <c r="KWS109" s="4"/>
      <c r="KWT109" s="4"/>
      <c r="KWU109" s="4"/>
      <c r="KWV109" s="4"/>
      <c r="KWW109" s="4"/>
      <c r="KWX109" s="4"/>
      <c r="KWY109" s="4"/>
      <c r="KWZ109" s="4"/>
      <c r="KXA109" s="4"/>
      <c r="KXB109" s="4"/>
      <c r="KXC109" s="4"/>
      <c r="KXD109" s="4"/>
      <c r="KXE109" s="4"/>
      <c r="KXF109" s="4"/>
      <c r="KXG109" s="4"/>
      <c r="KXH109" s="4"/>
      <c r="KXI109" s="4"/>
      <c r="KXJ109" s="4"/>
      <c r="KXK109" s="4"/>
      <c r="KXL109" s="4"/>
      <c r="KXM109" s="4"/>
      <c r="KXN109" s="4"/>
      <c r="KXO109" s="4"/>
      <c r="KXP109" s="4"/>
      <c r="KXQ109" s="4"/>
      <c r="KXR109" s="4"/>
      <c r="KXS109" s="4"/>
      <c r="KXT109" s="4"/>
      <c r="KXU109" s="4"/>
      <c r="KXV109" s="4"/>
      <c r="KXW109" s="4"/>
      <c r="KXX109" s="4"/>
      <c r="KXY109" s="4"/>
      <c r="KXZ109" s="4"/>
      <c r="KYA109" s="4"/>
      <c r="KYB109" s="4"/>
      <c r="KYC109" s="4"/>
      <c r="KYD109" s="4"/>
      <c r="KYE109" s="4"/>
      <c r="KYF109" s="4"/>
      <c r="KYG109" s="4"/>
      <c r="KYH109" s="4"/>
      <c r="KYI109" s="4"/>
      <c r="KYJ109" s="4"/>
      <c r="KYK109" s="4"/>
      <c r="KYL109" s="4"/>
      <c r="KYM109" s="4"/>
      <c r="KYN109" s="4"/>
      <c r="KYO109" s="4"/>
      <c r="KYP109" s="4"/>
      <c r="KYQ109" s="4"/>
      <c r="KYR109" s="4"/>
      <c r="KYS109" s="4"/>
      <c r="KYT109" s="4"/>
      <c r="KYU109" s="4"/>
      <c r="KYV109" s="4"/>
      <c r="KYW109" s="4"/>
      <c r="KYX109" s="4"/>
      <c r="KYY109" s="4"/>
      <c r="KYZ109" s="4"/>
      <c r="KZA109" s="4"/>
      <c r="KZB109" s="4"/>
      <c r="KZC109" s="4"/>
      <c r="KZD109" s="4"/>
      <c r="KZE109" s="4"/>
      <c r="KZF109" s="4"/>
      <c r="KZG109" s="4"/>
      <c r="KZH109" s="4"/>
      <c r="KZI109" s="4"/>
      <c r="KZJ109" s="4"/>
      <c r="KZK109" s="4"/>
      <c r="KZL109" s="4"/>
      <c r="KZM109" s="4"/>
      <c r="KZN109" s="4"/>
      <c r="KZO109" s="4"/>
      <c r="KZP109" s="4"/>
      <c r="KZQ109" s="4"/>
      <c r="KZR109" s="4"/>
      <c r="KZS109" s="4"/>
      <c r="KZT109" s="4"/>
      <c r="KZU109" s="4"/>
      <c r="KZV109" s="4"/>
      <c r="KZW109" s="4"/>
      <c r="KZX109" s="4"/>
      <c r="KZY109" s="4"/>
      <c r="KZZ109" s="4"/>
      <c r="LAA109" s="4"/>
      <c r="LAB109" s="4"/>
      <c r="LAC109" s="4"/>
      <c r="LAD109" s="4"/>
      <c r="LAE109" s="4"/>
      <c r="LAF109" s="4"/>
      <c r="LAG109" s="4"/>
      <c r="LAH109" s="4"/>
      <c r="LAI109" s="4"/>
      <c r="LAJ109" s="4"/>
      <c r="LAK109" s="4"/>
      <c r="LAL109" s="4"/>
      <c r="LAM109" s="4"/>
      <c r="LAN109" s="4"/>
      <c r="LAO109" s="4"/>
      <c r="LAP109" s="4"/>
      <c r="LAQ109" s="4"/>
      <c r="LAR109" s="4"/>
      <c r="LAS109" s="4"/>
      <c r="LAT109" s="4"/>
      <c r="LAU109" s="4"/>
      <c r="LAV109" s="4"/>
      <c r="LAW109" s="4"/>
      <c r="LAX109" s="4"/>
      <c r="LAY109" s="4"/>
      <c r="LAZ109" s="4"/>
      <c r="LBA109" s="4"/>
      <c r="LBB109" s="4"/>
      <c r="LBC109" s="4"/>
      <c r="LBD109" s="4"/>
      <c r="LBE109" s="4"/>
      <c r="LBF109" s="4"/>
      <c r="LBG109" s="4"/>
      <c r="LBH109" s="4"/>
      <c r="LBI109" s="4"/>
      <c r="LBJ109" s="4"/>
      <c r="LBK109" s="4"/>
      <c r="LBL109" s="4"/>
      <c r="LBM109" s="4"/>
      <c r="LBN109" s="4"/>
      <c r="LBO109" s="4"/>
      <c r="LBP109" s="4"/>
      <c r="LBQ109" s="4"/>
      <c r="LBR109" s="4"/>
      <c r="LBS109" s="4"/>
      <c r="LBT109" s="4"/>
      <c r="LBU109" s="4"/>
      <c r="LBV109" s="4"/>
      <c r="LBW109" s="4"/>
      <c r="LBX109" s="4"/>
      <c r="LBY109" s="4"/>
      <c r="LBZ109" s="4"/>
      <c r="LCA109" s="4"/>
      <c r="LCB109" s="4"/>
      <c r="LCC109" s="4"/>
      <c r="LCD109" s="4"/>
      <c r="LCE109" s="4"/>
      <c r="LCF109" s="4"/>
      <c r="LCG109" s="4"/>
      <c r="LCH109" s="4"/>
      <c r="LCI109" s="4"/>
      <c r="LCJ109" s="4"/>
      <c r="LCK109" s="4"/>
      <c r="LCL109" s="4"/>
      <c r="LCM109" s="4"/>
      <c r="LCN109" s="4"/>
      <c r="LCO109" s="4"/>
      <c r="LCP109" s="4"/>
      <c r="LCQ109" s="4"/>
      <c r="LCR109" s="4"/>
      <c r="LCS109" s="4"/>
      <c r="LCT109" s="4"/>
      <c r="LCU109" s="4"/>
      <c r="LCV109" s="4"/>
      <c r="LCW109" s="4"/>
      <c r="LCX109" s="4"/>
      <c r="LCY109" s="4"/>
      <c r="LCZ109" s="4"/>
      <c r="LDA109" s="4"/>
      <c r="LDB109" s="4"/>
      <c r="LDC109" s="4"/>
      <c r="LDD109" s="4"/>
      <c r="LDE109" s="4"/>
      <c r="LDF109" s="4"/>
      <c r="LDG109" s="4"/>
      <c r="LDH109" s="4"/>
      <c r="LDI109" s="4"/>
      <c r="LDJ109" s="4"/>
      <c r="LDK109" s="4"/>
      <c r="LDL109" s="4"/>
      <c r="LDM109" s="4"/>
      <c r="LDN109" s="4"/>
      <c r="LDO109" s="4"/>
      <c r="LDP109" s="4"/>
      <c r="LDQ109" s="4"/>
      <c r="LDR109" s="4"/>
      <c r="LDS109" s="4"/>
      <c r="LDT109" s="4"/>
      <c r="LDU109" s="4"/>
      <c r="LDV109" s="4"/>
      <c r="LDW109" s="4"/>
      <c r="LDX109" s="4"/>
      <c r="LDY109" s="4"/>
      <c r="LDZ109" s="4"/>
      <c r="LEA109" s="4"/>
      <c r="LEB109" s="4"/>
      <c r="LEC109" s="4"/>
      <c r="LED109" s="4"/>
      <c r="LEE109" s="4"/>
      <c r="LEF109" s="4"/>
      <c r="LEG109" s="4"/>
      <c r="LEH109" s="4"/>
      <c r="LEI109" s="4"/>
      <c r="LEJ109" s="4"/>
      <c r="LEK109" s="4"/>
      <c r="LEL109" s="4"/>
      <c r="LEM109" s="4"/>
      <c r="LEN109" s="4"/>
      <c r="LEO109" s="4"/>
      <c r="LEP109" s="4"/>
      <c r="LEQ109" s="4"/>
      <c r="LER109" s="4"/>
      <c r="LES109" s="4"/>
      <c r="LET109" s="4"/>
      <c r="LEU109" s="4"/>
      <c r="LEV109" s="4"/>
      <c r="LEW109" s="4"/>
      <c r="LEX109" s="4"/>
      <c r="LEY109" s="4"/>
      <c r="LEZ109" s="4"/>
      <c r="LFA109" s="4"/>
      <c r="LFB109" s="4"/>
      <c r="LFC109" s="4"/>
      <c r="LFD109" s="4"/>
      <c r="LFE109" s="4"/>
      <c r="LFF109" s="4"/>
      <c r="LFG109" s="4"/>
      <c r="LFH109" s="4"/>
      <c r="LFI109" s="4"/>
      <c r="LFJ109" s="4"/>
      <c r="LFK109" s="4"/>
      <c r="LFL109" s="4"/>
      <c r="LFM109" s="4"/>
      <c r="LFN109" s="4"/>
      <c r="LFO109" s="4"/>
      <c r="LFP109" s="4"/>
      <c r="LFQ109" s="4"/>
      <c r="LFR109" s="4"/>
      <c r="LFS109" s="4"/>
      <c r="LFT109" s="4"/>
      <c r="LFU109" s="4"/>
      <c r="LFV109" s="4"/>
      <c r="LFW109" s="4"/>
      <c r="LFX109" s="4"/>
      <c r="LFY109" s="4"/>
      <c r="LFZ109" s="4"/>
      <c r="LGA109" s="4"/>
      <c r="LGB109" s="4"/>
      <c r="LGC109" s="4"/>
      <c r="LGD109" s="4"/>
      <c r="LGE109" s="4"/>
      <c r="LGF109" s="4"/>
      <c r="LGG109" s="4"/>
      <c r="LGH109" s="4"/>
      <c r="LGI109" s="4"/>
      <c r="LGJ109" s="4"/>
      <c r="LGK109" s="4"/>
      <c r="LGL109" s="4"/>
      <c r="LGM109" s="4"/>
      <c r="LGN109" s="4"/>
      <c r="LGO109" s="4"/>
      <c r="LGP109" s="4"/>
      <c r="LGQ109" s="4"/>
      <c r="LGR109" s="4"/>
      <c r="LGS109" s="4"/>
      <c r="LGT109" s="4"/>
      <c r="LGU109" s="4"/>
      <c r="LGV109" s="4"/>
      <c r="LGW109" s="4"/>
      <c r="LGX109" s="4"/>
      <c r="LGY109" s="4"/>
      <c r="LGZ109" s="4"/>
      <c r="LHA109" s="4"/>
      <c r="LHB109" s="4"/>
      <c r="LHC109" s="4"/>
      <c r="LHD109" s="4"/>
      <c r="LHE109" s="4"/>
      <c r="LHF109" s="4"/>
      <c r="LHG109" s="4"/>
      <c r="LHH109" s="4"/>
      <c r="LHI109" s="4"/>
      <c r="LHJ109" s="4"/>
      <c r="LHK109" s="4"/>
      <c r="LHL109" s="4"/>
      <c r="LHM109" s="4"/>
      <c r="LHN109" s="4"/>
      <c r="LHO109" s="4"/>
      <c r="LHP109" s="4"/>
      <c r="LHQ109" s="4"/>
      <c r="LHR109" s="4"/>
      <c r="LHS109" s="4"/>
      <c r="LHT109" s="4"/>
      <c r="LHU109" s="4"/>
      <c r="LHV109" s="4"/>
      <c r="LHW109" s="4"/>
      <c r="LHX109" s="4"/>
      <c r="LHY109" s="4"/>
      <c r="LHZ109" s="4"/>
      <c r="LIA109" s="4"/>
      <c r="LIB109" s="4"/>
      <c r="LIC109" s="4"/>
      <c r="LID109" s="4"/>
      <c r="LIE109" s="4"/>
      <c r="LIF109" s="4"/>
      <c r="LIG109" s="4"/>
      <c r="LIH109" s="4"/>
      <c r="LII109" s="4"/>
      <c r="LIJ109" s="4"/>
      <c r="LIK109" s="4"/>
      <c r="LIL109" s="4"/>
      <c r="LIM109" s="4"/>
      <c r="LIN109" s="4"/>
      <c r="LIO109" s="4"/>
      <c r="LIP109" s="4"/>
      <c r="LIQ109" s="4"/>
      <c r="LIR109" s="4"/>
      <c r="LIS109" s="4"/>
      <c r="LIT109" s="4"/>
      <c r="LIU109" s="4"/>
      <c r="LIV109" s="4"/>
      <c r="LIW109" s="4"/>
      <c r="LIX109" s="4"/>
      <c r="LIY109" s="4"/>
      <c r="LIZ109" s="4"/>
      <c r="LJA109" s="4"/>
      <c r="LJB109" s="4"/>
      <c r="LJC109" s="4"/>
      <c r="LJD109" s="4"/>
      <c r="LJE109" s="4"/>
      <c r="LJF109" s="4"/>
      <c r="LJG109" s="4"/>
      <c r="LJH109" s="4"/>
      <c r="LJI109" s="4"/>
      <c r="LJJ109" s="4"/>
      <c r="LJK109" s="4"/>
      <c r="LJL109" s="4"/>
      <c r="LJM109" s="4"/>
      <c r="LJN109" s="4"/>
      <c r="LJO109" s="4"/>
      <c r="LJP109" s="4"/>
      <c r="LJQ109" s="4"/>
      <c r="LJR109" s="4"/>
      <c r="LJS109" s="4"/>
      <c r="LJT109" s="4"/>
      <c r="LJU109" s="4"/>
      <c r="LJV109" s="4"/>
      <c r="LJW109" s="4"/>
      <c r="LJX109" s="4"/>
      <c r="LJY109" s="4"/>
      <c r="LJZ109" s="4"/>
      <c r="LKA109" s="4"/>
      <c r="LKB109" s="4"/>
      <c r="LKC109" s="4"/>
      <c r="LKD109" s="4"/>
      <c r="LKE109" s="4"/>
      <c r="LKF109" s="4"/>
      <c r="LKG109" s="4"/>
      <c r="LKH109" s="4"/>
      <c r="LKI109" s="4"/>
      <c r="LKJ109" s="4"/>
      <c r="LKK109" s="4"/>
      <c r="LKL109" s="4"/>
      <c r="LKM109" s="4"/>
      <c r="LKN109" s="4"/>
      <c r="LKO109" s="4"/>
      <c r="LKP109" s="4"/>
      <c r="LKQ109" s="4"/>
      <c r="LKR109" s="4"/>
      <c r="LKS109" s="4"/>
      <c r="LKT109" s="4"/>
      <c r="LKU109" s="4"/>
      <c r="LKV109" s="4"/>
      <c r="LKW109" s="4"/>
      <c r="LKX109" s="4"/>
      <c r="LKY109" s="4"/>
      <c r="LKZ109" s="4"/>
      <c r="LLA109" s="4"/>
      <c r="LLB109" s="4"/>
      <c r="LLC109" s="4"/>
      <c r="LLD109" s="4"/>
      <c r="LLE109" s="4"/>
      <c r="LLF109" s="4"/>
      <c r="LLG109" s="4"/>
      <c r="LLH109" s="4"/>
      <c r="LLI109" s="4"/>
      <c r="LLJ109" s="4"/>
      <c r="LLK109" s="4"/>
      <c r="LLL109" s="4"/>
      <c r="LLM109" s="4"/>
      <c r="LLN109" s="4"/>
      <c r="LLO109" s="4"/>
      <c r="LLP109" s="4"/>
      <c r="LLQ109" s="4"/>
      <c r="LLR109" s="4"/>
      <c r="LLS109" s="4"/>
      <c r="LLT109" s="4"/>
      <c r="LLU109" s="4"/>
      <c r="LLV109" s="4"/>
      <c r="LLW109" s="4"/>
      <c r="LLX109" s="4"/>
      <c r="LLY109" s="4"/>
      <c r="LLZ109" s="4"/>
      <c r="LMA109" s="4"/>
      <c r="LMB109" s="4"/>
      <c r="LMC109" s="4"/>
      <c r="LMD109" s="4"/>
      <c r="LME109" s="4"/>
      <c r="LMF109" s="4"/>
      <c r="LMG109" s="4"/>
      <c r="LMH109" s="4"/>
      <c r="LMI109" s="4"/>
      <c r="LMJ109" s="4"/>
      <c r="LMK109" s="4"/>
      <c r="LML109" s="4"/>
      <c r="LMM109" s="4"/>
      <c r="LMN109" s="4"/>
      <c r="LMO109" s="4"/>
      <c r="LMP109" s="4"/>
      <c r="LMQ109" s="4"/>
      <c r="LMR109" s="4"/>
      <c r="LMS109" s="4"/>
      <c r="LMT109" s="4"/>
      <c r="LMU109" s="4"/>
      <c r="LMV109" s="4"/>
      <c r="LMW109" s="4"/>
      <c r="LMX109" s="4"/>
      <c r="LMY109" s="4"/>
      <c r="LMZ109" s="4"/>
      <c r="LNA109" s="4"/>
      <c r="LNB109" s="4"/>
      <c r="LNC109" s="4"/>
      <c r="LND109" s="4"/>
      <c r="LNE109" s="4"/>
      <c r="LNF109" s="4"/>
      <c r="LNG109" s="4"/>
      <c r="LNH109" s="4"/>
      <c r="LNI109" s="4"/>
      <c r="LNJ109" s="4"/>
      <c r="LNK109" s="4"/>
      <c r="LNL109" s="4"/>
      <c r="LNM109" s="4"/>
      <c r="LNN109" s="4"/>
      <c r="LNO109" s="4"/>
      <c r="LNP109" s="4"/>
      <c r="LNQ109" s="4"/>
      <c r="LNR109" s="4"/>
      <c r="LNS109" s="4"/>
      <c r="LNT109" s="4"/>
      <c r="LNU109" s="4"/>
      <c r="LNV109" s="4"/>
      <c r="LNW109" s="4"/>
      <c r="LNX109" s="4"/>
      <c r="LNY109" s="4"/>
      <c r="LNZ109" s="4"/>
      <c r="LOA109" s="4"/>
      <c r="LOB109" s="4"/>
      <c r="LOC109" s="4"/>
      <c r="LOD109" s="4"/>
      <c r="LOE109" s="4"/>
      <c r="LOF109" s="4"/>
      <c r="LOG109" s="4"/>
      <c r="LOH109" s="4"/>
      <c r="LOI109" s="4"/>
      <c r="LOJ109" s="4"/>
      <c r="LOK109" s="4"/>
      <c r="LOL109" s="4"/>
      <c r="LOM109" s="4"/>
      <c r="LON109" s="4"/>
      <c r="LOO109" s="4"/>
      <c r="LOP109" s="4"/>
      <c r="LOQ109" s="4"/>
      <c r="LOR109" s="4"/>
      <c r="LOS109" s="4"/>
      <c r="LOT109" s="4"/>
      <c r="LOU109" s="4"/>
      <c r="LOV109" s="4"/>
      <c r="LOW109" s="4"/>
      <c r="LOX109" s="4"/>
      <c r="LOY109" s="4"/>
      <c r="LOZ109" s="4"/>
      <c r="LPA109" s="4"/>
      <c r="LPB109" s="4"/>
      <c r="LPC109" s="4"/>
      <c r="LPD109" s="4"/>
      <c r="LPE109" s="4"/>
      <c r="LPF109" s="4"/>
      <c r="LPG109" s="4"/>
      <c r="LPH109" s="4"/>
      <c r="LPI109" s="4"/>
      <c r="LPJ109" s="4"/>
      <c r="LPK109" s="4"/>
      <c r="LPL109" s="4"/>
      <c r="LPM109" s="4"/>
      <c r="LPN109" s="4"/>
      <c r="LPO109" s="4"/>
      <c r="LPP109" s="4"/>
      <c r="LPQ109" s="4"/>
      <c r="LPR109" s="4"/>
      <c r="LPS109" s="4"/>
      <c r="LPT109" s="4"/>
      <c r="LPU109" s="4"/>
      <c r="LPV109" s="4"/>
      <c r="LPW109" s="4"/>
      <c r="LPX109" s="4"/>
      <c r="LPY109" s="4"/>
      <c r="LPZ109" s="4"/>
      <c r="LQA109" s="4"/>
      <c r="LQB109" s="4"/>
      <c r="LQC109" s="4"/>
      <c r="LQD109" s="4"/>
      <c r="LQE109" s="4"/>
      <c r="LQF109" s="4"/>
      <c r="LQG109" s="4"/>
      <c r="LQH109" s="4"/>
      <c r="LQI109" s="4"/>
      <c r="LQJ109" s="4"/>
      <c r="LQK109" s="4"/>
      <c r="LQL109" s="4"/>
      <c r="LQM109" s="4"/>
      <c r="LQN109" s="4"/>
      <c r="LQO109" s="4"/>
      <c r="LQP109" s="4"/>
      <c r="LQQ109" s="4"/>
      <c r="LQR109" s="4"/>
      <c r="LQS109" s="4"/>
      <c r="LQT109" s="4"/>
      <c r="LQU109" s="4"/>
      <c r="LQV109" s="4"/>
      <c r="LQW109" s="4"/>
      <c r="LQX109" s="4"/>
      <c r="LQY109" s="4"/>
      <c r="LQZ109" s="4"/>
      <c r="LRA109" s="4"/>
      <c r="LRB109" s="4"/>
      <c r="LRC109" s="4"/>
      <c r="LRD109" s="4"/>
      <c r="LRE109" s="4"/>
      <c r="LRF109" s="4"/>
      <c r="LRG109" s="4"/>
      <c r="LRH109" s="4"/>
      <c r="LRI109" s="4"/>
      <c r="LRJ109" s="4"/>
      <c r="LRK109" s="4"/>
      <c r="LRL109" s="4"/>
      <c r="LRM109" s="4"/>
      <c r="LRN109" s="4"/>
      <c r="LRO109" s="4"/>
      <c r="LRP109" s="4"/>
      <c r="LRQ109" s="4"/>
      <c r="LRR109" s="4"/>
      <c r="LRS109" s="4"/>
      <c r="LRT109" s="4"/>
      <c r="LRU109" s="4"/>
      <c r="LRV109" s="4"/>
      <c r="LRW109" s="4"/>
      <c r="LRX109" s="4"/>
      <c r="LRY109" s="4"/>
      <c r="LRZ109" s="4"/>
      <c r="LSA109" s="4"/>
      <c r="LSB109" s="4"/>
      <c r="LSC109" s="4"/>
      <c r="LSD109" s="4"/>
      <c r="LSE109" s="4"/>
      <c r="LSF109" s="4"/>
      <c r="LSG109" s="4"/>
      <c r="LSH109" s="4"/>
      <c r="LSI109" s="4"/>
      <c r="LSJ109" s="4"/>
      <c r="LSK109" s="4"/>
      <c r="LSL109" s="4"/>
      <c r="LSM109" s="4"/>
      <c r="LSN109" s="4"/>
      <c r="LSO109" s="4"/>
      <c r="LSP109" s="4"/>
      <c r="LSQ109" s="4"/>
      <c r="LSR109" s="4"/>
      <c r="LSS109" s="4"/>
      <c r="LST109" s="4"/>
      <c r="LSU109" s="4"/>
      <c r="LSV109" s="4"/>
      <c r="LSW109" s="4"/>
      <c r="LSX109" s="4"/>
      <c r="LSY109" s="4"/>
      <c r="LSZ109" s="4"/>
      <c r="LTA109" s="4"/>
      <c r="LTB109" s="4"/>
      <c r="LTC109" s="4"/>
      <c r="LTD109" s="4"/>
      <c r="LTE109" s="4"/>
      <c r="LTF109" s="4"/>
      <c r="LTG109" s="4"/>
      <c r="LTH109" s="4"/>
      <c r="LTI109" s="4"/>
      <c r="LTJ109" s="4"/>
      <c r="LTK109" s="4"/>
      <c r="LTL109" s="4"/>
      <c r="LTM109" s="4"/>
      <c r="LTN109" s="4"/>
      <c r="LTO109" s="4"/>
      <c r="LTP109" s="4"/>
      <c r="LTQ109" s="4"/>
      <c r="LTR109" s="4"/>
      <c r="LTS109" s="4"/>
      <c r="LTT109" s="4"/>
      <c r="LTU109" s="4"/>
      <c r="LTV109" s="4"/>
      <c r="LTW109" s="4"/>
      <c r="LTX109" s="4"/>
      <c r="LTY109" s="4"/>
      <c r="LTZ109" s="4"/>
      <c r="LUA109" s="4"/>
      <c r="LUB109" s="4"/>
      <c r="LUC109" s="4"/>
      <c r="LUD109" s="4"/>
      <c r="LUE109" s="4"/>
      <c r="LUF109" s="4"/>
      <c r="LUG109" s="4"/>
      <c r="LUH109" s="4"/>
      <c r="LUI109" s="4"/>
      <c r="LUJ109" s="4"/>
      <c r="LUK109" s="4"/>
      <c r="LUL109" s="4"/>
      <c r="LUM109" s="4"/>
      <c r="LUN109" s="4"/>
      <c r="LUO109" s="4"/>
      <c r="LUP109" s="4"/>
      <c r="LUQ109" s="4"/>
      <c r="LUR109" s="4"/>
      <c r="LUS109" s="4"/>
      <c r="LUT109" s="4"/>
      <c r="LUU109" s="4"/>
      <c r="LUV109" s="4"/>
      <c r="LUW109" s="4"/>
      <c r="LUX109" s="4"/>
      <c r="LUY109" s="4"/>
      <c r="LUZ109" s="4"/>
      <c r="LVA109" s="4"/>
      <c r="LVB109" s="4"/>
      <c r="LVC109" s="4"/>
      <c r="LVD109" s="4"/>
      <c r="LVE109" s="4"/>
      <c r="LVF109" s="4"/>
      <c r="LVG109" s="4"/>
      <c r="LVH109" s="4"/>
      <c r="LVI109" s="4"/>
      <c r="LVJ109" s="4"/>
      <c r="LVK109" s="4"/>
      <c r="LVL109" s="4"/>
      <c r="LVM109" s="4"/>
      <c r="LVN109" s="4"/>
      <c r="LVO109" s="4"/>
      <c r="LVP109" s="4"/>
      <c r="LVQ109" s="4"/>
      <c r="LVR109" s="4"/>
      <c r="LVS109" s="4"/>
      <c r="LVT109" s="4"/>
      <c r="LVU109" s="4"/>
      <c r="LVV109" s="4"/>
      <c r="LVW109" s="4"/>
      <c r="LVX109" s="4"/>
      <c r="LVY109" s="4"/>
      <c r="LVZ109" s="4"/>
      <c r="LWA109" s="4"/>
      <c r="LWB109" s="4"/>
      <c r="LWC109" s="4"/>
      <c r="LWD109" s="4"/>
      <c r="LWE109" s="4"/>
      <c r="LWF109" s="4"/>
      <c r="LWG109" s="4"/>
      <c r="LWH109" s="4"/>
      <c r="LWI109" s="4"/>
      <c r="LWJ109" s="4"/>
      <c r="LWK109" s="4"/>
      <c r="LWL109" s="4"/>
      <c r="LWM109" s="4"/>
      <c r="LWN109" s="4"/>
      <c r="LWO109" s="4"/>
      <c r="LWP109" s="4"/>
      <c r="LWQ109" s="4"/>
      <c r="LWR109" s="4"/>
      <c r="LWS109" s="4"/>
      <c r="LWT109" s="4"/>
      <c r="LWU109" s="4"/>
      <c r="LWV109" s="4"/>
      <c r="LWW109" s="4"/>
      <c r="LWX109" s="4"/>
      <c r="LWY109" s="4"/>
      <c r="LWZ109" s="4"/>
      <c r="LXA109" s="4"/>
      <c r="LXB109" s="4"/>
      <c r="LXC109" s="4"/>
      <c r="LXD109" s="4"/>
      <c r="LXE109" s="4"/>
      <c r="LXF109" s="4"/>
      <c r="LXG109" s="4"/>
      <c r="LXH109" s="4"/>
      <c r="LXI109" s="4"/>
      <c r="LXJ109" s="4"/>
      <c r="LXK109" s="4"/>
      <c r="LXL109" s="4"/>
      <c r="LXM109" s="4"/>
      <c r="LXN109" s="4"/>
      <c r="LXO109" s="4"/>
      <c r="LXP109" s="4"/>
      <c r="LXQ109" s="4"/>
      <c r="LXR109" s="4"/>
      <c r="LXS109" s="4"/>
      <c r="LXT109" s="4"/>
      <c r="LXU109" s="4"/>
      <c r="LXV109" s="4"/>
      <c r="LXW109" s="4"/>
      <c r="LXX109" s="4"/>
      <c r="LXY109" s="4"/>
      <c r="LXZ109" s="4"/>
      <c r="LYA109" s="4"/>
      <c r="LYB109" s="4"/>
      <c r="LYC109" s="4"/>
      <c r="LYD109" s="4"/>
      <c r="LYE109" s="4"/>
      <c r="LYF109" s="4"/>
      <c r="LYG109" s="4"/>
      <c r="LYH109" s="4"/>
      <c r="LYI109" s="4"/>
      <c r="LYJ109" s="4"/>
      <c r="LYK109" s="4"/>
      <c r="LYL109" s="4"/>
      <c r="LYM109" s="4"/>
      <c r="LYN109" s="4"/>
      <c r="LYO109" s="4"/>
      <c r="LYP109" s="4"/>
      <c r="LYQ109" s="4"/>
      <c r="LYR109" s="4"/>
      <c r="LYS109" s="4"/>
      <c r="LYT109" s="4"/>
      <c r="LYU109" s="4"/>
      <c r="LYV109" s="4"/>
      <c r="LYW109" s="4"/>
      <c r="LYX109" s="4"/>
      <c r="LYY109" s="4"/>
      <c r="LYZ109" s="4"/>
      <c r="LZA109" s="4"/>
      <c r="LZB109" s="4"/>
      <c r="LZC109" s="4"/>
      <c r="LZD109" s="4"/>
      <c r="LZE109" s="4"/>
      <c r="LZF109" s="4"/>
      <c r="LZG109" s="4"/>
      <c r="LZH109" s="4"/>
      <c r="LZI109" s="4"/>
      <c r="LZJ109" s="4"/>
      <c r="LZK109" s="4"/>
      <c r="LZL109" s="4"/>
      <c r="LZM109" s="4"/>
      <c r="LZN109" s="4"/>
      <c r="LZO109" s="4"/>
      <c r="LZP109" s="4"/>
      <c r="LZQ109" s="4"/>
      <c r="LZR109" s="4"/>
      <c r="LZS109" s="4"/>
      <c r="LZT109" s="4"/>
      <c r="LZU109" s="4"/>
      <c r="LZV109" s="4"/>
      <c r="LZW109" s="4"/>
      <c r="LZX109" s="4"/>
      <c r="LZY109" s="4"/>
      <c r="LZZ109" s="4"/>
      <c r="MAA109" s="4"/>
      <c r="MAB109" s="4"/>
      <c r="MAC109" s="4"/>
      <c r="MAD109" s="4"/>
      <c r="MAE109" s="4"/>
      <c r="MAF109" s="4"/>
      <c r="MAG109" s="4"/>
      <c r="MAH109" s="4"/>
      <c r="MAI109" s="4"/>
      <c r="MAJ109" s="4"/>
      <c r="MAK109" s="4"/>
      <c r="MAL109" s="4"/>
      <c r="MAM109" s="4"/>
      <c r="MAN109" s="4"/>
      <c r="MAO109" s="4"/>
      <c r="MAP109" s="4"/>
      <c r="MAQ109" s="4"/>
      <c r="MAR109" s="4"/>
      <c r="MAS109" s="4"/>
      <c r="MAT109" s="4"/>
      <c r="MAU109" s="4"/>
      <c r="MAV109" s="4"/>
      <c r="MAW109" s="4"/>
      <c r="MAX109" s="4"/>
      <c r="MAY109" s="4"/>
      <c r="MAZ109" s="4"/>
      <c r="MBA109" s="4"/>
      <c r="MBB109" s="4"/>
      <c r="MBC109" s="4"/>
      <c r="MBD109" s="4"/>
      <c r="MBE109" s="4"/>
      <c r="MBF109" s="4"/>
      <c r="MBG109" s="4"/>
      <c r="MBH109" s="4"/>
      <c r="MBI109" s="4"/>
      <c r="MBJ109" s="4"/>
      <c r="MBK109" s="4"/>
      <c r="MBL109" s="4"/>
      <c r="MBM109" s="4"/>
      <c r="MBN109" s="4"/>
      <c r="MBO109" s="4"/>
      <c r="MBP109" s="4"/>
      <c r="MBQ109" s="4"/>
      <c r="MBR109" s="4"/>
      <c r="MBS109" s="4"/>
      <c r="MBT109" s="4"/>
      <c r="MBU109" s="4"/>
      <c r="MBV109" s="4"/>
      <c r="MBW109" s="4"/>
      <c r="MBX109" s="4"/>
      <c r="MBY109" s="4"/>
      <c r="MBZ109" s="4"/>
      <c r="MCA109" s="4"/>
      <c r="MCB109" s="4"/>
      <c r="MCC109" s="4"/>
      <c r="MCD109" s="4"/>
      <c r="MCE109" s="4"/>
      <c r="MCF109" s="4"/>
      <c r="MCG109" s="4"/>
      <c r="MCH109" s="4"/>
      <c r="MCI109" s="4"/>
      <c r="MCJ109" s="4"/>
      <c r="MCK109" s="4"/>
      <c r="MCL109" s="4"/>
      <c r="MCM109" s="4"/>
      <c r="MCN109" s="4"/>
      <c r="MCO109" s="4"/>
      <c r="MCP109" s="4"/>
      <c r="MCQ109" s="4"/>
      <c r="MCR109" s="4"/>
      <c r="MCS109" s="4"/>
      <c r="MCT109" s="4"/>
      <c r="MCU109" s="4"/>
      <c r="MCV109" s="4"/>
      <c r="MCW109" s="4"/>
      <c r="MCX109" s="4"/>
      <c r="MCY109" s="4"/>
      <c r="MCZ109" s="4"/>
      <c r="MDA109" s="4"/>
      <c r="MDB109" s="4"/>
      <c r="MDC109" s="4"/>
      <c r="MDD109" s="4"/>
      <c r="MDE109" s="4"/>
      <c r="MDF109" s="4"/>
      <c r="MDG109" s="4"/>
      <c r="MDH109" s="4"/>
      <c r="MDI109" s="4"/>
      <c r="MDJ109" s="4"/>
      <c r="MDK109" s="4"/>
      <c r="MDL109" s="4"/>
      <c r="MDM109" s="4"/>
      <c r="MDN109" s="4"/>
      <c r="MDO109" s="4"/>
      <c r="MDP109" s="4"/>
      <c r="MDQ109" s="4"/>
      <c r="MDR109" s="4"/>
      <c r="MDS109" s="4"/>
      <c r="MDT109" s="4"/>
      <c r="MDU109" s="4"/>
      <c r="MDV109" s="4"/>
      <c r="MDW109" s="4"/>
      <c r="MDX109" s="4"/>
      <c r="MDY109" s="4"/>
      <c r="MDZ109" s="4"/>
      <c r="MEA109" s="4"/>
      <c r="MEB109" s="4"/>
      <c r="MEC109" s="4"/>
      <c r="MED109" s="4"/>
      <c r="MEE109" s="4"/>
      <c r="MEF109" s="4"/>
      <c r="MEG109" s="4"/>
      <c r="MEH109" s="4"/>
      <c r="MEI109" s="4"/>
      <c r="MEJ109" s="4"/>
      <c r="MEK109" s="4"/>
      <c r="MEL109" s="4"/>
      <c r="MEM109" s="4"/>
      <c r="MEN109" s="4"/>
      <c r="MEO109" s="4"/>
      <c r="MEP109" s="4"/>
      <c r="MEQ109" s="4"/>
      <c r="MER109" s="4"/>
      <c r="MES109" s="4"/>
      <c r="MET109" s="4"/>
      <c r="MEU109" s="4"/>
      <c r="MEV109" s="4"/>
      <c r="MEW109" s="4"/>
      <c r="MEX109" s="4"/>
      <c r="MEY109" s="4"/>
      <c r="MEZ109" s="4"/>
      <c r="MFA109" s="4"/>
      <c r="MFB109" s="4"/>
      <c r="MFC109" s="4"/>
      <c r="MFD109" s="4"/>
      <c r="MFE109" s="4"/>
      <c r="MFF109" s="4"/>
      <c r="MFG109" s="4"/>
      <c r="MFH109" s="4"/>
      <c r="MFI109" s="4"/>
      <c r="MFJ109" s="4"/>
      <c r="MFK109" s="4"/>
      <c r="MFL109" s="4"/>
      <c r="MFM109" s="4"/>
      <c r="MFN109" s="4"/>
      <c r="MFO109" s="4"/>
      <c r="MFP109" s="4"/>
      <c r="MFQ109" s="4"/>
      <c r="MFR109" s="4"/>
      <c r="MFS109" s="4"/>
      <c r="MFT109" s="4"/>
      <c r="MFU109" s="4"/>
      <c r="MFV109" s="4"/>
      <c r="MFW109" s="4"/>
      <c r="MFX109" s="4"/>
      <c r="MFY109" s="4"/>
      <c r="MFZ109" s="4"/>
      <c r="MGA109" s="4"/>
      <c r="MGB109" s="4"/>
      <c r="MGC109" s="4"/>
      <c r="MGD109" s="4"/>
      <c r="MGE109" s="4"/>
      <c r="MGF109" s="4"/>
      <c r="MGG109" s="4"/>
      <c r="MGH109" s="4"/>
      <c r="MGI109" s="4"/>
      <c r="MGJ109" s="4"/>
      <c r="MGK109" s="4"/>
      <c r="MGL109" s="4"/>
      <c r="MGM109" s="4"/>
      <c r="MGN109" s="4"/>
      <c r="MGO109" s="4"/>
      <c r="MGP109" s="4"/>
      <c r="MGQ109" s="4"/>
      <c r="MGR109" s="4"/>
      <c r="MGS109" s="4"/>
      <c r="MGT109" s="4"/>
      <c r="MGU109" s="4"/>
      <c r="MGV109" s="4"/>
      <c r="MGW109" s="4"/>
      <c r="MGX109" s="4"/>
      <c r="MGY109" s="4"/>
      <c r="MGZ109" s="4"/>
      <c r="MHA109" s="4"/>
      <c r="MHB109" s="4"/>
      <c r="MHC109" s="4"/>
      <c r="MHD109" s="4"/>
      <c r="MHE109" s="4"/>
      <c r="MHF109" s="4"/>
      <c r="MHG109" s="4"/>
      <c r="MHH109" s="4"/>
      <c r="MHI109" s="4"/>
      <c r="MHJ109" s="4"/>
      <c r="MHK109" s="4"/>
      <c r="MHL109" s="4"/>
      <c r="MHM109" s="4"/>
      <c r="MHN109" s="4"/>
      <c r="MHO109" s="4"/>
      <c r="MHP109" s="4"/>
      <c r="MHQ109" s="4"/>
      <c r="MHR109" s="4"/>
      <c r="MHS109" s="4"/>
      <c r="MHT109" s="4"/>
      <c r="MHU109" s="4"/>
      <c r="MHV109" s="4"/>
      <c r="MHW109" s="4"/>
      <c r="MHX109" s="4"/>
      <c r="MHY109" s="4"/>
      <c r="MHZ109" s="4"/>
      <c r="MIA109" s="4"/>
      <c r="MIB109" s="4"/>
      <c r="MIC109" s="4"/>
      <c r="MID109" s="4"/>
      <c r="MIE109" s="4"/>
      <c r="MIF109" s="4"/>
      <c r="MIG109" s="4"/>
      <c r="MIH109" s="4"/>
      <c r="MII109" s="4"/>
      <c r="MIJ109" s="4"/>
      <c r="MIK109" s="4"/>
      <c r="MIL109" s="4"/>
      <c r="MIM109" s="4"/>
      <c r="MIN109" s="4"/>
      <c r="MIO109" s="4"/>
      <c r="MIP109" s="4"/>
      <c r="MIQ109" s="4"/>
      <c r="MIR109" s="4"/>
      <c r="MIS109" s="4"/>
      <c r="MIT109" s="4"/>
      <c r="MIU109" s="4"/>
      <c r="MIV109" s="4"/>
      <c r="MIW109" s="4"/>
      <c r="MIX109" s="4"/>
      <c r="MIY109" s="4"/>
      <c r="MIZ109" s="4"/>
      <c r="MJA109" s="4"/>
      <c r="MJB109" s="4"/>
      <c r="MJC109" s="4"/>
      <c r="MJD109" s="4"/>
      <c r="MJE109" s="4"/>
      <c r="MJF109" s="4"/>
      <c r="MJG109" s="4"/>
      <c r="MJH109" s="4"/>
      <c r="MJI109" s="4"/>
      <c r="MJJ109" s="4"/>
      <c r="MJK109" s="4"/>
      <c r="MJL109" s="4"/>
      <c r="MJM109" s="4"/>
      <c r="MJN109" s="4"/>
      <c r="MJO109" s="4"/>
      <c r="MJP109" s="4"/>
      <c r="MJQ109" s="4"/>
      <c r="MJR109" s="4"/>
      <c r="MJS109" s="4"/>
      <c r="MJT109" s="4"/>
      <c r="MJU109" s="4"/>
      <c r="MJV109" s="4"/>
      <c r="MJW109" s="4"/>
      <c r="MJX109" s="4"/>
      <c r="MJY109" s="4"/>
      <c r="MJZ109" s="4"/>
      <c r="MKA109" s="4"/>
      <c r="MKB109" s="4"/>
      <c r="MKC109" s="4"/>
      <c r="MKD109" s="4"/>
      <c r="MKE109" s="4"/>
      <c r="MKF109" s="4"/>
      <c r="MKG109" s="4"/>
      <c r="MKH109" s="4"/>
      <c r="MKI109" s="4"/>
      <c r="MKJ109" s="4"/>
      <c r="MKK109" s="4"/>
      <c r="MKL109" s="4"/>
      <c r="MKM109" s="4"/>
      <c r="MKN109" s="4"/>
      <c r="MKO109" s="4"/>
      <c r="MKP109" s="4"/>
      <c r="MKQ109" s="4"/>
      <c r="MKR109" s="4"/>
      <c r="MKS109" s="4"/>
      <c r="MKT109" s="4"/>
      <c r="MKU109" s="4"/>
      <c r="MKV109" s="4"/>
      <c r="MKW109" s="4"/>
      <c r="MKX109" s="4"/>
      <c r="MKY109" s="4"/>
      <c r="MKZ109" s="4"/>
      <c r="MLA109" s="4"/>
      <c r="MLB109" s="4"/>
      <c r="MLC109" s="4"/>
      <c r="MLD109" s="4"/>
      <c r="MLE109" s="4"/>
      <c r="MLF109" s="4"/>
      <c r="MLG109" s="4"/>
      <c r="MLH109" s="4"/>
      <c r="MLI109" s="4"/>
      <c r="MLJ109" s="4"/>
      <c r="MLK109" s="4"/>
      <c r="MLL109" s="4"/>
      <c r="MLM109" s="4"/>
      <c r="MLN109" s="4"/>
      <c r="MLO109" s="4"/>
      <c r="MLP109" s="4"/>
      <c r="MLQ109" s="4"/>
      <c r="MLR109" s="4"/>
      <c r="MLS109" s="4"/>
      <c r="MLT109" s="4"/>
      <c r="MLU109" s="4"/>
      <c r="MLV109" s="4"/>
      <c r="MLW109" s="4"/>
      <c r="MLX109" s="4"/>
      <c r="MLY109" s="4"/>
      <c r="MLZ109" s="4"/>
      <c r="MMA109" s="4"/>
      <c r="MMB109" s="4"/>
      <c r="MMC109" s="4"/>
      <c r="MMD109" s="4"/>
      <c r="MME109" s="4"/>
      <c r="MMF109" s="4"/>
      <c r="MMG109" s="4"/>
      <c r="MMH109" s="4"/>
      <c r="MMI109" s="4"/>
      <c r="MMJ109" s="4"/>
      <c r="MMK109" s="4"/>
      <c r="MML109" s="4"/>
      <c r="MMM109" s="4"/>
      <c r="MMN109" s="4"/>
      <c r="MMO109" s="4"/>
      <c r="MMP109" s="4"/>
      <c r="MMQ109" s="4"/>
      <c r="MMR109" s="4"/>
      <c r="MMS109" s="4"/>
      <c r="MMT109" s="4"/>
      <c r="MMU109" s="4"/>
      <c r="MMV109" s="4"/>
      <c r="MMW109" s="4"/>
      <c r="MMX109" s="4"/>
      <c r="MMY109" s="4"/>
      <c r="MMZ109" s="4"/>
      <c r="MNA109" s="4"/>
      <c r="MNB109" s="4"/>
      <c r="MNC109" s="4"/>
      <c r="MND109" s="4"/>
      <c r="MNE109" s="4"/>
      <c r="MNF109" s="4"/>
      <c r="MNG109" s="4"/>
      <c r="MNH109" s="4"/>
      <c r="MNI109" s="4"/>
      <c r="MNJ109" s="4"/>
      <c r="MNK109" s="4"/>
      <c r="MNL109" s="4"/>
      <c r="MNM109" s="4"/>
      <c r="MNN109" s="4"/>
      <c r="MNO109" s="4"/>
      <c r="MNP109" s="4"/>
      <c r="MNQ109" s="4"/>
      <c r="MNR109" s="4"/>
      <c r="MNS109" s="4"/>
      <c r="MNT109" s="4"/>
      <c r="MNU109" s="4"/>
      <c r="MNV109" s="4"/>
      <c r="MNW109" s="4"/>
      <c r="MNX109" s="4"/>
      <c r="MNY109" s="4"/>
      <c r="MNZ109" s="4"/>
      <c r="MOA109" s="4"/>
      <c r="MOB109" s="4"/>
      <c r="MOC109" s="4"/>
      <c r="MOD109" s="4"/>
      <c r="MOE109" s="4"/>
      <c r="MOF109" s="4"/>
      <c r="MOG109" s="4"/>
      <c r="MOH109" s="4"/>
      <c r="MOI109" s="4"/>
      <c r="MOJ109" s="4"/>
      <c r="MOK109" s="4"/>
      <c r="MOL109" s="4"/>
      <c r="MOM109" s="4"/>
      <c r="MON109" s="4"/>
      <c r="MOO109" s="4"/>
      <c r="MOP109" s="4"/>
      <c r="MOQ109" s="4"/>
      <c r="MOR109" s="4"/>
      <c r="MOS109" s="4"/>
      <c r="MOT109" s="4"/>
      <c r="MOU109" s="4"/>
      <c r="MOV109" s="4"/>
      <c r="MOW109" s="4"/>
      <c r="MOX109" s="4"/>
      <c r="MOY109" s="4"/>
      <c r="MOZ109" s="4"/>
      <c r="MPA109" s="4"/>
      <c r="MPB109" s="4"/>
      <c r="MPC109" s="4"/>
      <c r="MPD109" s="4"/>
      <c r="MPE109" s="4"/>
      <c r="MPF109" s="4"/>
      <c r="MPG109" s="4"/>
      <c r="MPH109" s="4"/>
      <c r="MPI109" s="4"/>
      <c r="MPJ109" s="4"/>
      <c r="MPK109" s="4"/>
      <c r="MPL109" s="4"/>
      <c r="MPM109" s="4"/>
      <c r="MPN109" s="4"/>
      <c r="MPO109" s="4"/>
      <c r="MPP109" s="4"/>
      <c r="MPQ109" s="4"/>
      <c r="MPR109" s="4"/>
      <c r="MPS109" s="4"/>
      <c r="MPT109" s="4"/>
      <c r="MPU109" s="4"/>
      <c r="MPV109" s="4"/>
      <c r="MPW109" s="4"/>
      <c r="MPX109" s="4"/>
      <c r="MPY109" s="4"/>
      <c r="MPZ109" s="4"/>
      <c r="MQA109" s="4"/>
      <c r="MQB109" s="4"/>
      <c r="MQC109" s="4"/>
      <c r="MQD109" s="4"/>
      <c r="MQE109" s="4"/>
      <c r="MQF109" s="4"/>
      <c r="MQG109" s="4"/>
      <c r="MQH109" s="4"/>
      <c r="MQI109" s="4"/>
      <c r="MQJ109" s="4"/>
      <c r="MQK109" s="4"/>
      <c r="MQL109" s="4"/>
      <c r="MQM109" s="4"/>
      <c r="MQN109" s="4"/>
      <c r="MQO109" s="4"/>
      <c r="MQP109" s="4"/>
      <c r="MQQ109" s="4"/>
      <c r="MQR109" s="4"/>
      <c r="MQS109" s="4"/>
      <c r="MQT109" s="4"/>
      <c r="MQU109" s="4"/>
      <c r="MQV109" s="4"/>
      <c r="MQW109" s="4"/>
      <c r="MQX109" s="4"/>
      <c r="MQY109" s="4"/>
      <c r="MQZ109" s="4"/>
      <c r="MRA109" s="4"/>
      <c r="MRB109" s="4"/>
      <c r="MRC109" s="4"/>
      <c r="MRD109" s="4"/>
      <c r="MRE109" s="4"/>
      <c r="MRF109" s="4"/>
      <c r="MRG109" s="4"/>
      <c r="MRH109" s="4"/>
      <c r="MRI109" s="4"/>
      <c r="MRJ109" s="4"/>
      <c r="MRK109" s="4"/>
      <c r="MRL109" s="4"/>
      <c r="MRM109" s="4"/>
      <c r="MRN109" s="4"/>
      <c r="MRO109" s="4"/>
      <c r="MRP109" s="4"/>
      <c r="MRQ109" s="4"/>
      <c r="MRR109" s="4"/>
      <c r="MRS109" s="4"/>
      <c r="MRT109" s="4"/>
      <c r="MRU109" s="4"/>
      <c r="MRV109" s="4"/>
      <c r="MRW109" s="4"/>
      <c r="MRX109" s="4"/>
      <c r="MRY109" s="4"/>
      <c r="MRZ109" s="4"/>
      <c r="MSA109" s="4"/>
      <c r="MSB109" s="4"/>
      <c r="MSC109" s="4"/>
      <c r="MSD109" s="4"/>
      <c r="MSE109" s="4"/>
      <c r="MSF109" s="4"/>
      <c r="MSG109" s="4"/>
      <c r="MSH109" s="4"/>
      <c r="MSI109" s="4"/>
      <c r="MSJ109" s="4"/>
      <c r="MSK109" s="4"/>
      <c r="MSL109" s="4"/>
      <c r="MSM109" s="4"/>
      <c r="MSN109" s="4"/>
      <c r="MSO109" s="4"/>
      <c r="MSP109" s="4"/>
      <c r="MSQ109" s="4"/>
      <c r="MSR109" s="4"/>
      <c r="MSS109" s="4"/>
      <c r="MST109" s="4"/>
      <c r="MSU109" s="4"/>
      <c r="MSV109" s="4"/>
      <c r="MSW109" s="4"/>
      <c r="MSX109" s="4"/>
      <c r="MSY109" s="4"/>
      <c r="MSZ109" s="4"/>
      <c r="MTA109" s="4"/>
      <c r="MTB109" s="4"/>
      <c r="MTC109" s="4"/>
      <c r="MTD109" s="4"/>
      <c r="MTE109" s="4"/>
      <c r="MTF109" s="4"/>
      <c r="MTG109" s="4"/>
      <c r="MTH109" s="4"/>
      <c r="MTI109" s="4"/>
      <c r="MTJ109" s="4"/>
      <c r="MTK109" s="4"/>
      <c r="MTL109" s="4"/>
      <c r="MTM109" s="4"/>
      <c r="MTN109" s="4"/>
      <c r="MTO109" s="4"/>
      <c r="MTP109" s="4"/>
      <c r="MTQ109" s="4"/>
      <c r="MTR109" s="4"/>
      <c r="MTS109" s="4"/>
      <c r="MTT109" s="4"/>
      <c r="MTU109" s="4"/>
      <c r="MTV109" s="4"/>
      <c r="MTW109" s="4"/>
      <c r="MTX109" s="4"/>
      <c r="MTY109" s="4"/>
      <c r="MTZ109" s="4"/>
      <c r="MUA109" s="4"/>
      <c r="MUB109" s="4"/>
      <c r="MUC109" s="4"/>
      <c r="MUD109" s="4"/>
      <c r="MUE109" s="4"/>
      <c r="MUF109" s="4"/>
      <c r="MUG109" s="4"/>
      <c r="MUH109" s="4"/>
      <c r="MUI109" s="4"/>
      <c r="MUJ109" s="4"/>
      <c r="MUK109" s="4"/>
      <c r="MUL109" s="4"/>
      <c r="MUM109" s="4"/>
      <c r="MUN109" s="4"/>
      <c r="MUO109" s="4"/>
      <c r="MUP109" s="4"/>
      <c r="MUQ109" s="4"/>
      <c r="MUR109" s="4"/>
      <c r="MUS109" s="4"/>
      <c r="MUT109" s="4"/>
      <c r="MUU109" s="4"/>
      <c r="MUV109" s="4"/>
      <c r="MUW109" s="4"/>
      <c r="MUX109" s="4"/>
      <c r="MUY109" s="4"/>
      <c r="MUZ109" s="4"/>
      <c r="MVA109" s="4"/>
      <c r="MVB109" s="4"/>
      <c r="MVC109" s="4"/>
      <c r="MVD109" s="4"/>
      <c r="MVE109" s="4"/>
      <c r="MVF109" s="4"/>
      <c r="MVG109" s="4"/>
      <c r="MVH109" s="4"/>
      <c r="MVI109" s="4"/>
      <c r="MVJ109" s="4"/>
      <c r="MVK109" s="4"/>
      <c r="MVL109" s="4"/>
      <c r="MVM109" s="4"/>
      <c r="MVN109" s="4"/>
      <c r="MVO109" s="4"/>
      <c r="MVP109" s="4"/>
      <c r="MVQ109" s="4"/>
      <c r="MVR109" s="4"/>
      <c r="MVS109" s="4"/>
      <c r="MVT109" s="4"/>
      <c r="MVU109" s="4"/>
      <c r="MVV109" s="4"/>
      <c r="MVW109" s="4"/>
      <c r="MVX109" s="4"/>
      <c r="MVY109" s="4"/>
      <c r="MVZ109" s="4"/>
      <c r="MWA109" s="4"/>
      <c r="MWB109" s="4"/>
      <c r="MWC109" s="4"/>
      <c r="MWD109" s="4"/>
      <c r="MWE109" s="4"/>
      <c r="MWF109" s="4"/>
      <c r="MWG109" s="4"/>
      <c r="MWH109" s="4"/>
      <c r="MWI109" s="4"/>
      <c r="MWJ109" s="4"/>
      <c r="MWK109" s="4"/>
      <c r="MWL109" s="4"/>
      <c r="MWM109" s="4"/>
      <c r="MWN109" s="4"/>
      <c r="MWO109" s="4"/>
      <c r="MWP109" s="4"/>
      <c r="MWQ109" s="4"/>
      <c r="MWR109" s="4"/>
      <c r="MWS109" s="4"/>
      <c r="MWT109" s="4"/>
      <c r="MWU109" s="4"/>
      <c r="MWV109" s="4"/>
      <c r="MWW109" s="4"/>
      <c r="MWX109" s="4"/>
      <c r="MWY109" s="4"/>
      <c r="MWZ109" s="4"/>
      <c r="MXA109" s="4"/>
      <c r="MXB109" s="4"/>
      <c r="MXC109" s="4"/>
      <c r="MXD109" s="4"/>
      <c r="MXE109" s="4"/>
      <c r="MXF109" s="4"/>
      <c r="MXG109" s="4"/>
      <c r="MXH109" s="4"/>
      <c r="MXI109" s="4"/>
      <c r="MXJ109" s="4"/>
      <c r="MXK109" s="4"/>
      <c r="MXL109" s="4"/>
      <c r="MXM109" s="4"/>
      <c r="MXN109" s="4"/>
      <c r="MXO109" s="4"/>
      <c r="MXP109" s="4"/>
      <c r="MXQ109" s="4"/>
      <c r="MXR109" s="4"/>
      <c r="MXS109" s="4"/>
      <c r="MXT109" s="4"/>
      <c r="MXU109" s="4"/>
      <c r="MXV109" s="4"/>
      <c r="MXW109" s="4"/>
      <c r="MXX109" s="4"/>
      <c r="MXY109" s="4"/>
      <c r="MXZ109" s="4"/>
      <c r="MYA109" s="4"/>
      <c r="MYB109" s="4"/>
      <c r="MYC109" s="4"/>
      <c r="MYD109" s="4"/>
      <c r="MYE109" s="4"/>
      <c r="MYF109" s="4"/>
      <c r="MYG109" s="4"/>
      <c r="MYH109" s="4"/>
      <c r="MYI109" s="4"/>
      <c r="MYJ109" s="4"/>
      <c r="MYK109" s="4"/>
      <c r="MYL109" s="4"/>
      <c r="MYM109" s="4"/>
      <c r="MYN109" s="4"/>
      <c r="MYO109" s="4"/>
      <c r="MYP109" s="4"/>
      <c r="MYQ109" s="4"/>
      <c r="MYR109" s="4"/>
      <c r="MYS109" s="4"/>
      <c r="MYT109" s="4"/>
      <c r="MYU109" s="4"/>
      <c r="MYV109" s="4"/>
      <c r="MYW109" s="4"/>
      <c r="MYX109" s="4"/>
      <c r="MYY109" s="4"/>
      <c r="MYZ109" s="4"/>
      <c r="MZA109" s="4"/>
      <c r="MZB109" s="4"/>
      <c r="MZC109" s="4"/>
      <c r="MZD109" s="4"/>
      <c r="MZE109" s="4"/>
      <c r="MZF109" s="4"/>
      <c r="MZG109" s="4"/>
      <c r="MZH109" s="4"/>
      <c r="MZI109" s="4"/>
      <c r="MZJ109" s="4"/>
      <c r="MZK109" s="4"/>
      <c r="MZL109" s="4"/>
      <c r="MZM109" s="4"/>
      <c r="MZN109" s="4"/>
      <c r="MZO109" s="4"/>
      <c r="MZP109" s="4"/>
      <c r="MZQ109" s="4"/>
      <c r="MZR109" s="4"/>
      <c r="MZS109" s="4"/>
      <c r="MZT109" s="4"/>
      <c r="MZU109" s="4"/>
      <c r="MZV109" s="4"/>
      <c r="MZW109" s="4"/>
      <c r="MZX109" s="4"/>
      <c r="MZY109" s="4"/>
      <c r="MZZ109" s="4"/>
      <c r="NAA109" s="4"/>
      <c r="NAB109" s="4"/>
      <c r="NAC109" s="4"/>
      <c r="NAD109" s="4"/>
      <c r="NAE109" s="4"/>
      <c r="NAF109" s="4"/>
      <c r="NAG109" s="4"/>
      <c r="NAH109" s="4"/>
      <c r="NAI109" s="4"/>
      <c r="NAJ109" s="4"/>
      <c r="NAK109" s="4"/>
      <c r="NAL109" s="4"/>
      <c r="NAM109" s="4"/>
      <c r="NAN109" s="4"/>
      <c r="NAO109" s="4"/>
      <c r="NAP109" s="4"/>
      <c r="NAQ109" s="4"/>
      <c r="NAR109" s="4"/>
      <c r="NAS109" s="4"/>
      <c r="NAT109" s="4"/>
      <c r="NAU109" s="4"/>
      <c r="NAV109" s="4"/>
      <c r="NAW109" s="4"/>
      <c r="NAX109" s="4"/>
      <c r="NAY109" s="4"/>
      <c r="NAZ109" s="4"/>
      <c r="NBA109" s="4"/>
      <c r="NBB109" s="4"/>
      <c r="NBC109" s="4"/>
      <c r="NBD109" s="4"/>
      <c r="NBE109" s="4"/>
      <c r="NBF109" s="4"/>
      <c r="NBG109" s="4"/>
      <c r="NBH109" s="4"/>
      <c r="NBI109" s="4"/>
      <c r="NBJ109" s="4"/>
      <c r="NBK109" s="4"/>
      <c r="NBL109" s="4"/>
      <c r="NBM109" s="4"/>
      <c r="NBN109" s="4"/>
      <c r="NBO109" s="4"/>
      <c r="NBP109" s="4"/>
      <c r="NBQ109" s="4"/>
      <c r="NBR109" s="4"/>
      <c r="NBS109" s="4"/>
      <c r="NBT109" s="4"/>
      <c r="NBU109" s="4"/>
      <c r="NBV109" s="4"/>
      <c r="NBW109" s="4"/>
      <c r="NBX109" s="4"/>
      <c r="NBY109" s="4"/>
      <c r="NBZ109" s="4"/>
      <c r="NCA109" s="4"/>
      <c r="NCB109" s="4"/>
      <c r="NCC109" s="4"/>
      <c r="NCD109" s="4"/>
      <c r="NCE109" s="4"/>
      <c r="NCF109" s="4"/>
      <c r="NCG109" s="4"/>
      <c r="NCH109" s="4"/>
      <c r="NCI109" s="4"/>
      <c r="NCJ109" s="4"/>
      <c r="NCK109" s="4"/>
      <c r="NCL109" s="4"/>
      <c r="NCM109" s="4"/>
      <c r="NCN109" s="4"/>
      <c r="NCO109" s="4"/>
      <c r="NCP109" s="4"/>
      <c r="NCQ109" s="4"/>
      <c r="NCR109" s="4"/>
      <c r="NCS109" s="4"/>
      <c r="NCT109" s="4"/>
      <c r="NCU109" s="4"/>
      <c r="NCV109" s="4"/>
      <c r="NCW109" s="4"/>
      <c r="NCX109" s="4"/>
      <c r="NCY109" s="4"/>
      <c r="NCZ109" s="4"/>
      <c r="NDA109" s="4"/>
      <c r="NDB109" s="4"/>
      <c r="NDC109" s="4"/>
      <c r="NDD109" s="4"/>
      <c r="NDE109" s="4"/>
      <c r="NDF109" s="4"/>
      <c r="NDG109" s="4"/>
      <c r="NDH109" s="4"/>
      <c r="NDI109" s="4"/>
      <c r="NDJ109" s="4"/>
      <c r="NDK109" s="4"/>
      <c r="NDL109" s="4"/>
      <c r="NDM109" s="4"/>
      <c r="NDN109" s="4"/>
      <c r="NDO109" s="4"/>
      <c r="NDP109" s="4"/>
      <c r="NDQ109" s="4"/>
      <c r="NDR109" s="4"/>
      <c r="NDS109" s="4"/>
      <c r="NDT109" s="4"/>
      <c r="NDU109" s="4"/>
      <c r="NDV109" s="4"/>
      <c r="NDW109" s="4"/>
      <c r="NDX109" s="4"/>
      <c r="NDY109" s="4"/>
      <c r="NDZ109" s="4"/>
      <c r="NEA109" s="4"/>
      <c r="NEB109" s="4"/>
      <c r="NEC109" s="4"/>
      <c r="NED109" s="4"/>
      <c r="NEE109" s="4"/>
      <c r="NEF109" s="4"/>
      <c r="NEG109" s="4"/>
      <c r="NEH109" s="4"/>
      <c r="NEI109" s="4"/>
      <c r="NEJ109" s="4"/>
      <c r="NEK109" s="4"/>
      <c r="NEL109" s="4"/>
      <c r="NEM109" s="4"/>
      <c r="NEN109" s="4"/>
      <c r="NEO109" s="4"/>
      <c r="NEP109" s="4"/>
      <c r="NEQ109" s="4"/>
      <c r="NER109" s="4"/>
      <c r="NES109" s="4"/>
      <c r="NET109" s="4"/>
      <c r="NEU109" s="4"/>
      <c r="NEV109" s="4"/>
      <c r="NEW109" s="4"/>
      <c r="NEX109" s="4"/>
      <c r="NEY109" s="4"/>
      <c r="NEZ109" s="4"/>
      <c r="NFA109" s="4"/>
      <c r="NFB109" s="4"/>
      <c r="NFC109" s="4"/>
      <c r="NFD109" s="4"/>
      <c r="NFE109" s="4"/>
      <c r="NFF109" s="4"/>
      <c r="NFG109" s="4"/>
      <c r="NFH109" s="4"/>
      <c r="NFI109" s="4"/>
      <c r="NFJ109" s="4"/>
      <c r="NFK109" s="4"/>
      <c r="NFL109" s="4"/>
      <c r="NFM109" s="4"/>
      <c r="NFN109" s="4"/>
      <c r="NFO109" s="4"/>
      <c r="NFP109" s="4"/>
      <c r="NFQ109" s="4"/>
      <c r="NFR109" s="4"/>
      <c r="NFS109" s="4"/>
      <c r="NFT109" s="4"/>
      <c r="NFU109" s="4"/>
      <c r="NFV109" s="4"/>
      <c r="NFW109" s="4"/>
      <c r="NFX109" s="4"/>
      <c r="NFY109" s="4"/>
      <c r="NFZ109" s="4"/>
      <c r="NGA109" s="4"/>
      <c r="NGB109" s="4"/>
      <c r="NGC109" s="4"/>
      <c r="NGD109" s="4"/>
      <c r="NGE109" s="4"/>
      <c r="NGF109" s="4"/>
      <c r="NGG109" s="4"/>
      <c r="NGH109" s="4"/>
      <c r="NGI109" s="4"/>
      <c r="NGJ109" s="4"/>
      <c r="NGK109" s="4"/>
      <c r="NGL109" s="4"/>
      <c r="NGM109" s="4"/>
      <c r="NGN109" s="4"/>
      <c r="NGO109" s="4"/>
      <c r="NGP109" s="4"/>
      <c r="NGQ109" s="4"/>
      <c r="NGR109" s="4"/>
      <c r="NGS109" s="4"/>
      <c r="NGT109" s="4"/>
      <c r="NGU109" s="4"/>
      <c r="NGV109" s="4"/>
      <c r="NGW109" s="4"/>
      <c r="NGX109" s="4"/>
      <c r="NGY109" s="4"/>
      <c r="NGZ109" s="4"/>
      <c r="NHA109" s="4"/>
      <c r="NHB109" s="4"/>
      <c r="NHC109" s="4"/>
      <c r="NHD109" s="4"/>
      <c r="NHE109" s="4"/>
      <c r="NHF109" s="4"/>
      <c r="NHG109" s="4"/>
      <c r="NHH109" s="4"/>
      <c r="NHI109" s="4"/>
      <c r="NHJ109" s="4"/>
      <c r="NHK109" s="4"/>
      <c r="NHL109" s="4"/>
      <c r="NHM109" s="4"/>
      <c r="NHN109" s="4"/>
      <c r="NHO109" s="4"/>
      <c r="NHP109" s="4"/>
      <c r="NHQ109" s="4"/>
      <c r="NHR109" s="4"/>
      <c r="NHS109" s="4"/>
      <c r="NHT109" s="4"/>
      <c r="NHU109" s="4"/>
      <c r="NHV109" s="4"/>
      <c r="NHW109" s="4"/>
      <c r="NHX109" s="4"/>
      <c r="NHY109" s="4"/>
      <c r="NHZ109" s="4"/>
      <c r="NIA109" s="4"/>
      <c r="NIB109" s="4"/>
      <c r="NIC109" s="4"/>
      <c r="NID109" s="4"/>
      <c r="NIE109" s="4"/>
      <c r="NIF109" s="4"/>
      <c r="NIG109" s="4"/>
      <c r="NIH109" s="4"/>
      <c r="NII109" s="4"/>
      <c r="NIJ109" s="4"/>
      <c r="NIK109" s="4"/>
      <c r="NIL109" s="4"/>
      <c r="NIM109" s="4"/>
      <c r="NIN109" s="4"/>
      <c r="NIO109" s="4"/>
      <c r="NIP109" s="4"/>
      <c r="NIQ109" s="4"/>
      <c r="NIR109" s="4"/>
      <c r="NIS109" s="4"/>
      <c r="NIT109" s="4"/>
      <c r="NIU109" s="4"/>
      <c r="NIV109" s="4"/>
      <c r="NIW109" s="4"/>
      <c r="NIX109" s="4"/>
      <c r="NIY109" s="4"/>
      <c r="NIZ109" s="4"/>
      <c r="NJA109" s="4"/>
      <c r="NJB109" s="4"/>
      <c r="NJC109" s="4"/>
      <c r="NJD109" s="4"/>
      <c r="NJE109" s="4"/>
      <c r="NJF109" s="4"/>
      <c r="NJG109" s="4"/>
      <c r="NJH109" s="4"/>
      <c r="NJI109" s="4"/>
      <c r="NJJ109" s="4"/>
      <c r="NJK109" s="4"/>
      <c r="NJL109" s="4"/>
      <c r="NJM109" s="4"/>
      <c r="NJN109" s="4"/>
      <c r="NJO109" s="4"/>
      <c r="NJP109" s="4"/>
      <c r="NJQ109" s="4"/>
      <c r="NJR109" s="4"/>
      <c r="NJS109" s="4"/>
      <c r="NJT109" s="4"/>
      <c r="NJU109" s="4"/>
      <c r="NJV109" s="4"/>
      <c r="NJW109" s="4"/>
      <c r="NJX109" s="4"/>
      <c r="NJY109" s="4"/>
      <c r="NJZ109" s="4"/>
      <c r="NKA109" s="4"/>
      <c r="NKB109" s="4"/>
      <c r="NKC109" s="4"/>
      <c r="NKD109" s="4"/>
      <c r="NKE109" s="4"/>
      <c r="NKF109" s="4"/>
      <c r="NKG109" s="4"/>
      <c r="NKH109" s="4"/>
      <c r="NKI109" s="4"/>
      <c r="NKJ109" s="4"/>
      <c r="NKK109" s="4"/>
      <c r="NKL109" s="4"/>
      <c r="NKM109" s="4"/>
      <c r="NKN109" s="4"/>
      <c r="NKO109" s="4"/>
      <c r="NKP109" s="4"/>
      <c r="NKQ109" s="4"/>
      <c r="NKR109" s="4"/>
      <c r="NKS109" s="4"/>
      <c r="NKT109" s="4"/>
      <c r="NKU109" s="4"/>
      <c r="NKV109" s="4"/>
      <c r="NKW109" s="4"/>
      <c r="NKX109" s="4"/>
      <c r="NKY109" s="4"/>
      <c r="NKZ109" s="4"/>
      <c r="NLA109" s="4"/>
      <c r="NLB109" s="4"/>
      <c r="NLC109" s="4"/>
      <c r="NLD109" s="4"/>
      <c r="NLE109" s="4"/>
      <c r="NLF109" s="4"/>
      <c r="NLG109" s="4"/>
      <c r="NLH109" s="4"/>
      <c r="NLI109" s="4"/>
      <c r="NLJ109" s="4"/>
      <c r="NLK109" s="4"/>
      <c r="NLL109" s="4"/>
      <c r="NLM109" s="4"/>
      <c r="NLN109" s="4"/>
      <c r="NLO109" s="4"/>
      <c r="NLP109" s="4"/>
      <c r="NLQ109" s="4"/>
      <c r="NLR109" s="4"/>
      <c r="NLS109" s="4"/>
      <c r="NLT109" s="4"/>
      <c r="NLU109" s="4"/>
      <c r="NLV109" s="4"/>
      <c r="NLW109" s="4"/>
      <c r="NLX109" s="4"/>
      <c r="NLY109" s="4"/>
      <c r="NLZ109" s="4"/>
      <c r="NMA109" s="4"/>
      <c r="NMB109" s="4"/>
      <c r="NMC109" s="4"/>
      <c r="NMD109" s="4"/>
      <c r="NME109" s="4"/>
      <c r="NMF109" s="4"/>
      <c r="NMG109" s="4"/>
      <c r="NMH109" s="4"/>
      <c r="NMI109" s="4"/>
      <c r="NMJ109" s="4"/>
      <c r="NMK109" s="4"/>
      <c r="NML109" s="4"/>
      <c r="NMM109" s="4"/>
      <c r="NMN109" s="4"/>
      <c r="NMO109" s="4"/>
      <c r="NMP109" s="4"/>
      <c r="NMQ109" s="4"/>
      <c r="NMR109" s="4"/>
      <c r="NMS109" s="4"/>
      <c r="NMT109" s="4"/>
      <c r="NMU109" s="4"/>
      <c r="NMV109" s="4"/>
      <c r="NMW109" s="4"/>
      <c r="NMX109" s="4"/>
      <c r="NMY109" s="4"/>
      <c r="NMZ109" s="4"/>
      <c r="NNA109" s="4"/>
      <c r="NNB109" s="4"/>
      <c r="NNC109" s="4"/>
      <c r="NND109" s="4"/>
      <c r="NNE109" s="4"/>
      <c r="NNF109" s="4"/>
      <c r="NNG109" s="4"/>
      <c r="NNH109" s="4"/>
      <c r="NNI109" s="4"/>
      <c r="NNJ109" s="4"/>
      <c r="NNK109" s="4"/>
      <c r="NNL109" s="4"/>
      <c r="NNM109" s="4"/>
      <c r="NNN109" s="4"/>
      <c r="NNO109" s="4"/>
      <c r="NNP109" s="4"/>
      <c r="NNQ109" s="4"/>
      <c r="NNR109" s="4"/>
      <c r="NNS109" s="4"/>
      <c r="NNT109" s="4"/>
      <c r="NNU109" s="4"/>
      <c r="NNV109" s="4"/>
      <c r="NNW109" s="4"/>
      <c r="NNX109" s="4"/>
      <c r="NNY109" s="4"/>
      <c r="NNZ109" s="4"/>
      <c r="NOA109" s="4"/>
      <c r="NOB109" s="4"/>
      <c r="NOC109" s="4"/>
      <c r="NOD109" s="4"/>
      <c r="NOE109" s="4"/>
      <c r="NOF109" s="4"/>
      <c r="NOG109" s="4"/>
      <c r="NOH109" s="4"/>
      <c r="NOI109" s="4"/>
      <c r="NOJ109" s="4"/>
      <c r="NOK109" s="4"/>
      <c r="NOL109" s="4"/>
      <c r="NOM109" s="4"/>
      <c r="NON109" s="4"/>
      <c r="NOO109" s="4"/>
      <c r="NOP109" s="4"/>
      <c r="NOQ109" s="4"/>
      <c r="NOR109" s="4"/>
      <c r="NOS109" s="4"/>
      <c r="NOT109" s="4"/>
      <c r="NOU109" s="4"/>
      <c r="NOV109" s="4"/>
      <c r="NOW109" s="4"/>
      <c r="NOX109" s="4"/>
      <c r="NOY109" s="4"/>
      <c r="NOZ109" s="4"/>
      <c r="NPA109" s="4"/>
      <c r="NPB109" s="4"/>
      <c r="NPC109" s="4"/>
      <c r="NPD109" s="4"/>
      <c r="NPE109" s="4"/>
      <c r="NPF109" s="4"/>
      <c r="NPG109" s="4"/>
      <c r="NPH109" s="4"/>
      <c r="NPI109" s="4"/>
      <c r="NPJ109" s="4"/>
      <c r="NPK109" s="4"/>
      <c r="NPL109" s="4"/>
      <c r="NPM109" s="4"/>
      <c r="NPN109" s="4"/>
      <c r="NPO109" s="4"/>
      <c r="NPP109" s="4"/>
      <c r="NPQ109" s="4"/>
      <c r="NPR109" s="4"/>
      <c r="NPS109" s="4"/>
      <c r="NPT109" s="4"/>
      <c r="NPU109" s="4"/>
      <c r="NPV109" s="4"/>
      <c r="NPW109" s="4"/>
      <c r="NPX109" s="4"/>
      <c r="NPY109" s="4"/>
      <c r="NPZ109" s="4"/>
      <c r="NQA109" s="4"/>
      <c r="NQB109" s="4"/>
      <c r="NQC109" s="4"/>
      <c r="NQD109" s="4"/>
      <c r="NQE109" s="4"/>
      <c r="NQF109" s="4"/>
      <c r="NQG109" s="4"/>
      <c r="NQH109" s="4"/>
      <c r="NQI109" s="4"/>
      <c r="NQJ109" s="4"/>
      <c r="NQK109" s="4"/>
      <c r="NQL109" s="4"/>
      <c r="NQM109" s="4"/>
      <c r="NQN109" s="4"/>
      <c r="NQO109" s="4"/>
      <c r="NQP109" s="4"/>
      <c r="NQQ109" s="4"/>
      <c r="NQR109" s="4"/>
      <c r="NQS109" s="4"/>
      <c r="NQT109" s="4"/>
      <c r="NQU109" s="4"/>
      <c r="NQV109" s="4"/>
      <c r="NQW109" s="4"/>
      <c r="NQX109" s="4"/>
      <c r="NQY109" s="4"/>
      <c r="NQZ109" s="4"/>
      <c r="NRA109" s="4"/>
      <c r="NRB109" s="4"/>
      <c r="NRC109" s="4"/>
      <c r="NRD109" s="4"/>
      <c r="NRE109" s="4"/>
      <c r="NRF109" s="4"/>
      <c r="NRG109" s="4"/>
      <c r="NRH109" s="4"/>
      <c r="NRI109" s="4"/>
      <c r="NRJ109" s="4"/>
      <c r="NRK109" s="4"/>
      <c r="NRL109" s="4"/>
      <c r="NRM109" s="4"/>
      <c r="NRN109" s="4"/>
      <c r="NRO109" s="4"/>
      <c r="NRP109" s="4"/>
      <c r="NRQ109" s="4"/>
      <c r="NRR109" s="4"/>
      <c r="NRS109" s="4"/>
      <c r="NRT109" s="4"/>
      <c r="NRU109" s="4"/>
      <c r="NRV109" s="4"/>
      <c r="NRW109" s="4"/>
      <c r="NRX109" s="4"/>
      <c r="NRY109" s="4"/>
      <c r="NRZ109" s="4"/>
      <c r="NSA109" s="4"/>
      <c r="NSB109" s="4"/>
      <c r="NSC109" s="4"/>
      <c r="NSD109" s="4"/>
      <c r="NSE109" s="4"/>
      <c r="NSF109" s="4"/>
      <c r="NSG109" s="4"/>
      <c r="NSH109" s="4"/>
      <c r="NSI109" s="4"/>
      <c r="NSJ109" s="4"/>
      <c r="NSK109" s="4"/>
      <c r="NSL109" s="4"/>
      <c r="NSM109" s="4"/>
      <c r="NSN109" s="4"/>
      <c r="NSO109" s="4"/>
      <c r="NSP109" s="4"/>
      <c r="NSQ109" s="4"/>
      <c r="NSR109" s="4"/>
      <c r="NSS109" s="4"/>
      <c r="NST109" s="4"/>
      <c r="NSU109" s="4"/>
      <c r="NSV109" s="4"/>
      <c r="NSW109" s="4"/>
      <c r="NSX109" s="4"/>
      <c r="NSY109" s="4"/>
      <c r="NSZ109" s="4"/>
      <c r="NTA109" s="4"/>
      <c r="NTB109" s="4"/>
      <c r="NTC109" s="4"/>
      <c r="NTD109" s="4"/>
      <c r="NTE109" s="4"/>
      <c r="NTF109" s="4"/>
      <c r="NTG109" s="4"/>
      <c r="NTH109" s="4"/>
      <c r="NTI109" s="4"/>
      <c r="NTJ109" s="4"/>
      <c r="NTK109" s="4"/>
      <c r="NTL109" s="4"/>
      <c r="NTM109" s="4"/>
      <c r="NTN109" s="4"/>
      <c r="NTO109" s="4"/>
      <c r="NTP109" s="4"/>
      <c r="NTQ109" s="4"/>
      <c r="NTR109" s="4"/>
      <c r="NTS109" s="4"/>
      <c r="NTT109" s="4"/>
      <c r="NTU109" s="4"/>
      <c r="NTV109" s="4"/>
      <c r="NTW109" s="4"/>
      <c r="NTX109" s="4"/>
      <c r="NTY109" s="4"/>
      <c r="NTZ109" s="4"/>
      <c r="NUA109" s="4"/>
      <c r="NUB109" s="4"/>
      <c r="NUC109" s="4"/>
      <c r="NUD109" s="4"/>
      <c r="NUE109" s="4"/>
      <c r="NUF109" s="4"/>
      <c r="NUG109" s="4"/>
      <c r="NUH109" s="4"/>
      <c r="NUI109" s="4"/>
      <c r="NUJ109" s="4"/>
      <c r="NUK109" s="4"/>
      <c r="NUL109" s="4"/>
      <c r="NUM109" s="4"/>
      <c r="NUN109" s="4"/>
      <c r="NUO109" s="4"/>
      <c r="NUP109" s="4"/>
      <c r="NUQ109" s="4"/>
      <c r="NUR109" s="4"/>
      <c r="NUS109" s="4"/>
      <c r="NUT109" s="4"/>
      <c r="NUU109" s="4"/>
      <c r="NUV109" s="4"/>
      <c r="NUW109" s="4"/>
      <c r="NUX109" s="4"/>
      <c r="NUY109" s="4"/>
      <c r="NUZ109" s="4"/>
      <c r="NVA109" s="4"/>
      <c r="NVB109" s="4"/>
      <c r="NVC109" s="4"/>
      <c r="NVD109" s="4"/>
      <c r="NVE109" s="4"/>
      <c r="NVF109" s="4"/>
      <c r="NVG109" s="4"/>
      <c r="NVH109" s="4"/>
      <c r="NVI109" s="4"/>
      <c r="NVJ109" s="4"/>
      <c r="NVK109" s="4"/>
      <c r="NVL109" s="4"/>
      <c r="NVM109" s="4"/>
      <c r="NVN109" s="4"/>
      <c r="NVO109" s="4"/>
      <c r="NVP109" s="4"/>
      <c r="NVQ109" s="4"/>
      <c r="NVR109" s="4"/>
      <c r="NVS109" s="4"/>
      <c r="NVT109" s="4"/>
      <c r="NVU109" s="4"/>
      <c r="NVV109" s="4"/>
      <c r="NVW109" s="4"/>
      <c r="NVX109" s="4"/>
      <c r="NVY109" s="4"/>
      <c r="NVZ109" s="4"/>
      <c r="NWA109" s="4"/>
      <c r="NWB109" s="4"/>
      <c r="NWC109" s="4"/>
      <c r="NWD109" s="4"/>
      <c r="NWE109" s="4"/>
      <c r="NWF109" s="4"/>
      <c r="NWG109" s="4"/>
      <c r="NWH109" s="4"/>
      <c r="NWI109" s="4"/>
      <c r="NWJ109" s="4"/>
      <c r="NWK109" s="4"/>
      <c r="NWL109" s="4"/>
      <c r="NWM109" s="4"/>
      <c r="NWN109" s="4"/>
      <c r="NWO109" s="4"/>
      <c r="NWP109" s="4"/>
      <c r="NWQ109" s="4"/>
      <c r="NWR109" s="4"/>
      <c r="NWS109" s="4"/>
      <c r="NWT109" s="4"/>
      <c r="NWU109" s="4"/>
      <c r="NWV109" s="4"/>
      <c r="NWW109" s="4"/>
      <c r="NWX109" s="4"/>
      <c r="NWY109" s="4"/>
      <c r="NWZ109" s="4"/>
      <c r="NXA109" s="4"/>
      <c r="NXB109" s="4"/>
      <c r="NXC109" s="4"/>
      <c r="NXD109" s="4"/>
      <c r="NXE109" s="4"/>
      <c r="NXF109" s="4"/>
      <c r="NXG109" s="4"/>
      <c r="NXH109" s="4"/>
      <c r="NXI109" s="4"/>
      <c r="NXJ109" s="4"/>
      <c r="NXK109" s="4"/>
      <c r="NXL109" s="4"/>
      <c r="NXM109" s="4"/>
      <c r="NXN109" s="4"/>
      <c r="NXO109" s="4"/>
      <c r="NXP109" s="4"/>
      <c r="NXQ109" s="4"/>
      <c r="NXR109" s="4"/>
      <c r="NXS109" s="4"/>
      <c r="NXT109" s="4"/>
      <c r="NXU109" s="4"/>
      <c r="NXV109" s="4"/>
      <c r="NXW109" s="4"/>
      <c r="NXX109" s="4"/>
      <c r="NXY109" s="4"/>
      <c r="NXZ109" s="4"/>
      <c r="NYA109" s="4"/>
      <c r="NYB109" s="4"/>
      <c r="NYC109" s="4"/>
      <c r="NYD109" s="4"/>
      <c r="NYE109" s="4"/>
      <c r="NYF109" s="4"/>
      <c r="NYG109" s="4"/>
      <c r="NYH109" s="4"/>
      <c r="NYI109" s="4"/>
      <c r="NYJ109" s="4"/>
      <c r="NYK109" s="4"/>
      <c r="NYL109" s="4"/>
      <c r="NYM109" s="4"/>
      <c r="NYN109" s="4"/>
      <c r="NYO109" s="4"/>
      <c r="NYP109" s="4"/>
      <c r="NYQ109" s="4"/>
      <c r="NYR109" s="4"/>
      <c r="NYS109" s="4"/>
      <c r="NYT109" s="4"/>
      <c r="NYU109" s="4"/>
      <c r="NYV109" s="4"/>
      <c r="NYW109" s="4"/>
      <c r="NYX109" s="4"/>
      <c r="NYY109" s="4"/>
      <c r="NYZ109" s="4"/>
      <c r="NZA109" s="4"/>
      <c r="NZB109" s="4"/>
      <c r="NZC109" s="4"/>
      <c r="NZD109" s="4"/>
      <c r="NZE109" s="4"/>
      <c r="NZF109" s="4"/>
      <c r="NZG109" s="4"/>
      <c r="NZH109" s="4"/>
      <c r="NZI109" s="4"/>
      <c r="NZJ109" s="4"/>
      <c r="NZK109" s="4"/>
      <c r="NZL109" s="4"/>
      <c r="NZM109" s="4"/>
      <c r="NZN109" s="4"/>
      <c r="NZO109" s="4"/>
      <c r="NZP109" s="4"/>
      <c r="NZQ109" s="4"/>
      <c r="NZR109" s="4"/>
      <c r="NZS109" s="4"/>
      <c r="NZT109" s="4"/>
      <c r="NZU109" s="4"/>
      <c r="NZV109" s="4"/>
      <c r="NZW109" s="4"/>
      <c r="NZX109" s="4"/>
      <c r="NZY109" s="4"/>
      <c r="NZZ109" s="4"/>
      <c r="OAA109" s="4"/>
      <c r="OAB109" s="4"/>
      <c r="OAC109" s="4"/>
      <c r="OAD109" s="4"/>
      <c r="OAE109" s="4"/>
      <c r="OAF109" s="4"/>
      <c r="OAG109" s="4"/>
      <c r="OAH109" s="4"/>
      <c r="OAI109" s="4"/>
      <c r="OAJ109" s="4"/>
      <c r="OAK109" s="4"/>
      <c r="OAL109" s="4"/>
      <c r="OAM109" s="4"/>
      <c r="OAN109" s="4"/>
      <c r="OAO109" s="4"/>
      <c r="OAP109" s="4"/>
      <c r="OAQ109" s="4"/>
      <c r="OAR109" s="4"/>
      <c r="OAS109" s="4"/>
      <c r="OAT109" s="4"/>
      <c r="OAU109" s="4"/>
      <c r="OAV109" s="4"/>
      <c r="OAW109" s="4"/>
      <c r="OAX109" s="4"/>
      <c r="OAY109" s="4"/>
      <c r="OAZ109" s="4"/>
      <c r="OBA109" s="4"/>
      <c r="OBB109" s="4"/>
      <c r="OBC109" s="4"/>
      <c r="OBD109" s="4"/>
      <c r="OBE109" s="4"/>
      <c r="OBF109" s="4"/>
      <c r="OBG109" s="4"/>
      <c r="OBH109" s="4"/>
      <c r="OBI109" s="4"/>
      <c r="OBJ109" s="4"/>
      <c r="OBK109" s="4"/>
      <c r="OBL109" s="4"/>
      <c r="OBM109" s="4"/>
      <c r="OBN109" s="4"/>
      <c r="OBO109" s="4"/>
      <c r="OBP109" s="4"/>
      <c r="OBQ109" s="4"/>
      <c r="OBR109" s="4"/>
      <c r="OBS109" s="4"/>
      <c r="OBT109" s="4"/>
      <c r="OBU109" s="4"/>
      <c r="OBV109" s="4"/>
      <c r="OBW109" s="4"/>
      <c r="OBX109" s="4"/>
      <c r="OBY109" s="4"/>
      <c r="OBZ109" s="4"/>
      <c r="OCA109" s="4"/>
      <c r="OCB109" s="4"/>
      <c r="OCC109" s="4"/>
      <c r="OCD109" s="4"/>
      <c r="OCE109" s="4"/>
      <c r="OCF109" s="4"/>
      <c r="OCG109" s="4"/>
      <c r="OCH109" s="4"/>
      <c r="OCI109" s="4"/>
      <c r="OCJ109" s="4"/>
      <c r="OCK109" s="4"/>
      <c r="OCL109" s="4"/>
      <c r="OCM109" s="4"/>
      <c r="OCN109" s="4"/>
      <c r="OCO109" s="4"/>
      <c r="OCP109" s="4"/>
      <c r="OCQ109" s="4"/>
      <c r="OCR109" s="4"/>
      <c r="OCS109" s="4"/>
      <c r="OCT109" s="4"/>
      <c r="OCU109" s="4"/>
      <c r="OCV109" s="4"/>
      <c r="OCW109" s="4"/>
      <c r="OCX109" s="4"/>
      <c r="OCY109" s="4"/>
      <c r="OCZ109" s="4"/>
      <c r="ODA109" s="4"/>
      <c r="ODB109" s="4"/>
      <c r="ODC109" s="4"/>
      <c r="ODD109" s="4"/>
      <c r="ODE109" s="4"/>
      <c r="ODF109" s="4"/>
      <c r="ODG109" s="4"/>
      <c r="ODH109" s="4"/>
      <c r="ODI109" s="4"/>
      <c r="ODJ109" s="4"/>
      <c r="ODK109" s="4"/>
      <c r="ODL109" s="4"/>
      <c r="ODM109" s="4"/>
      <c r="ODN109" s="4"/>
      <c r="ODO109" s="4"/>
      <c r="ODP109" s="4"/>
      <c r="ODQ109" s="4"/>
      <c r="ODR109" s="4"/>
      <c r="ODS109" s="4"/>
      <c r="ODT109" s="4"/>
      <c r="ODU109" s="4"/>
      <c r="ODV109" s="4"/>
      <c r="ODW109" s="4"/>
      <c r="ODX109" s="4"/>
      <c r="ODY109" s="4"/>
      <c r="ODZ109" s="4"/>
      <c r="OEA109" s="4"/>
      <c r="OEB109" s="4"/>
      <c r="OEC109" s="4"/>
      <c r="OED109" s="4"/>
      <c r="OEE109" s="4"/>
      <c r="OEF109" s="4"/>
      <c r="OEG109" s="4"/>
      <c r="OEH109" s="4"/>
      <c r="OEI109" s="4"/>
      <c r="OEJ109" s="4"/>
      <c r="OEK109" s="4"/>
      <c r="OEL109" s="4"/>
      <c r="OEM109" s="4"/>
      <c r="OEN109" s="4"/>
      <c r="OEO109" s="4"/>
      <c r="OEP109" s="4"/>
      <c r="OEQ109" s="4"/>
      <c r="OER109" s="4"/>
      <c r="OES109" s="4"/>
      <c r="OET109" s="4"/>
      <c r="OEU109" s="4"/>
      <c r="OEV109" s="4"/>
      <c r="OEW109" s="4"/>
      <c r="OEX109" s="4"/>
      <c r="OEY109" s="4"/>
      <c r="OEZ109" s="4"/>
      <c r="OFA109" s="4"/>
      <c r="OFB109" s="4"/>
      <c r="OFC109" s="4"/>
      <c r="OFD109" s="4"/>
      <c r="OFE109" s="4"/>
      <c r="OFF109" s="4"/>
      <c r="OFG109" s="4"/>
      <c r="OFH109" s="4"/>
      <c r="OFI109" s="4"/>
      <c r="OFJ109" s="4"/>
      <c r="OFK109" s="4"/>
      <c r="OFL109" s="4"/>
      <c r="OFM109" s="4"/>
      <c r="OFN109" s="4"/>
      <c r="OFO109" s="4"/>
      <c r="OFP109" s="4"/>
      <c r="OFQ109" s="4"/>
      <c r="OFR109" s="4"/>
      <c r="OFS109" s="4"/>
      <c r="OFT109" s="4"/>
      <c r="OFU109" s="4"/>
      <c r="OFV109" s="4"/>
      <c r="OFW109" s="4"/>
      <c r="OFX109" s="4"/>
      <c r="OFY109" s="4"/>
      <c r="OFZ109" s="4"/>
      <c r="OGA109" s="4"/>
      <c r="OGB109" s="4"/>
      <c r="OGC109" s="4"/>
      <c r="OGD109" s="4"/>
      <c r="OGE109" s="4"/>
      <c r="OGF109" s="4"/>
      <c r="OGG109" s="4"/>
      <c r="OGH109" s="4"/>
      <c r="OGI109" s="4"/>
      <c r="OGJ109" s="4"/>
      <c r="OGK109" s="4"/>
      <c r="OGL109" s="4"/>
      <c r="OGM109" s="4"/>
      <c r="OGN109" s="4"/>
      <c r="OGO109" s="4"/>
      <c r="OGP109" s="4"/>
      <c r="OGQ109" s="4"/>
      <c r="OGR109" s="4"/>
      <c r="OGS109" s="4"/>
      <c r="OGT109" s="4"/>
      <c r="OGU109" s="4"/>
      <c r="OGV109" s="4"/>
      <c r="OGW109" s="4"/>
      <c r="OGX109" s="4"/>
      <c r="OGY109" s="4"/>
      <c r="OGZ109" s="4"/>
      <c r="OHA109" s="4"/>
      <c r="OHB109" s="4"/>
      <c r="OHC109" s="4"/>
      <c r="OHD109" s="4"/>
      <c r="OHE109" s="4"/>
      <c r="OHF109" s="4"/>
      <c r="OHG109" s="4"/>
      <c r="OHH109" s="4"/>
      <c r="OHI109" s="4"/>
      <c r="OHJ109" s="4"/>
      <c r="OHK109" s="4"/>
      <c r="OHL109" s="4"/>
      <c r="OHM109" s="4"/>
      <c r="OHN109" s="4"/>
      <c r="OHO109" s="4"/>
      <c r="OHP109" s="4"/>
      <c r="OHQ109" s="4"/>
      <c r="OHR109" s="4"/>
      <c r="OHS109" s="4"/>
      <c r="OHT109" s="4"/>
      <c r="OHU109" s="4"/>
      <c r="OHV109" s="4"/>
      <c r="OHW109" s="4"/>
      <c r="OHX109" s="4"/>
      <c r="OHY109" s="4"/>
      <c r="OHZ109" s="4"/>
      <c r="OIA109" s="4"/>
      <c r="OIB109" s="4"/>
      <c r="OIC109" s="4"/>
      <c r="OID109" s="4"/>
      <c r="OIE109" s="4"/>
      <c r="OIF109" s="4"/>
      <c r="OIG109" s="4"/>
      <c r="OIH109" s="4"/>
      <c r="OII109" s="4"/>
      <c r="OIJ109" s="4"/>
      <c r="OIK109" s="4"/>
      <c r="OIL109" s="4"/>
      <c r="OIM109" s="4"/>
      <c r="OIN109" s="4"/>
      <c r="OIO109" s="4"/>
      <c r="OIP109" s="4"/>
      <c r="OIQ109" s="4"/>
      <c r="OIR109" s="4"/>
      <c r="OIS109" s="4"/>
      <c r="OIT109" s="4"/>
      <c r="OIU109" s="4"/>
      <c r="OIV109" s="4"/>
      <c r="OIW109" s="4"/>
      <c r="OIX109" s="4"/>
      <c r="OIY109" s="4"/>
      <c r="OIZ109" s="4"/>
      <c r="OJA109" s="4"/>
      <c r="OJB109" s="4"/>
      <c r="OJC109" s="4"/>
      <c r="OJD109" s="4"/>
      <c r="OJE109" s="4"/>
      <c r="OJF109" s="4"/>
      <c r="OJG109" s="4"/>
      <c r="OJH109" s="4"/>
      <c r="OJI109" s="4"/>
      <c r="OJJ109" s="4"/>
      <c r="OJK109" s="4"/>
      <c r="OJL109" s="4"/>
      <c r="OJM109" s="4"/>
      <c r="OJN109" s="4"/>
      <c r="OJO109" s="4"/>
      <c r="OJP109" s="4"/>
      <c r="OJQ109" s="4"/>
      <c r="OJR109" s="4"/>
      <c r="OJS109" s="4"/>
      <c r="OJT109" s="4"/>
      <c r="OJU109" s="4"/>
      <c r="OJV109" s="4"/>
      <c r="OJW109" s="4"/>
      <c r="OJX109" s="4"/>
      <c r="OJY109" s="4"/>
      <c r="OJZ109" s="4"/>
      <c r="OKA109" s="4"/>
      <c r="OKB109" s="4"/>
      <c r="OKC109" s="4"/>
      <c r="OKD109" s="4"/>
      <c r="OKE109" s="4"/>
      <c r="OKF109" s="4"/>
      <c r="OKG109" s="4"/>
      <c r="OKH109" s="4"/>
      <c r="OKI109" s="4"/>
      <c r="OKJ109" s="4"/>
      <c r="OKK109" s="4"/>
      <c r="OKL109" s="4"/>
      <c r="OKM109" s="4"/>
      <c r="OKN109" s="4"/>
      <c r="OKO109" s="4"/>
      <c r="OKP109" s="4"/>
      <c r="OKQ109" s="4"/>
      <c r="OKR109" s="4"/>
      <c r="OKS109" s="4"/>
      <c r="OKT109" s="4"/>
      <c r="OKU109" s="4"/>
      <c r="OKV109" s="4"/>
      <c r="OKW109" s="4"/>
      <c r="OKX109" s="4"/>
      <c r="OKY109" s="4"/>
      <c r="OKZ109" s="4"/>
      <c r="OLA109" s="4"/>
      <c r="OLB109" s="4"/>
      <c r="OLC109" s="4"/>
      <c r="OLD109" s="4"/>
      <c r="OLE109" s="4"/>
      <c r="OLF109" s="4"/>
      <c r="OLG109" s="4"/>
      <c r="OLH109" s="4"/>
      <c r="OLI109" s="4"/>
      <c r="OLJ109" s="4"/>
      <c r="OLK109" s="4"/>
      <c r="OLL109" s="4"/>
      <c r="OLM109" s="4"/>
      <c r="OLN109" s="4"/>
      <c r="OLO109" s="4"/>
      <c r="OLP109" s="4"/>
      <c r="OLQ109" s="4"/>
      <c r="OLR109" s="4"/>
      <c r="OLS109" s="4"/>
      <c r="OLT109" s="4"/>
      <c r="OLU109" s="4"/>
      <c r="OLV109" s="4"/>
      <c r="OLW109" s="4"/>
      <c r="OLX109" s="4"/>
      <c r="OLY109" s="4"/>
      <c r="OLZ109" s="4"/>
      <c r="OMA109" s="4"/>
      <c r="OMB109" s="4"/>
      <c r="OMC109" s="4"/>
      <c r="OMD109" s="4"/>
      <c r="OME109" s="4"/>
      <c r="OMF109" s="4"/>
      <c r="OMG109" s="4"/>
      <c r="OMH109" s="4"/>
      <c r="OMI109" s="4"/>
      <c r="OMJ109" s="4"/>
      <c r="OMK109" s="4"/>
      <c r="OML109" s="4"/>
      <c r="OMM109" s="4"/>
      <c r="OMN109" s="4"/>
      <c r="OMO109" s="4"/>
      <c r="OMP109" s="4"/>
      <c r="OMQ109" s="4"/>
      <c r="OMR109" s="4"/>
      <c r="OMS109" s="4"/>
      <c r="OMT109" s="4"/>
      <c r="OMU109" s="4"/>
      <c r="OMV109" s="4"/>
      <c r="OMW109" s="4"/>
      <c r="OMX109" s="4"/>
      <c r="OMY109" s="4"/>
      <c r="OMZ109" s="4"/>
      <c r="ONA109" s="4"/>
      <c r="ONB109" s="4"/>
      <c r="ONC109" s="4"/>
      <c r="OND109" s="4"/>
      <c r="ONE109" s="4"/>
      <c r="ONF109" s="4"/>
      <c r="ONG109" s="4"/>
      <c r="ONH109" s="4"/>
      <c r="ONI109" s="4"/>
      <c r="ONJ109" s="4"/>
      <c r="ONK109" s="4"/>
      <c r="ONL109" s="4"/>
      <c r="ONM109" s="4"/>
      <c r="ONN109" s="4"/>
      <c r="ONO109" s="4"/>
      <c r="ONP109" s="4"/>
      <c r="ONQ109" s="4"/>
      <c r="ONR109" s="4"/>
      <c r="ONS109" s="4"/>
      <c r="ONT109" s="4"/>
      <c r="ONU109" s="4"/>
      <c r="ONV109" s="4"/>
      <c r="ONW109" s="4"/>
      <c r="ONX109" s="4"/>
      <c r="ONY109" s="4"/>
      <c r="ONZ109" s="4"/>
      <c r="OOA109" s="4"/>
      <c r="OOB109" s="4"/>
      <c r="OOC109" s="4"/>
      <c r="OOD109" s="4"/>
      <c r="OOE109" s="4"/>
      <c r="OOF109" s="4"/>
      <c r="OOG109" s="4"/>
      <c r="OOH109" s="4"/>
      <c r="OOI109" s="4"/>
      <c r="OOJ109" s="4"/>
      <c r="OOK109" s="4"/>
      <c r="OOL109" s="4"/>
      <c r="OOM109" s="4"/>
      <c r="OON109" s="4"/>
      <c r="OOO109" s="4"/>
      <c r="OOP109" s="4"/>
      <c r="OOQ109" s="4"/>
      <c r="OOR109" s="4"/>
      <c r="OOS109" s="4"/>
      <c r="OOT109" s="4"/>
      <c r="OOU109" s="4"/>
      <c r="OOV109" s="4"/>
      <c r="OOW109" s="4"/>
      <c r="OOX109" s="4"/>
      <c r="OOY109" s="4"/>
      <c r="OOZ109" s="4"/>
      <c r="OPA109" s="4"/>
      <c r="OPB109" s="4"/>
      <c r="OPC109" s="4"/>
      <c r="OPD109" s="4"/>
      <c r="OPE109" s="4"/>
      <c r="OPF109" s="4"/>
      <c r="OPG109" s="4"/>
      <c r="OPH109" s="4"/>
      <c r="OPI109" s="4"/>
      <c r="OPJ109" s="4"/>
      <c r="OPK109" s="4"/>
      <c r="OPL109" s="4"/>
      <c r="OPM109" s="4"/>
      <c r="OPN109" s="4"/>
      <c r="OPO109" s="4"/>
      <c r="OPP109" s="4"/>
      <c r="OPQ109" s="4"/>
      <c r="OPR109" s="4"/>
      <c r="OPS109" s="4"/>
      <c r="OPT109" s="4"/>
      <c r="OPU109" s="4"/>
      <c r="OPV109" s="4"/>
      <c r="OPW109" s="4"/>
      <c r="OPX109" s="4"/>
      <c r="OPY109" s="4"/>
      <c r="OPZ109" s="4"/>
      <c r="OQA109" s="4"/>
      <c r="OQB109" s="4"/>
      <c r="OQC109" s="4"/>
      <c r="OQD109" s="4"/>
      <c r="OQE109" s="4"/>
      <c r="OQF109" s="4"/>
      <c r="OQG109" s="4"/>
      <c r="OQH109" s="4"/>
      <c r="OQI109" s="4"/>
      <c r="OQJ109" s="4"/>
      <c r="OQK109" s="4"/>
      <c r="OQL109" s="4"/>
      <c r="OQM109" s="4"/>
      <c r="OQN109" s="4"/>
      <c r="OQO109" s="4"/>
      <c r="OQP109" s="4"/>
      <c r="OQQ109" s="4"/>
      <c r="OQR109" s="4"/>
      <c r="OQS109" s="4"/>
      <c r="OQT109" s="4"/>
      <c r="OQU109" s="4"/>
      <c r="OQV109" s="4"/>
      <c r="OQW109" s="4"/>
      <c r="OQX109" s="4"/>
      <c r="OQY109" s="4"/>
      <c r="OQZ109" s="4"/>
      <c r="ORA109" s="4"/>
      <c r="ORB109" s="4"/>
      <c r="ORC109" s="4"/>
      <c r="ORD109" s="4"/>
      <c r="ORE109" s="4"/>
      <c r="ORF109" s="4"/>
      <c r="ORG109" s="4"/>
      <c r="ORH109" s="4"/>
      <c r="ORI109" s="4"/>
      <c r="ORJ109" s="4"/>
      <c r="ORK109" s="4"/>
      <c r="ORL109" s="4"/>
      <c r="ORM109" s="4"/>
      <c r="ORN109" s="4"/>
      <c r="ORO109" s="4"/>
      <c r="ORP109" s="4"/>
      <c r="ORQ109" s="4"/>
      <c r="ORR109" s="4"/>
      <c r="ORS109" s="4"/>
      <c r="ORT109" s="4"/>
      <c r="ORU109" s="4"/>
      <c r="ORV109" s="4"/>
      <c r="ORW109" s="4"/>
      <c r="ORX109" s="4"/>
      <c r="ORY109" s="4"/>
      <c r="ORZ109" s="4"/>
      <c r="OSA109" s="4"/>
      <c r="OSB109" s="4"/>
      <c r="OSC109" s="4"/>
      <c r="OSD109" s="4"/>
      <c r="OSE109" s="4"/>
      <c r="OSF109" s="4"/>
      <c r="OSG109" s="4"/>
      <c r="OSH109" s="4"/>
      <c r="OSI109" s="4"/>
      <c r="OSJ109" s="4"/>
      <c r="OSK109" s="4"/>
      <c r="OSL109" s="4"/>
      <c r="OSM109" s="4"/>
      <c r="OSN109" s="4"/>
      <c r="OSO109" s="4"/>
      <c r="OSP109" s="4"/>
      <c r="OSQ109" s="4"/>
      <c r="OSR109" s="4"/>
      <c r="OSS109" s="4"/>
      <c r="OST109" s="4"/>
      <c r="OSU109" s="4"/>
      <c r="OSV109" s="4"/>
      <c r="OSW109" s="4"/>
      <c r="OSX109" s="4"/>
      <c r="OSY109" s="4"/>
      <c r="OSZ109" s="4"/>
      <c r="OTA109" s="4"/>
      <c r="OTB109" s="4"/>
      <c r="OTC109" s="4"/>
      <c r="OTD109" s="4"/>
      <c r="OTE109" s="4"/>
      <c r="OTF109" s="4"/>
      <c r="OTG109" s="4"/>
      <c r="OTH109" s="4"/>
      <c r="OTI109" s="4"/>
      <c r="OTJ109" s="4"/>
      <c r="OTK109" s="4"/>
      <c r="OTL109" s="4"/>
      <c r="OTM109" s="4"/>
      <c r="OTN109" s="4"/>
      <c r="OTO109" s="4"/>
      <c r="OTP109" s="4"/>
      <c r="OTQ109" s="4"/>
      <c r="OTR109" s="4"/>
      <c r="OTS109" s="4"/>
      <c r="OTT109" s="4"/>
      <c r="OTU109" s="4"/>
      <c r="OTV109" s="4"/>
      <c r="OTW109" s="4"/>
      <c r="OTX109" s="4"/>
      <c r="OTY109" s="4"/>
      <c r="OTZ109" s="4"/>
      <c r="OUA109" s="4"/>
      <c r="OUB109" s="4"/>
      <c r="OUC109" s="4"/>
      <c r="OUD109" s="4"/>
      <c r="OUE109" s="4"/>
      <c r="OUF109" s="4"/>
      <c r="OUG109" s="4"/>
      <c r="OUH109" s="4"/>
      <c r="OUI109" s="4"/>
      <c r="OUJ109" s="4"/>
      <c r="OUK109" s="4"/>
      <c r="OUL109" s="4"/>
      <c r="OUM109" s="4"/>
      <c r="OUN109" s="4"/>
      <c r="OUO109" s="4"/>
      <c r="OUP109" s="4"/>
      <c r="OUQ109" s="4"/>
      <c r="OUR109" s="4"/>
      <c r="OUS109" s="4"/>
      <c r="OUT109" s="4"/>
      <c r="OUU109" s="4"/>
      <c r="OUV109" s="4"/>
      <c r="OUW109" s="4"/>
      <c r="OUX109" s="4"/>
      <c r="OUY109" s="4"/>
      <c r="OUZ109" s="4"/>
      <c r="OVA109" s="4"/>
      <c r="OVB109" s="4"/>
      <c r="OVC109" s="4"/>
      <c r="OVD109" s="4"/>
      <c r="OVE109" s="4"/>
      <c r="OVF109" s="4"/>
      <c r="OVG109" s="4"/>
      <c r="OVH109" s="4"/>
      <c r="OVI109" s="4"/>
      <c r="OVJ109" s="4"/>
      <c r="OVK109" s="4"/>
      <c r="OVL109" s="4"/>
      <c r="OVM109" s="4"/>
      <c r="OVN109" s="4"/>
      <c r="OVO109" s="4"/>
      <c r="OVP109" s="4"/>
      <c r="OVQ109" s="4"/>
      <c r="OVR109" s="4"/>
      <c r="OVS109" s="4"/>
      <c r="OVT109" s="4"/>
      <c r="OVU109" s="4"/>
      <c r="OVV109" s="4"/>
      <c r="OVW109" s="4"/>
      <c r="OVX109" s="4"/>
      <c r="OVY109" s="4"/>
      <c r="OVZ109" s="4"/>
      <c r="OWA109" s="4"/>
      <c r="OWB109" s="4"/>
      <c r="OWC109" s="4"/>
      <c r="OWD109" s="4"/>
      <c r="OWE109" s="4"/>
      <c r="OWF109" s="4"/>
      <c r="OWG109" s="4"/>
      <c r="OWH109" s="4"/>
      <c r="OWI109" s="4"/>
      <c r="OWJ109" s="4"/>
      <c r="OWK109" s="4"/>
      <c r="OWL109" s="4"/>
      <c r="OWM109" s="4"/>
      <c r="OWN109" s="4"/>
      <c r="OWO109" s="4"/>
      <c r="OWP109" s="4"/>
      <c r="OWQ109" s="4"/>
      <c r="OWR109" s="4"/>
      <c r="OWS109" s="4"/>
      <c r="OWT109" s="4"/>
      <c r="OWU109" s="4"/>
      <c r="OWV109" s="4"/>
      <c r="OWW109" s="4"/>
      <c r="OWX109" s="4"/>
      <c r="OWY109" s="4"/>
      <c r="OWZ109" s="4"/>
      <c r="OXA109" s="4"/>
      <c r="OXB109" s="4"/>
      <c r="OXC109" s="4"/>
      <c r="OXD109" s="4"/>
      <c r="OXE109" s="4"/>
      <c r="OXF109" s="4"/>
      <c r="OXG109" s="4"/>
      <c r="OXH109" s="4"/>
      <c r="OXI109" s="4"/>
      <c r="OXJ109" s="4"/>
      <c r="OXK109" s="4"/>
      <c r="OXL109" s="4"/>
      <c r="OXM109" s="4"/>
      <c r="OXN109" s="4"/>
      <c r="OXO109" s="4"/>
      <c r="OXP109" s="4"/>
      <c r="OXQ109" s="4"/>
      <c r="OXR109" s="4"/>
      <c r="OXS109" s="4"/>
      <c r="OXT109" s="4"/>
      <c r="OXU109" s="4"/>
      <c r="OXV109" s="4"/>
      <c r="OXW109" s="4"/>
      <c r="OXX109" s="4"/>
      <c r="OXY109" s="4"/>
      <c r="OXZ109" s="4"/>
      <c r="OYA109" s="4"/>
      <c r="OYB109" s="4"/>
      <c r="OYC109" s="4"/>
      <c r="OYD109" s="4"/>
      <c r="OYE109" s="4"/>
      <c r="OYF109" s="4"/>
      <c r="OYG109" s="4"/>
      <c r="OYH109" s="4"/>
      <c r="OYI109" s="4"/>
      <c r="OYJ109" s="4"/>
      <c r="OYK109" s="4"/>
      <c r="OYL109" s="4"/>
      <c r="OYM109" s="4"/>
      <c r="OYN109" s="4"/>
      <c r="OYO109" s="4"/>
      <c r="OYP109" s="4"/>
      <c r="OYQ109" s="4"/>
      <c r="OYR109" s="4"/>
      <c r="OYS109" s="4"/>
      <c r="OYT109" s="4"/>
      <c r="OYU109" s="4"/>
      <c r="OYV109" s="4"/>
      <c r="OYW109" s="4"/>
      <c r="OYX109" s="4"/>
      <c r="OYY109" s="4"/>
      <c r="OYZ109" s="4"/>
      <c r="OZA109" s="4"/>
      <c r="OZB109" s="4"/>
      <c r="OZC109" s="4"/>
      <c r="OZD109" s="4"/>
      <c r="OZE109" s="4"/>
      <c r="OZF109" s="4"/>
      <c r="OZG109" s="4"/>
      <c r="OZH109" s="4"/>
      <c r="OZI109" s="4"/>
      <c r="OZJ109" s="4"/>
      <c r="OZK109" s="4"/>
      <c r="OZL109" s="4"/>
      <c r="OZM109" s="4"/>
      <c r="OZN109" s="4"/>
      <c r="OZO109" s="4"/>
      <c r="OZP109" s="4"/>
      <c r="OZQ109" s="4"/>
      <c r="OZR109" s="4"/>
      <c r="OZS109" s="4"/>
      <c r="OZT109" s="4"/>
      <c r="OZU109" s="4"/>
      <c r="OZV109" s="4"/>
      <c r="OZW109" s="4"/>
      <c r="OZX109" s="4"/>
      <c r="OZY109" s="4"/>
      <c r="OZZ109" s="4"/>
      <c r="PAA109" s="4"/>
      <c r="PAB109" s="4"/>
      <c r="PAC109" s="4"/>
      <c r="PAD109" s="4"/>
      <c r="PAE109" s="4"/>
      <c r="PAF109" s="4"/>
      <c r="PAG109" s="4"/>
      <c r="PAH109" s="4"/>
      <c r="PAI109" s="4"/>
      <c r="PAJ109" s="4"/>
      <c r="PAK109" s="4"/>
      <c r="PAL109" s="4"/>
      <c r="PAM109" s="4"/>
      <c r="PAN109" s="4"/>
      <c r="PAO109" s="4"/>
      <c r="PAP109" s="4"/>
      <c r="PAQ109" s="4"/>
      <c r="PAR109" s="4"/>
      <c r="PAS109" s="4"/>
      <c r="PAT109" s="4"/>
      <c r="PAU109" s="4"/>
      <c r="PAV109" s="4"/>
      <c r="PAW109" s="4"/>
      <c r="PAX109" s="4"/>
      <c r="PAY109" s="4"/>
      <c r="PAZ109" s="4"/>
      <c r="PBA109" s="4"/>
      <c r="PBB109" s="4"/>
      <c r="PBC109" s="4"/>
      <c r="PBD109" s="4"/>
      <c r="PBE109" s="4"/>
      <c r="PBF109" s="4"/>
      <c r="PBG109" s="4"/>
      <c r="PBH109" s="4"/>
      <c r="PBI109" s="4"/>
      <c r="PBJ109" s="4"/>
      <c r="PBK109" s="4"/>
      <c r="PBL109" s="4"/>
      <c r="PBM109" s="4"/>
      <c r="PBN109" s="4"/>
      <c r="PBO109" s="4"/>
      <c r="PBP109" s="4"/>
      <c r="PBQ109" s="4"/>
      <c r="PBR109" s="4"/>
      <c r="PBS109" s="4"/>
      <c r="PBT109" s="4"/>
      <c r="PBU109" s="4"/>
      <c r="PBV109" s="4"/>
      <c r="PBW109" s="4"/>
      <c r="PBX109" s="4"/>
      <c r="PBY109" s="4"/>
      <c r="PBZ109" s="4"/>
      <c r="PCA109" s="4"/>
      <c r="PCB109" s="4"/>
      <c r="PCC109" s="4"/>
      <c r="PCD109" s="4"/>
      <c r="PCE109" s="4"/>
      <c r="PCF109" s="4"/>
      <c r="PCG109" s="4"/>
      <c r="PCH109" s="4"/>
      <c r="PCI109" s="4"/>
      <c r="PCJ109" s="4"/>
      <c r="PCK109" s="4"/>
      <c r="PCL109" s="4"/>
      <c r="PCM109" s="4"/>
      <c r="PCN109" s="4"/>
      <c r="PCO109" s="4"/>
      <c r="PCP109" s="4"/>
      <c r="PCQ109" s="4"/>
      <c r="PCR109" s="4"/>
      <c r="PCS109" s="4"/>
      <c r="PCT109" s="4"/>
      <c r="PCU109" s="4"/>
      <c r="PCV109" s="4"/>
      <c r="PCW109" s="4"/>
      <c r="PCX109" s="4"/>
      <c r="PCY109" s="4"/>
      <c r="PCZ109" s="4"/>
      <c r="PDA109" s="4"/>
      <c r="PDB109" s="4"/>
      <c r="PDC109" s="4"/>
      <c r="PDD109" s="4"/>
      <c r="PDE109" s="4"/>
      <c r="PDF109" s="4"/>
      <c r="PDG109" s="4"/>
      <c r="PDH109" s="4"/>
      <c r="PDI109" s="4"/>
      <c r="PDJ109" s="4"/>
      <c r="PDK109" s="4"/>
      <c r="PDL109" s="4"/>
      <c r="PDM109" s="4"/>
      <c r="PDN109" s="4"/>
      <c r="PDO109" s="4"/>
      <c r="PDP109" s="4"/>
      <c r="PDQ109" s="4"/>
      <c r="PDR109" s="4"/>
      <c r="PDS109" s="4"/>
      <c r="PDT109" s="4"/>
      <c r="PDU109" s="4"/>
      <c r="PDV109" s="4"/>
      <c r="PDW109" s="4"/>
      <c r="PDX109" s="4"/>
      <c r="PDY109" s="4"/>
      <c r="PDZ109" s="4"/>
      <c r="PEA109" s="4"/>
      <c r="PEB109" s="4"/>
      <c r="PEC109" s="4"/>
      <c r="PED109" s="4"/>
      <c r="PEE109" s="4"/>
      <c r="PEF109" s="4"/>
      <c r="PEG109" s="4"/>
      <c r="PEH109" s="4"/>
      <c r="PEI109" s="4"/>
      <c r="PEJ109" s="4"/>
      <c r="PEK109" s="4"/>
      <c r="PEL109" s="4"/>
      <c r="PEM109" s="4"/>
      <c r="PEN109" s="4"/>
      <c r="PEO109" s="4"/>
      <c r="PEP109" s="4"/>
      <c r="PEQ109" s="4"/>
      <c r="PER109" s="4"/>
      <c r="PES109" s="4"/>
      <c r="PET109" s="4"/>
      <c r="PEU109" s="4"/>
      <c r="PEV109" s="4"/>
      <c r="PEW109" s="4"/>
      <c r="PEX109" s="4"/>
      <c r="PEY109" s="4"/>
      <c r="PEZ109" s="4"/>
      <c r="PFA109" s="4"/>
      <c r="PFB109" s="4"/>
      <c r="PFC109" s="4"/>
      <c r="PFD109" s="4"/>
      <c r="PFE109" s="4"/>
      <c r="PFF109" s="4"/>
      <c r="PFG109" s="4"/>
      <c r="PFH109" s="4"/>
      <c r="PFI109" s="4"/>
      <c r="PFJ109" s="4"/>
      <c r="PFK109" s="4"/>
      <c r="PFL109" s="4"/>
      <c r="PFM109" s="4"/>
      <c r="PFN109" s="4"/>
      <c r="PFO109" s="4"/>
      <c r="PFP109" s="4"/>
      <c r="PFQ109" s="4"/>
      <c r="PFR109" s="4"/>
      <c r="PFS109" s="4"/>
      <c r="PFT109" s="4"/>
      <c r="PFU109" s="4"/>
      <c r="PFV109" s="4"/>
      <c r="PFW109" s="4"/>
      <c r="PFX109" s="4"/>
      <c r="PFY109" s="4"/>
      <c r="PFZ109" s="4"/>
      <c r="PGA109" s="4"/>
      <c r="PGB109" s="4"/>
      <c r="PGC109" s="4"/>
      <c r="PGD109" s="4"/>
      <c r="PGE109" s="4"/>
      <c r="PGF109" s="4"/>
      <c r="PGG109" s="4"/>
      <c r="PGH109" s="4"/>
      <c r="PGI109" s="4"/>
      <c r="PGJ109" s="4"/>
      <c r="PGK109" s="4"/>
      <c r="PGL109" s="4"/>
      <c r="PGM109" s="4"/>
      <c r="PGN109" s="4"/>
      <c r="PGO109" s="4"/>
      <c r="PGP109" s="4"/>
      <c r="PGQ109" s="4"/>
      <c r="PGR109" s="4"/>
      <c r="PGS109" s="4"/>
      <c r="PGT109" s="4"/>
      <c r="PGU109" s="4"/>
      <c r="PGV109" s="4"/>
      <c r="PGW109" s="4"/>
      <c r="PGX109" s="4"/>
      <c r="PGY109" s="4"/>
      <c r="PGZ109" s="4"/>
      <c r="PHA109" s="4"/>
      <c r="PHB109" s="4"/>
      <c r="PHC109" s="4"/>
      <c r="PHD109" s="4"/>
      <c r="PHE109" s="4"/>
      <c r="PHF109" s="4"/>
      <c r="PHG109" s="4"/>
      <c r="PHH109" s="4"/>
      <c r="PHI109" s="4"/>
      <c r="PHJ109" s="4"/>
      <c r="PHK109" s="4"/>
      <c r="PHL109" s="4"/>
      <c r="PHM109" s="4"/>
      <c r="PHN109" s="4"/>
      <c r="PHO109" s="4"/>
      <c r="PHP109" s="4"/>
      <c r="PHQ109" s="4"/>
      <c r="PHR109" s="4"/>
      <c r="PHS109" s="4"/>
      <c r="PHT109" s="4"/>
      <c r="PHU109" s="4"/>
      <c r="PHV109" s="4"/>
      <c r="PHW109" s="4"/>
      <c r="PHX109" s="4"/>
      <c r="PHY109" s="4"/>
      <c r="PHZ109" s="4"/>
      <c r="PIA109" s="4"/>
      <c r="PIB109" s="4"/>
      <c r="PIC109" s="4"/>
      <c r="PID109" s="4"/>
      <c r="PIE109" s="4"/>
      <c r="PIF109" s="4"/>
      <c r="PIG109" s="4"/>
      <c r="PIH109" s="4"/>
      <c r="PII109" s="4"/>
      <c r="PIJ109" s="4"/>
      <c r="PIK109" s="4"/>
      <c r="PIL109" s="4"/>
      <c r="PIM109" s="4"/>
      <c r="PIN109" s="4"/>
      <c r="PIO109" s="4"/>
      <c r="PIP109" s="4"/>
      <c r="PIQ109" s="4"/>
      <c r="PIR109" s="4"/>
      <c r="PIS109" s="4"/>
      <c r="PIT109" s="4"/>
      <c r="PIU109" s="4"/>
      <c r="PIV109" s="4"/>
      <c r="PIW109" s="4"/>
      <c r="PIX109" s="4"/>
      <c r="PIY109" s="4"/>
      <c r="PIZ109" s="4"/>
      <c r="PJA109" s="4"/>
      <c r="PJB109" s="4"/>
      <c r="PJC109" s="4"/>
      <c r="PJD109" s="4"/>
      <c r="PJE109" s="4"/>
      <c r="PJF109" s="4"/>
      <c r="PJG109" s="4"/>
      <c r="PJH109" s="4"/>
      <c r="PJI109" s="4"/>
      <c r="PJJ109" s="4"/>
      <c r="PJK109" s="4"/>
      <c r="PJL109" s="4"/>
      <c r="PJM109" s="4"/>
      <c r="PJN109" s="4"/>
      <c r="PJO109" s="4"/>
      <c r="PJP109" s="4"/>
      <c r="PJQ109" s="4"/>
      <c r="PJR109" s="4"/>
      <c r="PJS109" s="4"/>
      <c r="PJT109" s="4"/>
      <c r="PJU109" s="4"/>
      <c r="PJV109" s="4"/>
      <c r="PJW109" s="4"/>
      <c r="PJX109" s="4"/>
      <c r="PJY109" s="4"/>
      <c r="PJZ109" s="4"/>
      <c r="PKA109" s="4"/>
      <c r="PKB109" s="4"/>
      <c r="PKC109" s="4"/>
      <c r="PKD109" s="4"/>
      <c r="PKE109" s="4"/>
      <c r="PKF109" s="4"/>
      <c r="PKG109" s="4"/>
      <c r="PKH109" s="4"/>
      <c r="PKI109" s="4"/>
      <c r="PKJ109" s="4"/>
      <c r="PKK109" s="4"/>
      <c r="PKL109" s="4"/>
      <c r="PKM109" s="4"/>
      <c r="PKN109" s="4"/>
      <c r="PKO109" s="4"/>
      <c r="PKP109" s="4"/>
      <c r="PKQ109" s="4"/>
      <c r="PKR109" s="4"/>
      <c r="PKS109" s="4"/>
      <c r="PKT109" s="4"/>
      <c r="PKU109" s="4"/>
      <c r="PKV109" s="4"/>
      <c r="PKW109" s="4"/>
      <c r="PKX109" s="4"/>
      <c r="PKY109" s="4"/>
      <c r="PKZ109" s="4"/>
      <c r="PLA109" s="4"/>
      <c r="PLB109" s="4"/>
      <c r="PLC109" s="4"/>
      <c r="PLD109" s="4"/>
      <c r="PLE109" s="4"/>
      <c r="PLF109" s="4"/>
      <c r="PLG109" s="4"/>
      <c r="PLH109" s="4"/>
      <c r="PLI109" s="4"/>
      <c r="PLJ109" s="4"/>
      <c r="PLK109" s="4"/>
      <c r="PLL109" s="4"/>
      <c r="PLM109" s="4"/>
      <c r="PLN109" s="4"/>
      <c r="PLO109" s="4"/>
      <c r="PLP109" s="4"/>
      <c r="PLQ109" s="4"/>
      <c r="PLR109" s="4"/>
      <c r="PLS109" s="4"/>
      <c r="PLT109" s="4"/>
      <c r="PLU109" s="4"/>
      <c r="PLV109" s="4"/>
      <c r="PLW109" s="4"/>
      <c r="PLX109" s="4"/>
      <c r="PLY109" s="4"/>
      <c r="PLZ109" s="4"/>
      <c r="PMA109" s="4"/>
      <c r="PMB109" s="4"/>
      <c r="PMC109" s="4"/>
      <c r="PMD109" s="4"/>
      <c r="PME109" s="4"/>
      <c r="PMF109" s="4"/>
      <c r="PMG109" s="4"/>
      <c r="PMH109" s="4"/>
      <c r="PMI109" s="4"/>
      <c r="PMJ109" s="4"/>
      <c r="PMK109" s="4"/>
      <c r="PML109" s="4"/>
      <c r="PMM109" s="4"/>
      <c r="PMN109" s="4"/>
      <c r="PMO109" s="4"/>
      <c r="PMP109" s="4"/>
      <c r="PMQ109" s="4"/>
      <c r="PMR109" s="4"/>
      <c r="PMS109" s="4"/>
      <c r="PMT109" s="4"/>
      <c r="PMU109" s="4"/>
      <c r="PMV109" s="4"/>
      <c r="PMW109" s="4"/>
      <c r="PMX109" s="4"/>
      <c r="PMY109" s="4"/>
      <c r="PMZ109" s="4"/>
      <c r="PNA109" s="4"/>
      <c r="PNB109" s="4"/>
      <c r="PNC109" s="4"/>
      <c r="PND109" s="4"/>
      <c r="PNE109" s="4"/>
      <c r="PNF109" s="4"/>
      <c r="PNG109" s="4"/>
      <c r="PNH109" s="4"/>
      <c r="PNI109" s="4"/>
      <c r="PNJ109" s="4"/>
      <c r="PNK109" s="4"/>
      <c r="PNL109" s="4"/>
      <c r="PNM109" s="4"/>
      <c r="PNN109" s="4"/>
      <c r="PNO109" s="4"/>
      <c r="PNP109" s="4"/>
      <c r="PNQ109" s="4"/>
      <c r="PNR109" s="4"/>
      <c r="PNS109" s="4"/>
      <c r="PNT109" s="4"/>
      <c r="PNU109" s="4"/>
      <c r="PNV109" s="4"/>
      <c r="PNW109" s="4"/>
      <c r="PNX109" s="4"/>
      <c r="PNY109" s="4"/>
      <c r="PNZ109" s="4"/>
      <c r="POA109" s="4"/>
      <c r="POB109" s="4"/>
      <c r="POC109" s="4"/>
      <c r="POD109" s="4"/>
      <c r="POE109" s="4"/>
      <c r="POF109" s="4"/>
      <c r="POG109" s="4"/>
      <c r="POH109" s="4"/>
      <c r="POI109" s="4"/>
      <c r="POJ109" s="4"/>
      <c r="POK109" s="4"/>
      <c r="POL109" s="4"/>
      <c r="POM109" s="4"/>
      <c r="PON109" s="4"/>
      <c r="POO109" s="4"/>
      <c r="POP109" s="4"/>
      <c r="POQ109" s="4"/>
      <c r="POR109" s="4"/>
      <c r="POS109" s="4"/>
      <c r="POT109" s="4"/>
      <c r="POU109" s="4"/>
      <c r="POV109" s="4"/>
      <c r="POW109" s="4"/>
      <c r="POX109" s="4"/>
      <c r="POY109" s="4"/>
      <c r="POZ109" s="4"/>
      <c r="PPA109" s="4"/>
      <c r="PPB109" s="4"/>
      <c r="PPC109" s="4"/>
      <c r="PPD109" s="4"/>
      <c r="PPE109" s="4"/>
      <c r="PPF109" s="4"/>
      <c r="PPG109" s="4"/>
      <c r="PPH109" s="4"/>
      <c r="PPI109" s="4"/>
      <c r="PPJ109" s="4"/>
      <c r="PPK109" s="4"/>
      <c r="PPL109" s="4"/>
      <c r="PPM109" s="4"/>
      <c r="PPN109" s="4"/>
      <c r="PPO109" s="4"/>
      <c r="PPP109" s="4"/>
      <c r="PPQ109" s="4"/>
      <c r="PPR109" s="4"/>
      <c r="PPS109" s="4"/>
      <c r="PPT109" s="4"/>
      <c r="PPU109" s="4"/>
      <c r="PPV109" s="4"/>
      <c r="PPW109" s="4"/>
      <c r="PPX109" s="4"/>
      <c r="PPY109" s="4"/>
      <c r="PPZ109" s="4"/>
      <c r="PQA109" s="4"/>
      <c r="PQB109" s="4"/>
      <c r="PQC109" s="4"/>
      <c r="PQD109" s="4"/>
      <c r="PQE109" s="4"/>
      <c r="PQF109" s="4"/>
      <c r="PQG109" s="4"/>
      <c r="PQH109" s="4"/>
      <c r="PQI109" s="4"/>
      <c r="PQJ109" s="4"/>
      <c r="PQK109" s="4"/>
      <c r="PQL109" s="4"/>
      <c r="PQM109" s="4"/>
      <c r="PQN109" s="4"/>
      <c r="PQO109" s="4"/>
      <c r="PQP109" s="4"/>
      <c r="PQQ109" s="4"/>
      <c r="PQR109" s="4"/>
      <c r="PQS109" s="4"/>
      <c r="PQT109" s="4"/>
      <c r="PQU109" s="4"/>
      <c r="PQV109" s="4"/>
      <c r="PQW109" s="4"/>
      <c r="PQX109" s="4"/>
      <c r="PQY109" s="4"/>
      <c r="PQZ109" s="4"/>
      <c r="PRA109" s="4"/>
      <c r="PRB109" s="4"/>
      <c r="PRC109" s="4"/>
      <c r="PRD109" s="4"/>
      <c r="PRE109" s="4"/>
      <c r="PRF109" s="4"/>
      <c r="PRG109" s="4"/>
      <c r="PRH109" s="4"/>
      <c r="PRI109" s="4"/>
      <c r="PRJ109" s="4"/>
      <c r="PRK109" s="4"/>
      <c r="PRL109" s="4"/>
      <c r="PRM109" s="4"/>
      <c r="PRN109" s="4"/>
      <c r="PRO109" s="4"/>
      <c r="PRP109" s="4"/>
      <c r="PRQ109" s="4"/>
      <c r="PRR109" s="4"/>
      <c r="PRS109" s="4"/>
      <c r="PRT109" s="4"/>
      <c r="PRU109" s="4"/>
      <c r="PRV109" s="4"/>
      <c r="PRW109" s="4"/>
      <c r="PRX109" s="4"/>
      <c r="PRY109" s="4"/>
      <c r="PRZ109" s="4"/>
      <c r="PSA109" s="4"/>
      <c r="PSB109" s="4"/>
      <c r="PSC109" s="4"/>
      <c r="PSD109" s="4"/>
      <c r="PSE109" s="4"/>
      <c r="PSF109" s="4"/>
      <c r="PSG109" s="4"/>
      <c r="PSH109" s="4"/>
      <c r="PSI109" s="4"/>
      <c r="PSJ109" s="4"/>
      <c r="PSK109" s="4"/>
      <c r="PSL109" s="4"/>
      <c r="PSM109" s="4"/>
      <c r="PSN109" s="4"/>
      <c r="PSO109" s="4"/>
      <c r="PSP109" s="4"/>
      <c r="PSQ109" s="4"/>
      <c r="PSR109" s="4"/>
      <c r="PSS109" s="4"/>
      <c r="PST109" s="4"/>
      <c r="PSU109" s="4"/>
      <c r="PSV109" s="4"/>
      <c r="PSW109" s="4"/>
      <c r="PSX109" s="4"/>
      <c r="PSY109" s="4"/>
      <c r="PSZ109" s="4"/>
      <c r="PTA109" s="4"/>
      <c r="PTB109" s="4"/>
      <c r="PTC109" s="4"/>
      <c r="PTD109" s="4"/>
      <c r="PTE109" s="4"/>
      <c r="PTF109" s="4"/>
      <c r="PTG109" s="4"/>
      <c r="PTH109" s="4"/>
      <c r="PTI109" s="4"/>
      <c r="PTJ109" s="4"/>
      <c r="PTK109" s="4"/>
      <c r="PTL109" s="4"/>
      <c r="PTM109" s="4"/>
      <c r="PTN109" s="4"/>
      <c r="PTO109" s="4"/>
      <c r="PTP109" s="4"/>
      <c r="PTQ109" s="4"/>
      <c r="PTR109" s="4"/>
      <c r="PTS109" s="4"/>
      <c r="PTT109" s="4"/>
      <c r="PTU109" s="4"/>
      <c r="PTV109" s="4"/>
      <c r="PTW109" s="4"/>
      <c r="PTX109" s="4"/>
      <c r="PTY109" s="4"/>
      <c r="PTZ109" s="4"/>
      <c r="PUA109" s="4"/>
      <c r="PUB109" s="4"/>
      <c r="PUC109" s="4"/>
      <c r="PUD109" s="4"/>
      <c r="PUE109" s="4"/>
      <c r="PUF109" s="4"/>
      <c r="PUG109" s="4"/>
      <c r="PUH109" s="4"/>
      <c r="PUI109" s="4"/>
      <c r="PUJ109" s="4"/>
      <c r="PUK109" s="4"/>
      <c r="PUL109" s="4"/>
      <c r="PUM109" s="4"/>
      <c r="PUN109" s="4"/>
      <c r="PUO109" s="4"/>
      <c r="PUP109" s="4"/>
      <c r="PUQ109" s="4"/>
      <c r="PUR109" s="4"/>
      <c r="PUS109" s="4"/>
      <c r="PUT109" s="4"/>
      <c r="PUU109" s="4"/>
      <c r="PUV109" s="4"/>
      <c r="PUW109" s="4"/>
      <c r="PUX109" s="4"/>
      <c r="PUY109" s="4"/>
      <c r="PUZ109" s="4"/>
      <c r="PVA109" s="4"/>
      <c r="PVB109" s="4"/>
      <c r="PVC109" s="4"/>
      <c r="PVD109" s="4"/>
      <c r="PVE109" s="4"/>
      <c r="PVF109" s="4"/>
      <c r="PVG109" s="4"/>
      <c r="PVH109" s="4"/>
      <c r="PVI109" s="4"/>
      <c r="PVJ109" s="4"/>
      <c r="PVK109" s="4"/>
      <c r="PVL109" s="4"/>
      <c r="PVM109" s="4"/>
      <c r="PVN109" s="4"/>
      <c r="PVO109" s="4"/>
      <c r="PVP109" s="4"/>
      <c r="PVQ109" s="4"/>
      <c r="PVR109" s="4"/>
      <c r="PVS109" s="4"/>
      <c r="PVT109" s="4"/>
      <c r="PVU109" s="4"/>
      <c r="PVV109" s="4"/>
      <c r="PVW109" s="4"/>
      <c r="PVX109" s="4"/>
      <c r="PVY109" s="4"/>
      <c r="PVZ109" s="4"/>
      <c r="PWA109" s="4"/>
      <c r="PWB109" s="4"/>
      <c r="PWC109" s="4"/>
      <c r="PWD109" s="4"/>
      <c r="PWE109" s="4"/>
      <c r="PWF109" s="4"/>
      <c r="PWG109" s="4"/>
      <c r="PWH109" s="4"/>
      <c r="PWI109" s="4"/>
      <c r="PWJ109" s="4"/>
      <c r="PWK109" s="4"/>
      <c r="PWL109" s="4"/>
      <c r="PWM109" s="4"/>
      <c r="PWN109" s="4"/>
      <c r="PWO109" s="4"/>
      <c r="PWP109" s="4"/>
      <c r="PWQ109" s="4"/>
      <c r="PWR109" s="4"/>
      <c r="PWS109" s="4"/>
      <c r="PWT109" s="4"/>
      <c r="PWU109" s="4"/>
      <c r="PWV109" s="4"/>
      <c r="PWW109" s="4"/>
      <c r="PWX109" s="4"/>
      <c r="PWY109" s="4"/>
      <c r="PWZ109" s="4"/>
      <c r="PXA109" s="4"/>
      <c r="PXB109" s="4"/>
      <c r="PXC109" s="4"/>
      <c r="PXD109" s="4"/>
      <c r="PXE109" s="4"/>
      <c r="PXF109" s="4"/>
      <c r="PXG109" s="4"/>
      <c r="PXH109" s="4"/>
      <c r="PXI109" s="4"/>
      <c r="PXJ109" s="4"/>
      <c r="PXK109" s="4"/>
      <c r="PXL109" s="4"/>
      <c r="PXM109" s="4"/>
      <c r="PXN109" s="4"/>
      <c r="PXO109" s="4"/>
      <c r="PXP109" s="4"/>
      <c r="PXQ109" s="4"/>
      <c r="PXR109" s="4"/>
      <c r="PXS109" s="4"/>
      <c r="PXT109" s="4"/>
      <c r="PXU109" s="4"/>
      <c r="PXV109" s="4"/>
      <c r="PXW109" s="4"/>
      <c r="PXX109" s="4"/>
      <c r="PXY109" s="4"/>
      <c r="PXZ109" s="4"/>
      <c r="PYA109" s="4"/>
      <c r="PYB109" s="4"/>
      <c r="PYC109" s="4"/>
      <c r="PYD109" s="4"/>
      <c r="PYE109" s="4"/>
      <c r="PYF109" s="4"/>
      <c r="PYG109" s="4"/>
      <c r="PYH109" s="4"/>
      <c r="PYI109" s="4"/>
      <c r="PYJ109" s="4"/>
      <c r="PYK109" s="4"/>
      <c r="PYL109" s="4"/>
      <c r="PYM109" s="4"/>
      <c r="PYN109" s="4"/>
      <c r="PYO109" s="4"/>
      <c r="PYP109" s="4"/>
      <c r="PYQ109" s="4"/>
      <c r="PYR109" s="4"/>
      <c r="PYS109" s="4"/>
      <c r="PYT109" s="4"/>
      <c r="PYU109" s="4"/>
      <c r="PYV109" s="4"/>
      <c r="PYW109" s="4"/>
      <c r="PYX109" s="4"/>
      <c r="PYY109" s="4"/>
      <c r="PYZ109" s="4"/>
      <c r="PZA109" s="4"/>
      <c r="PZB109" s="4"/>
      <c r="PZC109" s="4"/>
      <c r="PZD109" s="4"/>
      <c r="PZE109" s="4"/>
      <c r="PZF109" s="4"/>
      <c r="PZG109" s="4"/>
      <c r="PZH109" s="4"/>
      <c r="PZI109" s="4"/>
      <c r="PZJ109" s="4"/>
      <c r="PZK109" s="4"/>
      <c r="PZL109" s="4"/>
      <c r="PZM109" s="4"/>
      <c r="PZN109" s="4"/>
      <c r="PZO109" s="4"/>
      <c r="PZP109" s="4"/>
      <c r="PZQ109" s="4"/>
      <c r="PZR109" s="4"/>
      <c r="PZS109" s="4"/>
      <c r="PZT109" s="4"/>
      <c r="PZU109" s="4"/>
      <c r="PZV109" s="4"/>
      <c r="PZW109" s="4"/>
      <c r="PZX109" s="4"/>
      <c r="PZY109" s="4"/>
      <c r="PZZ109" s="4"/>
      <c r="QAA109" s="4"/>
      <c r="QAB109" s="4"/>
      <c r="QAC109" s="4"/>
      <c r="QAD109" s="4"/>
      <c r="QAE109" s="4"/>
      <c r="QAF109" s="4"/>
      <c r="QAG109" s="4"/>
      <c r="QAH109" s="4"/>
      <c r="QAI109" s="4"/>
      <c r="QAJ109" s="4"/>
      <c r="QAK109" s="4"/>
      <c r="QAL109" s="4"/>
      <c r="QAM109" s="4"/>
      <c r="QAN109" s="4"/>
      <c r="QAO109" s="4"/>
      <c r="QAP109" s="4"/>
      <c r="QAQ109" s="4"/>
      <c r="QAR109" s="4"/>
      <c r="QAS109" s="4"/>
      <c r="QAT109" s="4"/>
      <c r="QAU109" s="4"/>
      <c r="QAV109" s="4"/>
      <c r="QAW109" s="4"/>
      <c r="QAX109" s="4"/>
      <c r="QAY109" s="4"/>
      <c r="QAZ109" s="4"/>
      <c r="QBA109" s="4"/>
      <c r="QBB109" s="4"/>
      <c r="QBC109" s="4"/>
      <c r="QBD109" s="4"/>
      <c r="QBE109" s="4"/>
      <c r="QBF109" s="4"/>
      <c r="QBG109" s="4"/>
      <c r="QBH109" s="4"/>
      <c r="QBI109" s="4"/>
      <c r="QBJ109" s="4"/>
      <c r="QBK109" s="4"/>
      <c r="QBL109" s="4"/>
      <c r="QBM109" s="4"/>
      <c r="QBN109" s="4"/>
      <c r="QBO109" s="4"/>
      <c r="QBP109" s="4"/>
      <c r="QBQ109" s="4"/>
      <c r="QBR109" s="4"/>
      <c r="QBS109" s="4"/>
      <c r="QBT109" s="4"/>
      <c r="QBU109" s="4"/>
      <c r="QBV109" s="4"/>
      <c r="QBW109" s="4"/>
      <c r="QBX109" s="4"/>
      <c r="QBY109" s="4"/>
      <c r="QBZ109" s="4"/>
      <c r="QCA109" s="4"/>
      <c r="QCB109" s="4"/>
      <c r="QCC109" s="4"/>
      <c r="QCD109" s="4"/>
      <c r="QCE109" s="4"/>
      <c r="QCF109" s="4"/>
      <c r="QCG109" s="4"/>
      <c r="QCH109" s="4"/>
      <c r="QCI109" s="4"/>
      <c r="QCJ109" s="4"/>
      <c r="QCK109" s="4"/>
      <c r="QCL109" s="4"/>
      <c r="QCM109" s="4"/>
      <c r="QCN109" s="4"/>
      <c r="QCO109" s="4"/>
      <c r="QCP109" s="4"/>
      <c r="QCQ109" s="4"/>
      <c r="QCR109" s="4"/>
      <c r="QCS109" s="4"/>
      <c r="QCT109" s="4"/>
      <c r="QCU109" s="4"/>
      <c r="QCV109" s="4"/>
      <c r="QCW109" s="4"/>
      <c r="QCX109" s="4"/>
      <c r="QCY109" s="4"/>
      <c r="QCZ109" s="4"/>
      <c r="QDA109" s="4"/>
      <c r="QDB109" s="4"/>
      <c r="QDC109" s="4"/>
      <c r="QDD109" s="4"/>
      <c r="QDE109" s="4"/>
      <c r="QDF109" s="4"/>
      <c r="QDG109" s="4"/>
      <c r="QDH109" s="4"/>
      <c r="QDI109" s="4"/>
      <c r="QDJ109" s="4"/>
      <c r="QDK109" s="4"/>
      <c r="QDL109" s="4"/>
      <c r="QDM109" s="4"/>
      <c r="QDN109" s="4"/>
      <c r="QDO109" s="4"/>
      <c r="QDP109" s="4"/>
      <c r="QDQ109" s="4"/>
      <c r="QDR109" s="4"/>
      <c r="QDS109" s="4"/>
      <c r="QDT109" s="4"/>
      <c r="QDU109" s="4"/>
      <c r="QDV109" s="4"/>
      <c r="QDW109" s="4"/>
      <c r="QDX109" s="4"/>
      <c r="QDY109" s="4"/>
      <c r="QDZ109" s="4"/>
      <c r="QEA109" s="4"/>
      <c r="QEB109" s="4"/>
      <c r="QEC109" s="4"/>
      <c r="QED109" s="4"/>
      <c r="QEE109" s="4"/>
      <c r="QEF109" s="4"/>
      <c r="QEG109" s="4"/>
      <c r="QEH109" s="4"/>
      <c r="QEI109" s="4"/>
      <c r="QEJ109" s="4"/>
      <c r="QEK109" s="4"/>
      <c r="QEL109" s="4"/>
      <c r="QEM109" s="4"/>
      <c r="QEN109" s="4"/>
      <c r="QEO109" s="4"/>
      <c r="QEP109" s="4"/>
      <c r="QEQ109" s="4"/>
      <c r="QER109" s="4"/>
      <c r="QES109" s="4"/>
      <c r="QET109" s="4"/>
      <c r="QEU109" s="4"/>
      <c r="QEV109" s="4"/>
      <c r="QEW109" s="4"/>
      <c r="QEX109" s="4"/>
      <c r="QEY109" s="4"/>
      <c r="QEZ109" s="4"/>
      <c r="QFA109" s="4"/>
      <c r="QFB109" s="4"/>
      <c r="QFC109" s="4"/>
      <c r="QFD109" s="4"/>
      <c r="QFE109" s="4"/>
      <c r="QFF109" s="4"/>
      <c r="QFG109" s="4"/>
      <c r="QFH109" s="4"/>
      <c r="QFI109" s="4"/>
      <c r="QFJ109" s="4"/>
      <c r="QFK109" s="4"/>
      <c r="QFL109" s="4"/>
      <c r="QFM109" s="4"/>
      <c r="QFN109" s="4"/>
      <c r="QFO109" s="4"/>
      <c r="QFP109" s="4"/>
      <c r="QFQ109" s="4"/>
      <c r="QFR109" s="4"/>
      <c r="QFS109" s="4"/>
      <c r="QFT109" s="4"/>
      <c r="QFU109" s="4"/>
      <c r="QFV109" s="4"/>
      <c r="QFW109" s="4"/>
      <c r="QFX109" s="4"/>
      <c r="QFY109" s="4"/>
      <c r="QFZ109" s="4"/>
      <c r="QGA109" s="4"/>
      <c r="QGB109" s="4"/>
      <c r="QGC109" s="4"/>
      <c r="QGD109" s="4"/>
      <c r="QGE109" s="4"/>
      <c r="QGF109" s="4"/>
      <c r="QGG109" s="4"/>
      <c r="QGH109" s="4"/>
      <c r="QGI109" s="4"/>
      <c r="QGJ109" s="4"/>
      <c r="QGK109" s="4"/>
      <c r="QGL109" s="4"/>
      <c r="QGM109" s="4"/>
      <c r="QGN109" s="4"/>
      <c r="QGO109" s="4"/>
      <c r="QGP109" s="4"/>
      <c r="QGQ109" s="4"/>
      <c r="QGR109" s="4"/>
      <c r="QGS109" s="4"/>
      <c r="QGT109" s="4"/>
      <c r="QGU109" s="4"/>
      <c r="QGV109" s="4"/>
      <c r="QGW109" s="4"/>
      <c r="QGX109" s="4"/>
      <c r="QGY109" s="4"/>
      <c r="QGZ109" s="4"/>
      <c r="QHA109" s="4"/>
      <c r="QHB109" s="4"/>
      <c r="QHC109" s="4"/>
      <c r="QHD109" s="4"/>
      <c r="QHE109" s="4"/>
      <c r="QHF109" s="4"/>
      <c r="QHG109" s="4"/>
      <c r="QHH109" s="4"/>
      <c r="QHI109" s="4"/>
      <c r="QHJ109" s="4"/>
      <c r="QHK109" s="4"/>
      <c r="QHL109" s="4"/>
      <c r="QHM109" s="4"/>
      <c r="QHN109" s="4"/>
      <c r="QHO109" s="4"/>
      <c r="QHP109" s="4"/>
      <c r="QHQ109" s="4"/>
      <c r="QHR109" s="4"/>
      <c r="QHS109" s="4"/>
      <c r="QHT109" s="4"/>
      <c r="QHU109" s="4"/>
      <c r="QHV109" s="4"/>
      <c r="QHW109" s="4"/>
      <c r="QHX109" s="4"/>
      <c r="QHY109" s="4"/>
      <c r="QHZ109" s="4"/>
      <c r="QIA109" s="4"/>
      <c r="QIB109" s="4"/>
      <c r="QIC109" s="4"/>
      <c r="QID109" s="4"/>
      <c r="QIE109" s="4"/>
      <c r="QIF109" s="4"/>
      <c r="QIG109" s="4"/>
      <c r="QIH109" s="4"/>
      <c r="QII109" s="4"/>
      <c r="QIJ109" s="4"/>
      <c r="QIK109" s="4"/>
      <c r="QIL109" s="4"/>
      <c r="QIM109" s="4"/>
      <c r="QIN109" s="4"/>
      <c r="QIO109" s="4"/>
      <c r="QIP109" s="4"/>
      <c r="QIQ109" s="4"/>
      <c r="QIR109" s="4"/>
      <c r="QIS109" s="4"/>
      <c r="QIT109" s="4"/>
      <c r="QIU109" s="4"/>
      <c r="QIV109" s="4"/>
      <c r="QIW109" s="4"/>
      <c r="QIX109" s="4"/>
      <c r="QIY109" s="4"/>
      <c r="QIZ109" s="4"/>
      <c r="QJA109" s="4"/>
      <c r="QJB109" s="4"/>
      <c r="QJC109" s="4"/>
      <c r="QJD109" s="4"/>
      <c r="QJE109" s="4"/>
      <c r="QJF109" s="4"/>
      <c r="QJG109" s="4"/>
      <c r="QJH109" s="4"/>
      <c r="QJI109" s="4"/>
      <c r="QJJ109" s="4"/>
      <c r="QJK109" s="4"/>
      <c r="QJL109" s="4"/>
      <c r="QJM109" s="4"/>
      <c r="QJN109" s="4"/>
      <c r="QJO109" s="4"/>
      <c r="QJP109" s="4"/>
      <c r="QJQ109" s="4"/>
      <c r="QJR109" s="4"/>
      <c r="QJS109" s="4"/>
      <c r="QJT109" s="4"/>
      <c r="QJU109" s="4"/>
      <c r="QJV109" s="4"/>
      <c r="QJW109" s="4"/>
      <c r="QJX109" s="4"/>
      <c r="QJY109" s="4"/>
      <c r="QJZ109" s="4"/>
      <c r="QKA109" s="4"/>
      <c r="QKB109" s="4"/>
      <c r="QKC109" s="4"/>
      <c r="QKD109" s="4"/>
      <c r="QKE109" s="4"/>
      <c r="QKF109" s="4"/>
      <c r="QKG109" s="4"/>
      <c r="QKH109" s="4"/>
      <c r="QKI109" s="4"/>
      <c r="QKJ109" s="4"/>
      <c r="QKK109" s="4"/>
      <c r="QKL109" s="4"/>
      <c r="QKM109" s="4"/>
      <c r="QKN109" s="4"/>
      <c r="QKO109" s="4"/>
      <c r="QKP109" s="4"/>
      <c r="QKQ109" s="4"/>
      <c r="QKR109" s="4"/>
      <c r="QKS109" s="4"/>
      <c r="QKT109" s="4"/>
      <c r="QKU109" s="4"/>
      <c r="QKV109" s="4"/>
      <c r="QKW109" s="4"/>
      <c r="QKX109" s="4"/>
      <c r="QKY109" s="4"/>
      <c r="QKZ109" s="4"/>
      <c r="QLA109" s="4"/>
      <c r="QLB109" s="4"/>
      <c r="QLC109" s="4"/>
      <c r="QLD109" s="4"/>
      <c r="QLE109" s="4"/>
      <c r="QLF109" s="4"/>
      <c r="QLG109" s="4"/>
      <c r="QLH109" s="4"/>
      <c r="QLI109" s="4"/>
      <c r="QLJ109" s="4"/>
      <c r="QLK109" s="4"/>
      <c r="QLL109" s="4"/>
      <c r="QLM109" s="4"/>
      <c r="QLN109" s="4"/>
      <c r="QLO109" s="4"/>
      <c r="QLP109" s="4"/>
      <c r="QLQ109" s="4"/>
      <c r="QLR109" s="4"/>
      <c r="QLS109" s="4"/>
      <c r="QLT109" s="4"/>
      <c r="QLU109" s="4"/>
      <c r="QLV109" s="4"/>
      <c r="QLW109" s="4"/>
      <c r="QLX109" s="4"/>
      <c r="QLY109" s="4"/>
      <c r="QLZ109" s="4"/>
      <c r="QMA109" s="4"/>
      <c r="QMB109" s="4"/>
      <c r="QMC109" s="4"/>
      <c r="QMD109" s="4"/>
      <c r="QME109" s="4"/>
      <c r="QMF109" s="4"/>
      <c r="QMG109" s="4"/>
      <c r="QMH109" s="4"/>
      <c r="QMI109" s="4"/>
      <c r="QMJ109" s="4"/>
      <c r="QMK109" s="4"/>
      <c r="QML109" s="4"/>
      <c r="QMM109" s="4"/>
      <c r="QMN109" s="4"/>
      <c r="QMO109" s="4"/>
      <c r="QMP109" s="4"/>
      <c r="QMQ109" s="4"/>
      <c r="QMR109" s="4"/>
      <c r="QMS109" s="4"/>
      <c r="QMT109" s="4"/>
      <c r="QMU109" s="4"/>
      <c r="QMV109" s="4"/>
      <c r="QMW109" s="4"/>
      <c r="QMX109" s="4"/>
      <c r="QMY109" s="4"/>
      <c r="QMZ109" s="4"/>
      <c r="QNA109" s="4"/>
      <c r="QNB109" s="4"/>
      <c r="QNC109" s="4"/>
      <c r="QND109" s="4"/>
      <c r="QNE109" s="4"/>
      <c r="QNF109" s="4"/>
      <c r="QNG109" s="4"/>
      <c r="QNH109" s="4"/>
      <c r="QNI109" s="4"/>
      <c r="QNJ109" s="4"/>
      <c r="QNK109" s="4"/>
      <c r="QNL109" s="4"/>
      <c r="QNM109" s="4"/>
      <c r="QNN109" s="4"/>
      <c r="QNO109" s="4"/>
      <c r="QNP109" s="4"/>
      <c r="QNQ109" s="4"/>
      <c r="QNR109" s="4"/>
      <c r="QNS109" s="4"/>
      <c r="QNT109" s="4"/>
      <c r="QNU109" s="4"/>
      <c r="QNV109" s="4"/>
      <c r="QNW109" s="4"/>
      <c r="QNX109" s="4"/>
      <c r="QNY109" s="4"/>
      <c r="QNZ109" s="4"/>
      <c r="QOA109" s="4"/>
      <c r="QOB109" s="4"/>
      <c r="QOC109" s="4"/>
      <c r="QOD109" s="4"/>
      <c r="QOE109" s="4"/>
      <c r="QOF109" s="4"/>
      <c r="QOG109" s="4"/>
      <c r="QOH109" s="4"/>
      <c r="QOI109" s="4"/>
      <c r="QOJ109" s="4"/>
      <c r="QOK109" s="4"/>
      <c r="QOL109" s="4"/>
      <c r="QOM109" s="4"/>
      <c r="QON109" s="4"/>
      <c r="QOO109" s="4"/>
      <c r="QOP109" s="4"/>
      <c r="QOQ109" s="4"/>
      <c r="QOR109" s="4"/>
      <c r="QOS109" s="4"/>
      <c r="QOT109" s="4"/>
      <c r="QOU109" s="4"/>
      <c r="QOV109" s="4"/>
      <c r="QOW109" s="4"/>
      <c r="QOX109" s="4"/>
      <c r="QOY109" s="4"/>
      <c r="QOZ109" s="4"/>
      <c r="QPA109" s="4"/>
      <c r="QPB109" s="4"/>
      <c r="QPC109" s="4"/>
      <c r="QPD109" s="4"/>
      <c r="QPE109" s="4"/>
      <c r="QPF109" s="4"/>
      <c r="QPG109" s="4"/>
      <c r="QPH109" s="4"/>
      <c r="QPI109" s="4"/>
      <c r="QPJ109" s="4"/>
      <c r="QPK109" s="4"/>
      <c r="QPL109" s="4"/>
      <c r="QPM109" s="4"/>
      <c r="QPN109" s="4"/>
      <c r="QPO109" s="4"/>
      <c r="QPP109" s="4"/>
      <c r="QPQ109" s="4"/>
      <c r="QPR109" s="4"/>
      <c r="QPS109" s="4"/>
      <c r="QPT109" s="4"/>
      <c r="QPU109" s="4"/>
      <c r="QPV109" s="4"/>
      <c r="QPW109" s="4"/>
      <c r="QPX109" s="4"/>
      <c r="QPY109" s="4"/>
      <c r="QPZ109" s="4"/>
      <c r="QQA109" s="4"/>
      <c r="QQB109" s="4"/>
      <c r="QQC109" s="4"/>
      <c r="QQD109" s="4"/>
      <c r="QQE109" s="4"/>
      <c r="QQF109" s="4"/>
      <c r="QQG109" s="4"/>
      <c r="QQH109" s="4"/>
      <c r="QQI109" s="4"/>
      <c r="QQJ109" s="4"/>
      <c r="QQK109" s="4"/>
      <c r="QQL109" s="4"/>
      <c r="QQM109" s="4"/>
      <c r="QQN109" s="4"/>
      <c r="QQO109" s="4"/>
      <c r="QQP109" s="4"/>
      <c r="QQQ109" s="4"/>
      <c r="QQR109" s="4"/>
      <c r="QQS109" s="4"/>
      <c r="QQT109" s="4"/>
      <c r="QQU109" s="4"/>
      <c r="QQV109" s="4"/>
      <c r="QQW109" s="4"/>
      <c r="QQX109" s="4"/>
      <c r="QQY109" s="4"/>
      <c r="QQZ109" s="4"/>
      <c r="QRA109" s="4"/>
      <c r="QRB109" s="4"/>
      <c r="QRC109" s="4"/>
      <c r="QRD109" s="4"/>
      <c r="QRE109" s="4"/>
      <c r="QRF109" s="4"/>
      <c r="QRG109" s="4"/>
      <c r="QRH109" s="4"/>
      <c r="QRI109" s="4"/>
      <c r="QRJ109" s="4"/>
      <c r="QRK109" s="4"/>
      <c r="QRL109" s="4"/>
      <c r="QRM109" s="4"/>
      <c r="QRN109" s="4"/>
      <c r="QRO109" s="4"/>
      <c r="QRP109" s="4"/>
      <c r="QRQ109" s="4"/>
      <c r="QRR109" s="4"/>
      <c r="QRS109" s="4"/>
      <c r="QRT109" s="4"/>
      <c r="QRU109" s="4"/>
      <c r="QRV109" s="4"/>
      <c r="QRW109" s="4"/>
      <c r="QRX109" s="4"/>
      <c r="QRY109" s="4"/>
      <c r="QRZ109" s="4"/>
      <c r="QSA109" s="4"/>
      <c r="QSB109" s="4"/>
      <c r="QSC109" s="4"/>
      <c r="QSD109" s="4"/>
      <c r="QSE109" s="4"/>
      <c r="QSF109" s="4"/>
      <c r="QSG109" s="4"/>
      <c r="QSH109" s="4"/>
      <c r="QSI109" s="4"/>
      <c r="QSJ109" s="4"/>
      <c r="QSK109" s="4"/>
      <c r="QSL109" s="4"/>
      <c r="QSM109" s="4"/>
      <c r="QSN109" s="4"/>
      <c r="QSO109" s="4"/>
      <c r="QSP109" s="4"/>
      <c r="QSQ109" s="4"/>
      <c r="QSR109" s="4"/>
      <c r="QSS109" s="4"/>
      <c r="QST109" s="4"/>
      <c r="QSU109" s="4"/>
      <c r="QSV109" s="4"/>
      <c r="QSW109" s="4"/>
      <c r="QSX109" s="4"/>
      <c r="QSY109" s="4"/>
      <c r="QSZ109" s="4"/>
      <c r="QTA109" s="4"/>
      <c r="QTB109" s="4"/>
      <c r="QTC109" s="4"/>
      <c r="QTD109" s="4"/>
      <c r="QTE109" s="4"/>
      <c r="QTF109" s="4"/>
      <c r="QTG109" s="4"/>
      <c r="QTH109" s="4"/>
      <c r="QTI109" s="4"/>
      <c r="QTJ109" s="4"/>
      <c r="QTK109" s="4"/>
      <c r="QTL109" s="4"/>
      <c r="QTM109" s="4"/>
      <c r="QTN109" s="4"/>
      <c r="QTO109" s="4"/>
      <c r="QTP109" s="4"/>
      <c r="QTQ109" s="4"/>
      <c r="QTR109" s="4"/>
      <c r="QTS109" s="4"/>
      <c r="QTT109" s="4"/>
      <c r="QTU109" s="4"/>
      <c r="QTV109" s="4"/>
      <c r="QTW109" s="4"/>
      <c r="QTX109" s="4"/>
      <c r="QTY109" s="4"/>
      <c r="QTZ109" s="4"/>
      <c r="QUA109" s="4"/>
      <c r="QUB109" s="4"/>
      <c r="QUC109" s="4"/>
      <c r="QUD109" s="4"/>
      <c r="QUE109" s="4"/>
      <c r="QUF109" s="4"/>
      <c r="QUG109" s="4"/>
      <c r="QUH109" s="4"/>
      <c r="QUI109" s="4"/>
      <c r="QUJ109" s="4"/>
      <c r="QUK109" s="4"/>
      <c r="QUL109" s="4"/>
      <c r="QUM109" s="4"/>
      <c r="QUN109" s="4"/>
      <c r="QUO109" s="4"/>
      <c r="QUP109" s="4"/>
      <c r="QUQ109" s="4"/>
      <c r="QUR109" s="4"/>
      <c r="QUS109" s="4"/>
      <c r="QUT109" s="4"/>
      <c r="QUU109" s="4"/>
      <c r="QUV109" s="4"/>
      <c r="QUW109" s="4"/>
      <c r="QUX109" s="4"/>
      <c r="QUY109" s="4"/>
      <c r="QUZ109" s="4"/>
      <c r="QVA109" s="4"/>
      <c r="QVB109" s="4"/>
      <c r="QVC109" s="4"/>
      <c r="QVD109" s="4"/>
      <c r="QVE109" s="4"/>
      <c r="QVF109" s="4"/>
      <c r="QVG109" s="4"/>
      <c r="QVH109" s="4"/>
      <c r="QVI109" s="4"/>
      <c r="QVJ109" s="4"/>
      <c r="QVK109" s="4"/>
      <c r="QVL109" s="4"/>
      <c r="QVM109" s="4"/>
      <c r="QVN109" s="4"/>
      <c r="QVO109" s="4"/>
      <c r="QVP109" s="4"/>
      <c r="QVQ109" s="4"/>
      <c r="QVR109" s="4"/>
      <c r="QVS109" s="4"/>
      <c r="QVT109" s="4"/>
      <c r="QVU109" s="4"/>
      <c r="QVV109" s="4"/>
      <c r="QVW109" s="4"/>
      <c r="QVX109" s="4"/>
      <c r="QVY109" s="4"/>
      <c r="QVZ109" s="4"/>
      <c r="QWA109" s="4"/>
      <c r="QWB109" s="4"/>
      <c r="QWC109" s="4"/>
      <c r="QWD109" s="4"/>
      <c r="QWE109" s="4"/>
      <c r="QWF109" s="4"/>
      <c r="QWG109" s="4"/>
      <c r="QWH109" s="4"/>
      <c r="QWI109" s="4"/>
      <c r="QWJ109" s="4"/>
      <c r="QWK109" s="4"/>
      <c r="QWL109" s="4"/>
      <c r="QWM109" s="4"/>
      <c r="QWN109" s="4"/>
      <c r="QWO109" s="4"/>
      <c r="QWP109" s="4"/>
      <c r="QWQ109" s="4"/>
      <c r="QWR109" s="4"/>
      <c r="QWS109" s="4"/>
      <c r="QWT109" s="4"/>
      <c r="QWU109" s="4"/>
      <c r="QWV109" s="4"/>
      <c r="QWW109" s="4"/>
      <c r="QWX109" s="4"/>
      <c r="QWY109" s="4"/>
      <c r="QWZ109" s="4"/>
      <c r="QXA109" s="4"/>
      <c r="QXB109" s="4"/>
      <c r="QXC109" s="4"/>
      <c r="QXD109" s="4"/>
      <c r="QXE109" s="4"/>
      <c r="QXF109" s="4"/>
      <c r="QXG109" s="4"/>
      <c r="QXH109" s="4"/>
      <c r="QXI109" s="4"/>
      <c r="QXJ109" s="4"/>
      <c r="QXK109" s="4"/>
      <c r="QXL109" s="4"/>
      <c r="QXM109" s="4"/>
      <c r="QXN109" s="4"/>
      <c r="QXO109" s="4"/>
      <c r="QXP109" s="4"/>
      <c r="QXQ109" s="4"/>
      <c r="QXR109" s="4"/>
      <c r="QXS109" s="4"/>
      <c r="QXT109" s="4"/>
      <c r="QXU109" s="4"/>
      <c r="QXV109" s="4"/>
      <c r="QXW109" s="4"/>
      <c r="QXX109" s="4"/>
      <c r="QXY109" s="4"/>
      <c r="QXZ109" s="4"/>
      <c r="QYA109" s="4"/>
      <c r="QYB109" s="4"/>
      <c r="QYC109" s="4"/>
      <c r="QYD109" s="4"/>
      <c r="QYE109" s="4"/>
      <c r="QYF109" s="4"/>
      <c r="QYG109" s="4"/>
      <c r="QYH109" s="4"/>
      <c r="QYI109" s="4"/>
      <c r="QYJ109" s="4"/>
      <c r="QYK109" s="4"/>
      <c r="QYL109" s="4"/>
      <c r="QYM109" s="4"/>
      <c r="QYN109" s="4"/>
      <c r="QYO109" s="4"/>
      <c r="QYP109" s="4"/>
      <c r="QYQ109" s="4"/>
      <c r="QYR109" s="4"/>
      <c r="QYS109" s="4"/>
      <c r="QYT109" s="4"/>
      <c r="QYU109" s="4"/>
      <c r="QYV109" s="4"/>
      <c r="QYW109" s="4"/>
      <c r="QYX109" s="4"/>
      <c r="QYY109" s="4"/>
      <c r="QYZ109" s="4"/>
      <c r="QZA109" s="4"/>
      <c r="QZB109" s="4"/>
      <c r="QZC109" s="4"/>
      <c r="QZD109" s="4"/>
      <c r="QZE109" s="4"/>
      <c r="QZF109" s="4"/>
      <c r="QZG109" s="4"/>
      <c r="QZH109" s="4"/>
      <c r="QZI109" s="4"/>
      <c r="QZJ109" s="4"/>
      <c r="QZK109" s="4"/>
      <c r="QZL109" s="4"/>
      <c r="QZM109" s="4"/>
      <c r="QZN109" s="4"/>
      <c r="QZO109" s="4"/>
      <c r="QZP109" s="4"/>
      <c r="QZQ109" s="4"/>
      <c r="QZR109" s="4"/>
      <c r="QZS109" s="4"/>
      <c r="QZT109" s="4"/>
      <c r="QZU109" s="4"/>
      <c r="QZV109" s="4"/>
      <c r="QZW109" s="4"/>
      <c r="QZX109" s="4"/>
      <c r="QZY109" s="4"/>
      <c r="QZZ109" s="4"/>
      <c r="RAA109" s="4"/>
      <c r="RAB109" s="4"/>
      <c r="RAC109" s="4"/>
      <c r="RAD109" s="4"/>
      <c r="RAE109" s="4"/>
      <c r="RAF109" s="4"/>
      <c r="RAG109" s="4"/>
      <c r="RAH109" s="4"/>
      <c r="RAI109" s="4"/>
      <c r="RAJ109" s="4"/>
      <c r="RAK109" s="4"/>
      <c r="RAL109" s="4"/>
      <c r="RAM109" s="4"/>
      <c r="RAN109" s="4"/>
      <c r="RAO109" s="4"/>
      <c r="RAP109" s="4"/>
      <c r="RAQ109" s="4"/>
      <c r="RAR109" s="4"/>
      <c r="RAS109" s="4"/>
      <c r="RAT109" s="4"/>
      <c r="RAU109" s="4"/>
      <c r="RAV109" s="4"/>
      <c r="RAW109" s="4"/>
      <c r="RAX109" s="4"/>
      <c r="RAY109" s="4"/>
      <c r="RAZ109" s="4"/>
      <c r="RBA109" s="4"/>
      <c r="RBB109" s="4"/>
      <c r="RBC109" s="4"/>
      <c r="RBD109" s="4"/>
      <c r="RBE109" s="4"/>
      <c r="RBF109" s="4"/>
      <c r="RBG109" s="4"/>
      <c r="RBH109" s="4"/>
      <c r="RBI109" s="4"/>
      <c r="RBJ109" s="4"/>
      <c r="RBK109" s="4"/>
      <c r="RBL109" s="4"/>
      <c r="RBM109" s="4"/>
      <c r="RBN109" s="4"/>
      <c r="RBO109" s="4"/>
      <c r="RBP109" s="4"/>
      <c r="RBQ109" s="4"/>
      <c r="RBR109" s="4"/>
      <c r="RBS109" s="4"/>
      <c r="RBT109" s="4"/>
      <c r="RBU109" s="4"/>
      <c r="RBV109" s="4"/>
      <c r="RBW109" s="4"/>
      <c r="RBX109" s="4"/>
      <c r="RBY109" s="4"/>
      <c r="RBZ109" s="4"/>
      <c r="RCA109" s="4"/>
      <c r="RCB109" s="4"/>
      <c r="RCC109" s="4"/>
      <c r="RCD109" s="4"/>
      <c r="RCE109" s="4"/>
      <c r="RCF109" s="4"/>
      <c r="RCG109" s="4"/>
      <c r="RCH109" s="4"/>
      <c r="RCI109" s="4"/>
      <c r="RCJ109" s="4"/>
      <c r="RCK109" s="4"/>
      <c r="RCL109" s="4"/>
      <c r="RCM109" s="4"/>
      <c r="RCN109" s="4"/>
      <c r="RCO109" s="4"/>
      <c r="RCP109" s="4"/>
      <c r="RCQ109" s="4"/>
      <c r="RCR109" s="4"/>
      <c r="RCS109" s="4"/>
      <c r="RCT109" s="4"/>
      <c r="RCU109" s="4"/>
      <c r="RCV109" s="4"/>
      <c r="RCW109" s="4"/>
      <c r="RCX109" s="4"/>
      <c r="RCY109" s="4"/>
      <c r="RCZ109" s="4"/>
      <c r="RDA109" s="4"/>
      <c r="RDB109" s="4"/>
      <c r="RDC109" s="4"/>
      <c r="RDD109" s="4"/>
      <c r="RDE109" s="4"/>
      <c r="RDF109" s="4"/>
      <c r="RDG109" s="4"/>
      <c r="RDH109" s="4"/>
      <c r="RDI109" s="4"/>
      <c r="RDJ109" s="4"/>
      <c r="RDK109" s="4"/>
      <c r="RDL109" s="4"/>
      <c r="RDM109" s="4"/>
      <c r="RDN109" s="4"/>
      <c r="RDO109" s="4"/>
      <c r="RDP109" s="4"/>
      <c r="RDQ109" s="4"/>
      <c r="RDR109" s="4"/>
      <c r="RDS109" s="4"/>
      <c r="RDT109" s="4"/>
      <c r="RDU109" s="4"/>
      <c r="RDV109" s="4"/>
      <c r="RDW109" s="4"/>
      <c r="RDX109" s="4"/>
      <c r="RDY109" s="4"/>
      <c r="RDZ109" s="4"/>
      <c r="REA109" s="4"/>
      <c r="REB109" s="4"/>
      <c r="REC109" s="4"/>
      <c r="RED109" s="4"/>
      <c r="REE109" s="4"/>
      <c r="REF109" s="4"/>
      <c r="REG109" s="4"/>
      <c r="REH109" s="4"/>
      <c r="REI109" s="4"/>
      <c r="REJ109" s="4"/>
      <c r="REK109" s="4"/>
      <c r="REL109" s="4"/>
      <c r="REM109" s="4"/>
      <c r="REN109" s="4"/>
      <c r="REO109" s="4"/>
      <c r="REP109" s="4"/>
      <c r="REQ109" s="4"/>
      <c r="RER109" s="4"/>
      <c r="RES109" s="4"/>
      <c r="RET109" s="4"/>
      <c r="REU109" s="4"/>
      <c r="REV109" s="4"/>
      <c r="REW109" s="4"/>
      <c r="REX109" s="4"/>
      <c r="REY109" s="4"/>
      <c r="REZ109" s="4"/>
      <c r="RFA109" s="4"/>
      <c r="RFB109" s="4"/>
      <c r="RFC109" s="4"/>
      <c r="RFD109" s="4"/>
      <c r="RFE109" s="4"/>
      <c r="RFF109" s="4"/>
      <c r="RFG109" s="4"/>
      <c r="RFH109" s="4"/>
      <c r="RFI109" s="4"/>
      <c r="RFJ109" s="4"/>
      <c r="RFK109" s="4"/>
      <c r="RFL109" s="4"/>
      <c r="RFM109" s="4"/>
      <c r="RFN109" s="4"/>
      <c r="RFO109" s="4"/>
      <c r="RFP109" s="4"/>
      <c r="RFQ109" s="4"/>
      <c r="RFR109" s="4"/>
      <c r="RFS109" s="4"/>
      <c r="RFT109" s="4"/>
      <c r="RFU109" s="4"/>
      <c r="RFV109" s="4"/>
      <c r="RFW109" s="4"/>
      <c r="RFX109" s="4"/>
      <c r="RFY109" s="4"/>
      <c r="RFZ109" s="4"/>
      <c r="RGA109" s="4"/>
      <c r="RGB109" s="4"/>
      <c r="RGC109" s="4"/>
      <c r="RGD109" s="4"/>
      <c r="RGE109" s="4"/>
      <c r="RGF109" s="4"/>
      <c r="RGG109" s="4"/>
      <c r="RGH109" s="4"/>
      <c r="RGI109" s="4"/>
      <c r="RGJ109" s="4"/>
      <c r="RGK109" s="4"/>
      <c r="RGL109" s="4"/>
      <c r="RGM109" s="4"/>
      <c r="RGN109" s="4"/>
      <c r="RGO109" s="4"/>
      <c r="RGP109" s="4"/>
      <c r="RGQ109" s="4"/>
      <c r="RGR109" s="4"/>
      <c r="RGS109" s="4"/>
      <c r="RGT109" s="4"/>
      <c r="RGU109" s="4"/>
      <c r="RGV109" s="4"/>
      <c r="RGW109" s="4"/>
      <c r="RGX109" s="4"/>
      <c r="RGY109" s="4"/>
      <c r="RGZ109" s="4"/>
      <c r="RHA109" s="4"/>
      <c r="RHB109" s="4"/>
      <c r="RHC109" s="4"/>
      <c r="RHD109" s="4"/>
      <c r="RHE109" s="4"/>
      <c r="RHF109" s="4"/>
      <c r="RHG109" s="4"/>
      <c r="RHH109" s="4"/>
      <c r="RHI109" s="4"/>
      <c r="RHJ109" s="4"/>
      <c r="RHK109" s="4"/>
      <c r="RHL109" s="4"/>
      <c r="RHM109" s="4"/>
      <c r="RHN109" s="4"/>
      <c r="RHO109" s="4"/>
      <c r="RHP109" s="4"/>
      <c r="RHQ109" s="4"/>
      <c r="RHR109" s="4"/>
      <c r="RHS109" s="4"/>
      <c r="RHT109" s="4"/>
      <c r="RHU109" s="4"/>
      <c r="RHV109" s="4"/>
      <c r="RHW109" s="4"/>
      <c r="RHX109" s="4"/>
      <c r="RHY109" s="4"/>
      <c r="RHZ109" s="4"/>
      <c r="RIA109" s="4"/>
      <c r="RIB109" s="4"/>
      <c r="RIC109" s="4"/>
      <c r="RID109" s="4"/>
      <c r="RIE109" s="4"/>
      <c r="RIF109" s="4"/>
      <c r="RIG109" s="4"/>
      <c r="RIH109" s="4"/>
      <c r="RII109" s="4"/>
      <c r="RIJ109" s="4"/>
      <c r="RIK109" s="4"/>
      <c r="RIL109" s="4"/>
      <c r="RIM109" s="4"/>
      <c r="RIN109" s="4"/>
      <c r="RIO109" s="4"/>
      <c r="RIP109" s="4"/>
      <c r="RIQ109" s="4"/>
      <c r="RIR109" s="4"/>
      <c r="RIS109" s="4"/>
      <c r="RIT109" s="4"/>
      <c r="RIU109" s="4"/>
      <c r="RIV109" s="4"/>
      <c r="RIW109" s="4"/>
      <c r="RIX109" s="4"/>
      <c r="RIY109" s="4"/>
      <c r="RIZ109" s="4"/>
      <c r="RJA109" s="4"/>
      <c r="RJB109" s="4"/>
      <c r="RJC109" s="4"/>
      <c r="RJD109" s="4"/>
      <c r="RJE109" s="4"/>
      <c r="RJF109" s="4"/>
      <c r="RJG109" s="4"/>
      <c r="RJH109" s="4"/>
      <c r="RJI109" s="4"/>
      <c r="RJJ109" s="4"/>
      <c r="RJK109" s="4"/>
      <c r="RJL109" s="4"/>
      <c r="RJM109" s="4"/>
      <c r="RJN109" s="4"/>
      <c r="RJO109" s="4"/>
      <c r="RJP109" s="4"/>
      <c r="RJQ109" s="4"/>
      <c r="RJR109" s="4"/>
      <c r="RJS109" s="4"/>
      <c r="RJT109" s="4"/>
      <c r="RJU109" s="4"/>
      <c r="RJV109" s="4"/>
      <c r="RJW109" s="4"/>
      <c r="RJX109" s="4"/>
      <c r="RJY109" s="4"/>
      <c r="RJZ109" s="4"/>
      <c r="RKA109" s="4"/>
      <c r="RKB109" s="4"/>
      <c r="RKC109" s="4"/>
      <c r="RKD109" s="4"/>
      <c r="RKE109" s="4"/>
      <c r="RKF109" s="4"/>
      <c r="RKG109" s="4"/>
      <c r="RKH109" s="4"/>
      <c r="RKI109" s="4"/>
      <c r="RKJ109" s="4"/>
      <c r="RKK109" s="4"/>
      <c r="RKL109" s="4"/>
      <c r="RKM109" s="4"/>
      <c r="RKN109" s="4"/>
      <c r="RKO109" s="4"/>
      <c r="RKP109" s="4"/>
      <c r="RKQ109" s="4"/>
      <c r="RKR109" s="4"/>
      <c r="RKS109" s="4"/>
      <c r="RKT109" s="4"/>
      <c r="RKU109" s="4"/>
      <c r="RKV109" s="4"/>
      <c r="RKW109" s="4"/>
      <c r="RKX109" s="4"/>
      <c r="RKY109" s="4"/>
      <c r="RKZ109" s="4"/>
      <c r="RLA109" s="4"/>
      <c r="RLB109" s="4"/>
      <c r="RLC109" s="4"/>
      <c r="RLD109" s="4"/>
      <c r="RLE109" s="4"/>
      <c r="RLF109" s="4"/>
      <c r="RLG109" s="4"/>
      <c r="RLH109" s="4"/>
      <c r="RLI109" s="4"/>
      <c r="RLJ109" s="4"/>
      <c r="RLK109" s="4"/>
      <c r="RLL109" s="4"/>
      <c r="RLM109" s="4"/>
      <c r="RLN109" s="4"/>
      <c r="RLO109" s="4"/>
      <c r="RLP109" s="4"/>
      <c r="RLQ109" s="4"/>
      <c r="RLR109" s="4"/>
      <c r="RLS109" s="4"/>
      <c r="RLT109" s="4"/>
      <c r="RLU109" s="4"/>
      <c r="RLV109" s="4"/>
      <c r="RLW109" s="4"/>
      <c r="RLX109" s="4"/>
      <c r="RLY109" s="4"/>
      <c r="RLZ109" s="4"/>
      <c r="RMA109" s="4"/>
      <c r="RMB109" s="4"/>
      <c r="RMC109" s="4"/>
      <c r="RMD109" s="4"/>
      <c r="RME109" s="4"/>
      <c r="RMF109" s="4"/>
      <c r="RMG109" s="4"/>
      <c r="RMH109" s="4"/>
      <c r="RMI109" s="4"/>
      <c r="RMJ109" s="4"/>
      <c r="RMK109" s="4"/>
      <c r="RML109" s="4"/>
      <c r="RMM109" s="4"/>
      <c r="RMN109" s="4"/>
      <c r="RMO109" s="4"/>
      <c r="RMP109" s="4"/>
      <c r="RMQ109" s="4"/>
      <c r="RMR109" s="4"/>
      <c r="RMS109" s="4"/>
      <c r="RMT109" s="4"/>
      <c r="RMU109" s="4"/>
      <c r="RMV109" s="4"/>
      <c r="RMW109" s="4"/>
      <c r="RMX109" s="4"/>
      <c r="RMY109" s="4"/>
      <c r="RMZ109" s="4"/>
      <c r="RNA109" s="4"/>
      <c r="RNB109" s="4"/>
      <c r="RNC109" s="4"/>
      <c r="RND109" s="4"/>
      <c r="RNE109" s="4"/>
      <c r="RNF109" s="4"/>
      <c r="RNG109" s="4"/>
      <c r="RNH109" s="4"/>
      <c r="RNI109" s="4"/>
      <c r="RNJ109" s="4"/>
      <c r="RNK109" s="4"/>
      <c r="RNL109" s="4"/>
      <c r="RNM109" s="4"/>
      <c r="RNN109" s="4"/>
      <c r="RNO109" s="4"/>
      <c r="RNP109" s="4"/>
      <c r="RNQ109" s="4"/>
      <c r="RNR109" s="4"/>
      <c r="RNS109" s="4"/>
      <c r="RNT109" s="4"/>
      <c r="RNU109" s="4"/>
      <c r="RNV109" s="4"/>
      <c r="RNW109" s="4"/>
      <c r="RNX109" s="4"/>
      <c r="RNY109" s="4"/>
      <c r="RNZ109" s="4"/>
      <c r="ROA109" s="4"/>
      <c r="ROB109" s="4"/>
      <c r="ROC109" s="4"/>
      <c r="ROD109" s="4"/>
      <c r="ROE109" s="4"/>
      <c r="ROF109" s="4"/>
      <c r="ROG109" s="4"/>
      <c r="ROH109" s="4"/>
      <c r="ROI109" s="4"/>
      <c r="ROJ109" s="4"/>
      <c r="ROK109" s="4"/>
      <c r="ROL109" s="4"/>
      <c r="ROM109" s="4"/>
      <c r="RON109" s="4"/>
      <c r="ROO109" s="4"/>
      <c r="ROP109" s="4"/>
      <c r="ROQ109" s="4"/>
      <c r="ROR109" s="4"/>
      <c r="ROS109" s="4"/>
      <c r="ROT109" s="4"/>
      <c r="ROU109" s="4"/>
      <c r="ROV109" s="4"/>
      <c r="ROW109" s="4"/>
      <c r="ROX109" s="4"/>
      <c r="ROY109" s="4"/>
      <c r="ROZ109" s="4"/>
      <c r="RPA109" s="4"/>
      <c r="RPB109" s="4"/>
      <c r="RPC109" s="4"/>
      <c r="RPD109" s="4"/>
      <c r="RPE109" s="4"/>
      <c r="RPF109" s="4"/>
      <c r="RPG109" s="4"/>
      <c r="RPH109" s="4"/>
      <c r="RPI109" s="4"/>
      <c r="RPJ109" s="4"/>
      <c r="RPK109" s="4"/>
      <c r="RPL109" s="4"/>
      <c r="RPM109" s="4"/>
      <c r="RPN109" s="4"/>
      <c r="RPO109" s="4"/>
      <c r="RPP109" s="4"/>
      <c r="RPQ109" s="4"/>
      <c r="RPR109" s="4"/>
      <c r="RPS109" s="4"/>
      <c r="RPT109" s="4"/>
      <c r="RPU109" s="4"/>
      <c r="RPV109" s="4"/>
      <c r="RPW109" s="4"/>
      <c r="RPX109" s="4"/>
      <c r="RPY109" s="4"/>
      <c r="RPZ109" s="4"/>
      <c r="RQA109" s="4"/>
      <c r="RQB109" s="4"/>
      <c r="RQC109" s="4"/>
      <c r="RQD109" s="4"/>
      <c r="RQE109" s="4"/>
      <c r="RQF109" s="4"/>
      <c r="RQG109" s="4"/>
      <c r="RQH109" s="4"/>
      <c r="RQI109" s="4"/>
      <c r="RQJ109" s="4"/>
      <c r="RQK109" s="4"/>
      <c r="RQL109" s="4"/>
      <c r="RQM109" s="4"/>
      <c r="RQN109" s="4"/>
      <c r="RQO109" s="4"/>
      <c r="RQP109" s="4"/>
      <c r="RQQ109" s="4"/>
      <c r="RQR109" s="4"/>
      <c r="RQS109" s="4"/>
      <c r="RQT109" s="4"/>
      <c r="RQU109" s="4"/>
      <c r="RQV109" s="4"/>
      <c r="RQW109" s="4"/>
      <c r="RQX109" s="4"/>
      <c r="RQY109" s="4"/>
      <c r="RQZ109" s="4"/>
      <c r="RRA109" s="4"/>
      <c r="RRB109" s="4"/>
      <c r="RRC109" s="4"/>
      <c r="RRD109" s="4"/>
      <c r="RRE109" s="4"/>
      <c r="RRF109" s="4"/>
      <c r="RRG109" s="4"/>
      <c r="RRH109" s="4"/>
      <c r="RRI109" s="4"/>
      <c r="RRJ109" s="4"/>
      <c r="RRK109" s="4"/>
      <c r="RRL109" s="4"/>
      <c r="RRM109" s="4"/>
      <c r="RRN109" s="4"/>
      <c r="RRO109" s="4"/>
      <c r="RRP109" s="4"/>
      <c r="RRQ109" s="4"/>
      <c r="RRR109" s="4"/>
      <c r="RRS109" s="4"/>
      <c r="RRT109" s="4"/>
      <c r="RRU109" s="4"/>
      <c r="RRV109" s="4"/>
      <c r="RRW109" s="4"/>
      <c r="RRX109" s="4"/>
      <c r="RRY109" s="4"/>
      <c r="RRZ109" s="4"/>
      <c r="RSA109" s="4"/>
      <c r="RSB109" s="4"/>
      <c r="RSC109" s="4"/>
      <c r="RSD109" s="4"/>
      <c r="RSE109" s="4"/>
      <c r="RSF109" s="4"/>
      <c r="RSG109" s="4"/>
      <c r="RSH109" s="4"/>
      <c r="RSI109" s="4"/>
      <c r="RSJ109" s="4"/>
      <c r="RSK109" s="4"/>
      <c r="RSL109" s="4"/>
      <c r="RSM109" s="4"/>
      <c r="RSN109" s="4"/>
      <c r="RSO109" s="4"/>
      <c r="RSP109" s="4"/>
      <c r="RSQ109" s="4"/>
      <c r="RSR109" s="4"/>
      <c r="RSS109" s="4"/>
      <c r="RST109" s="4"/>
      <c r="RSU109" s="4"/>
      <c r="RSV109" s="4"/>
      <c r="RSW109" s="4"/>
      <c r="RSX109" s="4"/>
      <c r="RSY109" s="4"/>
      <c r="RSZ109" s="4"/>
      <c r="RTA109" s="4"/>
      <c r="RTB109" s="4"/>
      <c r="RTC109" s="4"/>
      <c r="RTD109" s="4"/>
      <c r="RTE109" s="4"/>
      <c r="RTF109" s="4"/>
      <c r="RTG109" s="4"/>
      <c r="RTH109" s="4"/>
      <c r="RTI109" s="4"/>
      <c r="RTJ109" s="4"/>
      <c r="RTK109" s="4"/>
      <c r="RTL109" s="4"/>
      <c r="RTM109" s="4"/>
      <c r="RTN109" s="4"/>
      <c r="RTO109" s="4"/>
      <c r="RTP109" s="4"/>
      <c r="RTQ109" s="4"/>
      <c r="RTR109" s="4"/>
      <c r="RTS109" s="4"/>
      <c r="RTT109" s="4"/>
      <c r="RTU109" s="4"/>
      <c r="RTV109" s="4"/>
      <c r="RTW109" s="4"/>
      <c r="RTX109" s="4"/>
      <c r="RTY109" s="4"/>
      <c r="RTZ109" s="4"/>
      <c r="RUA109" s="4"/>
      <c r="RUB109" s="4"/>
      <c r="RUC109" s="4"/>
      <c r="RUD109" s="4"/>
      <c r="RUE109" s="4"/>
      <c r="RUF109" s="4"/>
      <c r="RUG109" s="4"/>
      <c r="RUH109" s="4"/>
      <c r="RUI109" s="4"/>
      <c r="RUJ109" s="4"/>
      <c r="RUK109" s="4"/>
      <c r="RUL109" s="4"/>
      <c r="RUM109" s="4"/>
      <c r="RUN109" s="4"/>
      <c r="RUO109" s="4"/>
      <c r="RUP109" s="4"/>
      <c r="RUQ109" s="4"/>
      <c r="RUR109" s="4"/>
      <c r="RUS109" s="4"/>
      <c r="RUT109" s="4"/>
      <c r="RUU109" s="4"/>
      <c r="RUV109" s="4"/>
      <c r="RUW109" s="4"/>
      <c r="RUX109" s="4"/>
      <c r="RUY109" s="4"/>
      <c r="RUZ109" s="4"/>
      <c r="RVA109" s="4"/>
      <c r="RVB109" s="4"/>
      <c r="RVC109" s="4"/>
      <c r="RVD109" s="4"/>
      <c r="RVE109" s="4"/>
      <c r="RVF109" s="4"/>
      <c r="RVG109" s="4"/>
      <c r="RVH109" s="4"/>
      <c r="RVI109" s="4"/>
      <c r="RVJ109" s="4"/>
      <c r="RVK109" s="4"/>
      <c r="RVL109" s="4"/>
      <c r="RVM109" s="4"/>
      <c r="RVN109" s="4"/>
      <c r="RVO109" s="4"/>
      <c r="RVP109" s="4"/>
      <c r="RVQ109" s="4"/>
      <c r="RVR109" s="4"/>
      <c r="RVS109" s="4"/>
      <c r="RVT109" s="4"/>
      <c r="RVU109" s="4"/>
      <c r="RVV109" s="4"/>
      <c r="RVW109" s="4"/>
      <c r="RVX109" s="4"/>
      <c r="RVY109" s="4"/>
      <c r="RVZ109" s="4"/>
      <c r="RWA109" s="4"/>
      <c r="RWB109" s="4"/>
      <c r="RWC109" s="4"/>
      <c r="RWD109" s="4"/>
      <c r="RWE109" s="4"/>
      <c r="RWF109" s="4"/>
      <c r="RWG109" s="4"/>
      <c r="RWH109" s="4"/>
      <c r="RWI109" s="4"/>
      <c r="RWJ109" s="4"/>
      <c r="RWK109" s="4"/>
      <c r="RWL109" s="4"/>
      <c r="RWM109" s="4"/>
      <c r="RWN109" s="4"/>
      <c r="RWO109" s="4"/>
      <c r="RWP109" s="4"/>
      <c r="RWQ109" s="4"/>
      <c r="RWR109" s="4"/>
      <c r="RWS109" s="4"/>
      <c r="RWT109" s="4"/>
      <c r="RWU109" s="4"/>
      <c r="RWV109" s="4"/>
      <c r="RWW109" s="4"/>
      <c r="RWX109" s="4"/>
      <c r="RWY109" s="4"/>
      <c r="RWZ109" s="4"/>
      <c r="RXA109" s="4"/>
      <c r="RXB109" s="4"/>
      <c r="RXC109" s="4"/>
      <c r="RXD109" s="4"/>
      <c r="RXE109" s="4"/>
      <c r="RXF109" s="4"/>
      <c r="RXG109" s="4"/>
      <c r="RXH109" s="4"/>
      <c r="RXI109" s="4"/>
      <c r="RXJ109" s="4"/>
      <c r="RXK109" s="4"/>
      <c r="RXL109" s="4"/>
      <c r="RXM109" s="4"/>
      <c r="RXN109" s="4"/>
      <c r="RXO109" s="4"/>
      <c r="RXP109" s="4"/>
      <c r="RXQ109" s="4"/>
      <c r="RXR109" s="4"/>
      <c r="RXS109" s="4"/>
      <c r="RXT109" s="4"/>
      <c r="RXU109" s="4"/>
      <c r="RXV109" s="4"/>
      <c r="RXW109" s="4"/>
      <c r="RXX109" s="4"/>
      <c r="RXY109" s="4"/>
      <c r="RXZ109" s="4"/>
      <c r="RYA109" s="4"/>
      <c r="RYB109" s="4"/>
      <c r="RYC109" s="4"/>
      <c r="RYD109" s="4"/>
      <c r="RYE109" s="4"/>
      <c r="RYF109" s="4"/>
      <c r="RYG109" s="4"/>
      <c r="RYH109" s="4"/>
      <c r="RYI109" s="4"/>
      <c r="RYJ109" s="4"/>
      <c r="RYK109" s="4"/>
      <c r="RYL109" s="4"/>
      <c r="RYM109" s="4"/>
      <c r="RYN109" s="4"/>
      <c r="RYO109" s="4"/>
      <c r="RYP109" s="4"/>
      <c r="RYQ109" s="4"/>
      <c r="RYR109" s="4"/>
      <c r="RYS109" s="4"/>
      <c r="RYT109" s="4"/>
      <c r="RYU109" s="4"/>
      <c r="RYV109" s="4"/>
      <c r="RYW109" s="4"/>
      <c r="RYX109" s="4"/>
      <c r="RYY109" s="4"/>
      <c r="RYZ109" s="4"/>
      <c r="RZA109" s="4"/>
      <c r="RZB109" s="4"/>
      <c r="RZC109" s="4"/>
      <c r="RZD109" s="4"/>
      <c r="RZE109" s="4"/>
      <c r="RZF109" s="4"/>
      <c r="RZG109" s="4"/>
      <c r="RZH109" s="4"/>
      <c r="RZI109" s="4"/>
      <c r="RZJ109" s="4"/>
      <c r="RZK109" s="4"/>
      <c r="RZL109" s="4"/>
      <c r="RZM109" s="4"/>
      <c r="RZN109" s="4"/>
      <c r="RZO109" s="4"/>
      <c r="RZP109" s="4"/>
      <c r="RZQ109" s="4"/>
      <c r="RZR109" s="4"/>
      <c r="RZS109" s="4"/>
      <c r="RZT109" s="4"/>
      <c r="RZU109" s="4"/>
      <c r="RZV109" s="4"/>
      <c r="RZW109" s="4"/>
      <c r="RZX109" s="4"/>
      <c r="RZY109" s="4"/>
      <c r="RZZ109" s="4"/>
      <c r="SAA109" s="4"/>
      <c r="SAB109" s="4"/>
      <c r="SAC109" s="4"/>
      <c r="SAD109" s="4"/>
      <c r="SAE109" s="4"/>
      <c r="SAF109" s="4"/>
      <c r="SAG109" s="4"/>
      <c r="SAH109" s="4"/>
      <c r="SAI109" s="4"/>
      <c r="SAJ109" s="4"/>
      <c r="SAK109" s="4"/>
      <c r="SAL109" s="4"/>
      <c r="SAM109" s="4"/>
      <c r="SAN109" s="4"/>
      <c r="SAO109" s="4"/>
      <c r="SAP109" s="4"/>
      <c r="SAQ109" s="4"/>
      <c r="SAR109" s="4"/>
      <c r="SAS109" s="4"/>
      <c r="SAT109" s="4"/>
      <c r="SAU109" s="4"/>
      <c r="SAV109" s="4"/>
      <c r="SAW109" s="4"/>
      <c r="SAX109" s="4"/>
      <c r="SAY109" s="4"/>
      <c r="SAZ109" s="4"/>
      <c r="SBA109" s="4"/>
      <c r="SBB109" s="4"/>
      <c r="SBC109" s="4"/>
      <c r="SBD109" s="4"/>
      <c r="SBE109" s="4"/>
      <c r="SBF109" s="4"/>
      <c r="SBG109" s="4"/>
      <c r="SBH109" s="4"/>
      <c r="SBI109" s="4"/>
      <c r="SBJ109" s="4"/>
      <c r="SBK109" s="4"/>
      <c r="SBL109" s="4"/>
      <c r="SBM109" s="4"/>
      <c r="SBN109" s="4"/>
      <c r="SBO109" s="4"/>
      <c r="SBP109" s="4"/>
      <c r="SBQ109" s="4"/>
      <c r="SBR109" s="4"/>
      <c r="SBS109" s="4"/>
      <c r="SBT109" s="4"/>
      <c r="SBU109" s="4"/>
      <c r="SBV109" s="4"/>
      <c r="SBW109" s="4"/>
      <c r="SBX109" s="4"/>
      <c r="SBY109" s="4"/>
      <c r="SBZ109" s="4"/>
      <c r="SCA109" s="4"/>
      <c r="SCB109" s="4"/>
      <c r="SCC109" s="4"/>
      <c r="SCD109" s="4"/>
      <c r="SCE109" s="4"/>
      <c r="SCF109" s="4"/>
      <c r="SCG109" s="4"/>
      <c r="SCH109" s="4"/>
      <c r="SCI109" s="4"/>
      <c r="SCJ109" s="4"/>
      <c r="SCK109" s="4"/>
      <c r="SCL109" s="4"/>
      <c r="SCM109" s="4"/>
      <c r="SCN109" s="4"/>
      <c r="SCO109" s="4"/>
      <c r="SCP109" s="4"/>
      <c r="SCQ109" s="4"/>
      <c r="SCR109" s="4"/>
      <c r="SCS109" s="4"/>
      <c r="SCT109" s="4"/>
      <c r="SCU109" s="4"/>
      <c r="SCV109" s="4"/>
      <c r="SCW109" s="4"/>
      <c r="SCX109" s="4"/>
      <c r="SCY109" s="4"/>
      <c r="SCZ109" s="4"/>
      <c r="SDA109" s="4"/>
      <c r="SDB109" s="4"/>
      <c r="SDC109" s="4"/>
      <c r="SDD109" s="4"/>
      <c r="SDE109" s="4"/>
      <c r="SDF109" s="4"/>
      <c r="SDG109" s="4"/>
      <c r="SDH109" s="4"/>
      <c r="SDI109" s="4"/>
      <c r="SDJ109" s="4"/>
      <c r="SDK109" s="4"/>
      <c r="SDL109" s="4"/>
      <c r="SDM109" s="4"/>
      <c r="SDN109" s="4"/>
      <c r="SDO109" s="4"/>
      <c r="SDP109" s="4"/>
      <c r="SDQ109" s="4"/>
      <c r="SDR109" s="4"/>
      <c r="SDS109" s="4"/>
      <c r="SDT109" s="4"/>
      <c r="SDU109" s="4"/>
      <c r="SDV109" s="4"/>
      <c r="SDW109" s="4"/>
      <c r="SDX109" s="4"/>
      <c r="SDY109" s="4"/>
      <c r="SDZ109" s="4"/>
      <c r="SEA109" s="4"/>
      <c r="SEB109" s="4"/>
      <c r="SEC109" s="4"/>
      <c r="SED109" s="4"/>
      <c r="SEE109" s="4"/>
      <c r="SEF109" s="4"/>
      <c r="SEG109" s="4"/>
      <c r="SEH109" s="4"/>
      <c r="SEI109" s="4"/>
      <c r="SEJ109" s="4"/>
      <c r="SEK109" s="4"/>
      <c r="SEL109" s="4"/>
      <c r="SEM109" s="4"/>
      <c r="SEN109" s="4"/>
      <c r="SEO109" s="4"/>
      <c r="SEP109" s="4"/>
      <c r="SEQ109" s="4"/>
      <c r="SER109" s="4"/>
      <c r="SES109" s="4"/>
      <c r="SET109" s="4"/>
      <c r="SEU109" s="4"/>
      <c r="SEV109" s="4"/>
      <c r="SEW109" s="4"/>
      <c r="SEX109" s="4"/>
      <c r="SEY109" s="4"/>
      <c r="SEZ109" s="4"/>
      <c r="SFA109" s="4"/>
      <c r="SFB109" s="4"/>
      <c r="SFC109" s="4"/>
      <c r="SFD109" s="4"/>
      <c r="SFE109" s="4"/>
      <c r="SFF109" s="4"/>
      <c r="SFG109" s="4"/>
      <c r="SFH109" s="4"/>
      <c r="SFI109" s="4"/>
      <c r="SFJ109" s="4"/>
      <c r="SFK109" s="4"/>
      <c r="SFL109" s="4"/>
      <c r="SFM109" s="4"/>
      <c r="SFN109" s="4"/>
      <c r="SFO109" s="4"/>
      <c r="SFP109" s="4"/>
      <c r="SFQ109" s="4"/>
      <c r="SFR109" s="4"/>
      <c r="SFS109" s="4"/>
      <c r="SFT109" s="4"/>
      <c r="SFU109" s="4"/>
      <c r="SFV109" s="4"/>
      <c r="SFW109" s="4"/>
      <c r="SFX109" s="4"/>
      <c r="SFY109" s="4"/>
      <c r="SFZ109" s="4"/>
      <c r="SGA109" s="4"/>
      <c r="SGB109" s="4"/>
      <c r="SGC109" s="4"/>
      <c r="SGD109" s="4"/>
      <c r="SGE109" s="4"/>
      <c r="SGF109" s="4"/>
      <c r="SGG109" s="4"/>
      <c r="SGH109" s="4"/>
      <c r="SGI109" s="4"/>
      <c r="SGJ109" s="4"/>
      <c r="SGK109" s="4"/>
      <c r="SGL109" s="4"/>
      <c r="SGM109" s="4"/>
      <c r="SGN109" s="4"/>
      <c r="SGO109" s="4"/>
      <c r="SGP109" s="4"/>
      <c r="SGQ109" s="4"/>
      <c r="SGR109" s="4"/>
      <c r="SGS109" s="4"/>
      <c r="SGT109" s="4"/>
      <c r="SGU109" s="4"/>
      <c r="SGV109" s="4"/>
      <c r="SGW109" s="4"/>
      <c r="SGX109" s="4"/>
      <c r="SGY109" s="4"/>
      <c r="SGZ109" s="4"/>
      <c r="SHA109" s="4"/>
      <c r="SHB109" s="4"/>
      <c r="SHC109" s="4"/>
      <c r="SHD109" s="4"/>
      <c r="SHE109" s="4"/>
      <c r="SHF109" s="4"/>
      <c r="SHG109" s="4"/>
      <c r="SHH109" s="4"/>
      <c r="SHI109" s="4"/>
      <c r="SHJ109" s="4"/>
      <c r="SHK109" s="4"/>
      <c r="SHL109" s="4"/>
      <c r="SHM109" s="4"/>
      <c r="SHN109" s="4"/>
      <c r="SHO109" s="4"/>
      <c r="SHP109" s="4"/>
      <c r="SHQ109" s="4"/>
      <c r="SHR109" s="4"/>
      <c r="SHS109" s="4"/>
      <c r="SHT109" s="4"/>
      <c r="SHU109" s="4"/>
      <c r="SHV109" s="4"/>
      <c r="SHW109" s="4"/>
      <c r="SHX109" s="4"/>
      <c r="SHY109" s="4"/>
      <c r="SHZ109" s="4"/>
      <c r="SIA109" s="4"/>
      <c r="SIB109" s="4"/>
      <c r="SIC109" s="4"/>
      <c r="SID109" s="4"/>
      <c r="SIE109" s="4"/>
      <c r="SIF109" s="4"/>
      <c r="SIG109" s="4"/>
      <c r="SIH109" s="4"/>
      <c r="SII109" s="4"/>
      <c r="SIJ109" s="4"/>
      <c r="SIK109" s="4"/>
      <c r="SIL109" s="4"/>
      <c r="SIM109" s="4"/>
      <c r="SIN109" s="4"/>
      <c r="SIO109" s="4"/>
      <c r="SIP109" s="4"/>
      <c r="SIQ109" s="4"/>
      <c r="SIR109" s="4"/>
      <c r="SIS109" s="4"/>
      <c r="SIT109" s="4"/>
      <c r="SIU109" s="4"/>
      <c r="SIV109" s="4"/>
      <c r="SIW109" s="4"/>
      <c r="SIX109" s="4"/>
      <c r="SIY109" s="4"/>
      <c r="SIZ109" s="4"/>
      <c r="SJA109" s="4"/>
      <c r="SJB109" s="4"/>
      <c r="SJC109" s="4"/>
      <c r="SJD109" s="4"/>
      <c r="SJE109" s="4"/>
      <c r="SJF109" s="4"/>
      <c r="SJG109" s="4"/>
      <c r="SJH109" s="4"/>
      <c r="SJI109" s="4"/>
      <c r="SJJ109" s="4"/>
      <c r="SJK109" s="4"/>
      <c r="SJL109" s="4"/>
      <c r="SJM109" s="4"/>
      <c r="SJN109" s="4"/>
      <c r="SJO109" s="4"/>
      <c r="SJP109" s="4"/>
      <c r="SJQ109" s="4"/>
      <c r="SJR109" s="4"/>
      <c r="SJS109" s="4"/>
      <c r="SJT109" s="4"/>
      <c r="SJU109" s="4"/>
      <c r="SJV109" s="4"/>
      <c r="SJW109" s="4"/>
      <c r="SJX109" s="4"/>
      <c r="SJY109" s="4"/>
      <c r="SJZ109" s="4"/>
      <c r="SKA109" s="4"/>
      <c r="SKB109" s="4"/>
      <c r="SKC109" s="4"/>
      <c r="SKD109" s="4"/>
      <c r="SKE109" s="4"/>
      <c r="SKF109" s="4"/>
      <c r="SKG109" s="4"/>
      <c r="SKH109" s="4"/>
      <c r="SKI109" s="4"/>
      <c r="SKJ109" s="4"/>
      <c r="SKK109" s="4"/>
      <c r="SKL109" s="4"/>
      <c r="SKM109" s="4"/>
      <c r="SKN109" s="4"/>
      <c r="SKO109" s="4"/>
      <c r="SKP109" s="4"/>
      <c r="SKQ109" s="4"/>
      <c r="SKR109" s="4"/>
      <c r="SKS109" s="4"/>
      <c r="SKT109" s="4"/>
      <c r="SKU109" s="4"/>
      <c r="SKV109" s="4"/>
      <c r="SKW109" s="4"/>
      <c r="SKX109" s="4"/>
      <c r="SKY109" s="4"/>
      <c r="SKZ109" s="4"/>
      <c r="SLA109" s="4"/>
      <c r="SLB109" s="4"/>
      <c r="SLC109" s="4"/>
      <c r="SLD109" s="4"/>
      <c r="SLE109" s="4"/>
      <c r="SLF109" s="4"/>
      <c r="SLG109" s="4"/>
      <c r="SLH109" s="4"/>
      <c r="SLI109" s="4"/>
      <c r="SLJ109" s="4"/>
      <c r="SLK109" s="4"/>
      <c r="SLL109" s="4"/>
      <c r="SLM109" s="4"/>
      <c r="SLN109" s="4"/>
      <c r="SLO109" s="4"/>
      <c r="SLP109" s="4"/>
      <c r="SLQ109" s="4"/>
      <c r="SLR109" s="4"/>
      <c r="SLS109" s="4"/>
      <c r="SLT109" s="4"/>
      <c r="SLU109" s="4"/>
      <c r="SLV109" s="4"/>
      <c r="SLW109" s="4"/>
      <c r="SLX109" s="4"/>
      <c r="SLY109" s="4"/>
      <c r="SLZ109" s="4"/>
      <c r="SMA109" s="4"/>
      <c r="SMB109" s="4"/>
      <c r="SMC109" s="4"/>
      <c r="SMD109" s="4"/>
      <c r="SME109" s="4"/>
      <c r="SMF109" s="4"/>
      <c r="SMG109" s="4"/>
      <c r="SMH109" s="4"/>
      <c r="SMI109" s="4"/>
      <c r="SMJ109" s="4"/>
      <c r="SMK109" s="4"/>
      <c r="SML109" s="4"/>
      <c r="SMM109" s="4"/>
      <c r="SMN109" s="4"/>
      <c r="SMO109" s="4"/>
      <c r="SMP109" s="4"/>
      <c r="SMQ109" s="4"/>
      <c r="SMR109" s="4"/>
      <c r="SMS109" s="4"/>
      <c r="SMT109" s="4"/>
      <c r="SMU109" s="4"/>
      <c r="SMV109" s="4"/>
      <c r="SMW109" s="4"/>
      <c r="SMX109" s="4"/>
      <c r="SMY109" s="4"/>
      <c r="SMZ109" s="4"/>
      <c r="SNA109" s="4"/>
      <c r="SNB109" s="4"/>
      <c r="SNC109" s="4"/>
      <c r="SND109" s="4"/>
      <c r="SNE109" s="4"/>
      <c r="SNF109" s="4"/>
      <c r="SNG109" s="4"/>
      <c r="SNH109" s="4"/>
      <c r="SNI109" s="4"/>
      <c r="SNJ109" s="4"/>
      <c r="SNK109" s="4"/>
      <c r="SNL109" s="4"/>
      <c r="SNM109" s="4"/>
      <c r="SNN109" s="4"/>
      <c r="SNO109" s="4"/>
      <c r="SNP109" s="4"/>
      <c r="SNQ109" s="4"/>
      <c r="SNR109" s="4"/>
      <c r="SNS109" s="4"/>
      <c r="SNT109" s="4"/>
      <c r="SNU109" s="4"/>
      <c r="SNV109" s="4"/>
      <c r="SNW109" s="4"/>
      <c r="SNX109" s="4"/>
      <c r="SNY109" s="4"/>
      <c r="SNZ109" s="4"/>
      <c r="SOA109" s="4"/>
      <c r="SOB109" s="4"/>
      <c r="SOC109" s="4"/>
      <c r="SOD109" s="4"/>
      <c r="SOE109" s="4"/>
      <c r="SOF109" s="4"/>
      <c r="SOG109" s="4"/>
      <c r="SOH109" s="4"/>
      <c r="SOI109" s="4"/>
      <c r="SOJ109" s="4"/>
      <c r="SOK109" s="4"/>
      <c r="SOL109" s="4"/>
      <c r="SOM109" s="4"/>
      <c r="SON109" s="4"/>
      <c r="SOO109" s="4"/>
      <c r="SOP109" s="4"/>
      <c r="SOQ109" s="4"/>
      <c r="SOR109" s="4"/>
      <c r="SOS109" s="4"/>
      <c r="SOT109" s="4"/>
      <c r="SOU109" s="4"/>
      <c r="SOV109" s="4"/>
      <c r="SOW109" s="4"/>
      <c r="SOX109" s="4"/>
      <c r="SOY109" s="4"/>
      <c r="SOZ109" s="4"/>
      <c r="SPA109" s="4"/>
      <c r="SPB109" s="4"/>
      <c r="SPC109" s="4"/>
      <c r="SPD109" s="4"/>
      <c r="SPE109" s="4"/>
      <c r="SPF109" s="4"/>
      <c r="SPG109" s="4"/>
      <c r="SPH109" s="4"/>
      <c r="SPI109" s="4"/>
      <c r="SPJ109" s="4"/>
      <c r="SPK109" s="4"/>
      <c r="SPL109" s="4"/>
      <c r="SPM109" s="4"/>
      <c r="SPN109" s="4"/>
      <c r="SPO109" s="4"/>
      <c r="SPP109" s="4"/>
      <c r="SPQ109" s="4"/>
      <c r="SPR109" s="4"/>
      <c r="SPS109" s="4"/>
      <c r="SPT109" s="4"/>
      <c r="SPU109" s="4"/>
      <c r="SPV109" s="4"/>
      <c r="SPW109" s="4"/>
      <c r="SPX109" s="4"/>
      <c r="SPY109" s="4"/>
      <c r="SPZ109" s="4"/>
      <c r="SQA109" s="4"/>
      <c r="SQB109" s="4"/>
      <c r="SQC109" s="4"/>
      <c r="SQD109" s="4"/>
      <c r="SQE109" s="4"/>
      <c r="SQF109" s="4"/>
      <c r="SQG109" s="4"/>
      <c r="SQH109" s="4"/>
      <c r="SQI109" s="4"/>
      <c r="SQJ109" s="4"/>
      <c r="SQK109" s="4"/>
      <c r="SQL109" s="4"/>
      <c r="SQM109" s="4"/>
      <c r="SQN109" s="4"/>
      <c r="SQO109" s="4"/>
      <c r="SQP109" s="4"/>
      <c r="SQQ109" s="4"/>
      <c r="SQR109" s="4"/>
      <c r="SQS109" s="4"/>
      <c r="SQT109" s="4"/>
      <c r="SQU109" s="4"/>
      <c r="SQV109" s="4"/>
      <c r="SQW109" s="4"/>
      <c r="SQX109" s="4"/>
      <c r="SQY109" s="4"/>
      <c r="SQZ109" s="4"/>
      <c r="SRA109" s="4"/>
      <c r="SRB109" s="4"/>
      <c r="SRC109" s="4"/>
      <c r="SRD109" s="4"/>
      <c r="SRE109" s="4"/>
      <c r="SRF109" s="4"/>
      <c r="SRG109" s="4"/>
      <c r="SRH109" s="4"/>
      <c r="SRI109" s="4"/>
      <c r="SRJ109" s="4"/>
      <c r="SRK109" s="4"/>
      <c r="SRL109" s="4"/>
      <c r="SRM109" s="4"/>
      <c r="SRN109" s="4"/>
      <c r="SRO109" s="4"/>
      <c r="SRP109" s="4"/>
      <c r="SRQ109" s="4"/>
      <c r="SRR109" s="4"/>
      <c r="SRS109" s="4"/>
      <c r="SRT109" s="4"/>
      <c r="SRU109" s="4"/>
      <c r="SRV109" s="4"/>
      <c r="SRW109" s="4"/>
      <c r="SRX109" s="4"/>
      <c r="SRY109" s="4"/>
      <c r="SRZ109" s="4"/>
      <c r="SSA109" s="4"/>
      <c r="SSB109" s="4"/>
      <c r="SSC109" s="4"/>
      <c r="SSD109" s="4"/>
      <c r="SSE109" s="4"/>
      <c r="SSF109" s="4"/>
      <c r="SSG109" s="4"/>
      <c r="SSH109" s="4"/>
      <c r="SSI109" s="4"/>
      <c r="SSJ109" s="4"/>
      <c r="SSK109" s="4"/>
      <c r="SSL109" s="4"/>
      <c r="SSM109" s="4"/>
      <c r="SSN109" s="4"/>
      <c r="SSO109" s="4"/>
      <c r="SSP109" s="4"/>
      <c r="SSQ109" s="4"/>
      <c r="SSR109" s="4"/>
      <c r="SSS109" s="4"/>
      <c r="SST109" s="4"/>
      <c r="SSU109" s="4"/>
      <c r="SSV109" s="4"/>
      <c r="SSW109" s="4"/>
      <c r="SSX109" s="4"/>
      <c r="SSY109" s="4"/>
      <c r="SSZ109" s="4"/>
      <c r="STA109" s="4"/>
      <c r="STB109" s="4"/>
      <c r="STC109" s="4"/>
      <c r="STD109" s="4"/>
      <c r="STE109" s="4"/>
      <c r="STF109" s="4"/>
      <c r="STG109" s="4"/>
      <c r="STH109" s="4"/>
      <c r="STI109" s="4"/>
      <c r="STJ109" s="4"/>
      <c r="STK109" s="4"/>
      <c r="STL109" s="4"/>
      <c r="STM109" s="4"/>
      <c r="STN109" s="4"/>
      <c r="STO109" s="4"/>
      <c r="STP109" s="4"/>
      <c r="STQ109" s="4"/>
      <c r="STR109" s="4"/>
      <c r="STS109" s="4"/>
      <c r="STT109" s="4"/>
      <c r="STU109" s="4"/>
      <c r="STV109" s="4"/>
      <c r="STW109" s="4"/>
      <c r="STX109" s="4"/>
      <c r="STY109" s="4"/>
      <c r="STZ109" s="4"/>
      <c r="SUA109" s="4"/>
      <c r="SUB109" s="4"/>
      <c r="SUC109" s="4"/>
      <c r="SUD109" s="4"/>
      <c r="SUE109" s="4"/>
      <c r="SUF109" s="4"/>
      <c r="SUG109" s="4"/>
      <c r="SUH109" s="4"/>
      <c r="SUI109" s="4"/>
      <c r="SUJ109" s="4"/>
      <c r="SUK109" s="4"/>
      <c r="SUL109" s="4"/>
      <c r="SUM109" s="4"/>
      <c r="SUN109" s="4"/>
      <c r="SUO109" s="4"/>
      <c r="SUP109" s="4"/>
      <c r="SUQ109" s="4"/>
      <c r="SUR109" s="4"/>
      <c r="SUS109" s="4"/>
      <c r="SUT109" s="4"/>
      <c r="SUU109" s="4"/>
      <c r="SUV109" s="4"/>
      <c r="SUW109" s="4"/>
      <c r="SUX109" s="4"/>
      <c r="SUY109" s="4"/>
      <c r="SUZ109" s="4"/>
      <c r="SVA109" s="4"/>
      <c r="SVB109" s="4"/>
      <c r="SVC109" s="4"/>
      <c r="SVD109" s="4"/>
      <c r="SVE109" s="4"/>
      <c r="SVF109" s="4"/>
      <c r="SVG109" s="4"/>
      <c r="SVH109" s="4"/>
      <c r="SVI109" s="4"/>
      <c r="SVJ109" s="4"/>
      <c r="SVK109" s="4"/>
      <c r="SVL109" s="4"/>
      <c r="SVM109" s="4"/>
      <c r="SVN109" s="4"/>
      <c r="SVO109" s="4"/>
      <c r="SVP109" s="4"/>
      <c r="SVQ109" s="4"/>
      <c r="SVR109" s="4"/>
      <c r="SVS109" s="4"/>
      <c r="SVT109" s="4"/>
      <c r="SVU109" s="4"/>
      <c r="SVV109" s="4"/>
      <c r="SVW109" s="4"/>
      <c r="SVX109" s="4"/>
      <c r="SVY109" s="4"/>
      <c r="SVZ109" s="4"/>
      <c r="SWA109" s="4"/>
      <c r="SWB109" s="4"/>
      <c r="SWC109" s="4"/>
      <c r="SWD109" s="4"/>
      <c r="SWE109" s="4"/>
      <c r="SWF109" s="4"/>
      <c r="SWG109" s="4"/>
      <c r="SWH109" s="4"/>
      <c r="SWI109" s="4"/>
      <c r="SWJ109" s="4"/>
      <c r="SWK109" s="4"/>
      <c r="SWL109" s="4"/>
      <c r="SWM109" s="4"/>
      <c r="SWN109" s="4"/>
      <c r="SWO109" s="4"/>
      <c r="SWP109" s="4"/>
      <c r="SWQ109" s="4"/>
      <c r="SWR109" s="4"/>
      <c r="SWS109" s="4"/>
      <c r="SWT109" s="4"/>
      <c r="SWU109" s="4"/>
      <c r="SWV109" s="4"/>
      <c r="SWW109" s="4"/>
      <c r="SWX109" s="4"/>
      <c r="SWY109" s="4"/>
      <c r="SWZ109" s="4"/>
      <c r="SXA109" s="4"/>
      <c r="SXB109" s="4"/>
      <c r="SXC109" s="4"/>
      <c r="SXD109" s="4"/>
      <c r="SXE109" s="4"/>
      <c r="SXF109" s="4"/>
      <c r="SXG109" s="4"/>
      <c r="SXH109" s="4"/>
      <c r="SXI109" s="4"/>
      <c r="SXJ109" s="4"/>
      <c r="SXK109" s="4"/>
      <c r="SXL109" s="4"/>
      <c r="SXM109" s="4"/>
      <c r="SXN109" s="4"/>
      <c r="SXO109" s="4"/>
      <c r="SXP109" s="4"/>
      <c r="SXQ109" s="4"/>
      <c r="SXR109" s="4"/>
      <c r="SXS109" s="4"/>
      <c r="SXT109" s="4"/>
      <c r="SXU109" s="4"/>
      <c r="SXV109" s="4"/>
      <c r="SXW109" s="4"/>
      <c r="SXX109" s="4"/>
      <c r="SXY109" s="4"/>
      <c r="SXZ109" s="4"/>
      <c r="SYA109" s="4"/>
      <c r="SYB109" s="4"/>
      <c r="SYC109" s="4"/>
      <c r="SYD109" s="4"/>
      <c r="SYE109" s="4"/>
      <c r="SYF109" s="4"/>
      <c r="SYG109" s="4"/>
      <c r="SYH109" s="4"/>
      <c r="SYI109" s="4"/>
      <c r="SYJ109" s="4"/>
      <c r="SYK109" s="4"/>
      <c r="SYL109" s="4"/>
      <c r="SYM109" s="4"/>
      <c r="SYN109" s="4"/>
      <c r="SYO109" s="4"/>
      <c r="SYP109" s="4"/>
      <c r="SYQ109" s="4"/>
      <c r="SYR109" s="4"/>
      <c r="SYS109" s="4"/>
      <c r="SYT109" s="4"/>
      <c r="SYU109" s="4"/>
      <c r="SYV109" s="4"/>
      <c r="SYW109" s="4"/>
      <c r="SYX109" s="4"/>
      <c r="SYY109" s="4"/>
      <c r="SYZ109" s="4"/>
      <c r="SZA109" s="4"/>
      <c r="SZB109" s="4"/>
      <c r="SZC109" s="4"/>
      <c r="SZD109" s="4"/>
      <c r="SZE109" s="4"/>
      <c r="SZF109" s="4"/>
      <c r="SZG109" s="4"/>
      <c r="SZH109" s="4"/>
      <c r="SZI109" s="4"/>
      <c r="SZJ109" s="4"/>
      <c r="SZK109" s="4"/>
      <c r="SZL109" s="4"/>
      <c r="SZM109" s="4"/>
      <c r="SZN109" s="4"/>
      <c r="SZO109" s="4"/>
      <c r="SZP109" s="4"/>
      <c r="SZQ109" s="4"/>
      <c r="SZR109" s="4"/>
      <c r="SZS109" s="4"/>
      <c r="SZT109" s="4"/>
      <c r="SZU109" s="4"/>
      <c r="SZV109" s="4"/>
      <c r="SZW109" s="4"/>
      <c r="SZX109" s="4"/>
      <c r="SZY109" s="4"/>
      <c r="SZZ109" s="4"/>
      <c r="TAA109" s="4"/>
      <c r="TAB109" s="4"/>
      <c r="TAC109" s="4"/>
      <c r="TAD109" s="4"/>
      <c r="TAE109" s="4"/>
      <c r="TAF109" s="4"/>
      <c r="TAG109" s="4"/>
      <c r="TAH109" s="4"/>
      <c r="TAI109" s="4"/>
      <c r="TAJ109" s="4"/>
      <c r="TAK109" s="4"/>
      <c r="TAL109" s="4"/>
      <c r="TAM109" s="4"/>
      <c r="TAN109" s="4"/>
      <c r="TAO109" s="4"/>
      <c r="TAP109" s="4"/>
      <c r="TAQ109" s="4"/>
      <c r="TAR109" s="4"/>
      <c r="TAS109" s="4"/>
      <c r="TAT109" s="4"/>
      <c r="TAU109" s="4"/>
      <c r="TAV109" s="4"/>
      <c r="TAW109" s="4"/>
      <c r="TAX109" s="4"/>
      <c r="TAY109" s="4"/>
      <c r="TAZ109" s="4"/>
      <c r="TBA109" s="4"/>
      <c r="TBB109" s="4"/>
      <c r="TBC109" s="4"/>
      <c r="TBD109" s="4"/>
      <c r="TBE109" s="4"/>
      <c r="TBF109" s="4"/>
      <c r="TBG109" s="4"/>
      <c r="TBH109" s="4"/>
      <c r="TBI109" s="4"/>
      <c r="TBJ109" s="4"/>
      <c r="TBK109" s="4"/>
      <c r="TBL109" s="4"/>
      <c r="TBM109" s="4"/>
      <c r="TBN109" s="4"/>
      <c r="TBO109" s="4"/>
      <c r="TBP109" s="4"/>
      <c r="TBQ109" s="4"/>
      <c r="TBR109" s="4"/>
      <c r="TBS109" s="4"/>
      <c r="TBT109" s="4"/>
      <c r="TBU109" s="4"/>
      <c r="TBV109" s="4"/>
      <c r="TBW109" s="4"/>
      <c r="TBX109" s="4"/>
      <c r="TBY109" s="4"/>
      <c r="TBZ109" s="4"/>
      <c r="TCA109" s="4"/>
      <c r="TCB109" s="4"/>
      <c r="TCC109" s="4"/>
      <c r="TCD109" s="4"/>
      <c r="TCE109" s="4"/>
      <c r="TCF109" s="4"/>
      <c r="TCG109" s="4"/>
      <c r="TCH109" s="4"/>
      <c r="TCI109" s="4"/>
      <c r="TCJ109" s="4"/>
      <c r="TCK109" s="4"/>
      <c r="TCL109" s="4"/>
      <c r="TCM109" s="4"/>
      <c r="TCN109" s="4"/>
      <c r="TCO109" s="4"/>
      <c r="TCP109" s="4"/>
      <c r="TCQ109" s="4"/>
      <c r="TCR109" s="4"/>
      <c r="TCS109" s="4"/>
      <c r="TCT109" s="4"/>
      <c r="TCU109" s="4"/>
      <c r="TCV109" s="4"/>
      <c r="TCW109" s="4"/>
      <c r="TCX109" s="4"/>
      <c r="TCY109" s="4"/>
      <c r="TCZ109" s="4"/>
      <c r="TDA109" s="4"/>
      <c r="TDB109" s="4"/>
      <c r="TDC109" s="4"/>
      <c r="TDD109" s="4"/>
      <c r="TDE109" s="4"/>
      <c r="TDF109" s="4"/>
      <c r="TDG109" s="4"/>
      <c r="TDH109" s="4"/>
      <c r="TDI109" s="4"/>
      <c r="TDJ109" s="4"/>
      <c r="TDK109" s="4"/>
      <c r="TDL109" s="4"/>
      <c r="TDM109" s="4"/>
      <c r="TDN109" s="4"/>
      <c r="TDO109" s="4"/>
      <c r="TDP109" s="4"/>
      <c r="TDQ109" s="4"/>
      <c r="TDR109" s="4"/>
      <c r="TDS109" s="4"/>
      <c r="TDT109" s="4"/>
      <c r="TDU109" s="4"/>
      <c r="TDV109" s="4"/>
      <c r="TDW109" s="4"/>
      <c r="TDX109" s="4"/>
      <c r="TDY109" s="4"/>
      <c r="TDZ109" s="4"/>
      <c r="TEA109" s="4"/>
      <c r="TEB109" s="4"/>
      <c r="TEC109" s="4"/>
      <c r="TED109" s="4"/>
      <c r="TEE109" s="4"/>
      <c r="TEF109" s="4"/>
      <c r="TEG109" s="4"/>
      <c r="TEH109" s="4"/>
      <c r="TEI109" s="4"/>
      <c r="TEJ109" s="4"/>
      <c r="TEK109" s="4"/>
      <c r="TEL109" s="4"/>
      <c r="TEM109" s="4"/>
      <c r="TEN109" s="4"/>
      <c r="TEO109" s="4"/>
      <c r="TEP109" s="4"/>
      <c r="TEQ109" s="4"/>
      <c r="TER109" s="4"/>
      <c r="TES109" s="4"/>
      <c r="TET109" s="4"/>
      <c r="TEU109" s="4"/>
      <c r="TEV109" s="4"/>
      <c r="TEW109" s="4"/>
      <c r="TEX109" s="4"/>
      <c r="TEY109" s="4"/>
      <c r="TEZ109" s="4"/>
      <c r="TFA109" s="4"/>
      <c r="TFB109" s="4"/>
      <c r="TFC109" s="4"/>
      <c r="TFD109" s="4"/>
      <c r="TFE109" s="4"/>
      <c r="TFF109" s="4"/>
      <c r="TFG109" s="4"/>
      <c r="TFH109" s="4"/>
      <c r="TFI109" s="4"/>
      <c r="TFJ109" s="4"/>
      <c r="TFK109" s="4"/>
      <c r="TFL109" s="4"/>
      <c r="TFM109" s="4"/>
      <c r="TFN109" s="4"/>
      <c r="TFO109" s="4"/>
      <c r="TFP109" s="4"/>
      <c r="TFQ109" s="4"/>
      <c r="TFR109" s="4"/>
      <c r="TFS109" s="4"/>
      <c r="TFT109" s="4"/>
      <c r="TFU109" s="4"/>
      <c r="TFV109" s="4"/>
      <c r="TFW109" s="4"/>
      <c r="TFX109" s="4"/>
      <c r="TFY109" s="4"/>
      <c r="TFZ109" s="4"/>
      <c r="TGA109" s="4"/>
      <c r="TGB109" s="4"/>
      <c r="TGC109" s="4"/>
      <c r="TGD109" s="4"/>
      <c r="TGE109" s="4"/>
      <c r="TGF109" s="4"/>
      <c r="TGG109" s="4"/>
      <c r="TGH109" s="4"/>
      <c r="TGI109" s="4"/>
      <c r="TGJ109" s="4"/>
      <c r="TGK109" s="4"/>
      <c r="TGL109" s="4"/>
      <c r="TGM109" s="4"/>
      <c r="TGN109" s="4"/>
      <c r="TGO109" s="4"/>
      <c r="TGP109" s="4"/>
      <c r="TGQ109" s="4"/>
      <c r="TGR109" s="4"/>
      <c r="TGS109" s="4"/>
      <c r="TGT109" s="4"/>
      <c r="TGU109" s="4"/>
      <c r="TGV109" s="4"/>
      <c r="TGW109" s="4"/>
      <c r="TGX109" s="4"/>
      <c r="TGY109" s="4"/>
      <c r="TGZ109" s="4"/>
      <c r="THA109" s="4"/>
      <c r="THB109" s="4"/>
      <c r="THC109" s="4"/>
      <c r="THD109" s="4"/>
      <c r="THE109" s="4"/>
      <c r="THF109" s="4"/>
      <c r="THG109" s="4"/>
      <c r="THH109" s="4"/>
      <c r="THI109" s="4"/>
      <c r="THJ109" s="4"/>
      <c r="THK109" s="4"/>
      <c r="THL109" s="4"/>
      <c r="THM109" s="4"/>
      <c r="THN109" s="4"/>
      <c r="THO109" s="4"/>
      <c r="THP109" s="4"/>
      <c r="THQ109" s="4"/>
      <c r="THR109" s="4"/>
      <c r="THS109" s="4"/>
      <c r="THT109" s="4"/>
      <c r="THU109" s="4"/>
      <c r="THV109" s="4"/>
      <c r="THW109" s="4"/>
      <c r="THX109" s="4"/>
      <c r="THY109" s="4"/>
      <c r="THZ109" s="4"/>
      <c r="TIA109" s="4"/>
      <c r="TIB109" s="4"/>
      <c r="TIC109" s="4"/>
      <c r="TID109" s="4"/>
      <c r="TIE109" s="4"/>
      <c r="TIF109" s="4"/>
      <c r="TIG109" s="4"/>
      <c r="TIH109" s="4"/>
      <c r="TII109" s="4"/>
      <c r="TIJ109" s="4"/>
      <c r="TIK109" s="4"/>
      <c r="TIL109" s="4"/>
      <c r="TIM109" s="4"/>
      <c r="TIN109" s="4"/>
      <c r="TIO109" s="4"/>
      <c r="TIP109" s="4"/>
      <c r="TIQ109" s="4"/>
      <c r="TIR109" s="4"/>
      <c r="TIS109" s="4"/>
      <c r="TIT109" s="4"/>
      <c r="TIU109" s="4"/>
      <c r="TIV109" s="4"/>
      <c r="TIW109" s="4"/>
      <c r="TIX109" s="4"/>
      <c r="TIY109" s="4"/>
      <c r="TIZ109" s="4"/>
      <c r="TJA109" s="4"/>
      <c r="TJB109" s="4"/>
      <c r="TJC109" s="4"/>
      <c r="TJD109" s="4"/>
      <c r="TJE109" s="4"/>
      <c r="TJF109" s="4"/>
      <c r="TJG109" s="4"/>
      <c r="TJH109" s="4"/>
      <c r="TJI109" s="4"/>
      <c r="TJJ109" s="4"/>
      <c r="TJK109" s="4"/>
      <c r="TJL109" s="4"/>
      <c r="TJM109" s="4"/>
      <c r="TJN109" s="4"/>
      <c r="TJO109" s="4"/>
      <c r="TJP109" s="4"/>
      <c r="TJQ109" s="4"/>
      <c r="TJR109" s="4"/>
      <c r="TJS109" s="4"/>
      <c r="TJT109" s="4"/>
      <c r="TJU109" s="4"/>
      <c r="TJV109" s="4"/>
      <c r="TJW109" s="4"/>
      <c r="TJX109" s="4"/>
      <c r="TJY109" s="4"/>
      <c r="TJZ109" s="4"/>
      <c r="TKA109" s="4"/>
      <c r="TKB109" s="4"/>
      <c r="TKC109" s="4"/>
      <c r="TKD109" s="4"/>
      <c r="TKE109" s="4"/>
      <c r="TKF109" s="4"/>
      <c r="TKG109" s="4"/>
      <c r="TKH109" s="4"/>
      <c r="TKI109" s="4"/>
      <c r="TKJ109" s="4"/>
      <c r="TKK109" s="4"/>
      <c r="TKL109" s="4"/>
      <c r="TKM109" s="4"/>
      <c r="TKN109" s="4"/>
      <c r="TKO109" s="4"/>
      <c r="TKP109" s="4"/>
      <c r="TKQ109" s="4"/>
      <c r="TKR109" s="4"/>
      <c r="TKS109" s="4"/>
      <c r="TKT109" s="4"/>
      <c r="TKU109" s="4"/>
      <c r="TKV109" s="4"/>
      <c r="TKW109" s="4"/>
      <c r="TKX109" s="4"/>
      <c r="TKY109" s="4"/>
      <c r="TKZ109" s="4"/>
      <c r="TLA109" s="4"/>
      <c r="TLB109" s="4"/>
      <c r="TLC109" s="4"/>
      <c r="TLD109" s="4"/>
      <c r="TLE109" s="4"/>
      <c r="TLF109" s="4"/>
      <c r="TLG109" s="4"/>
      <c r="TLH109" s="4"/>
      <c r="TLI109" s="4"/>
      <c r="TLJ109" s="4"/>
      <c r="TLK109" s="4"/>
      <c r="TLL109" s="4"/>
      <c r="TLM109" s="4"/>
      <c r="TLN109" s="4"/>
      <c r="TLO109" s="4"/>
      <c r="TLP109" s="4"/>
      <c r="TLQ109" s="4"/>
      <c r="TLR109" s="4"/>
      <c r="TLS109" s="4"/>
      <c r="TLT109" s="4"/>
      <c r="TLU109" s="4"/>
      <c r="TLV109" s="4"/>
      <c r="TLW109" s="4"/>
      <c r="TLX109" s="4"/>
      <c r="TLY109" s="4"/>
      <c r="TLZ109" s="4"/>
      <c r="TMA109" s="4"/>
      <c r="TMB109" s="4"/>
      <c r="TMC109" s="4"/>
      <c r="TMD109" s="4"/>
      <c r="TME109" s="4"/>
      <c r="TMF109" s="4"/>
      <c r="TMG109" s="4"/>
      <c r="TMH109" s="4"/>
      <c r="TMI109" s="4"/>
      <c r="TMJ109" s="4"/>
      <c r="TMK109" s="4"/>
      <c r="TML109" s="4"/>
      <c r="TMM109" s="4"/>
      <c r="TMN109" s="4"/>
      <c r="TMO109" s="4"/>
      <c r="TMP109" s="4"/>
      <c r="TMQ109" s="4"/>
      <c r="TMR109" s="4"/>
      <c r="TMS109" s="4"/>
      <c r="TMT109" s="4"/>
      <c r="TMU109" s="4"/>
      <c r="TMV109" s="4"/>
      <c r="TMW109" s="4"/>
      <c r="TMX109" s="4"/>
      <c r="TMY109" s="4"/>
      <c r="TMZ109" s="4"/>
      <c r="TNA109" s="4"/>
      <c r="TNB109" s="4"/>
      <c r="TNC109" s="4"/>
      <c r="TND109" s="4"/>
      <c r="TNE109" s="4"/>
      <c r="TNF109" s="4"/>
      <c r="TNG109" s="4"/>
      <c r="TNH109" s="4"/>
      <c r="TNI109" s="4"/>
      <c r="TNJ109" s="4"/>
      <c r="TNK109" s="4"/>
      <c r="TNL109" s="4"/>
      <c r="TNM109" s="4"/>
      <c r="TNN109" s="4"/>
      <c r="TNO109" s="4"/>
      <c r="TNP109" s="4"/>
      <c r="TNQ109" s="4"/>
      <c r="TNR109" s="4"/>
      <c r="TNS109" s="4"/>
      <c r="TNT109" s="4"/>
      <c r="TNU109" s="4"/>
      <c r="TNV109" s="4"/>
      <c r="TNW109" s="4"/>
      <c r="TNX109" s="4"/>
      <c r="TNY109" s="4"/>
      <c r="TNZ109" s="4"/>
      <c r="TOA109" s="4"/>
      <c r="TOB109" s="4"/>
      <c r="TOC109" s="4"/>
      <c r="TOD109" s="4"/>
      <c r="TOE109" s="4"/>
      <c r="TOF109" s="4"/>
      <c r="TOG109" s="4"/>
      <c r="TOH109" s="4"/>
      <c r="TOI109" s="4"/>
      <c r="TOJ109" s="4"/>
      <c r="TOK109" s="4"/>
      <c r="TOL109" s="4"/>
      <c r="TOM109" s="4"/>
      <c r="TON109" s="4"/>
      <c r="TOO109" s="4"/>
      <c r="TOP109" s="4"/>
      <c r="TOQ109" s="4"/>
      <c r="TOR109" s="4"/>
      <c r="TOS109" s="4"/>
      <c r="TOT109" s="4"/>
      <c r="TOU109" s="4"/>
      <c r="TOV109" s="4"/>
      <c r="TOW109" s="4"/>
      <c r="TOX109" s="4"/>
      <c r="TOY109" s="4"/>
      <c r="TOZ109" s="4"/>
      <c r="TPA109" s="4"/>
      <c r="TPB109" s="4"/>
      <c r="TPC109" s="4"/>
      <c r="TPD109" s="4"/>
      <c r="TPE109" s="4"/>
      <c r="TPF109" s="4"/>
      <c r="TPG109" s="4"/>
      <c r="TPH109" s="4"/>
      <c r="TPI109" s="4"/>
      <c r="TPJ109" s="4"/>
      <c r="TPK109" s="4"/>
      <c r="TPL109" s="4"/>
      <c r="TPM109" s="4"/>
      <c r="TPN109" s="4"/>
      <c r="TPO109" s="4"/>
      <c r="TPP109" s="4"/>
      <c r="TPQ109" s="4"/>
      <c r="TPR109" s="4"/>
      <c r="TPS109" s="4"/>
      <c r="TPT109" s="4"/>
      <c r="TPU109" s="4"/>
      <c r="TPV109" s="4"/>
      <c r="TPW109" s="4"/>
      <c r="TPX109" s="4"/>
      <c r="TPY109" s="4"/>
      <c r="TPZ109" s="4"/>
      <c r="TQA109" s="4"/>
      <c r="TQB109" s="4"/>
      <c r="TQC109" s="4"/>
      <c r="TQD109" s="4"/>
      <c r="TQE109" s="4"/>
      <c r="TQF109" s="4"/>
      <c r="TQG109" s="4"/>
      <c r="TQH109" s="4"/>
      <c r="TQI109" s="4"/>
      <c r="TQJ109" s="4"/>
      <c r="TQK109" s="4"/>
      <c r="TQL109" s="4"/>
      <c r="TQM109" s="4"/>
      <c r="TQN109" s="4"/>
      <c r="TQO109" s="4"/>
      <c r="TQP109" s="4"/>
      <c r="TQQ109" s="4"/>
      <c r="TQR109" s="4"/>
      <c r="TQS109" s="4"/>
      <c r="TQT109" s="4"/>
      <c r="TQU109" s="4"/>
      <c r="TQV109" s="4"/>
      <c r="TQW109" s="4"/>
      <c r="TQX109" s="4"/>
      <c r="TQY109" s="4"/>
      <c r="TQZ109" s="4"/>
      <c r="TRA109" s="4"/>
      <c r="TRB109" s="4"/>
      <c r="TRC109" s="4"/>
      <c r="TRD109" s="4"/>
      <c r="TRE109" s="4"/>
      <c r="TRF109" s="4"/>
      <c r="TRG109" s="4"/>
      <c r="TRH109" s="4"/>
      <c r="TRI109" s="4"/>
      <c r="TRJ109" s="4"/>
      <c r="TRK109" s="4"/>
      <c r="TRL109" s="4"/>
      <c r="TRM109" s="4"/>
      <c r="TRN109" s="4"/>
      <c r="TRO109" s="4"/>
      <c r="TRP109" s="4"/>
      <c r="TRQ109" s="4"/>
      <c r="TRR109" s="4"/>
      <c r="TRS109" s="4"/>
      <c r="TRT109" s="4"/>
      <c r="TRU109" s="4"/>
      <c r="TRV109" s="4"/>
      <c r="TRW109" s="4"/>
      <c r="TRX109" s="4"/>
      <c r="TRY109" s="4"/>
      <c r="TRZ109" s="4"/>
      <c r="TSA109" s="4"/>
      <c r="TSB109" s="4"/>
      <c r="TSC109" s="4"/>
      <c r="TSD109" s="4"/>
      <c r="TSE109" s="4"/>
      <c r="TSF109" s="4"/>
      <c r="TSG109" s="4"/>
      <c r="TSH109" s="4"/>
      <c r="TSI109" s="4"/>
      <c r="TSJ109" s="4"/>
      <c r="TSK109" s="4"/>
      <c r="TSL109" s="4"/>
      <c r="TSM109" s="4"/>
      <c r="TSN109" s="4"/>
      <c r="TSO109" s="4"/>
      <c r="TSP109" s="4"/>
      <c r="TSQ109" s="4"/>
      <c r="TSR109" s="4"/>
      <c r="TSS109" s="4"/>
      <c r="TST109" s="4"/>
      <c r="TSU109" s="4"/>
      <c r="TSV109" s="4"/>
      <c r="TSW109" s="4"/>
      <c r="TSX109" s="4"/>
      <c r="TSY109" s="4"/>
      <c r="TSZ109" s="4"/>
      <c r="TTA109" s="4"/>
      <c r="TTB109" s="4"/>
      <c r="TTC109" s="4"/>
      <c r="TTD109" s="4"/>
      <c r="TTE109" s="4"/>
      <c r="TTF109" s="4"/>
      <c r="TTG109" s="4"/>
      <c r="TTH109" s="4"/>
      <c r="TTI109" s="4"/>
      <c r="TTJ109" s="4"/>
      <c r="TTK109" s="4"/>
      <c r="TTL109" s="4"/>
      <c r="TTM109" s="4"/>
      <c r="TTN109" s="4"/>
      <c r="TTO109" s="4"/>
      <c r="TTP109" s="4"/>
      <c r="TTQ109" s="4"/>
      <c r="TTR109" s="4"/>
      <c r="TTS109" s="4"/>
      <c r="TTT109" s="4"/>
      <c r="TTU109" s="4"/>
      <c r="TTV109" s="4"/>
      <c r="TTW109" s="4"/>
      <c r="TTX109" s="4"/>
      <c r="TTY109" s="4"/>
      <c r="TTZ109" s="4"/>
      <c r="TUA109" s="4"/>
      <c r="TUB109" s="4"/>
      <c r="TUC109" s="4"/>
      <c r="TUD109" s="4"/>
      <c r="TUE109" s="4"/>
      <c r="TUF109" s="4"/>
      <c r="TUG109" s="4"/>
      <c r="TUH109" s="4"/>
      <c r="TUI109" s="4"/>
      <c r="TUJ109" s="4"/>
      <c r="TUK109" s="4"/>
      <c r="TUL109" s="4"/>
      <c r="TUM109" s="4"/>
      <c r="TUN109" s="4"/>
      <c r="TUO109" s="4"/>
      <c r="TUP109" s="4"/>
      <c r="TUQ109" s="4"/>
      <c r="TUR109" s="4"/>
      <c r="TUS109" s="4"/>
      <c r="TUT109" s="4"/>
      <c r="TUU109" s="4"/>
      <c r="TUV109" s="4"/>
      <c r="TUW109" s="4"/>
      <c r="TUX109" s="4"/>
      <c r="TUY109" s="4"/>
      <c r="TUZ109" s="4"/>
      <c r="TVA109" s="4"/>
      <c r="TVB109" s="4"/>
      <c r="TVC109" s="4"/>
      <c r="TVD109" s="4"/>
      <c r="TVE109" s="4"/>
      <c r="TVF109" s="4"/>
      <c r="TVG109" s="4"/>
      <c r="TVH109" s="4"/>
      <c r="TVI109" s="4"/>
      <c r="TVJ109" s="4"/>
      <c r="TVK109" s="4"/>
      <c r="TVL109" s="4"/>
      <c r="TVM109" s="4"/>
      <c r="TVN109" s="4"/>
      <c r="TVO109" s="4"/>
      <c r="TVP109" s="4"/>
      <c r="TVQ109" s="4"/>
      <c r="TVR109" s="4"/>
      <c r="TVS109" s="4"/>
      <c r="TVT109" s="4"/>
      <c r="TVU109" s="4"/>
      <c r="TVV109" s="4"/>
      <c r="TVW109" s="4"/>
      <c r="TVX109" s="4"/>
      <c r="TVY109" s="4"/>
      <c r="TVZ109" s="4"/>
      <c r="TWA109" s="4"/>
      <c r="TWB109" s="4"/>
      <c r="TWC109" s="4"/>
      <c r="TWD109" s="4"/>
      <c r="TWE109" s="4"/>
      <c r="TWF109" s="4"/>
      <c r="TWG109" s="4"/>
      <c r="TWH109" s="4"/>
      <c r="TWI109" s="4"/>
      <c r="TWJ109" s="4"/>
      <c r="TWK109" s="4"/>
      <c r="TWL109" s="4"/>
      <c r="TWM109" s="4"/>
      <c r="TWN109" s="4"/>
      <c r="TWO109" s="4"/>
      <c r="TWP109" s="4"/>
      <c r="TWQ109" s="4"/>
      <c r="TWR109" s="4"/>
      <c r="TWS109" s="4"/>
      <c r="TWT109" s="4"/>
      <c r="TWU109" s="4"/>
      <c r="TWV109" s="4"/>
      <c r="TWW109" s="4"/>
      <c r="TWX109" s="4"/>
      <c r="TWY109" s="4"/>
      <c r="TWZ109" s="4"/>
      <c r="TXA109" s="4"/>
      <c r="TXB109" s="4"/>
      <c r="TXC109" s="4"/>
      <c r="TXD109" s="4"/>
      <c r="TXE109" s="4"/>
      <c r="TXF109" s="4"/>
      <c r="TXG109" s="4"/>
      <c r="TXH109" s="4"/>
      <c r="TXI109" s="4"/>
      <c r="TXJ109" s="4"/>
      <c r="TXK109" s="4"/>
      <c r="TXL109" s="4"/>
      <c r="TXM109" s="4"/>
      <c r="TXN109" s="4"/>
      <c r="TXO109" s="4"/>
      <c r="TXP109" s="4"/>
      <c r="TXQ109" s="4"/>
      <c r="TXR109" s="4"/>
      <c r="TXS109" s="4"/>
      <c r="TXT109" s="4"/>
      <c r="TXU109" s="4"/>
      <c r="TXV109" s="4"/>
      <c r="TXW109" s="4"/>
      <c r="TXX109" s="4"/>
      <c r="TXY109" s="4"/>
      <c r="TXZ109" s="4"/>
      <c r="TYA109" s="4"/>
      <c r="TYB109" s="4"/>
      <c r="TYC109" s="4"/>
      <c r="TYD109" s="4"/>
      <c r="TYE109" s="4"/>
      <c r="TYF109" s="4"/>
      <c r="TYG109" s="4"/>
      <c r="TYH109" s="4"/>
      <c r="TYI109" s="4"/>
      <c r="TYJ109" s="4"/>
      <c r="TYK109" s="4"/>
      <c r="TYL109" s="4"/>
      <c r="TYM109" s="4"/>
      <c r="TYN109" s="4"/>
      <c r="TYO109" s="4"/>
      <c r="TYP109" s="4"/>
      <c r="TYQ109" s="4"/>
      <c r="TYR109" s="4"/>
      <c r="TYS109" s="4"/>
      <c r="TYT109" s="4"/>
      <c r="TYU109" s="4"/>
      <c r="TYV109" s="4"/>
      <c r="TYW109" s="4"/>
      <c r="TYX109" s="4"/>
      <c r="TYY109" s="4"/>
      <c r="TYZ109" s="4"/>
      <c r="TZA109" s="4"/>
      <c r="TZB109" s="4"/>
      <c r="TZC109" s="4"/>
      <c r="TZD109" s="4"/>
      <c r="TZE109" s="4"/>
      <c r="TZF109" s="4"/>
      <c r="TZG109" s="4"/>
      <c r="TZH109" s="4"/>
      <c r="TZI109" s="4"/>
      <c r="TZJ109" s="4"/>
      <c r="TZK109" s="4"/>
      <c r="TZL109" s="4"/>
      <c r="TZM109" s="4"/>
      <c r="TZN109" s="4"/>
      <c r="TZO109" s="4"/>
      <c r="TZP109" s="4"/>
      <c r="TZQ109" s="4"/>
      <c r="TZR109" s="4"/>
      <c r="TZS109" s="4"/>
      <c r="TZT109" s="4"/>
      <c r="TZU109" s="4"/>
      <c r="TZV109" s="4"/>
      <c r="TZW109" s="4"/>
      <c r="TZX109" s="4"/>
      <c r="TZY109" s="4"/>
      <c r="TZZ109" s="4"/>
      <c r="UAA109" s="4"/>
      <c r="UAB109" s="4"/>
      <c r="UAC109" s="4"/>
      <c r="UAD109" s="4"/>
      <c r="UAE109" s="4"/>
      <c r="UAF109" s="4"/>
      <c r="UAG109" s="4"/>
      <c r="UAH109" s="4"/>
      <c r="UAI109" s="4"/>
      <c r="UAJ109" s="4"/>
      <c r="UAK109" s="4"/>
      <c r="UAL109" s="4"/>
      <c r="UAM109" s="4"/>
      <c r="UAN109" s="4"/>
      <c r="UAO109" s="4"/>
      <c r="UAP109" s="4"/>
      <c r="UAQ109" s="4"/>
      <c r="UAR109" s="4"/>
      <c r="UAS109" s="4"/>
      <c r="UAT109" s="4"/>
      <c r="UAU109" s="4"/>
      <c r="UAV109" s="4"/>
      <c r="UAW109" s="4"/>
      <c r="UAX109" s="4"/>
      <c r="UAY109" s="4"/>
      <c r="UAZ109" s="4"/>
      <c r="UBA109" s="4"/>
      <c r="UBB109" s="4"/>
      <c r="UBC109" s="4"/>
      <c r="UBD109" s="4"/>
      <c r="UBE109" s="4"/>
      <c r="UBF109" s="4"/>
      <c r="UBG109" s="4"/>
      <c r="UBH109" s="4"/>
      <c r="UBI109" s="4"/>
      <c r="UBJ109" s="4"/>
      <c r="UBK109" s="4"/>
      <c r="UBL109" s="4"/>
      <c r="UBM109" s="4"/>
      <c r="UBN109" s="4"/>
      <c r="UBO109" s="4"/>
      <c r="UBP109" s="4"/>
      <c r="UBQ109" s="4"/>
      <c r="UBR109" s="4"/>
      <c r="UBS109" s="4"/>
      <c r="UBT109" s="4"/>
      <c r="UBU109" s="4"/>
      <c r="UBV109" s="4"/>
      <c r="UBW109" s="4"/>
      <c r="UBX109" s="4"/>
      <c r="UBY109" s="4"/>
      <c r="UBZ109" s="4"/>
      <c r="UCA109" s="4"/>
      <c r="UCB109" s="4"/>
      <c r="UCC109" s="4"/>
      <c r="UCD109" s="4"/>
      <c r="UCE109" s="4"/>
      <c r="UCF109" s="4"/>
      <c r="UCG109" s="4"/>
      <c r="UCH109" s="4"/>
      <c r="UCI109" s="4"/>
      <c r="UCJ109" s="4"/>
      <c r="UCK109" s="4"/>
      <c r="UCL109" s="4"/>
      <c r="UCM109" s="4"/>
      <c r="UCN109" s="4"/>
      <c r="UCO109" s="4"/>
      <c r="UCP109" s="4"/>
      <c r="UCQ109" s="4"/>
      <c r="UCR109" s="4"/>
      <c r="UCS109" s="4"/>
      <c r="UCT109" s="4"/>
      <c r="UCU109" s="4"/>
      <c r="UCV109" s="4"/>
      <c r="UCW109" s="4"/>
      <c r="UCX109" s="4"/>
      <c r="UCY109" s="4"/>
      <c r="UCZ109" s="4"/>
      <c r="UDA109" s="4"/>
      <c r="UDB109" s="4"/>
      <c r="UDC109" s="4"/>
      <c r="UDD109" s="4"/>
      <c r="UDE109" s="4"/>
      <c r="UDF109" s="4"/>
      <c r="UDG109" s="4"/>
      <c r="UDH109" s="4"/>
      <c r="UDI109" s="4"/>
      <c r="UDJ109" s="4"/>
      <c r="UDK109" s="4"/>
      <c r="UDL109" s="4"/>
      <c r="UDM109" s="4"/>
      <c r="UDN109" s="4"/>
      <c r="UDO109" s="4"/>
      <c r="UDP109" s="4"/>
      <c r="UDQ109" s="4"/>
      <c r="UDR109" s="4"/>
      <c r="UDS109" s="4"/>
      <c r="UDT109" s="4"/>
      <c r="UDU109" s="4"/>
      <c r="UDV109" s="4"/>
      <c r="UDW109" s="4"/>
      <c r="UDX109" s="4"/>
      <c r="UDY109" s="4"/>
      <c r="UDZ109" s="4"/>
      <c r="UEA109" s="4"/>
      <c r="UEB109" s="4"/>
      <c r="UEC109" s="4"/>
      <c r="UED109" s="4"/>
      <c r="UEE109" s="4"/>
      <c r="UEF109" s="4"/>
      <c r="UEG109" s="4"/>
      <c r="UEH109" s="4"/>
      <c r="UEI109" s="4"/>
      <c r="UEJ109" s="4"/>
      <c r="UEK109" s="4"/>
      <c r="UEL109" s="4"/>
      <c r="UEM109" s="4"/>
      <c r="UEN109" s="4"/>
      <c r="UEO109" s="4"/>
      <c r="UEP109" s="4"/>
      <c r="UEQ109" s="4"/>
      <c r="UER109" s="4"/>
      <c r="UES109" s="4"/>
      <c r="UET109" s="4"/>
      <c r="UEU109" s="4"/>
      <c r="UEV109" s="4"/>
      <c r="UEW109" s="4"/>
      <c r="UEX109" s="4"/>
      <c r="UEY109" s="4"/>
      <c r="UEZ109" s="4"/>
      <c r="UFA109" s="4"/>
      <c r="UFB109" s="4"/>
      <c r="UFC109" s="4"/>
      <c r="UFD109" s="4"/>
      <c r="UFE109" s="4"/>
      <c r="UFF109" s="4"/>
      <c r="UFG109" s="4"/>
      <c r="UFH109" s="4"/>
      <c r="UFI109" s="4"/>
      <c r="UFJ109" s="4"/>
      <c r="UFK109" s="4"/>
      <c r="UFL109" s="4"/>
      <c r="UFM109" s="4"/>
      <c r="UFN109" s="4"/>
      <c r="UFO109" s="4"/>
      <c r="UFP109" s="4"/>
      <c r="UFQ109" s="4"/>
      <c r="UFR109" s="4"/>
      <c r="UFS109" s="4"/>
      <c r="UFT109" s="4"/>
      <c r="UFU109" s="4"/>
      <c r="UFV109" s="4"/>
      <c r="UFW109" s="4"/>
      <c r="UFX109" s="4"/>
      <c r="UFY109" s="4"/>
      <c r="UFZ109" s="4"/>
      <c r="UGA109" s="4"/>
      <c r="UGB109" s="4"/>
      <c r="UGC109" s="4"/>
      <c r="UGD109" s="4"/>
      <c r="UGE109" s="4"/>
      <c r="UGF109" s="4"/>
      <c r="UGG109" s="4"/>
      <c r="UGH109" s="4"/>
      <c r="UGI109" s="4"/>
      <c r="UGJ109" s="4"/>
      <c r="UGK109" s="4"/>
      <c r="UGL109" s="4"/>
      <c r="UGM109" s="4"/>
      <c r="UGN109" s="4"/>
      <c r="UGO109" s="4"/>
      <c r="UGP109" s="4"/>
      <c r="UGQ109" s="4"/>
      <c r="UGR109" s="4"/>
      <c r="UGS109" s="4"/>
      <c r="UGT109" s="4"/>
      <c r="UGU109" s="4"/>
      <c r="UGV109" s="4"/>
      <c r="UGW109" s="4"/>
      <c r="UGX109" s="4"/>
      <c r="UGY109" s="4"/>
      <c r="UGZ109" s="4"/>
      <c r="UHA109" s="4"/>
      <c r="UHB109" s="4"/>
      <c r="UHC109" s="4"/>
      <c r="UHD109" s="4"/>
      <c r="UHE109" s="4"/>
      <c r="UHF109" s="4"/>
      <c r="UHG109" s="4"/>
      <c r="UHH109" s="4"/>
      <c r="UHI109" s="4"/>
      <c r="UHJ109" s="4"/>
      <c r="UHK109" s="4"/>
      <c r="UHL109" s="4"/>
      <c r="UHM109" s="4"/>
      <c r="UHN109" s="4"/>
      <c r="UHO109" s="4"/>
      <c r="UHP109" s="4"/>
      <c r="UHQ109" s="4"/>
      <c r="UHR109" s="4"/>
      <c r="UHS109" s="4"/>
      <c r="UHT109" s="4"/>
      <c r="UHU109" s="4"/>
      <c r="UHV109" s="4"/>
      <c r="UHW109" s="4"/>
      <c r="UHX109" s="4"/>
      <c r="UHY109" s="4"/>
      <c r="UHZ109" s="4"/>
      <c r="UIA109" s="4"/>
      <c r="UIB109" s="4"/>
      <c r="UIC109" s="4"/>
      <c r="UID109" s="4"/>
      <c r="UIE109" s="4"/>
      <c r="UIF109" s="4"/>
      <c r="UIG109" s="4"/>
      <c r="UIH109" s="4"/>
      <c r="UII109" s="4"/>
      <c r="UIJ109" s="4"/>
      <c r="UIK109" s="4"/>
      <c r="UIL109" s="4"/>
      <c r="UIM109" s="4"/>
      <c r="UIN109" s="4"/>
      <c r="UIO109" s="4"/>
      <c r="UIP109" s="4"/>
      <c r="UIQ109" s="4"/>
      <c r="UIR109" s="4"/>
      <c r="UIS109" s="4"/>
      <c r="UIT109" s="4"/>
      <c r="UIU109" s="4"/>
      <c r="UIV109" s="4"/>
      <c r="UIW109" s="4"/>
      <c r="UIX109" s="4"/>
      <c r="UIY109" s="4"/>
      <c r="UIZ109" s="4"/>
      <c r="UJA109" s="4"/>
      <c r="UJB109" s="4"/>
      <c r="UJC109" s="4"/>
      <c r="UJD109" s="4"/>
      <c r="UJE109" s="4"/>
      <c r="UJF109" s="4"/>
      <c r="UJG109" s="4"/>
      <c r="UJH109" s="4"/>
      <c r="UJI109" s="4"/>
      <c r="UJJ109" s="4"/>
      <c r="UJK109" s="4"/>
      <c r="UJL109" s="4"/>
      <c r="UJM109" s="4"/>
      <c r="UJN109" s="4"/>
      <c r="UJO109" s="4"/>
      <c r="UJP109" s="4"/>
      <c r="UJQ109" s="4"/>
      <c r="UJR109" s="4"/>
      <c r="UJS109" s="4"/>
      <c r="UJT109" s="4"/>
      <c r="UJU109" s="4"/>
      <c r="UJV109" s="4"/>
      <c r="UJW109" s="4"/>
      <c r="UJX109" s="4"/>
      <c r="UJY109" s="4"/>
      <c r="UJZ109" s="4"/>
      <c r="UKA109" s="4"/>
      <c r="UKB109" s="4"/>
      <c r="UKC109" s="4"/>
      <c r="UKD109" s="4"/>
      <c r="UKE109" s="4"/>
      <c r="UKF109" s="4"/>
      <c r="UKG109" s="4"/>
      <c r="UKH109" s="4"/>
      <c r="UKI109" s="4"/>
      <c r="UKJ109" s="4"/>
      <c r="UKK109" s="4"/>
      <c r="UKL109" s="4"/>
      <c r="UKM109" s="4"/>
      <c r="UKN109" s="4"/>
      <c r="UKO109" s="4"/>
      <c r="UKP109" s="4"/>
      <c r="UKQ109" s="4"/>
      <c r="UKR109" s="4"/>
      <c r="UKS109" s="4"/>
      <c r="UKT109" s="4"/>
      <c r="UKU109" s="4"/>
      <c r="UKV109" s="4"/>
      <c r="UKW109" s="4"/>
      <c r="UKX109" s="4"/>
      <c r="UKY109" s="4"/>
      <c r="UKZ109" s="4"/>
      <c r="ULA109" s="4"/>
      <c r="ULB109" s="4"/>
      <c r="ULC109" s="4"/>
      <c r="ULD109" s="4"/>
      <c r="ULE109" s="4"/>
      <c r="ULF109" s="4"/>
      <c r="ULG109" s="4"/>
      <c r="ULH109" s="4"/>
      <c r="ULI109" s="4"/>
      <c r="ULJ109" s="4"/>
      <c r="ULK109" s="4"/>
      <c r="ULL109" s="4"/>
      <c r="ULM109" s="4"/>
      <c r="ULN109" s="4"/>
      <c r="ULO109" s="4"/>
      <c r="ULP109" s="4"/>
      <c r="ULQ109" s="4"/>
      <c r="ULR109" s="4"/>
      <c r="ULS109" s="4"/>
      <c r="ULT109" s="4"/>
      <c r="ULU109" s="4"/>
      <c r="ULV109" s="4"/>
      <c r="ULW109" s="4"/>
      <c r="ULX109" s="4"/>
      <c r="ULY109" s="4"/>
      <c r="ULZ109" s="4"/>
      <c r="UMA109" s="4"/>
      <c r="UMB109" s="4"/>
      <c r="UMC109" s="4"/>
      <c r="UMD109" s="4"/>
      <c r="UME109" s="4"/>
      <c r="UMF109" s="4"/>
      <c r="UMG109" s="4"/>
      <c r="UMH109" s="4"/>
      <c r="UMI109" s="4"/>
      <c r="UMJ109" s="4"/>
      <c r="UMK109" s="4"/>
      <c r="UML109" s="4"/>
      <c r="UMM109" s="4"/>
      <c r="UMN109" s="4"/>
      <c r="UMO109" s="4"/>
      <c r="UMP109" s="4"/>
      <c r="UMQ109" s="4"/>
      <c r="UMR109" s="4"/>
      <c r="UMS109" s="4"/>
      <c r="UMT109" s="4"/>
      <c r="UMU109" s="4"/>
      <c r="UMV109" s="4"/>
      <c r="UMW109" s="4"/>
      <c r="UMX109" s="4"/>
      <c r="UMY109" s="4"/>
      <c r="UMZ109" s="4"/>
      <c r="UNA109" s="4"/>
      <c r="UNB109" s="4"/>
      <c r="UNC109" s="4"/>
      <c r="UND109" s="4"/>
      <c r="UNE109" s="4"/>
      <c r="UNF109" s="4"/>
      <c r="UNG109" s="4"/>
      <c r="UNH109" s="4"/>
      <c r="UNI109" s="4"/>
      <c r="UNJ109" s="4"/>
      <c r="UNK109" s="4"/>
      <c r="UNL109" s="4"/>
      <c r="UNM109" s="4"/>
      <c r="UNN109" s="4"/>
      <c r="UNO109" s="4"/>
      <c r="UNP109" s="4"/>
      <c r="UNQ109" s="4"/>
      <c r="UNR109" s="4"/>
      <c r="UNS109" s="4"/>
      <c r="UNT109" s="4"/>
      <c r="UNU109" s="4"/>
      <c r="UNV109" s="4"/>
      <c r="UNW109" s="4"/>
      <c r="UNX109" s="4"/>
      <c r="UNY109" s="4"/>
      <c r="UNZ109" s="4"/>
      <c r="UOA109" s="4"/>
      <c r="UOB109" s="4"/>
      <c r="UOC109" s="4"/>
      <c r="UOD109" s="4"/>
      <c r="UOE109" s="4"/>
      <c r="UOF109" s="4"/>
      <c r="UOG109" s="4"/>
      <c r="UOH109" s="4"/>
      <c r="UOI109" s="4"/>
      <c r="UOJ109" s="4"/>
      <c r="UOK109" s="4"/>
      <c r="UOL109" s="4"/>
      <c r="UOM109" s="4"/>
      <c r="UON109" s="4"/>
      <c r="UOO109" s="4"/>
      <c r="UOP109" s="4"/>
      <c r="UOQ109" s="4"/>
      <c r="UOR109" s="4"/>
      <c r="UOS109" s="4"/>
      <c r="UOT109" s="4"/>
      <c r="UOU109" s="4"/>
      <c r="UOV109" s="4"/>
      <c r="UOW109" s="4"/>
      <c r="UOX109" s="4"/>
      <c r="UOY109" s="4"/>
      <c r="UOZ109" s="4"/>
      <c r="UPA109" s="4"/>
      <c r="UPB109" s="4"/>
      <c r="UPC109" s="4"/>
      <c r="UPD109" s="4"/>
      <c r="UPE109" s="4"/>
      <c r="UPF109" s="4"/>
      <c r="UPG109" s="4"/>
      <c r="UPH109" s="4"/>
      <c r="UPI109" s="4"/>
      <c r="UPJ109" s="4"/>
      <c r="UPK109" s="4"/>
      <c r="UPL109" s="4"/>
      <c r="UPM109" s="4"/>
      <c r="UPN109" s="4"/>
      <c r="UPO109" s="4"/>
      <c r="UPP109" s="4"/>
      <c r="UPQ109" s="4"/>
      <c r="UPR109" s="4"/>
      <c r="UPS109" s="4"/>
      <c r="UPT109" s="4"/>
      <c r="UPU109" s="4"/>
      <c r="UPV109" s="4"/>
      <c r="UPW109" s="4"/>
      <c r="UPX109" s="4"/>
      <c r="UPY109" s="4"/>
      <c r="UPZ109" s="4"/>
      <c r="UQA109" s="4"/>
      <c r="UQB109" s="4"/>
      <c r="UQC109" s="4"/>
      <c r="UQD109" s="4"/>
      <c r="UQE109" s="4"/>
      <c r="UQF109" s="4"/>
      <c r="UQG109" s="4"/>
      <c r="UQH109" s="4"/>
      <c r="UQI109" s="4"/>
      <c r="UQJ109" s="4"/>
      <c r="UQK109" s="4"/>
      <c r="UQL109" s="4"/>
      <c r="UQM109" s="4"/>
      <c r="UQN109" s="4"/>
      <c r="UQO109" s="4"/>
      <c r="UQP109" s="4"/>
      <c r="UQQ109" s="4"/>
      <c r="UQR109" s="4"/>
      <c r="UQS109" s="4"/>
      <c r="UQT109" s="4"/>
      <c r="UQU109" s="4"/>
      <c r="UQV109" s="4"/>
      <c r="UQW109" s="4"/>
      <c r="UQX109" s="4"/>
      <c r="UQY109" s="4"/>
      <c r="UQZ109" s="4"/>
      <c r="URA109" s="4"/>
      <c r="URB109" s="4"/>
      <c r="URC109" s="4"/>
      <c r="URD109" s="4"/>
      <c r="URE109" s="4"/>
      <c r="URF109" s="4"/>
      <c r="URG109" s="4"/>
      <c r="URH109" s="4"/>
      <c r="URI109" s="4"/>
      <c r="URJ109" s="4"/>
      <c r="URK109" s="4"/>
      <c r="URL109" s="4"/>
      <c r="URM109" s="4"/>
      <c r="URN109" s="4"/>
      <c r="URO109" s="4"/>
      <c r="URP109" s="4"/>
      <c r="URQ109" s="4"/>
      <c r="URR109" s="4"/>
      <c r="URS109" s="4"/>
      <c r="URT109" s="4"/>
      <c r="URU109" s="4"/>
      <c r="URV109" s="4"/>
      <c r="URW109" s="4"/>
      <c r="URX109" s="4"/>
      <c r="URY109" s="4"/>
      <c r="URZ109" s="4"/>
      <c r="USA109" s="4"/>
      <c r="USB109" s="4"/>
      <c r="USC109" s="4"/>
      <c r="USD109" s="4"/>
      <c r="USE109" s="4"/>
      <c r="USF109" s="4"/>
      <c r="USG109" s="4"/>
      <c r="USH109" s="4"/>
      <c r="USI109" s="4"/>
      <c r="USJ109" s="4"/>
      <c r="USK109" s="4"/>
      <c r="USL109" s="4"/>
      <c r="USM109" s="4"/>
      <c r="USN109" s="4"/>
      <c r="USO109" s="4"/>
      <c r="USP109" s="4"/>
      <c r="USQ109" s="4"/>
      <c r="USR109" s="4"/>
      <c r="USS109" s="4"/>
      <c r="UST109" s="4"/>
      <c r="USU109" s="4"/>
      <c r="USV109" s="4"/>
      <c r="USW109" s="4"/>
      <c r="USX109" s="4"/>
      <c r="USY109" s="4"/>
      <c r="USZ109" s="4"/>
      <c r="UTA109" s="4"/>
      <c r="UTB109" s="4"/>
      <c r="UTC109" s="4"/>
      <c r="UTD109" s="4"/>
      <c r="UTE109" s="4"/>
      <c r="UTF109" s="4"/>
      <c r="UTG109" s="4"/>
      <c r="UTH109" s="4"/>
      <c r="UTI109" s="4"/>
      <c r="UTJ109" s="4"/>
      <c r="UTK109" s="4"/>
      <c r="UTL109" s="4"/>
      <c r="UTM109" s="4"/>
      <c r="UTN109" s="4"/>
      <c r="UTO109" s="4"/>
      <c r="UTP109" s="4"/>
      <c r="UTQ109" s="4"/>
      <c r="UTR109" s="4"/>
      <c r="UTS109" s="4"/>
      <c r="UTT109" s="4"/>
      <c r="UTU109" s="4"/>
      <c r="UTV109" s="4"/>
      <c r="UTW109" s="4"/>
      <c r="UTX109" s="4"/>
      <c r="UTY109" s="4"/>
      <c r="UTZ109" s="4"/>
      <c r="UUA109" s="4"/>
      <c r="UUB109" s="4"/>
      <c r="UUC109" s="4"/>
      <c r="UUD109" s="4"/>
      <c r="UUE109" s="4"/>
      <c r="UUF109" s="4"/>
      <c r="UUG109" s="4"/>
      <c r="UUH109" s="4"/>
      <c r="UUI109" s="4"/>
      <c r="UUJ109" s="4"/>
      <c r="UUK109" s="4"/>
      <c r="UUL109" s="4"/>
      <c r="UUM109" s="4"/>
      <c r="UUN109" s="4"/>
      <c r="UUO109" s="4"/>
      <c r="UUP109" s="4"/>
      <c r="UUQ109" s="4"/>
      <c r="UUR109" s="4"/>
      <c r="UUS109" s="4"/>
      <c r="UUT109" s="4"/>
      <c r="UUU109" s="4"/>
      <c r="UUV109" s="4"/>
      <c r="UUW109" s="4"/>
      <c r="UUX109" s="4"/>
      <c r="UUY109" s="4"/>
      <c r="UUZ109" s="4"/>
      <c r="UVA109" s="4"/>
      <c r="UVB109" s="4"/>
      <c r="UVC109" s="4"/>
      <c r="UVD109" s="4"/>
      <c r="UVE109" s="4"/>
      <c r="UVF109" s="4"/>
      <c r="UVG109" s="4"/>
      <c r="UVH109" s="4"/>
      <c r="UVI109" s="4"/>
      <c r="UVJ109" s="4"/>
      <c r="UVK109" s="4"/>
      <c r="UVL109" s="4"/>
      <c r="UVM109" s="4"/>
      <c r="UVN109" s="4"/>
      <c r="UVO109" s="4"/>
      <c r="UVP109" s="4"/>
      <c r="UVQ109" s="4"/>
      <c r="UVR109" s="4"/>
      <c r="UVS109" s="4"/>
      <c r="UVT109" s="4"/>
      <c r="UVU109" s="4"/>
      <c r="UVV109" s="4"/>
      <c r="UVW109" s="4"/>
      <c r="UVX109" s="4"/>
      <c r="UVY109" s="4"/>
      <c r="UVZ109" s="4"/>
      <c r="UWA109" s="4"/>
      <c r="UWB109" s="4"/>
      <c r="UWC109" s="4"/>
      <c r="UWD109" s="4"/>
      <c r="UWE109" s="4"/>
      <c r="UWF109" s="4"/>
      <c r="UWG109" s="4"/>
      <c r="UWH109" s="4"/>
      <c r="UWI109" s="4"/>
      <c r="UWJ109" s="4"/>
      <c r="UWK109" s="4"/>
      <c r="UWL109" s="4"/>
      <c r="UWM109" s="4"/>
      <c r="UWN109" s="4"/>
      <c r="UWO109" s="4"/>
      <c r="UWP109" s="4"/>
      <c r="UWQ109" s="4"/>
      <c r="UWR109" s="4"/>
      <c r="UWS109" s="4"/>
      <c r="UWT109" s="4"/>
      <c r="UWU109" s="4"/>
      <c r="UWV109" s="4"/>
      <c r="UWW109" s="4"/>
      <c r="UWX109" s="4"/>
      <c r="UWY109" s="4"/>
      <c r="UWZ109" s="4"/>
      <c r="UXA109" s="4"/>
      <c r="UXB109" s="4"/>
      <c r="UXC109" s="4"/>
      <c r="UXD109" s="4"/>
      <c r="UXE109" s="4"/>
      <c r="UXF109" s="4"/>
      <c r="UXG109" s="4"/>
      <c r="UXH109" s="4"/>
      <c r="UXI109" s="4"/>
      <c r="UXJ109" s="4"/>
      <c r="UXK109" s="4"/>
      <c r="UXL109" s="4"/>
      <c r="UXM109" s="4"/>
      <c r="UXN109" s="4"/>
      <c r="UXO109" s="4"/>
      <c r="UXP109" s="4"/>
      <c r="UXQ109" s="4"/>
      <c r="UXR109" s="4"/>
      <c r="UXS109" s="4"/>
      <c r="UXT109" s="4"/>
      <c r="UXU109" s="4"/>
      <c r="UXV109" s="4"/>
      <c r="UXW109" s="4"/>
      <c r="UXX109" s="4"/>
      <c r="UXY109" s="4"/>
      <c r="UXZ109" s="4"/>
      <c r="UYA109" s="4"/>
      <c r="UYB109" s="4"/>
      <c r="UYC109" s="4"/>
      <c r="UYD109" s="4"/>
      <c r="UYE109" s="4"/>
      <c r="UYF109" s="4"/>
      <c r="UYG109" s="4"/>
      <c r="UYH109" s="4"/>
      <c r="UYI109" s="4"/>
      <c r="UYJ109" s="4"/>
      <c r="UYK109" s="4"/>
      <c r="UYL109" s="4"/>
      <c r="UYM109" s="4"/>
      <c r="UYN109" s="4"/>
      <c r="UYO109" s="4"/>
      <c r="UYP109" s="4"/>
      <c r="UYQ109" s="4"/>
      <c r="UYR109" s="4"/>
      <c r="UYS109" s="4"/>
      <c r="UYT109" s="4"/>
      <c r="UYU109" s="4"/>
      <c r="UYV109" s="4"/>
      <c r="UYW109" s="4"/>
      <c r="UYX109" s="4"/>
      <c r="UYY109" s="4"/>
      <c r="UYZ109" s="4"/>
      <c r="UZA109" s="4"/>
      <c r="UZB109" s="4"/>
      <c r="UZC109" s="4"/>
      <c r="UZD109" s="4"/>
      <c r="UZE109" s="4"/>
      <c r="UZF109" s="4"/>
      <c r="UZG109" s="4"/>
      <c r="UZH109" s="4"/>
      <c r="UZI109" s="4"/>
      <c r="UZJ109" s="4"/>
      <c r="UZK109" s="4"/>
      <c r="UZL109" s="4"/>
      <c r="UZM109" s="4"/>
      <c r="UZN109" s="4"/>
      <c r="UZO109" s="4"/>
      <c r="UZP109" s="4"/>
      <c r="UZQ109" s="4"/>
      <c r="UZR109" s="4"/>
      <c r="UZS109" s="4"/>
      <c r="UZT109" s="4"/>
      <c r="UZU109" s="4"/>
      <c r="UZV109" s="4"/>
      <c r="UZW109" s="4"/>
      <c r="UZX109" s="4"/>
      <c r="UZY109" s="4"/>
      <c r="UZZ109" s="4"/>
      <c r="VAA109" s="4"/>
      <c r="VAB109" s="4"/>
      <c r="VAC109" s="4"/>
      <c r="VAD109" s="4"/>
      <c r="VAE109" s="4"/>
      <c r="VAF109" s="4"/>
      <c r="VAG109" s="4"/>
      <c r="VAH109" s="4"/>
      <c r="VAI109" s="4"/>
      <c r="VAJ109" s="4"/>
      <c r="VAK109" s="4"/>
      <c r="VAL109" s="4"/>
      <c r="VAM109" s="4"/>
      <c r="VAN109" s="4"/>
      <c r="VAO109" s="4"/>
      <c r="VAP109" s="4"/>
      <c r="VAQ109" s="4"/>
      <c r="VAR109" s="4"/>
      <c r="VAS109" s="4"/>
      <c r="VAT109" s="4"/>
      <c r="VAU109" s="4"/>
      <c r="VAV109" s="4"/>
      <c r="VAW109" s="4"/>
      <c r="VAX109" s="4"/>
      <c r="VAY109" s="4"/>
      <c r="VAZ109" s="4"/>
      <c r="VBA109" s="4"/>
      <c r="VBB109" s="4"/>
      <c r="VBC109" s="4"/>
      <c r="VBD109" s="4"/>
      <c r="VBE109" s="4"/>
      <c r="VBF109" s="4"/>
      <c r="VBG109" s="4"/>
      <c r="VBH109" s="4"/>
      <c r="VBI109" s="4"/>
      <c r="VBJ109" s="4"/>
      <c r="VBK109" s="4"/>
      <c r="VBL109" s="4"/>
      <c r="VBM109" s="4"/>
      <c r="VBN109" s="4"/>
      <c r="VBO109" s="4"/>
      <c r="VBP109" s="4"/>
      <c r="VBQ109" s="4"/>
      <c r="VBR109" s="4"/>
      <c r="VBS109" s="4"/>
      <c r="VBT109" s="4"/>
      <c r="VBU109" s="4"/>
      <c r="VBV109" s="4"/>
      <c r="VBW109" s="4"/>
      <c r="VBX109" s="4"/>
      <c r="VBY109" s="4"/>
      <c r="VBZ109" s="4"/>
      <c r="VCA109" s="4"/>
      <c r="VCB109" s="4"/>
      <c r="VCC109" s="4"/>
      <c r="VCD109" s="4"/>
      <c r="VCE109" s="4"/>
      <c r="VCF109" s="4"/>
      <c r="VCG109" s="4"/>
      <c r="VCH109" s="4"/>
      <c r="VCI109" s="4"/>
      <c r="VCJ109" s="4"/>
      <c r="VCK109" s="4"/>
      <c r="VCL109" s="4"/>
      <c r="VCM109" s="4"/>
      <c r="VCN109" s="4"/>
      <c r="VCO109" s="4"/>
      <c r="VCP109" s="4"/>
      <c r="VCQ109" s="4"/>
      <c r="VCR109" s="4"/>
      <c r="VCS109" s="4"/>
      <c r="VCT109" s="4"/>
      <c r="VCU109" s="4"/>
      <c r="VCV109" s="4"/>
      <c r="VCW109" s="4"/>
      <c r="VCX109" s="4"/>
      <c r="VCY109" s="4"/>
      <c r="VCZ109" s="4"/>
      <c r="VDA109" s="4"/>
      <c r="VDB109" s="4"/>
      <c r="VDC109" s="4"/>
      <c r="VDD109" s="4"/>
      <c r="VDE109" s="4"/>
      <c r="VDF109" s="4"/>
      <c r="VDG109" s="4"/>
      <c r="VDH109" s="4"/>
      <c r="VDI109" s="4"/>
      <c r="VDJ109" s="4"/>
      <c r="VDK109" s="4"/>
      <c r="VDL109" s="4"/>
      <c r="VDM109" s="4"/>
      <c r="VDN109" s="4"/>
      <c r="VDO109" s="4"/>
      <c r="VDP109" s="4"/>
      <c r="VDQ109" s="4"/>
      <c r="VDR109" s="4"/>
      <c r="VDS109" s="4"/>
      <c r="VDT109" s="4"/>
      <c r="VDU109" s="4"/>
      <c r="VDV109" s="4"/>
      <c r="VDW109" s="4"/>
      <c r="VDX109" s="4"/>
      <c r="VDY109" s="4"/>
      <c r="VDZ109" s="4"/>
      <c r="VEA109" s="4"/>
      <c r="VEB109" s="4"/>
      <c r="VEC109" s="4"/>
      <c r="VED109" s="4"/>
      <c r="VEE109" s="4"/>
      <c r="VEF109" s="4"/>
      <c r="VEG109" s="4"/>
      <c r="VEH109" s="4"/>
      <c r="VEI109" s="4"/>
      <c r="VEJ109" s="4"/>
      <c r="VEK109" s="4"/>
      <c r="VEL109" s="4"/>
      <c r="VEM109" s="4"/>
      <c r="VEN109" s="4"/>
      <c r="VEO109" s="4"/>
      <c r="VEP109" s="4"/>
      <c r="VEQ109" s="4"/>
      <c r="VER109" s="4"/>
      <c r="VES109" s="4"/>
      <c r="VET109" s="4"/>
      <c r="VEU109" s="4"/>
      <c r="VEV109" s="4"/>
      <c r="VEW109" s="4"/>
      <c r="VEX109" s="4"/>
      <c r="VEY109" s="4"/>
      <c r="VEZ109" s="4"/>
      <c r="VFA109" s="4"/>
      <c r="VFB109" s="4"/>
      <c r="VFC109" s="4"/>
      <c r="VFD109" s="4"/>
      <c r="VFE109" s="4"/>
      <c r="VFF109" s="4"/>
      <c r="VFG109" s="4"/>
      <c r="VFH109" s="4"/>
      <c r="VFI109" s="4"/>
      <c r="VFJ109" s="4"/>
      <c r="VFK109" s="4"/>
      <c r="VFL109" s="4"/>
      <c r="VFM109" s="4"/>
      <c r="VFN109" s="4"/>
      <c r="VFO109" s="4"/>
      <c r="VFP109" s="4"/>
      <c r="VFQ109" s="4"/>
      <c r="VFR109" s="4"/>
      <c r="VFS109" s="4"/>
      <c r="VFT109" s="4"/>
      <c r="VFU109" s="4"/>
      <c r="VFV109" s="4"/>
      <c r="VFW109" s="4"/>
      <c r="VFX109" s="4"/>
      <c r="VFY109" s="4"/>
      <c r="VFZ109" s="4"/>
      <c r="VGA109" s="4"/>
      <c r="VGB109" s="4"/>
      <c r="VGC109" s="4"/>
      <c r="VGD109" s="4"/>
      <c r="VGE109" s="4"/>
      <c r="VGF109" s="4"/>
      <c r="VGG109" s="4"/>
      <c r="VGH109" s="4"/>
      <c r="VGI109" s="4"/>
      <c r="VGJ109" s="4"/>
      <c r="VGK109" s="4"/>
      <c r="VGL109" s="4"/>
      <c r="VGM109" s="4"/>
      <c r="VGN109" s="4"/>
      <c r="VGO109" s="4"/>
      <c r="VGP109" s="4"/>
      <c r="VGQ109" s="4"/>
      <c r="VGR109" s="4"/>
      <c r="VGS109" s="4"/>
      <c r="VGT109" s="4"/>
      <c r="VGU109" s="4"/>
      <c r="VGV109" s="4"/>
      <c r="VGW109" s="4"/>
      <c r="VGX109" s="4"/>
      <c r="VGY109" s="4"/>
      <c r="VGZ109" s="4"/>
      <c r="VHA109" s="4"/>
      <c r="VHB109" s="4"/>
      <c r="VHC109" s="4"/>
      <c r="VHD109" s="4"/>
      <c r="VHE109" s="4"/>
      <c r="VHF109" s="4"/>
      <c r="VHG109" s="4"/>
      <c r="VHH109" s="4"/>
      <c r="VHI109" s="4"/>
      <c r="VHJ109" s="4"/>
      <c r="VHK109" s="4"/>
      <c r="VHL109" s="4"/>
      <c r="VHM109" s="4"/>
      <c r="VHN109" s="4"/>
      <c r="VHO109" s="4"/>
      <c r="VHP109" s="4"/>
      <c r="VHQ109" s="4"/>
      <c r="VHR109" s="4"/>
      <c r="VHS109" s="4"/>
      <c r="VHT109" s="4"/>
      <c r="VHU109" s="4"/>
      <c r="VHV109" s="4"/>
      <c r="VHW109" s="4"/>
      <c r="VHX109" s="4"/>
      <c r="VHY109" s="4"/>
      <c r="VHZ109" s="4"/>
      <c r="VIA109" s="4"/>
      <c r="VIB109" s="4"/>
      <c r="VIC109" s="4"/>
      <c r="VID109" s="4"/>
      <c r="VIE109" s="4"/>
      <c r="VIF109" s="4"/>
      <c r="VIG109" s="4"/>
      <c r="VIH109" s="4"/>
      <c r="VII109" s="4"/>
      <c r="VIJ109" s="4"/>
      <c r="VIK109" s="4"/>
      <c r="VIL109" s="4"/>
      <c r="VIM109" s="4"/>
      <c r="VIN109" s="4"/>
      <c r="VIO109" s="4"/>
      <c r="VIP109" s="4"/>
      <c r="VIQ109" s="4"/>
      <c r="VIR109" s="4"/>
      <c r="VIS109" s="4"/>
      <c r="VIT109" s="4"/>
      <c r="VIU109" s="4"/>
      <c r="VIV109" s="4"/>
      <c r="VIW109" s="4"/>
      <c r="VIX109" s="4"/>
      <c r="VIY109" s="4"/>
      <c r="VIZ109" s="4"/>
      <c r="VJA109" s="4"/>
      <c r="VJB109" s="4"/>
      <c r="VJC109" s="4"/>
      <c r="VJD109" s="4"/>
      <c r="VJE109" s="4"/>
      <c r="VJF109" s="4"/>
      <c r="VJG109" s="4"/>
      <c r="VJH109" s="4"/>
      <c r="VJI109" s="4"/>
      <c r="VJJ109" s="4"/>
      <c r="VJK109" s="4"/>
      <c r="VJL109" s="4"/>
      <c r="VJM109" s="4"/>
      <c r="VJN109" s="4"/>
      <c r="VJO109" s="4"/>
      <c r="VJP109" s="4"/>
      <c r="VJQ109" s="4"/>
      <c r="VJR109" s="4"/>
      <c r="VJS109" s="4"/>
      <c r="VJT109" s="4"/>
      <c r="VJU109" s="4"/>
      <c r="VJV109" s="4"/>
      <c r="VJW109" s="4"/>
      <c r="VJX109" s="4"/>
      <c r="VJY109" s="4"/>
      <c r="VJZ109" s="4"/>
      <c r="VKA109" s="4"/>
      <c r="VKB109" s="4"/>
      <c r="VKC109" s="4"/>
      <c r="VKD109" s="4"/>
      <c r="VKE109" s="4"/>
      <c r="VKF109" s="4"/>
      <c r="VKG109" s="4"/>
      <c r="VKH109" s="4"/>
      <c r="VKI109" s="4"/>
      <c r="VKJ109" s="4"/>
      <c r="VKK109" s="4"/>
      <c r="VKL109" s="4"/>
      <c r="VKM109" s="4"/>
      <c r="VKN109" s="4"/>
      <c r="VKO109" s="4"/>
      <c r="VKP109" s="4"/>
      <c r="VKQ109" s="4"/>
      <c r="VKR109" s="4"/>
      <c r="VKS109" s="4"/>
      <c r="VKT109" s="4"/>
      <c r="VKU109" s="4"/>
      <c r="VKV109" s="4"/>
      <c r="VKW109" s="4"/>
      <c r="VKX109" s="4"/>
      <c r="VKY109" s="4"/>
      <c r="VKZ109" s="4"/>
      <c r="VLA109" s="4"/>
      <c r="VLB109" s="4"/>
      <c r="VLC109" s="4"/>
      <c r="VLD109" s="4"/>
      <c r="VLE109" s="4"/>
      <c r="VLF109" s="4"/>
      <c r="VLG109" s="4"/>
      <c r="VLH109" s="4"/>
      <c r="VLI109" s="4"/>
      <c r="VLJ109" s="4"/>
      <c r="VLK109" s="4"/>
      <c r="VLL109" s="4"/>
      <c r="VLM109" s="4"/>
      <c r="VLN109" s="4"/>
      <c r="VLO109" s="4"/>
      <c r="VLP109" s="4"/>
      <c r="VLQ109" s="4"/>
      <c r="VLR109" s="4"/>
      <c r="VLS109" s="4"/>
      <c r="VLT109" s="4"/>
      <c r="VLU109" s="4"/>
      <c r="VLV109" s="4"/>
      <c r="VLW109" s="4"/>
      <c r="VLX109" s="4"/>
      <c r="VLY109" s="4"/>
      <c r="VLZ109" s="4"/>
      <c r="VMA109" s="4"/>
      <c r="VMB109" s="4"/>
      <c r="VMC109" s="4"/>
      <c r="VMD109" s="4"/>
      <c r="VME109" s="4"/>
      <c r="VMF109" s="4"/>
      <c r="VMG109" s="4"/>
      <c r="VMH109" s="4"/>
      <c r="VMI109" s="4"/>
      <c r="VMJ109" s="4"/>
      <c r="VMK109" s="4"/>
      <c r="VML109" s="4"/>
      <c r="VMM109" s="4"/>
      <c r="VMN109" s="4"/>
      <c r="VMO109" s="4"/>
      <c r="VMP109" s="4"/>
      <c r="VMQ109" s="4"/>
      <c r="VMR109" s="4"/>
      <c r="VMS109" s="4"/>
      <c r="VMT109" s="4"/>
      <c r="VMU109" s="4"/>
      <c r="VMV109" s="4"/>
      <c r="VMW109" s="4"/>
      <c r="VMX109" s="4"/>
      <c r="VMY109" s="4"/>
      <c r="VMZ109" s="4"/>
      <c r="VNA109" s="4"/>
      <c r="VNB109" s="4"/>
      <c r="VNC109" s="4"/>
      <c r="VND109" s="4"/>
      <c r="VNE109" s="4"/>
      <c r="VNF109" s="4"/>
      <c r="VNG109" s="4"/>
      <c r="VNH109" s="4"/>
      <c r="VNI109" s="4"/>
      <c r="VNJ109" s="4"/>
      <c r="VNK109" s="4"/>
      <c r="VNL109" s="4"/>
      <c r="VNM109" s="4"/>
      <c r="VNN109" s="4"/>
      <c r="VNO109" s="4"/>
      <c r="VNP109" s="4"/>
      <c r="VNQ109" s="4"/>
      <c r="VNR109" s="4"/>
      <c r="VNS109" s="4"/>
      <c r="VNT109" s="4"/>
      <c r="VNU109" s="4"/>
      <c r="VNV109" s="4"/>
      <c r="VNW109" s="4"/>
      <c r="VNX109" s="4"/>
      <c r="VNY109" s="4"/>
      <c r="VNZ109" s="4"/>
      <c r="VOA109" s="4"/>
      <c r="VOB109" s="4"/>
      <c r="VOC109" s="4"/>
      <c r="VOD109" s="4"/>
      <c r="VOE109" s="4"/>
      <c r="VOF109" s="4"/>
      <c r="VOG109" s="4"/>
      <c r="VOH109" s="4"/>
      <c r="VOI109" s="4"/>
      <c r="VOJ109" s="4"/>
      <c r="VOK109" s="4"/>
      <c r="VOL109" s="4"/>
      <c r="VOM109" s="4"/>
      <c r="VON109" s="4"/>
      <c r="VOO109" s="4"/>
      <c r="VOP109" s="4"/>
      <c r="VOQ109" s="4"/>
      <c r="VOR109" s="4"/>
      <c r="VOS109" s="4"/>
      <c r="VOT109" s="4"/>
      <c r="VOU109" s="4"/>
      <c r="VOV109" s="4"/>
      <c r="VOW109" s="4"/>
      <c r="VOX109" s="4"/>
      <c r="VOY109" s="4"/>
      <c r="VOZ109" s="4"/>
      <c r="VPA109" s="4"/>
      <c r="VPB109" s="4"/>
      <c r="VPC109" s="4"/>
      <c r="VPD109" s="4"/>
      <c r="VPE109" s="4"/>
      <c r="VPF109" s="4"/>
      <c r="VPG109" s="4"/>
      <c r="VPH109" s="4"/>
      <c r="VPI109" s="4"/>
      <c r="VPJ109" s="4"/>
      <c r="VPK109" s="4"/>
      <c r="VPL109" s="4"/>
      <c r="VPM109" s="4"/>
      <c r="VPN109" s="4"/>
      <c r="VPO109" s="4"/>
      <c r="VPP109" s="4"/>
      <c r="VPQ109" s="4"/>
      <c r="VPR109" s="4"/>
      <c r="VPS109" s="4"/>
      <c r="VPT109" s="4"/>
      <c r="VPU109" s="4"/>
      <c r="VPV109" s="4"/>
      <c r="VPW109" s="4"/>
      <c r="VPX109" s="4"/>
      <c r="VPY109" s="4"/>
      <c r="VPZ109" s="4"/>
      <c r="VQA109" s="4"/>
      <c r="VQB109" s="4"/>
      <c r="VQC109" s="4"/>
      <c r="VQD109" s="4"/>
      <c r="VQE109" s="4"/>
      <c r="VQF109" s="4"/>
      <c r="VQG109" s="4"/>
      <c r="VQH109" s="4"/>
      <c r="VQI109" s="4"/>
      <c r="VQJ109" s="4"/>
      <c r="VQK109" s="4"/>
      <c r="VQL109" s="4"/>
      <c r="VQM109" s="4"/>
      <c r="VQN109" s="4"/>
      <c r="VQO109" s="4"/>
      <c r="VQP109" s="4"/>
      <c r="VQQ109" s="4"/>
      <c r="VQR109" s="4"/>
      <c r="VQS109" s="4"/>
      <c r="VQT109" s="4"/>
      <c r="VQU109" s="4"/>
      <c r="VQV109" s="4"/>
      <c r="VQW109" s="4"/>
      <c r="VQX109" s="4"/>
      <c r="VQY109" s="4"/>
      <c r="VQZ109" s="4"/>
      <c r="VRA109" s="4"/>
      <c r="VRB109" s="4"/>
      <c r="VRC109" s="4"/>
      <c r="VRD109" s="4"/>
      <c r="VRE109" s="4"/>
      <c r="VRF109" s="4"/>
      <c r="VRG109" s="4"/>
      <c r="VRH109" s="4"/>
      <c r="VRI109" s="4"/>
      <c r="VRJ109" s="4"/>
      <c r="VRK109" s="4"/>
      <c r="VRL109" s="4"/>
      <c r="VRM109" s="4"/>
      <c r="VRN109" s="4"/>
      <c r="VRO109" s="4"/>
      <c r="VRP109" s="4"/>
      <c r="VRQ109" s="4"/>
      <c r="VRR109" s="4"/>
      <c r="VRS109" s="4"/>
      <c r="VRT109" s="4"/>
      <c r="VRU109" s="4"/>
      <c r="VRV109" s="4"/>
      <c r="VRW109" s="4"/>
      <c r="VRX109" s="4"/>
      <c r="VRY109" s="4"/>
      <c r="VRZ109" s="4"/>
      <c r="VSA109" s="4"/>
      <c r="VSB109" s="4"/>
      <c r="VSC109" s="4"/>
      <c r="VSD109" s="4"/>
      <c r="VSE109" s="4"/>
      <c r="VSF109" s="4"/>
      <c r="VSG109" s="4"/>
      <c r="VSH109" s="4"/>
      <c r="VSI109" s="4"/>
      <c r="VSJ109" s="4"/>
      <c r="VSK109" s="4"/>
      <c r="VSL109" s="4"/>
      <c r="VSM109" s="4"/>
      <c r="VSN109" s="4"/>
      <c r="VSO109" s="4"/>
      <c r="VSP109" s="4"/>
      <c r="VSQ109" s="4"/>
      <c r="VSR109" s="4"/>
      <c r="VSS109" s="4"/>
      <c r="VST109" s="4"/>
      <c r="VSU109" s="4"/>
      <c r="VSV109" s="4"/>
      <c r="VSW109" s="4"/>
      <c r="VSX109" s="4"/>
      <c r="VSY109" s="4"/>
      <c r="VSZ109" s="4"/>
      <c r="VTA109" s="4"/>
      <c r="VTB109" s="4"/>
      <c r="VTC109" s="4"/>
      <c r="VTD109" s="4"/>
      <c r="VTE109" s="4"/>
      <c r="VTF109" s="4"/>
      <c r="VTG109" s="4"/>
      <c r="VTH109" s="4"/>
      <c r="VTI109" s="4"/>
      <c r="VTJ109" s="4"/>
      <c r="VTK109" s="4"/>
      <c r="VTL109" s="4"/>
      <c r="VTM109" s="4"/>
      <c r="VTN109" s="4"/>
      <c r="VTO109" s="4"/>
      <c r="VTP109" s="4"/>
      <c r="VTQ109" s="4"/>
      <c r="VTR109" s="4"/>
      <c r="VTS109" s="4"/>
      <c r="VTT109" s="4"/>
      <c r="VTU109" s="4"/>
      <c r="VTV109" s="4"/>
      <c r="VTW109" s="4"/>
      <c r="VTX109" s="4"/>
      <c r="VTY109" s="4"/>
      <c r="VTZ109" s="4"/>
      <c r="VUA109" s="4"/>
      <c r="VUB109" s="4"/>
      <c r="VUC109" s="4"/>
      <c r="VUD109" s="4"/>
      <c r="VUE109" s="4"/>
      <c r="VUF109" s="4"/>
      <c r="VUG109" s="4"/>
      <c r="VUH109" s="4"/>
      <c r="VUI109" s="4"/>
      <c r="VUJ109" s="4"/>
      <c r="VUK109" s="4"/>
      <c r="VUL109" s="4"/>
      <c r="VUM109" s="4"/>
      <c r="VUN109" s="4"/>
      <c r="VUO109" s="4"/>
      <c r="VUP109" s="4"/>
      <c r="VUQ109" s="4"/>
      <c r="VUR109" s="4"/>
      <c r="VUS109" s="4"/>
      <c r="VUT109" s="4"/>
      <c r="VUU109" s="4"/>
      <c r="VUV109" s="4"/>
      <c r="VUW109" s="4"/>
      <c r="VUX109" s="4"/>
      <c r="VUY109" s="4"/>
      <c r="VUZ109" s="4"/>
      <c r="VVA109" s="4"/>
      <c r="VVB109" s="4"/>
      <c r="VVC109" s="4"/>
      <c r="VVD109" s="4"/>
      <c r="VVE109" s="4"/>
      <c r="VVF109" s="4"/>
      <c r="VVG109" s="4"/>
      <c r="VVH109" s="4"/>
      <c r="VVI109" s="4"/>
      <c r="VVJ109" s="4"/>
      <c r="VVK109" s="4"/>
      <c r="VVL109" s="4"/>
      <c r="VVM109" s="4"/>
      <c r="VVN109" s="4"/>
      <c r="VVO109" s="4"/>
      <c r="VVP109" s="4"/>
      <c r="VVQ109" s="4"/>
      <c r="VVR109" s="4"/>
      <c r="VVS109" s="4"/>
      <c r="VVT109" s="4"/>
      <c r="VVU109" s="4"/>
      <c r="VVV109" s="4"/>
      <c r="VVW109" s="4"/>
      <c r="VVX109" s="4"/>
      <c r="VVY109" s="4"/>
      <c r="VVZ109" s="4"/>
      <c r="VWA109" s="4"/>
      <c r="VWB109" s="4"/>
      <c r="VWC109" s="4"/>
      <c r="VWD109" s="4"/>
      <c r="VWE109" s="4"/>
      <c r="VWF109" s="4"/>
      <c r="VWG109" s="4"/>
      <c r="VWH109" s="4"/>
      <c r="VWI109" s="4"/>
      <c r="VWJ109" s="4"/>
      <c r="VWK109" s="4"/>
      <c r="VWL109" s="4"/>
      <c r="VWM109" s="4"/>
      <c r="VWN109" s="4"/>
      <c r="VWO109" s="4"/>
      <c r="VWP109" s="4"/>
      <c r="VWQ109" s="4"/>
      <c r="VWR109" s="4"/>
      <c r="VWS109" s="4"/>
      <c r="VWT109" s="4"/>
      <c r="VWU109" s="4"/>
      <c r="VWV109" s="4"/>
      <c r="VWW109" s="4"/>
      <c r="VWX109" s="4"/>
      <c r="VWY109" s="4"/>
      <c r="VWZ109" s="4"/>
      <c r="VXA109" s="4"/>
      <c r="VXB109" s="4"/>
      <c r="VXC109" s="4"/>
      <c r="VXD109" s="4"/>
      <c r="VXE109" s="4"/>
      <c r="VXF109" s="4"/>
      <c r="VXG109" s="4"/>
      <c r="VXH109" s="4"/>
      <c r="VXI109" s="4"/>
      <c r="VXJ109" s="4"/>
      <c r="VXK109" s="4"/>
      <c r="VXL109" s="4"/>
      <c r="VXM109" s="4"/>
      <c r="VXN109" s="4"/>
      <c r="VXO109" s="4"/>
      <c r="VXP109" s="4"/>
      <c r="VXQ109" s="4"/>
      <c r="VXR109" s="4"/>
      <c r="VXS109" s="4"/>
      <c r="VXT109" s="4"/>
      <c r="VXU109" s="4"/>
      <c r="VXV109" s="4"/>
      <c r="VXW109" s="4"/>
      <c r="VXX109" s="4"/>
      <c r="VXY109" s="4"/>
      <c r="VXZ109" s="4"/>
      <c r="VYA109" s="4"/>
      <c r="VYB109" s="4"/>
      <c r="VYC109" s="4"/>
      <c r="VYD109" s="4"/>
      <c r="VYE109" s="4"/>
      <c r="VYF109" s="4"/>
      <c r="VYG109" s="4"/>
      <c r="VYH109" s="4"/>
      <c r="VYI109" s="4"/>
      <c r="VYJ109" s="4"/>
      <c r="VYK109" s="4"/>
      <c r="VYL109" s="4"/>
      <c r="VYM109" s="4"/>
      <c r="VYN109" s="4"/>
      <c r="VYO109" s="4"/>
      <c r="VYP109" s="4"/>
      <c r="VYQ109" s="4"/>
      <c r="VYR109" s="4"/>
      <c r="VYS109" s="4"/>
      <c r="VYT109" s="4"/>
      <c r="VYU109" s="4"/>
      <c r="VYV109" s="4"/>
      <c r="VYW109" s="4"/>
      <c r="VYX109" s="4"/>
      <c r="VYY109" s="4"/>
      <c r="VYZ109" s="4"/>
      <c r="VZA109" s="4"/>
      <c r="VZB109" s="4"/>
      <c r="VZC109" s="4"/>
      <c r="VZD109" s="4"/>
      <c r="VZE109" s="4"/>
      <c r="VZF109" s="4"/>
      <c r="VZG109" s="4"/>
      <c r="VZH109" s="4"/>
      <c r="VZI109" s="4"/>
      <c r="VZJ109" s="4"/>
      <c r="VZK109" s="4"/>
      <c r="VZL109" s="4"/>
      <c r="VZM109" s="4"/>
      <c r="VZN109" s="4"/>
      <c r="VZO109" s="4"/>
      <c r="VZP109" s="4"/>
      <c r="VZQ109" s="4"/>
      <c r="VZR109" s="4"/>
      <c r="VZS109" s="4"/>
      <c r="VZT109" s="4"/>
      <c r="VZU109" s="4"/>
      <c r="VZV109" s="4"/>
      <c r="VZW109" s="4"/>
      <c r="VZX109" s="4"/>
      <c r="VZY109" s="4"/>
      <c r="VZZ109" s="4"/>
      <c r="WAA109" s="4"/>
      <c r="WAB109" s="4"/>
      <c r="WAC109" s="4"/>
      <c r="WAD109" s="4"/>
      <c r="WAE109" s="4"/>
      <c r="WAF109" s="4"/>
      <c r="WAG109" s="4"/>
      <c r="WAH109" s="4"/>
      <c r="WAI109" s="4"/>
      <c r="WAJ109" s="4"/>
      <c r="WAK109" s="4"/>
      <c r="WAL109" s="4"/>
      <c r="WAM109" s="4"/>
      <c r="WAN109" s="4"/>
      <c r="WAO109" s="4"/>
      <c r="WAP109" s="4"/>
      <c r="WAQ109" s="4"/>
      <c r="WAR109" s="4"/>
      <c r="WAS109" s="4"/>
      <c r="WAT109" s="4"/>
      <c r="WAU109" s="4"/>
      <c r="WAV109" s="4"/>
      <c r="WAW109" s="4"/>
      <c r="WAX109" s="4"/>
      <c r="WAY109" s="4"/>
      <c r="WAZ109" s="4"/>
      <c r="WBA109" s="4"/>
      <c r="WBB109" s="4"/>
      <c r="WBC109" s="4"/>
      <c r="WBD109" s="4"/>
      <c r="WBE109" s="4"/>
      <c r="WBF109" s="4"/>
      <c r="WBG109" s="4"/>
      <c r="WBH109" s="4"/>
      <c r="WBI109" s="4"/>
      <c r="WBJ109" s="4"/>
      <c r="WBK109" s="4"/>
      <c r="WBL109" s="4"/>
      <c r="WBM109" s="4"/>
      <c r="WBN109" s="4"/>
      <c r="WBO109" s="4"/>
      <c r="WBP109" s="4"/>
      <c r="WBQ109" s="4"/>
      <c r="WBR109" s="4"/>
      <c r="WBS109" s="4"/>
      <c r="WBT109" s="4"/>
      <c r="WBU109" s="4"/>
      <c r="WBV109" s="4"/>
      <c r="WBW109" s="4"/>
      <c r="WBX109" s="4"/>
      <c r="WBY109" s="4"/>
      <c r="WBZ109" s="4"/>
      <c r="WCA109" s="4"/>
      <c r="WCB109" s="4"/>
      <c r="WCC109" s="4"/>
      <c r="WCD109" s="4"/>
      <c r="WCE109" s="4"/>
      <c r="WCF109" s="4"/>
      <c r="WCG109" s="4"/>
      <c r="WCH109" s="4"/>
      <c r="WCI109" s="4"/>
      <c r="WCJ109" s="4"/>
      <c r="WCK109" s="4"/>
      <c r="WCL109" s="4"/>
      <c r="WCM109" s="4"/>
      <c r="WCN109" s="4"/>
      <c r="WCO109" s="4"/>
      <c r="WCP109" s="4"/>
      <c r="WCQ109" s="4"/>
      <c r="WCR109" s="4"/>
      <c r="WCS109" s="4"/>
      <c r="WCT109" s="4"/>
      <c r="WCU109" s="4"/>
      <c r="WCV109" s="4"/>
      <c r="WCW109" s="4"/>
      <c r="WCX109" s="4"/>
      <c r="WCY109" s="4"/>
      <c r="WCZ109" s="4"/>
      <c r="WDA109" s="4"/>
      <c r="WDB109" s="4"/>
      <c r="WDC109" s="4"/>
      <c r="WDD109" s="4"/>
      <c r="WDE109" s="4"/>
      <c r="WDF109" s="4"/>
      <c r="WDG109" s="4"/>
      <c r="WDH109" s="4"/>
      <c r="WDI109" s="4"/>
      <c r="WDJ109" s="4"/>
      <c r="WDK109" s="4"/>
      <c r="WDL109" s="4"/>
      <c r="WDM109" s="4"/>
      <c r="WDN109" s="4"/>
      <c r="WDO109" s="4"/>
      <c r="WDP109" s="4"/>
      <c r="WDQ109" s="4"/>
      <c r="WDR109" s="4"/>
      <c r="WDS109" s="4"/>
      <c r="WDT109" s="4"/>
      <c r="WDU109" s="4"/>
      <c r="WDV109" s="4"/>
      <c r="WDW109" s="4"/>
      <c r="WDX109" s="4"/>
      <c r="WDY109" s="4"/>
      <c r="WDZ109" s="4"/>
      <c r="WEA109" s="4"/>
      <c r="WEB109" s="4"/>
      <c r="WEC109" s="4"/>
      <c r="WED109" s="4"/>
      <c r="WEE109" s="4"/>
      <c r="WEF109" s="4"/>
      <c r="WEG109" s="4"/>
      <c r="WEH109" s="4"/>
      <c r="WEI109" s="4"/>
      <c r="WEJ109" s="4"/>
      <c r="WEK109" s="4"/>
      <c r="WEL109" s="4"/>
      <c r="WEM109" s="4"/>
      <c r="WEN109" s="4"/>
      <c r="WEO109" s="4"/>
      <c r="WEP109" s="4"/>
      <c r="WEQ109" s="4"/>
      <c r="WER109" s="4"/>
      <c r="WES109" s="4"/>
      <c r="WET109" s="4"/>
      <c r="WEU109" s="4"/>
      <c r="WEV109" s="4"/>
      <c r="WEW109" s="4"/>
      <c r="WEX109" s="4"/>
      <c r="WEY109" s="4"/>
      <c r="WEZ109" s="4"/>
      <c r="WFA109" s="4"/>
      <c r="WFB109" s="4"/>
      <c r="WFC109" s="4"/>
      <c r="WFD109" s="4"/>
      <c r="WFE109" s="4"/>
      <c r="WFF109" s="4"/>
      <c r="WFG109" s="4"/>
      <c r="WFH109" s="4"/>
      <c r="WFI109" s="4"/>
      <c r="WFJ109" s="4"/>
      <c r="WFK109" s="4"/>
      <c r="WFL109" s="4"/>
      <c r="WFM109" s="4"/>
      <c r="WFN109" s="4"/>
      <c r="WFO109" s="4"/>
      <c r="WFP109" s="4"/>
      <c r="WFQ109" s="4"/>
      <c r="WFR109" s="4"/>
      <c r="WFS109" s="4"/>
      <c r="WFT109" s="4"/>
      <c r="WFU109" s="4"/>
      <c r="WFV109" s="4"/>
      <c r="WFW109" s="4"/>
      <c r="WFX109" s="4"/>
      <c r="WFY109" s="4"/>
      <c r="WFZ109" s="4"/>
      <c r="WGA109" s="4"/>
      <c r="WGB109" s="4"/>
      <c r="WGC109" s="4"/>
      <c r="WGD109" s="4"/>
      <c r="WGE109" s="4"/>
      <c r="WGF109" s="4"/>
      <c r="WGG109" s="4"/>
      <c r="WGH109" s="4"/>
      <c r="WGI109" s="4"/>
      <c r="WGJ109" s="4"/>
      <c r="WGK109" s="4"/>
      <c r="WGL109" s="4"/>
      <c r="WGM109" s="4"/>
      <c r="WGN109" s="4"/>
      <c r="WGO109" s="4"/>
      <c r="WGP109" s="4"/>
      <c r="WGQ109" s="4"/>
      <c r="WGR109" s="4"/>
      <c r="WGS109" s="4"/>
      <c r="WGT109" s="4"/>
      <c r="WGU109" s="4"/>
      <c r="WGV109" s="4"/>
      <c r="WGW109" s="4"/>
      <c r="WGX109" s="4"/>
      <c r="WGY109" s="4"/>
      <c r="WGZ109" s="4"/>
      <c r="WHA109" s="4"/>
      <c r="WHB109" s="4"/>
      <c r="WHC109" s="4"/>
      <c r="WHD109" s="4"/>
      <c r="WHE109" s="4"/>
      <c r="WHF109" s="4"/>
      <c r="WHG109" s="4"/>
      <c r="WHH109" s="4"/>
      <c r="WHI109" s="4"/>
      <c r="WHJ109" s="4"/>
      <c r="WHK109" s="4"/>
      <c r="WHL109" s="4"/>
      <c r="WHM109" s="4"/>
      <c r="WHN109" s="4"/>
      <c r="WHO109" s="4"/>
      <c r="WHP109" s="4"/>
      <c r="WHQ109" s="4"/>
      <c r="WHR109" s="4"/>
      <c r="WHS109" s="4"/>
      <c r="WHT109" s="4"/>
      <c r="WHU109" s="4"/>
      <c r="WHV109" s="4"/>
      <c r="WHW109" s="4"/>
      <c r="WHX109" s="4"/>
      <c r="WHY109" s="4"/>
      <c r="WHZ109" s="4"/>
      <c r="WIA109" s="4"/>
      <c r="WIB109" s="4"/>
      <c r="WIC109" s="4"/>
      <c r="WID109" s="4"/>
      <c r="WIE109" s="4"/>
      <c r="WIF109" s="4"/>
      <c r="WIG109" s="4"/>
      <c r="WIH109" s="4"/>
      <c r="WII109" s="4"/>
      <c r="WIJ109" s="4"/>
      <c r="WIK109" s="4"/>
      <c r="WIL109" s="4"/>
      <c r="WIM109" s="4"/>
      <c r="WIN109" s="4"/>
      <c r="WIO109" s="4"/>
      <c r="WIP109" s="4"/>
      <c r="WIQ109" s="4"/>
      <c r="WIR109" s="4"/>
      <c r="WIS109" s="4"/>
      <c r="WIT109" s="4"/>
      <c r="WIU109" s="4"/>
      <c r="WIV109" s="4"/>
      <c r="WIW109" s="4"/>
      <c r="WIX109" s="4"/>
      <c r="WIY109" s="4"/>
      <c r="WIZ109" s="4"/>
      <c r="WJA109" s="4"/>
      <c r="WJB109" s="4"/>
      <c r="WJC109" s="4"/>
      <c r="WJD109" s="4"/>
      <c r="WJE109" s="4"/>
      <c r="WJF109" s="4"/>
      <c r="WJG109" s="4"/>
      <c r="WJH109" s="4"/>
      <c r="WJI109" s="4"/>
      <c r="WJJ109" s="4"/>
      <c r="WJK109" s="4"/>
      <c r="WJL109" s="4"/>
      <c r="WJM109" s="4"/>
      <c r="WJN109" s="4"/>
      <c r="WJO109" s="4"/>
      <c r="WJP109" s="4"/>
      <c r="WJQ109" s="4"/>
      <c r="WJR109" s="4"/>
      <c r="WJS109" s="4"/>
      <c r="WJT109" s="4"/>
      <c r="WJU109" s="4"/>
      <c r="WJV109" s="4"/>
      <c r="WJW109" s="4"/>
      <c r="WJX109" s="4"/>
      <c r="WJY109" s="4"/>
      <c r="WJZ109" s="4"/>
      <c r="WKA109" s="4"/>
      <c r="WKB109" s="4"/>
      <c r="WKC109" s="4"/>
      <c r="WKD109" s="4"/>
      <c r="WKE109" s="4"/>
      <c r="WKF109" s="4"/>
      <c r="WKG109" s="4"/>
      <c r="WKH109" s="4"/>
      <c r="WKI109" s="4"/>
      <c r="WKJ109" s="4"/>
      <c r="WKK109" s="4"/>
      <c r="WKL109" s="4"/>
      <c r="WKM109" s="4"/>
      <c r="WKN109" s="4"/>
      <c r="WKO109" s="4"/>
      <c r="WKP109" s="4"/>
      <c r="WKQ109" s="4"/>
      <c r="WKR109" s="4"/>
      <c r="WKS109" s="4"/>
      <c r="WKT109" s="4"/>
      <c r="WKU109" s="4"/>
      <c r="WKV109" s="4"/>
      <c r="WKW109" s="4"/>
      <c r="WKX109" s="4"/>
      <c r="WKY109" s="4"/>
      <c r="WKZ109" s="4"/>
      <c r="WLA109" s="4"/>
      <c r="WLB109" s="4"/>
      <c r="WLC109" s="4"/>
      <c r="WLD109" s="4"/>
      <c r="WLE109" s="4"/>
      <c r="WLF109" s="4"/>
      <c r="WLG109" s="4"/>
      <c r="WLH109" s="4"/>
      <c r="WLI109" s="4"/>
      <c r="WLJ109" s="4"/>
      <c r="WLK109" s="4"/>
      <c r="WLL109" s="4"/>
      <c r="WLM109" s="4"/>
      <c r="WLN109" s="4"/>
      <c r="WLO109" s="4"/>
      <c r="WLP109" s="4"/>
      <c r="WLQ109" s="4"/>
      <c r="WLR109" s="4"/>
      <c r="WLS109" s="4"/>
      <c r="WLT109" s="4"/>
      <c r="WLU109" s="4"/>
      <c r="WLV109" s="4"/>
      <c r="WLW109" s="4"/>
      <c r="WLX109" s="4"/>
      <c r="WLY109" s="4"/>
      <c r="WLZ109" s="4"/>
      <c r="WMA109" s="4"/>
      <c r="WMB109" s="4"/>
      <c r="WMC109" s="4"/>
      <c r="WMD109" s="4"/>
      <c r="WME109" s="4"/>
      <c r="WMF109" s="4"/>
      <c r="WMG109" s="4"/>
      <c r="WMH109" s="4"/>
      <c r="WMI109" s="4"/>
      <c r="WMJ109" s="4"/>
      <c r="WMK109" s="4"/>
      <c r="WML109" s="4"/>
      <c r="WMM109" s="4"/>
      <c r="WMN109" s="4"/>
      <c r="WMO109" s="4"/>
      <c r="WMP109" s="4"/>
      <c r="WMQ109" s="4"/>
      <c r="WMR109" s="4"/>
      <c r="WMS109" s="4"/>
      <c r="WMT109" s="4"/>
      <c r="WMU109" s="4"/>
      <c r="WMV109" s="4"/>
      <c r="WMW109" s="4"/>
      <c r="WMX109" s="4"/>
      <c r="WMY109" s="4"/>
      <c r="WMZ109" s="4"/>
      <c r="WNA109" s="4"/>
      <c r="WNB109" s="4"/>
      <c r="WNC109" s="4"/>
      <c r="WND109" s="4"/>
      <c r="WNE109" s="4"/>
      <c r="WNF109" s="4"/>
      <c r="WNG109" s="4"/>
      <c r="WNH109" s="4"/>
      <c r="WNI109" s="4"/>
      <c r="WNJ109" s="4"/>
      <c r="WNK109" s="4"/>
      <c r="WNL109" s="4"/>
      <c r="WNM109" s="4"/>
      <c r="WNN109" s="4"/>
      <c r="WNO109" s="4"/>
      <c r="WNP109" s="4"/>
      <c r="WNQ109" s="4"/>
      <c r="WNR109" s="4"/>
      <c r="WNS109" s="4"/>
      <c r="WNT109" s="4"/>
      <c r="WNU109" s="4"/>
      <c r="WNV109" s="4"/>
      <c r="WNW109" s="4"/>
      <c r="WNX109" s="4"/>
      <c r="WNY109" s="4"/>
      <c r="WNZ109" s="4"/>
      <c r="WOA109" s="4"/>
      <c r="WOB109" s="4"/>
      <c r="WOC109" s="4"/>
      <c r="WOD109" s="4"/>
      <c r="WOE109" s="4"/>
      <c r="WOF109" s="4"/>
      <c r="WOG109" s="4"/>
      <c r="WOH109" s="4"/>
      <c r="WOI109" s="4"/>
      <c r="WOJ109" s="4"/>
      <c r="WOK109" s="4"/>
      <c r="WOL109" s="4"/>
      <c r="WOM109" s="4"/>
      <c r="WON109" s="4"/>
      <c r="WOO109" s="4"/>
      <c r="WOP109" s="4"/>
      <c r="WOQ109" s="4"/>
      <c r="WOR109" s="4"/>
      <c r="WOS109" s="4"/>
      <c r="WOT109" s="4"/>
      <c r="WOU109" s="4"/>
      <c r="WOV109" s="4"/>
      <c r="WOW109" s="4"/>
      <c r="WOX109" s="4"/>
      <c r="WOY109" s="4"/>
      <c r="WOZ109" s="4"/>
      <c r="WPA109" s="4"/>
      <c r="WPB109" s="4"/>
      <c r="WPC109" s="4"/>
      <c r="WPD109" s="4"/>
      <c r="WPE109" s="4"/>
      <c r="WPF109" s="4"/>
      <c r="WPG109" s="4"/>
      <c r="WPH109" s="4"/>
      <c r="WPI109" s="4"/>
      <c r="WPJ109" s="4"/>
      <c r="WPK109" s="4"/>
      <c r="WPL109" s="4"/>
      <c r="WPM109" s="4"/>
      <c r="WPN109" s="4"/>
      <c r="WPO109" s="4"/>
      <c r="WPP109" s="4"/>
      <c r="WPQ109" s="4"/>
      <c r="WPR109" s="4"/>
      <c r="WPS109" s="4"/>
      <c r="WPT109" s="4"/>
      <c r="WPU109" s="4"/>
      <c r="WPV109" s="4"/>
      <c r="WPW109" s="4"/>
      <c r="WPX109" s="4"/>
      <c r="WPY109" s="4"/>
      <c r="WPZ109" s="4"/>
      <c r="WQA109" s="4"/>
      <c r="WQB109" s="4"/>
      <c r="WQC109" s="4"/>
      <c r="WQD109" s="4"/>
      <c r="WQE109" s="4"/>
      <c r="WQF109" s="4"/>
      <c r="WQG109" s="4"/>
      <c r="WQH109" s="4"/>
      <c r="WQI109" s="4"/>
      <c r="WQJ109" s="4"/>
      <c r="WQK109" s="4"/>
      <c r="WQL109" s="4"/>
      <c r="WQM109" s="4"/>
      <c r="WQN109" s="4"/>
      <c r="WQO109" s="4"/>
      <c r="WQP109" s="4"/>
      <c r="WQQ109" s="4"/>
      <c r="WQR109" s="4"/>
      <c r="WQS109" s="4"/>
      <c r="WQT109" s="4"/>
      <c r="WQU109" s="4"/>
      <c r="WQV109" s="4"/>
      <c r="WQW109" s="4"/>
      <c r="WQX109" s="4"/>
      <c r="WQY109" s="4"/>
      <c r="WQZ109" s="4"/>
      <c r="WRA109" s="4"/>
      <c r="WRB109" s="4"/>
      <c r="WRC109" s="4"/>
      <c r="WRD109" s="4"/>
      <c r="WRE109" s="4"/>
      <c r="WRF109" s="4"/>
      <c r="WRG109" s="4"/>
      <c r="WRH109" s="4"/>
      <c r="WRI109" s="4"/>
      <c r="WRJ109" s="4"/>
      <c r="WRK109" s="4"/>
      <c r="WRL109" s="4"/>
      <c r="WRM109" s="4"/>
      <c r="WRN109" s="4"/>
      <c r="WRO109" s="4"/>
      <c r="WRP109" s="4"/>
      <c r="WRQ109" s="4"/>
      <c r="WRR109" s="4"/>
      <c r="WRS109" s="4"/>
      <c r="WRT109" s="4"/>
      <c r="WRU109" s="4"/>
      <c r="WRV109" s="4"/>
      <c r="WRW109" s="4"/>
      <c r="WRX109" s="4"/>
      <c r="WRY109" s="4"/>
      <c r="WRZ109" s="4"/>
      <c r="WSA109" s="4"/>
      <c r="WSB109" s="4"/>
      <c r="WSC109" s="4"/>
      <c r="WSD109" s="4"/>
      <c r="WSE109" s="4"/>
      <c r="WSF109" s="4"/>
      <c r="WSG109" s="4"/>
      <c r="WSH109" s="4"/>
      <c r="WSI109" s="4"/>
      <c r="WSJ109" s="4"/>
      <c r="WSK109" s="4"/>
      <c r="WSL109" s="4"/>
      <c r="WSM109" s="4"/>
      <c r="WSN109" s="4"/>
      <c r="WSO109" s="4"/>
      <c r="WSP109" s="4"/>
      <c r="WSQ109" s="4"/>
      <c r="WSR109" s="4"/>
      <c r="WSS109" s="4"/>
      <c r="WST109" s="4"/>
      <c r="WSU109" s="4"/>
      <c r="WSV109" s="4"/>
      <c r="WSW109" s="4"/>
      <c r="WSX109" s="4"/>
      <c r="WSY109" s="4"/>
      <c r="WSZ109" s="4"/>
      <c r="WTA109" s="4"/>
      <c r="WTB109" s="4"/>
      <c r="WTC109" s="4"/>
      <c r="WTD109" s="4"/>
      <c r="WTE109" s="4"/>
      <c r="WTF109" s="4"/>
      <c r="WTG109" s="4"/>
      <c r="WTH109" s="4"/>
      <c r="WTI109" s="4"/>
      <c r="WTJ109" s="4"/>
      <c r="WTK109" s="4"/>
      <c r="WTL109" s="4"/>
      <c r="WTM109" s="4"/>
      <c r="WTN109" s="4"/>
      <c r="WTO109" s="4"/>
      <c r="WTP109" s="4"/>
      <c r="WTQ109" s="4"/>
      <c r="WTR109" s="4"/>
      <c r="WTS109" s="4"/>
      <c r="WTT109" s="4"/>
      <c r="WTU109" s="4"/>
      <c r="WTV109" s="4"/>
      <c r="WTW109" s="4"/>
      <c r="WTX109" s="4"/>
      <c r="WTY109" s="4"/>
      <c r="WTZ109" s="4"/>
      <c r="WUA109" s="4"/>
      <c r="WUB109" s="4"/>
      <c r="WUC109" s="4"/>
      <c r="WUD109" s="4"/>
      <c r="WUE109" s="4"/>
      <c r="WUF109" s="4"/>
      <c r="WUG109" s="4"/>
      <c r="WUH109" s="4"/>
      <c r="WUI109" s="4"/>
      <c r="WUJ109" s="4"/>
      <c r="WUK109" s="4"/>
      <c r="WUL109" s="4"/>
      <c r="WUM109" s="4"/>
      <c r="WUN109" s="4"/>
      <c r="WUO109" s="4"/>
      <c r="WUP109" s="4"/>
      <c r="WUQ109" s="4"/>
      <c r="WUR109" s="4"/>
      <c r="WUS109" s="4"/>
      <c r="WUT109" s="4"/>
      <c r="WUU109" s="4"/>
      <c r="WUV109" s="4"/>
      <c r="WUW109" s="4"/>
      <c r="WUX109" s="4"/>
      <c r="WUY109" s="4"/>
      <c r="WUZ109" s="4"/>
      <c r="WVA109" s="4"/>
      <c r="WVB109" s="4"/>
      <c r="WVC109" s="4"/>
      <c r="WVD109" s="4"/>
      <c r="WVE109" s="4"/>
      <c r="WVF109" s="4"/>
      <c r="WVG109" s="4"/>
      <c r="WVH109" s="4"/>
      <c r="WVI109" s="4"/>
      <c r="WVJ109" s="4"/>
      <c r="WVK109" s="4"/>
      <c r="WVL109" s="4"/>
      <c r="WVM109" s="4"/>
      <c r="WVN109" s="4"/>
      <c r="WVO109" s="4"/>
      <c r="WVP109" s="4"/>
      <c r="WVQ109" s="4"/>
      <c r="WVR109" s="4"/>
      <c r="WVS109" s="4"/>
      <c r="WVT109" s="4"/>
      <c r="WVU109" s="4"/>
      <c r="WVV109" s="4"/>
      <c r="WVW109" s="4"/>
      <c r="WVX109" s="4"/>
      <c r="WVY109" s="4"/>
      <c r="WVZ109" s="4"/>
      <c r="WWA109" s="4"/>
      <c r="WWB109" s="4"/>
      <c r="WWC109" s="4"/>
      <c r="WWD109" s="4"/>
      <c r="WWE109" s="4"/>
      <c r="WWF109" s="4"/>
      <c r="WWG109" s="4"/>
      <c r="WWH109" s="4"/>
      <c r="WWI109" s="4"/>
      <c r="WWJ109" s="4"/>
      <c r="WWK109" s="4"/>
      <c r="WWL109" s="4"/>
      <c r="WWM109" s="4"/>
      <c r="WWN109" s="4"/>
      <c r="WWO109" s="4"/>
      <c r="WWP109" s="4"/>
      <c r="WWQ109" s="4"/>
      <c r="WWR109" s="4"/>
      <c r="WWS109" s="4"/>
      <c r="WWT109" s="4"/>
      <c r="WWU109" s="4"/>
      <c r="WWV109" s="4"/>
      <c r="WWW109" s="4"/>
      <c r="WWX109" s="4"/>
      <c r="WWY109" s="4"/>
      <c r="WWZ109" s="4"/>
      <c r="WXA109" s="4"/>
      <c r="WXB109" s="4"/>
      <c r="WXC109" s="4"/>
      <c r="WXD109" s="4"/>
      <c r="WXE109" s="4"/>
      <c r="WXF109" s="4"/>
      <c r="WXG109" s="4"/>
      <c r="WXH109" s="4"/>
      <c r="WXI109" s="4"/>
      <c r="WXJ109" s="4"/>
      <c r="WXK109" s="4"/>
      <c r="WXL109" s="4"/>
      <c r="WXM109" s="4"/>
      <c r="WXN109" s="4"/>
      <c r="WXO109" s="4"/>
      <c r="WXP109" s="4"/>
      <c r="WXQ109" s="4"/>
      <c r="WXR109" s="4"/>
      <c r="WXS109" s="4"/>
      <c r="WXT109" s="4"/>
      <c r="WXU109" s="4"/>
      <c r="WXV109" s="4"/>
      <c r="WXW109" s="4"/>
      <c r="WXX109" s="4"/>
      <c r="WXY109" s="4"/>
      <c r="WXZ109" s="4"/>
      <c r="WYA109" s="4"/>
      <c r="WYB109" s="4"/>
      <c r="WYC109" s="4"/>
      <c r="WYD109" s="4"/>
      <c r="WYE109" s="4"/>
      <c r="WYF109" s="4"/>
      <c r="WYG109" s="4"/>
      <c r="WYH109" s="4"/>
      <c r="WYI109" s="4"/>
      <c r="WYJ109" s="4"/>
      <c r="WYK109" s="4"/>
      <c r="WYL109" s="4"/>
      <c r="WYM109" s="4"/>
      <c r="WYN109" s="4"/>
      <c r="WYO109" s="4"/>
      <c r="WYP109" s="4"/>
      <c r="WYQ109" s="4"/>
      <c r="WYR109" s="4"/>
      <c r="WYS109" s="4"/>
      <c r="WYT109" s="4"/>
      <c r="WYU109" s="4"/>
      <c r="WYV109" s="4"/>
      <c r="WYW109" s="4"/>
      <c r="WYX109" s="4"/>
      <c r="WYY109" s="4"/>
      <c r="WYZ109" s="4"/>
      <c r="WZA109" s="4"/>
      <c r="WZB109" s="4"/>
      <c r="WZC109" s="4"/>
      <c r="WZD109" s="4"/>
      <c r="WZE109" s="4"/>
      <c r="WZF109" s="4"/>
      <c r="WZG109" s="4"/>
      <c r="WZH109" s="4"/>
      <c r="WZI109" s="4"/>
      <c r="WZJ109" s="4"/>
      <c r="WZK109" s="4"/>
      <c r="WZL109" s="4"/>
      <c r="WZM109" s="4"/>
      <c r="WZN109" s="4"/>
      <c r="WZO109" s="4"/>
      <c r="WZP109" s="4"/>
      <c r="WZQ109" s="4"/>
      <c r="WZR109" s="4"/>
      <c r="WZS109" s="4"/>
      <c r="WZT109" s="4"/>
      <c r="WZU109" s="4"/>
      <c r="WZV109" s="4"/>
      <c r="WZW109" s="4"/>
      <c r="WZX109" s="4"/>
      <c r="WZY109" s="4"/>
      <c r="WZZ109" s="4"/>
      <c r="XAA109" s="4"/>
      <c r="XAB109" s="4"/>
      <c r="XAC109" s="4"/>
      <c r="XAD109" s="4"/>
      <c r="XAE109" s="4"/>
      <c r="XAF109" s="4"/>
      <c r="XAG109" s="4"/>
      <c r="XAH109" s="4"/>
      <c r="XAI109" s="4"/>
      <c r="XAJ109" s="4"/>
      <c r="XAK109" s="4"/>
      <c r="XAL109" s="4"/>
      <c r="XAM109" s="4"/>
      <c r="XAN109" s="4"/>
      <c r="XAO109" s="4"/>
      <c r="XAP109" s="4"/>
      <c r="XAQ109" s="4"/>
      <c r="XAR109" s="4"/>
      <c r="XAS109" s="4"/>
      <c r="XAT109" s="4"/>
      <c r="XAU109" s="4"/>
      <c r="XAV109" s="4"/>
      <c r="XAW109" s="4"/>
      <c r="XAX109" s="4"/>
      <c r="XAY109" s="4"/>
      <c r="XAZ109" s="4"/>
      <c r="XBA109" s="4"/>
      <c r="XBB109" s="4"/>
      <c r="XBC109" s="4"/>
      <c r="XBD109" s="4"/>
      <c r="XBE109" s="4"/>
      <c r="XBF109" s="4"/>
      <c r="XBG109" s="4"/>
      <c r="XBH109" s="4"/>
      <c r="XBI109" s="4"/>
      <c r="XBJ109" s="4"/>
      <c r="XBK109" s="4"/>
      <c r="XBL109" s="4"/>
      <c r="XBM109" s="4"/>
      <c r="XBN109" s="4"/>
      <c r="XBO109" s="4"/>
      <c r="XBP109" s="4"/>
      <c r="XBQ109" s="4"/>
      <c r="XBR109" s="4"/>
      <c r="XBS109" s="4"/>
      <c r="XBT109" s="4"/>
      <c r="XBU109" s="4"/>
      <c r="XBV109" s="4"/>
      <c r="XBW109" s="4"/>
      <c r="XBX109" s="4"/>
      <c r="XBY109" s="4"/>
      <c r="XBZ109" s="4"/>
      <c r="XCA109" s="4"/>
      <c r="XCB109" s="4"/>
      <c r="XCC109" s="4"/>
      <c r="XCD109" s="4"/>
      <c r="XCE109" s="4"/>
      <c r="XCF109" s="4"/>
      <c r="XCG109" s="4"/>
      <c r="XCH109" s="4"/>
      <c r="XCI109" s="4"/>
      <c r="XCJ109" s="4"/>
      <c r="XCK109" s="4"/>
      <c r="XCL109" s="4"/>
      <c r="XCM109" s="4"/>
      <c r="XCN109" s="4"/>
      <c r="XCO109" s="4"/>
      <c r="XCP109" s="4"/>
      <c r="XCQ109" s="4"/>
      <c r="XCR109" s="4"/>
      <c r="XCS109" s="4"/>
      <c r="XCT109" s="4"/>
      <c r="XCU109" s="4"/>
      <c r="XCV109" s="4"/>
      <c r="XCW109" s="4"/>
      <c r="XCX109" s="4"/>
      <c r="XCY109" s="4"/>
      <c r="XCZ109" s="4"/>
      <c r="XDA109" s="4"/>
      <c r="XDB109" s="4"/>
      <c r="XDC109" s="4"/>
      <c r="XDD109" s="4"/>
      <c r="XDE109" s="4"/>
      <c r="XDF109" s="4"/>
      <c r="XDG109" s="4"/>
      <c r="XDH109" s="4"/>
      <c r="XDI109" s="4"/>
      <c r="XDJ109" s="4"/>
      <c r="XDK109" s="4"/>
      <c r="XDL109" s="4"/>
      <c r="XDM109" s="4"/>
      <c r="XDN109" s="4"/>
      <c r="XDO109" s="4"/>
      <c r="XDP109" s="4"/>
      <c r="XDQ109" s="4"/>
      <c r="XDR109" s="4"/>
      <c r="XDS109" s="4"/>
      <c r="XDT109" s="4"/>
      <c r="XDU109" s="4"/>
      <c r="XDV109" s="4"/>
      <c r="XDW109" s="4"/>
      <c r="XDX109" s="4"/>
      <c r="XDY109" s="4"/>
      <c r="XDZ109" s="4"/>
      <c r="XEA109" s="4"/>
      <c r="XEB109" s="4"/>
      <c r="XEC109" s="4"/>
      <c r="XED109" s="4"/>
      <c r="XEE109" s="4"/>
      <c r="XEF109" s="4"/>
      <c r="XEG109" s="4"/>
      <c r="XEH109" s="4"/>
      <c r="XEI109" s="4"/>
      <c r="XEJ109" s="4"/>
      <c r="XEK109" s="4"/>
    </row>
    <row r="110" spans="1:16365" s="29" customFormat="1" ht="13.5" customHeight="1" x14ac:dyDescent="0.25">
      <c r="A110" s="418" t="s">
        <v>172</v>
      </c>
      <c r="B110" s="418" t="s">
        <v>193</v>
      </c>
      <c r="C110" s="418" t="s">
        <v>272</v>
      </c>
      <c r="D110" s="418" t="s">
        <v>281</v>
      </c>
      <c r="E110" s="418" t="s">
        <v>183</v>
      </c>
      <c r="F110" s="418" t="s">
        <v>177</v>
      </c>
      <c r="G110" s="418" t="s">
        <v>178</v>
      </c>
      <c r="H110" s="418" t="s">
        <v>208</v>
      </c>
      <c r="I110" s="419" t="s">
        <v>593</v>
      </c>
      <c r="J110" s="425">
        <v>218468185371.97961</v>
      </c>
      <c r="K110" s="425" t="s">
        <v>299</v>
      </c>
      <c r="L110" s="3" t="s">
        <v>73</v>
      </c>
      <c r="M110" s="196" t="s">
        <v>1163</v>
      </c>
      <c r="N110" s="44">
        <f t="shared" si="4"/>
        <v>1.1178756928392816E-3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  <c r="XDX110" s="4"/>
      <c r="XDY110" s="4"/>
      <c r="XDZ110" s="4"/>
      <c r="XEA110" s="4"/>
      <c r="XEB110" s="4"/>
      <c r="XEC110" s="4"/>
      <c r="XED110" s="4"/>
      <c r="XEE110" s="4"/>
      <c r="XEF110" s="4"/>
      <c r="XEG110" s="4"/>
      <c r="XEH110" s="4"/>
      <c r="XEI110" s="4"/>
      <c r="XEJ110" s="4"/>
      <c r="XEK110" s="4"/>
    </row>
    <row r="111" spans="1:16365" s="29" customFormat="1" ht="13.5" customHeight="1" x14ac:dyDescent="0.25">
      <c r="A111" s="420" t="s">
        <v>172</v>
      </c>
      <c r="B111" s="420" t="s">
        <v>193</v>
      </c>
      <c r="C111" s="420" t="s">
        <v>272</v>
      </c>
      <c r="D111" s="420" t="s">
        <v>281</v>
      </c>
      <c r="E111" s="420" t="s">
        <v>183</v>
      </c>
      <c r="F111" s="420" t="s">
        <v>177</v>
      </c>
      <c r="G111" s="420" t="s">
        <v>178</v>
      </c>
      <c r="H111" s="420" t="s">
        <v>300</v>
      </c>
      <c r="I111" s="421" t="s">
        <v>593</v>
      </c>
      <c r="J111" s="426">
        <v>18958236717769.086</v>
      </c>
      <c r="K111" s="426" t="s">
        <v>301</v>
      </c>
      <c r="L111" s="3" t="s">
        <v>60</v>
      </c>
      <c r="M111" s="196" t="s">
        <v>38</v>
      </c>
      <c r="N111" s="44">
        <f t="shared" si="4"/>
        <v>9.7007040040189757E-2</v>
      </c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  <c r="BKS111" s="4"/>
      <c r="BKT111" s="4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  <c r="BLE111" s="4"/>
      <c r="BLF111" s="4"/>
      <c r="BLG111" s="4"/>
      <c r="BLH111" s="4"/>
      <c r="BLI111" s="4"/>
      <c r="BLJ111" s="4"/>
      <c r="BLK111" s="4"/>
      <c r="BLL111" s="4"/>
      <c r="BLM111" s="4"/>
      <c r="BLN111" s="4"/>
      <c r="BLO111" s="4"/>
      <c r="BLP111" s="4"/>
      <c r="BLQ111" s="4"/>
      <c r="BLR111" s="4"/>
      <c r="BLS111" s="4"/>
      <c r="BLT111" s="4"/>
      <c r="BLU111" s="4"/>
      <c r="BLV111" s="4"/>
      <c r="BLW111" s="4"/>
      <c r="BLX111" s="4"/>
      <c r="BLY111" s="4"/>
      <c r="BLZ111" s="4"/>
      <c r="BMA111" s="4"/>
      <c r="BMB111" s="4"/>
      <c r="BMC111" s="4"/>
      <c r="BMD111" s="4"/>
      <c r="BME111" s="4"/>
      <c r="BMF111" s="4"/>
      <c r="BMG111" s="4"/>
      <c r="BMH111" s="4"/>
      <c r="BMI111" s="4"/>
      <c r="BMJ111" s="4"/>
      <c r="BMK111" s="4"/>
      <c r="BML111" s="4"/>
      <c r="BMM111" s="4"/>
      <c r="BMN111" s="4"/>
      <c r="BMO111" s="4"/>
      <c r="BMP111" s="4"/>
      <c r="BMQ111" s="4"/>
      <c r="BMR111" s="4"/>
      <c r="BMS111" s="4"/>
      <c r="BMT111" s="4"/>
      <c r="BMU111" s="4"/>
      <c r="BMV111" s="4"/>
      <c r="BMW111" s="4"/>
      <c r="BMX111" s="4"/>
      <c r="BMY111" s="4"/>
      <c r="BMZ111" s="4"/>
      <c r="BNA111" s="4"/>
      <c r="BNB111" s="4"/>
      <c r="BNC111" s="4"/>
      <c r="BND111" s="4"/>
      <c r="BNE111" s="4"/>
      <c r="BNF111" s="4"/>
      <c r="BNG111" s="4"/>
      <c r="BNH111" s="4"/>
      <c r="BNI111" s="4"/>
      <c r="BNJ111" s="4"/>
      <c r="BNK111" s="4"/>
      <c r="BNL111" s="4"/>
      <c r="BNM111" s="4"/>
      <c r="BNN111" s="4"/>
      <c r="BNO111" s="4"/>
      <c r="BNP111" s="4"/>
      <c r="BNQ111" s="4"/>
      <c r="BNR111" s="4"/>
      <c r="BNS111" s="4"/>
      <c r="BNT111" s="4"/>
      <c r="BNU111" s="4"/>
      <c r="BNV111" s="4"/>
      <c r="BNW111" s="4"/>
      <c r="BNX111" s="4"/>
      <c r="BNY111" s="4"/>
      <c r="BNZ111" s="4"/>
      <c r="BOA111" s="4"/>
      <c r="BOB111" s="4"/>
      <c r="BOC111" s="4"/>
      <c r="BOD111" s="4"/>
      <c r="BOE111" s="4"/>
      <c r="BOF111" s="4"/>
      <c r="BOG111" s="4"/>
      <c r="BOH111" s="4"/>
      <c r="BOI111" s="4"/>
      <c r="BOJ111" s="4"/>
      <c r="BOK111" s="4"/>
      <c r="BOL111" s="4"/>
      <c r="BOM111" s="4"/>
      <c r="BON111" s="4"/>
      <c r="BOO111" s="4"/>
      <c r="BOP111" s="4"/>
      <c r="BOQ111" s="4"/>
      <c r="BOR111" s="4"/>
      <c r="BOS111" s="4"/>
      <c r="BOT111" s="4"/>
      <c r="BOU111" s="4"/>
      <c r="BOV111" s="4"/>
      <c r="BOW111" s="4"/>
      <c r="BOX111" s="4"/>
      <c r="BOY111" s="4"/>
      <c r="BOZ111" s="4"/>
      <c r="BPA111" s="4"/>
      <c r="BPB111" s="4"/>
      <c r="BPC111" s="4"/>
      <c r="BPD111" s="4"/>
      <c r="BPE111" s="4"/>
      <c r="BPF111" s="4"/>
      <c r="BPG111" s="4"/>
      <c r="BPH111" s="4"/>
      <c r="BPI111" s="4"/>
      <c r="BPJ111" s="4"/>
      <c r="BPK111" s="4"/>
      <c r="BPL111" s="4"/>
      <c r="BPM111" s="4"/>
      <c r="BPN111" s="4"/>
      <c r="BPO111" s="4"/>
      <c r="BPP111" s="4"/>
      <c r="BPQ111" s="4"/>
      <c r="BPR111" s="4"/>
      <c r="BPS111" s="4"/>
      <c r="BPT111" s="4"/>
      <c r="BPU111" s="4"/>
      <c r="BPV111" s="4"/>
      <c r="BPW111" s="4"/>
      <c r="BPX111" s="4"/>
      <c r="BPY111" s="4"/>
      <c r="BPZ111" s="4"/>
      <c r="BQA111" s="4"/>
      <c r="BQB111" s="4"/>
      <c r="BQC111" s="4"/>
      <c r="BQD111" s="4"/>
      <c r="BQE111" s="4"/>
      <c r="BQF111" s="4"/>
      <c r="BQG111" s="4"/>
      <c r="BQH111" s="4"/>
      <c r="BQI111" s="4"/>
      <c r="BQJ111" s="4"/>
      <c r="BQK111" s="4"/>
      <c r="BQL111" s="4"/>
      <c r="BQM111" s="4"/>
      <c r="BQN111" s="4"/>
      <c r="BQO111" s="4"/>
      <c r="BQP111" s="4"/>
      <c r="BQQ111" s="4"/>
      <c r="BQR111" s="4"/>
      <c r="BQS111" s="4"/>
      <c r="BQT111" s="4"/>
      <c r="BQU111" s="4"/>
      <c r="BQV111" s="4"/>
      <c r="BQW111" s="4"/>
      <c r="BQX111" s="4"/>
      <c r="BQY111" s="4"/>
      <c r="BQZ111" s="4"/>
      <c r="BRA111" s="4"/>
      <c r="BRB111" s="4"/>
      <c r="BRC111" s="4"/>
      <c r="BRD111" s="4"/>
      <c r="BRE111" s="4"/>
      <c r="BRF111" s="4"/>
      <c r="BRG111" s="4"/>
      <c r="BRH111" s="4"/>
      <c r="BRI111" s="4"/>
      <c r="BRJ111" s="4"/>
      <c r="BRK111" s="4"/>
      <c r="BRL111" s="4"/>
      <c r="BRM111" s="4"/>
      <c r="BRN111" s="4"/>
      <c r="BRO111" s="4"/>
      <c r="BRP111" s="4"/>
      <c r="BRQ111" s="4"/>
      <c r="BRR111" s="4"/>
      <c r="BRS111" s="4"/>
      <c r="BRT111" s="4"/>
      <c r="BRU111" s="4"/>
      <c r="BRV111" s="4"/>
      <c r="BRW111" s="4"/>
      <c r="BRX111" s="4"/>
      <c r="BRY111" s="4"/>
      <c r="BRZ111" s="4"/>
      <c r="BSA111" s="4"/>
      <c r="BSB111" s="4"/>
      <c r="BSC111" s="4"/>
      <c r="BSD111" s="4"/>
      <c r="BSE111" s="4"/>
      <c r="BSF111" s="4"/>
      <c r="BSG111" s="4"/>
      <c r="BSH111" s="4"/>
      <c r="BSI111" s="4"/>
      <c r="BSJ111" s="4"/>
      <c r="BSK111" s="4"/>
      <c r="BSL111" s="4"/>
      <c r="BSM111" s="4"/>
      <c r="BSN111" s="4"/>
      <c r="BSO111" s="4"/>
      <c r="BSP111" s="4"/>
      <c r="BSQ111" s="4"/>
      <c r="BSR111" s="4"/>
      <c r="BSS111" s="4"/>
      <c r="BST111" s="4"/>
      <c r="BSU111" s="4"/>
      <c r="BSV111" s="4"/>
      <c r="BSW111" s="4"/>
      <c r="BSX111" s="4"/>
      <c r="BSY111" s="4"/>
      <c r="BSZ111" s="4"/>
      <c r="BTA111" s="4"/>
      <c r="BTB111" s="4"/>
      <c r="BTC111" s="4"/>
      <c r="BTD111" s="4"/>
      <c r="BTE111" s="4"/>
      <c r="BTF111" s="4"/>
      <c r="BTG111" s="4"/>
      <c r="BTH111" s="4"/>
      <c r="BTI111" s="4"/>
      <c r="BTJ111" s="4"/>
      <c r="BTK111" s="4"/>
      <c r="BTL111" s="4"/>
      <c r="BTM111" s="4"/>
      <c r="BTN111" s="4"/>
      <c r="BTO111" s="4"/>
      <c r="BTP111" s="4"/>
      <c r="BTQ111" s="4"/>
      <c r="BTR111" s="4"/>
      <c r="BTS111" s="4"/>
      <c r="BTT111" s="4"/>
      <c r="BTU111" s="4"/>
      <c r="BTV111" s="4"/>
      <c r="BTW111" s="4"/>
      <c r="BTX111" s="4"/>
      <c r="BTY111" s="4"/>
      <c r="BTZ111" s="4"/>
      <c r="BUA111" s="4"/>
      <c r="BUB111" s="4"/>
      <c r="BUC111" s="4"/>
      <c r="BUD111" s="4"/>
      <c r="BUE111" s="4"/>
      <c r="BUF111" s="4"/>
      <c r="BUG111" s="4"/>
      <c r="BUH111" s="4"/>
      <c r="BUI111" s="4"/>
      <c r="BUJ111" s="4"/>
      <c r="BUK111" s="4"/>
      <c r="BUL111" s="4"/>
      <c r="BUM111" s="4"/>
      <c r="BUN111" s="4"/>
      <c r="BUO111" s="4"/>
      <c r="BUP111" s="4"/>
      <c r="BUQ111" s="4"/>
      <c r="BUR111" s="4"/>
      <c r="BUS111" s="4"/>
      <c r="BUT111" s="4"/>
      <c r="BUU111" s="4"/>
      <c r="BUV111" s="4"/>
      <c r="BUW111" s="4"/>
      <c r="BUX111" s="4"/>
      <c r="BUY111" s="4"/>
      <c r="BUZ111" s="4"/>
      <c r="BVA111" s="4"/>
      <c r="BVB111" s="4"/>
      <c r="BVC111" s="4"/>
      <c r="BVD111" s="4"/>
      <c r="BVE111" s="4"/>
      <c r="BVF111" s="4"/>
      <c r="BVG111" s="4"/>
      <c r="BVH111" s="4"/>
      <c r="BVI111" s="4"/>
      <c r="BVJ111" s="4"/>
      <c r="BVK111" s="4"/>
      <c r="BVL111" s="4"/>
      <c r="BVM111" s="4"/>
      <c r="BVN111" s="4"/>
      <c r="BVO111" s="4"/>
      <c r="BVP111" s="4"/>
      <c r="BVQ111" s="4"/>
      <c r="BVR111" s="4"/>
      <c r="BVS111" s="4"/>
      <c r="BVT111" s="4"/>
      <c r="BVU111" s="4"/>
      <c r="BVV111" s="4"/>
      <c r="BVW111" s="4"/>
      <c r="BVX111" s="4"/>
      <c r="BVY111" s="4"/>
      <c r="BVZ111" s="4"/>
      <c r="BWA111" s="4"/>
      <c r="BWB111" s="4"/>
      <c r="BWC111" s="4"/>
      <c r="BWD111" s="4"/>
      <c r="BWE111" s="4"/>
      <c r="BWF111" s="4"/>
      <c r="BWG111" s="4"/>
      <c r="BWH111" s="4"/>
      <c r="BWI111" s="4"/>
      <c r="BWJ111" s="4"/>
      <c r="BWK111" s="4"/>
      <c r="BWL111" s="4"/>
      <c r="BWM111" s="4"/>
      <c r="BWN111" s="4"/>
      <c r="BWO111" s="4"/>
      <c r="BWP111" s="4"/>
      <c r="BWQ111" s="4"/>
      <c r="BWR111" s="4"/>
      <c r="BWS111" s="4"/>
      <c r="BWT111" s="4"/>
      <c r="BWU111" s="4"/>
      <c r="BWV111" s="4"/>
      <c r="BWW111" s="4"/>
      <c r="BWX111" s="4"/>
      <c r="BWY111" s="4"/>
      <c r="BWZ111" s="4"/>
      <c r="BXA111" s="4"/>
      <c r="BXB111" s="4"/>
      <c r="BXC111" s="4"/>
      <c r="BXD111" s="4"/>
      <c r="BXE111" s="4"/>
      <c r="BXF111" s="4"/>
      <c r="BXG111" s="4"/>
      <c r="BXH111" s="4"/>
      <c r="BXI111" s="4"/>
      <c r="BXJ111" s="4"/>
      <c r="BXK111" s="4"/>
      <c r="BXL111" s="4"/>
      <c r="BXM111" s="4"/>
      <c r="BXN111" s="4"/>
      <c r="BXO111" s="4"/>
      <c r="BXP111" s="4"/>
      <c r="BXQ111" s="4"/>
      <c r="BXR111" s="4"/>
      <c r="BXS111" s="4"/>
      <c r="BXT111" s="4"/>
      <c r="BXU111" s="4"/>
      <c r="BXV111" s="4"/>
      <c r="BXW111" s="4"/>
      <c r="BXX111" s="4"/>
      <c r="BXY111" s="4"/>
      <c r="BXZ111" s="4"/>
      <c r="BYA111" s="4"/>
      <c r="BYB111" s="4"/>
      <c r="BYC111" s="4"/>
      <c r="BYD111" s="4"/>
      <c r="BYE111" s="4"/>
      <c r="BYF111" s="4"/>
      <c r="BYG111" s="4"/>
      <c r="BYH111" s="4"/>
      <c r="BYI111" s="4"/>
      <c r="BYJ111" s="4"/>
      <c r="BYK111" s="4"/>
      <c r="BYL111" s="4"/>
      <c r="BYM111" s="4"/>
      <c r="BYN111" s="4"/>
      <c r="BYO111" s="4"/>
      <c r="BYP111" s="4"/>
      <c r="BYQ111" s="4"/>
      <c r="BYR111" s="4"/>
      <c r="BYS111" s="4"/>
      <c r="BYT111" s="4"/>
      <c r="BYU111" s="4"/>
      <c r="BYV111" s="4"/>
      <c r="BYW111" s="4"/>
      <c r="BYX111" s="4"/>
      <c r="BYY111" s="4"/>
      <c r="BYZ111" s="4"/>
      <c r="BZA111" s="4"/>
      <c r="BZB111" s="4"/>
      <c r="BZC111" s="4"/>
      <c r="BZD111" s="4"/>
      <c r="BZE111" s="4"/>
      <c r="BZF111" s="4"/>
      <c r="BZG111" s="4"/>
      <c r="BZH111" s="4"/>
      <c r="BZI111" s="4"/>
      <c r="BZJ111" s="4"/>
      <c r="BZK111" s="4"/>
      <c r="BZL111" s="4"/>
      <c r="BZM111" s="4"/>
      <c r="BZN111" s="4"/>
      <c r="BZO111" s="4"/>
      <c r="BZP111" s="4"/>
      <c r="BZQ111" s="4"/>
      <c r="BZR111" s="4"/>
      <c r="BZS111" s="4"/>
      <c r="BZT111" s="4"/>
      <c r="BZU111" s="4"/>
      <c r="BZV111" s="4"/>
      <c r="BZW111" s="4"/>
      <c r="BZX111" s="4"/>
      <c r="BZY111" s="4"/>
      <c r="BZZ111" s="4"/>
      <c r="CAA111" s="4"/>
      <c r="CAB111" s="4"/>
      <c r="CAC111" s="4"/>
      <c r="CAD111" s="4"/>
      <c r="CAE111" s="4"/>
      <c r="CAF111" s="4"/>
      <c r="CAG111" s="4"/>
      <c r="CAH111" s="4"/>
      <c r="CAI111" s="4"/>
      <c r="CAJ111" s="4"/>
      <c r="CAK111" s="4"/>
      <c r="CAL111" s="4"/>
      <c r="CAM111" s="4"/>
      <c r="CAN111" s="4"/>
      <c r="CAO111" s="4"/>
      <c r="CAP111" s="4"/>
      <c r="CAQ111" s="4"/>
      <c r="CAR111" s="4"/>
      <c r="CAS111" s="4"/>
      <c r="CAT111" s="4"/>
      <c r="CAU111" s="4"/>
      <c r="CAV111" s="4"/>
      <c r="CAW111" s="4"/>
      <c r="CAX111" s="4"/>
      <c r="CAY111" s="4"/>
      <c r="CAZ111" s="4"/>
      <c r="CBA111" s="4"/>
      <c r="CBB111" s="4"/>
      <c r="CBC111" s="4"/>
      <c r="CBD111" s="4"/>
      <c r="CBE111" s="4"/>
      <c r="CBF111" s="4"/>
      <c r="CBG111" s="4"/>
      <c r="CBH111" s="4"/>
      <c r="CBI111" s="4"/>
      <c r="CBJ111" s="4"/>
      <c r="CBK111" s="4"/>
      <c r="CBL111" s="4"/>
      <c r="CBM111" s="4"/>
      <c r="CBN111" s="4"/>
      <c r="CBO111" s="4"/>
      <c r="CBP111" s="4"/>
      <c r="CBQ111" s="4"/>
      <c r="CBR111" s="4"/>
      <c r="CBS111" s="4"/>
      <c r="CBT111" s="4"/>
      <c r="CBU111" s="4"/>
      <c r="CBV111" s="4"/>
      <c r="CBW111" s="4"/>
      <c r="CBX111" s="4"/>
      <c r="CBY111" s="4"/>
      <c r="CBZ111" s="4"/>
      <c r="CCA111" s="4"/>
      <c r="CCB111" s="4"/>
      <c r="CCC111" s="4"/>
      <c r="CCD111" s="4"/>
      <c r="CCE111" s="4"/>
      <c r="CCF111" s="4"/>
      <c r="CCG111" s="4"/>
      <c r="CCH111" s="4"/>
      <c r="CCI111" s="4"/>
      <c r="CCJ111" s="4"/>
      <c r="CCK111" s="4"/>
      <c r="CCL111" s="4"/>
      <c r="CCM111" s="4"/>
      <c r="CCN111" s="4"/>
      <c r="CCO111" s="4"/>
      <c r="CCP111" s="4"/>
      <c r="CCQ111" s="4"/>
      <c r="CCR111" s="4"/>
      <c r="CCS111" s="4"/>
      <c r="CCT111" s="4"/>
      <c r="CCU111" s="4"/>
      <c r="CCV111" s="4"/>
      <c r="CCW111" s="4"/>
      <c r="CCX111" s="4"/>
      <c r="CCY111" s="4"/>
      <c r="CCZ111" s="4"/>
      <c r="CDA111" s="4"/>
      <c r="CDB111" s="4"/>
      <c r="CDC111" s="4"/>
      <c r="CDD111" s="4"/>
      <c r="CDE111" s="4"/>
      <c r="CDF111" s="4"/>
      <c r="CDG111" s="4"/>
      <c r="CDH111" s="4"/>
      <c r="CDI111" s="4"/>
      <c r="CDJ111" s="4"/>
      <c r="CDK111" s="4"/>
      <c r="CDL111" s="4"/>
      <c r="CDM111" s="4"/>
      <c r="CDN111" s="4"/>
      <c r="CDO111" s="4"/>
      <c r="CDP111" s="4"/>
      <c r="CDQ111" s="4"/>
      <c r="CDR111" s="4"/>
      <c r="CDS111" s="4"/>
      <c r="CDT111" s="4"/>
      <c r="CDU111" s="4"/>
      <c r="CDV111" s="4"/>
      <c r="CDW111" s="4"/>
      <c r="CDX111" s="4"/>
      <c r="CDY111" s="4"/>
      <c r="CDZ111" s="4"/>
      <c r="CEA111" s="4"/>
      <c r="CEB111" s="4"/>
      <c r="CEC111" s="4"/>
      <c r="CED111" s="4"/>
      <c r="CEE111" s="4"/>
      <c r="CEF111" s="4"/>
      <c r="CEG111" s="4"/>
      <c r="CEH111" s="4"/>
      <c r="CEI111" s="4"/>
      <c r="CEJ111" s="4"/>
      <c r="CEK111" s="4"/>
      <c r="CEL111" s="4"/>
      <c r="CEM111" s="4"/>
      <c r="CEN111" s="4"/>
      <c r="CEO111" s="4"/>
      <c r="CEP111" s="4"/>
      <c r="CEQ111" s="4"/>
      <c r="CER111" s="4"/>
      <c r="CES111" s="4"/>
      <c r="CET111" s="4"/>
      <c r="CEU111" s="4"/>
      <c r="CEV111" s="4"/>
      <c r="CEW111" s="4"/>
      <c r="CEX111" s="4"/>
      <c r="CEY111" s="4"/>
      <c r="CEZ111" s="4"/>
      <c r="CFA111" s="4"/>
      <c r="CFB111" s="4"/>
      <c r="CFC111" s="4"/>
      <c r="CFD111" s="4"/>
      <c r="CFE111" s="4"/>
      <c r="CFF111" s="4"/>
      <c r="CFG111" s="4"/>
      <c r="CFH111" s="4"/>
      <c r="CFI111" s="4"/>
      <c r="CFJ111" s="4"/>
      <c r="CFK111" s="4"/>
      <c r="CFL111" s="4"/>
      <c r="CFM111" s="4"/>
      <c r="CFN111" s="4"/>
      <c r="CFO111" s="4"/>
      <c r="CFP111" s="4"/>
      <c r="CFQ111" s="4"/>
      <c r="CFR111" s="4"/>
      <c r="CFS111" s="4"/>
      <c r="CFT111" s="4"/>
      <c r="CFU111" s="4"/>
      <c r="CFV111" s="4"/>
      <c r="CFW111" s="4"/>
      <c r="CFX111" s="4"/>
      <c r="CFY111" s="4"/>
      <c r="CFZ111" s="4"/>
      <c r="CGA111" s="4"/>
      <c r="CGB111" s="4"/>
      <c r="CGC111" s="4"/>
      <c r="CGD111" s="4"/>
      <c r="CGE111" s="4"/>
      <c r="CGF111" s="4"/>
      <c r="CGG111" s="4"/>
      <c r="CGH111" s="4"/>
      <c r="CGI111" s="4"/>
      <c r="CGJ111" s="4"/>
      <c r="CGK111" s="4"/>
      <c r="CGL111" s="4"/>
      <c r="CGM111" s="4"/>
      <c r="CGN111" s="4"/>
      <c r="CGO111" s="4"/>
      <c r="CGP111" s="4"/>
      <c r="CGQ111" s="4"/>
      <c r="CGR111" s="4"/>
      <c r="CGS111" s="4"/>
      <c r="CGT111" s="4"/>
      <c r="CGU111" s="4"/>
      <c r="CGV111" s="4"/>
      <c r="CGW111" s="4"/>
      <c r="CGX111" s="4"/>
      <c r="CGY111" s="4"/>
      <c r="CGZ111" s="4"/>
      <c r="CHA111" s="4"/>
      <c r="CHB111" s="4"/>
      <c r="CHC111" s="4"/>
      <c r="CHD111" s="4"/>
      <c r="CHE111" s="4"/>
      <c r="CHF111" s="4"/>
      <c r="CHG111" s="4"/>
      <c r="CHH111" s="4"/>
      <c r="CHI111" s="4"/>
      <c r="CHJ111" s="4"/>
      <c r="CHK111" s="4"/>
      <c r="CHL111" s="4"/>
      <c r="CHM111" s="4"/>
      <c r="CHN111" s="4"/>
      <c r="CHO111" s="4"/>
      <c r="CHP111" s="4"/>
      <c r="CHQ111" s="4"/>
      <c r="CHR111" s="4"/>
      <c r="CHS111" s="4"/>
      <c r="CHT111" s="4"/>
      <c r="CHU111" s="4"/>
      <c r="CHV111" s="4"/>
      <c r="CHW111" s="4"/>
      <c r="CHX111" s="4"/>
      <c r="CHY111" s="4"/>
      <c r="CHZ111" s="4"/>
      <c r="CIA111" s="4"/>
      <c r="CIB111" s="4"/>
      <c r="CIC111" s="4"/>
      <c r="CID111" s="4"/>
      <c r="CIE111" s="4"/>
      <c r="CIF111" s="4"/>
      <c r="CIG111" s="4"/>
      <c r="CIH111" s="4"/>
      <c r="CII111" s="4"/>
      <c r="CIJ111" s="4"/>
      <c r="CIK111" s="4"/>
      <c r="CIL111" s="4"/>
      <c r="CIM111" s="4"/>
      <c r="CIN111" s="4"/>
      <c r="CIO111" s="4"/>
      <c r="CIP111" s="4"/>
      <c r="CIQ111" s="4"/>
      <c r="CIR111" s="4"/>
      <c r="CIS111" s="4"/>
      <c r="CIT111" s="4"/>
      <c r="CIU111" s="4"/>
      <c r="CIV111" s="4"/>
      <c r="CIW111" s="4"/>
      <c r="CIX111" s="4"/>
      <c r="CIY111" s="4"/>
      <c r="CIZ111" s="4"/>
      <c r="CJA111" s="4"/>
      <c r="CJB111" s="4"/>
      <c r="CJC111" s="4"/>
      <c r="CJD111" s="4"/>
      <c r="CJE111" s="4"/>
      <c r="CJF111" s="4"/>
      <c r="CJG111" s="4"/>
      <c r="CJH111" s="4"/>
      <c r="CJI111" s="4"/>
      <c r="CJJ111" s="4"/>
      <c r="CJK111" s="4"/>
      <c r="CJL111" s="4"/>
      <c r="CJM111" s="4"/>
      <c r="CJN111" s="4"/>
      <c r="CJO111" s="4"/>
      <c r="CJP111" s="4"/>
      <c r="CJQ111" s="4"/>
      <c r="CJR111" s="4"/>
      <c r="CJS111" s="4"/>
      <c r="CJT111" s="4"/>
      <c r="CJU111" s="4"/>
      <c r="CJV111" s="4"/>
      <c r="CJW111" s="4"/>
      <c r="CJX111" s="4"/>
      <c r="CJY111" s="4"/>
      <c r="CJZ111" s="4"/>
      <c r="CKA111" s="4"/>
      <c r="CKB111" s="4"/>
      <c r="CKC111" s="4"/>
      <c r="CKD111" s="4"/>
      <c r="CKE111" s="4"/>
      <c r="CKF111" s="4"/>
      <c r="CKG111" s="4"/>
      <c r="CKH111" s="4"/>
      <c r="CKI111" s="4"/>
      <c r="CKJ111" s="4"/>
      <c r="CKK111" s="4"/>
      <c r="CKL111" s="4"/>
      <c r="CKM111" s="4"/>
      <c r="CKN111" s="4"/>
      <c r="CKO111" s="4"/>
      <c r="CKP111" s="4"/>
      <c r="CKQ111" s="4"/>
      <c r="CKR111" s="4"/>
      <c r="CKS111" s="4"/>
      <c r="CKT111" s="4"/>
      <c r="CKU111" s="4"/>
      <c r="CKV111" s="4"/>
      <c r="CKW111" s="4"/>
      <c r="CKX111" s="4"/>
      <c r="CKY111" s="4"/>
      <c r="CKZ111" s="4"/>
      <c r="CLA111" s="4"/>
      <c r="CLB111" s="4"/>
      <c r="CLC111" s="4"/>
      <c r="CLD111" s="4"/>
      <c r="CLE111" s="4"/>
      <c r="CLF111" s="4"/>
      <c r="CLG111" s="4"/>
      <c r="CLH111" s="4"/>
      <c r="CLI111" s="4"/>
      <c r="CLJ111" s="4"/>
      <c r="CLK111" s="4"/>
      <c r="CLL111" s="4"/>
      <c r="CLM111" s="4"/>
      <c r="CLN111" s="4"/>
      <c r="CLO111" s="4"/>
      <c r="CLP111" s="4"/>
      <c r="CLQ111" s="4"/>
      <c r="CLR111" s="4"/>
      <c r="CLS111" s="4"/>
      <c r="CLT111" s="4"/>
      <c r="CLU111" s="4"/>
      <c r="CLV111" s="4"/>
      <c r="CLW111" s="4"/>
      <c r="CLX111" s="4"/>
      <c r="CLY111" s="4"/>
      <c r="CLZ111" s="4"/>
      <c r="CMA111" s="4"/>
      <c r="CMB111" s="4"/>
      <c r="CMC111" s="4"/>
      <c r="CMD111" s="4"/>
      <c r="CME111" s="4"/>
      <c r="CMF111" s="4"/>
      <c r="CMG111" s="4"/>
      <c r="CMH111" s="4"/>
      <c r="CMI111" s="4"/>
      <c r="CMJ111" s="4"/>
      <c r="CMK111" s="4"/>
      <c r="CML111" s="4"/>
      <c r="CMM111" s="4"/>
      <c r="CMN111" s="4"/>
      <c r="CMO111" s="4"/>
      <c r="CMP111" s="4"/>
      <c r="CMQ111" s="4"/>
      <c r="CMR111" s="4"/>
      <c r="CMS111" s="4"/>
      <c r="CMT111" s="4"/>
      <c r="CMU111" s="4"/>
      <c r="CMV111" s="4"/>
      <c r="CMW111" s="4"/>
      <c r="CMX111" s="4"/>
      <c r="CMY111" s="4"/>
      <c r="CMZ111" s="4"/>
      <c r="CNA111" s="4"/>
      <c r="CNB111" s="4"/>
      <c r="CNC111" s="4"/>
      <c r="CND111" s="4"/>
      <c r="CNE111" s="4"/>
      <c r="CNF111" s="4"/>
      <c r="CNG111" s="4"/>
      <c r="CNH111" s="4"/>
      <c r="CNI111" s="4"/>
      <c r="CNJ111" s="4"/>
      <c r="CNK111" s="4"/>
      <c r="CNL111" s="4"/>
      <c r="CNM111" s="4"/>
      <c r="CNN111" s="4"/>
      <c r="CNO111" s="4"/>
      <c r="CNP111" s="4"/>
      <c r="CNQ111" s="4"/>
      <c r="CNR111" s="4"/>
      <c r="CNS111" s="4"/>
      <c r="CNT111" s="4"/>
      <c r="CNU111" s="4"/>
      <c r="CNV111" s="4"/>
      <c r="CNW111" s="4"/>
      <c r="CNX111" s="4"/>
      <c r="CNY111" s="4"/>
      <c r="CNZ111" s="4"/>
      <c r="COA111" s="4"/>
      <c r="COB111" s="4"/>
      <c r="COC111" s="4"/>
      <c r="COD111" s="4"/>
      <c r="COE111" s="4"/>
      <c r="COF111" s="4"/>
      <c r="COG111" s="4"/>
      <c r="COH111" s="4"/>
      <c r="COI111" s="4"/>
      <c r="COJ111" s="4"/>
      <c r="COK111" s="4"/>
      <c r="COL111" s="4"/>
      <c r="COM111" s="4"/>
      <c r="CON111" s="4"/>
      <c r="COO111" s="4"/>
      <c r="COP111" s="4"/>
      <c r="COQ111" s="4"/>
      <c r="COR111" s="4"/>
      <c r="COS111" s="4"/>
      <c r="COT111" s="4"/>
      <c r="COU111" s="4"/>
      <c r="COV111" s="4"/>
      <c r="COW111" s="4"/>
      <c r="COX111" s="4"/>
      <c r="COY111" s="4"/>
      <c r="COZ111" s="4"/>
      <c r="CPA111" s="4"/>
      <c r="CPB111" s="4"/>
      <c r="CPC111" s="4"/>
      <c r="CPD111" s="4"/>
      <c r="CPE111" s="4"/>
      <c r="CPF111" s="4"/>
      <c r="CPG111" s="4"/>
      <c r="CPH111" s="4"/>
      <c r="CPI111" s="4"/>
      <c r="CPJ111" s="4"/>
      <c r="CPK111" s="4"/>
      <c r="CPL111" s="4"/>
      <c r="CPM111" s="4"/>
      <c r="CPN111" s="4"/>
      <c r="CPO111" s="4"/>
      <c r="CPP111" s="4"/>
      <c r="CPQ111" s="4"/>
      <c r="CPR111" s="4"/>
      <c r="CPS111" s="4"/>
      <c r="CPT111" s="4"/>
      <c r="CPU111" s="4"/>
      <c r="CPV111" s="4"/>
      <c r="CPW111" s="4"/>
      <c r="CPX111" s="4"/>
      <c r="CPY111" s="4"/>
      <c r="CPZ111" s="4"/>
      <c r="CQA111" s="4"/>
      <c r="CQB111" s="4"/>
      <c r="CQC111" s="4"/>
      <c r="CQD111" s="4"/>
      <c r="CQE111" s="4"/>
      <c r="CQF111" s="4"/>
      <c r="CQG111" s="4"/>
      <c r="CQH111" s="4"/>
      <c r="CQI111" s="4"/>
      <c r="CQJ111" s="4"/>
      <c r="CQK111" s="4"/>
      <c r="CQL111" s="4"/>
      <c r="CQM111" s="4"/>
      <c r="CQN111" s="4"/>
      <c r="CQO111" s="4"/>
      <c r="CQP111" s="4"/>
      <c r="CQQ111" s="4"/>
      <c r="CQR111" s="4"/>
      <c r="CQS111" s="4"/>
      <c r="CQT111" s="4"/>
      <c r="CQU111" s="4"/>
      <c r="CQV111" s="4"/>
      <c r="CQW111" s="4"/>
      <c r="CQX111" s="4"/>
      <c r="CQY111" s="4"/>
      <c r="CQZ111" s="4"/>
      <c r="CRA111" s="4"/>
      <c r="CRB111" s="4"/>
      <c r="CRC111" s="4"/>
      <c r="CRD111" s="4"/>
      <c r="CRE111" s="4"/>
      <c r="CRF111" s="4"/>
      <c r="CRG111" s="4"/>
      <c r="CRH111" s="4"/>
      <c r="CRI111" s="4"/>
      <c r="CRJ111" s="4"/>
      <c r="CRK111" s="4"/>
      <c r="CRL111" s="4"/>
      <c r="CRM111" s="4"/>
      <c r="CRN111" s="4"/>
      <c r="CRO111" s="4"/>
      <c r="CRP111" s="4"/>
      <c r="CRQ111" s="4"/>
      <c r="CRR111" s="4"/>
      <c r="CRS111" s="4"/>
      <c r="CRT111" s="4"/>
      <c r="CRU111" s="4"/>
      <c r="CRV111" s="4"/>
      <c r="CRW111" s="4"/>
      <c r="CRX111" s="4"/>
      <c r="CRY111" s="4"/>
      <c r="CRZ111" s="4"/>
      <c r="CSA111" s="4"/>
      <c r="CSB111" s="4"/>
      <c r="CSC111" s="4"/>
      <c r="CSD111" s="4"/>
      <c r="CSE111" s="4"/>
      <c r="CSF111" s="4"/>
      <c r="CSG111" s="4"/>
      <c r="CSH111" s="4"/>
      <c r="CSI111" s="4"/>
      <c r="CSJ111" s="4"/>
      <c r="CSK111" s="4"/>
      <c r="CSL111" s="4"/>
      <c r="CSM111" s="4"/>
      <c r="CSN111" s="4"/>
      <c r="CSO111" s="4"/>
      <c r="CSP111" s="4"/>
      <c r="CSQ111" s="4"/>
      <c r="CSR111" s="4"/>
      <c r="CSS111" s="4"/>
      <c r="CST111" s="4"/>
      <c r="CSU111" s="4"/>
      <c r="CSV111" s="4"/>
      <c r="CSW111" s="4"/>
      <c r="CSX111" s="4"/>
      <c r="CSY111" s="4"/>
      <c r="CSZ111" s="4"/>
      <c r="CTA111" s="4"/>
      <c r="CTB111" s="4"/>
      <c r="CTC111" s="4"/>
      <c r="CTD111" s="4"/>
      <c r="CTE111" s="4"/>
      <c r="CTF111" s="4"/>
      <c r="CTG111" s="4"/>
      <c r="CTH111" s="4"/>
      <c r="CTI111" s="4"/>
      <c r="CTJ111" s="4"/>
      <c r="CTK111" s="4"/>
      <c r="CTL111" s="4"/>
      <c r="CTM111" s="4"/>
      <c r="CTN111" s="4"/>
      <c r="CTO111" s="4"/>
      <c r="CTP111" s="4"/>
      <c r="CTQ111" s="4"/>
      <c r="CTR111" s="4"/>
      <c r="CTS111" s="4"/>
      <c r="CTT111" s="4"/>
      <c r="CTU111" s="4"/>
      <c r="CTV111" s="4"/>
      <c r="CTW111" s="4"/>
      <c r="CTX111" s="4"/>
      <c r="CTY111" s="4"/>
      <c r="CTZ111" s="4"/>
      <c r="CUA111" s="4"/>
      <c r="CUB111" s="4"/>
      <c r="CUC111" s="4"/>
      <c r="CUD111" s="4"/>
      <c r="CUE111" s="4"/>
      <c r="CUF111" s="4"/>
      <c r="CUG111" s="4"/>
      <c r="CUH111" s="4"/>
      <c r="CUI111" s="4"/>
      <c r="CUJ111" s="4"/>
      <c r="CUK111" s="4"/>
      <c r="CUL111" s="4"/>
      <c r="CUM111" s="4"/>
      <c r="CUN111" s="4"/>
      <c r="CUO111" s="4"/>
      <c r="CUP111" s="4"/>
      <c r="CUQ111" s="4"/>
      <c r="CUR111" s="4"/>
      <c r="CUS111" s="4"/>
      <c r="CUT111" s="4"/>
      <c r="CUU111" s="4"/>
      <c r="CUV111" s="4"/>
      <c r="CUW111" s="4"/>
      <c r="CUX111" s="4"/>
      <c r="CUY111" s="4"/>
      <c r="CUZ111" s="4"/>
      <c r="CVA111" s="4"/>
      <c r="CVB111" s="4"/>
      <c r="CVC111" s="4"/>
      <c r="CVD111" s="4"/>
      <c r="CVE111" s="4"/>
      <c r="CVF111" s="4"/>
      <c r="CVG111" s="4"/>
      <c r="CVH111" s="4"/>
      <c r="CVI111" s="4"/>
      <c r="CVJ111" s="4"/>
      <c r="CVK111" s="4"/>
      <c r="CVL111" s="4"/>
      <c r="CVM111" s="4"/>
      <c r="CVN111" s="4"/>
      <c r="CVO111" s="4"/>
      <c r="CVP111" s="4"/>
      <c r="CVQ111" s="4"/>
      <c r="CVR111" s="4"/>
      <c r="CVS111" s="4"/>
      <c r="CVT111" s="4"/>
      <c r="CVU111" s="4"/>
      <c r="CVV111" s="4"/>
      <c r="CVW111" s="4"/>
      <c r="CVX111" s="4"/>
      <c r="CVY111" s="4"/>
      <c r="CVZ111" s="4"/>
      <c r="CWA111" s="4"/>
      <c r="CWB111" s="4"/>
      <c r="CWC111" s="4"/>
      <c r="CWD111" s="4"/>
      <c r="CWE111" s="4"/>
      <c r="CWF111" s="4"/>
      <c r="CWG111" s="4"/>
      <c r="CWH111" s="4"/>
      <c r="CWI111" s="4"/>
      <c r="CWJ111" s="4"/>
      <c r="CWK111" s="4"/>
      <c r="CWL111" s="4"/>
      <c r="CWM111" s="4"/>
      <c r="CWN111" s="4"/>
      <c r="CWO111" s="4"/>
      <c r="CWP111" s="4"/>
      <c r="CWQ111" s="4"/>
      <c r="CWR111" s="4"/>
      <c r="CWS111" s="4"/>
      <c r="CWT111" s="4"/>
      <c r="CWU111" s="4"/>
      <c r="CWV111" s="4"/>
      <c r="CWW111" s="4"/>
      <c r="CWX111" s="4"/>
      <c r="CWY111" s="4"/>
      <c r="CWZ111" s="4"/>
      <c r="CXA111" s="4"/>
      <c r="CXB111" s="4"/>
      <c r="CXC111" s="4"/>
      <c r="CXD111" s="4"/>
      <c r="CXE111" s="4"/>
      <c r="CXF111" s="4"/>
      <c r="CXG111" s="4"/>
      <c r="CXH111" s="4"/>
      <c r="CXI111" s="4"/>
      <c r="CXJ111" s="4"/>
      <c r="CXK111" s="4"/>
      <c r="CXL111" s="4"/>
      <c r="CXM111" s="4"/>
      <c r="CXN111" s="4"/>
      <c r="CXO111" s="4"/>
      <c r="CXP111" s="4"/>
      <c r="CXQ111" s="4"/>
      <c r="CXR111" s="4"/>
      <c r="CXS111" s="4"/>
      <c r="CXT111" s="4"/>
      <c r="CXU111" s="4"/>
      <c r="CXV111" s="4"/>
      <c r="CXW111" s="4"/>
      <c r="CXX111" s="4"/>
      <c r="CXY111" s="4"/>
      <c r="CXZ111" s="4"/>
      <c r="CYA111" s="4"/>
      <c r="CYB111" s="4"/>
      <c r="CYC111" s="4"/>
      <c r="CYD111" s="4"/>
      <c r="CYE111" s="4"/>
      <c r="CYF111" s="4"/>
      <c r="CYG111" s="4"/>
      <c r="CYH111" s="4"/>
      <c r="CYI111" s="4"/>
      <c r="CYJ111" s="4"/>
      <c r="CYK111" s="4"/>
      <c r="CYL111" s="4"/>
      <c r="CYM111" s="4"/>
      <c r="CYN111" s="4"/>
      <c r="CYO111" s="4"/>
      <c r="CYP111" s="4"/>
      <c r="CYQ111" s="4"/>
      <c r="CYR111" s="4"/>
      <c r="CYS111" s="4"/>
      <c r="CYT111" s="4"/>
      <c r="CYU111" s="4"/>
      <c r="CYV111" s="4"/>
      <c r="CYW111" s="4"/>
      <c r="CYX111" s="4"/>
      <c r="CYY111" s="4"/>
      <c r="CYZ111" s="4"/>
      <c r="CZA111" s="4"/>
      <c r="CZB111" s="4"/>
      <c r="CZC111" s="4"/>
      <c r="CZD111" s="4"/>
      <c r="CZE111" s="4"/>
      <c r="CZF111" s="4"/>
      <c r="CZG111" s="4"/>
      <c r="CZH111" s="4"/>
      <c r="CZI111" s="4"/>
      <c r="CZJ111" s="4"/>
      <c r="CZK111" s="4"/>
      <c r="CZL111" s="4"/>
      <c r="CZM111" s="4"/>
      <c r="CZN111" s="4"/>
      <c r="CZO111" s="4"/>
      <c r="CZP111" s="4"/>
      <c r="CZQ111" s="4"/>
      <c r="CZR111" s="4"/>
      <c r="CZS111" s="4"/>
      <c r="CZT111" s="4"/>
      <c r="CZU111" s="4"/>
      <c r="CZV111" s="4"/>
      <c r="CZW111" s="4"/>
      <c r="CZX111" s="4"/>
      <c r="CZY111" s="4"/>
      <c r="CZZ111" s="4"/>
      <c r="DAA111" s="4"/>
      <c r="DAB111" s="4"/>
      <c r="DAC111" s="4"/>
      <c r="DAD111" s="4"/>
      <c r="DAE111" s="4"/>
      <c r="DAF111" s="4"/>
      <c r="DAG111" s="4"/>
      <c r="DAH111" s="4"/>
      <c r="DAI111" s="4"/>
      <c r="DAJ111" s="4"/>
      <c r="DAK111" s="4"/>
      <c r="DAL111" s="4"/>
      <c r="DAM111" s="4"/>
      <c r="DAN111" s="4"/>
      <c r="DAO111" s="4"/>
      <c r="DAP111" s="4"/>
      <c r="DAQ111" s="4"/>
      <c r="DAR111" s="4"/>
      <c r="DAS111" s="4"/>
      <c r="DAT111" s="4"/>
      <c r="DAU111" s="4"/>
      <c r="DAV111" s="4"/>
      <c r="DAW111" s="4"/>
      <c r="DAX111" s="4"/>
      <c r="DAY111" s="4"/>
      <c r="DAZ111" s="4"/>
      <c r="DBA111" s="4"/>
      <c r="DBB111" s="4"/>
      <c r="DBC111" s="4"/>
      <c r="DBD111" s="4"/>
      <c r="DBE111" s="4"/>
      <c r="DBF111" s="4"/>
      <c r="DBG111" s="4"/>
      <c r="DBH111" s="4"/>
      <c r="DBI111" s="4"/>
      <c r="DBJ111" s="4"/>
      <c r="DBK111" s="4"/>
      <c r="DBL111" s="4"/>
      <c r="DBM111" s="4"/>
      <c r="DBN111" s="4"/>
      <c r="DBO111" s="4"/>
      <c r="DBP111" s="4"/>
      <c r="DBQ111" s="4"/>
      <c r="DBR111" s="4"/>
      <c r="DBS111" s="4"/>
      <c r="DBT111" s="4"/>
      <c r="DBU111" s="4"/>
      <c r="DBV111" s="4"/>
      <c r="DBW111" s="4"/>
      <c r="DBX111" s="4"/>
      <c r="DBY111" s="4"/>
      <c r="DBZ111" s="4"/>
      <c r="DCA111" s="4"/>
      <c r="DCB111" s="4"/>
      <c r="DCC111" s="4"/>
      <c r="DCD111" s="4"/>
      <c r="DCE111" s="4"/>
      <c r="DCF111" s="4"/>
      <c r="DCG111" s="4"/>
      <c r="DCH111" s="4"/>
      <c r="DCI111" s="4"/>
      <c r="DCJ111" s="4"/>
      <c r="DCK111" s="4"/>
      <c r="DCL111" s="4"/>
      <c r="DCM111" s="4"/>
      <c r="DCN111" s="4"/>
      <c r="DCO111" s="4"/>
      <c r="DCP111" s="4"/>
      <c r="DCQ111" s="4"/>
      <c r="DCR111" s="4"/>
      <c r="DCS111" s="4"/>
      <c r="DCT111" s="4"/>
      <c r="DCU111" s="4"/>
      <c r="DCV111" s="4"/>
      <c r="DCW111" s="4"/>
      <c r="DCX111" s="4"/>
      <c r="DCY111" s="4"/>
      <c r="DCZ111" s="4"/>
      <c r="DDA111" s="4"/>
      <c r="DDB111" s="4"/>
      <c r="DDC111" s="4"/>
      <c r="DDD111" s="4"/>
      <c r="DDE111" s="4"/>
      <c r="DDF111" s="4"/>
      <c r="DDG111" s="4"/>
      <c r="DDH111" s="4"/>
      <c r="DDI111" s="4"/>
      <c r="DDJ111" s="4"/>
      <c r="DDK111" s="4"/>
      <c r="DDL111" s="4"/>
      <c r="DDM111" s="4"/>
      <c r="DDN111" s="4"/>
      <c r="DDO111" s="4"/>
      <c r="DDP111" s="4"/>
      <c r="DDQ111" s="4"/>
      <c r="DDR111" s="4"/>
      <c r="DDS111" s="4"/>
      <c r="DDT111" s="4"/>
      <c r="DDU111" s="4"/>
      <c r="DDV111" s="4"/>
      <c r="DDW111" s="4"/>
      <c r="DDX111" s="4"/>
      <c r="DDY111" s="4"/>
      <c r="DDZ111" s="4"/>
      <c r="DEA111" s="4"/>
      <c r="DEB111" s="4"/>
      <c r="DEC111" s="4"/>
      <c r="DED111" s="4"/>
      <c r="DEE111" s="4"/>
      <c r="DEF111" s="4"/>
      <c r="DEG111" s="4"/>
      <c r="DEH111" s="4"/>
      <c r="DEI111" s="4"/>
      <c r="DEJ111" s="4"/>
      <c r="DEK111" s="4"/>
      <c r="DEL111" s="4"/>
      <c r="DEM111" s="4"/>
      <c r="DEN111" s="4"/>
      <c r="DEO111" s="4"/>
      <c r="DEP111" s="4"/>
      <c r="DEQ111" s="4"/>
      <c r="DER111" s="4"/>
      <c r="DES111" s="4"/>
      <c r="DET111" s="4"/>
      <c r="DEU111" s="4"/>
      <c r="DEV111" s="4"/>
      <c r="DEW111" s="4"/>
      <c r="DEX111" s="4"/>
      <c r="DEY111" s="4"/>
      <c r="DEZ111" s="4"/>
      <c r="DFA111" s="4"/>
      <c r="DFB111" s="4"/>
      <c r="DFC111" s="4"/>
      <c r="DFD111" s="4"/>
      <c r="DFE111" s="4"/>
      <c r="DFF111" s="4"/>
      <c r="DFG111" s="4"/>
      <c r="DFH111" s="4"/>
      <c r="DFI111" s="4"/>
      <c r="DFJ111" s="4"/>
      <c r="DFK111" s="4"/>
      <c r="DFL111" s="4"/>
      <c r="DFM111" s="4"/>
      <c r="DFN111" s="4"/>
      <c r="DFO111" s="4"/>
      <c r="DFP111" s="4"/>
      <c r="DFQ111" s="4"/>
      <c r="DFR111" s="4"/>
      <c r="DFS111" s="4"/>
      <c r="DFT111" s="4"/>
      <c r="DFU111" s="4"/>
      <c r="DFV111" s="4"/>
      <c r="DFW111" s="4"/>
      <c r="DFX111" s="4"/>
      <c r="DFY111" s="4"/>
      <c r="DFZ111" s="4"/>
      <c r="DGA111" s="4"/>
      <c r="DGB111" s="4"/>
      <c r="DGC111" s="4"/>
      <c r="DGD111" s="4"/>
      <c r="DGE111" s="4"/>
      <c r="DGF111" s="4"/>
      <c r="DGG111" s="4"/>
      <c r="DGH111" s="4"/>
      <c r="DGI111" s="4"/>
      <c r="DGJ111" s="4"/>
      <c r="DGK111" s="4"/>
      <c r="DGL111" s="4"/>
      <c r="DGM111" s="4"/>
      <c r="DGN111" s="4"/>
      <c r="DGO111" s="4"/>
      <c r="DGP111" s="4"/>
      <c r="DGQ111" s="4"/>
      <c r="DGR111" s="4"/>
      <c r="DGS111" s="4"/>
      <c r="DGT111" s="4"/>
      <c r="DGU111" s="4"/>
      <c r="DGV111" s="4"/>
      <c r="DGW111" s="4"/>
      <c r="DGX111" s="4"/>
      <c r="DGY111" s="4"/>
      <c r="DGZ111" s="4"/>
      <c r="DHA111" s="4"/>
      <c r="DHB111" s="4"/>
      <c r="DHC111" s="4"/>
      <c r="DHD111" s="4"/>
      <c r="DHE111" s="4"/>
      <c r="DHF111" s="4"/>
      <c r="DHG111" s="4"/>
      <c r="DHH111" s="4"/>
      <c r="DHI111" s="4"/>
      <c r="DHJ111" s="4"/>
      <c r="DHK111" s="4"/>
      <c r="DHL111" s="4"/>
      <c r="DHM111" s="4"/>
      <c r="DHN111" s="4"/>
      <c r="DHO111" s="4"/>
      <c r="DHP111" s="4"/>
      <c r="DHQ111" s="4"/>
      <c r="DHR111" s="4"/>
      <c r="DHS111" s="4"/>
      <c r="DHT111" s="4"/>
      <c r="DHU111" s="4"/>
      <c r="DHV111" s="4"/>
      <c r="DHW111" s="4"/>
      <c r="DHX111" s="4"/>
      <c r="DHY111" s="4"/>
      <c r="DHZ111" s="4"/>
      <c r="DIA111" s="4"/>
      <c r="DIB111" s="4"/>
      <c r="DIC111" s="4"/>
      <c r="DID111" s="4"/>
      <c r="DIE111" s="4"/>
      <c r="DIF111" s="4"/>
      <c r="DIG111" s="4"/>
      <c r="DIH111" s="4"/>
      <c r="DII111" s="4"/>
      <c r="DIJ111" s="4"/>
      <c r="DIK111" s="4"/>
      <c r="DIL111" s="4"/>
      <c r="DIM111" s="4"/>
      <c r="DIN111" s="4"/>
      <c r="DIO111" s="4"/>
      <c r="DIP111" s="4"/>
      <c r="DIQ111" s="4"/>
      <c r="DIR111" s="4"/>
      <c r="DIS111" s="4"/>
      <c r="DIT111" s="4"/>
      <c r="DIU111" s="4"/>
      <c r="DIV111" s="4"/>
      <c r="DIW111" s="4"/>
      <c r="DIX111" s="4"/>
      <c r="DIY111" s="4"/>
      <c r="DIZ111" s="4"/>
      <c r="DJA111" s="4"/>
      <c r="DJB111" s="4"/>
      <c r="DJC111" s="4"/>
      <c r="DJD111" s="4"/>
      <c r="DJE111" s="4"/>
      <c r="DJF111" s="4"/>
      <c r="DJG111" s="4"/>
      <c r="DJH111" s="4"/>
      <c r="DJI111" s="4"/>
      <c r="DJJ111" s="4"/>
      <c r="DJK111" s="4"/>
      <c r="DJL111" s="4"/>
      <c r="DJM111" s="4"/>
      <c r="DJN111" s="4"/>
      <c r="DJO111" s="4"/>
      <c r="DJP111" s="4"/>
      <c r="DJQ111" s="4"/>
      <c r="DJR111" s="4"/>
      <c r="DJS111" s="4"/>
      <c r="DJT111" s="4"/>
      <c r="DJU111" s="4"/>
      <c r="DJV111" s="4"/>
      <c r="DJW111" s="4"/>
      <c r="DJX111" s="4"/>
      <c r="DJY111" s="4"/>
      <c r="DJZ111" s="4"/>
      <c r="DKA111" s="4"/>
      <c r="DKB111" s="4"/>
      <c r="DKC111" s="4"/>
      <c r="DKD111" s="4"/>
      <c r="DKE111" s="4"/>
      <c r="DKF111" s="4"/>
      <c r="DKG111" s="4"/>
      <c r="DKH111" s="4"/>
      <c r="DKI111" s="4"/>
      <c r="DKJ111" s="4"/>
      <c r="DKK111" s="4"/>
      <c r="DKL111" s="4"/>
      <c r="DKM111" s="4"/>
      <c r="DKN111" s="4"/>
      <c r="DKO111" s="4"/>
      <c r="DKP111" s="4"/>
      <c r="DKQ111" s="4"/>
      <c r="DKR111" s="4"/>
      <c r="DKS111" s="4"/>
      <c r="DKT111" s="4"/>
      <c r="DKU111" s="4"/>
      <c r="DKV111" s="4"/>
      <c r="DKW111" s="4"/>
      <c r="DKX111" s="4"/>
      <c r="DKY111" s="4"/>
      <c r="DKZ111" s="4"/>
      <c r="DLA111" s="4"/>
      <c r="DLB111" s="4"/>
      <c r="DLC111" s="4"/>
      <c r="DLD111" s="4"/>
      <c r="DLE111" s="4"/>
      <c r="DLF111" s="4"/>
      <c r="DLG111" s="4"/>
      <c r="DLH111" s="4"/>
      <c r="DLI111" s="4"/>
      <c r="DLJ111" s="4"/>
      <c r="DLK111" s="4"/>
      <c r="DLL111" s="4"/>
      <c r="DLM111" s="4"/>
      <c r="DLN111" s="4"/>
      <c r="DLO111" s="4"/>
      <c r="DLP111" s="4"/>
      <c r="DLQ111" s="4"/>
      <c r="DLR111" s="4"/>
      <c r="DLS111" s="4"/>
      <c r="DLT111" s="4"/>
      <c r="DLU111" s="4"/>
      <c r="DLV111" s="4"/>
      <c r="DLW111" s="4"/>
      <c r="DLX111" s="4"/>
      <c r="DLY111" s="4"/>
      <c r="DLZ111" s="4"/>
      <c r="DMA111" s="4"/>
      <c r="DMB111" s="4"/>
      <c r="DMC111" s="4"/>
      <c r="DMD111" s="4"/>
      <c r="DME111" s="4"/>
      <c r="DMF111" s="4"/>
      <c r="DMG111" s="4"/>
      <c r="DMH111" s="4"/>
      <c r="DMI111" s="4"/>
      <c r="DMJ111" s="4"/>
      <c r="DMK111" s="4"/>
      <c r="DML111" s="4"/>
      <c r="DMM111" s="4"/>
      <c r="DMN111" s="4"/>
      <c r="DMO111" s="4"/>
      <c r="DMP111" s="4"/>
      <c r="DMQ111" s="4"/>
      <c r="DMR111" s="4"/>
      <c r="DMS111" s="4"/>
      <c r="DMT111" s="4"/>
      <c r="DMU111" s="4"/>
      <c r="DMV111" s="4"/>
      <c r="DMW111" s="4"/>
      <c r="DMX111" s="4"/>
      <c r="DMY111" s="4"/>
      <c r="DMZ111" s="4"/>
      <c r="DNA111" s="4"/>
      <c r="DNB111" s="4"/>
      <c r="DNC111" s="4"/>
      <c r="DND111" s="4"/>
      <c r="DNE111" s="4"/>
      <c r="DNF111" s="4"/>
      <c r="DNG111" s="4"/>
      <c r="DNH111" s="4"/>
      <c r="DNI111" s="4"/>
      <c r="DNJ111" s="4"/>
      <c r="DNK111" s="4"/>
      <c r="DNL111" s="4"/>
      <c r="DNM111" s="4"/>
      <c r="DNN111" s="4"/>
      <c r="DNO111" s="4"/>
      <c r="DNP111" s="4"/>
      <c r="DNQ111" s="4"/>
      <c r="DNR111" s="4"/>
      <c r="DNS111" s="4"/>
      <c r="DNT111" s="4"/>
      <c r="DNU111" s="4"/>
      <c r="DNV111" s="4"/>
      <c r="DNW111" s="4"/>
      <c r="DNX111" s="4"/>
      <c r="DNY111" s="4"/>
      <c r="DNZ111" s="4"/>
      <c r="DOA111" s="4"/>
      <c r="DOB111" s="4"/>
      <c r="DOC111" s="4"/>
      <c r="DOD111" s="4"/>
      <c r="DOE111" s="4"/>
      <c r="DOF111" s="4"/>
      <c r="DOG111" s="4"/>
      <c r="DOH111" s="4"/>
      <c r="DOI111" s="4"/>
      <c r="DOJ111" s="4"/>
      <c r="DOK111" s="4"/>
      <c r="DOL111" s="4"/>
      <c r="DOM111" s="4"/>
      <c r="DON111" s="4"/>
      <c r="DOO111" s="4"/>
      <c r="DOP111" s="4"/>
      <c r="DOQ111" s="4"/>
      <c r="DOR111" s="4"/>
      <c r="DOS111" s="4"/>
      <c r="DOT111" s="4"/>
      <c r="DOU111" s="4"/>
      <c r="DOV111" s="4"/>
      <c r="DOW111" s="4"/>
      <c r="DOX111" s="4"/>
      <c r="DOY111" s="4"/>
      <c r="DOZ111" s="4"/>
      <c r="DPA111" s="4"/>
      <c r="DPB111" s="4"/>
      <c r="DPC111" s="4"/>
      <c r="DPD111" s="4"/>
      <c r="DPE111" s="4"/>
      <c r="DPF111" s="4"/>
      <c r="DPG111" s="4"/>
      <c r="DPH111" s="4"/>
      <c r="DPI111" s="4"/>
      <c r="DPJ111" s="4"/>
      <c r="DPK111" s="4"/>
      <c r="DPL111" s="4"/>
      <c r="DPM111" s="4"/>
      <c r="DPN111" s="4"/>
      <c r="DPO111" s="4"/>
      <c r="DPP111" s="4"/>
      <c r="DPQ111" s="4"/>
      <c r="DPR111" s="4"/>
      <c r="DPS111" s="4"/>
      <c r="DPT111" s="4"/>
      <c r="DPU111" s="4"/>
      <c r="DPV111" s="4"/>
      <c r="DPW111" s="4"/>
      <c r="DPX111" s="4"/>
      <c r="DPY111" s="4"/>
      <c r="DPZ111" s="4"/>
      <c r="DQA111" s="4"/>
      <c r="DQB111" s="4"/>
      <c r="DQC111" s="4"/>
      <c r="DQD111" s="4"/>
      <c r="DQE111" s="4"/>
      <c r="DQF111" s="4"/>
      <c r="DQG111" s="4"/>
      <c r="DQH111" s="4"/>
      <c r="DQI111" s="4"/>
      <c r="DQJ111" s="4"/>
      <c r="DQK111" s="4"/>
      <c r="DQL111" s="4"/>
      <c r="DQM111" s="4"/>
      <c r="DQN111" s="4"/>
      <c r="DQO111" s="4"/>
      <c r="DQP111" s="4"/>
      <c r="DQQ111" s="4"/>
      <c r="DQR111" s="4"/>
      <c r="DQS111" s="4"/>
      <c r="DQT111" s="4"/>
      <c r="DQU111" s="4"/>
      <c r="DQV111" s="4"/>
      <c r="DQW111" s="4"/>
      <c r="DQX111" s="4"/>
      <c r="DQY111" s="4"/>
      <c r="DQZ111" s="4"/>
      <c r="DRA111" s="4"/>
      <c r="DRB111" s="4"/>
      <c r="DRC111" s="4"/>
      <c r="DRD111" s="4"/>
      <c r="DRE111" s="4"/>
      <c r="DRF111" s="4"/>
      <c r="DRG111" s="4"/>
      <c r="DRH111" s="4"/>
      <c r="DRI111" s="4"/>
      <c r="DRJ111" s="4"/>
      <c r="DRK111" s="4"/>
      <c r="DRL111" s="4"/>
      <c r="DRM111" s="4"/>
      <c r="DRN111" s="4"/>
      <c r="DRO111" s="4"/>
      <c r="DRP111" s="4"/>
      <c r="DRQ111" s="4"/>
      <c r="DRR111" s="4"/>
      <c r="DRS111" s="4"/>
      <c r="DRT111" s="4"/>
      <c r="DRU111" s="4"/>
      <c r="DRV111" s="4"/>
      <c r="DRW111" s="4"/>
      <c r="DRX111" s="4"/>
      <c r="DRY111" s="4"/>
      <c r="DRZ111" s="4"/>
      <c r="DSA111" s="4"/>
      <c r="DSB111" s="4"/>
      <c r="DSC111" s="4"/>
      <c r="DSD111" s="4"/>
      <c r="DSE111" s="4"/>
      <c r="DSF111" s="4"/>
      <c r="DSG111" s="4"/>
      <c r="DSH111" s="4"/>
      <c r="DSI111" s="4"/>
      <c r="DSJ111" s="4"/>
      <c r="DSK111" s="4"/>
      <c r="DSL111" s="4"/>
      <c r="DSM111" s="4"/>
      <c r="DSN111" s="4"/>
      <c r="DSO111" s="4"/>
      <c r="DSP111" s="4"/>
      <c r="DSQ111" s="4"/>
      <c r="DSR111" s="4"/>
      <c r="DSS111" s="4"/>
      <c r="DST111" s="4"/>
      <c r="DSU111" s="4"/>
      <c r="DSV111" s="4"/>
      <c r="DSW111" s="4"/>
      <c r="DSX111" s="4"/>
      <c r="DSY111" s="4"/>
      <c r="DSZ111" s="4"/>
      <c r="DTA111" s="4"/>
      <c r="DTB111" s="4"/>
      <c r="DTC111" s="4"/>
      <c r="DTD111" s="4"/>
      <c r="DTE111" s="4"/>
      <c r="DTF111" s="4"/>
      <c r="DTG111" s="4"/>
      <c r="DTH111" s="4"/>
      <c r="DTI111" s="4"/>
      <c r="DTJ111" s="4"/>
      <c r="DTK111" s="4"/>
      <c r="DTL111" s="4"/>
      <c r="DTM111" s="4"/>
      <c r="DTN111" s="4"/>
      <c r="DTO111" s="4"/>
      <c r="DTP111" s="4"/>
      <c r="DTQ111" s="4"/>
      <c r="DTR111" s="4"/>
      <c r="DTS111" s="4"/>
      <c r="DTT111" s="4"/>
      <c r="DTU111" s="4"/>
      <c r="DTV111" s="4"/>
      <c r="DTW111" s="4"/>
      <c r="DTX111" s="4"/>
      <c r="DTY111" s="4"/>
      <c r="DTZ111" s="4"/>
      <c r="DUA111" s="4"/>
      <c r="DUB111" s="4"/>
      <c r="DUC111" s="4"/>
      <c r="DUD111" s="4"/>
      <c r="DUE111" s="4"/>
      <c r="DUF111" s="4"/>
      <c r="DUG111" s="4"/>
      <c r="DUH111" s="4"/>
      <c r="DUI111" s="4"/>
      <c r="DUJ111" s="4"/>
      <c r="DUK111" s="4"/>
      <c r="DUL111" s="4"/>
      <c r="DUM111" s="4"/>
      <c r="DUN111" s="4"/>
      <c r="DUO111" s="4"/>
      <c r="DUP111" s="4"/>
      <c r="DUQ111" s="4"/>
      <c r="DUR111" s="4"/>
      <c r="DUS111" s="4"/>
      <c r="DUT111" s="4"/>
      <c r="DUU111" s="4"/>
      <c r="DUV111" s="4"/>
      <c r="DUW111" s="4"/>
      <c r="DUX111" s="4"/>
      <c r="DUY111" s="4"/>
      <c r="DUZ111" s="4"/>
      <c r="DVA111" s="4"/>
      <c r="DVB111" s="4"/>
      <c r="DVC111" s="4"/>
      <c r="DVD111" s="4"/>
      <c r="DVE111" s="4"/>
      <c r="DVF111" s="4"/>
      <c r="DVG111" s="4"/>
      <c r="DVH111" s="4"/>
      <c r="DVI111" s="4"/>
      <c r="DVJ111" s="4"/>
      <c r="DVK111" s="4"/>
      <c r="DVL111" s="4"/>
      <c r="DVM111" s="4"/>
      <c r="DVN111" s="4"/>
      <c r="DVO111" s="4"/>
      <c r="DVP111" s="4"/>
      <c r="DVQ111" s="4"/>
      <c r="DVR111" s="4"/>
      <c r="DVS111" s="4"/>
      <c r="DVT111" s="4"/>
      <c r="DVU111" s="4"/>
      <c r="DVV111" s="4"/>
      <c r="DVW111" s="4"/>
      <c r="DVX111" s="4"/>
      <c r="DVY111" s="4"/>
      <c r="DVZ111" s="4"/>
      <c r="DWA111" s="4"/>
      <c r="DWB111" s="4"/>
      <c r="DWC111" s="4"/>
      <c r="DWD111" s="4"/>
      <c r="DWE111" s="4"/>
      <c r="DWF111" s="4"/>
      <c r="DWG111" s="4"/>
      <c r="DWH111" s="4"/>
      <c r="DWI111" s="4"/>
      <c r="DWJ111" s="4"/>
      <c r="DWK111" s="4"/>
      <c r="DWL111" s="4"/>
      <c r="DWM111" s="4"/>
      <c r="DWN111" s="4"/>
      <c r="DWO111" s="4"/>
      <c r="DWP111" s="4"/>
      <c r="DWQ111" s="4"/>
      <c r="DWR111" s="4"/>
      <c r="DWS111" s="4"/>
      <c r="DWT111" s="4"/>
      <c r="DWU111" s="4"/>
      <c r="DWV111" s="4"/>
      <c r="DWW111" s="4"/>
      <c r="DWX111" s="4"/>
      <c r="DWY111" s="4"/>
      <c r="DWZ111" s="4"/>
      <c r="DXA111" s="4"/>
      <c r="DXB111" s="4"/>
      <c r="DXC111" s="4"/>
      <c r="DXD111" s="4"/>
      <c r="DXE111" s="4"/>
      <c r="DXF111" s="4"/>
      <c r="DXG111" s="4"/>
      <c r="DXH111" s="4"/>
      <c r="DXI111" s="4"/>
      <c r="DXJ111" s="4"/>
      <c r="DXK111" s="4"/>
      <c r="DXL111" s="4"/>
      <c r="DXM111" s="4"/>
      <c r="DXN111" s="4"/>
      <c r="DXO111" s="4"/>
      <c r="DXP111" s="4"/>
      <c r="DXQ111" s="4"/>
      <c r="DXR111" s="4"/>
      <c r="DXS111" s="4"/>
      <c r="DXT111" s="4"/>
      <c r="DXU111" s="4"/>
      <c r="DXV111" s="4"/>
      <c r="DXW111" s="4"/>
      <c r="DXX111" s="4"/>
      <c r="DXY111" s="4"/>
      <c r="DXZ111" s="4"/>
      <c r="DYA111" s="4"/>
      <c r="DYB111" s="4"/>
      <c r="DYC111" s="4"/>
      <c r="DYD111" s="4"/>
      <c r="DYE111" s="4"/>
      <c r="DYF111" s="4"/>
      <c r="DYG111" s="4"/>
      <c r="DYH111" s="4"/>
      <c r="DYI111" s="4"/>
      <c r="DYJ111" s="4"/>
      <c r="DYK111" s="4"/>
      <c r="DYL111" s="4"/>
      <c r="DYM111" s="4"/>
      <c r="DYN111" s="4"/>
      <c r="DYO111" s="4"/>
      <c r="DYP111" s="4"/>
      <c r="DYQ111" s="4"/>
      <c r="DYR111" s="4"/>
      <c r="DYS111" s="4"/>
      <c r="DYT111" s="4"/>
      <c r="DYU111" s="4"/>
      <c r="DYV111" s="4"/>
      <c r="DYW111" s="4"/>
      <c r="DYX111" s="4"/>
      <c r="DYY111" s="4"/>
      <c r="DYZ111" s="4"/>
      <c r="DZA111" s="4"/>
      <c r="DZB111" s="4"/>
      <c r="DZC111" s="4"/>
      <c r="DZD111" s="4"/>
      <c r="DZE111" s="4"/>
      <c r="DZF111" s="4"/>
      <c r="DZG111" s="4"/>
      <c r="DZH111" s="4"/>
      <c r="DZI111" s="4"/>
      <c r="DZJ111" s="4"/>
      <c r="DZK111" s="4"/>
      <c r="DZL111" s="4"/>
      <c r="DZM111" s="4"/>
      <c r="DZN111" s="4"/>
      <c r="DZO111" s="4"/>
      <c r="DZP111" s="4"/>
      <c r="DZQ111" s="4"/>
      <c r="DZR111" s="4"/>
      <c r="DZS111" s="4"/>
      <c r="DZT111" s="4"/>
      <c r="DZU111" s="4"/>
      <c r="DZV111" s="4"/>
      <c r="DZW111" s="4"/>
      <c r="DZX111" s="4"/>
      <c r="DZY111" s="4"/>
      <c r="DZZ111" s="4"/>
      <c r="EAA111" s="4"/>
      <c r="EAB111" s="4"/>
      <c r="EAC111" s="4"/>
      <c r="EAD111" s="4"/>
      <c r="EAE111" s="4"/>
      <c r="EAF111" s="4"/>
      <c r="EAG111" s="4"/>
      <c r="EAH111" s="4"/>
      <c r="EAI111" s="4"/>
      <c r="EAJ111" s="4"/>
      <c r="EAK111" s="4"/>
      <c r="EAL111" s="4"/>
      <c r="EAM111" s="4"/>
      <c r="EAN111" s="4"/>
      <c r="EAO111" s="4"/>
      <c r="EAP111" s="4"/>
      <c r="EAQ111" s="4"/>
      <c r="EAR111" s="4"/>
      <c r="EAS111" s="4"/>
      <c r="EAT111" s="4"/>
      <c r="EAU111" s="4"/>
      <c r="EAV111" s="4"/>
      <c r="EAW111" s="4"/>
      <c r="EAX111" s="4"/>
      <c r="EAY111" s="4"/>
      <c r="EAZ111" s="4"/>
      <c r="EBA111" s="4"/>
      <c r="EBB111" s="4"/>
      <c r="EBC111" s="4"/>
      <c r="EBD111" s="4"/>
      <c r="EBE111" s="4"/>
      <c r="EBF111" s="4"/>
      <c r="EBG111" s="4"/>
      <c r="EBH111" s="4"/>
      <c r="EBI111" s="4"/>
      <c r="EBJ111" s="4"/>
      <c r="EBK111" s="4"/>
      <c r="EBL111" s="4"/>
      <c r="EBM111" s="4"/>
      <c r="EBN111" s="4"/>
      <c r="EBO111" s="4"/>
      <c r="EBP111" s="4"/>
      <c r="EBQ111" s="4"/>
      <c r="EBR111" s="4"/>
      <c r="EBS111" s="4"/>
      <c r="EBT111" s="4"/>
      <c r="EBU111" s="4"/>
      <c r="EBV111" s="4"/>
      <c r="EBW111" s="4"/>
      <c r="EBX111" s="4"/>
      <c r="EBY111" s="4"/>
      <c r="EBZ111" s="4"/>
      <c r="ECA111" s="4"/>
      <c r="ECB111" s="4"/>
      <c r="ECC111" s="4"/>
      <c r="ECD111" s="4"/>
      <c r="ECE111" s="4"/>
      <c r="ECF111" s="4"/>
      <c r="ECG111" s="4"/>
      <c r="ECH111" s="4"/>
      <c r="ECI111" s="4"/>
      <c r="ECJ111" s="4"/>
      <c r="ECK111" s="4"/>
      <c r="ECL111" s="4"/>
      <c r="ECM111" s="4"/>
      <c r="ECN111" s="4"/>
      <c r="ECO111" s="4"/>
      <c r="ECP111" s="4"/>
      <c r="ECQ111" s="4"/>
      <c r="ECR111" s="4"/>
      <c r="ECS111" s="4"/>
      <c r="ECT111" s="4"/>
      <c r="ECU111" s="4"/>
      <c r="ECV111" s="4"/>
      <c r="ECW111" s="4"/>
      <c r="ECX111" s="4"/>
      <c r="ECY111" s="4"/>
      <c r="ECZ111" s="4"/>
      <c r="EDA111" s="4"/>
      <c r="EDB111" s="4"/>
      <c r="EDC111" s="4"/>
      <c r="EDD111" s="4"/>
      <c r="EDE111" s="4"/>
      <c r="EDF111" s="4"/>
      <c r="EDG111" s="4"/>
      <c r="EDH111" s="4"/>
      <c r="EDI111" s="4"/>
      <c r="EDJ111" s="4"/>
      <c r="EDK111" s="4"/>
      <c r="EDL111" s="4"/>
      <c r="EDM111" s="4"/>
      <c r="EDN111" s="4"/>
      <c r="EDO111" s="4"/>
      <c r="EDP111" s="4"/>
      <c r="EDQ111" s="4"/>
      <c r="EDR111" s="4"/>
      <c r="EDS111" s="4"/>
      <c r="EDT111" s="4"/>
      <c r="EDU111" s="4"/>
      <c r="EDV111" s="4"/>
      <c r="EDW111" s="4"/>
      <c r="EDX111" s="4"/>
      <c r="EDY111" s="4"/>
      <c r="EDZ111" s="4"/>
      <c r="EEA111" s="4"/>
      <c r="EEB111" s="4"/>
      <c r="EEC111" s="4"/>
      <c r="EED111" s="4"/>
      <c r="EEE111" s="4"/>
      <c r="EEF111" s="4"/>
      <c r="EEG111" s="4"/>
      <c r="EEH111" s="4"/>
      <c r="EEI111" s="4"/>
      <c r="EEJ111" s="4"/>
      <c r="EEK111" s="4"/>
      <c r="EEL111" s="4"/>
      <c r="EEM111" s="4"/>
      <c r="EEN111" s="4"/>
      <c r="EEO111" s="4"/>
      <c r="EEP111" s="4"/>
      <c r="EEQ111" s="4"/>
      <c r="EER111" s="4"/>
      <c r="EES111" s="4"/>
      <c r="EET111" s="4"/>
      <c r="EEU111" s="4"/>
      <c r="EEV111" s="4"/>
      <c r="EEW111" s="4"/>
      <c r="EEX111" s="4"/>
      <c r="EEY111" s="4"/>
      <c r="EEZ111" s="4"/>
      <c r="EFA111" s="4"/>
      <c r="EFB111" s="4"/>
      <c r="EFC111" s="4"/>
      <c r="EFD111" s="4"/>
      <c r="EFE111" s="4"/>
      <c r="EFF111" s="4"/>
      <c r="EFG111" s="4"/>
      <c r="EFH111" s="4"/>
      <c r="EFI111" s="4"/>
      <c r="EFJ111" s="4"/>
      <c r="EFK111" s="4"/>
      <c r="EFL111" s="4"/>
      <c r="EFM111" s="4"/>
      <c r="EFN111" s="4"/>
      <c r="EFO111" s="4"/>
      <c r="EFP111" s="4"/>
      <c r="EFQ111" s="4"/>
      <c r="EFR111" s="4"/>
      <c r="EFS111" s="4"/>
      <c r="EFT111" s="4"/>
      <c r="EFU111" s="4"/>
      <c r="EFV111" s="4"/>
      <c r="EFW111" s="4"/>
      <c r="EFX111" s="4"/>
      <c r="EFY111" s="4"/>
      <c r="EFZ111" s="4"/>
      <c r="EGA111" s="4"/>
      <c r="EGB111" s="4"/>
      <c r="EGC111" s="4"/>
      <c r="EGD111" s="4"/>
      <c r="EGE111" s="4"/>
      <c r="EGF111" s="4"/>
      <c r="EGG111" s="4"/>
      <c r="EGH111" s="4"/>
      <c r="EGI111" s="4"/>
      <c r="EGJ111" s="4"/>
      <c r="EGK111" s="4"/>
      <c r="EGL111" s="4"/>
      <c r="EGM111" s="4"/>
      <c r="EGN111" s="4"/>
      <c r="EGO111" s="4"/>
      <c r="EGP111" s="4"/>
      <c r="EGQ111" s="4"/>
      <c r="EGR111" s="4"/>
      <c r="EGS111" s="4"/>
      <c r="EGT111" s="4"/>
      <c r="EGU111" s="4"/>
      <c r="EGV111" s="4"/>
      <c r="EGW111" s="4"/>
      <c r="EGX111" s="4"/>
      <c r="EGY111" s="4"/>
      <c r="EGZ111" s="4"/>
      <c r="EHA111" s="4"/>
      <c r="EHB111" s="4"/>
      <c r="EHC111" s="4"/>
      <c r="EHD111" s="4"/>
      <c r="EHE111" s="4"/>
      <c r="EHF111" s="4"/>
      <c r="EHG111" s="4"/>
      <c r="EHH111" s="4"/>
      <c r="EHI111" s="4"/>
      <c r="EHJ111" s="4"/>
      <c r="EHK111" s="4"/>
      <c r="EHL111" s="4"/>
      <c r="EHM111" s="4"/>
      <c r="EHN111" s="4"/>
      <c r="EHO111" s="4"/>
      <c r="EHP111" s="4"/>
      <c r="EHQ111" s="4"/>
      <c r="EHR111" s="4"/>
      <c r="EHS111" s="4"/>
      <c r="EHT111" s="4"/>
      <c r="EHU111" s="4"/>
      <c r="EHV111" s="4"/>
      <c r="EHW111" s="4"/>
      <c r="EHX111" s="4"/>
      <c r="EHY111" s="4"/>
      <c r="EHZ111" s="4"/>
      <c r="EIA111" s="4"/>
      <c r="EIB111" s="4"/>
      <c r="EIC111" s="4"/>
      <c r="EID111" s="4"/>
      <c r="EIE111" s="4"/>
      <c r="EIF111" s="4"/>
      <c r="EIG111" s="4"/>
      <c r="EIH111" s="4"/>
      <c r="EII111" s="4"/>
      <c r="EIJ111" s="4"/>
      <c r="EIK111" s="4"/>
      <c r="EIL111" s="4"/>
      <c r="EIM111" s="4"/>
      <c r="EIN111" s="4"/>
      <c r="EIO111" s="4"/>
      <c r="EIP111" s="4"/>
      <c r="EIQ111" s="4"/>
      <c r="EIR111" s="4"/>
      <c r="EIS111" s="4"/>
      <c r="EIT111" s="4"/>
      <c r="EIU111" s="4"/>
      <c r="EIV111" s="4"/>
      <c r="EIW111" s="4"/>
      <c r="EIX111" s="4"/>
      <c r="EIY111" s="4"/>
      <c r="EIZ111" s="4"/>
      <c r="EJA111" s="4"/>
      <c r="EJB111" s="4"/>
      <c r="EJC111" s="4"/>
      <c r="EJD111" s="4"/>
      <c r="EJE111" s="4"/>
      <c r="EJF111" s="4"/>
      <c r="EJG111" s="4"/>
      <c r="EJH111" s="4"/>
      <c r="EJI111" s="4"/>
      <c r="EJJ111" s="4"/>
      <c r="EJK111" s="4"/>
      <c r="EJL111" s="4"/>
      <c r="EJM111" s="4"/>
      <c r="EJN111" s="4"/>
      <c r="EJO111" s="4"/>
      <c r="EJP111" s="4"/>
      <c r="EJQ111" s="4"/>
      <c r="EJR111" s="4"/>
      <c r="EJS111" s="4"/>
      <c r="EJT111" s="4"/>
      <c r="EJU111" s="4"/>
      <c r="EJV111" s="4"/>
      <c r="EJW111" s="4"/>
      <c r="EJX111" s="4"/>
      <c r="EJY111" s="4"/>
      <c r="EJZ111" s="4"/>
      <c r="EKA111" s="4"/>
      <c r="EKB111" s="4"/>
      <c r="EKC111" s="4"/>
      <c r="EKD111" s="4"/>
      <c r="EKE111" s="4"/>
      <c r="EKF111" s="4"/>
      <c r="EKG111" s="4"/>
      <c r="EKH111" s="4"/>
      <c r="EKI111" s="4"/>
      <c r="EKJ111" s="4"/>
      <c r="EKK111" s="4"/>
      <c r="EKL111" s="4"/>
      <c r="EKM111" s="4"/>
      <c r="EKN111" s="4"/>
      <c r="EKO111" s="4"/>
      <c r="EKP111" s="4"/>
      <c r="EKQ111" s="4"/>
      <c r="EKR111" s="4"/>
      <c r="EKS111" s="4"/>
      <c r="EKT111" s="4"/>
      <c r="EKU111" s="4"/>
      <c r="EKV111" s="4"/>
      <c r="EKW111" s="4"/>
      <c r="EKX111" s="4"/>
      <c r="EKY111" s="4"/>
      <c r="EKZ111" s="4"/>
      <c r="ELA111" s="4"/>
      <c r="ELB111" s="4"/>
      <c r="ELC111" s="4"/>
      <c r="ELD111" s="4"/>
      <c r="ELE111" s="4"/>
      <c r="ELF111" s="4"/>
      <c r="ELG111" s="4"/>
      <c r="ELH111" s="4"/>
      <c r="ELI111" s="4"/>
      <c r="ELJ111" s="4"/>
      <c r="ELK111" s="4"/>
      <c r="ELL111" s="4"/>
      <c r="ELM111" s="4"/>
      <c r="ELN111" s="4"/>
      <c r="ELO111" s="4"/>
      <c r="ELP111" s="4"/>
      <c r="ELQ111" s="4"/>
      <c r="ELR111" s="4"/>
      <c r="ELS111" s="4"/>
      <c r="ELT111" s="4"/>
      <c r="ELU111" s="4"/>
      <c r="ELV111" s="4"/>
      <c r="ELW111" s="4"/>
      <c r="ELX111" s="4"/>
      <c r="ELY111" s="4"/>
      <c r="ELZ111" s="4"/>
      <c r="EMA111" s="4"/>
      <c r="EMB111" s="4"/>
      <c r="EMC111" s="4"/>
      <c r="EMD111" s="4"/>
      <c r="EME111" s="4"/>
      <c r="EMF111" s="4"/>
      <c r="EMG111" s="4"/>
      <c r="EMH111" s="4"/>
      <c r="EMI111" s="4"/>
      <c r="EMJ111" s="4"/>
      <c r="EMK111" s="4"/>
      <c r="EML111" s="4"/>
      <c r="EMM111" s="4"/>
      <c r="EMN111" s="4"/>
      <c r="EMO111" s="4"/>
      <c r="EMP111" s="4"/>
      <c r="EMQ111" s="4"/>
      <c r="EMR111" s="4"/>
      <c r="EMS111" s="4"/>
      <c r="EMT111" s="4"/>
      <c r="EMU111" s="4"/>
      <c r="EMV111" s="4"/>
      <c r="EMW111" s="4"/>
      <c r="EMX111" s="4"/>
      <c r="EMY111" s="4"/>
      <c r="EMZ111" s="4"/>
      <c r="ENA111" s="4"/>
      <c r="ENB111" s="4"/>
      <c r="ENC111" s="4"/>
      <c r="END111" s="4"/>
      <c r="ENE111" s="4"/>
      <c r="ENF111" s="4"/>
      <c r="ENG111" s="4"/>
      <c r="ENH111" s="4"/>
      <c r="ENI111" s="4"/>
      <c r="ENJ111" s="4"/>
      <c r="ENK111" s="4"/>
      <c r="ENL111" s="4"/>
      <c r="ENM111" s="4"/>
      <c r="ENN111" s="4"/>
      <c r="ENO111" s="4"/>
      <c r="ENP111" s="4"/>
      <c r="ENQ111" s="4"/>
      <c r="ENR111" s="4"/>
      <c r="ENS111" s="4"/>
      <c r="ENT111" s="4"/>
      <c r="ENU111" s="4"/>
      <c r="ENV111" s="4"/>
      <c r="ENW111" s="4"/>
      <c r="ENX111" s="4"/>
      <c r="ENY111" s="4"/>
      <c r="ENZ111" s="4"/>
      <c r="EOA111" s="4"/>
      <c r="EOB111" s="4"/>
      <c r="EOC111" s="4"/>
      <c r="EOD111" s="4"/>
      <c r="EOE111" s="4"/>
      <c r="EOF111" s="4"/>
      <c r="EOG111" s="4"/>
      <c r="EOH111" s="4"/>
      <c r="EOI111" s="4"/>
      <c r="EOJ111" s="4"/>
      <c r="EOK111" s="4"/>
      <c r="EOL111" s="4"/>
      <c r="EOM111" s="4"/>
      <c r="EON111" s="4"/>
      <c r="EOO111" s="4"/>
      <c r="EOP111" s="4"/>
      <c r="EOQ111" s="4"/>
      <c r="EOR111" s="4"/>
      <c r="EOS111" s="4"/>
      <c r="EOT111" s="4"/>
      <c r="EOU111" s="4"/>
      <c r="EOV111" s="4"/>
      <c r="EOW111" s="4"/>
      <c r="EOX111" s="4"/>
      <c r="EOY111" s="4"/>
      <c r="EOZ111" s="4"/>
      <c r="EPA111" s="4"/>
      <c r="EPB111" s="4"/>
      <c r="EPC111" s="4"/>
      <c r="EPD111" s="4"/>
      <c r="EPE111" s="4"/>
      <c r="EPF111" s="4"/>
      <c r="EPG111" s="4"/>
      <c r="EPH111" s="4"/>
      <c r="EPI111" s="4"/>
      <c r="EPJ111" s="4"/>
      <c r="EPK111" s="4"/>
      <c r="EPL111" s="4"/>
      <c r="EPM111" s="4"/>
      <c r="EPN111" s="4"/>
      <c r="EPO111" s="4"/>
      <c r="EPP111" s="4"/>
      <c r="EPQ111" s="4"/>
      <c r="EPR111" s="4"/>
      <c r="EPS111" s="4"/>
      <c r="EPT111" s="4"/>
      <c r="EPU111" s="4"/>
      <c r="EPV111" s="4"/>
      <c r="EPW111" s="4"/>
      <c r="EPX111" s="4"/>
      <c r="EPY111" s="4"/>
      <c r="EPZ111" s="4"/>
      <c r="EQA111" s="4"/>
      <c r="EQB111" s="4"/>
      <c r="EQC111" s="4"/>
      <c r="EQD111" s="4"/>
      <c r="EQE111" s="4"/>
      <c r="EQF111" s="4"/>
      <c r="EQG111" s="4"/>
      <c r="EQH111" s="4"/>
      <c r="EQI111" s="4"/>
      <c r="EQJ111" s="4"/>
      <c r="EQK111" s="4"/>
      <c r="EQL111" s="4"/>
      <c r="EQM111" s="4"/>
      <c r="EQN111" s="4"/>
      <c r="EQO111" s="4"/>
      <c r="EQP111" s="4"/>
      <c r="EQQ111" s="4"/>
      <c r="EQR111" s="4"/>
      <c r="EQS111" s="4"/>
      <c r="EQT111" s="4"/>
      <c r="EQU111" s="4"/>
      <c r="EQV111" s="4"/>
      <c r="EQW111" s="4"/>
      <c r="EQX111" s="4"/>
      <c r="EQY111" s="4"/>
      <c r="EQZ111" s="4"/>
      <c r="ERA111" s="4"/>
      <c r="ERB111" s="4"/>
      <c r="ERC111" s="4"/>
      <c r="ERD111" s="4"/>
      <c r="ERE111" s="4"/>
      <c r="ERF111" s="4"/>
      <c r="ERG111" s="4"/>
      <c r="ERH111" s="4"/>
      <c r="ERI111" s="4"/>
      <c r="ERJ111" s="4"/>
      <c r="ERK111" s="4"/>
      <c r="ERL111" s="4"/>
      <c r="ERM111" s="4"/>
      <c r="ERN111" s="4"/>
      <c r="ERO111" s="4"/>
      <c r="ERP111" s="4"/>
      <c r="ERQ111" s="4"/>
      <c r="ERR111" s="4"/>
      <c r="ERS111" s="4"/>
      <c r="ERT111" s="4"/>
      <c r="ERU111" s="4"/>
      <c r="ERV111" s="4"/>
      <c r="ERW111" s="4"/>
      <c r="ERX111" s="4"/>
      <c r="ERY111" s="4"/>
      <c r="ERZ111" s="4"/>
      <c r="ESA111" s="4"/>
      <c r="ESB111" s="4"/>
      <c r="ESC111" s="4"/>
      <c r="ESD111" s="4"/>
      <c r="ESE111" s="4"/>
      <c r="ESF111" s="4"/>
      <c r="ESG111" s="4"/>
      <c r="ESH111" s="4"/>
      <c r="ESI111" s="4"/>
      <c r="ESJ111" s="4"/>
      <c r="ESK111" s="4"/>
      <c r="ESL111" s="4"/>
      <c r="ESM111" s="4"/>
      <c r="ESN111" s="4"/>
      <c r="ESO111" s="4"/>
      <c r="ESP111" s="4"/>
      <c r="ESQ111" s="4"/>
      <c r="ESR111" s="4"/>
      <c r="ESS111" s="4"/>
      <c r="EST111" s="4"/>
      <c r="ESU111" s="4"/>
      <c r="ESV111" s="4"/>
      <c r="ESW111" s="4"/>
      <c r="ESX111" s="4"/>
      <c r="ESY111" s="4"/>
      <c r="ESZ111" s="4"/>
      <c r="ETA111" s="4"/>
      <c r="ETB111" s="4"/>
      <c r="ETC111" s="4"/>
      <c r="ETD111" s="4"/>
      <c r="ETE111" s="4"/>
      <c r="ETF111" s="4"/>
      <c r="ETG111" s="4"/>
      <c r="ETH111" s="4"/>
      <c r="ETI111" s="4"/>
      <c r="ETJ111" s="4"/>
      <c r="ETK111" s="4"/>
      <c r="ETL111" s="4"/>
      <c r="ETM111" s="4"/>
      <c r="ETN111" s="4"/>
      <c r="ETO111" s="4"/>
      <c r="ETP111" s="4"/>
      <c r="ETQ111" s="4"/>
      <c r="ETR111" s="4"/>
      <c r="ETS111" s="4"/>
      <c r="ETT111" s="4"/>
      <c r="ETU111" s="4"/>
      <c r="ETV111" s="4"/>
      <c r="ETW111" s="4"/>
      <c r="ETX111" s="4"/>
      <c r="ETY111" s="4"/>
      <c r="ETZ111" s="4"/>
      <c r="EUA111" s="4"/>
      <c r="EUB111" s="4"/>
      <c r="EUC111" s="4"/>
      <c r="EUD111" s="4"/>
      <c r="EUE111" s="4"/>
      <c r="EUF111" s="4"/>
      <c r="EUG111" s="4"/>
      <c r="EUH111" s="4"/>
      <c r="EUI111" s="4"/>
      <c r="EUJ111" s="4"/>
      <c r="EUK111" s="4"/>
      <c r="EUL111" s="4"/>
      <c r="EUM111" s="4"/>
      <c r="EUN111" s="4"/>
      <c r="EUO111" s="4"/>
      <c r="EUP111" s="4"/>
      <c r="EUQ111" s="4"/>
      <c r="EUR111" s="4"/>
      <c r="EUS111" s="4"/>
      <c r="EUT111" s="4"/>
      <c r="EUU111" s="4"/>
      <c r="EUV111" s="4"/>
      <c r="EUW111" s="4"/>
      <c r="EUX111" s="4"/>
      <c r="EUY111" s="4"/>
      <c r="EUZ111" s="4"/>
      <c r="EVA111" s="4"/>
      <c r="EVB111" s="4"/>
      <c r="EVC111" s="4"/>
      <c r="EVD111" s="4"/>
      <c r="EVE111" s="4"/>
      <c r="EVF111" s="4"/>
      <c r="EVG111" s="4"/>
      <c r="EVH111" s="4"/>
      <c r="EVI111" s="4"/>
      <c r="EVJ111" s="4"/>
      <c r="EVK111" s="4"/>
      <c r="EVL111" s="4"/>
      <c r="EVM111" s="4"/>
      <c r="EVN111" s="4"/>
      <c r="EVO111" s="4"/>
      <c r="EVP111" s="4"/>
      <c r="EVQ111" s="4"/>
      <c r="EVR111" s="4"/>
      <c r="EVS111" s="4"/>
      <c r="EVT111" s="4"/>
      <c r="EVU111" s="4"/>
      <c r="EVV111" s="4"/>
      <c r="EVW111" s="4"/>
      <c r="EVX111" s="4"/>
      <c r="EVY111" s="4"/>
      <c r="EVZ111" s="4"/>
      <c r="EWA111" s="4"/>
      <c r="EWB111" s="4"/>
      <c r="EWC111" s="4"/>
      <c r="EWD111" s="4"/>
      <c r="EWE111" s="4"/>
      <c r="EWF111" s="4"/>
      <c r="EWG111" s="4"/>
      <c r="EWH111" s="4"/>
      <c r="EWI111" s="4"/>
      <c r="EWJ111" s="4"/>
      <c r="EWK111" s="4"/>
      <c r="EWL111" s="4"/>
      <c r="EWM111" s="4"/>
      <c r="EWN111" s="4"/>
      <c r="EWO111" s="4"/>
      <c r="EWP111" s="4"/>
      <c r="EWQ111" s="4"/>
      <c r="EWR111" s="4"/>
      <c r="EWS111" s="4"/>
      <c r="EWT111" s="4"/>
      <c r="EWU111" s="4"/>
      <c r="EWV111" s="4"/>
      <c r="EWW111" s="4"/>
      <c r="EWX111" s="4"/>
      <c r="EWY111" s="4"/>
      <c r="EWZ111" s="4"/>
      <c r="EXA111" s="4"/>
      <c r="EXB111" s="4"/>
      <c r="EXC111" s="4"/>
      <c r="EXD111" s="4"/>
      <c r="EXE111" s="4"/>
      <c r="EXF111" s="4"/>
      <c r="EXG111" s="4"/>
      <c r="EXH111" s="4"/>
      <c r="EXI111" s="4"/>
      <c r="EXJ111" s="4"/>
      <c r="EXK111" s="4"/>
      <c r="EXL111" s="4"/>
      <c r="EXM111" s="4"/>
      <c r="EXN111" s="4"/>
      <c r="EXO111" s="4"/>
      <c r="EXP111" s="4"/>
      <c r="EXQ111" s="4"/>
      <c r="EXR111" s="4"/>
      <c r="EXS111" s="4"/>
      <c r="EXT111" s="4"/>
      <c r="EXU111" s="4"/>
      <c r="EXV111" s="4"/>
      <c r="EXW111" s="4"/>
      <c r="EXX111" s="4"/>
      <c r="EXY111" s="4"/>
      <c r="EXZ111" s="4"/>
      <c r="EYA111" s="4"/>
      <c r="EYB111" s="4"/>
      <c r="EYC111" s="4"/>
      <c r="EYD111" s="4"/>
      <c r="EYE111" s="4"/>
      <c r="EYF111" s="4"/>
      <c r="EYG111" s="4"/>
      <c r="EYH111" s="4"/>
      <c r="EYI111" s="4"/>
      <c r="EYJ111" s="4"/>
      <c r="EYK111" s="4"/>
      <c r="EYL111" s="4"/>
      <c r="EYM111" s="4"/>
      <c r="EYN111" s="4"/>
      <c r="EYO111" s="4"/>
      <c r="EYP111" s="4"/>
      <c r="EYQ111" s="4"/>
      <c r="EYR111" s="4"/>
      <c r="EYS111" s="4"/>
      <c r="EYT111" s="4"/>
      <c r="EYU111" s="4"/>
      <c r="EYV111" s="4"/>
      <c r="EYW111" s="4"/>
      <c r="EYX111" s="4"/>
      <c r="EYY111" s="4"/>
      <c r="EYZ111" s="4"/>
      <c r="EZA111" s="4"/>
      <c r="EZB111" s="4"/>
      <c r="EZC111" s="4"/>
      <c r="EZD111" s="4"/>
      <c r="EZE111" s="4"/>
      <c r="EZF111" s="4"/>
      <c r="EZG111" s="4"/>
      <c r="EZH111" s="4"/>
      <c r="EZI111" s="4"/>
      <c r="EZJ111" s="4"/>
      <c r="EZK111" s="4"/>
      <c r="EZL111" s="4"/>
      <c r="EZM111" s="4"/>
      <c r="EZN111" s="4"/>
      <c r="EZO111" s="4"/>
      <c r="EZP111" s="4"/>
      <c r="EZQ111" s="4"/>
      <c r="EZR111" s="4"/>
      <c r="EZS111" s="4"/>
      <c r="EZT111" s="4"/>
      <c r="EZU111" s="4"/>
      <c r="EZV111" s="4"/>
      <c r="EZW111" s="4"/>
      <c r="EZX111" s="4"/>
      <c r="EZY111" s="4"/>
      <c r="EZZ111" s="4"/>
      <c r="FAA111" s="4"/>
      <c r="FAB111" s="4"/>
      <c r="FAC111" s="4"/>
      <c r="FAD111" s="4"/>
      <c r="FAE111" s="4"/>
      <c r="FAF111" s="4"/>
      <c r="FAG111" s="4"/>
      <c r="FAH111" s="4"/>
      <c r="FAI111" s="4"/>
      <c r="FAJ111" s="4"/>
      <c r="FAK111" s="4"/>
      <c r="FAL111" s="4"/>
      <c r="FAM111" s="4"/>
      <c r="FAN111" s="4"/>
      <c r="FAO111" s="4"/>
      <c r="FAP111" s="4"/>
      <c r="FAQ111" s="4"/>
      <c r="FAR111" s="4"/>
      <c r="FAS111" s="4"/>
      <c r="FAT111" s="4"/>
      <c r="FAU111" s="4"/>
      <c r="FAV111" s="4"/>
      <c r="FAW111" s="4"/>
      <c r="FAX111" s="4"/>
      <c r="FAY111" s="4"/>
      <c r="FAZ111" s="4"/>
      <c r="FBA111" s="4"/>
      <c r="FBB111" s="4"/>
      <c r="FBC111" s="4"/>
      <c r="FBD111" s="4"/>
      <c r="FBE111" s="4"/>
      <c r="FBF111" s="4"/>
      <c r="FBG111" s="4"/>
      <c r="FBH111" s="4"/>
      <c r="FBI111" s="4"/>
      <c r="FBJ111" s="4"/>
      <c r="FBK111" s="4"/>
      <c r="FBL111" s="4"/>
      <c r="FBM111" s="4"/>
      <c r="FBN111" s="4"/>
      <c r="FBO111" s="4"/>
      <c r="FBP111" s="4"/>
      <c r="FBQ111" s="4"/>
      <c r="FBR111" s="4"/>
      <c r="FBS111" s="4"/>
      <c r="FBT111" s="4"/>
      <c r="FBU111" s="4"/>
      <c r="FBV111" s="4"/>
      <c r="FBW111" s="4"/>
      <c r="FBX111" s="4"/>
      <c r="FBY111" s="4"/>
      <c r="FBZ111" s="4"/>
      <c r="FCA111" s="4"/>
      <c r="FCB111" s="4"/>
      <c r="FCC111" s="4"/>
      <c r="FCD111" s="4"/>
      <c r="FCE111" s="4"/>
      <c r="FCF111" s="4"/>
      <c r="FCG111" s="4"/>
      <c r="FCH111" s="4"/>
      <c r="FCI111" s="4"/>
      <c r="FCJ111" s="4"/>
      <c r="FCK111" s="4"/>
      <c r="FCL111" s="4"/>
      <c r="FCM111" s="4"/>
      <c r="FCN111" s="4"/>
      <c r="FCO111" s="4"/>
      <c r="FCP111" s="4"/>
      <c r="FCQ111" s="4"/>
      <c r="FCR111" s="4"/>
      <c r="FCS111" s="4"/>
      <c r="FCT111" s="4"/>
      <c r="FCU111" s="4"/>
      <c r="FCV111" s="4"/>
      <c r="FCW111" s="4"/>
      <c r="FCX111" s="4"/>
      <c r="FCY111" s="4"/>
      <c r="FCZ111" s="4"/>
      <c r="FDA111" s="4"/>
      <c r="FDB111" s="4"/>
      <c r="FDC111" s="4"/>
      <c r="FDD111" s="4"/>
      <c r="FDE111" s="4"/>
      <c r="FDF111" s="4"/>
      <c r="FDG111" s="4"/>
      <c r="FDH111" s="4"/>
      <c r="FDI111" s="4"/>
      <c r="FDJ111" s="4"/>
      <c r="FDK111" s="4"/>
      <c r="FDL111" s="4"/>
      <c r="FDM111" s="4"/>
      <c r="FDN111" s="4"/>
      <c r="FDO111" s="4"/>
      <c r="FDP111" s="4"/>
      <c r="FDQ111" s="4"/>
      <c r="FDR111" s="4"/>
      <c r="FDS111" s="4"/>
      <c r="FDT111" s="4"/>
      <c r="FDU111" s="4"/>
      <c r="FDV111" s="4"/>
      <c r="FDW111" s="4"/>
      <c r="FDX111" s="4"/>
      <c r="FDY111" s="4"/>
      <c r="FDZ111" s="4"/>
      <c r="FEA111" s="4"/>
      <c r="FEB111" s="4"/>
      <c r="FEC111" s="4"/>
      <c r="FED111" s="4"/>
      <c r="FEE111" s="4"/>
      <c r="FEF111" s="4"/>
      <c r="FEG111" s="4"/>
      <c r="FEH111" s="4"/>
      <c r="FEI111" s="4"/>
      <c r="FEJ111" s="4"/>
      <c r="FEK111" s="4"/>
      <c r="FEL111" s="4"/>
      <c r="FEM111" s="4"/>
      <c r="FEN111" s="4"/>
      <c r="FEO111" s="4"/>
      <c r="FEP111" s="4"/>
      <c r="FEQ111" s="4"/>
      <c r="FER111" s="4"/>
      <c r="FES111" s="4"/>
      <c r="FET111" s="4"/>
      <c r="FEU111" s="4"/>
      <c r="FEV111" s="4"/>
      <c r="FEW111" s="4"/>
      <c r="FEX111" s="4"/>
      <c r="FEY111" s="4"/>
      <c r="FEZ111" s="4"/>
      <c r="FFA111" s="4"/>
      <c r="FFB111" s="4"/>
      <c r="FFC111" s="4"/>
      <c r="FFD111" s="4"/>
      <c r="FFE111" s="4"/>
      <c r="FFF111" s="4"/>
      <c r="FFG111" s="4"/>
      <c r="FFH111" s="4"/>
      <c r="FFI111" s="4"/>
      <c r="FFJ111" s="4"/>
      <c r="FFK111" s="4"/>
      <c r="FFL111" s="4"/>
      <c r="FFM111" s="4"/>
      <c r="FFN111" s="4"/>
      <c r="FFO111" s="4"/>
      <c r="FFP111" s="4"/>
      <c r="FFQ111" s="4"/>
      <c r="FFR111" s="4"/>
      <c r="FFS111" s="4"/>
      <c r="FFT111" s="4"/>
      <c r="FFU111" s="4"/>
      <c r="FFV111" s="4"/>
      <c r="FFW111" s="4"/>
      <c r="FFX111" s="4"/>
      <c r="FFY111" s="4"/>
      <c r="FFZ111" s="4"/>
      <c r="FGA111" s="4"/>
      <c r="FGB111" s="4"/>
      <c r="FGC111" s="4"/>
      <c r="FGD111" s="4"/>
      <c r="FGE111" s="4"/>
      <c r="FGF111" s="4"/>
      <c r="FGG111" s="4"/>
      <c r="FGH111" s="4"/>
      <c r="FGI111" s="4"/>
      <c r="FGJ111" s="4"/>
      <c r="FGK111" s="4"/>
      <c r="FGL111" s="4"/>
      <c r="FGM111" s="4"/>
      <c r="FGN111" s="4"/>
      <c r="FGO111" s="4"/>
      <c r="FGP111" s="4"/>
      <c r="FGQ111" s="4"/>
      <c r="FGR111" s="4"/>
      <c r="FGS111" s="4"/>
      <c r="FGT111" s="4"/>
      <c r="FGU111" s="4"/>
      <c r="FGV111" s="4"/>
      <c r="FGW111" s="4"/>
      <c r="FGX111" s="4"/>
      <c r="FGY111" s="4"/>
      <c r="FGZ111" s="4"/>
      <c r="FHA111" s="4"/>
      <c r="FHB111" s="4"/>
      <c r="FHC111" s="4"/>
      <c r="FHD111" s="4"/>
      <c r="FHE111" s="4"/>
      <c r="FHF111" s="4"/>
      <c r="FHG111" s="4"/>
      <c r="FHH111" s="4"/>
      <c r="FHI111" s="4"/>
      <c r="FHJ111" s="4"/>
      <c r="FHK111" s="4"/>
      <c r="FHL111" s="4"/>
      <c r="FHM111" s="4"/>
      <c r="FHN111" s="4"/>
      <c r="FHO111" s="4"/>
      <c r="FHP111" s="4"/>
      <c r="FHQ111" s="4"/>
      <c r="FHR111" s="4"/>
      <c r="FHS111" s="4"/>
      <c r="FHT111" s="4"/>
      <c r="FHU111" s="4"/>
      <c r="FHV111" s="4"/>
      <c r="FHW111" s="4"/>
      <c r="FHX111" s="4"/>
      <c r="FHY111" s="4"/>
      <c r="FHZ111" s="4"/>
      <c r="FIA111" s="4"/>
      <c r="FIB111" s="4"/>
      <c r="FIC111" s="4"/>
      <c r="FID111" s="4"/>
      <c r="FIE111" s="4"/>
      <c r="FIF111" s="4"/>
      <c r="FIG111" s="4"/>
      <c r="FIH111" s="4"/>
      <c r="FII111" s="4"/>
      <c r="FIJ111" s="4"/>
      <c r="FIK111" s="4"/>
      <c r="FIL111" s="4"/>
      <c r="FIM111" s="4"/>
      <c r="FIN111" s="4"/>
      <c r="FIO111" s="4"/>
      <c r="FIP111" s="4"/>
      <c r="FIQ111" s="4"/>
      <c r="FIR111" s="4"/>
      <c r="FIS111" s="4"/>
      <c r="FIT111" s="4"/>
      <c r="FIU111" s="4"/>
      <c r="FIV111" s="4"/>
      <c r="FIW111" s="4"/>
      <c r="FIX111" s="4"/>
      <c r="FIY111" s="4"/>
      <c r="FIZ111" s="4"/>
      <c r="FJA111" s="4"/>
      <c r="FJB111" s="4"/>
      <c r="FJC111" s="4"/>
      <c r="FJD111" s="4"/>
      <c r="FJE111" s="4"/>
      <c r="FJF111" s="4"/>
      <c r="FJG111" s="4"/>
      <c r="FJH111" s="4"/>
      <c r="FJI111" s="4"/>
      <c r="FJJ111" s="4"/>
      <c r="FJK111" s="4"/>
      <c r="FJL111" s="4"/>
      <c r="FJM111" s="4"/>
      <c r="FJN111" s="4"/>
      <c r="FJO111" s="4"/>
      <c r="FJP111" s="4"/>
      <c r="FJQ111" s="4"/>
      <c r="FJR111" s="4"/>
      <c r="FJS111" s="4"/>
      <c r="FJT111" s="4"/>
      <c r="FJU111" s="4"/>
      <c r="FJV111" s="4"/>
      <c r="FJW111" s="4"/>
      <c r="FJX111" s="4"/>
      <c r="FJY111" s="4"/>
      <c r="FJZ111" s="4"/>
      <c r="FKA111" s="4"/>
      <c r="FKB111" s="4"/>
      <c r="FKC111" s="4"/>
      <c r="FKD111" s="4"/>
      <c r="FKE111" s="4"/>
      <c r="FKF111" s="4"/>
      <c r="FKG111" s="4"/>
      <c r="FKH111" s="4"/>
      <c r="FKI111" s="4"/>
      <c r="FKJ111" s="4"/>
      <c r="FKK111" s="4"/>
      <c r="FKL111" s="4"/>
      <c r="FKM111" s="4"/>
      <c r="FKN111" s="4"/>
      <c r="FKO111" s="4"/>
      <c r="FKP111" s="4"/>
      <c r="FKQ111" s="4"/>
      <c r="FKR111" s="4"/>
      <c r="FKS111" s="4"/>
      <c r="FKT111" s="4"/>
      <c r="FKU111" s="4"/>
      <c r="FKV111" s="4"/>
      <c r="FKW111" s="4"/>
      <c r="FKX111" s="4"/>
      <c r="FKY111" s="4"/>
      <c r="FKZ111" s="4"/>
      <c r="FLA111" s="4"/>
      <c r="FLB111" s="4"/>
      <c r="FLC111" s="4"/>
      <c r="FLD111" s="4"/>
      <c r="FLE111" s="4"/>
      <c r="FLF111" s="4"/>
      <c r="FLG111" s="4"/>
      <c r="FLH111" s="4"/>
      <c r="FLI111" s="4"/>
      <c r="FLJ111" s="4"/>
      <c r="FLK111" s="4"/>
      <c r="FLL111" s="4"/>
      <c r="FLM111" s="4"/>
      <c r="FLN111" s="4"/>
      <c r="FLO111" s="4"/>
      <c r="FLP111" s="4"/>
      <c r="FLQ111" s="4"/>
      <c r="FLR111" s="4"/>
      <c r="FLS111" s="4"/>
      <c r="FLT111" s="4"/>
      <c r="FLU111" s="4"/>
      <c r="FLV111" s="4"/>
      <c r="FLW111" s="4"/>
      <c r="FLX111" s="4"/>
      <c r="FLY111" s="4"/>
      <c r="FLZ111" s="4"/>
      <c r="FMA111" s="4"/>
      <c r="FMB111" s="4"/>
      <c r="FMC111" s="4"/>
      <c r="FMD111" s="4"/>
      <c r="FME111" s="4"/>
      <c r="FMF111" s="4"/>
      <c r="FMG111" s="4"/>
      <c r="FMH111" s="4"/>
      <c r="FMI111" s="4"/>
      <c r="FMJ111" s="4"/>
      <c r="FMK111" s="4"/>
      <c r="FML111" s="4"/>
      <c r="FMM111" s="4"/>
      <c r="FMN111" s="4"/>
      <c r="FMO111" s="4"/>
      <c r="FMP111" s="4"/>
      <c r="FMQ111" s="4"/>
      <c r="FMR111" s="4"/>
      <c r="FMS111" s="4"/>
      <c r="FMT111" s="4"/>
      <c r="FMU111" s="4"/>
      <c r="FMV111" s="4"/>
      <c r="FMW111" s="4"/>
      <c r="FMX111" s="4"/>
      <c r="FMY111" s="4"/>
      <c r="FMZ111" s="4"/>
      <c r="FNA111" s="4"/>
      <c r="FNB111" s="4"/>
      <c r="FNC111" s="4"/>
      <c r="FND111" s="4"/>
      <c r="FNE111" s="4"/>
      <c r="FNF111" s="4"/>
      <c r="FNG111" s="4"/>
      <c r="FNH111" s="4"/>
      <c r="FNI111" s="4"/>
      <c r="FNJ111" s="4"/>
      <c r="FNK111" s="4"/>
      <c r="FNL111" s="4"/>
      <c r="FNM111" s="4"/>
      <c r="FNN111" s="4"/>
      <c r="FNO111" s="4"/>
      <c r="FNP111" s="4"/>
      <c r="FNQ111" s="4"/>
      <c r="FNR111" s="4"/>
      <c r="FNS111" s="4"/>
      <c r="FNT111" s="4"/>
      <c r="FNU111" s="4"/>
      <c r="FNV111" s="4"/>
      <c r="FNW111" s="4"/>
      <c r="FNX111" s="4"/>
      <c r="FNY111" s="4"/>
      <c r="FNZ111" s="4"/>
      <c r="FOA111" s="4"/>
      <c r="FOB111" s="4"/>
      <c r="FOC111" s="4"/>
      <c r="FOD111" s="4"/>
      <c r="FOE111" s="4"/>
      <c r="FOF111" s="4"/>
      <c r="FOG111" s="4"/>
      <c r="FOH111" s="4"/>
      <c r="FOI111" s="4"/>
      <c r="FOJ111" s="4"/>
      <c r="FOK111" s="4"/>
      <c r="FOL111" s="4"/>
      <c r="FOM111" s="4"/>
      <c r="FON111" s="4"/>
      <c r="FOO111" s="4"/>
      <c r="FOP111" s="4"/>
      <c r="FOQ111" s="4"/>
      <c r="FOR111" s="4"/>
      <c r="FOS111" s="4"/>
      <c r="FOT111" s="4"/>
      <c r="FOU111" s="4"/>
      <c r="FOV111" s="4"/>
      <c r="FOW111" s="4"/>
      <c r="FOX111" s="4"/>
      <c r="FOY111" s="4"/>
      <c r="FOZ111" s="4"/>
      <c r="FPA111" s="4"/>
      <c r="FPB111" s="4"/>
      <c r="FPC111" s="4"/>
      <c r="FPD111" s="4"/>
      <c r="FPE111" s="4"/>
      <c r="FPF111" s="4"/>
      <c r="FPG111" s="4"/>
      <c r="FPH111" s="4"/>
      <c r="FPI111" s="4"/>
      <c r="FPJ111" s="4"/>
      <c r="FPK111" s="4"/>
      <c r="FPL111" s="4"/>
      <c r="FPM111" s="4"/>
      <c r="FPN111" s="4"/>
      <c r="FPO111" s="4"/>
      <c r="FPP111" s="4"/>
      <c r="FPQ111" s="4"/>
      <c r="FPR111" s="4"/>
      <c r="FPS111" s="4"/>
      <c r="FPT111" s="4"/>
      <c r="FPU111" s="4"/>
      <c r="FPV111" s="4"/>
      <c r="FPW111" s="4"/>
      <c r="FPX111" s="4"/>
      <c r="FPY111" s="4"/>
      <c r="FPZ111" s="4"/>
      <c r="FQA111" s="4"/>
      <c r="FQB111" s="4"/>
      <c r="FQC111" s="4"/>
      <c r="FQD111" s="4"/>
      <c r="FQE111" s="4"/>
      <c r="FQF111" s="4"/>
      <c r="FQG111" s="4"/>
      <c r="FQH111" s="4"/>
      <c r="FQI111" s="4"/>
      <c r="FQJ111" s="4"/>
      <c r="FQK111" s="4"/>
      <c r="FQL111" s="4"/>
      <c r="FQM111" s="4"/>
      <c r="FQN111" s="4"/>
      <c r="FQO111" s="4"/>
      <c r="FQP111" s="4"/>
      <c r="FQQ111" s="4"/>
      <c r="FQR111" s="4"/>
      <c r="FQS111" s="4"/>
      <c r="FQT111" s="4"/>
      <c r="FQU111" s="4"/>
      <c r="FQV111" s="4"/>
      <c r="FQW111" s="4"/>
      <c r="FQX111" s="4"/>
      <c r="FQY111" s="4"/>
      <c r="FQZ111" s="4"/>
      <c r="FRA111" s="4"/>
      <c r="FRB111" s="4"/>
      <c r="FRC111" s="4"/>
      <c r="FRD111" s="4"/>
      <c r="FRE111" s="4"/>
      <c r="FRF111" s="4"/>
      <c r="FRG111" s="4"/>
      <c r="FRH111" s="4"/>
      <c r="FRI111" s="4"/>
      <c r="FRJ111" s="4"/>
      <c r="FRK111" s="4"/>
      <c r="FRL111" s="4"/>
      <c r="FRM111" s="4"/>
      <c r="FRN111" s="4"/>
      <c r="FRO111" s="4"/>
      <c r="FRP111" s="4"/>
      <c r="FRQ111" s="4"/>
      <c r="FRR111" s="4"/>
      <c r="FRS111" s="4"/>
      <c r="FRT111" s="4"/>
      <c r="FRU111" s="4"/>
      <c r="FRV111" s="4"/>
      <c r="FRW111" s="4"/>
      <c r="FRX111" s="4"/>
      <c r="FRY111" s="4"/>
      <c r="FRZ111" s="4"/>
      <c r="FSA111" s="4"/>
      <c r="FSB111" s="4"/>
      <c r="FSC111" s="4"/>
      <c r="FSD111" s="4"/>
      <c r="FSE111" s="4"/>
      <c r="FSF111" s="4"/>
      <c r="FSG111" s="4"/>
      <c r="FSH111" s="4"/>
      <c r="FSI111" s="4"/>
      <c r="FSJ111" s="4"/>
      <c r="FSK111" s="4"/>
      <c r="FSL111" s="4"/>
      <c r="FSM111" s="4"/>
      <c r="FSN111" s="4"/>
      <c r="FSO111" s="4"/>
      <c r="FSP111" s="4"/>
      <c r="FSQ111" s="4"/>
      <c r="FSR111" s="4"/>
      <c r="FSS111" s="4"/>
      <c r="FST111" s="4"/>
      <c r="FSU111" s="4"/>
      <c r="FSV111" s="4"/>
      <c r="FSW111" s="4"/>
      <c r="FSX111" s="4"/>
      <c r="FSY111" s="4"/>
      <c r="FSZ111" s="4"/>
      <c r="FTA111" s="4"/>
      <c r="FTB111" s="4"/>
      <c r="FTC111" s="4"/>
      <c r="FTD111" s="4"/>
      <c r="FTE111" s="4"/>
      <c r="FTF111" s="4"/>
      <c r="FTG111" s="4"/>
      <c r="FTH111" s="4"/>
      <c r="FTI111" s="4"/>
      <c r="FTJ111" s="4"/>
      <c r="FTK111" s="4"/>
      <c r="FTL111" s="4"/>
      <c r="FTM111" s="4"/>
      <c r="FTN111" s="4"/>
      <c r="FTO111" s="4"/>
      <c r="FTP111" s="4"/>
      <c r="FTQ111" s="4"/>
      <c r="FTR111" s="4"/>
      <c r="FTS111" s="4"/>
      <c r="FTT111" s="4"/>
      <c r="FTU111" s="4"/>
      <c r="FTV111" s="4"/>
      <c r="FTW111" s="4"/>
      <c r="FTX111" s="4"/>
      <c r="FTY111" s="4"/>
      <c r="FTZ111" s="4"/>
      <c r="FUA111" s="4"/>
      <c r="FUB111" s="4"/>
      <c r="FUC111" s="4"/>
      <c r="FUD111" s="4"/>
      <c r="FUE111" s="4"/>
      <c r="FUF111" s="4"/>
      <c r="FUG111" s="4"/>
      <c r="FUH111" s="4"/>
      <c r="FUI111" s="4"/>
      <c r="FUJ111" s="4"/>
      <c r="FUK111" s="4"/>
      <c r="FUL111" s="4"/>
      <c r="FUM111" s="4"/>
      <c r="FUN111" s="4"/>
      <c r="FUO111" s="4"/>
      <c r="FUP111" s="4"/>
      <c r="FUQ111" s="4"/>
      <c r="FUR111" s="4"/>
      <c r="FUS111" s="4"/>
      <c r="FUT111" s="4"/>
      <c r="FUU111" s="4"/>
      <c r="FUV111" s="4"/>
      <c r="FUW111" s="4"/>
      <c r="FUX111" s="4"/>
      <c r="FUY111" s="4"/>
      <c r="FUZ111" s="4"/>
      <c r="FVA111" s="4"/>
      <c r="FVB111" s="4"/>
      <c r="FVC111" s="4"/>
      <c r="FVD111" s="4"/>
      <c r="FVE111" s="4"/>
      <c r="FVF111" s="4"/>
      <c r="FVG111" s="4"/>
      <c r="FVH111" s="4"/>
      <c r="FVI111" s="4"/>
      <c r="FVJ111" s="4"/>
      <c r="FVK111" s="4"/>
      <c r="FVL111" s="4"/>
      <c r="FVM111" s="4"/>
      <c r="FVN111" s="4"/>
      <c r="FVO111" s="4"/>
      <c r="FVP111" s="4"/>
      <c r="FVQ111" s="4"/>
      <c r="FVR111" s="4"/>
      <c r="FVS111" s="4"/>
      <c r="FVT111" s="4"/>
      <c r="FVU111" s="4"/>
      <c r="FVV111" s="4"/>
      <c r="FVW111" s="4"/>
      <c r="FVX111" s="4"/>
      <c r="FVY111" s="4"/>
      <c r="FVZ111" s="4"/>
      <c r="FWA111" s="4"/>
      <c r="FWB111" s="4"/>
      <c r="FWC111" s="4"/>
      <c r="FWD111" s="4"/>
      <c r="FWE111" s="4"/>
      <c r="FWF111" s="4"/>
      <c r="FWG111" s="4"/>
      <c r="FWH111" s="4"/>
      <c r="FWI111" s="4"/>
      <c r="FWJ111" s="4"/>
      <c r="FWK111" s="4"/>
      <c r="FWL111" s="4"/>
      <c r="FWM111" s="4"/>
      <c r="FWN111" s="4"/>
      <c r="FWO111" s="4"/>
      <c r="FWP111" s="4"/>
      <c r="FWQ111" s="4"/>
      <c r="FWR111" s="4"/>
      <c r="FWS111" s="4"/>
      <c r="FWT111" s="4"/>
      <c r="FWU111" s="4"/>
      <c r="FWV111" s="4"/>
      <c r="FWW111" s="4"/>
      <c r="FWX111" s="4"/>
      <c r="FWY111" s="4"/>
      <c r="FWZ111" s="4"/>
      <c r="FXA111" s="4"/>
      <c r="FXB111" s="4"/>
      <c r="FXC111" s="4"/>
      <c r="FXD111" s="4"/>
      <c r="FXE111" s="4"/>
      <c r="FXF111" s="4"/>
      <c r="FXG111" s="4"/>
      <c r="FXH111" s="4"/>
      <c r="FXI111" s="4"/>
      <c r="FXJ111" s="4"/>
      <c r="FXK111" s="4"/>
      <c r="FXL111" s="4"/>
      <c r="FXM111" s="4"/>
      <c r="FXN111" s="4"/>
      <c r="FXO111" s="4"/>
      <c r="FXP111" s="4"/>
      <c r="FXQ111" s="4"/>
      <c r="FXR111" s="4"/>
      <c r="FXS111" s="4"/>
      <c r="FXT111" s="4"/>
      <c r="FXU111" s="4"/>
      <c r="FXV111" s="4"/>
      <c r="FXW111" s="4"/>
      <c r="FXX111" s="4"/>
      <c r="FXY111" s="4"/>
      <c r="FXZ111" s="4"/>
      <c r="FYA111" s="4"/>
      <c r="FYB111" s="4"/>
      <c r="FYC111" s="4"/>
      <c r="FYD111" s="4"/>
      <c r="FYE111" s="4"/>
      <c r="FYF111" s="4"/>
      <c r="FYG111" s="4"/>
      <c r="FYH111" s="4"/>
      <c r="FYI111" s="4"/>
      <c r="FYJ111" s="4"/>
      <c r="FYK111" s="4"/>
      <c r="FYL111" s="4"/>
      <c r="FYM111" s="4"/>
      <c r="FYN111" s="4"/>
      <c r="FYO111" s="4"/>
      <c r="FYP111" s="4"/>
      <c r="FYQ111" s="4"/>
      <c r="FYR111" s="4"/>
      <c r="FYS111" s="4"/>
      <c r="FYT111" s="4"/>
      <c r="FYU111" s="4"/>
      <c r="FYV111" s="4"/>
      <c r="FYW111" s="4"/>
      <c r="FYX111" s="4"/>
      <c r="FYY111" s="4"/>
      <c r="FYZ111" s="4"/>
      <c r="FZA111" s="4"/>
      <c r="FZB111" s="4"/>
      <c r="FZC111" s="4"/>
      <c r="FZD111" s="4"/>
      <c r="FZE111" s="4"/>
      <c r="FZF111" s="4"/>
      <c r="FZG111" s="4"/>
      <c r="FZH111" s="4"/>
      <c r="FZI111" s="4"/>
      <c r="FZJ111" s="4"/>
      <c r="FZK111" s="4"/>
      <c r="FZL111" s="4"/>
      <c r="FZM111" s="4"/>
      <c r="FZN111" s="4"/>
      <c r="FZO111" s="4"/>
      <c r="FZP111" s="4"/>
      <c r="FZQ111" s="4"/>
      <c r="FZR111" s="4"/>
      <c r="FZS111" s="4"/>
      <c r="FZT111" s="4"/>
      <c r="FZU111" s="4"/>
      <c r="FZV111" s="4"/>
      <c r="FZW111" s="4"/>
      <c r="FZX111" s="4"/>
      <c r="FZY111" s="4"/>
      <c r="FZZ111" s="4"/>
      <c r="GAA111" s="4"/>
      <c r="GAB111" s="4"/>
      <c r="GAC111" s="4"/>
      <c r="GAD111" s="4"/>
      <c r="GAE111" s="4"/>
      <c r="GAF111" s="4"/>
      <c r="GAG111" s="4"/>
      <c r="GAH111" s="4"/>
      <c r="GAI111" s="4"/>
      <c r="GAJ111" s="4"/>
      <c r="GAK111" s="4"/>
      <c r="GAL111" s="4"/>
      <c r="GAM111" s="4"/>
      <c r="GAN111" s="4"/>
      <c r="GAO111" s="4"/>
      <c r="GAP111" s="4"/>
      <c r="GAQ111" s="4"/>
      <c r="GAR111" s="4"/>
      <c r="GAS111" s="4"/>
      <c r="GAT111" s="4"/>
      <c r="GAU111" s="4"/>
      <c r="GAV111" s="4"/>
      <c r="GAW111" s="4"/>
      <c r="GAX111" s="4"/>
      <c r="GAY111" s="4"/>
      <c r="GAZ111" s="4"/>
      <c r="GBA111" s="4"/>
      <c r="GBB111" s="4"/>
      <c r="GBC111" s="4"/>
      <c r="GBD111" s="4"/>
      <c r="GBE111" s="4"/>
      <c r="GBF111" s="4"/>
      <c r="GBG111" s="4"/>
      <c r="GBH111" s="4"/>
      <c r="GBI111" s="4"/>
      <c r="GBJ111" s="4"/>
      <c r="GBK111" s="4"/>
      <c r="GBL111" s="4"/>
      <c r="GBM111" s="4"/>
      <c r="GBN111" s="4"/>
      <c r="GBO111" s="4"/>
      <c r="GBP111" s="4"/>
      <c r="GBQ111" s="4"/>
      <c r="GBR111" s="4"/>
      <c r="GBS111" s="4"/>
      <c r="GBT111" s="4"/>
      <c r="GBU111" s="4"/>
      <c r="GBV111" s="4"/>
      <c r="GBW111" s="4"/>
      <c r="GBX111" s="4"/>
      <c r="GBY111" s="4"/>
      <c r="GBZ111" s="4"/>
      <c r="GCA111" s="4"/>
      <c r="GCB111" s="4"/>
      <c r="GCC111" s="4"/>
      <c r="GCD111" s="4"/>
      <c r="GCE111" s="4"/>
      <c r="GCF111" s="4"/>
      <c r="GCG111" s="4"/>
      <c r="GCH111" s="4"/>
      <c r="GCI111" s="4"/>
      <c r="GCJ111" s="4"/>
      <c r="GCK111" s="4"/>
      <c r="GCL111" s="4"/>
      <c r="GCM111" s="4"/>
      <c r="GCN111" s="4"/>
      <c r="GCO111" s="4"/>
      <c r="GCP111" s="4"/>
      <c r="GCQ111" s="4"/>
      <c r="GCR111" s="4"/>
      <c r="GCS111" s="4"/>
      <c r="GCT111" s="4"/>
      <c r="GCU111" s="4"/>
      <c r="GCV111" s="4"/>
      <c r="GCW111" s="4"/>
      <c r="GCX111" s="4"/>
      <c r="GCY111" s="4"/>
      <c r="GCZ111" s="4"/>
      <c r="GDA111" s="4"/>
      <c r="GDB111" s="4"/>
      <c r="GDC111" s="4"/>
      <c r="GDD111" s="4"/>
      <c r="GDE111" s="4"/>
      <c r="GDF111" s="4"/>
      <c r="GDG111" s="4"/>
      <c r="GDH111" s="4"/>
      <c r="GDI111" s="4"/>
      <c r="GDJ111" s="4"/>
      <c r="GDK111" s="4"/>
      <c r="GDL111" s="4"/>
      <c r="GDM111" s="4"/>
      <c r="GDN111" s="4"/>
      <c r="GDO111" s="4"/>
      <c r="GDP111" s="4"/>
      <c r="GDQ111" s="4"/>
      <c r="GDR111" s="4"/>
      <c r="GDS111" s="4"/>
      <c r="GDT111" s="4"/>
      <c r="GDU111" s="4"/>
      <c r="GDV111" s="4"/>
      <c r="GDW111" s="4"/>
      <c r="GDX111" s="4"/>
      <c r="GDY111" s="4"/>
      <c r="GDZ111" s="4"/>
      <c r="GEA111" s="4"/>
      <c r="GEB111" s="4"/>
      <c r="GEC111" s="4"/>
      <c r="GED111" s="4"/>
      <c r="GEE111" s="4"/>
      <c r="GEF111" s="4"/>
      <c r="GEG111" s="4"/>
      <c r="GEH111" s="4"/>
      <c r="GEI111" s="4"/>
      <c r="GEJ111" s="4"/>
      <c r="GEK111" s="4"/>
      <c r="GEL111" s="4"/>
      <c r="GEM111" s="4"/>
      <c r="GEN111" s="4"/>
      <c r="GEO111" s="4"/>
      <c r="GEP111" s="4"/>
      <c r="GEQ111" s="4"/>
      <c r="GER111" s="4"/>
      <c r="GES111" s="4"/>
      <c r="GET111" s="4"/>
      <c r="GEU111" s="4"/>
      <c r="GEV111" s="4"/>
      <c r="GEW111" s="4"/>
      <c r="GEX111" s="4"/>
      <c r="GEY111" s="4"/>
      <c r="GEZ111" s="4"/>
      <c r="GFA111" s="4"/>
      <c r="GFB111" s="4"/>
      <c r="GFC111" s="4"/>
      <c r="GFD111" s="4"/>
      <c r="GFE111" s="4"/>
      <c r="GFF111" s="4"/>
      <c r="GFG111" s="4"/>
      <c r="GFH111" s="4"/>
      <c r="GFI111" s="4"/>
      <c r="GFJ111" s="4"/>
      <c r="GFK111" s="4"/>
      <c r="GFL111" s="4"/>
      <c r="GFM111" s="4"/>
      <c r="GFN111" s="4"/>
      <c r="GFO111" s="4"/>
      <c r="GFP111" s="4"/>
      <c r="GFQ111" s="4"/>
      <c r="GFR111" s="4"/>
      <c r="GFS111" s="4"/>
      <c r="GFT111" s="4"/>
      <c r="GFU111" s="4"/>
      <c r="GFV111" s="4"/>
      <c r="GFW111" s="4"/>
      <c r="GFX111" s="4"/>
      <c r="GFY111" s="4"/>
      <c r="GFZ111" s="4"/>
      <c r="GGA111" s="4"/>
      <c r="GGB111" s="4"/>
      <c r="GGC111" s="4"/>
      <c r="GGD111" s="4"/>
      <c r="GGE111" s="4"/>
      <c r="GGF111" s="4"/>
      <c r="GGG111" s="4"/>
      <c r="GGH111" s="4"/>
      <c r="GGI111" s="4"/>
      <c r="GGJ111" s="4"/>
      <c r="GGK111" s="4"/>
      <c r="GGL111" s="4"/>
      <c r="GGM111" s="4"/>
      <c r="GGN111" s="4"/>
      <c r="GGO111" s="4"/>
      <c r="GGP111" s="4"/>
      <c r="GGQ111" s="4"/>
      <c r="GGR111" s="4"/>
      <c r="GGS111" s="4"/>
      <c r="GGT111" s="4"/>
      <c r="GGU111" s="4"/>
      <c r="GGV111" s="4"/>
      <c r="GGW111" s="4"/>
      <c r="GGX111" s="4"/>
      <c r="GGY111" s="4"/>
      <c r="GGZ111" s="4"/>
      <c r="GHA111" s="4"/>
      <c r="GHB111" s="4"/>
      <c r="GHC111" s="4"/>
      <c r="GHD111" s="4"/>
      <c r="GHE111" s="4"/>
      <c r="GHF111" s="4"/>
      <c r="GHG111" s="4"/>
      <c r="GHH111" s="4"/>
      <c r="GHI111" s="4"/>
      <c r="GHJ111" s="4"/>
      <c r="GHK111" s="4"/>
      <c r="GHL111" s="4"/>
      <c r="GHM111" s="4"/>
      <c r="GHN111" s="4"/>
      <c r="GHO111" s="4"/>
      <c r="GHP111" s="4"/>
      <c r="GHQ111" s="4"/>
      <c r="GHR111" s="4"/>
      <c r="GHS111" s="4"/>
      <c r="GHT111" s="4"/>
      <c r="GHU111" s="4"/>
      <c r="GHV111" s="4"/>
      <c r="GHW111" s="4"/>
      <c r="GHX111" s="4"/>
      <c r="GHY111" s="4"/>
      <c r="GHZ111" s="4"/>
      <c r="GIA111" s="4"/>
      <c r="GIB111" s="4"/>
      <c r="GIC111" s="4"/>
      <c r="GID111" s="4"/>
      <c r="GIE111" s="4"/>
      <c r="GIF111" s="4"/>
      <c r="GIG111" s="4"/>
      <c r="GIH111" s="4"/>
      <c r="GII111" s="4"/>
      <c r="GIJ111" s="4"/>
      <c r="GIK111" s="4"/>
      <c r="GIL111" s="4"/>
      <c r="GIM111" s="4"/>
      <c r="GIN111" s="4"/>
      <c r="GIO111" s="4"/>
      <c r="GIP111" s="4"/>
      <c r="GIQ111" s="4"/>
      <c r="GIR111" s="4"/>
      <c r="GIS111" s="4"/>
      <c r="GIT111" s="4"/>
      <c r="GIU111" s="4"/>
      <c r="GIV111" s="4"/>
      <c r="GIW111" s="4"/>
      <c r="GIX111" s="4"/>
      <c r="GIY111" s="4"/>
      <c r="GIZ111" s="4"/>
      <c r="GJA111" s="4"/>
      <c r="GJB111" s="4"/>
      <c r="GJC111" s="4"/>
      <c r="GJD111" s="4"/>
      <c r="GJE111" s="4"/>
      <c r="GJF111" s="4"/>
      <c r="GJG111" s="4"/>
      <c r="GJH111" s="4"/>
      <c r="GJI111" s="4"/>
      <c r="GJJ111" s="4"/>
      <c r="GJK111" s="4"/>
      <c r="GJL111" s="4"/>
      <c r="GJM111" s="4"/>
      <c r="GJN111" s="4"/>
      <c r="GJO111" s="4"/>
      <c r="GJP111" s="4"/>
      <c r="GJQ111" s="4"/>
      <c r="GJR111" s="4"/>
      <c r="GJS111" s="4"/>
      <c r="GJT111" s="4"/>
      <c r="GJU111" s="4"/>
      <c r="GJV111" s="4"/>
      <c r="GJW111" s="4"/>
      <c r="GJX111" s="4"/>
      <c r="GJY111" s="4"/>
      <c r="GJZ111" s="4"/>
      <c r="GKA111" s="4"/>
      <c r="GKB111" s="4"/>
      <c r="GKC111" s="4"/>
      <c r="GKD111" s="4"/>
      <c r="GKE111" s="4"/>
      <c r="GKF111" s="4"/>
      <c r="GKG111" s="4"/>
      <c r="GKH111" s="4"/>
      <c r="GKI111" s="4"/>
      <c r="GKJ111" s="4"/>
      <c r="GKK111" s="4"/>
      <c r="GKL111" s="4"/>
      <c r="GKM111" s="4"/>
      <c r="GKN111" s="4"/>
      <c r="GKO111" s="4"/>
      <c r="GKP111" s="4"/>
      <c r="GKQ111" s="4"/>
      <c r="GKR111" s="4"/>
      <c r="GKS111" s="4"/>
      <c r="GKT111" s="4"/>
      <c r="GKU111" s="4"/>
      <c r="GKV111" s="4"/>
      <c r="GKW111" s="4"/>
      <c r="GKX111" s="4"/>
      <c r="GKY111" s="4"/>
      <c r="GKZ111" s="4"/>
      <c r="GLA111" s="4"/>
      <c r="GLB111" s="4"/>
      <c r="GLC111" s="4"/>
      <c r="GLD111" s="4"/>
      <c r="GLE111" s="4"/>
      <c r="GLF111" s="4"/>
      <c r="GLG111" s="4"/>
      <c r="GLH111" s="4"/>
      <c r="GLI111" s="4"/>
      <c r="GLJ111" s="4"/>
      <c r="GLK111" s="4"/>
      <c r="GLL111" s="4"/>
      <c r="GLM111" s="4"/>
      <c r="GLN111" s="4"/>
      <c r="GLO111" s="4"/>
      <c r="GLP111" s="4"/>
      <c r="GLQ111" s="4"/>
      <c r="GLR111" s="4"/>
      <c r="GLS111" s="4"/>
      <c r="GLT111" s="4"/>
      <c r="GLU111" s="4"/>
      <c r="GLV111" s="4"/>
      <c r="GLW111" s="4"/>
      <c r="GLX111" s="4"/>
      <c r="GLY111" s="4"/>
      <c r="GLZ111" s="4"/>
      <c r="GMA111" s="4"/>
      <c r="GMB111" s="4"/>
      <c r="GMC111" s="4"/>
      <c r="GMD111" s="4"/>
      <c r="GME111" s="4"/>
      <c r="GMF111" s="4"/>
      <c r="GMG111" s="4"/>
      <c r="GMH111" s="4"/>
      <c r="GMI111" s="4"/>
      <c r="GMJ111" s="4"/>
      <c r="GMK111" s="4"/>
      <c r="GML111" s="4"/>
      <c r="GMM111" s="4"/>
      <c r="GMN111" s="4"/>
      <c r="GMO111" s="4"/>
      <c r="GMP111" s="4"/>
      <c r="GMQ111" s="4"/>
      <c r="GMR111" s="4"/>
      <c r="GMS111" s="4"/>
      <c r="GMT111" s="4"/>
      <c r="GMU111" s="4"/>
      <c r="GMV111" s="4"/>
      <c r="GMW111" s="4"/>
      <c r="GMX111" s="4"/>
      <c r="GMY111" s="4"/>
      <c r="GMZ111" s="4"/>
      <c r="GNA111" s="4"/>
      <c r="GNB111" s="4"/>
      <c r="GNC111" s="4"/>
      <c r="GND111" s="4"/>
      <c r="GNE111" s="4"/>
      <c r="GNF111" s="4"/>
      <c r="GNG111" s="4"/>
      <c r="GNH111" s="4"/>
      <c r="GNI111" s="4"/>
      <c r="GNJ111" s="4"/>
      <c r="GNK111" s="4"/>
      <c r="GNL111" s="4"/>
      <c r="GNM111" s="4"/>
      <c r="GNN111" s="4"/>
      <c r="GNO111" s="4"/>
      <c r="GNP111" s="4"/>
      <c r="GNQ111" s="4"/>
      <c r="GNR111" s="4"/>
      <c r="GNS111" s="4"/>
      <c r="GNT111" s="4"/>
      <c r="GNU111" s="4"/>
      <c r="GNV111" s="4"/>
      <c r="GNW111" s="4"/>
      <c r="GNX111" s="4"/>
      <c r="GNY111" s="4"/>
      <c r="GNZ111" s="4"/>
      <c r="GOA111" s="4"/>
      <c r="GOB111" s="4"/>
      <c r="GOC111" s="4"/>
      <c r="GOD111" s="4"/>
      <c r="GOE111" s="4"/>
      <c r="GOF111" s="4"/>
      <c r="GOG111" s="4"/>
      <c r="GOH111" s="4"/>
      <c r="GOI111" s="4"/>
      <c r="GOJ111" s="4"/>
      <c r="GOK111" s="4"/>
      <c r="GOL111" s="4"/>
      <c r="GOM111" s="4"/>
      <c r="GON111" s="4"/>
      <c r="GOO111" s="4"/>
      <c r="GOP111" s="4"/>
      <c r="GOQ111" s="4"/>
      <c r="GOR111" s="4"/>
      <c r="GOS111" s="4"/>
      <c r="GOT111" s="4"/>
      <c r="GOU111" s="4"/>
      <c r="GOV111" s="4"/>
      <c r="GOW111" s="4"/>
      <c r="GOX111" s="4"/>
      <c r="GOY111" s="4"/>
      <c r="GOZ111" s="4"/>
      <c r="GPA111" s="4"/>
      <c r="GPB111" s="4"/>
      <c r="GPC111" s="4"/>
      <c r="GPD111" s="4"/>
      <c r="GPE111" s="4"/>
      <c r="GPF111" s="4"/>
      <c r="GPG111" s="4"/>
      <c r="GPH111" s="4"/>
      <c r="GPI111" s="4"/>
      <c r="GPJ111" s="4"/>
      <c r="GPK111" s="4"/>
      <c r="GPL111" s="4"/>
      <c r="GPM111" s="4"/>
      <c r="GPN111" s="4"/>
      <c r="GPO111" s="4"/>
      <c r="GPP111" s="4"/>
      <c r="GPQ111" s="4"/>
      <c r="GPR111" s="4"/>
      <c r="GPS111" s="4"/>
      <c r="GPT111" s="4"/>
      <c r="GPU111" s="4"/>
      <c r="GPV111" s="4"/>
      <c r="GPW111" s="4"/>
      <c r="GPX111" s="4"/>
      <c r="GPY111" s="4"/>
      <c r="GPZ111" s="4"/>
      <c r="GQA111" s="4"/>
      <c r="GQB111" s="4"/>
      <c r="GQC111" s="4"/>
      <c r="GQD111" s="4"/>
      <c r="GQE111" s="4"/>
      <c r="GQF111" s="4"/>
      <c r="GQG111" s="4"/>
      <c r="GQH111" s="4"/>
      <c r="GQI111" s="4"/>
      <c r="GQJ111" s="4"/>
      <c r="GQK111" s="4"/>
      <c r="GQL111" s="4"/>
      <c r="GQM111" s="4"/>
      <c r="GQN111" s="4"/>
      <c r="GQO111" s="4"/>
      <c r="GQP111" s="4"/>
      <c r="GQQ111" s="4"/>
      <c r="GQR111" s="4"/>
      <c r="GQS111" s="4"/>
      <c r="GQT111" s="4"/>
      <c r="GQU111" s="4"/>
      <c r="GQV111" s="4"/>
      <c r="GQW111" s="4"/>
      <c r="GQX111" s="4"/>
      <c r="GQY111" s="4"/>
      <c r="GQZ111" s="4"/>
      <c r="GRA111" s="4"/>
      <c r="GRB111" s="4"/>
      <c r="GRC111" s="4"/>
      <c r="GRD111" s="4"/>
      <c r="GRE111" s="4"/>
      <c r="GRF111" s="4"/>
      <c r="GRG111" s="4"/>
      <c r="GRH111" s="4"/>
      <c r="GRI111" s="4"/>
      <c r="GRJ111" s="4"/>
      <c r="GRK111" s="4"/>
      <c r="GRL111" s="4"/>
      <c r="GRM111" s="4"/>
      <c r="GRN111" s="4"/>
      <c r="GRO111" s="4"/>
      <c r="GRP111" s="4"/>
      <c r="GRQ111" s="4"/>
      <c r="GRR111" s="4"/>
      <c r="GRS111" s="4"/>
      <c r="GRT111" s="4"/>
      <c r="GRU111" s="4"/>
      <c r="GRV111" s="4"/>
      <c r="GRW111" s="4"/>
      <c r="GRX111" s="4"/>
      <c r="GRY111" s="4"/>
      <c r="GRZ111" s="4"/>
      <c r="GSA111" s="4"/>
      <c r="GSB111" s="4"/>
      <c r="GSC111" s="4"/>
      <c r="GSD111" s="4"/>
      <c r="GSE111" s="4"/>
      <c r="GSF111" s="4"/>
      <c r="GSG111" s="4"/>
      <c r="GSH111" s="4"/>
      <c r="GSI111" s="4"/>
      <c r="GSJ111" s="4"/>
      <c r="GSK111" s="4"/>
      <c r="GSL111" s="4"/>
      <c r="GSM111" s="4"/>
      <c r="GSN111" s="4"/>
      <c r="GSO111" s="4"/>
      <c r="GSP111" s="4"/>
      <c r="GSQ111" s="4"/>
      <c r="GSR111" s="4"/>
      <c r="GSS111" s="4"/>
      <c r="GST111" s="4"/>
      <c r="GSU111" s="4"/>
      <c r="GSV111" s="4"/>
      <c r="GSW111" s="4"/>
      <c r="GSX111" s="4"/>
      <c r="GSY111" s="4"/>
      <c r="GSZ111" s="4"/>
      <c r="GTA111" s="4"/>
      <c r="GTB111" s="4"/>
      <c r="GTC111" s="4"/>
      <c r="GTD111" s="4"/>
      <c r="GTE111" s="4"/>
      <c r="GTF111" s="4"/>
      <c r="GTG111" s="4"/>
      <c r="GTH111" s="4"/>
      <c r="GTI111" s="4"/>
      <c r="GTJ111" s="4"/>
      <c r="GTK111" s="4"/>
      <c r="GTL111" s="4"/>
      <c r="GTM111" s="4"/>
      <c r="GTN111" s="4"/>
      <c r="GTO111" s="4"/>
      <c r="GTP111" s="4"/>
      <c r="GTQ111" s="4"/>
      <c r="GTR111" s="4"/>
      <c r="GTS111" s="4"/>
      <c r="GTT111" s="4"/>
      <c r="GTU111" s="4"/>
      <c r="GTV111" s="4"/>
      <c r="GTW111" s="4"/>
      <c r="GTX111" s="4"/>
      <c r="GTY111" s="4"/>
      <c r="GTZ111" s="4"/>
      <c r="GUA111" s="4"/>
      <c r="GUB111" s="4"/>
      <c r="GUC111" s="4"/>
      <c r="GUD111" s="4"/>
      <c r="GUE111" s="4"/>
      <c r="GUF111" s="4"/>
      <c r="GUG111" s="4"/>
      <c r="GUH111" s="4"/>
      <c r="GUI111" s="4"/>
      <c r="GUJ111" s="4"/>
      <c r="GUK111" s="4"/>
      <c r="GUL111" s="4"/>
      <c r="GUM111" s="4"/>
      <c r="GUN111" s="4"/>
      <c r="GUO111" s="4"/>
      <c r="GUP111" s="4"/>
      <c r="GUQ111" s="4"/>
      <c r="GUR111" s="4"/>
      <c r="GUS111" s="4"/>
      <c r="GUT111" s="4"/>
      <c r="GUU111" s="4"/>
      <c r="GUV111" s="4"/>
      <c r="GUW111" s="4"/>
      <c r="GUX111" s="4"/>
      <c r="GUY111" s="4"/>
      <c r="GUZ111" s="4"/>
      <c r="GVA111" s="4"/>
      <c r="GVB111" s="4"/>
      <c r="GVC111" s="4"/>
      <c r="GVD111" s="4"/>
      <c r="GVE111" s="4"/>
      <c r="GVF111" s="4"/>
      <c r="GVG111" s="4"/>
      <c r="GVH111" s="4"/>
      <c r="GVI111" s="4"/>
      <c r="GVJ111" s="4"/>
      <c r="GVK111" s="4"/>
      <c r="GVL111" s="4"/>
      <c r="GVM111" s="4"/>
      <c r="GVN111" s="4"/>
      <c r="GVO111" s="4"/>
      <c r="GVP111" s="4"/>
      <c r="GVQ111" s="4"/>
      <c r="GVR111" s="4"/>
      <c r="GVS111" s="4"/>
      <c r="GVT111" s="4"/>
      <c r="GVU111" s="4"/>
      <c r="GVV111" s="4"/>
      <c r="GVW111" s="4"/>
      <c r="GVX111" s="4"/>
      <c r="GVY111" s="4"/>
      <c r="GVZ111" s="4"/>
      <c r="GWA111" s="4"/>
      <c r="GWB111" s="4"/>
      <c r="GWC111" s="4"/>
      <c r="GWD111" s="4"/>
      <c r="GWE111" s="4"/>
      <c r="GWF111" s="4"/>
      <c r="GWG111" s="4"/>
      <c r="GWH111" s="4"/>
      <c r="GWI111" s="4"/>
      <c r="GWJ111" s="4"/>
      <c r="GWK111" s="4"/>
      <c r="GWL111" s="4"/>
      <c r="GWM111" s="4"/>
      <c r="GWN111" s="4"/>
      <c r="GWO111" s="4"/>
      <c r="GWP111" s="4"/>
      <c r="GWQ111" s="4"/>
      <c r="GWR111" s="4"/>
      <c r="GWS111" s="4"/>
      <c r="GWT111" s="4"/>
      <c r="GWU111" s="4"/>
      <c r="GWV111" s="4"/>
      <c r="GWW111" s="4"/>
      <c r="GWX111" s="4"/>
      <c r="GWY111" s="4"/>
      <c r="GWZ111" s="4"/>
      <c r="GXA111" s="4"/>
      <c r="GXB111" s="4"/>
      <c r="GXC111" s="4"/>
      <c r="GXD111" s="4"/>
      <c r="GXE111" s="4"/>
      <c r="GXF111" s="4"/>
      <c r="GXG111" s="4"/>
      <c r="GXH111" s="4"/>
      <c r="GXI111" s="4"/>
      <c r="GXJ111" s="4"/>
      <c r="GXK111" s="4"/>
      <c r="GXL111" s="4"/>
      <c r="GXM111" s="4"/>
      <c r="GXN111" s="4"/>
      <c r="GXO111" s="4"/>
      <c r="GXP111" s="4"/>
      <c r="GXQ111" s="4"/>
      <c r="GXR111" s="4"/>
      <c r="GXS111" s="4"/>
      <c r="GXT111" s="4"/>
      <c r="GXU111" s="4"/>
      <c r="GXV111" s="4"/>
      <c r="GXW111" s="4"/>
      <c r="GXX111" s="4"/>
      <c r="GXY111" s="4"/>
      <c r="GXZ111" s="4"/>
      <c r="GYA111" s="4"/>
      <c r="GYB111" s="4"/>
      <c r="GYC111" s="4"/>
      <c r="GYD111" s="4"/>
      <c r="GYE111" s="4"/>
      <c r="GYF111" s="4"/>
      <c r="GYG111" s="4"/>
      <c r="GYH111" s="4"/>
      <c r="GYI111" s="4"/>
      <c r="GYJ111" s="4"/>
      <c r="GYK111" s="4"/>
      <c r="GYL111" s="4"/>
      <c r="GYM111" s="4"/>
      <c r="GYN111" s="4"/>
      <c r="GYO111" s="4"/>
      <c r="GYP111" s="4"/>
      <c r="GYQ111" s="4"/>
      <c r="GYR111" s="4"/>
      <c r="GYS111" s="4"/>
      <c r="GYT111" s="4"/>
      <c r="GYU111" s="4"/>
      <c r="GYV111" s="4"/>
      <c r="GYW111" s="4"/>
      <c r="GYX111" s="4"/>
      <c r="GYY111" s="4"/>
      <c r="GYZ111" s="4"/>
      <c r="GZA111" s="4"/>
      <c r="GZB111" s="4"/>
      <c r="GZC111" s="4"/>
      <c r="GZD111" s="4"/>
      <c r="GZE111" s="4"/>
      <c r="GZF111" s="4"/>
      <c r="GZG111" s="4"/>
      <c r="GZH111" s="4"/>
      <c r="GZI111" s="4"/>
      <c r="GZJ111" s="4"/>
      <c r="GZK111" s="4"/>
      <c r="GZL111" s="4"/>
      <c r="GZM111" s="4"/>
      <c r="GZN111" s="4"/>
      <c r="GZO111" s="4"/>
      <c r="GZP111" s="4"/>
      <c r="GZQ111" s="4"/>
      <c r="GZR111" s="4"/>
      <c r="GZS111" s="4"/>
      <c r="GZT111" s="4"/>
      <c r="GZU111" s="4"/>
      <c r="GZV111" s="4"/>
      <c r="GZW111" s="4"/>
      <c r="GZX111" s="4"/>
      <c r="GZY111" s="4"/>
      <c r="GZZ111" s="4"/>
      <c r="HAA111" s="4"/>
      <c r="HAB111" s="4"/>
      <c r="HAC111" s="4"/>
      <c r="HAD111" s="4"/>
      <c r="HAE111" s="4"/>
      <c r="HAF111" s="4"/>
      <c r="HAG111" s="4"/>
      <c r="HAH111" s="4"/>
      <c r="HAI111" s="4"/>
      <c r="HAJ111" s="4"/>
      <c r="HAK111" s="4"/>
      <c r="HAL111" s="4"/>
      <c r="HAM111" s="4"/>
      <c r="HAN111" s="4"/>
      <c r="HAO111" s="4"/>
      <c r="HAP111" s="4"/>
      <c r="HAQ111" s="4"/>
      <c r="HAR111" s="4"/>
      <c r="HAS111" s="4"/>
      <c r="HAT111" s="4"/>
      <c r="HAU111" s="4"/>
      <c r="HAV111" s="4"/>
      <c r="HAW111" s="4"/>
      <c r="HAX111" s="4"/>
      <c r="HAY111" s="4"/>
      <c r="HAZ111" s="4"/>
      <c r="HBA111" s="4"/>
      <c r="HBB111" s="4"/>
      <c r="HBC111" s="4"/>
      <c r="HBD111" s="4"/>
      <c r="HBE111" s="4"/>
      <c r="HBF111" s="4"/>
      <c r="HBG111" s="4"/>
      <c r="HBH111" s="4"/>
      <c r="HBI111" s="4"/>
      <c r="HBJ111" s="4"/>
      <c r="HBK111" s="4"/>
      <c r="HBL111" s="4"/>
      <c r="HBM111" s="4"/>
      <c r="HBN111" s="4"/>
      <c r="HBO111" s="4"/>
      <c r="HBP111" s="4"/>
      <c r="HBQ111" s="4"/>
      <c r="HBR111" s="4"/>
      <c r="HBS111" s="4"/>
      <c r="HBT111" s="4"/>
      <c r="HBU111" s="4"/>
      <c r="HBV111" s="4"/>
      <c r="HBW111" s="4"/>
      <c r="HBX111" s="4"/>
      <c r="HBY111" s="4"/>
      <c r="HBZ111" s="4"/>
      <c r="HCA111" s="4"/>
      <c r="HCB111" s="4"/>
      <c r="HCC111" s="4"/>
      <c r="HCD111" s="4"/>
      <c r="HCE111" s="4"/>
      <c r="HCF111" s="4"/>
      <c r="HCG111" s="4"/>
      <c r="HCH111" s="4"/>
      <c r="HCI111" s="4"/>
      <c r="HCJ111" s="4"/>
      <c r="HCK111" s="4"/>
      <c r="HCL111" s="4"/>
      <c r="HCM111" s="4"/>
      <c r="HCN111" s="4"/>
      <c r="HCO111" s="4"/>
      <c r="HCP111" s="4"/>
      <c r="HCQ111" s="4"/>
      <c r="HCR111" s="4"/>
      <c r="HCS111" s="4"/>
      <c r="HCT111" s="4"/>
      <c r="HCU111" s="4"/>
      <c r="HCV111" s="4"/>
      <c r="HCW111" s="4"/>
      <c r="HCX111" s="4"/>
      <c r="HCY111" s="4"/>
      <c r="HCZ111" s="4"/>
      <c r="HDA111" s="4"/>
      <c r="HDB111" s="4"/>
      <c r="HDC111" s="4"/>
      <c r="HDD111" s="4"/>
      <c r="HDE111" s="4"/>
      <c r="HDF111" s="4"/>
      <c r="HDG111" s="4"/>
      <c r="HDH111" s="4"/>
      <c r="HDI111" s="4"/>
      <c r="HDJ111" s="4"/>
      <c r="HDK111" s="4"/>
      <c r="HDL111" s="4"/>
      <c r="HDM111" s="4"/>
      <c r="HDN111" s="4"/>
      <c r="HDO111" s="4"/>
      <c r="HDP111" s="4"/>
      <c r="HDQ111" s="4"/>
      <c r="HDR111" s="4"/>
      <c r="HDS111" s="4"/>
      <c r="HDT111" s="4"/>
      <c r="HDU111" s="4"/>
      <c r="HDV111" s="4"/>
      <c r="HDW111" s="4"/>
      <c r="HDX111" s="4"/>
      <c r="HDY111" s="4"/>
      <c r="HDZ111" s="4"/>
      <c r="HEA111" s="4"/>
      <c r="HEB111" s="4"/>
      <c r="HEC111" s="4"/>
      <c r="HED111" s="4"/>
      <c r="HEE111" s="4"/>
      <c r="HEF111" s="4"/>
      <c r="HEG111" s="4"/>
      <c r="HEH111" s="4"/>
      <c r="HEI111" s="4"/>
      <c r="HEJ111" s="4"/>
      <c r="HEK111" s="4"/>
      <c r="HEL111" s="4"/>
      <c r="HEM111" s="4"/>
      <c r="HEN111" s="4"/>
      <c r="HEO111" s="4"/>
      <c r="HEP111" s="4"/>
      <c r="HEQ111" s="4"/>
      <c r="HER111" s="4"/>
      <c r="HES111" s="4"/>
      <c r="HET111" s="4"/>
      <c r="HEU111" s="4"/>
      <c r="HEV111" s="4"/>
      <c r="HEW111" s="4"/>
      <c r="HEX111" s="4"/>
      <c r="HEY111" s="4"/>
      <c r="HEZ111" s="4"/>
      <c r="HFA111" s="4"/>
      <c r="HFB111" s="4"/>
      <c r="HFC111" s="4"/>
      <c r="HFD111" s="4"/>
      <c r="HFE111" s="4"/>
      <c r="HFF111" s="4"/>
      <c r="HFG111" s="4"/>
      <c r="HFH111" s="4"/>
      <c r="HFI111" s="4"/>
      <c r="HFJ111" s="4"/>
      <c r="HFK111" s="4"/>
      <c r="HFL111" s="4"/>
      <c r="HFM111" s="4"/>
      <c r="HFN111" s="4"/>
      <c r="HFO111" s="4"/>
      <c r="HFP111" s="4"/>
      <c r="HFQ111" s="4"/>
      <c r="HFR111" s="4"/>
      <c r="HFS111" s="4"/>
      <c r="HFT111" s="4"/>
      <c r="HFU111" s="4"/>
      <c r="HFV111" s="4"/>
      <c r="HFW111" s="4"/>
      <c r="HFX111" s="4"/>
      <c r="HFY111" s="4"/>
      <c r="HFZ111" s="4"/>
      <c r="HGA111" s="4"/>
      <c r="HGB111" s="4"/>
      <c r="HGC111" s="4"/>
      <c r="HGD111" s="4"/>
      <c r="HGE111" s="4"/>
      <c r="HGF111" s="4"/>
      <c r="HGG111" s="4"/>
      <c r="HGH111" s="4"/>
      <c r="HGI111" s="4"/>
      <c r="HGJ111" s="4"/>
      <c r="HGK111" s="4"/>
      <c r="HGL111" s="4"/>
      <c r="HGM111" s="4"/>
      <c r="HGN111" s="4"/>
      <c r="HGO111" s="4"/>
      <c r="HGP111" s="4"/>
      <c r="HGQ111" s="4"/>
      <c r="HGR111" s="4"/>
      <c r="HGS111" s="4"/>
      <c r="HGT111" s="4"/>
      <c r="HGU111" s="4"/>
      <c r="HGV111" s="4"/>
      <c r="HGW111" s="4"/>
      <c r="HGX111" s="4"/>
      <c r="HGY111" s="4"/>
      <c r="HGZ111" s="4"/>
      <c r="HHA111" s="4"/>
      <c r="HHB111" s="4"/>
      <c r="HHC111" s="4"/>
      <c r="HHD111" s="4"/>
      <c r="HHE111" s="4"/>
      <c r="HHF111" s="4"/>
      <c r="HHG111" s="4"/>
      <c r="HHH111" s="4"/>
      <c r="HHI111" s="4"/>
      <c r="HHJ111" s="4"/>
      <c r="HHK111" s="4"/>
      <c r="HHL111" s="4"/>
      <c r="HHM111" s="4"/>
      <c r="HHN111" s="4"/>
      <c r="HHO111" s="4"/>
      <c r="HHP111" s="4"/>
      <c r="HHQ111" s="4"/>
      <c r="HHR111" s="4"/>
      <c r="HHS111" s="4"/>
      <c r="HHT111" s="4"/>
      <c r="HHU111" s="4"/>
      <c r="HHV111" s="4"/>
      <c r="HHW111" s="4"/>
      <c r="HHX111" s="4"/>
      <c r="HHY111" s="4"/>
      <c r="HHZ111" s="4"/>
      <c r="HIA111" s="4"/>
      <c r="HIB111" s="4"/>
      <c r="HIC111" s="4"/>
      <c r="HID111" s="4"/>
      <c r="HIE111" s="4"/>
      <c r="HIF111" s="4"/>
      <c r="HIG111" s="4"/>
      <c r="HIH111" s="4"/>
      <c r="HII111" s="4"/>
      <c r="HIJ111" s="4"/>
      <c r="HIK111" s="4"/>
      <c r="HIL111" s="4"/>
      <c r="HIM111" s="4"/>
      <c r="HIN111" s="4"/>
      <c r="HIO111" s="4"/>
      <c r="HIP111" s="4"/>
      <c r="HIQ111" s="4"/>
      <c r="HIR111" s="4"/>
      <c r="HIS111" s="4"/>
      <c r="HIT111" s="4"/>
      <c r="HIU111" s="4"/>
      <c r="HIV111" s="4"/>
      <c r="HIW111" s="4"/>
      <c r="HIX111" s="4"/>
      <c r="HIY111" s="4"/>
      <c r="HIZ111" s="4"/>
      <c r="HJA111" s="4"/>
      <c r="HJB111" s="4"/>
      <c r="HJC111" s="4"/>
      <c r="HJD111" s="4"/>
      <c r="HJE111" s="4"/>
      <c r="HJF111" s="4"/>
      <c r="HJG111" s="4"/>
      <c r="HJH111" s="4"/>
      <c r="HJI111" s="4"/>
      <c r="HJJ111" s="4"/>
      <c r="HJK111" s="4"/>
      <c r="HJL111" s="4"/>
      <c r="HJM111" s="4"/>
      <c r="HJN111" s="4"/>
      <c r="HJO111" s="4"/>
      <c r="HJP111" s="4"/>
      <c r="HJQ111" s="4"/>
      <c r="HJR111" s="4"/>
      <c r="HJS111" s="4"/>
      <c r="HJT111" s="4"/>
      <c r="HJU111" s="4"/>
      <c r="HJV111" s="4"/>
      <c r="HJW111" s="4"/>
      <c r="HJX111" s="4"/>
      <c r="HJY111" s="4"/>
      <c r="HJZ111" s="4"/>
      <c r="HKA111" s="4"/>
      <c r="HKB111" s="4"/>
      <c r="HKC111" s="4"/>
      <c r="HKD111" s="4"/>
      <c r="HKE111" s="4"/>
      <c r="HKF111" s="4"/>
      <c r="HKG111" s="4"/>
      <c r="HKH111" s="4"/>
      <c r="HKI111" s="4"/>
      <c r="HKJ111" s="4"/>
      <c r="HKK111" s="4"/>
      <c r="HKL111" s="4"/>
      <c r="HKM111" s="4"/>
      <c r="HKN111" s="4"/>
      <c r="HKO111" s="4"/>
      <c r="HKP111" s="4"/>
      <c r="HKQ111" s="4"/>
      <c r="HKR111" s="4"/>
      <c r="HKS111" s="4"/>
      <c r="HKT111" s="4"/>
      <c r="HKU111" s="4"/>
      <c r="HKV111" s="4"/>
      <c r="HKW111" s="4"/>
      <c r="HKX111" s="4"/>
      <c r="HKY111" s="4"/>
      <c r="HKZ111" s="4"/>
      <c r="HLA111" s="4"/>
      <c r="HLB111" s="4"/>
      <c r="HLC111" s="4"/>
      <c r="HLD111" s="4"/>
      <c r="HLE111" s="4"/>
      <c r="HLF111" s="4"/>
      <c r="HLG111" s="4"/>
      <c r="HLH111" s="4"/>
      <c r="HLI111" s="4"/>
      <c r="HLJ111" s="4"/>
      <c r="HLK111" s="4"/>
      <c r="HLL111" s="4"/>
      <c r="HLM111" s="4"/>
      <c r="HLN111" s="4"/>
      <c r="HLO111" s="4"/>
      <c r="HLP111" s="4"/>
      <c r="HLQ111" s="4"/>
      <c r="HLR111" s="4"/>
      <c r="HLS111" s="4"/>
      <c r="HLT111" s="4"/>
      <c r="HLU111" s="4"/>
      <c r="HLV111" s="4"/>
      <c r="HLW111" s="4"/>
      <c r="HLX111" s="4"/>
      <c r="HLY111" s="4"/>
      <c r="HLZ111" s="4"/>
      <c r="HMA111" s="4"/>
      <c r="HMB111" s="4"/>
      <c r="HMC111" s="4"/>
      <c r="HMD111" s="4"/>
      <c r="HME111" s="4"/>
      <c r="HMF111" s="4"/>
      <c r="HMG111" s="4"/>
      <c r="HMH111" s="4"/>
      <c r="HMI111" s="4"/>
      <c r="HMJ111" s="4"/>
      <c r="HMK111" s="4"/>
      <c r="HML111" s="4"/>
      <c r="HMM111" s="4"/>
      <c r="HMN111" s="4"/>
      <c r="HMO111" s="4"/>
      <c r="HMP111" s="4"/>
      <c r="HMQ111" s="4"/>
      <c r="HMR111" s="4"/>
      <c r="HMS111" s="4"/>
      <c r="HMT111" s="4"/>
      <c r="HMU111" s="4"/>
      <c r="HMV111" s="4"/>
      <c r="HMW111" s="4"/>
      <c r="HMX111" s="4"/>
      <c r="HMY111" s="4"/>
      <c r="HMZ111" s="4"/>
      <c r="HNA111" s="4"/>
      <c r="HNB111" s="4"/>
      <c r="HNC111" s="4"/>
      <c r="HND111" s="4"/>
      <c r="HNE111" s="4"/>
      <c r="HNF111" s="4"/>
      <c r="HNG111" s="4"/>
      <c r="HNH111" s="4"/>
      <c r="HNI111" s="4"/>
      <c r="HNJ111" s="4"/>
      <c r="HNK111" s="4"/>
      <c r="HNL111" s="4"/>
      <c r="HNM111" s="4"/>
      <c r="HNN111" s="4"/>
      <c r="HNO111" s="4"/>
      <c r="HNP111" s="4"/>
      <c r="HNQ111" s="4"/>
      <c r="HNR111" s="4"/>
      <c r="HNS111" s="4"/>
      <c r="HNT111" s="4"/>
      <c r="HNU111" s="4"/>
      <c r="HNV111" s="4"/>
      <c r="HNW111" s="4"/>
      <c r="HNX111" s="4"/>
      <c r="HNY111" s="4"/>
      <c r="HNZ111" s="4"/>
      <c r="HOA111" s="4"/>
      <c r="HOB111" s="4"/>
      <c r="HOC111" s="4"/>
      <c r="HOD111" s="4"/>
      <c r="HOE111" s="4"/>
      <c r="HOF111" s="4"/>
      <c r="HOG111" s="4"/>
      <c r="HOH111" s="4"/>
      <c r="HOI111" s="4"/>
      <c r="HOJ111" s="4"/>
      <c r="HOK111" s="4"/>
      <c r="HOL111" s="4"/>
      <c r="HOM111" s="4"/>
      <c r="HON111" s="4"/>
      <c r="HOO111" s="4"/>
      <c r="HOP111" s="4"/>
      <c r="HOQ111" s="4"/>
      <c r="HOR111" s="4"/>
      <c r="HOS111" s="4"/>
      <c r="HOT111" s="4"/>
      <c r="HOU111" s="4"/>
      <c r="HOV111" s="4"/>
      <c r="HOW111" s="4"/>
      <c r="HOX111" s="4"/>
      <c r="HOY111" s="4"/>
      <c r="HOZ111" s="4"/>
      <c r="HPA111" s="4"/>
      <c r="HPB111" s="4"/>
      <c r="HPC111" s="4"/>
      <c r="HPD111" s="4"/>
      <c r="HPE111" s="4"/>
      <c r="HPF111" s="4"/>
      <c r="HPG111" s="4"/>
      <c r="HPH111" s="4"/>
      <c r="HPI111" s="4"/>
      <c r="HPJ111" s="4"/>
      <c r="HPK111" s="4"/>
      <c r="HPL111" s="4"/>
      <c r="HPM111" s="4"/>
      <c r="HPN111" s="4"/>
      <c r="HPO111" s="4"/>
      <c r="HPP111" s="4"/>
      <c r="HPQ111" s="4"/>
      <c r="HPR111" s="4"/>
      <c r="HPS111" s="4"/>
      <c r="HPT111" s="4"/>
      <c r="HPU111" s="4"/>
      <c r="HPV111" s="4"/>
      <c r="HPW111" s="4"/>
      <c r="HPX111" s="4"/>
      <c r="HPY111" s="4"/>
      <c r="HPZ111" s="4"/>
      <c r="HQA111" s="4"/>
      <c r="HQB111" s="4"/>
      <c r="HQC111" s="4"/>
      <c r="HQD111" s="4"/>
      <c r="HQE111" s="4"/>
      <c r="HQF111" s="4"/>
      <c r="HQG111" s="4"/>
      <c r="HQH111" s="4"/>
      <c r="HQI111" s="4"/>
      <c r="HQJ111" s="4"/>
      <c r="HQK111" s="4"/>
      <c r="HQL111" s="4"/>
      <c r="HQM111" s="4"/>
      <c r="HQN111" s="4"/>
      <c r="HQO111" s="4"/>
      <c r="HQP111" s="4"/>
      <c r="HQQ111" s="4"/>
      <c r="HQR111" s="4"/>
      <c r="HQS111" s="4"/>
      <c r="HQT111" s="4"/>
      <c r="HQU111" s="4"/>
      <c r="HQV111" s="4"/>
      <c r="HQW111" s="4"/>
      <c r="HQX111" s="4"/>
      <c r="HQY111" s="4"/>
      <c r="HQZ111" s="4"/>
      <c r="HRA111" s="4"/>
      <c r="HRB111" s="4"/>
      <c r="HRC111" s="4"/>
      <c r="HRD111" s="4"/>
      <c r="HRE111" s="4"/>
      <c r="HRF111" s="4"/>
      <c r="HRG111" s="4"/>
      <c r="HRH111" s="4"/>
      <c r="HRI111" s="4"/>
      <c r="HRJ111" s="4"/>
      <c r="HRK111" s="4"/>
      <c r="HRL111" s="4"/>
      <c r="HRM111" s="4"/>
      <c r="HRN111" s="4"/>
      <c r="HRO111" s="4"/>
      <c r="HRP111" s="4"/>
      <c r="HRQ111" s="4"/>
      <c r="HRR111" s="4"/>
      <c r="HRS111" s="4"/>
      <c r="HRT111" s="4"/>
      <c r="HRU111" s="4"/>
      <c r="HRV111" s="4"/>
      <c r="HRW111" s="4"/>
      <c r="HRX111" s="4"/>
      <c r="HRY111" s="4"/>
      <c r="HRZ111" s="4"/>
      <c r="HSA111" s="4"/>
      <c r="HSB111" s="4"/>
      <c r="HSC111" s="4"/>
      <c r="HSD111" s="4"/>
      <c r="HSE111" s="4"/>
      <c r="HSF111" s="4"/>
      <c r="HSG111" s="4"/>
      <c r="HSH111" s="4"/>
      <c r="HSI111" s="4"/>
      <c r="HSJ111" s="4"/>
      <c r="HSK111" s="4"/>
      <c r="HSL111" s="4"/>
      <c r="HSM111" s="4"/>
      <c r="HSN111" s="4"/>
      <c r="HSO111" s="4"/>
      <c r="HSP111" s="4"/>
      <c r="HSQ111" s="4"/>
      <c r="HSR111" s="4"/>
      <c r="HSS111" s="4"/>
      <c r="HST111" s="4"/>
      <c r="HSU111" s="4"/>
      <c r="HSV111" s="4"/>
      <c r="HSW111" s="4"/>
      <c r="HSX111" s="4"/>
      <c r="HSY111" s="4"/>
      <c r="HSZ111" s="4"/>
      <c r="HTA111" s="4"/>
      <c r="HTB111" s="4"/>
      <c r="HTC111" s="4"/>
      <c r="HTD111" s="4"/>
      <c r="HTE111" s="4"/>
      <c r="HTF111" s="4"/>
      <c r="HTG111" s="4"/>
      <c r="HTH111" s="4"/>
      <c r="HTI111" s="4"/>
      <c r="HTJ111" s="4"/>
      <c r="HTK111" s="4"/>
      <c r="HTL111" s="4"/>
      <c r="HTM111" s="4"/>
      <c r="HTN111" s="4"/>
      <c r="HTO111" s="4"/>
      <c r="HTP111" s="4"/>
      <c r="HTQ111" s="4"/>
      <c r="HTR111" s="4"/>
      <c r="HTS111" s="4"/>
      <c r="HTT111" s="4"/>
      <c r="HTU111" s="4"/>
      <c r="HTV111" s="4"/>
      <c r="HTW111" s="4"/>
      <c r="HTX111" s="4"/>
      <c r="HTY111" s="4"/>
      <c r="HTZ111" s="4"/>
      <c r="HUA111" s="4"/>
      <c r="HUB111" s="4"/>
      <c r="HUC111" s="4"/>
      <c r="HUD111" s="4"/>
      <c r="HUE111" s="4"/>
      <c r="HUF111" s="4"/>
      <c r="HUG111" s="4"/>
      <c r="HUH111" s="4"/>
      <c r="HUI111" s="4"/>
      <c r="HUJ111" s="4"/>
      <c r="HUK111" s="4"/>
      <c r="HUL111" s="4"/>
      <c r="HUM111" s="4"/>
      <c r="HUN111" s="4"/>
      <c r="HUO111" s="4"/>
      <c r="HUP111" s="4"/>
      <c r="HUQ111" s="4"/>
      <c r="HUR111" s="4"/>
      <c r="HUS111" s="4"/>
      <c r="HUT111" s="4"/>
      <c r="HUU111" s="4"/>
      <c r="HUV111" s="4"/>
      <c r="HUW111" s="4"/>
      <c r="HUX111" s="4"/>
      <c r="HUY111" s="4"/>
      <c r="HUZ111" s="4"/>
      <c r="HVA111" s="4"/>
      <c r="HVB111" s="4"/>
      <c r="HVC111" s="4"/>
      <c r="HVD111" s="4"/>
      <c r="HVE111" s="4"/>
      <c r="HVF111" s="4"/>
      <c r="HVG111" s="4"/>
      <c r="HVH111" s="4"/>
      <c r="HVI111" s="4"/>
      <c r="HVJ111" s="4"/>
      <c r="HVK111" s="4"/>
      <c r="HVL111" s="4"/>
      <c r="HVM111" s="4"/>
      <c r="HVN111" s="4"/>
      <c r="HVO111" s="4"/>
      <c r="HVP111" s="4"/>
      <c r="HVQ111" s="4"/>
      <c r="HVR111" s="4"/>
      <c r="HVS111" s="4"/>
      <c r="HVT111" s="4"/>
      <c r="HVU111" s="4"/>
      <c r="HVV111" s="4"/>
      <c r="HVW111" s="4"/>
      <c r="HVX111" s="4"/>
      <c r="HVY111" s="4"/>
      <c r="HVZ111" s="4"/>
      <c r="HWA111" s="4"/>
      <c r="HWB111" s="4"/>
      <c r="HWC111" s="4"/>
      <c r="HWD111" s="4"/>
      <c r="HWE111" s="4"/>
      <c r="HWF111" s="4"/>
      <c r="HWG111" s="4"/>
      <c r="HWH111" s="4"/>
      <c r="HWI111" s="4"/>
      <c r="HWJ111" s="4"/>
      <c r="HWK111" s="4"/>
      <c r="HWL111" s="4"/>
      <c r="HWM111" s="4"/>
      <c r="HWN111" s="4"/>
      <c r="HWO111" s="4"/>
      <c r="HWP111" s="4"/>
      <c r="HWQ111" s="4"/>
      <c r="HWR111" s="4"/>
      <c r="HWS111" s="4"/>
      <c r="HWT111" s="4"/>
      <c r="HWU111" s="4"/>
      <c r="HWV111" s="4"/>
      <c r="HWW111" s="4"/>
      <c r="HWX111" s="4"/>
      <c r="HWY111" s="4"/>
      <c r="HWZ111" s="4"/>
      <c r="HXA111" s="4"/>
      <c r="HXB111" s="4"/>
      <c r="HXC111" s="4"/>
      <c r="HXD111" s="4"/>
      <c r="HXE111" s="4"/>
      <c r="HXF111" s="4"/>
      <c r="HXG111" s="4"/>
      <c r="HXH111" s="4"/>
      <c r="HXI111" s="4"/>
      <c r="HXJ111" s="4"/>
      <c r="HXK111" s="4"/>
      <c r="HXL111" s="4"/>
      <c r="HXM111" s="4"/>
      <c r="HXN111" s="4"/>
      <c r="HXO111" s="4"/>
      <c r="HXP111" s="4"/>
      <c r="HXQ111" s="4"/>
      <c r="HXR111" s="4"/>
      <c r="HXS111" s="4"/>
      <c r="HXT111" s="4"/>
      <c r="HXU111" s="4"/>
      <c r="HXV111" s="4"/>
      <c r="HXW111" s="4"/>
      <c r="HXX111" s="4"/>
      <c r="HXY111" s="4"/>
      <c r="HXZ111" s="4"/>
      <c r="HYA111" s="4"/>
      <c r="HYB111" s="4"/>
      <c r="HYC111" s="4"/>
      <c r="HYD111" s="4"/>
      <c r="HYE111" s="4"/>
      <c r="HYF111" s="4"/>
      <c r="HYG111" s="4"/>
      <c r="HYH111" s="4"/>
      <c r="HYI111" s="4"/>
      <c r="HYJ111" s="4"/>
      <c r="HYK111" s="4"/>
      <c r="HYL111" s="4"/>
      <c r="HYM111" s="4"/>
      <c r="HYN111" s="4"/>
      <c r="HYO111" s="4"/>
      <c r="HYP111" s="4"/>
      <c r="HYQ111" s="4"/>
      <c r="HYR111" s="4"/>
      <c r="HYS111" s="4"/>
      <c r="HYT111" s="4"/>
      <c r="HYU111" s="4"/>
      <c r="HYV111" s="4"/>
      <c r="HYW111" s="4"/>
      <c r="HYX111" s="4"/>
      <c r="HYY111" s="4"/>
      <c r="HYZ111" s="4"/>
      <c r="HZA111" s="4"/>
      <c r="HZB111" s="4"/>
      <c r="HZC111" s="4"/>
      <c r="HZD111" s="4"/>
      <c r="HZE111" s="4"/>
      <c r="HZF111" s="4"/>
      <c r="HZG111" s="4"/>
      <c r="HZH111" s="4"/>
      <c r="HZI111" s="4"/>
      <c r="HZJ111" s="4"/>
      <c r="HZK111" s="4"/>
      <c r="HZL111" s="4"/>
      <c r="HZM111" s="4"/>
      <c r="HZN111" s="4"/>
      <c r="HZO111" s="4"/>
      <c r="HZP111" s="4"/>
      <c r="HZQ111" s="4"/>
      <c r="HZR111" s="4"/>
      <c r="HZS111" s="4"/>
      <c r="HZT111" s="4"/>
      <c r="HZU111" s="4"/>
      <c r="HZV111" s="4"/>
      <c r="HZW111" s="4"/>
      <c r="HZX111" s="4"/>
      <c r="HZY111" s="4"/>
      <c r="HZZ111" s="4"/>
      <c r="IAA111" s="4"/>
      <c r="IAB111" s="4"/>
      <c r="IAC111" s="4"/>
      <c r="IAD111" s="4"/>
      <c r="IAE111" s="4"/>
      <c r="IAF111" s="4"/>
      <c r="IAG111" s="4"/>
      <c r="IAH111" s="4"/>
      <c r="IAI111" s="4"/>
      <c r="IAJ111" s="4"/>
      <c r="IAK111" s="4"/>
      <c r="IAL111" s="4"/>
      <c r="IAM111" s="4"/>
      <c r="IAN111" s="4"/>
      <c r="IAO111" s="4"/>
      <c r="IAP111" s="4"/>
      <c r="IAQ111" s="4"/>
      <c r="IAR111" s="4"/>
      <c r="IAS111" s="4"/>
      <c r="IAT111" s="4"/>
      <c r="IAU111" s="4"/>
      <c r="IAV111" s="4"/>
      <c r="IAW111" s="4"/>
      <c r="IAX111" s="4"/>
      <c r="IAY111" s="4"/>
      <c r="IAZ111" s="4"/>
      <c r="IBA111" s="4"/>
      <c r="IBB111" s="4"/>
      <c r="IBC111" s="4"/>
      <c r="IBD111" s="4"/>
      <c r="IBE111" s="4"/>
      <c r="IBF111" s="4"/>
      <c r="IBG111" s="4"/>
      <c r="IBH111" s="4"/>
      <c r="IBI111" s="4"/>
      <c r="IBJ111" s="4"/>
      <c r="IBK111" s="4"/>
      <c r="IBL111" s="4"/>
      <c r="IBM111" s="4"/>
      <c r="IBN111" s="4"/>
      <c r="IBO111" s="4"/>
      <c r="IBP111" s="4"/>
      <c r="IBQ111" s="4"/>
      <c r="IBR111" s="4"/>
      <c r="IBS111" s="4"/>
      <c r="IBT111" s="4"/>
      <c r="IBU111" s="4"/>
      <c r="IBV111" s="4"/>
      <c r="IBW111" s="4"/>
      <c r="IBX111" s="4"/>
      <c r="IBY111" s="4"/>
      <c r="IBZ111" s="4"/>
      <c r="ICA111" s="4"/>
      <c r="ICB111" s="4"/>
      <c r="ICC111" s="4"/>
      <c r="ICD111" s="4"/>
      <c r="ICE111" s="4"/>
      <c r="ICF111" s="4"/>
      <c r="ICG111" s="4"/>
      <c r="ICH111" s="4"/>
      <c r="ICI111" s="4"/>
      <c r="ICJ111" s="4"/>
      <c r="ICK111" s="4"/>
      <c r="ICL111" s="4"/>
      <c r="ICM111" s="4"/>
      <c r="ICN111" s="4"/>
      <c r="ICO111" s="4"/>
      <c r="ICP111" s="4"/>
      <c r="ICQ111" s="4"/>
      <c r="ICR111" s="4"/>
      <c r="ICS111" s="4"/>
      <c r="ICT111" s="4"/>
      <c r="ICU111" s="4"/>
      <c r="ICV111" s="4"/>
      <c r="ICW111" s="4"/>
      <c r="ICX111" s="4"/>
      <c r="ICY111" s="4"/>
      <c r="ICZ111" s="4"/>
      <c r="IDA111" s="4"/>
      <c r="IDB111" s="4"/>
      <c r="IDC111" s="4"/>
      <c r="IDD111" s="4"/>
      <c r="IDE111" s="4"/>
      <c r="IDF111" s="4"/>
      <c r="IDG111" s="4"/>
      <c r="IDH111" s="4"/>
      <c r="IDI111" s="4"/>
      <c r="IDJ111" s="4"/>
      <c r="IDK111" s="4"/>
      <c r="IDL111" s="4"/>
      <c r="IDM111" s="4"/>
      <c r="IDN111" s="4"/>
      <c r="IDO111" s="4"/>
      <c r="IDP111" s="4"/>
      <c r="IDQ111" s="4"/>
      <c r="IDR111" s="4"/>
      <c r="IDS111" s="4"/>
      <c r="IDT111" s="4"/>
      <c r="IDU111" s="4"/>
      <c r="IDV111" s="4"/>
      <c r="IDW111" s="4"/>
      <c r="IDX111" s="4"/>
      <c r="IDY111" s="4"/>
      <c r="IDZ111" s="4"/>
      <c r="IEA111" s="4"/>
      <c r="IEB111" s="4"/>
      <c r="IEC111" s="4"/>
      <c r="IED111" s="4"/>
      <c r="IEE111" s="4"/>
      <c r="IEF111" s="4"/>
      <c r="IEG111" s="4"/>
      <c r="IEH111" s="4"/>
      <c r="IEI111" s="4"/>
      <c r="IEJ111" s="4"/>
      <c r="IEK111" s="4"/>
      <c r="IEL111" s="4"/>
      <c r="IEM111" s="4"/>
      <c r="IEN111" s="4"/>
      <c r="IEO111" s="4"/>
      <c r="IEP111" s="4"/>
      <c r="IEQ111" s="4"/>
      <c r="IER111" s="4"/>
      <c r="IES111" s="4"/>
      <c r="IET111" s="4"/>
      <c r="IEU111" s="4"/>
      <c r="IEV111" s="4"/>
      <c r="IEW111" s="4"/>
      <c r="IEX111" s="4"/>
      <c r="IEY111" s="4"/>
      <c r="IEZ111" s="4"/>
      <c r="IFA111" s="4"/>
      <c r="IFB111" s="4"/>
      <c r="IFC111" s="4"/>
      <c r="IFD111" s="4"/>
      <c r="IFE111" s="4"/>
      <c r="IFF111" s="4"/>
      <c r="IFG111" s="4"/>
      <c r="IFH111" s="4"/>
      <c r="IFI111" s="4"/>
      <c r="IFJ111" s="4"/>
      <c r="IFK111" s="4"/>
      <c r="IFL111" s="4"/>
      <c r="IFM111" s="4"/>
      <c r="IFN111" s="4"/>
      <c r="IFO111" s="4"/>
      <c r="IFP111" s="4"/>
      <c r="IFQ111" s="4"/>
      <c r="IFR111" s="4"/>
      <c r="IFS111" s="4"/>
      <c r="IFT111" s="4"/>
      <c r="IFU111" s="4"/>
      <c r="IFV111" s="4"/>
      <c r="IFW111" s="4"/>
      <c r="IFX111" s="4"/>
      <c r="IFY111" s="4"/>
      <c r="IFZ111" s="4"/>
      <c r="IGA111" s="4"/>
      <c r="IGB111" s="4"/>
      <c r="IGC111" s="4"/>
      <c r="IGD111" s="4"/>
      <c r="IGE111" s="4"/>
      <c r="IGF111" s="4"/>
      <c r="IGG111" s="4"/>
      <c r="IGH111" s="4"/>
      <c r="IGI111" s="4"/>
      <c r="IGJ111" s="4"/>
      <c r="IGK111" s="4"/>
      <c r="IGL111" s="4"/>
      <c r="IGM111" s="4"/>
      <c r="IGN111" s="4"/>
      <c r="IGO111" s="4"/>
      <c r="IGP111" s="4"/>
      <c r="IGQ111" s="4"/>
      <c r="IGR111" s="4"/>
      <c r="IGS111" s="4"/>
      <c r="IGT111" s="4"/>
      <c r="IGU111" s="4"/>
      <c r="IGV111" s="4"/>
      <c r="IGW111" s="4"/>
      <c r="IGX111" s="4"/>
      <c r="IGY111" s="4"/>
      <c r="IGZ111" s="4"/>
      <c r="IHA111" s="4"/>
      <c r="IHB111" s="4"/>
      <c r="IHC111" s="4"/>
      <c r="IHD111" s="4"/>
      <c r="IHE111" s="4"/>
      <c r="IHF111" s="4"/>
      <c r="IHG111" s="4"/>
      <c r="IHH111" s="4"/>
      <c r="IHI111" s="4"/>
      <c r="IHJ111" s="4"/>
      <c r="IHK111" s="4"/>
      <c r="IHL111" s="4"/>
      <c r="IHM111" s="4"/>
      <c r="IHN111" s="4"/>
      <c r="IHO111" s="4"/>
      <c r="IHP111" s="4"/>
      <c r="IHQ111" s="4"/>
      <c r="IHR111" s="4"/>
      <c r="IHS111" s="4"/>
      <c r="IHT111" s="4"/>
      <c r="IHU111" s="4"/>
      <c r="IHV111" s="4"/>
      <c r="IHW111" s="4"/>
      <c r="IHX111" s="4"/>
      <c r="IHY111" s="4"/>
      <c r="IHZ111" s="4"/>
      <c r="IIA111" s="4"/>
      <c r="IIB111" s="4"/>
      <c r="IIC111" s="4"/>
      <c r="IID111" s="4"/>
      <c r="IIE111" s="4"/>
      <c r="IIF111" s="4"/>
      <c r="IIG111" s="4"/>
      <c r="IIH111" s="4"/>
      <c r="III111" s="4"/>
      <c r="IIJ111" s="4"/>
      <c r="IIK111" s="4"/>
      <c r="IIL111" s="4"/>
      <c r="IIM111" s="4"/>
      <c r="IIN111" s="4"/>
      <c r="IIO111" s="4"/>
      <c r="IIP111" s="4"/>
      <c r="IIQ111" s="4"/>
      <c r="IIR111" s="4"/>
      <c r="IIS111" s="4"/>
      <c r="IIT111" s="4"/>
      <c r="IIU111" s="4"/>
      <c r="IIV111" s="4"/>
      <c r="IIW111" s="4"/>
      <c r="IIX111" s="4"/>
      <c r="IIY111" s="4"/>
      <c r="IIZ111" s="4"/>
      <c r="IJA111" s="4"/>
      <c r="IJB111" s="4"/>
      <c r="IJC111" s="4"/>
      <c r="IJD111" s="4"/>
      <c r="IJE111" s="4"/>
      <c r="IJF111" s="4"/>
      <c r="IJG111" s="4"/>
      <c r="IJH111" s="4"/>
      <c r="IJI111" s="4"/>
      <c r="IJJ111" s="4"/>
      <c r="IJK111" s="4"/>
      <c r="IJL111" s="4"/>
      <c r="IJM111" s="4"/>
      <c r="IJN111" s="4"/>
      <c r="IJO111" s="4"/>
      <c r="IJP111" s="4"/>
      <c r="IJQ111" s="4"/>
      <c r="IJR111" s="4"/>
      <c r="IJS111" s="4"/>
      <c r="IJT111" s="4"/>
      <c r="IJU111" s="4"/>
      <c r="IJV111" s="4"/>
      <c r="IJW111" s="4"/>
      <c r="IJX111" s="4"/>
      <c r="IJY111" s="4"/>
      <c r="IJZ111" s="4"/>
      <c r="IKA111" s="4"/>
      <c r="IKB111" s="4"/>
      <c r="IKC111" s="4"/>
      <c r="IKD111" s="4"/>
      <c r="IKE111" s="4"/>
      <c r="IKF111" s="4"/>
      <c r="IKG111" s="4"/>
      <c r="IKH111" s="4"/>
      <c r="IKI111" s="4"/>
      <c r="IKJ111" s="4"/>
      <c r="IKK111" s="4"/>
      <c r="IKL111" s="4"/>
      <c r="IKM111" s="4"/>
      <c r="IKN111" s="4"/>
      <c r="IKO111" s="4"/>
      <c r="IKP111" s="4"/>
      <c r="IKQ111" s="4"/>
      <c r="IKR111" s="4"/>
      <c r="IKS111" s="4"/>
      <c r="IKT111" s="4"/>
      <c r="IKU111" s="4"/>
      <c r="IKV111" s="4"/>
      <c r="IKW111" s="4"/>
      <c r="IKX111" s="4"/>
      <c r="IKY111" s="4"/>
      <c r="IKZ111" s="4"/>
      <c r="ILA111" s="4"/>
      <c r="ILB111" s="4"/>
      <c r="ILC111" s="4"/>
      <c r="ILD111" s="4"/>
      <c r="ILE111" s="4"/>
      <c r="ILF111" s="4"/>
      <c r="ILG111" s="4"/>
      <c r="ILH111" s="4"/>
      <c r="ILI111" s="4"/>
      <c r="ILJ111" s="4"/>
      <c r="ILK111" s="4"/>
      <c r="ILL111" s="4"/>
      <c r="ILM111" s="4"/>
      <c r="ILN111" s="4"/>
      <c r="ILO111" s="4"/>
      <c r="ILP111" s="4"/>
      <c r="ILQ111" s="4"/>
      <c r="ILR111" s="4"/>
      <c r="ILS111" s="4"/>
      <c r="ILT111" s="4"/>
      <c r="ILU111" s="4"/>
      <c r="ILV111" s="4"/>
      <c r="ILW111" s="4"/>
      <c r="ILX111" s="4"/>
      <c r="ILY111" s="4"/>
      <c r="ILZ111" s="4"/>
      <c r="IMA111" s="4"/>
      <c r="IMB111" s="4"/>
      <c r="IMC111" s="4"/>
      <c r="IMD111" s="4"/>
      <c r="IME111" s="4"/>
      <c r="IMF111" s="4"/>
      <c r="IMG111" s="4"/>
      <c r="IMH111" s="4"/>
      <c r="IMI111" s="4"/>
      <c r="IMJ111" s="4"/>
      <c r="IMK111" s="4"/>
      <c r="IML111" s="4"/>
      <c r="IMM111" s="4"/>
      <c r="IMN111" s="4"/>
      <c r="IMO111" s="4"/>
      <c r="IMP111" s="4"/>
      <c r="IMQ111" s="4"/>
      <c r="IMR111" s="4"/>
      <c r="IMS111" s="4"/>
      <c r="IMT111" s="4"/>
      <c r="IMU111" s="4"/>
      <c r="IMV111" s="4"/>
      <c r="IMW111" s="4"/>
      <c r="IMX111" s="4"/>
      <c r="IMY111" s="4"/>
      <c r="IMZ111" s="4"/>
      <c r="INA111" s="4"/>
      <c r="INB111" s="4"/>
      <c r="INC111" s="4"/>
      <c r="IND111" s="4"/>
      <c r="INE111" s="4"/>
      <c r="INF111" s="4"/>
      <c r="ING111" s="4"/>
      <c r="INH111" s="4"/>
      <c r="INI111" s="4"/>
      <c r="INJ111" s="4"/>
      <c r="INK111" s="4"/>
      <c r="INL111" s="4"/>
      <c r="INM111" s="4"/>
      <c r="INN111" s="4"/>
      <c r="INO111" s="4"/>
      <c r="INP111" s="4"/>
      <c r="INQ111" s="4"/>
      <c r="INR111" s="4"/>
      <c r="INS111" s="4"/>
      <c r="INT111" s="4"/>
      <c r="INU111" s="4"/>
      <c r="INV111" s="4"/>
      <c r="INW111" s="4"/>
      <c r="INX111" s="4"/>
      <c r="INY111" s="4"/>
      <c r="INZ111" s="4"/>
      <c r="IOA111" s="4"/>
      <c r="IOB111" s="4"/>
      <c r="IOC111" s="4"/>
      <c r="IOD111" s="4"/>
      <c r="IOE111" s="4"/>
      <c r="IOF111" s="4"/>
      <c r="IOG111" s="4"/>
      <c r="IOH111" s="4"/>
      <c r="IOI111" s="4"/>
      <c r="IOJ111" s="4"/>
      <c r="IOK111" s="4"/>
      <c r="IOL111" s="4"/>
      <c r="IOM111" s="4"/>
      <c r="ION111" s="4"/>
      <c r="IOO111" s="4"/>
      <c r="IOP111" s="4"/>
      <c r="IOQ111" s="4"/>
      <c r="IOR111" s="4"/>
      <c r="IOS111" s="4"/>
      <c r="IOT111" s="4"/>
      <c r="IOU111" s="4"/>
      <c r="IOV111" s="4"/>
      <c r="IOW111" s="4"/>
      <c r="IOX111" s="4"/>
      <c r="IOY111" s="4"/>
      <c r="IOZ111" s="4"/>
      <c r="IPA111" s="4"/>
      <c r="IPB111" s="4"/>
      <c r="IPC111" s="4"/>
      <c r="IPD111" s="4"/>
      <c r="IPE111" s="4"/>
      <c r="IPF111" s="4"/>
      <c r="IPG111" s="4"/>
      <c r="IPH111" s="4"/>
      <c r="IPI111" s="4"/>
      <c r="IPJ111" s="4"/>
      <c r="IPK111" s="4"/>
      <c r="IPL111" s="4"/>
      <c r="IPM111" s="4"/>
      <c r="IPN111" s="4"/>
      <c r="IPO111" s="4"/>
      <c r="IPP111" s="4"/>
      <c r="IPQ111" s="4"/>
      <c r="IPR111" s="4"/>
      <c r="IPS111" s="4"/>
      <c r="IPT111" s="4"/>
      <c r="IPU111" s="4"/>
      <c r="IPV111" s="4"/>
      <c r="IPW111" s="4"/>
      <c r="IPX111" s="4"/>
      <c r="IPY111" s="4"/>
      <c r="IPZ111" s="4"/>
      <c r="IQA111" s="4"/>
      <c r="IQB111" s="4"/>
      <c r="IQC111" s="4"/>
      <c r="IQD111" s="4"/>
      <c r="IQE111" s="4"/>
      <c r="IQF111" s="4"/>
      <c r="IQG111" s="4"/>
      <c r="IQH111" s="4"/>
      <c r="IQI111" s="4"/>
      <c r="IQJ111" s="4"/>
      <c r="IQK111" s="4"/>
      <c r="IQL111" s="4"/>
      <c r="IQM111" s="4"/>
      <c r="IQN111" s="4"/>
      <c r="IQO111" s="4"/>
      <c r="IQP111" s="4"/>
      <c r="IQQ111" s="4"/>
      <c r="IQR111" s="4"/>
      <c r="IQS111" s="4"/>
      <c r="IQT111" s="4"/>
      <c r="IQU111" s="4"/>
      <c r="IQV111" s="4"/>
      <c r="IQW111" s="4"/>
      <c r="IQX111" s="4"/>
      <c r="IQY111" s="4"/>
      <c r="IQZ111" s="4"/>
      <c r="IRA111" s="4"/>
      <c r="IRB111" s="4"/>
      <c r="IRC111" s="4"/>
      <c r="IRD111" s="4"/>
      <c r="IRE111" s="4"/>
      <c r="IRF111" s="4"/>
      <c r="IRG111" s="4"/>
      <c r="IRH111" s="4"/>
      <c r="IRI111" s="4"/>
      <c r="IRJ111" s="4"/>
      <c r="IRK111" s="4"/>
      <c r="IRL111" s="4"/>
      <c r="IRM111" s="4"/>
      <c r="IRN111" s="4"/>
      <c r="IRO111" s="4"/>
      <c r="IRP111" s="4"/>
      <c r="IRQ111" s="4"/>
      <c r="IRR111" s="4"/>
      <c r="IRS111" s="4"/>
      <c r="IRT111" s="4"/>
      <c r="IRU111" s="4"/>
      <c r="IRV111" s="4"/>
      <c r="IRW111" s="4"/>
      <c r="IRX111" s="4"/>
      <c r="IRY111" s="4"/>
      <c r="IRZ111" s="4"/>
      <c r="ISA111" s="4"/>
      <c r="ISB111" s="4"/>
      <c r="ISC111" s="4"/>
      <c r="ISD111" s="4"/>
      <c r="ISE111" s="4"/>
      <c r="ISF111" s="4"/>
      <c r="ISG111" s="4"/>
      <c r="ISH111" s="4"/>
      <c r="ISI111" s="4"/>
      <c r="ISJ111" s="4"/>
      <c r="ISK111" s="4"/>
      <c r="ISL111" s="4"/>
      <c r="ISM111" s="4"/>
      <c r="ISN111" s="4"/>
      <c r="ISO111" s="4"/>
      <c r="ISP111" s="4"/>
      <c r="ISQ111" s="4"/>
      <c r="ISR111" s="4"/>
      <c r="ISS111" s="4"/>
      <c r="IST111" s="4"/>
      <c r="ISU111" s="4"/>
      <c r="ISV111" s="4"/>
      <c r="ISW111" s="4"/>
      <c r="ISX111" s="4"/>
      <c r="ISY111" s="4"/>
      <c r="ISZ111" s="4"/>
      <c r="ITA111" s="4"/>
      <c r="ITB111" s="4"/>
      <c r="ITC111" s="4"/>
      <c r="ITD111" s="4"/>
      <c r="ITE111" s="4"/>
      <c r="ITF111" s="4"/>
      <c r="ITG111" s="4"/>
      <c r="ITH111" s="4"/>
      <c r="ITI111" s="4"/>
      <c r="ITJ111" s="4"/>
      <c r="ITK111" s="4"/>
      <c r="ITL111" s="4"/>
      <c r="ITM111" s="4"/>
      <c r="ITN111" s="4"/>
      <c r="ITO111" s="4"/>
      <c r="ITP111" s="4"/>
      <c r="ITQ111" s="4"/>
      <c r="ITR111" s="4"/>
      <c r="ITS111" s="4"/>
      <c r="ITT111" s="4"/>
      <c r="ITU111" s="4"/>
      <c r="ITV111" s="4"/>
      <c r="ITW111" s="4"/>
      <c r="ITX111" s="4"/>
      <c r="ITY111" s="4"/>
      <c r="ITZ111" s="4"/>
      <c r="IUA111" s="4"/>
      <c r="IUB111" s="4"/>
      <c r="IUC111" s="4"/>
      <c r="IUD111" s="4"/>
      <c r="IUE111" s="4"/>
      <c r="IUF111" s="4"/>
      <c r="IUG111" s="4"/>
      <c r="IUH111" s="4"/>
      <c r="IUI111" s="4"/>
      <c r="IUJ111" s="4"/>
      <c r="IUK111" s="4"/>
      <c r="IUL111" s="4"/>
      <c r="IUM111" s="4"/>
      <c r="IUN111" s="4"/>
      <c r="IUO111" s="4"/>
      <c r="IUP111" s="4"/>
      <c r="IUQ111" s="4"/>
      <c r="IUR111" s="4"/>
      <c r="IUS111" s="4"/>
      <c r="IUT111" s="4"/>
      <c r="IUU111" s="4"/>
      <c r="IUV111" s="4"/>
      <c r="IUW111" s="4"/>
      <c r="IUX111" s="4"/>
      <c r="IUY111" s="4"/>
      <c r="IUZ111" s="4"/>
      <c r="IVA111" s="4"/>
      <c r="IVB111" s="4"/>
      <c r="IVC111" s="4"/>
      <c r="IVD111" s="4"/>
      <c r="IVE111" s="4"/>
      <c r="IVF111" s="4"/>
      <c r="IVG111" s="4"/>
      <c r="IVH111" s="4"/>
      <c r="IVI111" s="4"/>
      <c r="IVJ111" s="4"/>
      <c r="IVK111" s="4"/>
      <c r="IVL111" s="4"/>
      <c r="IVM111" s="4"/>
      <c r="IVN111" s="4"/>
      <c r="IVO111" s="4"/>
      <c r="IVP111" s="4"/>
      <c r="IVQ111" s="4"/>
      <c r="IVR111" s="4"/>
      <c r="IVS111" s="4"/>
      <c r="IVT111" s="4"/>
      <c r="IVU111" s="4"/>
      <c r="IVV111" s="4"/>
      <c r="IVW111" s="4"/>
      <c r="IVX111" s="4"/>
      <c r="IVY111" s="4"/>
      <c r="IVZ111" s="4"/>
      <c r="IWA111" s="4"/>
      <c r="IWB111" s="4"/>
      <c r="IWC111" s="4"/>
      <c r="IWD111" s="4"/>
      <c r="IWE111" s="4"/>
      <c r="IWF111" s="4"/>
      <c r="IWG111" s="4"/>
      <c r="IWH111" s="4"/>
      <c r="IWI111" s="4"/>
      <c r="IWJ111" s="4"/>
      <c r="IWK111" s="4"/>
      <c r="IWL111" s="4"/>
      <c r="IWM111" s="4"/>
      <c r="IWN111" s="4"/>
      <c r="IWO111" s="4"/>
      <c r="IWP111" s="4"/>
      <c r="IWQ111" s="4"/>
      <c r="IWR111" s="4"/>
      <c r="IWS111" s="4"/>
      <c r="IWT111" s="4"/>
      <c r="IWU111" s="4"/>
      <c r="IWV111" s="4"/>
      <c r="IWW111" s="4"/>
      <c r="IWX111" s="4"/>
      <c r="IWY111" s="4"/>
      <c r="IWZ111" s="4"/>
      <c r="IXA111" s="4"/>
      <c r="IXB111" s="4"/>
      <c r="IXC111" s="4"/>
      <c r="IXD111" s="4"/>
      <c r="IXE111" s="4"/>
      <c r="IXF111" s="4"/>
      <c r="IXG111" s="4"/>
      <c r="IXH111" s="4"/>
      <c r="IXI111" s="4"/>
      <c r="IXJ111" s="4"/>
      <c r="IXK111" s="4"/>
      <c r="IXL111" s="4"/>
      <c r="IXM111" s="4"/>
      <c r="IXN111" s="4"/>
      <c r="IXO111" s="4"/>
      <c r="IXP111" s="4"/>
      <c r="IXQ111" s="4"/>
      <c r="IXR111" s="4"/>
      <c r="IXS111" s="4"/>
      <c r="IXT111" s="4"/>
      <c r="IXU111" s="4"/>
      <c r="IXV111" s="4"/>
      <c r="IXW111" s="4"/>
      <c r="IXX111" s="4"/>
      <c r="IXY111" s="4"/>
      <c r="IXZ111" s="4"/>
      <c r="IYA111" s="4"/>
      <c r="IYB111" s="4"/>
      <c r="IYC111" s="4"/>
      <c r="IYD111" s="4"/>
      <c r="IYE111" s="4"/>
      <c r="IYF111" s="4"/>
      <c r="IYG111" s="4"/>
      <c r="IYH111" s="4"/>
      <c r="IYI111" s="4"/>
      <c r="IYJ111" s="4"/>
      <c r="IYK111" s="4"/>
      <c r="IYL111" s="4"/>
      <c r="IYM111" s="4"/>
      <c r="IYN111" s="4"/>
      <c r="IYO111" s="4"/>
      <c r="IYP111" s="4"/>
      <c r="IYQ111" s="4"/>
      <c r="IYR111" s="4"/>
      <c r="IYS111" s="4"/>
      <c r="IYT111" s="4"/>
      <c r="IYU111" s="4"/>
      <c r="IYV111" s="4"/>
      <c r="IYW111" s="4"/>
      <c r="IYX111" s="4"/>
      <c r="IYY111" s="4"/>
      <c r="IYZ111" s="4"/>
      <c r="IZA111" s="4"/>
      <c r="IZB111" s="4"/>
      <c r="IZC111" s="4"/>
      <c r="IZD111" s="4"/>
      <c r="IZE111" s="4"/>
      <c r="IZF111" s="4"/>
      <c r="IZG111" s="4"/>
      <c r="IZH111" s="4"/>
      <c r="IZI111" s="4"/>
      <c r="IZJ111" s="4"/>
      <c r="IZK111" s="4"/>
      <c r="IZL111" s="4"/>
      <c r="IZM111" s="4"/>
      <c r="IZN111" s="4"/>
      <c r="IZO111" s="4"/>
      <c r="IZP111" s="4"/>
      <c r="IZQ111" s="4"/>
      <c r="IZR111" s="4"/>
      <c r="IZS111" s="4"/>
      <c r="IZT111" s="4"/>
      <c r="IZU111" s="4"/>
      <c r="IZV111" s="4"/>
      <c r="IZW111" s="4"/>
      <c r="IZX111" s="4"/>
      <c r="IZY111" s="4"/>
      <c r="IZZ111" s="4"/>
      <c r="JAA111" s="4"/>
      <c r="JAB111" s="4"/>
      <c r="JAC111" s="4"/>
      <c r="JAD111" s="4"/>
      <c r="JAE111" s="4"/>
      <c r="JAF111" s="4"/>
      <c r="JAG111" s="4"/>
      <c r="JAH111" s="4"/>
      <c r="JAI111" s="4"/>
      <c r="JAJ111" s="4"/>
      <c r="JAK111" s="4"/>
      <c r="JAL111" s="4"/>
      <c r="JAM111" s="4"/>
      <c r="JAN111" s="4"/>
      <c r="JAO111" s="4"/>
      <c r="JAP111" s="4"/>
      <c r="JAQ111" s="4"/>
      <c r="JAR111" s="4"/>
      <c r="JAS111" s="4"/>
      <c r="JAT111" s="4"/>
      <c r="JAU111" s="4"/>
      <c r="JAV111" s="4"/>
      <c r="JAW111" s="4"/>
      <c r="JAX111" s="4"/>
      <c r="JAY111" s="4"/>
      <c r="JAZ111" s="4"/>
      <c r="JBA111" s="4"/>
      <c r="JBB111" s="4"/>
      <c r="JBC111" s="4"/>
      <c r="JBD111" s="4"/>
      <c r="JBE111" s="4"/>
      <c r="JBF111" s="4"/>
      <c r="JBG111" s="4"/>
      <c r="JBH111" s="4"/>
      <c r="JBI111" s="4"/>
      <c r="JBJ111" s="4"/>
      <c r="JBK111" s="4"/>
      <c r="JBL111" s="4"/>
      <c r="JBM111" s="4"/>
      <c r="JBN111" s="4"/>
      <c r="JBO111" s="4"/>
      <c r="JBP111" s="4"/>
      <c r="JBQ111" s="4"/>
      <c r="JBR111" s="4"/>
      <c r="JBS111" s="4"/>
      <c r="JBT111" s="4"/>
      <c r="JBU111" s="4"/>
      <c r="JBV111" s="4"/>
      <c r="JBW111" s="4"/>
      <c r="JBX111" s="4"/>
      <c r="JBY111" s="4"/>
      <c r="JBZ111" s="4"/>
      <c r="JCA111" s="4"/>
      <c r="JCB111" s="4"/>
      <c r="JCC111" s="4"/>
      <c r="JCD111" s="4"/>
      <c r="JCE111" s="4"/>
      <c r="JCF111" s="4"/>
      <c r="JCG111" s="4"/>
      <c r="JCH111" s="4"/>
      <c r="JCI111" s="4"/>
      <c r="JCJ111" s="4"/>
      <c r="JCK111" s="4"/>
      <c r="JCL111" s="4"/>
      <c r="JCM111" s="4"/>
      <c r="JCN111" s="4"/>
      <c r="JCO111" s="4"/>
      <c r="JCP111" s="4"/>
      <c r="JCQ111" s="4"/>
      <c r="JCR111" s="4"/>
      <c r="JCS111" s="4"/>
      <c r="JCT111" s="4"/>
      <c r="JCU111" s="4"/>
      <c r="JCV111" s="4"/>
      <c r="JCW111" s="4"/>
      <c r="JCX111" s="4"/>
      <c r="JCY111" s="4"/>
      <c r="JCZ111" s="4"/>
      <c r="JDA111" s="4"/>
      <c r="JDB111" s="4"/>
      <c r="JDC111" s="4"/>
      <c r="JDD111" s="4"/>
      <c r="JDE111" s="4"/>
      <c r="JDF111" s="4"/>
      <c r="JDG111" s="4"/>
      <c r="JDH111" s="4"/>
      <c r="JDI111" s="4"/>
      <c r="JDJ111" s="4"/>
      <c r="JDK111" s="4"/>
      <c r="JDL111" s="4"/>
      <c r="JDM111" s="4"/>
      <c r="JDN111" s="4"/>
      <c r="JDO111" s="4"/>
      <c r="JDP111" s="4"/>
      <c r="JDQ111" s="4"/>
      <c r="JDR111" s="4"/>
      <c r="JDS111" s="4"/>
      <c r="JDT111" s="4"/>
      <c r="JDU111" s="4"/>
      <c r="JDV111" s="4"/>
      <c r="JDW111" s="4"/>
      <c r="JDX111" s="4"/>
      <c r="JDY111" s="4"/>
      <c r="JDZ111" s="4"/>
      <c r="JEA111" s="4"/>
      <c r="JEB111" s="4"/>
      <c r="JEC111" s="4"/>
      <c r="JED111" s="4"/>
      <c r="JEE111" s="4"/>
      <c r="JEF111" s="4"/>
      <c r="JEG111" s="4"/>
      <c r="JEH111" s="4"/>
      <c r="JEI111" s="4"/>
      <c r="JEJ111" s="4"/>
      <c r="JEK111" s="4"/>
      <c r="JEL111" s="4"/>
      <c r="JEM111" s="4"/>
      <c r="JEN111" s="4"/>
      <c r="JEO111" s="4"/>
      <c r="JEP111" s="4"/>
      <c r="JEQ111" s="4"/>
      <c r="JER111" s="4"/>
      <c r="JES111" s="4"/>
      <c r="JET111" s="4"/>
      <c r="JEU111" s="4"/>
      <c r="JEV111" s="4"/>
      <c r="JEW111" s="4"/>
      <c r="JEX111" s="4"/>
      <c r="JEY111" s="4"/>
      <c r="JEZ111" s="4"/>
      <c r="JFA111" s="4"/>
      <c r="JFB111" s="4"/>
      <c r="JFC111" s="4"/>
      <c r="JFD111" s="4"/>
      <c r="JFE111" s="4"/>
      <c r="JFF111" s="4"/>
      <c r="JFG111" s="4"/>
      <c r="JFH111" s="4"/>
      <c r="JFI111" s="4"/>
      <c r="JFJ111" s="4"/>
      <c r="JFK111" s="4"/>
      <c r="JFL111" s="4"/>
      <c r="JFM111" s="4"/>
      <c r="JFN111" s="4"/>
      <c r="JFO111" s="4"/>
      <c r="JFP111" s="4"/>
      <c r="JFQ111" s="4"/>
      <c r="JFR111" s="4"/>
      <c r="JFS111" s="4"/>
      <c r="JFT111" s="4"/>
      <c r="JFU111" s="4"/>
      <c r="JFV111" s="4"/>
      <c r="JFW111" s="4"/>
      <c r="JFX111" s="4"/>
      <c r="JFY111" s="4"/>
      <c r="JFZ111" s="4"/>
      <c r="JGA111" s="4"/>
      <c r="JGB111" s="4"/>
      <c r="JGC111" s="4"/>
      <c r="JGD111" s="4"/>
      <c r="JGE111" s="4"/>
      <c r="JGF111" s="4"/>
      <c r="JGG111" s="4"/>
      <c r="JGH111" s="4"/>
      <c r="JGI111" s="4"/>
      <c r="JGJ111" s="4"/>
      <c r="JGK111" s="4"/>
      <c r="JGL111" s="4"/>
      <c r="JGM111" s="4"/>
      <c r="JGN111" s="4"/>
      <c r="JGO111" s="4"/>
      <c r="JGP111" s="4"/>
      <c r="JGQ111" s="4"/>
      <c r="JGR111" s="4"/>
      <c r="JGS111" s="4"/>
      <c r="JGT111" s="4"/>
      <c r="JGU111" s="4"/>
      <c r="JGV111" s="4"/>
      <c r="JGW111" s="4"/>
      <c r="JGX111" s="4"/>
      <c r="JGY111" s="4"/>
      <c r="JGZ111" s="4"/>
      <c r="JHA111" s="4"/>
      <c r="JHB111" s="4"/>
      <c r="JHC111" s="4"/>
      <c r="JHD111" s="4"/>
      <c r="JHE111" s="4"/>
      <c r="JHF111" s="4"/>
      <c r="JHG111" s="4"/>
      <c r="JHH111" s="4"/>
      <c r="JHI111" s="4"/>
      <c r="JHJ111" s="4"/>
      <c r="JHK111" s="4"/>
      <c r="JHL111" s="4"/>
      <c r="JHM111" s="4"/>
      <c r="JHN111" s="4"/>
      <c r="JHO111" s="4"/>
      <c r="JHP111" s="4"/>
      <c r="JHQ111" s="4"/>
      <c r="JHR111" s="4"/>
      <c r="JHS111" s="4"/>
      <c r="JHT111" s="4"/>
      <c r="JHU111" s="4"/>
      <c r="JHV111" s="4"/>
      <c r="JHW111" s="4"/>
      <c r="JHX111" s="4"/>
      <c r="JHY111" s="4"/>
      <c r="JHZ111" s="4"/>
      <c r="JIA111" s="4"/>
      <c r="JIB111" s="4"/>
      <c r="JIC111" s="4"/>
      <c r="JID111" s="4"/>
      <c r="JIE111" s="4"/>
      <c r="JIF111" s="4"/>
      <c r="JIG111" s="4"/>
      <c r="JIH111" s="4"/>
      <c r="JII111" s="4"/>
      <c r="JIJ111" s="4"/>
      <c r="JIK111" s="4"/>
      <c r="JIL111" s="4"/>
      <c r="JIM111" s="4"/>
      <c r="JIN111" s="4"/>
      <c r="JIO111" s="4"/>
      <c r="JIP111" s="4"/>
      <c r="JIQ111" s="4"/>
      <c r="JIR111" s="4"/>
      <c r="JIS111" s="4"/>
      <c r="JIT111" s="4"/>
      <c r="JIU111" s="4"/>
      <c r="JIV111" s="4"/>
      <c r="JIW111" s="4"/>
      <c r="JIX111" s="4"/>
      <c r="JIY111" s="4"/>
      <c r="JIZ111" s="4"/>
      <c r="JJA111" s="4"/>
      <c r="JJB111" s="4"/>
      <c r="JJC111" s="4"/>
      <c r="JJD111" s="4"/>
      <c r="JJE111" s="4"/>
      <c r="JJF111" s="4"/>
      <c r="JJG111" s="4"/>
      <c r="JJH111" s="4"/>
      <c r="JJI111" s="4"/>
      <c r="JJJ111" s="4"/>
      <c r="JJK111" s="4"/>
      <c r="JJL111" s="4"/>
      <c r="JJM111" s="4"/>
      <c r="JJN111" s="4"/>
      <c r="JJO111" s="4"/>
      <c r="JJP111" s="4"/>
      <c r="JJQ111" s="4"/>
      <c r="JJR111" s="4"/>
      <c r="JJS111" s="4"/>
      <c r="JJT111" s="4"/>
      <c r="JJU111" s="4"/>
      <c r="JJV111" s="4"/>
      <c r="JJW111" s="4"/>
      <c r="JJX111" s="4"/>
      <c r="JJY111" s="4"/>
      <c r="JJZ111" s="4"/>
      <c r="JKA111" s="4"/>
      <c r="JKB111" s="4"/>
      <c r="JKC111" s="4"/>
      <c r="JKD111" s="4"/>
      <c r="JKE111" s="4"/>
      <c r="JKF111" s="4"/>
      <c r="JKG111" s="4"/>
      <c r="JKH111" s="4"/>
      <c r="JKI111" s="4"/>
      <c r="JKJ111" s="4"/>
      <c r="JKK111" s="4"/>
      <c r="JKL111" s="4"/>
      <c r="JKM111" s="4"/>
      <c r="JKN111" s="4"/>
      <c r="JKO111" s="4"/>
      <c r="JKP111" s="4"/>
      <c r="JKQ111" s="4"/>
      <c r="JKR111" s="4"/>
      <c r="JKS111" s="4"/>
      <c r="JKT111" s="4"/>
      <c r="JKU111" s="4"/>
      <c r="JKV111" s="4"/>
      <c r="JKW111" s="4"/>
      <c r="JKX111" s="4"/>
      <c r="JKY111" s="4"/>
      <c r="JKZ111" s="4"/>
      <c r="JLA111" s="4"/>
      <c r="JLB111" s="4"/>
      <c r="JLC111" s="4"/>
      <c r="JLD111" s="4"/>
      <c r="JLE111" s="4"/>
      <c r="JLF111" s="4"/>
      <c r="JLG111" s="4"/>
      <c r="JLH111" s="4"/>
      <c r="JLI111" s="4"/>
      <c r="JLJ111" s="4"/>
      <c r="JLK111" s="4"/>
      <c r="JLL111" s="4"/>
      <c r="JLM111" s="4"/>
      <c r="JLN111" s="4"/>
      <c r="JLO111" s="4"/>
      <c r="JLP111" s="4"/>
      <c r="JLQ111" s="4"/>
      <c r="JLR111" s="4"/>
      <c r="JLS111" s="4"/>
      <c r="JLT111" s="4"/>
      <c r="JLU111" s="4"/>
      <c r="JLV111" s="4"/>
      <c r="JLW111" s="4"/>
      <c r="JLX111" s="4"/>
      <c r="JLY111" s="4"/>
      <c r="JLZ111" s="4"/>
      <c r="JMA111" s="4"/>
      <c r="JMB111" s="4"/>
      <c r="JMC111" s="4"/>
      <c r="JMD111" s="4"/>
      <c r="JME111" s="4"/>
      <c r="JMF111" s="4"/>
      <c r="JMG111" s="4"/>
      <c r="JMH111" s="4"/>
      <c r="JMI111" s="4"/>
      <c r="JMJ111" s="4"/>
      <c r="JMK111" s="4"/>
      <c r="JML111" s="4"/>
      <c r="JMM111" s="4"/>
      <c r="JMN111" s="4"/>
      <c r="JMO111" s="4"/>
      <c r="JMP111" s="4"/>
      <c r="JMQ111" s="4"/>
      <c r="JMR111" s="4"/>
      <c r="JMS111" s="4"/>
      <c r="JMT111" s="4"/>
      <c r="JMU111" s="4"/>
      <c r="JMV111" s="4"/>
      <c r="JMW111" s="4"/>
      <c r="JMX111" s="4"/>
      <c r="JMY111" s="4"/>
      <c r="JMZ111" s="4"/>
      <c r="JNA111" s="4"/>
      <c r="JNB111" s="4"/>
      <c r="JNC111" s="4"/>
      <c r="JND111" s="4"/>
      <c r="JNE111" s="4"/>
      <c r="JNF111" s="4"/>
      <c r="JNG111" s="4"/>
      <c r="JNH111" s="4"/>
      <c r="JNI111" s="4"/>
      <c r="JNJ111" s="4"/>
      <c r="JNK111" s="4"/>
      <c r="JNL111" s="4"/>
      <c r="JNM111" s="4"/>
      <c r="JNN111" s="4"/>
      <c r="JNO111" s="4"/>
      <c r="JNP111" s="4"/>
      <c r="JNQ111" s="4"/>
      <c r="JNR111" s="4"/>
      <c r="JNS111" s="4"/>
      <c r="JNT111" s="4"/>
      <c r="JNU111" s="4"/>
      <c r="JNV111" s="4"/>
      <c r="JNW111" s="4"/>
      <c r="JNX111" s="4"/>
      <c r="JNY111" s="4"/>
      <c r="JNZ111" s="4"/>
      <c r="JOA111" s="4"/>
      <c r="JOB111" s="4"/>
      <c r="JOC111" s="4"/>
      <c r="JOD111" s="4"/>
      <c r="JOE111" s="4"/>
      <c r="JOF111" s="4"/>
      <c r="JOG111" s="4"/>
      <c r="JOH111" s="4"/>
      <c r="JOI111" s="4"/>
      <c r="JOJ111" s="4"/>
      <c r="JOK111" s="4"/>
      <c r="JOL111" s="4"/>
      <c r="JOM111" s="4"/>
      <c r="JON111" s="4"/>
      <c r="JOO111" s="4"/>
      <c r="JOP111" s="4"/>
      <c r="JOQ111" s="4"/>
      <c r="JOR111" s="4"/>
      <c r="JOS111" s="4"/>
      <c r="JOT111" s="4"/>
      <c r="JOU111" s="4"/>
      <c r="JOV111" s="4"/>
      <c r="JOW111" s="4"/>
      <c r="JOX111" s="4"/>
      <c r="JOY111" s="4"/>
      <c r="JOZ111" s="4"/>
      <c r="JPA111" s="4"/>
      <c r="JPB111" s="4"/>
      <c r="JPC111" s="4"/>
      <c r="JPD111" s="4"/>
      <c r="JPE111" s="4"/>
      <c r="JPF111" s="4"/>
      <c r="JPG111" s="4"/>
      <c r="JPH111" s="4"/>
      <c r="JPI111" s="4"/>
      <c r="JPJ111" s="4"/>
      <c r="JPK111" s="4"/>
      <c r="JPL111" s="4"/>
      <c r="JPM111" s="4"/>
      <c r="JPN111" s="4"/>
      <c r="JPO111" s="4"/>
      <c r="JPP111" s="4"/>
      <c r="JPQ111" s="4"/>
      <c r="JPR111" s="4"/>
      <c r="JPS111" s="4"/>
      <c r="JPT111" s="4"/>
      <c r="JPU111" s="4"/>
      <c r="JPV111" s="4"/>
      <c r="JPW111" s="4"/>
      <c r="JPX111" s="4"/>
      <c r="JPY111" s="4"/>
      <c r="JPZ111" s="4"/>
      <c r="JQA111" s="4"/>
      <c r="JQB111" s="4"/>
      <c r="JQC111" s="4"/>
      <c r="JQD111" s="4"/>
      <c r="JQE111" s="4"/>
      <c r="JQF111" s="4"/>
      <c r="JQG111" s="4"/>
      <c r="JQH111" s="4"/>
      <c r="JQI111" s="4"/>
      <c r="JQJ111" s="4"/>
      <c r="JQK111" s="4"/>
      <c r="JQL111" s="4"/>
      <c r="JQM111" s="4"/>
      <c r="JQN111" s="4"/>
      <c r="JQO111" s="4"/>
      <c r="JQP111" s="4"/>
      <c r="JQQ111" s="4"/>
      <c r="JQR111" s="4"/>
      <c r="JQS111" s="4"/>
      <c r="JQT111" s="4"/>
      <c r="JQU111" s="4"/>
      <c r="JQV111" s="4"/>
      <c r="JQW111" s="4"/>
      <c r="JQX111" s="4"/>
      <c r="JQY111" s="4"/>
      <c r="JQZ111" s="4"/>
      <c r="JRA111" s="4"/>
      <c r="JRB111" s="4"/>
      <c r="JRC111" s="4"/>
      <c r="JRD111" s="4"/>
      <c r="JRE111" s="4"/>
      <c r="JRF111" s="4"/>
      <c r="JRG111" s="4"/>
      <c r="JRH111" s="4"/>
      <c r="JRI111" s="4"/>
      <c r="JRJ111" s="4"/>
      <c r="JRK111" s="4"/>
      <c r="JRL111" s="4"/>
      <c r="JRM111" s="4"/>
      <c r="JRN111" s="4"/>
      <c r="JRO111" s="4"/>
      <c r="JRP111" s="4"/>
      <c r="JRQ111" s="4"/>
      <c r="JRR111" s="4"/>
      <c r="JRS111" s="4"/>
      <c r="JRT111" s="4"/>
      <c r="JRU111" s="4"/>
      <c r="JRV111" s="4"/>
      <c r="JRW111" s="4"/>
      <c r="JRX111" s="4"/>
      <c r="JRY111" s="4"/>
      <c r="JRZ111" s="4"/>
      <c r="JSA111" s="4"/>
      <c r="JSB111" s="4"/>
      <c r="JSC111" s="4"/>
      <c r="JSD111" s="4"/>
      <c r="JSE111" s="4"/>
      <c r="JSF111" s="4"/>
      <c r="JSG111" s="4"/>
      <c r="JSH111" s="4"/>
      <c r="JSI111" s="4"/>
      <c r="JSJ111" s="4"/>
      <c r="JSK111" s="4"/>
      <c r="JSL111" s="4"/>
      <c r="JSM111" s="4"/>
      <c r="JSN111" s="4"/>
      <c r="JSO111" s="4"/>
      <c r="JSP111" s="4"/>
      <c r="JSQ111" s="4"/>
      <c r="JSR111" s="4"/>
      <c r="JSS111" s="4"/>
      <c r="JST111" s="4"/>
      <c r="JSU111" s="4"/>
      <c r="JSV111" s="4"/>
      <c r="JSW111" s="4"/>
      <c r="JSX111" s="4"/>
      <c r="JSY111" s="4"/>
      <c r="JSZ111" s="4"/>
      <c r="JTA111" s="4"/>
      <c r="JTB111" s="4"/>
      <c r="JTC111" s="4"/>
      <c r="JTD111" s="4"/>
      <c r="JTE111" s="4"/>
      <c r="JTF111" s="4"/>
      <c r="JTG111" s="4"/>
      <c r="JTH111" s="4"/>
      <c r="JTI111" s="4"/>
      <c r="JTJ111" s="4"/>
      <c r="JTK111" s="4"/>
      <c r="JTL111" s="4"/>
      <c r="JTM111" s="4"/>
      <c r="JTN111" s="4"/>
      <c r="JTO111" s="4"/>
      <c r="JTP111" s="4"/>
      <c r="JTQ111" s="4"/>
      <c r="JTR111" s="4"/>
      <c r="JTS111" s="4"/>
      <c r="JTT111" s="4"/>
      <c r="JTU111" s="4"/>
      <c r="JTV111" s="4"/>
      <c r="JTW111" s="4"/>
      <c r="JTX111" s="4"/>
      <c r="JTY111" s="4"/>
      <c r="JTZ111" s="4"/>
      <c r="JUA111" s="4"/>
      <c r="JUB111" s="4"/>
      <c r="JUC111" s="4"/>
      <c r="JUD111" s="4"/>
      <c r="JUE111" s="4"/>
      <c r="JUF111" s="4"/>
      <c r="JUG111" s="4"/>
      <c r="JUH111" s="4"/>
      <c r="JUI111" s="4"/>
      <c r="JUJ111" s="4"/>
      <c r="JUK111" s="4"/>
      <c r="JUL111" s="4"/>
      <c r="JUM111" s="4"/>
      <c r="JUN111" s="4"/>
      <c r="JUO111" s="4"/>
      <c r="JUP111" s="4"/>
      <c r="JUQ111" s="4"/>
      <c r="JUR111" s="4"/>
      <c r="JUS111" s="4"/>
      <c r="JUT111" s="4"/>
      <c r="JUU111" s="4"/>
      <c r="JUV111" s="4"/>
      <c r="JUW111" s="4"/>
      <c r="JUX111" s="4"/>
      <c r="JUY111" s="4"/>
      <c r="JUZ111" s="4"/>
      <c r="JVA111" s="4"/>
      <c r="JVB111" s="4"/>
      <c r="JVC111" s="4"/>
      <c r="JVD111" s="4"/>
      <c r="JVE111" s="4"/>
      <c r="JVF111" s="4"/>
      <c r="JVG111" s="4"/>
      <c r="JVH111" s="4"/>
      <c r="JVI111" s="4"/>
      <c r="JVJ111" s="4"/>
      <c r="JVK111" s="4"/>
      <c r="JVL111" s="4"/>
      <c r="JVM111" s="4"/>
      <c r="JVN111" s="4"/>
      <c r="JVO111" s="4"/>
      <c r="JVP111" s="4"/>
      <c r="JVQ111" s="4"/>
      <c r="JVR111" s="4"/>
      <c r="JVS111" s="4"/>
      <c r="JVT111" s="4"/>
      <c r="JVU111" s="4"/>
      <c r="JVV111" s="4"/>
      <c r="JVW111" s="4"/>
      <c r="JVX111" s="4"/>
      <c r="JVY111" s="4"/>
      <c r="JVZ111" s="4"/>
      <c r="JWA111" s="4"/>
      <c r="JWB111" s="4"/>
      <c r="JWC111" s="4"/>
      <c r="JWD111" s="4"/>
      <c r="JWE111" s="4"/>
      <c r="JWF111" s="4"/>
      <c r="JWG111" s="4"/>
      <c r="JWH111" s="4"/>
      <c r="JWI111" s="4"/>
      <c r="JWJ111" s="4"/>
      <c r="JWK111" s="4"/>
      <c r="JWL111" s="4"/>
      <c r="JWM111" s="4"/>
      <c r="JWN111" s="4"/>
      <c r="JWO111" s="4"/>
      <c r="JWP111" s="4"/>
      <c r="JWQ111" s="4"/>
      <c r="JWR111" s="4"/>
      <c r="JWS111" s="4"/>
      <c r="JWT111" s="4"/>
      <c r="JWU111" s="4"/>
      <c r="JWV111" s="4"/>
      <c r="JWW111" s="4"/>
      <c r="JWX111" s="4"/>
      <c r="JWY111" s="4"/>
      <c r="JWZ111" s="4"/>
      <c r="JXA111" s="4"/>
      <c r="JXB111" s="4"/>
      <c r="JXC111" s="4"/>
      <c r="JXD111" s="4"/>
      <c r="JXE111" s="4"/>
      <c r="JXF111" s="4"/>
      <c r="JXG111" s="4"/>
      <c r="JXH111" s="4"/>
      <c r="JXI111" s="4"/>
      <c r="JXJ111" s="4"/>
      <c r="JXK111" s="4"/>
      <c r="JXL111" s="4"/>
      <c r="JXM111" s="4"/>
      <c r="JXN111" s="4"/>
      <c r="JXO111" s="4"/>
      <c r="JXP111" s="4"/>
      <c r="JXQ111" s="4"/>
      <c r="JXR111" s="4"/>
      <c r="JXS111" s="4"/>
      <c r="JXT111" s="4"/>
      <c r="JXU111" s="4"/>
      <c r="JXV111" s="4"/>
      <c r="JXW111" s="4"/>
      <c r="JXX111" s="4"/>
      <c r="JXY111" s="4"/>
      <c r="JXZ111" s="4"/>
      <c r="JYA111" s="4"/>
      <c r="JYB111" s="4"/>
      <c r="JYC111" s="4"/>
      <c r="JYD111" s="4"/>
      <c r="JYE111" s="4"/>
      <c r="JYF111" s="4"/>
      <c r="JYG111" s="4"/>
      <c r="JYH111" s="4"/>
      <c r="JYI111" s="4"/>
      <c r="JYJ111" s="4"/>
      <c r="JYK111" s="4"/>
      <c r="JYL111" s="4"/>
      <c r="JYM111" s="4"/>
      <c r="JYN111" s="4"/>
      <c r="JYO111" s="4"/>
      <c r="JYP111" s="4"/>
      <c r="JYQ111" s="4"/>
      <c r="JYR111" s="4"/>
      <c r="JYS111" s="4"/>
      <c r="JYT111" s="4"/>
      <c r="JYU111" s="4"/>
      <c r="JYV111" s="4"/>
      <c r="JYW111" s="4"/>
      <c r="JYX111" s="4"/>
      <c r="JYY111" s="4"/>
      <c r="JYZ111" s="4"/>
      <c r="JZA111" s="4"/>
      <c r="JZB111" s="4"/>
      <c r="JZC111" s="4"/>
      <c r="JZD111" s="4"/>
      <c r="JZE111" s="4"/>
      <c r="JZF111" s="4"/>
      <c r="JZG111" s="4"/>
      <c r="JZH111" s="4"/>
      <c r="JZI111" s="4"/>
      <c r="JZJ111" s="4"/>
      <c r="JZK111" s="4"/>
      <c r="JZL111" s="4"/>
      <c r="JZM111" s="4"/>
      <c r="JZN111" s="4"/>
      <c r="JZO111" s="4"/>
      <c r="JZP111" s="4"/>
      <c r="JZQ111" s="4"/>
      <c r="JZR111" s="4"/>
      <c r="JZS111" s="4"/>
      <c r="JZT111" s="4"/>
      <c r="JZU111" s="4"/>
      <c r="JZV111" s="4"/>
      <c r="JZW111" s="4"/>
      <c r="JZX111" s="4"/>
      <c r="JZY111" s="4"/>
      <c r="JZZ111" s="4"/>
      <c r="KAA111" s="4"/>
      <c r="KAB111" s="4"/>
      <c r="KAC111" s="4"/>
      <c r="KAD111" s="4"/>
      <c r="KAE111" s="4"/>
      <c r="KAF111" s="4"/>
      <c r="KAG111" s="4"/>
      <c r="KAH111" s="4"/>
      <c r="KAI111" s="4"/>
      <c r="KAJ111" s="4"/>
      <c r="KAK111" s="4"/>
      <c r="KAL111" s="4"/>
      <c r="KAM111" s="4"/>
      <c r="KAN111" s="4"/>
      <c r="KAO111" s="4"/>
      <c r="KAP111" s="4"/>
      <c r="KAQ111" s="4"/>
      <c r="KAR111" s="4"/>
      <c r="KAS111" s="4"/>
      <c r="KAT111" s="4"/>
      <c r="KAU111" s="4"/>
      <c r="KAV111" s="4"/>
      <c r="KAW111" s="4"/>
      <c r="KAX111" s="4"/>
      <c r="KAY111" s="4"/>
      <c r="KAZ111" s="4"/>
      <c r="KBA111" s="4"/>
      <c r="KBB111" s="4"/>
      <c r="KBC111" s="4"/>
      <c r="KBD111" s="4"/>
      <c r="KBE111" s="4"/>
      <c r="KBF111" s="4"/>
      <c r="KBG111" s="4"/>
      <c r="KBH111" s="4"/>
      <c r="KBI111" s="4"/>
      <c r="KBJ111" s="4"/>
      <c r="KBK111" s="4"/>
      <c r="KBL111" s="4"/>
      <c r="KBM111" s="4"/>
      <c r="KBN111" s="4"/>
      <c r="KBO111" s="4"/>
      <c r="KBP111" s="4"/>
      <c r="KBQ111" s="4"/>
      <c r="KBR111" s="4"/>
      <c r="KBS111" s="4"/>
      <c r="KBT111" s="4"/>
      <c r="KBU111" s="4"/>
      <c r="KBV111" s="4"/>
      <c r="KBW111" s="4"/>
      <c r="KBX111" s="4"/>
      <c r="KBY111" s="4"/>
      <c r="KBZ111" s="4"/>
      <c r="KCA111" s="4"/>
      <c r="KCB111" s="4"/>
      <c r="KCC111" s="4"/>
      <c r="KCD111" s="4"/>
      <c r="KCE111" s="4"/>
      <c r="KCF111" s="4"/>
      <c r="KCG111" s="4"/>
      <c r="KCH111" s="4"/>
      <c r="KCI111" s="4"/>
      <c r="KCJ111" s="4"/>
      <c r="KCK111" s="4"/>
      <c r="KCL111" s="4"/>
      <c r="KCM111" s="4"/>
      <c r="KCN111" s="4"/>
      <c r="KCO111" s="4"/>
      <c r="KCP111" s="4"/>
      <c r="KCQ111" s="4"/>
      <c r="KCR111" s="4"/>
      <c r="KCS111" s="4"/>
      <c r="KCT111" s="4"/>
      <c r="KCU111" s="4"/>
      <c r="KCV111" s="4"/>
      <c r="KCW111" s="4"/>
      <c r="KCX111" s="4"/>
      <c r="KCY111" s="4"/>
      <c r="KCZ111" s="4"/>
      <c r="KDA111" s="4"/>
      <c r="KDB111" s="4"/>
      <c r="KDC111" s="4"/>
      <c r="KDD111" s="4"/>
      <c r="KDE111" s="4"/>
      <c r="KDF111" s="4"/>
      <c r="KDG111" s="4"/>
      <c r="KDH111" s="4"/>
      <c r="KDI111" s="4"/>
      <c r="KDJ111" s="4"/>
      <c r="KDK111" s="4"/>
      <c r="KDL111" s="4"/>
      <c r="KDM111" s="4"/>
      <c r="KDN111" s="4"/>
      <c r="KDO111" s="4"/>
      <c r="KDP111" s="4"/>
      <c r="KDQ111" s="4"/>
      <c r="KDR111" s="4"/>
      <c r="KDS111" s="4"/>
      <c r="KDT111" s="4"/>
      <c r="KDU111" s="4"/>
      <c r="KDV111" s="4"/>
      <c r="KDW111" s="4"/>
      <c r="KDX111" s="4"/>
      <c r="KDY111" s="4"/>
      <c r="KDZ111" s="4"/>
      <c r="KEA111" s="4"/>
      <c r="KEB111" s="4"/>
      <c r="KEC111" s="4"/>
      <c r="KED111" s="4"/>
      <c r="KEE111" s="4"/>
      <c r="KEF111" s="4"/>
      <c r="KEG111" s="4"/>
      <c r="KEH111" s="4"/>
      <c r="KEI111" s="4"/>
      <c r="KEJ111" s="4"/>
      <c r="KEK111" s="4"/>
      <c r="KEL111" s="4"/>
      <c r="KEM111" s="4"/>
      <c r="KEN111" s="4"/>
      <c r="KEO111" s="4"/>
      <c r="KEP111" s="4"/>
      <c r="KEQ111" s="4"/>
      <c r="KER111" s="4"/>
      <c r="KES111" s="4"/>
      <c r="KET111" s="4"/>
      <c r="KEU111" s="4"/>
      <c r="KEV111" s="4"/>
      <c r="KEW111" s="4"/>
      <c r="KEX111" s="4"/>
      <c r="KEY111" s="4"/>
      <c r="KEZ111" s="4"/>
      <c r="KFA111" s="4"/>
      <c r="KFB111" s="4"/>
      <c r="KFC111" s="4"/>
      <c r="KFD111" s="4"/>
      <c r="KFE111" s="4"/>
      <c r="KFF111" s="4"/>
      <c r="KFG111" s="4"/>
      <c r="KFH111" s="4"/>
      <c r="KFI111" s="4"/>
      <c r="KFJ111" s="4"/>
      <c r="KFK111" s="4"/>
      <c r="KFL111" s="4"/>
      <c r="KFM111" s="4"/>
      <c r="KFN111" s="4"/>
      <c r="KFO111" s="4"/>
      <c r="KFP111" s="4"/>
      <c r="KFQ111" s="4"/>
      <c r="KFR111" s="4"/>
      <c r="KFS111" s="4"/>
      <c r="KFT111" s="4"/>
      <c r="KFU111" s="4"/>
      <c r="KFV111" s="4"/>
      <c r="KFW111" s="4"/>
      <c r="KFX111" s="4"/>
      <c r="KFY111" s="4"/>
      <c r="KFZ111" s="4"/>
      <c r="KGA111" s="4"/>
      <c r="KGB111" s="4"/>
      <c r="KGC111" s="4"/>
      <c r="KGD111" s="4"/>
      <c r="KGE111" s="4"/>
      <c r="KGF111" s="4"/>
      <c r="KGG111" s="4"/>
      <c r="KGH111" s="4"/>
      <c r="KGI111" s="4"/>
      <c r="KGJ111" s="4"/>
      <c r="KGK111" s="4"/>
      <c r="KGL111" s="4"/>
      <c r="KGM111" s="4"/>
      <c r="KGN111" s="4"/>
      <c r="KGO111" s="4"/>
      <c r="KGP111" s="4"/>
      <c r="KGQ111" s="4"/>
      <c r="KGR111" s="4"/>
      <c r="KGS111" s="4"/>
      <c r="KGT111" s="4"/>
      <c r="KGU111" s="4"/>
      <c r="KGV111" s="4"/>
      <c r="KGW111" s="4"/>
      <c r="KGX111" s="4"/>
      <c r="KGY111" s="4"/>
      <c r="KGZ111" s="4"/>
      <c r="KHA111" s="4"/>
      <c r="KHB111" s="4"/>
      <c r="KHC111" s="4"/>
      <c r="KHD111" s="4"/>
      <c r="KHE111" s="4"/>
      <c r="KHF111" s="4"/>
      <c r="KHG111" s="4"/>
      <c r="KHH111" s="4"/>
      <c r="KHI111" s="4"/>
      <c r="KHJ111" s="4"/>
      <c r="KHK111" s="4"/>
      <c r="KHL111" s="4"/>
      <c r="KHM111" s="4"/>
      <c r="KHN111" s="4"/>
      <c r="KHO111" s="4"/>
      <c r="KHP111" s="4"/>
      <c r="KHQ111" s="4"/>
      <c r="KHR111" s="4"/>
      <c r="KHS111" s="4"/>
      <c r="KHT111" s="4"/>
      <c r="KHU111" s="4"/>
      <c r="KHV111" s="4"/>
      <c r="KHW111" s="4"/>
      <c r="KHX111" s="4"/>
      <c r="KHY111" s="4"/>
      <c r="KHZ111" s="4"/>
      <c r="KIA111" s="4"/>
      <c r="KIB111" s="4"/>
      <c r="KIC111" s="4"/>
      <c r="KID111" s="4"/>
      <c r="KIE111" s="4"/>
      <c r="KIF111" s="4"/>
      <c r="KIG111" s="4"/>
      <c r="KIH111" s="4"/>
      <c r="KII111" s="4"/>
      <c r="KIJ111" s="4"/>
      <c r="KIK111" s="4"/>
      <c r="KIL111" s="4"/>
      <c r="KIM111" s="4"/>
      <c r="KIN111" s="4"/>
      <c r="KIO111" s="4"/>
      <c r="KIP111" s="4"/>
      <c r="KIQ111" s="4"/>
      <c r="KIR111" s="4"/>
      <c r="KIS111" s="4"/>
      <c r="KIT111" s="4"/>
      <c r="KIU111" s="4"/>
      <c r="KIV111" s="4"/>
      <c r="KIW111" s="4"/>
      <c r="KIX111" s="4"/>
      <c r="KIY111" s="4"/>
      <c r="KIZ111" s="4"/>
      <c r="KJA111" s="4"/>
      <c r="KJB111" s="4"/>
      <c r="KJC111" s="4"/>
      <c r="KJD111" s="4"/>
      <c r="KJE111" s="4"/>
      <c r="KJF111" s="4"/>
      <c r="KJG111" s="4"/>
      <c r="KJH111" s="4"/>
      <c r="KJI111" s="4"/>
      <c r="KJJ111" s="4"/>
      <c r="KJK111" s="4"/>
      <c r="KJL111" s="4"/>
      <c r="KJM111" s="4"/>
      <c r="KJN111" s="4"/>
      <c r="KJO111" s="4"/>
      <c r="KJP111" s="4"/>
      <c r="KJQ111" s="4"/>
      <c r="KJR111" s="4"/>
      <c r="KJS111" s="4"/>
      <c r="KJT111" s="4"/>
      <c r="KJU111" s="4"/>
      <c r="KJV111" s="4"/>
      <c r="KJW111" s="4"/>
      <c r="KJX111" s="4"/>
      <c r="KJY111" s="4"/>
      <c r="KJZ111" s="4"/>
      <c r="KKA111" s="4"/>
      <c r="KKB111" s="4"/>
      <c r="KKC111" s="4"/>
      <c r="KKD111" s="4"/>
      <c r="KKE111" s="4"/>
      <c r="KKF111" s="4"/>
      <c r="KKG111" s="4"/>
      <c r="KKH111" s="4"/>
      <c r="KKI111" s="4"/>
      <c r="KKJ111" s="4"/>
      <c r="KKK111" s="4"/>
      <c r="KKL111" s="4"/>
      <c r="KKM111" s="4"/>
      <c r="KKN111" s="4"/>
      <c r="KKO111" s="4"/>
      <c r="KKP111" s="4"/>
      <c r="KKQ111" s="4"/>
      <c r="KKR111" s="4"/>
      <c r="KKS111" s="4"/>
      <c r="KKT111" s="4"/>
      <c r="KKU111" s="4"/>
      <c r="KKV111" s="4"/>
      <c r="KKW111" s="4"/>
      <c r="KKX111" s="4"/>
      <c r="KKY111" s="4"/>
      <c r="KKZ111" s="4"/>
      <c r="KLA111" s="4"/>
      <c r="KLB111" s="4"/>
      <c r="KLC111" s="4"/>
      <c r="KLD111" s="4"/>
      <c r="KLE111" s="4"/>
      <c r="KLF111" s="4"/>
      <c r="KLG111" s="4"/>
      <c r="KLH111" s="4"/>
      <c r="KLI111" s="4"/>
      <c r="KLJ111" s="4"/>
      <c r="KLK111" s="4"/>
      <c r="KLL111" s="4"/>
      <c r="KLM111" s="4"/>
      <c r="KLN111" s="4"/>
      <c r="KLO111" s="4"/>
      <c r="KLP111" s="4"/>
      <c r="KLQ111" s="4"/>
      <c r="KLR111" s="4"/>
      <c r="KLS111" s="4"/>
      <c r="KLT111" s="4"/>
      <c r="KLU111" s="4"/>
      <c r="KLV111" s="4"/>
      <c r="KLW111" s="4"/>
      <c r="KLX111" s="4"/>
      <c r="KLY111" s="4"/>
      <c r="KLZ111" s="4"/>
      <c r="KMA111" s="4"/>
      <c r="KMB111" s="4"/>
      <c r="KMC111" s="4"/>
      <c r="KMD111" s="4"/>
      <c r="KME111" s="4"/>
      <c r="KMF111" s="4"/>
      <c r="KMG111" s="4"/>
      <c r="KMH111" s="4"/>
      <c r="KMI111" s="4"/>
      <c r="KMJ111" s="4"/>
      <c r="KMK111" s="4"/>
      <c r="KML111" s="4"/>
      <c r="KMM111" s="4"/>
      <c r="KMN111" s="4"/>
      <c r="KMO111" s="4"/>
      <c r="KMP111" s="4"/>
      <c r="KMQ111" s="4"/>
      <c r="KMR111" s="4"/>
      <c r="KMS111" s="4"/>
      <c r="KMT111" s="4"/>
      <c r="KMU111" s="4"/>
      <c r="KMV111" s="4"/>
      <c r="KMW111" s="4"/>
      <c r="KMX111" s="4"/>
      <c r="KMY111" s="4"/>
      <c r="KMZ111" s="4"/>
      <c r="KNA111" s="4"/>
      <c r="KNB111" s="4"/>
      <c r="KNC111" s="4"/>
      <c r="KND111" s="4"/>
      <c r="KNE111" s="4"/>
      <c r="KNF111" s="4"/>
      <c r="KNG111" s="4"/>
      <c r="KNH111" s="4"/>
      <c r="KNI111" s="4"/>
      <c r="KNJ111" s="4"/>
      <c r="KNK111" s="4"/>
      <c r="KNL111" s="4"/>
      <c r="KNM111" s="4"/>
      <c r="KNN111" s="4"/>
      <c r="KNO111" s="4"/>
      <c r="KNP111" s="4"/>
      <c r="KNQ111" s="4"/>
      <c r="KNR111" s="4"/>
      <c r="KNS111" s="4"/>
      <c r="KNT111" s="4"/>
      <c r="KNU111" s="4"/>
      <c r="KNV111" s="4"/>
      <c r="KNW111" s="4"/>
      <c r="KNX111" s="4"/>
      <c r="KNY111" s="4"/>
      <c r="KNZ111" s="4"/>
      <c r="KOA111" s="4"/>
      <c r="KOB111" s="4"/>
      <c r="KOC111" s="4"/>
      <c r="KOD111" s="4"/>
      <c r="KOE111" s="4"/>
      <c r="KOF111" s="4"/>
      <c r="KOG111" s="4"/>
      <c r="KOH111" s="4"/>
      <c r="KOI111" s="4"/>
      <c r="KOJ111" s="4"/>
      <c r="KOK111" s="4"/>
      <c r="KOL111" s="4"/>
      <c r="KOM111" s="4"/>
      <c r="KON111" s="4"/>
      <c r="KOO111" s="4"/>
      <c r="KOP111" s="4"/>
      <c r="KOQ111" s="4"/>
      <c r="KOR111" s="4"/>
      <c r="KOS111" s="4"/>
      <c r="KOT111" s="4"/>
      <c r="KOU111" s="4"/>
      <c r="KOV111" s="4"/>
      <c r="KOW111" s="4"/>
      <c r="KOX111" s="4"/>
      <c r="KOY111" s="4"/>
      <c r="KOZ111" s="4"/>
      <c r="KPA111" s="4"/>
      <c r="KPB111" s="4"/>
      <c r="KPC111" s="4"/>
      <c r="KPD111" s="4"/>
      <c r="KPE111" s="4"/>
      <c r="KPF111" s="4"/>
      <c r="KPG111" s="4"/>
      <c r="KPH111" s="4"/>
      <c r="KPI111" s="4"/>
      <c r="KPJ111" s="4"/>
      <c r="KPK111" s="4"/>
      <c r="KPL111" s="4"/>
      <c r="KPM111" s="4"/>
      <c r="KPN111" s="4"/>
      <c r="KPO111" s="4"/>
      <c r="KPP111" s="4"/>
      <c r="KPQ111" s="4"/>
      <c r="KPR111" s="4"/>
      <c r="KPS111" s="4"/>
      <c r="KPT111" s="4"/>
      <c r="KPU111" s="4"/>
      <c r="KPV111" s="4"/>
      <c r="KPW111" s="4"/>
      <c r="KPX111" s="4"/>
      <c r="KPY111" s="4"/>
      <c r="KPZ111" s="4"/>
      <c r="KQA111" s="4"/>
      <c r="KQB111" s="4"/>
      <c r="KQC111" s="4"/>
      <c r="KQD111" s="4"/>
      <c r="KQE111" s="4"/>
      <c r="KQF111" s="4"/>
      <c r="KQG111" s="4"/>
      <c r="KQH111" s="4"/>
      <c r="KQI111" s="4"/>
      <c r="KQJ111" s="4"/>
      <c r="KQK111" s="4"/>
      <c r="KQL111" s="4"/>
      <c r="KQM111" s="4"/>
      <c r="KQN111" s="4"/>
      <c r="KQO111" s="4"/>
      <c r="KQP111" s="4"/>
      <c r="KQQ111" s="4"/>
      <c r="KQR111" s="4"/>
      <c r="KQS111" s="4"/>
      <c r="KQT111" s="4"/>
      <c r="KQU111" s="4"/>
      <c r="KQV111" s="4"/>
      <c r="KQW111" s="4"/>
      <c r="KQX111" s="4"/>
      <c r="KQY111" s="4"/>
      <c r="KQZ111" s="4"/>
      <c r="KRA111" s="4"/>
      <c r="KRB111" s="4"/>
      <c r="KRC111" s="4"/>
      <c r="KRD111" s="4"/>
      <c r="KRE111" s="4"/>
      <c r="KRF111" s="4"/>
      <c r="KRG111" s="4"/>
      <c r="KRH111" s="4"/>
      <c r="KRI111" s="4"/>
      <c r="KRJ111" s="4"/>
      <c r="KRK111" s="4"/>
      <c r="KRL111" s="4"/>
      <c r="KRM111" s="4"/>
      <c r="KRN111" s="4"/>
      <c r="KRO111" s="4"/>
      <c r="KRP111" s="4"/>
      <c r="KRQ111" s="4"/>
      <c r="KRR111" s="4"/>
      <c r="KRS111" s="4"/>
      <c r="KRT111" s="4"/>
      <c r="KRU111" s="4"/>
      <c r="KRV111" s="4"/>
      <c r="KRW111" s="4"/>
      <c r="KRX111" s="4"/>
      <c r="KRY111" s="4"/>
      <c r="KRZ111" s="4"/>
      <c r="KSA111" s="4"/>
      <c r="KSB111" s="4"/>
      <c r="KSC111" s="4"/>
      <c r="KSD111" s="4"/>
      <c r="KSE111" s="4"/>
      <c r="KSF111" s="4"/>
      <c r="KSG111" s="4"/>
      <c r="KSH111" s="4"/>
      <c r="KSI111" s="4"/>
      <c r="KSJ111" s="4"/>
      <c r="KSK111" s="4"/>
      <c r="KSL111" s="4"/>
      <c r="KSM111" s="4"/>
      <c r="KSN111" s="4"/>
      <c r="KSO111" s="4"/>
      <c r="KSP111" s="4"/>
      <c r="KSQ111" s="4"/>
      <c r="KSR111" s="4"/>
      <c r="KSS111" s="4"/>
      <c r="KST111" s="4"/>
      <c r="KSU111" s="4"/>
      <c r="KSV111" s="4"/>
      <c r="KSW111" s="4"/>
      <c r="KSX111" s="4"/>
      <c r="KSY111" s="4"/>
      <c r="KSZ111" s="4"/>
      <c r="KTA111" s="4"/>
      <c r="KTB111" s="4"/>
      <c r="KTC111" s="4"/>
      <c r="KTD111" s="4"/>
      <c r="KTE111" s="4"/>
      <c r="KTF111" s="4"/>
      <c r="KTG111" s="4"/>
      <c r="KTH111" s="4"/>
      <c r="KTI111" s="4"/>
      <c r="KTJ111" s="4"/>
      <c r="KTK111" s="4"/>
      <c r="KTL111" s="4"/>
      <c r="KTM111" s="4"/>
      <c r="KTN111" s="4"/>
      <c r="KTO111" s="4"/>
      <c r="KTP111" s="4"/>
      <c r="KTQ111" s="4"/>
      <c r="KTR111" s="4"/>
      <c r="KTS111" s="4"/>
      <c r="KTT111" s="4"/>
      <c r="KTU111" s="4"/>
      <c r="KTV111" s="4"/>
      <c r="KTW111" s="4"/>
      <c r="KTX111" s="4"/>
      <c r="KTY111" s="4"/>
      <c r="KTZ111" s="4"/>
      <c r="KUA111" s="4"/>
      <c r="KUB111" s="4"/>
      <c r="KUC111" s="4"/>
      <c r="KUD111" s="4"/>
      <c r="KUE111" s="4"/>
      <c r="KUF111" s="4"/>
      <c r="KUG111" s="4"/>
      <c r="KUH111" s="4"/>
      <c r="KUI111" s="4"/>
      <c r="KUJ111" s="4"/>
      <c r="KUK111" s="4"/>
      <c r="KUL111" s="4"/>
      <c r="KUM111" s="4"/>
      <c r="KUN111" s="4"/>
      <c r="KUO111" s="4"/>
      <c r="KUP111" s="4"/>
      <c r="KUQ111" s="4"/>
      <c r="KUR111" s="4"/>
      <c r="KUS111" s="4"/>
      <c r="KUT111" s="4"/>
      <c r="KUU111" s="4"/>
      <c r="KUV111" s="4"/>
      <c r="KUW111" s="4"/>
      <c r="KUX111" s="4"/>
      <c r="KUY111" s="4"/>
      <c r="KUZ111" s="4"/>
      <c r="KVA111" s="4"/>
      <c r="KVB111" s="4"/>
      <c r="KVC111" s="4"/>
      <c r="KVD111" s="4"/>
      <c r="KVE111" s="4"/>
      <c r="KVF111" s="4"/>
      <c r="KVG111" s="4"/>
      <c r="KVH111" s="4"/>
      <c r="KVI111" s="4"/>
      <c r="KVJ111" s="4"/>
      <c r="KVK111" s="4"/>
      <c r="KVL111" s="4"/>
      <c r="KVM111" s="4"/>
      <c r="KVN111" s="4"/>
      <c r="KVO111" s="4"/>
      <c r="KVP111" s="4"/>
      <c r="KVQ111" s="4"/>
      <c r="KVR111" s="4"/>
      <c r="KVS111" s="4"/>
      <c r="KVT111" s="4"/>
      <c r="KVU111" s="4"/>
      <c r="KVV111" s="4"/>
      <c r="KVW111" s="4"/>
      <c r="KVX111" s="4"/>
      <c r="KVY111" s="4"/>
      <c r="KVZ111" s="4"/>
      <c r="KWA111" s="4"/>
      <c r="KWB111" s="4"/>
      <c r="KWC111" s="4"/>
      <c r="KWD111" s="4"/>
      <c r="KWE111" s="4"/>
      <c r="KWF111" s="4"/>
      <c r="KWG111" s="4"/>
      <c r="KWH111" s="4"/>
      <c r="KWI111" s="4"/>
      <c r="KWJ111" s="4"/>
      <c r="KWK111" s="4"/>
      <c r="KWL111" s="4"/>
      <c r="KWM111" s="4"/>
      <c r="KWN111" s="4"/>
      <c r="KWO111" s="4"/>
      <c r="KWP111" s="4"/>
      <c r="KWQ111" s="4"/>
      <c r="KWR111" s="4"/>
      <c r="KWS111" s="4"/>
      <c r="KWT111" s="4"/>
      <c r="KWU111" s="4"/>
      <c r="KWV111" s="4"/>
      <c r="KWW111" s="4"/>
      <c r="KWX111" s="4"/>
      <c r="KWY111" s="4"/>
      <c r="KWZ111" s="4"/>
      <c r="KXA111" s="4"/>
      <c r="KXB111" s="4"/>
      <c r="KXC111" s="4"/>
      <c r="KXD111" s="4"/>
      <c r="KXE111" s="4"/>
      <c r="KXF111" s="4"/>
      <c r="KXG111" s="4"/>
      <c r="KXH111" s="4"/>
      <c r="KXI111" s="4"/>
      <c r="KXJ111" s="4"/>
      <c r="KXK111" s="4"/>
      <c r="KXL111" s="4"/>
      <c r="KXM111" s="4"/>
      <c r="KXN111" s="4"/>
      <c r="KXO111" s="4"/>
      <c r="KXP111" s="4"/>
      <c r="KXQ111" s="4"/>
      <c r="KXR111" s="4"/>
      <c r="KXS111" s="4"/>
      <c r="KXT111" s="4"/>
      <c r="KXU111" s="4"/>
      <c r="KXV111" s="4"/>
      <c r="KXW111" s="4"/>
      <c r="KXX111" s="4"/>
      <c r="KXY111" s="4"/>
      <c r="KXZ111" s="4"/>
      <c r="KYA111" s="4"/>
      <c r="KYB111" s="4"/>
      <c r="KYC111" s="4"/>
      <c r="KYD111" s="4"/>
      <c r="KYE111" s="4"/>
      <c r="KYF111" s="4"/>
      <c r="KYG111" s="4"/>
      <c r="KYH111" s="4"/>
      <c r="KYI111" s="4"/>
      <c r="KYJ111" s="4"/>
      <c r="KYK111" s="4"/>
      <c r="KYL111" s="4"/>
      <c r="KYM111" s="4"/>
      <c r="KYN111" s="4"/>
      <c r="KYO111" s="4"/>
      <c r="KYP111" s="4"/>
      <c r="KYQ111" s="4"/>
      <c r="KYR111" s="4"/>
      <c r="KYS111" s="4"/>
      <c r="KYT111" s="4"/>
      <c r="KYU111" s="4"/>
      <c r="KYV111" s="4"/>
      <c r="KYW111" s="4"/>
      <c r="KYX111" s="4"/>
      <c r="KYY111" s="4"/>
      <c r="KYZ111" s="4"/>
      <c r="KZA111" s="4"/>
      <c r="KZB111" s="4"/>
      <c r="KZC111" s="4"/>
      <c r="KZD111" s="4"/>
      <c r="KZE111" s="4"/>
      <c r="KZF111" s="4"/>
      <c r="KZG111" s="4"/>
      <c r="KZH111" s="4"/>
      <c r="KZI111" s="4"/>
      <c r="KZJ111" s="4"/>
      <c r="KZK111" s="4"/>
      <c r="KZL111" s="4"/>
      <c r="KZM111" s="4"/>
      <c r="KZN111" s="4"/>
      <c r="KZO111" s="4"/>
      <c r="KZP111" s="4"/>
      <c r="KZQ111" s="4"/>
      <c r="KZR111" s="4"/>
      <c r="KZS111" s="4"/>
      <c r="KZT111" s="4"/>
      <c r="KZU111" s="4"/>
      <c r="KZV111" s="4"/>
      <c r="KZW111" s="4"/>
      <c r="KZX111" s="4"/>
      <c r="KZY111" s="4"/>
      <c r="KZZ111" s="4"/>
      <c r="LAA111" s="4"/>
      <c r="LAB111" s="4"/>
      <c r="LAC111" s="4"/>
      <c r="LAD111" s="4"/>
      <c r="LAE111" s="4"/>
      <c r="LAF111" s="4"/>
      <c r="LAG111" s="4"/>
      <c r="LAH111" s="4"/>
      <c r="LAI111" s="4"/>
      <c r="LAJ111" s="4"/>
      <c r="LAK111" s="4"/>
      <c r="LAL111" s="4"/>
      <c r="LAM111" s="4"/>
      <c r="LAN111" s="4"/>
      <c r="LAO111" s="4"/>
      <c r="LAP111" s="4"/>
      <c r="LAQ111" s="4"/>
      <c r="LAR111" s="4"/>
      <c r="LAS111" s="4"/>
      <c r="LAT111" s="4"/>
      <c r="LAU111" s="4"/>
      <c r="LAV111" s="4"/>
      <c r="LAW111" s="4"/>
      <c r="LAX111" s="4"/>
      <c r="LAY111" s="4"/>
      <c r="LAZ111" s="4"/>
      <c r="LBA111" s="4"/>
      <c r="LBB111" s="4"/>
      <c r="LBC111" s="4"/>
      <c r="LBD111" s="4"/>
      <c r="LBE111" s="4"/>
      <c r="LBF111" s="4"/>
      <c r="LBG111" s="4"/>
      <c r="LBH111" s="4"/>
      <c r="LBI111" s="4"/>
      <c r="LBJ111" s="4"/>
      <c r="LBK111" s="4"/>
      <c r="LBL111" s="4"/>
      <c r="LBM111" s="4"/>
      <c r="LBN111" s="4"/>
      <c r="LBO111" s="4"/>
      <c r="LBP111" s="4"/>
      <c r="LBQ111" s="4"/>
      <c r="LBR111" s="4"/>
      <c r="LBS111" s="4"/>
      <c r="LBT111" s="4"/>
      <c r="LBU111" s="4"/>
      <c r="LBV111" s="4"/>
      <c r="LBW111" s="4"/>
      <c r="LBX111" s="4"/>
      <c r="LBY111" s="4"/>
      <c r="LBZ111" s="4"/>
      <c r="LCA111" s="4"/>
      <c r="LCB111" s="4"/>
      <c r="LCC111" s="4"/>
      <c r="LCD111" s="4"/>
      <c r="LCE111" s="4"/>
      <c r="LCF111" s="4"/>
      <c r="LCG111" s="4"/>
      <c r="LCH111" s="4"/>
      <c r="LCI111" s="4"/>
      <c r="LCJ111" s="4"/>
      <c r="LCK111" s="4"/>
      <c r="LCL111" s="4"/>
      <c r="LCM111" s="4"/>
      <c r="LCN111" s="4"/>
      <c r="LCO111" s="4"/>
      <c r="LCP111" s="4"/>
      <c r="LCQ111" s="4"/>
      <c r="LCR111" s="4"/>
      <c r="LCS111" s="4"/>
      <c r="LCT111" s="4"/>
      <c r="LCU111" s="4"/>
      <c r="LCV111" s="4"/>
      <c r="LCW111" s="4"/>
      <c r="LCX111" s="4"/>
      <c r="LCY111" s="4"/>
      <c r="LCZ111" s="4"/>
      <c r="LDA111" s="4"/>
      <c r="LDB111" s="4"/>
      <c r="LDC111" s="4"/>
      <c r="LDD111" s="4"/>
      <c r="LDE111" s="4"/>
      <c r="LDF111" s="4"/>
      <c r="LDG111" s="4"/>
      <c r="LDH111" s="4"/>
      <c r="LDI111" s="4"/>
      <c r="LDJ111" s="4"/>
      <c r="LDK111" s="4"/>
      <c r="LDL111" s="4"/>
      <c r="LDM111" s="4"/>
      <c r="LDN111" s="4"/>
      <c r="LDO111" s="4"/>
      <c r="LDP111" s="4"/>
      <c r="LDQ111" s="4"/>
      <c r="LDR111" s="4"/>
      <c r="LDS111" s="4"/>
      <c r="LDT111" s="4"/>
      <c r="LDU111" s="4"/>
      <c r="LDV111" s="4"/>
      <c r="LDW111" s="4"/>
      <c r="LDX111" s="4"/>
      <c r="LDY111" s="4"/>
      <c r="LDZ111" s="4"/>
      <c r="LEA111" s="4"/>
      <c r="LEB111" s="4"/>
      <c r="LEC111" s="4"/>
      <c r="LED111" s="4"/>
      <c r="LEE111" s="4"/>
      <c r="LEF111" s="4"/>
      <c r="LEG111" s="4"/>
      <c r="LEH111" s="4"/>
      <c r="LEI111" s="4"/>
      <c r="LEJ111" s="4"/>
      <c r="LEK111" s="4"/>
      <c r="LEL111" s="4"/>
      <c r="LEM111" s="4"/>
      <c r="LEN111" s="4"/>
      <c r="LEO111" s="4"/>
      <c r="LEP111" s="4"/>
      <c r="LEQ111" s="4"/>
      <c r="LER111" s="4"/>
      <c r="LES111" s="4"/>
      <c r="LET111" s="4"/>
      <c r="LEU111" s="4"/>
      <c r="LEV111" s="4"/>
      <c r="LEW111" s="4"/>
      <c r="LEX111" s="4"/>
      <c r="LEY111" s="4"/>
      <c r="LEZ111" s="4"/>
      <c r="LFA111" s="4"/>
      <c r="LFB111" s="4"/>
      <c r="LFC111" s="4"/>
      <c r="LFD111" s="4"/>
      <c r="LFE111" s="4"/>
      <c r="LFF111" s="4"/>
      <c r="LFG111" s="4"/>
      <c r="LFH111" s="4"/>
      <c r="LFI111" s="4"/>
      <c r="LFJ111" s="4"/>
      <c r="LFK111" s="4"/>
      <c r="LFL111" s="4"/>
      <c r="LFM111" s="4"/>
      <c r="LFN111" s="4"/>
      <c r="LFO111" s="4"/>
      <c r="LFP111" s="4"/>
      <c r="LFQ111" s="4"/>
      <c r="LFR111" s="4"/>
      <c r="LFS111" s="4"/>
      <c r="LFT111" s="4"/>
      <c r="LFU111" s="4"/>
      <c r="LFV111" s="4"/>
      <c r="LFW111" s="4"/>
      <c r="LFX111" s="4"/>
      <c r="LFY111" s="4"/>
      <c r="LFZ111" s="4"/>
      <c r="LGA111" s="4"/>
      <c r="LGB111" s="4"/>
      <c r="LGC111" s="4"/>
      <c r="LGD111" s="4"/>
      <c r="LGE111" s="4"/>
      <c r="LGF111" s="4"/>
      <c r="LGG111" s="4"/>
      <c r="LGH111" s="4"/>
      <c r="LGI111" s="4"/>
      <c r="LGJ111" s="4"/>
      <c r="LGK111" s="4"/>
      <c r="LGL111" s="4"/>
      <c r="LGM111" s="4"/>
      <c r="LGN111" s="4"/>
      <c r="LGO111" s="4"/>
      <c r="LGP111" s="4"/>
      <c r="LGQ111" s="4"/>
      <c r="LGR111" s="4"/>
      <c r="LGS111" s="4"/>
      <c r="LGT111" s="4"/>
      <c r="LGU111" s="4"/>
      <c r="LGV111" s="4"/>
      <c r="LGW111" s="4"/>
      <c r="LGX111" s="4"/>
      <c r="LGY111" s="4"/>
      <c r="LGZ111" s="4"/>
      <c r="LHA111" s="4"/>
      <c r="LHB111" s="4"/>
      <c r="LHC111" s="4"/>
      <c r="LHD111" s="4"/>
      <c r="LHE111" s="4"/>
      <c r="LHF111" s="4"/>
      <c r="LHG111" s="4"/>
      <c r="LHH111" s="4"/>
      <c r="LHI111" s="4"/>
      <c r="LHJ111" s="4"/>
      <c r="LHK111" s="4"/>
      <c r="LHL111" s="4"/>
      <c r="LHM111" s="4"/>
      <c r="LHN111" s="4"/>
      <c r="LHO111" s="4"/>
      <c r="LHP111" s="4"/>
      <c r="LHQ111" s="4"/>
      <c r="LHR111" s="4"/>
      <c r="LHS111" s="4"/>
      <c r="LHT111" s="4"/>
      <c r="LHU111" s="4"/>
      <c r="LHV111" s="4"/>
      <c r="LHW111" s="4"/>
      <c r="LHX111" s="4"/>
      <c r="LHY111" s="4"/>
      <c r="LHZ111" s="4"/>
      <c r="LIA111" s="4"/>
      <c r="LIB111" s="4"/>
      <c r="LIC111" s="4"/>
      <c r="LID111" s="4"/>
      <c r="LIE111" s="4"/>
      <c r="LIF111" s="4"/>
      <c r="LIG111" s="4"/>
      <c r="LIH111" s="4"/>
      <c r="LII111" s="4"/>
      <c r="LIJ111" s="4"/>
      <c r="LIK111" s="4"/>
      <c r="LIL111" s="4"/>
      <c r="LIM111" s="4"/>
      <c r="LIN111" s="4"/>
      <c r="LIO111" s="4"/>
      <c r="LIP111" s="4"/>
      <c r="LIQ111" s="4"/>
      <c r="LIR111" s="4"/>
      <c r="LIS111" s="4"/>
      <c r="LIT111" s="4"/>
      <c r="LIU111" s="4"/>
      <c r="LIV111" s="4"/>
      <c r="LIW111" s="4"/>
      <c r="LIX111" s="4"/>
      <c r="LIY111" s="4"/>
      <c r="LIZ111" s="4"/>
      <c r="LJA111" s="4"/>
      <c r="LJB111" s="4"/>
      <c r="LJC111" s="4"/>
      <c r="LJD111" s="4"/>
      <c r="LJE111" s="4"/>
      <c r="LJF111" s="4"/>
      <c r="LJG111" s="4"/>
      <c r="LJH111" s="4"/>
      <c r="LJI111" s="4"/>
      <c r="LJJ111" s="4"/>
      <c r="LJK111" s="4"/>
      <c r="LJL111" s="4"/>
      <c r="LJM111" s="4"/>
      <c r="LJN111" s="4"/>
      <c r="LJO111" s="4"/>
      <c r="LJP111" s="4"/>
      <c r="LJQ111" s="4"/>
      <c r="LJR111" s="4"/>
      <c r="LJS111" s="4"/>
      <c r="LJT111" s="4"/>
      <c r="LJU111" s="4"/>
      <c r="LJV111" s="4"/>
      <c r="LJW111" s="4"/>
      <c r="LJX111" s="4"/>
      <c r="LJY111" s="4"/>
      <c r="LJZ111" s="4"/>
      <c r="LKA111" s="4"/>
      <c r="LKB111" s="4"/>
      <c r="LKC111" s="4"/>
      <c r="LKD111" s="4"/>
      <c r="LKE111" s="4"/>
      <c r="LKF111" s="4"/>
      <c r="LKG111" s="4"/>
      <c r="LKH111" s="4"/>
      <c r="LKI111" s="4"/>
      <c r="LKJ111" s="4"/>
      <c r="LKK111" s="4"/>
      <c r="LKL111" s="4"/>
      <c r="LKM111" s="4"/>
      <c r="LKN111" s="4"/>
      <c r="LKO111" s="4"/>
      <c r="LKP111" s="4"/>
      <c r="LKQ111" s="4"/>
      <c r="LKR111" s="4"/>
      <c r="LKS111" s="4"/>
      <c r="LKT111" s="4"/>
      <c r="LKU111" s="4"/>
      <c r="LKV111" s="4"/>
      <c r="LKW111" s="4"/>
      <c r="LKX111" s="4"/>
      <c r="LKY111" s="4"/>
      <c r="LKZ111" s="4"/>
      <c r="LLA111" s="4"/>
      <c r="LLB111" s="4"/>
      <c r="LLC111" s="4"/>
      <c r="LLD111" s="4"/>
      <c r="LLE111" s="4"/>
      <c r="LLF111" s="4"/>
      <c r="LLG111" s="4"/>
      <c r="LLH111" s="4"/>
      <c r="LLI111" s="4"/>
      <c r="LLJ111" s="4"/>
      <c r="LLK111" s="4"/>
      <c r="LLL111" s="4"/>
      <c r="LLM111" s="4"/>
      <c r="LLN111" s="4"/>
      <c r="LLO111" s="4"/>
      <c r="LLP111" s="4"/>
      <c r="LLQ111" s="4"/>
      <c r="LLR111" s="4"/>
      <c r="LLS111" s="4"/>
      <c r="LLT111" s="4"/>
      <c r="LLU111" s="4"/>
      <c r="LLV111" s="4"/>
      <c r="LLW111" s="4"/>
      <c r="LLX111" s="4"/>
      <c r="LLY111" s="4"/>
      <c r="LLZ111" s="4"/>
      <c r="LMA111" s="4"/>
      <c r="LMB111" s="4"/>
      <c r="LMC111" s="4"/>
      <c r="LMD111" s="4"/>
      <c r="LME111" s="4"/>
      <c r="LMF111" s="4"/>
      <c r="LMG111" s="4"/>
      <c r="LMH111" s="4"/>
      <c r="LMI111" s="4"/>
      <c r="LMJ111" s="4"/>
      <c r="LMK111" s="4"/>
      <c r="LML111" s="4"/>
      <c r="LMM111" s="4"/>
      <c r="LMN111" s="4"/>
      <c r="LMO111" s="4"/>
      <c r="LMP111" s="4"/>
      <c r="LMQ111" s="4"/>
      <c r="LMR111" s="4"/>
      <c r="LMS111" s="4"/>
      <c r="LMT111" s="4"/>
      <c r="LMU111" s="4"/>
      <c r="LMV111" s="4"/>
      <c r="LMW111" s="4"/>
      <c r="LMX111" s="4"/>
      <c r="LMY111" s="4"/>
      <c r="LMZ111" s="4"/>
      <c r="LNA111" s="4"/>
      <c r="LNB111" s="4"/>
      <c r="LNC111" s="4"/>
      <c r="LND111" s="4"/>
      <c r="LNE111" s="4"/>
      <c r="LNF111" s="4"/>
      <c r="LNG111" s="4"/>
      <c r="LNH111" s="4"/>
      <c r="LNI111" s="4"/>
      <c r="LNJ111" s="4"/>
      <c r="LNK111" s="4"/>
      <c r="LNL111" s="4"/>
      <c r="LNM111" s="4"/>
      <c r="LNN111" s="4"/>
      <c r="LNO111" s="4"/>
      <c r="LNP111" s="4"/>
      <c r="LNQ111" s="4"/>
      <c r="LNR111" s="4"/>
      <c r="LNS111" s="4"/>
      <c r="LNT111" s="4"/>
      <c r="LNU111" s="4"/>
      <c r="LNV111" s="4"/>
      <c r="LNW111" s="4"/>
      <c r="LNX111" s="4"/>
      <c r="LNY111" s="4"/>
      <c r="LNZ111" s="4"/>
      <c r="LOA111" s="4"/>
      <c r="LOB111" s="4"/>
      <c r="LOC111" s="4"/>
      <c r="LOD111" s="4"/>
      <c r="LOE111" s="4"/>
      <c r="LOF111" s="4"/>
      <c r="LOG111" s="4"/>
      <c r="LOH111" s="4"/>
      <c r="LOI111" s="4"/>
      <c r="LOJ111" s="4"/>
      <c r="LOK111" s="4"/>
      <c r="LOL111" s="4"/>
      <c r="LOM111" s="4"/>
      <c r="LON111" s="4"/>
      <c r="LOO111" s="4"/>
      <c r="LOP111" s="4"/>
      <c r="LOQ111" s="4"/>
      <c r="LOR111" s="4"/>
      <c r="LOS111" s="4"/>
      <c r="LOT111" s="4"/>
      <c r="LOU111" s="4"/>
      <c r="LOV111" s="4"/>
      <c r="LOW111" s="4"/>
      <c r="LOX111" s="4"/>
      <c r="LOY111" s="4"/>
      <c r="LOZ111" s="4"/>
      <c r="LPA111" s="4"/>
      <c r="LPB111" s="4"/>
      <c r="LPC111" s="4"/>
      <c r="LPD111" s="4"/>
      <c r="LPE111" s="4"/>
      <c r="LPF111" s="4"/>
      <c r="LPG111" s="4"/>
      <c r="LPH111" s="4"/>
      <c r="LPI111" s="4"/>
      <c r="LPJ111" s="4"/>
      <c r="LPK111" s="4"/>
      <c r="LPL111" s="4"/>
      <c r="LPM111" s="4"/>
      <c r="LPN111" s="4"/>
      <c r="LPO111" s="4"/>
      <c r="LPP111" s="4"/>
      <c r="LPQ111" s="4"/>
      <c r="LPR111" s="4"/>
      <c r="LPS111" s="4"/>
      <c r="LPT111" s="4"/>
      <c r="LPU111" s="4"/>
      <c r="LPV111" s="4"/>
      <c r="LPW111" s="4"/>
      <c r="LPX111" s="4"/>
      <c r="LPY111" s="4"/>
      <c r="LPZ111" s="4"/>
      <c r="LQA111" s="4"/>
      <c r="LQB111" s="4"/>
      <c r="LQC111" s="4"/>
      <c r="LQD111" s="4"/>
      <c r="LQE111" s="4"/>
      <c r="LQF111" s="4"/>
      <c r="LQG111" s="4"/>
      <c r="LQH111" s="4"/>
      <c r="LQI111" s="4"/>
      <c r="LQJ111" s="4"/>
      <c r="LQK111" s="4"/>
      <c r="LQL111" s="4"/>
      <c r="LQM111" s="4"/>
      <c r="LQN111" s="4"/>
      <c r="LQO111" s="4"/>
      <c r="LQP111" s="4"/>
      <c r="LQQ111" s="4"/>
      <c r="LQR111" s="4"/>
      <c r="LQS111" s="4"/>
      <c r="LQT111" s="4"/>
      <c r="LQU111" s="4"/>
      <c r="LQV111" s="4"/>
      <c r="LQW111" s="4"/>
      <c r="LQX111" s="4"/>
      <c r="LQY111" s="4"/>
      <c r="LQZ111" s="4"/>
      <c r="LRA111" s="4"/>
      <c r="LRB111" s="4"/>
      <c r="LRC111" s="4"/>
      <c r="LRD111" s="4"/>
      <c r="LRE111" s="4"/>
      <c r="LRF111" s="4"/>
      <c r="LRG111" s="4"/>
      <c r="LRH111" s="4"/>
      <c r="LRI111" s="4"/>
      <c r="LRJ111" s="4"/>
      <c r="LRK111" s="4"/>
      <c r="LRL111" s="4"/>
      <c r="LRM111" s="4"/>
      <c r="LRN111" s="4"/>
      <c r="LRO111" s="4"/>
      <c r="LRP111" s="4"/>
      <c r="LRQ111" s="4"/>
      <c r="LRR111" s="4"/>
      <c r="LRS111" s="4"/>
      <c r="LRT111" s="4"/>
      <c r="LRU111" s="4"/>
      <c r="LRV111" s="4"/>
      <c r="LRW111" s="4"/>
      <c r="LRX111" s="4"/>
      <c r="LRY111" s="4"/>
      <c r="LRZ111" s="4"/>
      <c r="LSA111" s="4"/>
      <c r="LSB111" s="4"/>
      <c r="LSC111" s="4"/>
      <c r="LSD111" s="4"/>
      <c r="LSE111" s="4"/>
      <c r="LSF111" s="4"/>
      <c r="LSG111" s="4"/>
      <c r="LSH111" s="4"/>
      <c r="LSI111" s="4"/>
      <c r="LSJ111" s="4"/>
      <c r="LSK111" s="4"/>
      <c r="LSL111" s="4"/>
      <c r="LSM111" s="4"/>
      <c r="LSN111" s="4"/>
      <c r="LSO111" s="4"/>
      <c r="LSP111" s="4"/>
      <c r="LSQ111" s="4"/>
      <c r="LSR111" s="4"/>
      <c r="LSS111" s="4"/>
      <c r="LST111" s="4"/>
      <c r="LSU111" s="4"/>
      <c r="LSV111" s="4"/>
      <c r="LSW111" s="4"/>
      <c r="LSX111" s="4"/>
      <c r="LSY111" s="4"/>
      <c r="LSZ111" s="4"/>
      <c r="LTA111" s="4"/>
      <c r="LTB111" s="4"/>
      <c r="LTC111" s="4"/>
      <c r="LTD111" s="4"/>
      <c r="LTE111" s="4"/>
      <c r="LTF111" s="4"/>
      <c r="LTG111" s="4"/>
      <c r="LTH111" s="4"/>
      <c r="LTI111" s="4"/>
      <c r="LTJ111" s="4"/>
      <c r="LTK111" s="4"/>
      <c r="LTL111" s="4"/>
      <c r="LTM111" s="4"/>
      <c r="LTN111" s="4"/>
      <c r="LTO111" s="4"/>
      <c r="LTP111" s="4"/>
      <c r="LTQ111" s="4"/>
      <c r="LTR111" s="4"/>
      <c r="LTS111" s="4"/>
      <c r="LTT111" s="4"/>
      <c r="LTU111" s="4"/>
      <c r="LTV111" s="4"/>
      <c r="LTW111" s="4"/>
      <c r="LTX111" s="4"/>
      <c r="LTY111" s="4"/>
      <c r="LTZ111" s="4"/>
      <c r="LUA111" s="4"/>
      <c r="LUB111" s="4"/>
      <c r="LUC111" s="4"/>
      <c r="LUD111" s="4"/>
      <c r="LUE111" s="4"/>
      <c r="LUF111" s="4"/>
      <c r="LUG111" s="4"/>
      <c r="LUH111" s="4"/>
      <c r="LUI111" s="4"/>
      <c r="LUJ111" s="4"/>
      <c r="LUK111" s="4"/>
      <c r="LUL111" s="4"/>
      <c r="LUM111" s="4"/>
      <c r="LUN111" s="4"/>
      <c r="LUO111" s="4"/>
      <c r="LUP111" s="4"/>
      <c r="LUQ111" s="4"/>
      <c r="LUR111" s="4"/>
      <c r="LUS111" s="4"/>
      <c r="LUT111" s="4"/>
      <c r="LUU111" s="4"/>
      <c r="LUV111" s="4"/>
      <c r="LUW111" s="4"/>
      <c r="LUX111" s="4"/>
      <c r="LUY111" s="4"/>
      <c r="LUZ111" s="4"/>
      <c r="LVA111" s="4"/>
      <c r="LVB111" s="4"/>
      <c r="LVC111" s="4"/>
      <c r="LVD111" s="4"/>
      <c r="LVE111" s="4"/>
      <c r="LVF111" s="4"/>
      <c r="LVG111" s="4"/>
      <c r="LVH111" s="4"/>
      <c r="LVI111" s="4"/>
      <c r="LVJ111" s="4"/>
      <c r="LVK111" s="4"/>
      <c r="LVL111" s="4"/>
      <c r="LVM111" s="4"/>
      <c r="LVN111" s="4"/>
      <c r="LVO111" s="4"/>
      <c r="LVP111" s="4"/>
      <c r="LVQ111" s="4"/>
      <c r="LVR111" s="4"/>
      <c r="LVS111" s="4"/>
      <c r="LVT111" s="4"/>
      <c r="LVU111" s="4"/>
      <c r="LVV111" s="4"/>
      <c r="LVW111" s="4"/>
      <c r="LVX111" s="4"/>
      <c r="LVY111" s="4"/>
      <c r="LVZ111" s="4"/>
      <c r="LWA111" s="4"/>
      <c r="LWB111" s="4"/>
      <c r="LWC111" s="4"/>
      <c r="LWD111" s="4"/>
      <c r="LWE111" s="4"/>
      <c r="LWF111" s="4"/>
      <c r="LWG111" s="4"/>
      <c r="LWH111" s="4"/>
      <c r="LWI111" s="4"/>
      <c r="LWJ111" s="4"/>
      <c r="LWK111" s="4"/>
      <c r="LWL111" s="4"/>
      <c r="LWM111" s="4"/>
      <c r="LWN111" s="4"/>
      <c r="LWO111" s="4"/>
      <c r="LWP111" s="4"/>
      <c r="LWQ111" s="4"/>
      <c r="LWR111" s="4"/>
      <c r="LWS111" s="4"/>
      <c r="LWT111" s="4"/>
      <c r="LWU111" s="4"/>
      <c r="LWV111" s="4"/>
      <c r="LWW111" s="4"/>
      <c r="LWX111" s="4"/>
      <c r="LWY111" s="4"/>
      <c r="LWZ111" s="4"/>
      <c r="LXA111" s="4"/>
      <c r="LXB111" s="4"/>
      <c r="LXC111" s="4"/>
      <c r="LXD111" s="4"/>
      <c r="LXE111" s="4"/>
      <c r="LXF111" s="4"/>
      <c r="LXG111" s="4"/>
      <c r="LXH111" s="4"/>
      <c r="LXI111" s="4"/>
      <c r="LXJ111" s="4"/>
      <c r="LXK111" s="4"/>
      <c r="LXL111" s="4"/>
      <c r="LXM111" s="4"/>
      <c r="LXN111" s="4"/>
      <c r="LXO111" s="4"/>
      <c r="LXP111" s="4"/>
      <c r="LXQ111" s="4"/>
      <c r="LXR111" s="4"/>
      <c r="LXS111" s="4"/>
      <c r="LXT111" s="4"/>
      <c r="LXU111" s="4"/>
      <c r="LXV111" s="4"/>
      <c r="LXW111" s="4"/>
      <c r="LXX111" s="4"/>
      <c r="LXY111" s="4"/>
      <c r="LXZ111" s="4"/>
      <c r="LYA111" s="4"/>
      <c r="LYB111" s="4"/>
      <c r="LYC111" s="4"/>
      <c r="LYD111" s="4"/>
      <c r="LYE111" s="4"/>
      <c r="LYF111" s="4"/>
      <c r="LYG111" s="4"/>
      <c r="LYH111" s="4"/>
      <c r="LYI111" s="4"/>
      <c r="LYJ111" s="4"/>
      <c r="LYK111" s="4"/>
      <c r="LYL111" s="4"/>
      <c r="LYM111" s="4"/>
      <c r="LYN111" s="4"/>
      <c r="LYO111" s="4"/>
      <c r="LYP111" s="4"/>
      <c r="LYQ111" s="4"/>
      <c r="LYR111" s="4"/>
      <c r="LYS111" s="4"/>
      <c r="LYT111" s="4"/>
      <c r="LYU111" s="4"/>
      <c r="LYV111" s="4"/>
      <c r="LYW111" s="4"/>
      <c r="LYX111" s="4"/>
      <c r="LYY111" s="4"/>
      <c r="LYZ111" s="4"/>
      <c r="LZA111" s="4"/>
      <c r="LZB111" s="4"/>
      <c r="LZC111" s="4"/>
      <c r="LZD111" s="4"/>
      <c r="LZE111" s="4"/>
      <c r="LZF111" s="4"/>
      <c r="LZG111" s="4"/>
      <c r="LZH111" s="4"/>
      <c r="LZI111" s="4"/>
      <c r="LZJ111" s="4"/>
      <c r="LZK111" s="4"/>
      <c r="LZL111" s="4"/>
      <c r="LZM111" s="4"/>
      <c r="LZN111" s="4"/>
      <c r="LZO111" s="4"/>
      <c r="LZP111" s="4"/>
      <c r="LZQ111" s="4"/>
      <c r="LZR111" s="4"/>
      <c r="LZS111" s="4"/>
      <c r="LZT111" s="4"/>
      <c r="LZU111" s="4"/>
      <c r="LZV111" s="4"/>
      <c r="LZW111" s="4"/>
      <c r="LZX111" s="4"/>
      <c r="LZY111" s="4"/>
      <c r="LZZ111" s="4"/>
      <c r="MAA111" s="4"/>
      <c r="MAB111" s="4"/>
      <c r="MAC111" s="4"/>
      <c r="MAD111" s="4"/>
      <c r="MAE111" s="4"/>
      <c r="MAF111" s="4"/>
      <c r="MAG111" s="4"/>
      <c r="MAH111" s="4"/>
      <c r="MAI111" s="4"/>
      <c r="MAJ111" s="4"/>
      <c r="MAK111" s="4"/>
      <c r="MAL111" s="4"/>
      <c r="MAM111" s="4"/>
      <c r="MAN111" s="4"/>
      <c r="MAO111" s="4"/>
      <c r="MAP111" s="4"/>
      <c r="MAQ111" s="4"/>
      <c r="MAR111" s="4"/>
      <c r="MAS111" s="4"/>
      <c r="MAT111" s="4"/>
      <c r="MAU111" s="4"/>
      <c r="MAV111" s="4"/>
      <c r="MAW111" s="4"/>
      <c r="MAX111" s="4"/>
      <c r="MAY111" s="4"/>
      <c r="MAZ111" s="4"/>
      <c r="MBA111" s="4"/>
      <c r="MBB111" s="4"/>
      <c r="MBC111" s="4"/>
      <c r="MBD111" s="4"/>
      <c r="MBE111" s="4"/>
      <c r="MBF111" s="4"/>
      <c r="MBG111" s="4"/>
      <c r="MBH111" s="4"/>
      <c r="MBI111" s="4"/>
      <c r="MBJ111" s="4"/>
      <c r="MBK111" s="4"/>
      <c r="MBL111" s="4"/>
      <c r="MBM111" s="4"/>
      <c r="MBN111" s="4"/>
      <c r="MBO111" s="4"/>
      <c r="MBP111" s="4"/>
      <c r="MBQ111" s="4"/>
      <c r="MBR111" s="4"/>
      <c r="MBS111" s="4"/>
      <c r="MBT111" s="4"/>
      <c r="MBU111" s="4"/>
      <c r="MBV111" s="4"/>
      <c r="MBW111" s="4"/>
      <c r="MBX111" s="4"/>
      <c r="MBY111" s="4"/>
      <c r="MBZ111" s="4"/>
      <c r="MCA111" s="4"/>
      <c r="MCB111" s="4"/>
      <c r="MCC111" s="4"/>
      <c r="MCD111" s="4"/>
      <c r="MCE111" s="4"/>
      <c r="MCF111" s="4"/>
      <c r="MCG111" s="4"/>
      <c r="MCH111" s="4"/>
      <c r="MCI111" s="4"/>
      <c r="MCJ111" s="4"/>
      <c r="MCK111" s="4"/>
      <c r="MCL111" s="4"/>
      <c r="MCM111" s="4"/>
      <c r="MCN111" s="4"/>
      <c r="MCO111" s="4"/>
      <c r="MCP111" s="4"/>
      <c r="MCQ111" s="4"/>
      <c r="MCR111" s="4"/>
      <c r="MCS111" s="4"/>
      <c r="MCT111" s="4"/>
      <c r="MCU111" s="4"/>
      <c r="MCV111" s="4"/>
      <c r="MCW111" s="4"/>
      <c r="MCX111" s="4"/>
      <c r="MCY111" s="4"/>
      <c r="MCZ111" s="4"/>
      <c r="MDA111" s="4"/>
      <c r="MDB111" s="4"/>
      <c r="MDC111" s="4"/>
      <c r="MDD111" s="4"/>
      <c r="MDE111" s="4"/>
      <c r="MDF111" s="4"/>
      <c r="MDG111" s="4"/>
      <c r="MDH111" s="4"/>
      <c r="MDI111" s="4"/>
      <c r="MDJ111" s="4"/>
      <c r="MDK111" s="4"/>
      <c r="MDL111" s="4"/>
      <c r="MDM111" s="4"/>
      <c r="MDN111" s="4"/>
      <c r="MDO111" s="4"/>
      <c r="MDP111" s="4"/>
      <c r="MDQ111" s="4"/>
      <c r="MDR111" s="4"/>
      <c r="MDS111" s="4"/>
      <c r="MDT111" s="4"/>
      <c r="MDU111" s="4"/>
      <c r="MDV111" s="4"/>
      <c r="MDW111" s="4"/>
      <c r="MDX111" s="4"/>
      <c r="MDY111" s="4"/>
      <c r="MDZ111" s="4"/>
      <c r="MEA111" s="4"/>
      <c r="MEB111" s="4"/>
      <c r="MEC111" s="4"/>
      <c r="MED111" s="4"/>
      <c r="MEE111" s="4"/>
      <c r="MEF111" s="4"/>
      <c r="MEG111" s="4"/>
      <c r="MEH111" s="4"/>
      <c r="MEI111" s="4"/>
      <c r="MEJ111" s="4"/>
      <c r="MEK111" s="4"/>
      <c r="MEL111" s="4"/>
      <c r="MEM111" s="4"/>
      <c r="MEN111" s="4"/>
      <c r="MEO111" s="4"/>
      <c r="MEP111" s="4"/>
      <c r="MEQ111" s="4"/>
      <c r="MER111" s="4"/>
      <c r="MES111" s="4"/>
      <c r="MET111" s="4"/>
      <c r="MEU111" s="4"/>
      <c r="MEV111" s="4"/>
      <c r="MEW111" s="4"/>
      <c r="MEX111" s="4"/>
      <c r="MEY111" s="4"/>
      <c r="MEZ111" s="4"/>
      <c r="MFA111" s="4"/>
      <c r="MFB111" s="4"/>
      <c r="MFC111" s="4"/>
      <c r="MFD111" s="4"/>
      <c r="MFE111" s="4"/>
      <c r="MFF111" s="4"/>
      <c r="MFG111" s="4"/>
      <c r="MFH111" s="4"/>
      <c r="MFI111" s="4"/>
      <c r="MFJ111" s="4"/>
      <c r="MFK111" s="4"/>
      <c r="MFL111" s="4"/>
      <c r="MFM111" s="4"/>
      <c r="MFN111" s="4"/>
      <c r="MFO111" s="4"/>
      <c r="MFP111" s="4"/>
      <c r="MFQ111" s="4"/>
      <c r="MFR111" s="4"/>
      <c r="MFS111" s="4"/>
      <c r="MFT111" s="4"/>
      <c r="MFU111" s="4"/>
      <c r="MFV111" s="4"/>
      <c r="MFW111" s="4"/>
      <c r="MFX111" s="4"/>
      <c r="MFY111" s="4"/>
      <c r="MFZ111" s="4"/>
      <c r="MGA111" s="4"/>
      <c r="MGB111" s="4"/>
      <c r="MGC111" s="4"/>
      <c r="MGD111" s="4"/>
      <c r="MGE111" s="4"/>
      <c r="MGF111" s="4"/>
      <c r="MGG111" s="4"/>
      <c r="MGH111" s="4"/>
      <c r="MGI111" s="4"/>
      <c r="MGJ111" s="4"/>
      <c r="MGK111" s="4"/>
      <c r="MGL111" s="4"/>
      <c r="MGM111" s="4"/>
      <c r="MGN111" s="4"/>
      <c r="MGO111" s="4"/>
      <c r="MGP111" s="4"/>
      <c r="MGQ111" s="4"/>
      <c r="MGR111" s="4"/>
      <c r="MGS111" s="4"/>
      <c r="MGT111" s="4"/>
      <c r="MGU111" s="4"/>
      <c r="MGV111" s="4"/>
      <c r="MGW111" s="4"/>
      <c r="MGX111" s="4"/>
      <c r="MGY111" s="4"/>
      <c r="MGZ111" s="4"/>
      <c r="MHA111" s="4"/>
      <c r="MHB111" s="4"/>
      <c r="MHC111" s="4"/>
      <c r="MHD111" s="4"/>
      <c r="MHE111" s="4"/>
      <c r="MHF111" s="4"/>
      <c r="MHG111" s="4"/>
      <c r="MHH111" s="4"/>
      <c r="MHI111" s="4"/>
      <c r="MHJ111" s="4"/>
      <c r="MHK111" s="4"/>
      <c r="MHL111" s="4"/>
      <c r="MHM111" s="4"/>
      <c r="MHN111" s="4"/>
      <c r="MHO111" s="4"/>
      <c r="MHP111" s="4"/>
      <c r="MHQ111" s="4"/>
      <c r="MHR111" s="4"/>
      <c r="MHS111" s="4"/>
      <c r="MHT111" s="4"/>
      <c r="MHU111" s="4"/>
      <c r="MHV111" s="4"/>
      <c r="MHW111" s="4"/>
      <c r="MHX111" s="4"/>
      <c r="MHY111" s="4"/>
      <c r="MHZ111" s="4"/>
      <c r="MIA111" s="4"/>
      <c r="MIB111" s="4"/>
      <c r="MIC111" s="4"/>
      <c r="MID111" s="4"/>
      <c r="MIE111" s="4"/>
      <c r="MIF111" s="4"/>
      <c r="MIG111" s="4"/>
      <c r="MIH111" s="4"/>
      <c r="MII111" s="4"/>
      <c r="MIJ111" s="4"/>
      <c r="MIK111" s="4"/>
      <c r="MIL111" s="4"/>
      <c r="MIM111" s="4"/>
      <c r="MIN111" s="4"/>
      <c r="MIO111" s="4"/>
      <c r="MIP111" s="4"/>
      <c r="MIQ111" s="4"/>
      <c r="MIR111" s="4"/>
      <c r="MIS111" s="4"/>
      <c r="MIT111" s="4"/>
      <c r="MIU111" s="4"/>
      <c r="MIV111" s="4"/>
      <c r="MIW111" s="4"/>
      <c r="MIX111" s="4"/>
      <c r="MIY111" s="4"/>
      <c r="MIZ111" s="4"/>
      <c r="MJA111" s="4"/>
      <c r="MJB111" s="4"/>
      <c r="MJC111" s="4"/>
      <c r="MJD111" s="4"/>
      <c r="MJE111" s="4"/>
      <c r="MJF111" s="4"/>
      <c r="MJG111" s="4"/>
      <c r="MJH111" s="4"/>
      <c r="MJI111" s="4"/>
      <c r="MJJ111" s="4"/>
      <c r="MJK111" s="4"/>
      <c r="MJL111" s="4"/>
      <c r="MJM111" s="4"/>
      <c r="MJN111" s="4"/>
      <c r="MJO111" s="4"/>
      <c r="MJP111" s="4"/>
      <c r="MJQ111" s="4"/>
      <c r="MJR111" s="4"/>
      <c r="MJS111" s="4"/>
      <c r="MJT111" s="4"/>
      <c r="MJU111" s="4"/>
      <c r="MJV111" s="4"/>
      <c r="MJW111" s="4"/>
      <c r="MJX111" s="4"/>
      <c r="MJY111" s="4"/>
      <c r="MJZ111" s="4"/>
      <c r="MKA111" s="4"/>
      <c r="MKB111" s="4"/>
      <c r="MKC111" s="4"/>
      <c r="MKD111" s="4"/>
      <c r="MKE111" s="4"/>
      <c r="MKF111" s="4"/>
      <c r="MKG111" s="4"/>
      <c r="MKH111" s="4"/>
      <c r="MKI111" s="4"/>
      <c r="MKJ111" s="4"/>
      <c r="MKK111" s="4"/>
      <c r="MKL111" s="4"/>
      <c r="MKM111" s="4"/>
      <c r="MKN111" s="4"/>
      <c r="MKO111" s="4"/>
      <c r="MKP111" s="4"/>
      <c r="MKQ111" s="4"/>
      <c r="MKR111" s="4"/>
      <c r="MKS111" s="4"/>
      <c r="MKT111" s="4"/>
      <c r="MKU111" s="4"/>
      <c r="MKV111" s="4"/>
      <c r="MKW111" s="4"/>
      <c r="MKX111" s="4"/>
      <c r="MKY111" s="4"/>
      <c r="MKZ111" s="4"/>
      <c r="MLA111" s="4"/>
      <c r="MLB111" s="4"/>
      <c r="MLC111" s="4"/>
      <c r="MLD111" s="4"/>
      <c r="MLE111" s="4"/>
      <c r="MLF111" s="4"/>
      <c r="MLG111" s="4"/>
      <c r="MLH111" s="4"/>
      <c r="MLI111" s="4"/>
      <c r="MLJ111" s="4"/>
      <c r="MLK111" s="4"/>
      <c r="MLL111" s="4"/>
      <c r="MLM111" s="4"/>
      <c r="MLN111" s="4"/>
      <c r="MLO111" s="4"/>
      <c r="MLP111" s="4"/>
      <c r="MLQ111" s="4"/>
      <c r="MLR111" s="4"/>
      <c r="MLS111" s="4"/>
      <c r="MLT111" s="4"/>
      <c r="MLU111" s="4"/>
      <c r="MLV111" s="4"/>
      <c r="MLW111" s="4"/>
      <c r="MLX111" s="4"/>
      <c r="MLY111" s="4"/>
      <c r="MLZ111" s="4"/>
      <c r="MMA111" s="4"/>
      <c r="MMB111" s="4"/>
      <c r="MMC111" s="4"/>
      <c r="MMD111" s="4"/>
      <c r="MME111" s="4"/>
      <c r="MMF111" s="4"/>
      <c r="MMG111" s="4"/>
      <c r="MMH111" s="4"/>
      <c r="MMI111" s="4"/>
      <c r="MMJ111" s="4"/>
      <c r="MMK111" s="4"/>
      <c r="MML111" s="4"/>
      <c r="MMM111" s="4"/>
      <c r="MMN111" s="4"/>
      <c r="MMO111" s="4"/>
      <c r="MMP111" s="4"/>
      <c r="MMQ111" s="4"/>
      <c r="MMR111" s="4"/>
      <c r="MMS111" s="4"/>
      <c r="MMT111" s="4"/>
      <c r="MMU111" s="4"/>
      <c r="MMV111" s="4"/>
      <c r="MMW111" s="4"/>
      <c r="MMX111" s="4"/>
      <c r="MMY111" s="4"/>
      <c r="MMZ111" s="4"/>
      <c r="MNA111" s="4"/>
      <c r="MNB111" s="4"/>
      <c r="MNC111" s="4"/>
      <c r="MND111" s="4"/>
      <c r="MNE111" s="4"/>
      <c r="MNF111" s="4"/>
      <c r="MNG111" s="4"/>
      <c r="MNH111" s="4"/>
      <c r="MNI111" s="4"/>
      <c r="MNJ111" s="4"/>
      <c r="MNK111" s="4"/>
      <c r="MNL111" s="4"/>
      <c r="MNM111" s="4"/>
      <c r="MNN111" s="4"/>
      <c r="MNO111" s="4"/>
      <c r="MNP111" s="4"/>
      <c r="MNQ111" s="4"/>
      <c r="MNR111" s="4"/>
      <c r="MNS111" s="4"/>
      <c r="MNT111" s="4"/>
      <c r="MNU111" s="4"/>
      <c r="MNV111" s="4"/>
      <c r="MNW111" s="4"/>
      <c r="MNX111" s="4"/>
      <c r="MNY111" s="4"/>
      <c r="MNZ111" s="4"/>
      <c r="MOA111" s="4"/>
      <c r="MOB111" s="4"/>
      <c r="MOC111" s="4"/>
      <c r="MOD111" s="4"/>
      <c r="MOE111" s="4"/>
      <c r="MOF111" s="4"/>
      <c r="MOG111" s="4"/>
      <c r="MOH111" s="4"/>
      <c r="MOI111" s="4"/>
      <c r="MOJ111" s="4"/>
      <c r="MOK111" s="4"/>
      <c r="MOL111" s="4"/>
      <c r="MOM111" s="4"/>
      <c r="MON111" s="4"/>
      <c r="MOO111" s="4"/>
      <c r="MOP111" s="4"/>
      <c r="MOQ111" s="4"/>
      <c r="MOR111" s="4"/>
      <c r="MOS111" s="4"/>
      <c r="MOT111" s="4"/>
      <c r="MOU111" s="4"/>
      <c r="MOV111" s="4"/>
      <c r="MOW111" s="4"/>
      <c r="MOX111" s="4"/>
      <c r="MOY111" s="4"/>
      <c r="MOZ111" s="4"/>
      <c r="MPA111" s="4"/>
      <c r="MPB111" s="4"/>
      <c r="MPC111" s="4"/>
      <c r="MPD111" s="4"/>
      <c r="MPE111" s="4"/>
      <c r="MPF111" s="4"/>
      <c r="MPG111" s="4"/>
      <c r="MPH111" s="4"/>
      <c r="MPI111" s="4"/>
      <c r="MPJ111" s="4"/>
      <c r="MPK111" s="4"/>
      <c r="MPL111" s="4"/>
      <c r="MPM111" s="4"/>
      <c r="MPN111" s="4"/>
      <c r="MPO111" s="4"/>
      <c r="MPP111" s="4"/>
      <c r="MPQ111" s="4"/>
      <c r="MPR111" s="4"/>
      <c r="MPS111" s="4"/>
      <c r="MPT111" s="4"/>
      <c r="MPU111" s="4"/>
      <c r="MPV111" s="4"/>
      <c r="MPW111" s="4"/>
      <c r="MPX111" s="4"/>
      <c r="MPY111" s="4"/>
      <c r="MPZ111" s="4"/>
      <c r="MQA111" s="4"/>
      <c r="MQB111" s="4"/>
      <c r="MQC111" s="4"/>
      <c r="MQD111" s="4"/>
      <c r="MQE111" s="4"/>
      <c r="MQF111" s="4"/>
      <c r="MQG111" s="4"/>
      <c r="MQH111" s="4"/>
      <c r="MQI111" s="4"/>
      <c r="MQJ111" s="4"/>
      <c r="MQK111" s="4"/>
      <c r="MQL111" s="4"/>
      <c r="MQM111" s="4"/>
      <c r="MQN111" s="4"/>
      <c r="MQO111" s="4"/>
      <c r="MQP111" s="4"/>
      <c r="MQQ111" s="4"/>
      <c r="MQR111" s="4"/>
      <c r="MQS111" s="4"/>
      <c r="MQT111" s="4"/>
      <c r="MQU111" s="4"/>
      <c r="MQV111" s="4"/>
      <c r="MQW111" s="4"/>
      <c r="MQX111" s="4"/>
      <c r="MQY111" s="4"/>
      <c r="MQZ111" s="4"/>
      <c r="MRA111" s="4"/>
      <c r="MRB111" s="4"/>
      <c r="MRC111" s="4"/>
      <c r="MRD111" s="4"/>
      <c r="MRE111" s="4"/>
      <c r="MRF111" s="4"/>
      <c r="MRG111" s="4"/>
      <c r="MRH111" s="4"/>
      <c r="MRI111" s="4"/>
      <c r="MRJ111" s="4"/>
      <c r="MRK111" s="4"/>
      <c r="MRL111" s="4"/>
      <c r="MRM111" s="4"/>
      <c r="MRN111" s="4"/>
      <c r="MRO111" s="4"/>
      <c r="MRP111" s="4"/>
      <c r="MRQ111" s="4"/>
      <c r="MRR111" s="4"/>
      <c r="MRS111" s="4"/>
      <c r="MRT111" s="4"/>
      <c r="MRU111" s="4"/>
      <c r="MRV111" s="4"/>
      <c r="MRW111" s="4"/>
      <c r="MRX111" s="4"/>
      <c r="MRY111" s="4"/>
      <c r="MRZ111" s="4"/>
      <c r="MSA111" s="4"/>
      <c r="MSB111" s="4"/>
      <c r="MSC111" s="4"/>
      <c r="MSD111" s="4"/>
      <c r="MSE111" s="4"/>
      <c r="MSF111" s="4"/>
      <c r="MSG111" s="4"/>
      <c r="MSH111" s="4"/>
      <c r="MSI111" s="4"/>
      <c r="MSJ111" s="4"/>
      <c r="MSK111" s="4"/>
      <c r="MSL111" s="4"/>
      <c r="MSM111" s="4"/>
      <c r="MSN111" s="4"/>
      <c r="MSO111" s="4"/>
      <c r="MSP111" s="4"/>
      <c r="MSQ111" s="4"/>
      <c r="MSR111" s="4"/>
      <c r="MSS111" s="4"/>
      <c r="MST111" s="4"/>
      <c r="MSU111" s="4"/>
      <c r="MSV111" s="4"/>
      <c r="MSW111" s="4"/>
      <c r="MSX111" s="4"/>
      <c r="MSY111" s="4"/>
      <c r="MSZ111" s="4"/>
      <c r="MTA111" s="4"/>
      <c r="MTB111" s="4"/>
      <c r="MTC111" s="4"/>
      <c r="MTD111" s="4"/>
      <c r="MTE111" s="4"/>
      <c r="MTF111" s="4"/>
      <c r="MTG111" s="4"/>
      <c r="MTH111" s="4"/>
      <c r="MTI111" s="4"/>
      <c r="MTJ111" s="4"/>
      <c r="MTK111" s="4"/>
      <c r="MTL111" s="4"/>
      <c r="MTM111" s="4"/>
      <c r="MTN111" s="4"/>
      <c r="MTO111" s="4"/>
      <c r="MTP111" s="4"/>
      <c r="MTQ111" s="4"/>
      <c r="MTR111" s="4"/>
      <c r="MTS111" s="4"/>
      <c r="MTT111" s="4"/>
      <c r="MTU111" s="4"/>
      <c r="MTV111" s="4"/>
      <c r="MTW111" s="4"/>
      <c r="MTX111" s="4"/>
      <c r="MTY111" s="4"/>
      <c r="MTZ111" s="4"/>
      <c r="MUA111" s="4"/>
      <c r="MUB111" s="4"/>
      <c r="MUC111" s="4"/>
      <c r="MUD111" s="4"/>
      <c r="MUE111" s="4"/>
      <c r="MUF111" s="4"/>
      <c r="MUG111" s="4"/>
      <c r="MUH111" s="4"/>
      <c r="MUI111" s="4"/>
      <c r="MUJ111" s="4"/>
      <c r="MUK111" s="4"/>
      <c r="MUL111" s="4"/>
      <c r="MUM111" s="4"/>
      <c r="MUN111" s="4"/>
      <c r="MUO111" s="4"/>
      <c r="MUP111" s="4"/>
      <c r="MUQ111" s="4"/>
      <c r="MUR111" s="4"/>
      <c r="MUS111" s="4"/>
      <c r="MUT111" s="4"/>
      <c r="MUU111" s="4"/>
      <c r="MUV111" s="4"/>
      <c r="MUW111" s="4"/>
      <c r="MUX111" s="4"/>
      <c r="MUY111" s="4"/>
      <c r="MUZ111" s="4"/>
      <c r="MVA111" s="4"/>
      <c r="MVB111" s="4"/>
      <c r="MVC111" s="4"/>
      <c r="MVD111" s="4"/>
      <c r="MVE111" s="4"/>
      <c r="MVF111" s="4"/>
      <c r="MVG111" s="4"/>
      <c r="MVH111" s="4"/>
      <c r="MVI111" s="4"/>
      <c r="MVJ111" s="4"/>
      <c r="MVK111" s="4"/>
      <c r="MVL111" s="4"/>
      <c r="MVM111" s="4"/>
      <c r="MVN111" s="4"/>
      <c r="MVO111" s="4"/>
      <c r="MVP111" s="4"/>
      <c r="MVQ111" s="4"/>
      <c r="MVR111" s="4"/>
      <c r="MVS111" s="4"/>
      <c r="MVT111" s="4"/>
      <c r="MVU111" s="4"/>
      <c r="MVV111" s="4"/>
      <c r="MVW111" s="4"/>
      <c r="MVX111" s="4"/>
      <c r="MVY111" s="4"/>
      <c r="MVZ111" s="4"/>
      <c r="MWA111" s="4"/>
      <c r="MWB111" s="4"/>
      <c r="MWC111" s="4"/>
      <c r="MWD111" s="4"/>
      <c r="MWE111" s="4"/>
      <c r="MWF111" s="4"/>
      <c r="MWG111" s="4"/>
      <c r="MWH111" s="4"/>
      <c r="MWI111" s="4"/>
      <c r="MWJ111" s="4"/>
      <c r="MWK111" s="4"/>
      <c r="MWL111" s="4"/>
      <c r="MWM111" s="4"/>
      <c r="MWN111" s="4"/>
      <c r="MWO111" s="4"/>
      <c r="MWP111" s="4"/>
      <c r="MWQ111" s="4"/>
      <c r="MWR111" s="4"/>
      <c r="MWS111" s="4"/>
      <c r="MWT111" s="4"/>
      <c r="MWU111" s="4"/>
      <c r="MWV111" s="4"/>
      <c r="MWW111" s="4"/>
      <c r="MWX111" s="4"/>
      <c r="MWY111" s="4"/>
      <c r="MWZ111" s="4"/>
      <c r="MXA111" s="4"/>
      <c r="MXB111" s="4"/>
      <c r="MXC111" s="4"/>
      <c r="MXD111" s="4"/>
      <c r="MXE111" s="4"/>
      <c r="MXF111" s="4"/>
      <c r="MXG111" s="4"/>
      <c r="MXH111" s="4"/>
      <c r="MXI111" s="4"/>
      <c r="MXJ111" s="4"/>
      <c r="MXK111" s="4"/>
      <c r="MXL111" s="4"/>
      <c r="MXM111" s="4"/>
      <c r="MXN111" s="4"/>
      <c r="MXO111" s="4"/>
      <c r="MXP111" s="4"/>
      <c r="MXQ111" s="4"/>
      <c r="MXR111" s="4"/>
      <c r="MXS111" s="4"/>
      <c r="MXT111" s="4"/>
      <c r="MXU111" s="4"/>
      <c r="MXV111" s="4"/>
      <c r="MXW111" s="4"/>
      <c r="MXX111" s="4"/>
      <c r="MXY111" s="4"/>
      <c r="MXZ111" s="4"/>
      <c r="MYA111" s="4"/>
      <c r="MYB111" s="4"/>
      <c r="MYC111" s="4"/>
      <c r="MYD111" s="4"/>
      <c r="MYE111" s="4"/>
      <c r="MYF111" s="4"/>
      <c r="MYG111" s="4"/>
      <c r="MYH111" s="4"/>
      <c r="MYI111" s="4"/>
      <c r="MYJ111" s="4"/>
      <c r="MYK111" s="4"/>
      <c r="MYL111" s="4"/>
      <c r="MYM111" s="4"/>
      <c r="MYN111" s="4"/>
      <c r="MYO111" s="4"/>
      <c r="MYP111" s="4"/>
      <c r="MYQ111" s="4"/>
      <c r="MYR111" s="4"/>
      <c r="MYS111" s="4"/>
      <c r="MYT111" s="4"/>
      <c r="MYU111" s="4"/>
      <c r="MYV111" s="4"/>
      <c r="MYW111" s="4"/>
      <c r="MYX111" s="4"/>
      <c r="MYY111" s="4"/>
      <c r="MYZ111" s="4"/>
      <c r="MZA111" s="4"/>
      <c r="MZB111" s="4"/>
      <c r="MZC111" s="4"/>
      <c r="MZD111" s="4"/>
      <c r="MZE111" s="4"/>
      <c r="MZF111" s="4"/>
      <c r="MZG111" s="4"/>
      <c r="MZH111" s="4"/>
      <c r="MZI111" s="4"/>
      <c r="MZJ111" s="4"/>
      <c r="MZK111" s="4"/>
      <c r="MZL111" s="4"/>
      <c r="MZM111" s="4"/>
      <c r="MZN111" s="4"/>
      <c r="MZO111" s="4"/>
      <c r="MZP111" s="4"/>
      <c r="MZQ111" s="4"/>
      <c r="MZR111" s="4"/>
      <c r="MZS111" s="4"/>
      <c r="MZT111" s="4"/>
      <c r="MZU111" s="4"/>
      <c r="MZV111" s="4"/>
      <c r="MZW111" s="4"/>
      <c r="MZX111" s="4"/>
      <c r="MZY111" s="4"/>
      <c r="MZZ111" s="4"/>
      <c r="NAA111" s="4"/>
      <c r="NAB111" s="4"/>
      <c r="NAC111" s="4"/>
      <c r="NAD111" s="4"/>
      <c r="NAE111" s="4"/>
      <c r="NAF111" s="4"/>
      <c r="NAG111" s="4"/>
      <c r="NAH111" s="4"/>
      <c r="NAI111" s="4"/>
      <c r="NAJ111" s="4"/>
      <c r="NAK111" s="4"/>
      <c r="NAL111" s="4"/>
      <c r="NAM111" s="4"/>
      <c r="NAN111" s="4"/>
      <c r="NAO111" s="4"/>
      <c r="NAP111" s="4"/>
      <c r="NAQ111" s="4"/>
      <c r="NAR111" s="4"/>
      <c r="NAS111" s="4"/>
      <c r="NAT111" s="4"/>
      <c r="NAU111" s="4"/>
      <c r="NAV111" s="4"/>
      <c r="NAW111" s="4"/>
      <c r="NAX111" s="4"/>
      <c r="NAY111" s="4"/>
      <c r="NAZ111" s="4"/>
      <c r="NBA111" s="4"/>
      <c r="NBB111" s="4"/>
      <c r="NBC111" s="4"/>
      <c r="NBD111" s="4"/>
      <c r="NBE111" s="4"/>
      <c r="NBF111" s="4"/>
      <c r="NBG111" s="4"/>
      <c r="NBH111" s="4"/>
      <c r="NBI111" s="4"/>
      <c r="NBJ111" s="4"/>
      <c r="NBK111" s="4"/>
      <c r="NBL111" s="4"/>
      <c r="NBM111" s="4"/>
      <c r="NBN111" s="4"/>
      <c r="NBO111" s="4"/>
      <c r="NBP111" s="4"/>
      <c r="NBQ111" s="4"/>
      <c r="NBR111" s="4"/>
      <c r="NBS111" s="4"/>
      <c r="NBT111" s="4"/>
      <c r="NBU111" s="4"/>
      <c r="NBV111" s="4"/>
      <c r="NBW111" s="4"/>
      <c r="NBX111" s="4"/>
      <c r="NBY111" s="4"/>
      <c r="NBZ111" s="4"/>
      <c r="NCA111" s="4"/>
      <c r="NCB111" s="4"/>
      <c r="NCC111" s="4"/>
      <c r="NCD111" s="4"/>
      <c r="NCE111" s="4"/>
      <c r="NCF111" s="4"/>
      <c r="NCG111" s="4"/>
      <c r="NCH111" s="4"/>
      <c r="NCI111" s="4"/>
      <c r="NCJ111" s="4"/>
      <c r="NCK111" s="4"/>
      <c r="NCL111" s="4"/>
      <c r="NCM111" s="4"/>
      <c r="NCN111" s="4"/>
      <c r="NCO111" s="4"/>
      <c r="NCP111" s="4"/>
      <c r="NCQ111" s="4"/>
      <c r="NCR111" s="4"/>
      <c r="NCS111" s="4"/>
      <c r="NCT111" s="4"/>
      <c r="NCU111" s="4"/>
      <c r="NCV111" s="4"/>
      <c r="NCW111" s="4"/>
      <c r="NCX111" s="4"/>
      <c r="NCY111" s="4"/>
      <c r="NCZ111" s="4"/>
      <c r="NDA111" s="4"/>
      <c r="NDB111" s="4"/>
      <c r="NDC111" s="4"/>
      <c r="NDD111" s="4"/>
      <c r="NDE111" s="4"/>
      <c r="NDF111" s="4"/>
      <c r="NDG111" s="4"/>
      <c r="NDH111" s="4"/>
      <c r="NDI111" s="4"/>
      <c r="NDJ111" s="4"/>
      <c r="NDK111" s="4"/>
      <c r="NDL111" s="4"/>
      <c r="NDM111" s="4"/>
      <c r="NDN111" s="4"/>
      <c r="NDO111" s="4"/>
      <c r="NDP111" s="4"/>
      <c r="NDQ111" s="4"/>
      <c r="NDR111" s="4"/>
      <c r="NDS111" s="4"/>
      <c r="NDT111" s="4"/>
      <c r="NDU111" s="4"/>
      <c r="NDV111" s="4"/>
      <c r="NDW111" s="4"/>
      <c r="NDX111" s="4"/>
      <c r="NDY111" s="4"/>
      <c r="NDZ111" s="4"/>
      <c r="NEA111" s="4"/>
      <c r="NEB111" s="4"/>
      <c r="NEC111" s="4"/>
      <c r="NED111" s="4"/>
      <c r="NEE111" s="4"/>
      <c r="NEF111" s="4"/>
      <c r="NEG111" s="4"/>
      <c r="NEH111" s="4"/>
      <c r="NEI111" s="4"/>
      <c r="NEJ111" s="4"/>
      <c r="NEK111" s="4"/>
      <c r="NEL111" s="4"/>
      <c r="NEM111" s="4"/>
      <c r="NEN111" s="4"/>
      <c r="NEO111" s="4"/>
      <c r="NEP111" s="4"/>
      <c r="NEQ111" s="4"/>
      <c r="NER111" s="4"/>
      <c r="NES111" s="4"/>
      <c r="NET111" s="4"/>
      <c r="NEU111" s="4"/>
      <c r="NEV111" s="4"/>
      <c r="NEW111" s="4"/>
      <c r="NEX111" s="4"/>
      <c r="NEY111" s="4"/>
      <c r="NEZ111" s="4"/>
      <c r="NFA111" s="4"/>
      <c r="NFB111" s="4"/>
      <c r="NFC111" s="4"/>
      <c r="NFD111" s="4"/>
      <c r="NFE111" s="4"/>
      <c r="NFF111" s="4"/>
      <c r="NFG111" s="4"/>
      <c r="NFH111" s="4"/>
      <c r="NFI111" s="4"/>
      <c r="NFJ111" s="4"/>
      <c r="NFK111" s="4"/>
      <c r="NFL111" s="4"/>
      <c r="NFM111" s="4"/>
      <c r="NFN111" s="4"/>
      <c r="NFO111" s="4"/>
      <c r="NFP111" s="4"/>
      <c r="NFQ111" s="4"/>
      <c r="NFR111" s="4"/>
      <c r="NFS111" s="4"/>
      <c r="NFT111" s="4"/>
      <c r="NFU111" s="4"/>
      <c r="NFV111" s="4"/>
      <c r="NFW111" s="4"/>
      <c r="NFX111" s="4"/>
      <c r="NFY111" s="4"/>
      <c r="NFZ111" s="4"/>
      <c r="NGA111" s="4"/>
      <c r="NGB111" s="4"/>
      <c r="NGC111" s="4"/>
      <c r="NGD111" s="4"/>
      <c r="NGE111" s="4"/>
      <c r="NGF111" s="4"/>
      <c r="NGG111" s="4"/>
      <c r="NGH111" s="4"/>
      <c r="NGI111" s="4"/>
      <c r="NGJ111" s="4"/>
      <c r="NGK111" s="4"/>
      <c r="NGL111" s="4"/>
      <c r="NGM111" s="4"/>
      <c r="NGN111" s="4"/>
      <c r="NGO111" s="4"/>
      <c r="NGP111" s="4"/>
      <c r="NGQ111" s="4"/>
      <c r="NGR111" s="4"/>
      <c r="NGS111" s="4"/>
      <c r="NGT111" s="4"/>
      <c r="NGU111" s="4"/>
      <c r="NGV111" s="4"/>
      <c r="NGW111" s="4"/>
      <c r="NGX111" s="4"/>
      <c r="NGY111" s="4"/>
      <c r="NGZ111" s="4"/>
      <c r="NHA111" s="4"/>
      <c r="NHB111" s="4"/>
      <c r="NHC111" s="4"/>
      <c r="NHD111" s="4"/>
      <c r="NHE111" s="4"/>
      <c r="NHF111" s="4"/>
      <c r="NHG111" s="4"/>
      <c r="NHH111" s="4"/>
      <c r="NHI111" s="4"/>
      <c r="NHJ111" s="4"/>
      <c r="NHK111" s="4"/>
      <c r="NHL111" s="4"/>
      <c r="NHM111" s="4"/>
      <c r="NHN111" s="4"/>
      <c r="NHO111" s="4"/>
      <c r="NHP111" s="4"/>
      <c r="NHQ111" s="4"/>
      <c r="NHR111" s="4"/>
      <c r="NHS111" s="4"/>
      <c r="NHT111" s="4"/>
      <c r="NHU111" s="4"/>
      <c r="NHV111" s="4"/>
      <c r="NHW111" s="4"/>
      <c r="NHX111" s="4"/>
      <c r="NHY111" s="4"/>
      <c r="NHZ111" s="4"/>
      <c r="NIA111" s="4"/>
      <c r="NIB111" s="4"/>
      <c r="NIC111" s="4"/>
      <c r="NID111" s="4"/>
      <c r="NIE111" s="4"/>
      <c r="NIF111" s="4"/>
      <c r="NIG111" s="4"/>
      <c r="NIH111" s="4"/>
      <c r="NII111" s="4"/>
      <c r="NIJ111" s="4"/>
      <c r="NIK111" s="4"/>
      <c r="NIL111" s="4"/>
      <c r="NIM111" s="4"/>
      <c r="NIN111" s="4"/>
      <c r="NIO111" s="4"/>
      <c r="NIP111" s="4"/>
      <c r="NIQ111" s="4"/>
      <c r="NIR111" s="4"/>
      <c r="NIS111" s="4"/>
      <c r="NIT111" s="4"/>
      <c r="NIU111" s="4"/>
      <c r="NIV111" s="4"/>
      <c r="NIW111" s="4"/>
      <c r="NIX111" s="4"/>
      <c r="NIY111" s="4"/>
      <c r="NIZ111" s="4"/>
      <c r="NJA111" s="4"/>
      <c r="NJB111" s="4"/>
      <c r="NJC111" s="4"/>
      <c r="NJD111" s="4"/>
      <c r="NJE111" s="4"/>
      <c r="NJF111" s="4"/>
      <c r="NJG111" s="4"/>
      <c r="NJH111" s="4"/>
      <c r="NJI111" s="4"/>
      <c r="NJJ111" s="4"/>
      <c r="NJK111" s="4"/>
      <c r="NJL111" s="4"/>
      <c r="NJM111" s="4"/>
      <c r="NJN111" s="4"/>
      <c r="NJO111" s="4"/>
      <c r="NJP111" s="4"/>
      <c r="NJQ111" s="4"/>
      <c r="NJR111" s="4"/>
      <c r="NJS111" s="4"/>
      <c r="NJT111" s="4"/>
      <c r="NJU111" s="4"/>
      <c r="NJV111" s="4"/>
      <c r="NJW111" s="4"/>
      <c r="NJX111" s="4"/>
      <c r="NJY111" s="4"/>
      <c r="NJZ111" s="4"/>
      <c r="NKA111" s="4"/>
      <c r="NKB111" s="4"/>
      <c r="NKC111" s="4"/>
      <c r="NKD111" s="4"/>
      <c r="NKE111" s="4"/>
      <c r="NKF111" s="4"/>
      <c r="NKG111" s="4"/>
      <c r="NKH111" s="4"/>
      <c r="NKI111" s="4"/>
      <c r="NKJ111" s="4"/>
      <c r="NKK111" s="4"/>
      <c r="NKL111" s="4"/>
      <c r="NKM111" s="4"/>
      <c r="NKN111" s="4"/>
      <c r="NKO111" s="4"/>
      <c r="NKP111" s="4"/>
      <c r="NKQ111" s="4"/>
      <c r="NKR111" s="4"/>
      <c r="NKS111" s="4"/>
      <c r="NKT111" s="4"/>
      <c r="NKU111" s="4"/>
      <c r="NKV111" s="4"/>
      <c r="NKW111" s="4"/>
      <c r="NKX111" s="4"/>
      <c r="NKY111" s="4"/>
      <c r="NKZ111" s="4"/>
      <c r="NLA111" s="4"/>
      <c r="NLB111" s="4"/>
      <c r="NLC111" s="4"/>
      <c r="NLD111" s="4"/>
      <c r="NLE111" s="4"/>
      <c r="NLF111" s="4"/>
      <c r="NLG111" s="4"/>
      <c r="NLH111" s="4"/>
      <c r="NLI111" s="4"/>
      <c r="NLJ111" s="4"/>
      <c r="NLK111" s="4"/>
      <c r="NLL111" s="4"/>
      <c r="NLM111" s="4"/>
      <c r="NLN111" s="4"/>
      <c r="NLO111" s="4"/>
      <c r="NLP111" s="4"/>
      <c r="NLQ111" s="4"/>
      <c r="NLR111" s="4"/>
      <c r="NLS111" s="4"/>
      <c r="NLT111" s="4"/>
      <c r="NLU111" s="4"/>
      <c r="NLV111" s="4"/>
      <c r="NLW111" s="4"/>
      <c r="NLX111" s="4"/>
      <c r="NLY111" s="4"/>
      <c r="NLZ111" s="4"/>
      <c r="NMA111" s="4"/>
      <c r="NMB111" s="4"/>
      <c r="NMC111" s="4"/>
      <c r="NMD111" s="4"/>
      <c r="NME111" s="4"/>
      <c r="NMF111" s="4"/>
      <c r="NMG111" s="4"/>
      <c r="NMH111" s="4"/>
      <c r="NMI111" s="4"/>
      <c r="NMJ111" s="4"/>
      <c r="NMK111" s="4"/>
      <c r="NML111" s="4"/>
      <c r="NMM111" s="4"/>
      <c r="NMN111" s="4"/>
      <c r="NMO111" s="4"/>
      <c r="NMP111" s="4"/>
      <c r="NMQ111" s="4"/>
      <c r="NMR111" s="4"/>
      <c r="NMS111" s="4"/>
      <c r="NMT111" s="4"/>
      <c r="NMU111" s="4"/>
      <c r="NMV111" s="4"/>
      <c r="NMW111" s="4"/>
      <c r="NMX111" s="4"/>
      <c r="NMY111" s="4"/>
      <c r="NMZ111" s="4"/>
      <c r="NNA111" s="4"/>
      <c r="NNB111" s="4"/>
      <c r="NNC111" s="4"/>
      <c r="NND111" s="4"/>
      <c r="NNE111" s="4"/>
      <c r="NNF111" s="4"/>
      <c r="NNG111" s="4"/>
      <c r="NNH111" s="4"/>
      <c r="NNI111" s="4"/>
      <c r="NNJ111" s="4"/>
      <c r="NNK111" s="4"/>
      <c r="NNL111" s="4"/>
      <c r="NNM111" s="4"/>
      <c r="NNN111" s="4"/>
      <c r="NNO111" s="4"/>
      <c r="NNP111" s="4"/>
      <c r="NNQ111" s="4"/>
      <c r="NNR111" s="4"/>
      <c r="NNS111" s="4"/>
      <c r="NNT111" s="4"/>
      <c r="NNU111" s="4"/>
      <c r="NNV111" s="4"/>
      <c r="NNW111" s="4"/>
      <c r="NNX111" s="4"/>
      <c r="NNY111" s="4"/>
      <c r="NNZ111" s="4"/>
      <c r="NOA111" s="4"/>
      <c r="NOB111" s="4"/>
      <c r="NOC111" s="4"/>
      <c r="NOD111" s="4"/>
      <c r="NOE111" s="4"/>
      <c r="NOF111" s="4"/>
      <c r="NOG111" s="4"/>
      <c r="NOH111" s="4"/>
      <c r="NOI111" s="4"/>
      <c r="NOJ111" s="4"/>
      <c r="NOK111" s="4"/>
      <c r="NOL111" s="4"/>
      <c r="NOM111" s="4"/>
      <c r="NON111" s="4"/>
      <c r="NOO111" s="4"/>
      <c r="NOP111" s="4"/>
      <c r="NOQ111" s="4"/>
      <c r="NOR111" s="4"/>
      <c r="NOS111" s="4"/>
      <c r="NOT111" s="4"/>
      <c r="NOU111" s="4"/>
      <c r="NOV111" s="4"/>
      <c r="NOW111" s="4"/>
      <c r="NOX111" s="4"/>
      <c r="NOY111" s="4"/>
      <c r="NOZ111" s="4"/>
      <c r="NPA111" s="4"/>
      <c r="NPB111" s="4"/>
      <c r="NPC111" s="4"/>
      <c r="NPD111" s="4"/>
      <c r="NPE111" s="4"/>
      <c r="NPF111" s="4"/>
      <c r="NPG111" s="4"/>
      <c r="NPH111" s="4"/>
      <c r="NPI111" s="4"/>
      <c r="NPJ111" s="4"/>
      <c r="NPK111" s="4"/>
      <c r="NPL111" s="4"/>
      <c r="NPM111" s="4"/>
      <c r="NPN111" s="4"/>
      <c r="NPO111" s="4"/>
      <c r="NPP111" s="4"/>
      <c r="NPQ111" s="4"/>
      <c r="NPR111" s="4"/>
      <c r="NPS111" s="4"/>
      <c r="NPT111" s="4"/>
      <c r="NPU111" s="4"/>
      <c r="NPV111" s="4"/>
      <c r="NPW111" s="4"/>
      <c r="NPX111" s="4"/>
      <c r="NPY111" s="4"/>
      <c r="NPZ111" s="4"/>
      <c r="NQA111" s="4"/>
      <c r="NQB111" s="4"/>
      <c r="NQC111" s="4"/>
      <c r="NQD111" s="4"/>
      <c r="NQE111" s="4"/>
      <c r="NQF111" s="4"/>
      <c r="NQG111" s="4"/>
      <c r="NQH111" s="4"/>
      <c r="NQI111" s="4"/>
      <c r="NQJ111" s="4"/>
      <c r="NQK111" s="4"/>
      <c r="NQL111" s="4"/>
      <c r="NQM111" s="4"/>
      <c r="NQN111" s="4"/>
      <c r="NQO111" s="4"/>
      <c r="NQP111" s="4"/>
      <c r="NQQ111" s="4"/>
      <c r="NQR111" s="4"/>
      <c r="NQS111" s="4"/>
      <c r="NQT111" s="4"/>
      <c r="NQU111" s="4"/>
      <c r="NQV111" s="4"/>
      <c r="NQW111" s="4"/>
      <c r="NQX111" s="4"/>
      <c r="NQY111" s="4"/>
      <c r="NQZ111" s="4"/>
      <c r="NRA111" s="4"/>
      <c r="NRB111" s="4"/>
      <c r="NRC111" s="4"/>
      <c r="NRD111" s="4"/>
      <c r="NRE111" s="4"/>
      <c r="NRF111" s="4"/>
      <c r="NRG111" s="4"/>
      <c r="NRH111" s="4"/>
      <c r="NRI111" s="4"/>
      <c r="NRJ111" s="4"/>
      <c r="NRK111" s="4"/>
      <c r="NRL111" s="4"/>
      <c r="NRM111" s="4"/>
      <c r="NRN111" s="4"/>
      <c r="NRO111" s="4"/>
      <c r="NRP111" s="4"/>
      <c r="NRQ111" s="4"/>
      <c r="NRR111" s="4"/>
      <c r="NRS111" s="4"/>
      <c r="NRT111" s="4"/>
      <c r="NRU111" s="4"/>
      <c r="NRV111" s="4"/>
      <c r="NRW111" s="4"/>
      <c r="NRX111" s="4"/>
      <c r="NRY111" s="4"/>
      <c r="NRZ111" s="4"/>
      <c r="NSA111" s="4"/>
      <c r="NSB111" s="4"/>
      <c r="NSC111" s="4"/>
      <c r="NSD111" s="4"/>
      <c r="NSE111" s="4"/>
      <c r="NSF111" s="4"/>
      <c r="NSG111" s="4"/>
      <c r="NSH111" s="4"/>
      <c r="NSI111" s="4"/>
      <c r="NSJ111" s="4"/>
      <c r="NSK111" s="4"/>
      <c r="NSL111" s="4"/>
      <c r="NSM111" s="4"/>
      <c r="NSN111" s="4"/>
      <c r="NSO111" s="4"/>
      <c r="NSP111" s="4"/>
      <c r="NSQ111" s="4"/>
      <c r="NSR111" s="4"/>
      <c r="NSS111" s="4"/>
      <c r="NST111" s="4"/>
      <c r="NSU111" s="4"/>
      <c r="NSV111" s="4"/>
      <c r="NSW111" s="4"/>
      <c r="NSX111" s="4"/>
      <c r="NSY111" s="4"/>
      <c r="NSZ111" s="4"/>
      <c r="NTA111" s="4"/>
      <c r="NTB111" s="4"/>
      <c r="NTC111" s="4"/>
      <c r="NTD111" s="4"/>
      <c r="NTE111" s="4"/>
      <c r="NTF111" s="4"/>
      <c r="NTG111" s="4"/>
      <c r="NTH111" s="4"/>
      <c r="NTI111" s="4"/>
      <c r="NTJ111" s="4"/>
      <c r="NTK111" s="4"/>
      <c r="NTL111" s="4"/>
      <c r="NTM111" s="4"/>
      <c r="NTN111" s="4"/>
      <c r="NTO111" s="4"/>
      <c r="NTP111" s="4"/>
      <c r="NTQ111" s="4"/>
      <c r="NTR111" s="4"/>
      <c r="NTS111" s="4"/>
      <c r="NTT111" s="4"/>
      <c r="NTU111" s="4"/>
      <c r="NTV111" s="4"/>
      <c r="NTW111" s="4"/>
      <c r="NTX111" s="4"/>
      <c r="NTY111" s="4"/>
      <c r="NTZ111" s="4"/>
      <c r="NUA111" s="4"/>
      <c r="NUB111" s="4"/>
      <c r="NUC111" s="4"/>
      <c r="NUD111" s="4"/>
      <c r="NUE111" s="4"/>
      <c r="NUF111" s="4"/>
      <c r="NUG111" s="4"/>
      <c r="NUH111" s="4"/>
      <c r="NUI111" s="4"/>
      <c r="NUJ111" s="4"/>
      <c r="NUK111" s="4"/>
      <c r="NUL111" s="4"/>
      <c r="NUM111" s="4"/>
      <c r="NUN111" s="4"/>
      <c r="NUO111" s="4"/>
      <c r="NUP111" s="4"/>
      <c r="NUQ111" s="4"/>
      <c r="NUR111" s="4"/>
      <c r="NUS111" s="4"/>
      <c r="NUT111" s="4"/>
      <c r="NUU111" s="4"/>
      <c r="NUV111" s="4"/>
      <c r="NUW111" s="4"/>
      <c r="NUX111" s="4"/>
      <c r="NUY111" s="4"/>
      <c r="NUZ111" s="4"/>
      <c r="NVA111" s="4"/>
      <c r="NVB111" s="4"/>
      <c r="NVC111" s="4"/>
      <c r="NVD111" s="4"/>
      <c r="NVE111" s="4"/>
      <c r="NVF111" s="4"/>
      <c r="NVG111" s="4"/>
      <c r="NVH111" s="4"/>
      <c r="NVI111" s="4"/>
      <c r="NVJ111" s="4"/>
      <c r="NVK111" s="4"/>
      <c r="NVL111" s="4"/>
      <c r="NVM111" s="4"/>
      <c r="NVN111" s="4"/>
      <c r="NVO111" s="4"/>
      <c r="NVP111" s="4"/>
      <c r="NVQ111" s="4"/>
      <c r="NVR111" s="4"/>
      <c r="NVS111" s="4"/>
      <c r="NVT111" s="4"/>
      <c r="NVU111" s="4"/>
      <c r="NVV111" s="4"/>
      <c r="NVW111" s="4"/>
      <c r="NVX111" s="4"/>
      <c r="NVY111" s="4"/>
      <c r="NVZ111" s="4"/>
      <c r="NWA111" s="4"/>
      <c r="NWB111" s="4"/>
      <c r="NWC111" s="4"/>
      <c r="NWD111" s="4"/>
      <c r="NWE111" s="4"/>
      <c r="NWF111" s="4"/>
      <c r="NWG111" s="4"/>
      <c r="NWH111" s="4"/>
      <c r="NWI111" s="4"/>
      <c r="NWJ111" s="4"/>
      <c r="NWK111" s="4"/>
      <c r="NWL111" s="4"/>
      <c r="NWM111" s="4"/>
      <c r="NWN111" s="4"/>
      <c r="NWO111" s="4"/>
      <c r="NWP111" s="4"/>
      <c r="NWQ111" s="4"/>
      <c r="NWR111" s="4"/>
      <c r="NWS111" s="4"/>
      <c r="NWT111" s="4"/>
      <c r="NWU111" s="4"/>
      <c r="NWV111" s="4"/>
      <c r="NWW111" s="4"/>
      <c r="NWX111" s="4"/>
      <c r="NWY111" s="4"/>
      <c r="NWZ111" s="4"/>
      <c r="NXA111" s="4"/>
      <c r="NXB111" s="4"/>
      <c r="NXC111" s="4"/>
      <c r="NXD111" s="4"/>
      <c r="NXE111" s="4"/>
      <c r="NXF111" s="4"/>
      <c r="NXG111" s="4"/>
      <c r="NXH111" s="4"/>
      <c r="NXI111" s="4"/>
      <c r="NXJ111" s="4"/>
      <c r="NXK111" s="4"/>
      <c r="NXL111" s="4"/>
      <c r="NXM111" s="4"/>
      <c r="NXN111" s="4"/>
      <c r="NXO111" s="4"/>
      <c r="NXP111" s="4"/>
      <c r="NXQ111" s="4"/>
      <c r="NXR111" s="4"/>
      <c r="NXS111" s="4"/>
      <c r="NXT111" s="4"/>
      <c r="NXU111" s="4"/>
      <c r="NXV111" s="4"/>
      <c r="NXW111" s="4"/>
      <c r="NXX111" s="4"/>
      <c r="NXY111" s="4"/>
      <c r="NXZ111" s="4"/>
      <c r="NYA111" s="4"/>
      <c r="NYB111" s="4"/>
      <c r="NYC111" s="4"/>
      <c r="NYD111" s="4"/>
      <c r="NYE111" s="4"/>
      <c r="NYF111" s="4"/>
      <c r="NYG111" s="4"/>
      <c r="NYH111" s="4"/>
      <c r="NYI111" s="4"/>
      <c r="NYJ111" s="4"/>
      <c r="NYK111" s="4"/>
      <c r="NYL111" s="4"/>
      <c r="NYM111" s="4"/>
      <c r="NYN111" s="4"/>
      <c r="NYO111" s="4"/>
      <c r="NYP111" s="4"/>
      <c r="NYQ111" s="4"/>
      <c r="NYR111" s="4"/>
      <c r="NYS111" s="4"/>
      <c r="NYT111" s="4"/>
      <c r="NYU111" s="4"/>
      <c r="NYV111" s="4"/>
      <c r="NYW111" s="4"/>
      <c r="NYX111" s="4"/>
      <c r="NYY111" s="4"/>
      <c r="NYZ111" s="4"/>
      <c r="NZA111" s="4"/>
      <c r="NZB111" s="4"/>
      <c r="NZC111" s="4"/>
      <c r="NZD111" s="4"/>
      <c r="NZE111" s="4"/>
      <c r="NZF111" s="4"/>
      <c r="NZG111" s="4"/>
      <c r="NZH111" s="4"/>
      <c r="NZI111" s="4"/>
      <c r="NZJ111" s="4"/>
      <c r="NZK111" s="4"/>
      <c r="NZL111" s="4"/>
      <c r="NZM111" s="4"/>
      <c r="NZN111" s="4"/>
      <c r="NZO111" s="4"/>
      <c r="NZP111" s="4"/>
      <c r="NZQ111" s="4"/>
      <c r="NZR111" s="4"/>
      <c r="NZS111" s="4"/>
      <c r="NZT111" s="4"/>
      <c r="NZU111" s="4"/>
      <c r="NZV111" s="4"/>
      <c r="NZW111" s="4"/>
      <c r="NZX111" s="4"/>
      <c r="NZY111" s="4"/>
      <c r="NZZ111" s="4"/>
      <c r="OAA111" s="4"/>
      <c r="OAB111" s="4"/>
      <c r="OAC111" s="4"/>
      <c r="OAD111" s="4"/>
      <c r="OAE111" s="4"/>
      <c r="OAF111" s="4"/>
      <c r="OAG111" s="4"/>
      <c r="OAH111" s="4"/>
      <c r="OAI111" s="4"/>
      <c r="OAJ111" s="4"/>
      <c r="OAK111" s="4"/>
      <c r="OAL111" s="4"/>
      <c r="OAM111" s="4"/>
      <c r="OAN111" s="4"/>
      <c r="OAO111" s="4"/>
      <c r="OAP111" s="4"/>
      <c r="OAQ111" s="4"/>
      <c r="OAR111" s="4"/>
      <c r="OAS111" s="4"/>
      <c r="OAT111" s="4"/>
      <c r="OAU111" s="4"/>
      <c r="OAV111" s="4"/>
      <c r="OAW111" s="4"/>
      <c r="OAX111" s="4"/>
      <c r="OAY111" s="4"/>
      <c r="OAZ111" s="4"/>
      <c r="OBA111" s="4"/>
      <c r="OBB111" s="4"/>
      <c r="OBC111" s="4"/>
      <c r="OBD111" s="4"/>
      <c r="OBE111" s="4"/>
      <c r="OBF111" s="4"/>
      <c r="OBG111" s="4"/>
      <c r="OBH111" s="4"/>
      <c r="OBI111" s="4"/>
      <c r="OBJ111" s="4"/>
      <c r="OBK111" s="4"/>
      <c r="OBL111" s="4"/>
      <c r="OBM111" s="4"/>
      <c r="OBN111" s="4"/>
      <c r="OBO111" s="4"/>
      <c r="OBP111" s="4"/>
      <c r="OBQ111" s="4"/>
      <c r="OBR111" s="4"/>
      <c r="OBS111" s="4"/>
      <c r="OBT111" s="4"/>
      <c r="OBU111" s="4"/>
      <c r="OBV111" s="4"/>
      <c r="OBW111" s="4"/>
      <c r="OBX111" s="4"/>
      <c r="OBY111" s="4"/>
      <c r="OBZ111" s="4"/>
      <c r="OCA111" s="4"/>
      <c r="OCB111" s="4"/>
      <c r="OCC111" s="4"/>
      <c r="OCD111" s="4"/>
      <c r="OCE111" s="4"/>
      <c r="OCF111" s="4"/>
      <c r="OCG111" s="4"/>
      <c r="OCH111" s="4"/>
      <c r="OCI111" s="4"/>
      <c r="OCJ111" s="4"/>
      <c r="OCK111" s="4"/>
      <c r="OCL111" s="4"/>
      <c r="OCM111" s="4"/>
      <c r="OCN111" s="4"/>
      <c r="OCO111" s="4"/>
      <c r="OCP111" s="4"/>
      <c r="OCQ111" s="4"/>
      <c r="OCR111" s="4"/>
      <c r="OCS111" s="4"/>
      <c r="OCT111" s="4"/>
      <c r="OCU111" s="4"/>
      <c r="OCV111" s="4"/>
      <c r="OCW111" s="4"/>
      <c r="OCX111" s="4"/>
      <c r="OCY111" s="4"/>
      <c r="OCZ111" s="4"/>
      <c r="ODA111" s="4"/>
      <c r="ODB111" s="4"/>
      <c r="ODC111" s="4"/>
      <c r="ODD111" s="4"/>
      <c r="ODE111" s="4"/>
      <c r="ODF111" s="4"/>
      <c r="ODG111" s="4"/>
      <c r="ODH111" s="4"/>
      <c r="ODI111" s="4"/>
      <c r="ODJ111" s="4"/>
      <c r="ODK111" s="4"/>
      <c r="ODL111" s="4"/>
      <c r="ODM111" s="4"/>
      <c r="ODN111" s="4"/>
      <c r="ODO111" s="4"/>
      <c r="ODP111" s="4"/>
      <c r="ODQ111" s="4"/>
      <c r="ODR111" s="4"/>
      <c r="ODS111" s="4"/>
      <c r="ODT111" s="4"/>
      <c r="ODU111" s="4"/>
      <c r="ODV111" s="4"/>
      <c r="ODW111" s="4"/>
      <c r="ODX111" s="4"/>
      <c r="ODY111" s="4"/>
      <c r="ODZ111" s="4"/>
      <c r="OEA111" s="4"/>
      <c r="OEB111" s="4"/>
      <c r="OEC111" s="4"/>
      <c r="OED111" s="4"/>
      <c r="OEE111" s="4"/>
      <c r="OEF111" s="4"/>
      <c r="OEG111" s="4"/>
      <c r="OEH111" s="4"/>
      <c r="OEI111" s="4"/>
      <c r="OEJ111" s="4"/>
      <c r="OEK111" s="4"/>
      <c r="OEL111" s="4"/>
      <c r="OEM111" s="4"/>
      <c r="OEN111" s="4"/>
      <c r="OEO111" s="4"/>
      <c r="OEP111" s="4"/>
      <c r="OEQ111" s="4"/>
      <c r="OER111" s="4"/>
      <c r="OES111" s="4"/>
      <c r="OET111" s="4"/>
      <c r="OEU111" s="4"/>
      <c r="OEV111" s="4"/>
      <c r="OEW111" s="4"/>
      <c r="OEX111" s="4"/>
      <c r="OEY111" s="4"/>
      <c r="OEZ111" s="4"/>
      <c r="OFA111" s="4"/>
      <c r="OFB111" s="4"/>
      <c r="OFC111" s="4"/>
      <c r="OFD111" s="4"/>
      <c r="OFE111" s="4"/>
      <c r="OFF111" s="4"/>
      <c r="OFG111" s="4"/>
      <c r="OFH111" s="4"/>
      <c r="OFI111" s="4"/>
      <c r="OFJ111" s="4"/>
      <c r="OFK111" s="4"/>
      <c r="OFL111" s="4"/>
      <c r="OFM111" s="4"/>
      <c r="OFN111" s="4"/>
      <c r="OFO111" s="4"/>
      <c r="OFP111" s="4"/>
      <c r="OFQ111" s="4"/>
      <c r="OFR111" s="4"/>
      <c r="OFS111" s="4"/>
      <c r="OFT111" s="4"/>
      <c r="OFU111" s="4"/>
      <c r="OFV111" s="4"/>
      <c r="OFW111" s="4"/>
      <c r="OFX111" s="4"/>
      <c r="OFY111" s="4"/>
      <c r="OFZ111" s="4"/>
      <c r="OGA111" s="4"/>
      <c r="OGB111" s="4"/>
      <c r="OGC111" s="4"/>
      <c r="OGD111" s="4"/>
      <c r="OGE111" s="4"/>
      <c r="OGF111" s="4"/>
      <c r="OGG111" s="4"/>
      <c r="OGH111" s="4"/>
      <c r="OGI111" s="4"/>
      <c r="OGJ111" s="4"/>
      <c r="OGK111" s="4"/>
      <c r="OGL111" s="4"/>
      <c r="OGM111" s="4"/>
      <c r="OGN111" s="4"/>
      <c r="OGO111" s="4"/>
      <c r="OGP111" s="4"/>
      <c r="OGQ111" s="4"/>
      <c r="OGR111" s="4"/>
      <c r="OGS111" s="4"/>
      <c r="OGT111" s="4"/>
      <c r="OGU111" s="4"/>
      <c r="OGV111" s="4"/>
      <c r="OGW111" s="4"/>
      <c r="OGX111" s="4"/>
      <c r="OGY111" s="4"/>
      <c r="OGZ111" s="4"/>
      <c r="OHA111" s="4"/>
      <c r="OHB111" s="4"/>
      <c r="OHC111" s="4"/>
      <c r="OHD111" s="4"/>
      <c r="OHE111" s="4"/>
      <c r="OHF111" s="4"/>
      <c r="OHG111" s="4"/>
      <c r="OHH111" s="4"/>
      <c r="OHI111" s="4"/>
      <c r="OHJ111" s="4"/>
      <c r="OHK111" s="4"/>
      <c r="OHL111" s="4"/>
      <c r="OHM111" s="4"/>
      <c r="OHN111" s="4"/>
      <c r="OHO111" s="4"/>
      <c r="OHP111" s="4"/>
      <c r="OHQ111" s="4"/>
      <c r="OHR111" s="4"/>
      <c r="OHS111" s="4"/>
      <c r="OHT111" s="4"/>
      <c r="OHU111" s="4"/>
      <c r="OHV111" s="4"/>
      <c r="OHW111" s="4"/>
      <c r="OHX111" s="4"/>
      <c r="OHY111" s="4"/>
      <c r="OHZ111" s="4"/>
      <c r="OIA111" s="4"/>
      <c r="OIB111" s="4"/>
      <c r="OIC111" s="4"/>
      <c r="OID111" s="4"/>
      <c r="OIE111" s="4"/>
      <c r="OIF111" s="4"/>
      <c r="OIG111" s="4"/>
      <c r="OIH111" s="4"/>
      <c r="OII111" s="4"/>
      <c r="OIJ111" s="4"/>
      <c r="OIK111" s="4"/>
      <c r="OIL111" s="4"/>
      <c r="OIM111" s="4"/>
      <c r="OIN111" s="4"/>
      <c r="OIO111" s="4"/>
      <c r="OIP111" s="4"/>
      <c r="OIQ111" s="4"/>
      <c r="OIR111" s="4"/>
      <c r="OIS111" s="4"/>
      <c r="OIT111" s="4"/>
      <c r="OIU111" s="4"/>
      <c r="OIV111" s="4"/>
      <c r="OIW111" s="4"/>
      <c r="OIX111" s="4"/>
      <c r="OIY111" s="4"/>
      <c r="OIZ111" s="4"/>
      <c r="OJA111" s="4"/>
      <c r="OJB111" s="4"/>
      <c r="OJC111" s="4"/>
      <c r="OJD111" s="4"/>
      <c r="OJE111" s="4"/>
      <c r="OJF111" s="4"/>
      <c r="OJG111" s="4"/>
      <c r="OJH111" s="4"/>
      <c r="OJI111" s="4"/>
      <c r="OJJ111" s="4"/>
      <c r="OJK111" s="4"/>
      <c r="OJL111" s="4"/>
      <c r="OJM111" s="4"/>
      <c r="OJN111" s="4"/>
      <c r="OJO111" s="4"/>
      <c r="OJP111" s="4"/>
      <c r="OJQ111" s="4"/>
      <c r="OJR111" s="4"/>
      <c r="OJS111" s="4"/>
      <c r="OJT111" s="4"/>
      <c r="OJU111" s="4"/>
      <c r="OJV111" s="4"/>
      <c r="OJW111" s="4"/>
      <c r="OJX111" s="4"/>
      <c r="OJY111" s="4"/>
      <c r="OJZ111" s="4"/>
      <c r="OKA111" s="4"/>
      <c r="OKB111" s="4"/>
      <c r="OKC111" s="4"/>
      <c r="OKD111" s="4"/>
      <c r="OKE111" s="4"/>
      <c r="OKF111" s="4"/>
      <c r="OKG111" s="4"/>
      <c r="OKH111" s="4"/>
      <c r="OKI111" s="4"/>
      <c r="OKJ111" s="4"/>
      <c r="OKK111" s="4"/>
      <c r="OKL111" s="4"/>
      <c r="OKM111" s="4"/>
      <c r="OKN111" s="4"/>
      <c r="OKO111" s="4"/>
      <c r="OKP111" s="4"/>
      <c r="OKQ111" s="4"/>
      <c r="OKR111" s="4"/>
      <c r="OKS111" s="4"/>
      <c r="OKT111" s="4"/>
      <c r="OKU111" s="4"/>
      <c r="OKV111" s="4"/>
      <c r="OKW111" s="4"/>
      <c r="OKX111" s="4"/>
      <c r="OKY111" s="4"/>
      <c r="OKZ111" s="4"/>
      <c r="OLA111" s="4"/>
      <c r="OLB111" s="4"/>
      <c r="OLC111" s="4"/>
      <c r="OLD111" s="4"/>
      <c r="OLE111" s="4"/>
      <c r="OLF111" s="4"/>
      <c r="OLG111" s="4"/>
      <c r="OLH111" s="4"/>
      <c r="OLI111" s="4"/>
      <c r="OLJ111" s="4"/>
      <c r="OLK111" s="4"/>
      <c r="OLL111" s="4"/>
      <c r="OLM111" s="4"/>
      <c r="OLN111" s="4"/>
      <c r="OLO111" s="4"/>
      <c r="OLP111" s="4"/>
      <c r="OLQ111" s="4"/>
      <c r="OLR111" s="4"/>
      <c r="OLS111" s="4"/>
      <c r="OLT111" s="4"/>
      <c r="OLU111" s="4"/>
      <c r="OLV111" s="4"/>
      <c r="OLW111" s="4"/>
      <c r="OLX111" s="4"/>
      <c r="OLY111" s="4"/>
      <c r="OLZ111" s="4"/>
      <c r="OMA111" s="4"/>
      <c r="OMB111" s="4"/>
      <c r="OMC111" s="4"/>
      <c r="OMD111" s="4"/>
      <c r="OME111" s="4"/>
      <c r="OMF111" s="4"/>
      <c r="OMG111" s="4"/>
      <c r="OMH111" s="4"/>
      <c r="OMI111" s="4"/>
      <c r="OMJ111" s="4"/>
      <c r="OMK111" s="4"/>
      <c r="OML111" s="4"/>
      <c r="OMM111" s="4"/>
      <c r="OMN111" s="4"/>
      <c r="OMO111" s="4"/>
      <c r="OMP111" s="4"/>
      <c r="OMQ111" s="4"/>
      <c r="OMR111" s="4"/>
      <c r="OMS111" s="4"/>
      <c r="OMT111" s="4"/>
      <c r="OMU111" s="4"/>
      <c r="OMV111" s="4"/>
      <c r="OMW111" s="4"/>
      <c r="OMX111" s="4"/>
      <c r="OMY111" s="4"/>
      <c r="OMZ111" s="4"/>
      <c r="ONA111" s="4"/>
      <c r="ONB111" s="4"/>
      <c r="ONC111" s="4"/>
      <c r="OND111" s="4"/>
      <c r="ONE111" s="4"/>
      <c r="ONF111" s="4"/>
      <c r="ONG111" s="4"/>
      <c r="ONH111" s="4"/>
      <c r="ONI111" s="4"/>
      <c r="ONJ111" s="4"/>
      <c r="ONK111" s="4"/>
      <c r="ONL111" s="4"/>
      <c r="ONM111" s="4"/>
      <c r="ONN111" s="4"/>
      <c r="ONO111" s="4"/>
      <c r="ONP111" s="4"/>
      <c r="ONQ111" s="4"/>
      <c r="ONR111" s="4"/>
      <c r="ONS111" s="4"/>
      <c r="ONT111" s="4"/>
      <c r="ONU111" s="4"/>
      <c r="ONV111" s="4"/>
      <c r="ONW111" s="4"/>
      <c r="ONX111" s="4"/>
      <c r="ONY111" s="4"/>
      <c r="ONZ111" s="4"/>
      <c r="OOA111" s="4"/>
      <c r="OOB111" s="4"/>
      <c r="OOC111" s="4"/>
      <c r="OOD111" s="4"/>
      <c r="OOE111" s="4"/>
      <c r="OOF111" s="4"/>
      <c r="OOG111" s="4"/>
      <c r="OOH111" s="4"/>
      <c r="OOI111" s="4"/>
      <c r="OOJ111" s="4"/>
      <c r="OOK111" s="4"/>
      <c r="OOL111" s="4"/>
      <c r="OOM111" s="4"/>
      <c r="OON111" s="4"/>
      <c r="OOO111" s="4"/>
      <c r="OOP111" s="4"/>
      <c r="OOQ111" s="4"/>
      <c r="OOR111" s="4"/>
      <c r="OOS111" s="4"/>
      <c r="OOT111" s="4"/>
      <c r="OOU111" s="4"/>
      <c r="OOV111" s="4"/>
      <c r="OOW111" s="4"/>
      <c r="OOX111" s="4"/>
      <c r="OOY111" s="4"/>
      <c r="OOZ111" s="4"/>
      <c r="OPA111" s="4"/>
      <c r="OPB111" s="4"/>
      <c r="OPC111" s="4"/>
      <c r="OPD111" s="4"/>
      <c r="OPE111" s="4"/>
      <c r="OPF111" s="4"/>
      <c r="OPG111" s="4"/>
      <c r="OPH111" s="4"/>
      <c r="OPI111" s="4"/>
      <c r="OPJ111" s="4"/>
      <c r="OPK111" s="4"/>
      <c r="OPL111" s="4"/>
      <c r="OPM111" s="4"/>
      <c r="OPN111" s="4"/>
      <c r="OPO111" s="4"/>
      <c r="OPP111" s="4"/>
      <c r="OPQ111" s="4"/>
      <c r="OPR111" s="4"/>
      <c r="OPS111" s="4"/>
      <c r="OPT111" s="4"/>
      <c r="OPU111" s="4"/>
      <c r="OPV111" s="4"/>
      <c r="OPW111" s="4"/>
      <c r="OPX111" s="4"/>
      <c r="OPY111" s="4"/>
      <c r="OPZ111" s="4"/>
      <c r="OQA111" s="4"/>
      <c r="OQB111" s="4"/>
      <c r="OQC111" s="4"/>
      <c r="OQD111" s="4"/>
      <c r="OQE111" s="4"/>
      <c r="OQF111" s="4"/>
      <c r="OQG111" s="4"/>
      <c r="OQH111" s="4"/>
      <c r="OQI111" s="4"/>
      <c r="OQJ111" s="4"/>
      <c r="OQK111" s="4"/>
      <c r="OQL111" s="4"/>
      <c r="OQM111" s="4"/>
      <c r="OQN111" s="4"/>
      <c r="OQO111" s="4"/>
      <c r="OQP111" s="4"/>
      <c r="OQQ111" s="4"/>
      <c r="OQR111" s="4"/>
      <c r="OQS111" s="4"/>
      <c r="OQT111" s="4"/>
      <c r="OQU111" s="4"/>
      <c r="OQV111" s="4"/>
      <c r="OQW111" s="4"/>
      <c r="OQX111" s="4"/>
      <c r="OQY111" s="4"/>
      <c r="OQZ111" s="4"/>
      <c r="ORA111" s="4"/>
      <c r="ORB111" s="4"/>
      <c r="ORC111" s="4"/>
      <c r="ORD111" s="4"/>
      <c r="ORE111" s="4"/>
      <c r="ORF111" s="4"/>
      <c r="ORG111" s="4"/>
      <c r="ORH111" s="4"/>
      <c r="ORI111" s="4"/>
      <c r="ORJ111" s="4"/>
      <c r="ORK111" s="4"/>
      <c r="ORL111" s="4"/>
      <c r="ORM111" s="4"/>
      <c r="ORN111" s="4"/>
      <c r="ORO111" s="4"/>
      <c r="ORP111" s="4"/>
      <c r="ORQ111" s="4"/>
      <c r="ORR111" s="4"/>
      <c r="ORS111" s="4"/>
      <c r="ORT111" s="4"/>
      <c r="ORU111" s="4"/>
      <c r="ORV111" s="4"/>
      <c r="ORW111" s="4"/>
      <c r="ORX111" s="4"/>
      <c r="ORY111" s="4"/>
      <c r="ORZ111" s="4"/>
      <c r="OSA111" s="4"/>
      <c r="OSB111" s="4"/>
      <c r="OSC111" s="4"/>
      <c r="OSD111" s="4"/>
      <c r="OSE111" s="4"/>
      <c r="OSF111" s="4"/>
      <c r="OSG111" s="4"/>
      <c r="OSH111" s="4"/>
      <c r="OSI111" s="4"/>
      <c r="OSJ111" s="4"/>
      <c r="OSK111" s="4"/>
      <c r="OSL111" s="4"/>
      <c r="OSM111" s="4"/>
      <c r="OSN111" s="4"/>
      <c r="OSO111" s="4"/>
      <c r="OSP111" s="4"/>
      <c r="OSQ111" s="4"/>
      <c r="OSR111" s="4"/>
      <c r="OSS111" s="4"/>
      <c r="OST111" s="4"/>
      <c r="OSU111" s="4"/>
      <c r="OSV111" s="4"/>
      <c r="OSW111" s="4"/>
      <c r="OSX111" s="4"/>
      <c r="OSY111" s="4"/>
      <c r="OSZ111" s="4"/>
      <c r="OTA111" s="4"/>
      <c r="OTB111" s="4"/>
      <c r="OTC111" s="4"/>
      <c r="OTD111" s="4"/>
      <c r="OTE111" s="4"/>
      <c r="OTF111" s="4"/>
      <c r="OTG111" s="4"/>
      <c r="OTH111" s="4"/>
      <c r="OTI111" s="4"/>
      <c r="OTJ111" s="4"/>
      <c r="OTK111" s="4"/>
      <c r="OTL111" s="4"/>
      <c r="OTM111" s="4"/>
      <c r="OTN111" s="4"/>
      <c r="OTO111" s="4"/>
      <c r="OTP111" s="4"/>
      <c r="OTQ111" s="4"/>
      <c r="OTR111" s="4"/>
      <c r="OTS111" s="4"/>
      <c r="OTT111" s="4"/>
      <c r="OTU111" s="4"/>
      <c r="OTV111" s="4"/>
      <c r="OTW111" s="4"/>
      <c r="OTX111" s="4"/>
      <c r="OTY111" s="4"/>
      <c r="OTZ111" s="4"/>
      <c r="OUA111" s="4"/>
      <c r="OUB111" s="4"/>
      <c r="OUC111" s="4"/>
      <c r="OUD111" s="4"/>
      <c r="OUE111" s="4"/>
      <c r="OUF111" s="4"/>
      <c r="OUG111" s="4"/>
      <c r="OUH111" s="4"/>
      <c r="OUI111" s="4"/>
      <c r="OUJ111" s="4"/>
      <c r="OUK111" s="4"/>
      <c r="OUL111" s="4"/>
      <c r="OUM111" s="4"/>
      <c r="OUN111" s="4"/>
      <c r="OUO111" s="4"/>
      <c r="OUP111" s="4"/>
      <c r="OUQ111" s="4"/>
      <c r="OUR111" s="4"/>
      <c r="OUS111" s="4"/>
      <c r="OUT111" s="4"/>
      <c r="OUU111" s="4"/>
      <c r="OUV111" s="4"/>
      <c r="OUW111" s="4"/>
      <c r="OUX111" s="4"/>
      <c r="OUY111" s="4"/>
      <c r="OUZ111" s="4"/>
      <c r="OVA111" s="4"/>
      <c r="OVB111" s="4"/>
      <c r="OVC111" s="4"/>
      <c r="OVD111" s="4"/>
      <c r="OVE111" s="4"/>
      <c r="OVF111" s="4"/>
      <c r="OVG111" s="4"/>
      <c r="OVH111" s="4"/>
      <c r="OVI111" s="4"/>
      <c r="OVJ111" s="4"/>
      <c r="OVK111" s="4"/>
      <c r="OVL111" s="4"/>
      <c r="OVM111" s="4"/>
      <c r="OVN111" s="4"/>
      <c r="OVO111" s="4"/>
      <c r="OVP111" s="4"/>
      <c r="OVQ111" s="4"/>
      <c r="OVR111" s="4"/>
      <c r="OVS111" s="4"/>
      <c r="OVT111" s="4"/>
      <c r="OVU111" s="4"/>
      <c r="OVV111" s="4"/>
      <c r="OVW111" s="4"/>
      <c r="OVX111" s="4"/>
      <c r="OVY111" s="4"/>
      <c r="OVZ111" s="4"/>
      <c r="OWA111" s="4"/>
      <c r="OWB111" s="4"/>
      <c r="OWC111" s="4"/>
      <c r="OWD111" s="4"/>
      <c r="OWE111" s="4"/>
      <c r="OWF111" s="4"/>
      <c r="OWG111" s="4"/>
      <c r="OWH111" s="4"/>
      <c r="OWI111" s="4"/>
      <c r="OWJ111" s="4"/>
      <c r="OWK111" s="4"/>
      <c r="OWL111" s="4"/>
      <c r="OWM111" s="4"/>
      <c r="OWN111" s="4"/>
      <c r="OWO111" s="4"/>
      <c r="OWP111" s="4"/>
      <c r="OWQ111" s="4"/>
      <c r="OWR111" s="4"/>
      <c r="OWS111" s="4"/>
      <c r="OWT111" s="4"/>
      <c r="OWU111" s="4"/>
      <c r="OWV111" s="4"/>
      <c r="OWW111" s="4"/>
      <c r="OWX111" s="4"/>
      <c r="OWY111" s="4"/>
      <c r="OWZ111" s="4"/>
      <c r="OXA111" s="4"/>
      <c r="OXB111" s="4"/>
      <c r="OXC111" s="4"/>
      <c r="OXD111" s="4"/>
      <c r="OXE111" s="4"/>
      <c r="OXF111" s="4"/>
      <c r="OXG111" s="4"/>
      <c r="OXH111" s="4"/>
      <c r="OXI111" s="4"/>
      <c r="OXJ111" s="4"/>
      <c r="OXK111" s="4"/>
      <c r="OXL111" s="4"/>
      <c r="OXM111" s="4"/>
      <c r="OXN111" s="4"/>
      <c r="OXO111" s="4"/>
      <c r="OXP111" s="4"/>
      <c r="OXQ111" s="4"/>
      <c r="OXR111" s="4"/>
      <c r="OXS111" s="4"/>
      <c r="OXT111" s="4"/>
      <c r="OXU111" s="4"/>
      <c r="OXV111" s="4"/>
      <c r="OXW111" s="4"/>
      <c r="OXX111" s="4"/>
      <c r="OXY111" s="4"/>
      <c r="OXZ111" s="4"/>
      <c r="OYA111" s="4"/>
      <c r="OYB111" s="4"/>
      <c r="OYC111" s="4"/>
      <c r="OYD111" s="4"/>
      <c r="OYE111" s="4"/>
      <c r="OYF111" s="4"/>
      <c r="OYG111" s="4"/>
      <c r="OYH111" s="4"/>
      <c r="OYI111" s="4"/>
      <c r="OYJ111" s="4"/>
      <c r="OYK111" s="4"/>
      <c r="OYL111" s="4"/>
      <c r="OYM111" s="4"/>
      <c r="OYN111" s="4"/>
      <c r="OYO111" s="4"/>
      <c r="OYP111" s="4"/>
      <c r="OYQ111" s="4"/>
      <c r="OYR111" s="4"/>
      <c r="OYS111" s="4"/>
      <c r="OYT111" s="4"/>
      <c r="OYU111" s="4"/>
      <c r="OYV111" s="4"/>
      <c r="OYW111" s="4"/>
      <c r="OYX111" s="4"/>
      <c r="OYY111" s="4"/>
      <c r="OYZ111" s="4"/>
      <c r="OZA111" s="4"/>
      <c r="OZB111" s="4"/>
      <c r="OZC111" s="4"/>
      <c r="OZD111" s="4"/>
      <c r="OZE111" s="4"/>
      <c r="OZF111" s="4"/>
      <c r="OZG111" s="4"/>
      <c r="OZH111" s="4"/>
      <c r="OZI111" s="4"/>
      <c r="OZJ111" s="4"/>
      <c r="OZK111" s="4"/>
      <c r="OZL111" s="4"/>
      <c r="OZM111" s="4"/>
      <c r="OZN111" s="4"/>
      <c r="OZO111" s="4"/>
      <c r="OZP111" s="4"/>
      <c r="OZQ111" s="4"/>
      <c r="OZR111" s="4"/>
      <c r="OZS111" s="4"/>
      <c r="OZT111" s="4"/>
      <c r="OZU111" s="4"/>
      <c r="OZV111" s="4"/>
      <c r="OZW111" s="4"/>
      <c r="OZX111" s="4"/>
      <c r="OZY111" s="4"/>
      <c r="OZZ111" s="4"/>
      <c r="PAA111" s="4"/>
      <c r="PAB111" s="4"/>
      <c r="PAC111" s="4"/>
      <c r="PAD111" s="4"/>
      <c r="PAE111" s="4"/>
      <c r="PAF111" s="4"/>
      <c r="PAG111" s="4"/>
      <c r="PAH111" s="4"/>
      <c r="PAI111" s="4"/>
      <c r="PAJ111" s="4"/>
      <c r="PAK111" s="4"/>
      <c r="PAL111" s="4"/>
      <c r="PAM111" s="4"/>
      <c r="PAN111" s="4"/>
      <c r="PAO111" s="4"/>
      <c r="PAP111" s="4"/>
      <c r="PAQ111" s="4"/>
      <c r="PAR111" s="4"/>
      <c r="PAS111" s="4"/>
      <c r="PAT111" s="4"/>
      <c r="PAU111" s="4"/>
      <c r="PAV111" s="4"/>
      <c r="PAW111" s="4"/>
      <c r="PAX111" s="4"/>
      <c r="PAY111" s="4"/>
      <c r="PAZ111" s="4"/>
      <c r="PBA111" s="4"/>
      <c r="PBB111" s="4"/>
      <c r="PBC111" s="4"/>
      <c r="PBD111" s="4"/>
      <c r="PBE111" s="4"/>
      <c r="PBF111" s="4"/>
      <c r="PBG111" s="4"/>
      <c r="PBH111" s="4"/>
      <c r="PBI111" s="4"/>
      <c r="PBJ111" s="4"/>
      <c r="PBK111" s="4"/>
      <c r="PBL111" s="4"/>
      <c r="PBM111" s="4"/>
      <c r="PBN111" s="4"/>
      <c r="PBO111" s="4"/>
      <c r="PBP111" s="4"/>
      <c r="PBQ111" s="4"/>
      <c r="PBR111" s="4"/>
      <c r="PBS111" s="4"/>
      <c r="PBT111" s="4"/>
      <c r="PBU111" s="4"/>
      <c r="PBV111" s="4"/>
      <c r="PBW111" s="4"/>
      <c r="PBX111" s="4"/>
      <c r="PBY111" s="4"/>
      <c r="PBZ111" s="4"/>
      <c r="PCA111" s="4"/>
      <c r="PCB111" s="4"/>
      <c r="PCC111" s="4"/>
      <c r="PCD111" s="4"/>
      <c r="PCE111" s="4"/>
      <c r="PCF111" s="4"/>
      <c r="PCG111" s="4"/>
      <c r="PCH111" s="4"/>
      <c r="PCI111" s="4"/>
      <c r="PCJ111" s="4"/>
      <c r="PCK111" s="4"/>
      <c r="PCL111" s="4"/>
      <c r="PCM111" s="4"/>
      <c r="PCN111" s="4"/>
      <c r="PCO111" s="4"/>
      <c r="PCP111" s="4"/>
      <c r="PCQ111" s="4"/>
      <c r="PCR111" s="4"/>
      <c r="PCS111" s="4"/>
      <c r="PCT111" s="4"/>
      <c r="PCU111" s="4"/>
      <c r="PCV111" s="4"/>
      <c r="PCW111" s="4"/>
      <c r="PCX111" s="4"/>
      <c r="PCY111" s="4"/>
      <c r="PCZ111" s="4"/>
      <c r="PDA111" s="4"/>
      <c r="PDB111" s="4"/>
      <c r="PDC111" s="4"/>
      <c r="PDD111" s="4"/>
      <c r="PDE111" s="4"/>
      <c r="PDF111" s="4"/>
      <c r="PDG111" s="4"/>
      <c r="PDH111" s="4"/>
      <c r="PDI111" s="4"/>
      <c r="PDJ111" s="4"/>
      <c r="PDK111" s="4"/>
      <c r="PDL111" s="4"/>
      <c r="PDM111" s="4"/>
      <c r="PDN111" s="4"/>
      <c r="PDO111" s="4"/>
      <c r="PDP111" s="4"/>
      <c r="PDQ111" s="4"/>
      <c r="PDR111" s="4"/>
      <c r="PDS111" s="4"/>
      <c r="PDT111" s="4"/>
      <c r="PDU111" s="4"/>
      <c r="PDV111" s="4"/>
      <c r="PDW111" s="4"/>
      <c r="PDX111" s="4"/>
      <c r="PDY111" s="4"/>
      <c r="PDZ111" s="4"/>
      <c r="PEA111" s="4"/>
      <c r="PEB111" s="4"/>
      <c r="PEC111" s="4"/>
      <c r="PED111" s="4"/>
      <c r="PEE111" s="4"/>
      <c r="PEF111" s="4"/>
      <c r="PEG111" s="4"/>
      <c r="PEH111" s="4"/>
      <c r="PEI111" s="4"/>
      <c r="PEJ111" s="4"/>
      <c r="PEK111" s="4"/>
      <c r="PEL111" s="4"/>
      <c r="PEM111" s="4"/>
      <c r="PEN111" s="4"/>
      <c r="PEO111" s="4"/>
      <c r="PEP111" s="4"/>
      <c r="PEQ111" s="4"/>
      <c r="PER111" s="4"/>
      <c r="PES111" s="4"/>
      <c r="PET111" s="4"/>
      <c r="PEU111" s="4"/>
      <c r="PEV111" s="4"/>
      <c r="PEW111" s="4"/>
      <c r="PEX111" s="4"/>
      <c r="PEY111" s="4"/>
      <c r="PEZ111" s="4"/>
      <c r="PFA111" s="4"/>
      <c r="PFB111" s="4"/>
      <c r="PFC111" s="4"/>
      <c r="PFD111" s="4"/>
      <c r="PFE111" s="4"/>
      <c r="PFF111" s="4"/>
      <c r="PFG111" s="4"/>
      <c r="PFH111" s="4"/>
      <c r="PFI111" s="4"/>
      <c r="PFJ111" s="4"/>
      <c r="PFK111" s="4"/>
      <c r="PFL111" s="4"/>
      <c r="PFM111" s="4"/>
      <c r="PFN111" s="4"/>
      <c r="PFO111" s="4"/>
      <c r="PFP111" s="4"/>
      <c r="PFQ111" s="4"/>
      <c r="PFR111" s="4"/>
      <c r="PFS111" s="4"/>
      <c r="PFT111" s="4"/>
      <c r="PFU111" s="4"/>
      <c r="PFV111" s="4"/>
      <c r="PFW111" s="4"/>
      <c r="PFX111" s="4"/>
      <c r="PFY111" s="4"/>
      <c r="PFZ111" s="4"/>
      <c r="PGA111" s="4"/>
      <c r="PGB111" s="4"/>
      <c r="PGC111" s="4"/>
      <c r="PGD111" s="4"/>
      <c r="PGE111" s="4"/>
      <c r="PGF111" s="4"/>
      <c r="PGG111" s="4"/>
      <c r="PGH111" s="4"/>
      <c r="PGI111" s="4"/>
      <c r="PGJ111" s="4"/>
      <c r="PGK111" s="4"/>
      <c r="PGL111" s="4"/>
      <c r="PGM111" s="4"/>
      <c r="PGN111" s="4"/>
      <c r="PGO111" s="4"/>
      <c r="PGP111" s="4"/>
      <c r="PGQ111" s="4"/>
      <c r="PGR111" s="4"/>
      <c r="PGS111" s="4"/>
      <c r="PGT111" s="4"/>
      <c r="PGU111" s="4"/>
      <c r="PGV111" s="4"/>
      <c r="PGW111" s="4"/>
      <c r="PGX111" s="4"/>
      <c r="PGY111" s="4"/>
      <c r="PGZ111" s="4"/>
      <c r="PHA111" s="4"/>
      <c r="PHB111" s="4"/>
      <c r="PHC111" s="4"/>
      <c r="PHD111" s="4"/>
      <c r="PHE111" s="4"/>
      <c r="PHF111" s="4"/>
      <c r="PHG111" s="4"/>
      <c r="PHH111" s="4"/>
      <c r="PHI111" s="4"/>
      <c r="PHJ111" s="4"/>
      <c r="PHK111" s="4"/>
      <c r="PHL111" s="4"/>
      <c r="PHM111" s="4"/>
      <c r="PHN111" s="4"/>
      <c r="PHO111" s="4"/>
      <c r="PHP111" s="4"/>
      <c r="PHQ111" s="4"/>
      <c r="PHR111" s="4"/>
      <c r="PHS111" s="4"/>
      <c r="PHT111" s="4"/>
      <c r="PHU111" s="4"/>
      <c r="PHV111" s="4"/>
      <c r="PHW111" s="4"/>
      <c r="PHX111" s="4"/>
      <c r="PHY111" s="4"/>
      <c r="PHZ111" s="4"/>
      <c r="PIA111" s="4"/>
      <c r="PIB111" s="4"/>
      <c r="PIC111" s="4"/>
      <c r="PID111" s="4"/>
      <c r="PIE111" s="4"/>
      <c r="PIF111" s="4"/>
      <c r="PIG111" s="4"/>
      <c r="PIH111" s="4"/>
      <c r="PII111" s="4"/>
      <c r="PIJ111" s="4"/>
      <c r="PIK111" s="4"/>
      <c r="PIL111" s="4"/>
      <c r="PIM111" s="4"/>
      <c r="PIN111" s="4"/>
      <c r="PIO111" s="4"/>
      <c r="PIP111" s="4"/>
      <c r="PIQ111" s="4"/>
      <c r="PIR111" s="4"/>
      <c r="PIS111" s="4"/>
      <c r="PIT111" s="4"/>
      <c r="PIU111" s="4"/>
      <c r="PIV111" s="4"/>
      <c r="PIW111" s="4"/>
      <c r="PIX111" s="4"/>
      <c r="PIY111" s="4"/>
      <c r="PIZ111" s="4"/>
      <c r="PJA111" s="4"/>
      <c r="PJB111" s="4"/>
      <c r="PJC111" s="4"/>
      <c r="PJD111" s="4"/>
      <c r="PJE111" s="4"/>
      <c r="PJF111" s="4"/>
      <c r="PJG111" s="4"/>
      <c r="PJH111" s="4"/>
      <c r="PJI111" s="4"/>
      <c r="PJJ111" s="4"/>
      <c r="PJK111" s="4"/>
      <c r="PJL111" s="4"/>
      <c r="PJM111" s="4"/>
      <c r="PJN111" s="4"/>
      <c r="PJO111" s="4"/>
      <c r="PJP111" s="4"/>
      <c r="PJQ111" s="4"/>
      <c r="PJR111" s="4"/>
      <c r="PJS111" s="4"/>
      <c r="PJT111" s="4"/>
      <c r="PJU111" s="4"/>
      <c r="PJV111" s="4"/>
      <c r="PJW111" s="4"/>
      <c r="PJX111" s="4"/>
      <c r="PJY111" s="4"/>
      <c r="PJZ111" s="4"/>
      <c r="PKA111" s="4"/>
      <c r="PKB111" s="4"/>
      <c r="PKC111" s="4"/>
      <c r="PKD111" s="4"/>
      <c r="PKE111" s="4"/>
      <c r="PKF111" s="4"/>
      <c r="PKG111" s="4"/>
      <c r="PKH111" s="4"/>
      <c r="PKI111" s="4"/>
      <c r="PKJ111" s="4"/>
      <c r="PKK111" s="4"/>
      <c r="PKL111" s="4"/>
      <c r="PKM111" s="4"/>
      <c r="PKN111" s="4"/>
      <c r="PKO111" s="4"/>
      <c r="PKP111" s="4"/>
      <c r="PKQ111" s="4"/>
      <c r="PKR111" s="4"/>
      <c r="PKS111" s="4"/>
      <c r="PKT111" s="4"/>
      <c r="PKU111" s="4"/>
      <c r="PKV111" s="4"/>
      <c r="PKW111" s="4"/>
      <c r="PKX111" s="4"/>
      <c r="PKY111" s="4"/>
      <c r="PKZ111" s="4"/>
      <c r="PLA111" s="4"/>
      <c r="PLB111" s="4"/>
      <c r="PLC111" s="4"/>
      <c r="PLD111" s="4"/>
      <c r="PLE111" s="4"/>
      <c r="PLF111" s="4"/>
      <c r="PLG111" s="4"/>
      <c r="PLH111" s="4"/>
      <c r="PLI111" s="4"/>
      <c r="PLJ111" s="4"/>
      <c r="PLK111" s="4"/>
      <c r="PLL111" s="4"/>
      <c r="PLM111" s="4"/>
      <c r="PLN111" s="4"/>
      <c r="PLO111" s="4"/>
      <c r="PLP111" s="4"/>
      <c r="PLQ111" s="4"/>
      <c r="PLR111" s="4"/>
      <c r="PLS111" s="4"/>
      <c r="PLT111" s="4"/>
      <c r="PLU111" s="4"/>
      <c r="PLV111" s="4"/>
      <c r="PLW111" s="4"/>
      <c r="PLX111" s="4"/>
      <c r="PLY111" s="4"/>
      <c r="PLZ111" s="4"/>
      <c r="PMA111" s="4"/>
      <c r="PMB111" s="4"/>
      <c r="PMC111" s="4"/>
      <c r="PMD111" s="4"/>
      <c r="PME111" s="4"/>
      <c r="PMF111" s="4"/>
      <c r="PMG111" s="4"/>
      <c r="PMH111" s="4"/>
      <c r="PMI111" s="4"/>
      <c r="PMJ111" s="4"/>
      <c r="PMK111" s="4"/>
      <c r="PML111" s="4"/>
      <c r="PMM111" s="4"/>
      <c r="PMN111" s="4"/>
      <c r="PMO111" s="4"/>
      <c r="PMP111" s="4"/>
      <c r="PMQ111" s="4"/>
      <c r="PMR111" s="4"/>
      <c r="PMS111" s="4"/>
      <c r="PMT111" s="4"/>
      <c r="PMU111" s="4"/>
      <c r="PMV111" s="4"/>
      <c r="PMW111" s="4"/>
      <c r="PMX111" s="4"/>
      <c r="PMY111" s="4"/>
      <c r="PMZ111" s="4"/>
      <c r="PNA111" s="4"/>
      <c r="PNB111" s="4"/>
      <c r="PNC111" s="4"/>
      <c r="PND111" s="4"/>
      <c r="PNE111" s="4"/>
      <c r="PNF111" s="4"/>
      <c r="PNG111" s="4"/>
      <c r="PNH111" s="4"/>
      <c r="PNI111" s="4"/>
      <c r="PNJ111" s="4"/>
      <c r="PNK111" s="4"/>
      <c r="PNL111" s="4"/>
      <c r="PNM111" s="4"/>
      <c r="PNN111" s="4"/>
      <c r="PNO111" s="4"/>
      <c r="PNP111" s="4"/>
      <c r="PNQ111" s="4"/>
      <c r="PNR111" s="4"/>
      <c r="PNS111" s="4"/>
      <c r="PNT111" s="4"/>
      <c r="PNU111" s="4"/>
      <c r="PNV111" s="4"/>
      <c r="PNW111" s="4"/>
      <c r="PNX111" s="4"/>
      <c r="PNY111" s="4"/>
      <c r="PNZ111" s="4"/>
      <c r="POA111" s="4"/>
      <c r="POB111" s="4"/>
      <c r="POC111" s="4"/>
      <c r="POD111" s="4"/>
      <c r="POE111" s="4"/>
      <c r="POF111" s="4"/>
      <c r="POG111" s="4"/>
      <c r="POH111" s="4"/>
      <c r="POI111" s="4"/>
      <c r="POJ111" s="4"/>
      <c r="POK111" s="4"/>
      <c r="POL111" s="4"/>
      <c r="POM111" s="4"/>
      <c r="PON111" s="4"/>
      <c r="POO111" s="4"/>
      <c r="POP111" s="4"/>
      <c r="POQ111" s="4"/>
      <c r="POR111" s="4"/>
      <c r="POS111" s="4"/>
      <c r="POT111" s="4"/>
      <c r="POU111" s="4"/>
      <c r="POV111" s="4"/>
      <c r="POW111" s="4"/>
      <c r="POX111" s="4"/>
      <c r="POY111" s="4"/>
      <c r="POZ111" s="4"/>
      <c r="PPA111" s="4"/>
      <c r="PPB111" s="4"/>
      <c r="PPC111" s="4"/>
      <c r="PPD111" s="4"/>
      <c r="PPE111" s="4"/>
      <c r="PPF111" s="4"/>
      <c r="PPG111" s="4"/>
      <c r="PPH111" s="4"/>
      <c r="PPI111" s="4"/>
      <c r="PPJ111" s="4"/>
      <c r="PPK111" s="4"/>
      <c r="PPL111" s="4"/>
      <c r="PPM111" s="4"/>
      <c r="PPN111" s="4"/>
      <c r="PPO111" s="4"/>
      <c r="PPP111" s="4"/>
      <c r="PPQ111" s="4"/>
      <c r="PPR111" s="4"/>
      <c r="PPS111" s="4"/>
      <c r="PPT111" s="4"/>
      <c r="PPU111" s="4"/>
      <c r="PPV111" s="4"/>
      <c r="PPW111" s="4"/>
      <c r="PPX111" s="4"/>
      <c r="PPY111" s="4"/>
      <c r="PPZ111" s="4"/>
      <c r="PQA111" s="4"/>
      <c r="PQB111" s="4"/>
      <c r="PQC111" s="4"/>
      <c r="PQD111" s="4"/>
      <c r="PQE111" s="4"/>
      <c r="PQF111" s="4"/>
      <c r="PQG111" s="4"/>
      <c r="PQH111" s="4"/>
      <c r="PQI111" s="4"/>
      <c r="PQJ111" s="4"/>
      <c r="PQK111" s="4"/>
      <c r="PQL111" s="4"/>
      <c r="PQM111" s="4"/>
      <c r="PQN111" s="4"/>
      <c r="PQO111" s="4"/>
      <c r="PQP111" s="4"/>
      <c r="PQQ111" s="4"/>
      <c r="PQR111" s="4"/>
      <c r="PQS111" s="4"/>
      <c r="PQT111" s="4"/>
      <c r="PQU111" s="4"/>
      <c r="PQV111" s="4"/>
      <c r="PQW111" s="4"/>
      <c r="PQX111" s="4"/>
      <c r="PQY111" s="4"/>
      <c r="PQZ111" s="4"/>
      <c r="PRA111" s="4"/>
      <c r="PRB111" s="4"/>
      <c r="PRC111" s="4"/>
      <c r="PRD111" s="4"/>
      <c r="PRE111" s="4"/>
      <c r="PRF111" s="4"/>
      <c r="PRG111" s="4"/>
      <c r="PRH111" s="4"/>
      <c r="PRI111" s="4"/>
      <c r="PRJ111" s="4"/>
      <c r="PRK111" s="4"/>
      <c r="PRL111" s="4"/>
      <c r="PRM111" s="4"/>
      <c r="PRN111" s="4"/>
      <c r="PRO111" s="4"/>
      <c r="PRP111" s="4"/>
      <c r="PRQ111" s="4"/>
      <c r="PRR111" s="4"/>
      <c r="PRS111" s="4"/>
      <c r="PRT111" s="4"/>
      <c r="PRU111" s="4"/>
      <c r="PRV111" s="4"/>
      <c r="PRW111" s="4"/>
      <c r="PRX111" s="4"/>
      <c r="PRY111" s="4"/>
      <c r="PRZ111" s="4"/>
      <c r="PSA111" s="4"/>
      <c r="PSB111" s="4"/>
      <c r="PSC111" s="4"/>
      <c r="PSD111" s="4"/>
      <c r="PSE111" s="4"/>
      <c r="PSF111" s="4"/>
      <c r="PSG111" s="4"/>
      <c r="PSH111" s="4"/>
      <c r="PSI111" s="4"/>
      <c r="PSJ111" s="4"/>
      <c r="PSK111" s="4"/>
      <c r="PSL111" s="4"/>
      <c r="PSM111" s="4"/>
      <c r="PSN111" s="4"/>
      <c r="PSO111" s="4"/>
      <c r="PSP111" s="4"/>
      <c r="PSQ111" s="4"/>
      <c r="PSR111" s="4"/>
      <c r="PSS111" s="4"/>
      <c r="PST111" s="4"/>
      <c r="PSU111" s="4"/>
      <c r="PSV111" s="4"/>
      <c r="PSW111" s="4"/>
      <c r="PSX111" s="4"/>
      <c r="PSY111" s="4"/>
      <c r="PSZ111" s="4"/>
      <c r="PTA111" s="4"/>
      <c r="PTB111" s="4"/>
      <c r="PTC111" s="4"/>
      <c r="PTD111" s="4"/>
      <c r="PTE111" s="4"/>
      <c r="PTF111" s="4"/>
      <c r="PTG111" s="4"/>
      <c r="PTH111" s="4"/>
      <c r="PTI111" s="4"/>
      <c r="PTJ111" s="4"/>
      <c r="PTK111" s="4"/>
      <c r="PTL111" s="4"/>
      <c r="PTM111" s="4"/>
      <c r="PTN111" s="4"/>
      <c r="PTO111" s="4"/>
      <c r="PTP111" s="4"/>
      <c r="PTQ111" s="4"/>
      <c r="PTR111" s="4"/>
      <c r="PTS111" s="4"/>
      <c r="PTT111" s="4"/>
      <c r="PTU111" s="4"/>
      <c r="PTV111" s="4"/>
      <c r="PTW111" s="4"/>
      <c r="PTX111" s="4"/>
      <c r="PTY111" s="4"/>
      <c r="PTZ111" s="4"/>
      <c r="PUA111" s="4"/>
      <c r="PUB111" s="4"/>
      <c r="PUC111" s="4"/>
      <c r="PUD111" s="4"/>
      <c r="PUE111" s="4"/>
      <c r="PUF111" s="4"/>
      <c r="PUG111" s="4"/>
      <c r="PUH111" s="4"/>
      <c r="PUI111" s="4"/>
      <c r="PUJ111" s="4"/>
      <c r="PUK111" s="4"/>
      <c r="PUL111" s="4"/>
      <c r="PUM111" s="4"/>
      <c r="PUN111" s="4"/>
      <c r="PUO111" s="4"/>
      <c r="PUP111" s="4"/>
      <c r="PUQ111" s="4"/>
      <c r="PUR111" s="4"/>
      <c r="PUS111" s="4"/>
      <c r="PUT111" s="4"/>
      <c r="PUU111" s="4"/>
      <c r="PUV111" s="4"/>
      <c r="PUW111" s="4"/>
      <c r="PUX111" s="4"/>
      <c r="PUY111" s="4"/>
      <c r="PUZ111" s="4"/>
      <c r="PVA111" s="4"/>
      <c r="PVB111" s="4"/>
      <c r="PVC111" s="4"/>
      <c r="PVD111" s="4"/>
      <c r="PVE111" s="4"/>
      <c r="PVF111" s="4"/>
      <c r="PVG111" s="4"/>
      <c r="PVH111" s="4"/>
      <c r="PVI111" s="4"/>
      <c r="PVJ111" s="4"/>
      <c r="PVK111" s="4"/>
      <c r="PVL111" s="4"/>
      <c r="PVM111" s="4"/>
      <c r="PVN111" s="4"/>
      <c r="PVO111" s="4"/>
      <c r="PVP111" s="4"/>
      <c r="PVQ111" s="4"/>
      <c r="PVR111" s="4"/>
      <c r="PVS111" s="4"/>
      <c r="PVT111" s="4"/>
      <c r="PVU111" s="4"/>
      <c r="PVV111" s="4"/>
      <c r="PVW111" s="4"/>
      <c r="PVX111" s="4"/>
      <c r="PVY111" s="4"/>
      <c r="PVZ111" s="4"/>
      <c r="PWA111" s="4"/>
      <c r="PWB111" s="4"/>
      <c r="PWC111" s="4"/>
      <c r="PWD111" s="4"/>
      <c r="PWE111" s="4"/>
      <c r="PWF111" s="4"/>
      <c r="PWG111" s="4"/>
      <c r="PWH111" s="4"/>
      <c r="PWI111" s="4"/>
      <c r="PWJ111" s="4"/>
      <c r="PWK111" s="4"/>
      <c r="PWL111" s="4"/>
      <c r="PWM111" s="4"/>
      <c r="PWN111" s="4"/>
      <c r="PWO111" s="4"/>
      <c r="PWP111" s="4"/>
      <c r="PWQ111" s="4"/>
      <c r="PWR111" s="4"/>
      <c r="PWS111" s="4"/>
      <c r="PWT111" s="4"/>
      <c r="PWU111" s="4"/>
      <c r="PWV111" s="4"/>
      <c r="PWW111" s="4"/>
      <c r="PWX111" s="4"/>
      <c r="PWY111" s="4"/>
      <c r="PWZ111" s="4"/>
      <c r="PXA111" s="4"/>
      <c r="PXB111" s="4"/>
      <c r="PXC111" s="4"/>
      <c r="PXD111" s="4"/>
      <c r="PXE111" s="4"/>
      <c r="PXF111" s="4"/>
      <c r="PXG111" s="4"/>
      <c r="PXH111" s="4"/>
      <c r="PXI111" s="4"/>
      <c r="PXJ111" s="4"/>
      <c r="PXK111" s="4"/>
      <c r="PXL111" s="4"/>
      <c r="PXM111" s="4"/>
      <c r="PXN111" s="4"/>
      <c r="PXO111" s="4"/>
      <c r="PXP111" s="4"/>
      <c r="PXQ111" s="4"/>
      <c r="PXR111" s="4"/>
      <c r="PXS111" s="4"/>
      <c r="PXT111" s="4"/>
      <c r="PXU111" s="4"/>
      <c r="PXV111" s="4"/>
      <c r="PXW111" s="4"/>
      <c r="PXX111" s="4"/>
      <c r="PXY111" s="4"/>
      <c r="PXZ111" s="4"/>
      <c r="PYA111" s="4"/>
      <c r="PYB111" s="4"/>
      <c r="PYC111" s="4"/>
      <c r="PYD111" s="4"/>
      <c r="PYE111" s="4"/>
      <c r="PYF111" s="4"/>
      <c r="PYG111" s="4"/>
      <c r="PYH111" s="4"/>
      <c r="PYI111" s="4"/>
      <c r="PYJ111" s="4"/>
      <c r="PYK111" s="4"/>
      <c r="PYL111" s="4"/>
      <c r="PYM111" s="4"/>
      <c r="PYN111" s="4"/>
      <c r="PYO111" s="4"/>
      <c r="PYP111" s="4"/>
      <c r="PYQ111" s="4"/>
      <c r="PYR111" s="4"/>
      <c r="PYS111" s="4"/>
      <c r="PYT111" s="4"/>
      <c r="PYU111" s="4"/>
      <c r="PYV111" s="4"/>
      <c r="PYW111" s="4"/>
      <c r="PYX111" s="4"/>
      <c r="PYY111" s="4"/>
      <c r="PYZ111" s="4"/>
      <c r="PZA111" s="4"/>
      <c r="PZB111" s="4"/>
      <c r="PZC111" s="4"/>
      <c r="PZD111" s="4"/>
      <c r="PZE111" s="4"/>
      <c r="PZF111" s="4"/>
      <c r="PZG111" s="4"/>
      <c r="PZH111" s="4"/>
      <c r="PZI111" s="4"/>
      <c r="PZJ111" s="4"/>
      <c r="PZK111" s="4"/>
      <c r="PZL111" s="4"/>
      <c r="PZM111" s="4"/>
      <c r="PZN111" s="4"/>
      <c r="PZO111" s="4"/>
      <c r="PZP111" s="4"/>
      <c r="PZQ111" s="4"/>
      <c r="PZR111" s="4"/>
      <c r="PZS111" s="4"/>
      <c r="PZT111" s="4"/>
      <c r="PZU111" s="4"/>
      <c r="PZV111" s="4"/>
      <c r="PZW111" s="4"/>
      <c r="PZX111" s="4"/>
      <c r="PZY111" s="4"/>
      <c r="PZZ111" s="4"/>
      <c r="QAA111" s="4"/>
      <c r="QAB111" s="4"/>
      <c r="QAC111" s="4"/>
      <c r="QAD111" s="4"/>
      <c r="QAE111" s="4"/>
      <c r="QAF111" s="4"/>
      <c r="QAG111" s="4"/>
      <c r="QAH111" s="4"/>
      <c r="QAI111" s="4"/>
      <c r="QAJ111" s="4"/>
      <c r="QAK111" s="4"/>
      <c r="QAL111" s="4"/>
      <c r="QAM111" s="4"/>
      <c r="QAN111" s="4"/>
      <c r="QAO111" s="4"/>
      <c r="QAP111" s="4"/>
      <c r="QAQ111" s="4"/>
      <c r="QAR111" s="4"/>
      <c r="QAS111" s="4"/>
      <c r="QAT111" s="4"/>
      <c r="QAU111" s="4"/>
      <c r="QAV111" s="4"/>
      <c r="QAW111" s="4"/>
      <c r="QAX111" s="4"/>
      <c r="QAY111" s="4"/>
      <c r="QAZ111" s="4"/>
      <c r="QBA111" s="4"/>
      <c r="QBB111" s="4"/>
      <c r="QBC111" s="4"/>
      <c r="QBD111" s="4"/>
      <c r="QBE111" s="4"/>
      <c r="QBF111" s="4"/>
      <c r="QBG111" s="4"/>
      <c r="QBH111" s="4"/>
      <c r="QBI111" s="4"/>
      <c r="QBJ111" s="4"/>
      <c r="QBK111" s="4"/>
      <c r="QBL111" s="4"/>
      <c r="QBM111" s="4"/>
      <c r="QBN111" s="4"/>
      <c r="QBO111" s="4"/>
      <c r="QBP111" s="4"/>
      <c r="QBQ111" s="4"/>
      <c r="QBR111" s="4"/>
      <c r="QBS111" s="4"/>
      <c r="QBT111" s="4"/>
      <c r="QBU111" s="4"/>
      <c r="QBV111" s="4"/>
      <c r="QBW111" s="4"/>
      <c r="QBX111" s="4"/>
      <c r="QBY111" s="4"/>
      <c r="QBZ111" s="4"/>
      <c r="QCA111" s="4"/>
      <c r="QCB111" s="4"/>
      <c r="QCC111" s="4"/>
      <c r="QCD111" s="4"/>
      <c r="QCE111" s="4"/>
      <c r="QCF111" s="4"/>
      <c r="QCG111" s="4"/>
      <c r="QCH111" s="4"/>
      <c r="QCI111" s="4"/>
      <c r="QCJ111" s="4"/>
      <c r="QCK111" s="4"/>
      <c r="QCL111" s="4"/>
      <c r="QCM111" s="4"/>
      <c r="QCN111" s="4"/>
      <c r="QCO111" s="4"/>
      <c r="QCP111" s="4"/>
      <c r="QCQ111" s="4"/>
      <c r="QCR111" s="4"/>
      <c r="QCS111" s="4"/>
      <c r="QCT111" s="4"/>
      <c r="QCU111" s="4"/>
      <c r="QCV111" s="4"/>
      <c r="QCW111" s="4"/>
      <c r="QCX111" s="4"/>
      <c r="QCY111" s="4"/>
      <c r="QCZ111" s="4"/>
      <c r="QDA111" s="4"/>
      <c r="QDB111" s="4"/>
      <c r="QDC111" s="4"/>
      <c r="QDD111" s="4"/>
      <c r="QDE111" s="4"/>
      <c r="QDF111" s="4"/>
      <c r="QDG111" s="4"/>
      <c r="QDH111" s="4"/>
      <c r="QDI111" s="4"/>
      <c r="QDJ111" s="4"/>
      <c r="QDK111" s="4"/>
      <c r="QDL111" s="4"/>
      <c r="QDM111" s="4"/>
      <c r="QDN111" s="4"/>
      <c r="QDO111" s="4"/>
      <c r="QDP111" s="4"/>
      <c r="QDQ111" s="4"/>
      <c r="QDR111" s="4"/>
      <c r="QDS111" s="4"/>
      <c r="QDT111" s="4"/>
      <c r="QDU111" s="4"/>
      <c r="QDV111" s="4"/>
      <c r="QDW111" s="4"/>
      <c r="QDX111" s="4"/>
      <c r="QDY111" s="4"/>
      <c r="QDZ111" s="4"/>
      <c r="QEA111" s="4"/>
      <c r="QEB111" s="4"/>
      <c r="QEC111" s="4"/>
      <c r="QED111" s="4"/>
      <c r="QEE111" s="4"/>
      <c r="QEF111" s="4"/>
      <c r="QEG111" s="4"/>
      <c r="QEH111" s="4"/>
      <c r="QEI111" s="4"/>
      <c r="QEJ111" s="4"/>
      <c r="QEK111" s="4"/>
      <c r="QEL111" s="4"/>
      <c r="QEM111" s="4"/>
      <c r="QEN111" s="4"/>
      <c r="QEO111" s="4"/>
      <c r="QEP111" s="4"/>
      <c r="QEQ111" s="4"/>
      <c r="QER111" s="4"/>
      <c r="QES111" s="4"/>
      <c r="QET111" s="4"/>
      <c r="QEU111" s="4"/>
      <c r="QEV111" s="4"/>
      <c r="QEW111" s="4"/>
      <c r="QEX111" s="4"/>
      <c r="QEY111" s="4"/>
      <c r="QEZ111" s="4"/>
      <c r="QFA111" s="4"/>
      <c r="QFB111" s="4"/>
      <c r="QFC111" s="4"/>
      <c r="QFD111" s="4"/>
      <c r="QFE111" s="4"/>
      <c r="QFF111" s="4"/>
      <c r="QFG111" s="4"/>
      <c r="QFH111" s="4"/>
      <c r="QFI111" s="4"/>
      <c r="QFJ111" s="4"/>
      <c r="QFK111" s="4"/>
      <c r="QFL111" s="4"/>
      <c r="QFM111" s="4"/>
      <c r="QFN111" s="4"/>
      <c r="QFO111" s="4"/>
      <c r="QFP111" s="4"/>
      <c r="QFQ111" s="4"/>
      <c r="QFR111" s="4"/>
      <c r="QFS111" s="4"/>
      <c r="QFT111" s="4"/>
      <c r="QFU111" s="4"/>
      <c r="QFV111" s="4"/>
      <c r="QFW111" s="4"/>
      <c r="QFX111" s="4"/>
      <c r="QFY111" s="4"/>
      <c r="QFZ111" s="4"/>
      <c r="QGA111" s="4"/>
      <c r="QGB111" s="4"/>
      <c r="QGC111" s="4"/>
      <c r="QGD111" s="4"/>
      <c r="QGE111" s="4"/>
      <c r="QGF111" s="4"/>
      <c r="QGG111" s="4"/>
      <c r="QGH111" s="4"/>
      <c r="QGI111" s="4"/>
      <c r="QGJ111" s="4"/>
      <c r="QGK111" s="4"/>
      <c r="QGL111" s="4"/>
      <c r="QGM111" s="4"/>
      <c r="QGN111" s="4"/>
      <c r="QGO111" s="4"/>
      <c r="QGP111" s="4"/>
      <c r="QGQ111" s="4"/>
      <c r="QGR111" s="4"/>
      <c r="QGS111" s="4"/>
      <c r="QGT111" s="4"/>
      <c r="QGU111" s="4"/>
      <c r="QGV111" s="4"/>
      <c r="QGW111" s="4"/>
      <c r="QGX111" s="4"/>
      <c r="QGY111" s="4"/>
      <c r="QGZ111" s="4"/>
      <c r="QHA111" s="4"/>
      <c r="QHB111" s="4"/>
      <c r="QHC111" s="4"/>
      <c r="QHD111" s="4"/>
      <c r="QHE111" s="4"/>
      <c r="QHF111" s="4"/>
      <c r="QHG111" s="4"/>
      <c r="QHH111" s="4"/>
      <c r="QHI111" s="4"/>
      <c r="QHJ111" s="4"/>
      <c r="QHK111" s="4"/>
      <c r="QHL111" s="4"/>
      <c r="QHM111" s="4"/>
      <c r="QHN111" s="4"/>
      <c r="QHO111" s="4"/>
      <c r="QHP111" s="4"/>
      <c r="QHQ111" s="4"/>
      <c r="QHR111" s="4"/>
      <c r="QHS111" s="4"/>
      <c r="QHT111" s="4"/>
      <c r="QHU111" s="4"/>
      <c r="QHV111" s="4"/>
      <c r="QHW111" s="4"/>
      <c r="QHX111" s="4"/>
      <c r="QHY111" s="4"/>
      <c r="QHZ111" s="4"/>
      <c r="QIA111" s="4"/>
      <c r="QIB111" s="4"/>
      <c r="QIC111" s="4"/>
      <c r="QID111" s="4"/>
      <c r="QIE111" s="4"/>
      <c r="QIF111" s="4"/>
      <c r="QIG111" s="4"/>
      <c r="QIH111" s="4"/>
      <c r="QII111" s="4"/>
      <c r="QIJ111" s="4"/>
      <c r="QIK111" s="4"/>
      <c r="QIL111" s="4"/>
      <c r="QIM111" s="4"/>
      <c r="QIN111" s="4"/>
      <c r="QIO111" s="4"/>
      <c r="QIP111" s="4"/>
      <c r="QIQ111" s="4"/>
      <c r="QIR111" s="4"/>
      <c r="QIS111" s="4"/>
      <c r="QIT111" s="4"/>
      <c r="QIU111" s="4"/>
      <c r="QIV111" s="4"/>
      <c r="QIW111" s="4"/>
      <c r="QIX111" s="4"/>
      <c r="QIY111" s="4"/>
      <c r="QIZ111" s="4"/>
      <c r="QJA111" s="4"/>
      <c r="QJB111" s="4"/>
      <c r="QJC111" s="4"/>
      <c r="QJD111" s="4"/>
      <c r="QJE111" s="4"/>
      <c r="QJF111" s="4"/>
      <c r="QJG111" s="4"/>
      <c r="QJH111" s="4"/>
      <c r="QJI111" s="4"/>
      <c r="QJJ111" s="4"/>
      <c r="QJK111" s="4"/>
      <c r="QJL111" s="4"/>
      <c r="QJM111" s="4"/>
      <c r="QJN111" s="4"/>
      <c r="QJO111" s="4"/>
      <c r="QJP111" s="4"/>
      <c r="QJQ111" s="4"/>
      <c r="QJR111" s="4"/>
      <c r="QJS111" s="4"/>
      <c r="QJT111" s="4"/>
      <c r="QJU111" s="4"/>
      <c r="QJV111" s="4"/>
      <c r="QJW111" s="4"/>
      <c r="QJX111" s="4"/>
      <c r="QJY111" s="4"/>
      <c r="QJZ111" s="4"/>
      <c r="QKA111" s="4"/>
      <c r="QKB111" s="4"/>
      <c r="QKC111" s="4"/>
      <c r="QKD111" s="4"/>
      <c r="QKE111" s="4"/>
      <c r="QKF111" s="4"/>
      <c r="QKG111" s="4"/>
      <c r="QKH111" s="4"/>
      <c r="QKI111" s="4"/>
      <c r="QKJ111" s="4"/>
      <c r="QKK111" s="4"/>
      <c r="QKL111" s="4"/>
      <c r="QKM111" s="4"/>
      <c r="QKN111" s="4"/>
      <c r="QKO111" s="4"/>
      <c r="QKP111" s="4"/>
      <c r="QKQ111" s="4"/>
      <c r="QKR111" s="4"/>
      <c r="QKS111" s="4"/>
      <c r="QKT111" s="4"/>
      <c r="QKU111" s="4"/>
      <c r="QKV111" s="4"/>
      <c r="QKW111" s="4"/>
      <c r="QKX111" s="4"/>
      <c r="QKY111" s="4"/>
      <c r="QKZ111" s="4"/>
      <c r="QLA111" s="4"/>
      <c r="QLB111" s="4"/>
      <c r="QLC111" s="4"/>
      <c r="QLD111" s="4"/>
      <c r="QLE111" s="4"/>
      <c r="QLF111" s="4"/>
      <c r="QLG111" s="4"/>
      <c r="QLH111" s="4"/>
      <c r="QLI111" s="4"/>
      <c r="QLJ111" s="4"/>
      <c r="QLK111" s="4"/>
      <c r="QLL111" s="4"/>
      <c r="QLM111" s="4"/>
      <c r="QLN111" s="4"/>
      <c r="QLO111" s="4"/>
      <c r="QLP111" s="4"/>
      <c r="QLQ111" s="4"/>
      <c r="QLR111" s="4"/>
      <c r="QLS111" s="4"/>
      <c r="QLT111" s="4"/>
      <c r="QLU111" s="4"/>
      <c r="QLV111" s="4"/>
      <c r="QLW111" s="4"/>
      <c r="QLX111" s="4"/>
      <c r="QLY111" s="4"/>
      <c r="QLZ111" s="4"/>
      <c r="QMA111" s="4"/>
      <c r="QMB111" s="4"/>
      <c r="QMC111" s="4"/>
      <c r="QMD111" s="4"/>
      <c r="QME111" s="4"/>
      <c r="QMF111" s="4"/>
      <c r="QMG111" s="4"/>
      <c r="QMH111" s="4"/>
      <c r="QMI111" s="4"/>
      <c r="QMJ111" s="4"/>
      <c r="QMK111" s="4"/>
      <c r="QML111" s="4"/>
      <c r="QMM111" s="4"/>
      <c r="QMN111" s="4"/>
      <c r="QMO111" s="4"/>
      <c r="QMP111" s="4"/>
      <c r="QMQ111" s="4"/>
      <c r="QMR111" s="4"/>
      <c r="QMS111" s="4"/>
      <c r="QMT111" s="4"/>
      <c r="QMU111" s="4"/>
      <c r="QMV111" s="4"/>
      <c r="QMW111" s="4"/>
      <c r="QMX111" s="4"/>
      <c r="QMY111" s="4"/>
      <c r="QMZ111" s="4"/>
      <c r="QNA111" s="4"/>
      <c r="QNB111" s="4"/>
      <c r="QNC111" s="4"/>
      <c r="QND111" s="4"/>
      <c r="QNE111" s="4"/>
      <c r="QNF111" s="4"/>
      <c r="QNG111" s="4"/>
      <c r="QNH111" s="4"/>
      <c r="QNI111" s="4"/>
      <c r="QNJ111" s="4"/>
      <c r="QNK111" s="4"/>
      <c r="QNL111" s="4"/>
      <c r="QNM111" s="4"/>
      <c r="QNN111" s="4"/>
      <c r="QNO111" s="4"/>
      <c r="QNP111" s="4"/>
      <c r="QNQ111" s="4"/>
      <c r="QNR111" s="4"/>
      <c r="QNS111" s="4"/>
      <c r="QNT111" s="4"/>
      <c r="QNU111" s="4"/>
      <c r="QNV111" s="4"/>
      <c r="QNW111" s="4"/>
      <c r="QNX111" s="4"/>
      <c r="QNY111" s="4"/>
      <c r="QNZ111" s="4"/>
      <c r="QOA111" s="4"/>
      <c r="QOB111" s="4"/>
      <c r="QOC111" s="4"/>
      <c r="QOD111" s="4"/>
      <c r="QOE111" s="4"/>
      <c r="QOF111" s="4"/>
      <c r="QOG111" s="4"/>
      <c r="QOH111" s="4"/>
      <c r="QOI111" s="4"/>
      <c r="QOJ111" s="4"/>
      <c r="QOK111" s="4"/>
      <c r="QOL111" s="4"/>
      <c r="QOM111" s="4"/>
      <c r="QON111" s="4"/>
      <c r="QOO111" s="4"/>
      <c r="QOP111" s="4"/>
      <c r="QOQ111" s="4"/>
      <c r="QOR111" s="4"/>
      <c r="QOS111" s="4"/>
      <c r="QOT111" s="4"/>
      <c r="QOU111" s="4"/>
      <c r="QOV111" s="4"/>
      <c r="QOW111" s="4"/>
      <c r="QOX111" s="4"/>
      <c r="QOY111" s="4"/>
      <c r="QOZ111" s="4"/>
      <c r="QPA111" s="4"/>
      <c r="QPB111" s="4"/>
      <c r="QPC111" s="4"/>
      <c r="QPD111" s="4"/>
      <c r="QPE111" s="4"/>
      <c r="QPF111" s="4"/>
      <c r="QPG111" s="4"/>
      <c r="QPH111" s="4"/>
      <c r="QPI111" s="4"/>
      <c r="QPJ111" s="4"/>
      <c r="QPK111" s="4"/>
      <c r="QPL111" s="4"/>
      <c r="QPM111" s="4"/>
      <c r="QPN111" s="4"/>
      <c r="QPO111" s="4"/>
      <c r="QPP111" s="4"/>
      <c r="QPQ111" s="4"/>
      <c r="QPR111" s="4"/>
      <c r="QPS111" s="4"/>
      <c r="QPT111" s="4"/>
      <c r="QPU111" s="4"/>
      <c r="QPV111" s="4"/>
      <c r="QPW111" s="4"/>
      <c r="QPX111" s="4"/>
      <c r="QPY111" s="4"/>
      <c r="QPZ111" s="4"/>
      <c r="QQA111" s="4"/>
      <c r="QQB111" s="4"/>
      <c r="QQC111" s="4"/>
      <c r="QQD111" s="4"/>
      <c r="QQE111" s="4"/>
      <c r="QQF111" s="4"/>
      <c r="QQG111" s="4"/>
      <c r="QQH111" s="4"/>
      <c r="QQI111" s="4"/>
      <c r="QQJ111" s="4"/>
      <c r="QQK111" s="4"/>
      <c r="QQL111" s="4"/>
      <c r="QQM111" s="4"/>
      <c r="QQN111" s="4"/>
      <c r="QQO111" s="4"/>
      <c r="QQP111" s="4"/>
      <c r="QQQ111" s="4"/>
      <c r="QQR111" s="4"/>
      <c r="QQS111" s="4"/>
      <c r="QQT111" s="4"/>
      <c r="QQU111" s="4"/>
      <c r="QQV111" s="4"/>
      <c r="QQW111" s="4"/>
      <c r="QQX111" s="4"/>
      <c r="QQY111" s="4"/>
      <c r="QQZ111" s="4"/>
      <c r="QRA111" s="4"/>
      <c r="QRB111" s="4"/>
      <c r="QRC111" s="4"/>
      <c r="QRD111" s="4"/>
      <c r="QRE111" s="4"/>
      <c r="QRF111" s="4"/>
      <c r="QRG111" s="4"/>
      <c r="QRH111" s="4"/>
      <c r="QRI111" s="4"/>
      <c r="QRJ111" s="4"/>
      <c r="QRK111" s="4"/>
      <c r="QRL111" s="4"/>
      <c r="QRM111" s="4"/>
      <c r="QRN111" s="4"/>
      <c r="QRO111" s="4"/>
      <c r="QRP111" s="4"/>
      <c r="QRQ111" s="4"/>
      <c r="QRR111" s="4"/>
      <c r="QRS111" s="4"/>
      <c r="QRT111" s="4"/>
      <c r="QRU111" s="4"/>
      <c r="QRV111" s="4"/>
      <c r="QRW111" s="4"/>
      <c r="QRX111" s="4"/>
      <c r="QRY111" s="4"/>
      <c r="QRZ111" s="4"/>
      <c r="QSA111" s="4"/>
      <c r="QSB111" s="4"/>
      <c r="QSC111" s="4"/>
      <c r="QSD111" s="4"/>
      <c r="QSE111" s="4"/>
      <c r="QSF111" s="4"/>
      <c r="QSG111" s="4"/>
      <c r="QSH111" s="4"/>
      <c r="QSI111" s="4"/>
      <c r="QSJ111" s="4"/>
      <c r="QSK111" s="4"/>
      <c r="QSL111" s="4"/>
      <c r="QSM111" s="4"/>
      <c r="QSN111" s="4"/>
      <c r="QSO111" s="4"/>
      <c r="QSP111" s="4"/>
      <c r="QSQ111" s="4"/>
      <c r="QSR111" s="4"/>
      <c r="QSS111" s="4"/>
      <c r="QST111" s="4"/>
      <c r="QSU111" s="4"/>
      <c r="QSV111" s="4"/>
      <c r="QSW111" s="4"/>
      <c r="QSX111" s="4"/>
      <c r="QSY111" s="4"/>
      <c r="QSZ111" s="4"/>
      <c r="QTA111" s="4"/>
      <c r="QTB111" s="4"/>
      <c r="QTC111" s="4"/>
      <c r="QTD111" s="4"/>
      <c r="QTE111" s="4"/>
      <c r="QTF111" s="4"/>
      <c r="QTG111" s="4"/>
      <c r="QTH111" s="4"/>
      <c r="QTI111" s="4"/>
      <c r="QTJ111" s="4"/>
      <c r="QTK111" s="4"/>
      <c r="QTL111" s="4"/>
      <c r="QTM111" s="4"/>
      <c r="QTN111" s="4"/>
      <c r="QTO111" s="4"/>
      <c r="QTP111" s="4"/>
      <c r="QTQ111" s="4"/>
      <c r="QTR111" s="4"/>
      <c r="QTS111" s="4"/>
      <c r="QTT111" s="4"/>
      <c r="QTU111" s="4"/>
      <c r="QTV111" s="4"/>
      <c r="QTW111" s="4"/>
      <c r="QTX111" s="4"/>
      <c r="QTY111" s="4"/>
      <c r="QTZ111" s="4"/>
      <c r="QUA111" s="4"/>
      <c r="QUB111" s="4"/>
      <c r="QUC111" s="4"/>
      <c r="QUD111" s="4"/>
      <c r="QUE111" s="4"/>
      <c r="QUF111" s="4"/>
      <c r="QUG111" s="4"/>
      <c r="QUH111" s="4"/>
      <c r="QUI111" s="4"/>
      <c r="QUJ111" s="4"/>
      <c r="QUK111" s="4"/>
      <c r="QUL111" s="4"/>
      <c r="QUM111" s="4"/>
      <c r="QUN111" s="4"/>
      <c r="QUO111" s="4"/>
      <c r="QUP111" s="4"/>
      <c r="QUQ111" s="4"/>
      <c r="QUR111" s="4"/>
      <c r="QUS111" s="4"/>
      <c r="QUT111" s="4"/>
      <c r="QUU111" s="4"/>
      <c r="QUV111" s="4"/>
      <c r="QUW111" s="4"/>
      <c r="QUX111" s="4"/>
      <c r="QUY111" s="4"/>
      <c r="QUZ111" s="4"/>
      <c r="QVA111" s="4"/>
      <c r="QVB111" s="4"/>
      <c r="QVC111" s="4"/>
      <c r="QVD111" s="4"/>
      <c r="QVE111" s="4"/>
      <c r="QVF111" s="4"/>
      <c r="QVG111" s="4"/>
      <c r="QVH111" s="4"/>
      <c r="QVI111" s="4"/>
      <c r="QVJ111" s="4"/>
      <c r="QVK111" s="4"/>
      <c r="QVL111" s="4"/>
      <c r="QVM111" s="4"/>
      <c r="QVN111" s="4"/>
      <c r="QVO111" s="4"/>
      <c r="QVP111" s="4"/>
      <c r="QVQ111" s="4"/>
      <c r="QVR111" s="4"/>
      <c r="QVS111" s="4"/>
      <c r="QVT111" s="4"/>
      <c r="QVU111" s="4"/>
      <c r="QVV111" s="4"/>
      <c r="QVW111" s="4"/>
      <c r="QVX111" s="4"/>
      <c r="QVY111" s="4"/>
      <c r="QVZ111" s="4"/>
      <c r="QWA111" s="4"/>
      <c r="QWB111" s="4"/>
      <c r="QWC111" s="4"/>
      <c r="QWD111" s="4"/>
      <c r="QWE111" s="4"/>
      <c r="QWF111" s="4"/>
      <c r="QWG111" s="4"/>
      <c r="QWH111" s="4"/>
      <c r="QWI111" s="4"/>
      <c r="QWJ111" s="4"/>
      <c r="QWK111" s="4"/>
      <c r="QWL111" s="4"/>
      <c r="QWM111" s="4"/>
      <c r="QWN111" s="4"/>
      <c r="QWO111" s="4"/>
      <c r="QWP111" s="4"/>
      <c r="QWQ111" s="4"/>
      <c r="QWR111" s="4"/>
      <c r="QWS111" s="4"/>
      <c r="QWT111" s="4"/>
      <c r="QWU111" s="4"/>
      <c r="QWV111" s="4"/>
      <c r="QWW111" s="4"/>
      <c r="QWX111" s="4"/>
      <c r="QWY111" s="4"/>
      <c r="QWZ111" s="4"/>
      <c r="QXA111" s="4"/>
      <c r="QXB111" s="4"/>
      <c r="QXC111" s="4"/>
      <c r="QXD111" s="4"/>
      <c r="QXE111" s="4"/>
      <c r="QXF111" s="4"/>
      <c r="QXG111" s="4"/>
      <c r="QXH111" s="4"/>
      <c r="QXI111" s="4"/>
      <c r="QXJ111" s="4"/>
      <c r="QXK111" s="4"/>
      <c r="QXL111" s="4"/>
      <c r="QXM111" s="4"/>
      <c r="QXN111" s="4"/>
      <c r="QXO111" s="4"/>
      <c r="QXP111" s="4"/>
      <c r="QXQ111" s="4"/>
      <c r="QXR111" s="4"/>
      <c r="QXS111" s="4"/>
      <c r="QXT111" s="4"/>
      <c r="QXU111" s="4"/>
      <c r="QXV111" s="4"/>
      <c r="QXW111" s="4"/>
      <c r="QXX111" s="4"/>
      <c r="QXY111" s="4"/>
      <c r="QXZ111" s="4"/>
      <c r="QYA111" s="4"/>
      <c r="QYB111" s="4"/>
      <c r="QYC111" s="4"/>
      <c r="QYD111" s="4"/>
      <c r="QYE111" s="4"/>
      <c r="QYF111" s="4"/>
      <c r="QYG111" s="4"/>
      <c r="QYH111" s="4"/>
      <c r="QYI111" s="4"/>
      <c r="QYJ111" s="4"/>
      <c r="QYK111" s="4"/>
      <c r="QYL111" s="4"/>
      <c r="QYM111" s="4"/>
      <c r="QYN111" s="4"/>
      <c r="QYO111" s="4"/>
      <c r="QYP111" s="4"/>
      <c r="QYQ111" s="4"/>
      <c r="QYR111" s="4"/>
      <c r="QYS111" s="4"/>
      <c r="QYT111" s="4"/>
      <c r="QYU111" s="4"/>
      <c r="QYV111" s="4"/>
      <c r="QYW111" s="4"/>
      <c r="QYX111" s="4"/>
      <c r="QYY111" s="4"/>
      <c r="QYZ111" s="4"/>
      <c r="QZA111" s="4"/>
      <c r="QZB111" s="4"/>
      <c r="QZC111" s="4"/>
      <c r="QZD111" s="4"/>
      <c r="QZE111" s="4"/>
      <c r="QZF111" s="4"/>
      <c r="QZG111" s="4"/>
      <c r="QZH111" s="4"/>
      <c r="QZI111" s="4"/>
      <c r="QZJ111" s="4"/>
      <c r="QZK111" s="4"/>
      <c r="QZL111" s="4"/>
      <c r="QZM111" s="4"/>
      <c r="QZN111" s="4"/>
      <c r="QZO111" s="4"/>
      <c r="QZP111" s="4"/>
      <c r="QZQ111" s="4"/>
      <c r="QZR111" s="4"/>
      <c r="QZS111" s="4"/>
      <c r="QZT111" s="4"/>
      <c r="QZU111" s="4"/>
      <c r="QZV111" s="4"/>
      <c r="QZW111" s="4"/>
      <c r="QZX111" s="4"/>
      <c r="QZY111" s="4"/>
      <c r="QZZ111" s="4"/>
      <c r="RAA111" s="4"/>
      <c r="RAB111" s="4"/>
      <c r="RAC111" s="4"/>
      <c r="RAD111" s="4"/>
      <c r="RAE111" s="4"/>
      <c r="RAF111" s="4"/>
      <c r="RAG111" s="4"/>
      <c r="RAH111" s="4"/>
      <c r="RAI111" s="4"/>
      <c r="RAJ111" s="4"/>
      <c r="RAK111" s="4"/>
      <c r="RAL111" s="4"/>
      <c r="RAM111" s="4"/>
      <c r="RAN111" s="4"/>
      <c r="RAO111" s="4"/>
      <c r="RAP111" s="4"/>
      <c r="RAQ111" s="4"/>
      <c r="RAR111" s="4"/>
      <c r="RAS111" s="4"/>
      <c r="RAT111" s="4"/>
      <c r="RAU111" s="4"/>
      <c r="RAV111" s="4"/>
      <c r="RAW111" s="4"/>
      <c r="RAX111" s="4"/>
      <c r="RAY111" s="4"/>
      <c r="RAZ111" s="4"/>
      <c r="RBA111" s="4"/>
      <c r="RBB111" s="4"/>
      <c r="RBC111" s="4"/>
      <c r="RBD111" s="4"/>
      <c r="RBE111" s="4"/>
      <c r="RBF111" s="4"/>
      <c r="RBG111" s="4"/>
      <c r="RBH111" s="4"/>
      <c r="RBI111" s="4"/>
      <c r="RBJ111" s="4"/>
      <c r="RBK111" s="4"/>
      <c r="RBL111" s="4"/>
      <c r="RBM111" s="4"/>
      <c r="RBN111" s="4"/>
      <c r="RBO111" s="4"/>
      <c r="RBP111" s="4"/>
      <c r="RBQ111" s="4"/>
      <c r="RBR111" s="4"/>
      <c r="RBS111" s="4"/>
      <c r="RBT111" s="4"/>
      <c r="RBU111" s="4"/>
      <c r="RBV111" s="4"/>
      <c r="RBW111" s="4"/>
      <c r="RBX111" s="4"/>
      <c r="RBY111" s="4"/>
      <c r="RBZ111" s="4"/>
      <c r="RCA111" s="4"/>
      <c r="RCB111" s="4"/>
      <c r="RCC111" s="4"/>
      <c r="RCD111" s="4"/>
      <c r="RCE111" s="4"/>
      <c r="RCF111" s="4"/>
      <c r="RCG111" s="4"/>
      <c r="RCH111" s="4"/>
      <c r="RCI111" s="4"/>
      <c r="RCJ111" s="4"/>
      <c r="RCK111" s="4"/>
      <c r="RCL111" s="4"/>
      <c r="RCM111" s="4"/>
      <c r="RCN111" s="4"/>
      <c r="RCO111" s="4"/>
      <c r="RCP111" s="4"/>
      <c r="RCQ111" s="4"/>
      <c r="RCR111" s="4"/>
      <c r="RCS111" s="4"/>
      <c r="RCT111" s="4"/>
      <c r="RCU111" s="4"/>
      <c r="RCV111" s="4"/>
      <c r="RCW111" s="4"/>
      <c r="RCX111" s="4"/>
      <c r="RCY111" s="4"/>
      <c r="RCZ111" s="4"/>
      <c r="RDA111" s="4"/>
      <c r="RDB111" s="4"/>
      <c r="RDC111" s="4"/>
      <c r="RDD111" s="4"/>
      <c r="RDE111" s="4"/>
      <c r="RDF111" s="4"/>
      <c r="RDG111" s="4"/>
      <c r="RDH111" s="4"/>
      <c r="RDI111" s="4"/>
      <c r="RDJ111" s="4"/>
      <c r="RDK111" s="4"/>
      <c r="RDL111" s="4"/>
      <c r="RDM111" s="4"/>
      <c r="RDN111" s="4"/>
      <c r="RDO111" s="4"/>
      <c r="RDP111" s="4"/>
      <c r="RDQ111" s="4"/>
      <c r="RDR111" s="4"/>
      <c r="RDS111" s="4"/>
      <c r="RDT111" s="4"/>
      <c r="RDU111" s="4"/>
      <c r="RDV111" s="4"/>
      <c r="RDW111" s="4"/>
      <c r="RDX111" s="4"/>
      <c r="RDY111" s="4"/>
      <c r="RDZ111" s="4"/>
      <c r="REA111" s="4"/>
      <c r="REB111" s="4"/>
      <c r="REC111" s="4"/>
      <c r="RED111" s="4"/>
      <c r="REE111" s="4"/>
      <c r="REF111" s="4"/>
      <c r="REG111" s="4"/>
      <c r="REH111" s="4"/>
      <c r="REI111" s="4"/>
      <c r="REJ111" s="4"/>
      <c r="REK111" s="4"/>
      <c r="REL111" s="4"/>
      <c r="REM111" s="4"/>
      <c r="REN111" s="4"/>
      <c r="REO111" s="4"/>
      <c r="REP111" s="4"/>
      <c r="REQ111" s="4"/>
      <c r="RER111" s="4"/>
      <c r="RES111" s="4"/>
      <c r="RET111" s="4"/>
      <c r="REU111" s="4"/>
      <c r="REV111" s="4"/>
      <c r="REW111" s="4"/>
      <c r="REX111" s="4"/>
      <c r="REY111" s="4"/>
      <c r="REZ111" s="4"/>
      <c r="RFA111" s="4"/>
      <c r="RFB111" s="4"/>
      <c r="RFC111" s="4"/>
      <c r="RFD111" s="4"/>
      <c r="RFE111" s="4"/>
      <c r="RFF111" s="4"/>
      <c r="RFG111" s="4"/>
      <c r="RFH111" s="4"/>
      <c r="RFI111" s="4"/>
      <c r="RFJ111" s="4"/>
      <c r="RFK111" s="4"/>
      <c r="RFL111" s="4"/>
      <c r="RFM111" s="4"/>
      <c r="RFN111" s="4"/>
      <c r="RFO111" s="4"/>
      <c r="RFP111" s="4"/>
      <c r="RFQ111" s="4"/>
      <c r="RFR111" s="4"/>
      <c r="RFS111" s="4"/>
      <c r="RFT111" s="4"/>
      <c r="RFU111" s="4"/>
      <c r="RFV111" s="4"/>
      <c r="RFW111" s="4"/>
      <c r="RFX111" s="4"/>
      <c r="RFY111" s="4"/>
      <c r="RFZ111" s="4"/>
      <c r="RGA111" s="4"/>
      <c r="RGB111" s="4"/>
      <c r="RGC111" s="4"/>
      <c r="RGD111" s="4"/>
      <c r="RGE111" s="4"/>
      <c r="RGF111" s="4"/>
      <c r="RGG111" s="4"/>
      <c r="RGH111" s="4"/>
      <c r="RGI111" s="4"/>
      <c r="RGJ111" s="4"/>
      <c r="RGK111" s="4"/>
      <c r="RGL111" s="4"/>
      <c r="RGM111" s="4"/>
      <c r="RGN111" s="4"/>
      <c r="RGO111" s="4"/>
      <c r="RGP111" s="4"/>
      <c r="RGQ111" s="4"/>
      <c r="RGR111" s="4"/>
      <c r="RGS111" s="4"/>
      <c r="RGT111" s="4"/>
      <c r="RGU111" s="4"/>
      <c r="RGV111" s="4"/>
      <c r="RGW111" s="4"/>
      <c r="RGX111" s="4"/>
      <c r="RGY111" s="4"/>
      <c r="RGZ111" s="4"/>
      <c r="RHA111" s="4"/>
      <c r="RHB111" s="4"/>
      <c r="RHC111" s="4"/>
      <c r="RHD111" s="4"/>
      <c r="RHE111" s="4"/>
      <c r="RHF111" s="4"/>
      <c r="RHG111" s="4"/>
      <c r="RHH111" s="4"/>
      <c r="RHI111" s="4"/>
      <c r="RHJ111" s="4"/>
      <c r="RHK111" s="4"/>
      <c r="RHL111" s="4"/>
      <c r="RHM111" s="4"/>
      <c r="RHN111" s="4"/>
      <c r="RHO111" s="4"/>
      <c r="RHP111" s="4"/>
      <c r="RHQ111" s="4"/>
      <c r="RHR111" s="4"/>
      <c r="RHS111" s="4"/>
      <c r="RHT111" s="4"/>
      <c r="RHU111" s="4"/>
      <c r="RHV111" s="4"/>
      <c r="RHW111" s="4"/>
      <c r="RHX111" s="4"/>
      <c r="RHY111" s="4"/>
      <c r="RHZ111" s="4"/>
      <c r="RIA111" s="4"/>
      <c r="RIB111" s="4"/>
      <c r="RIC111" s="4"/>
      <c r="RID111" s="4"/>
      <c r="RIE111" s="4"/>
      <c r="RIF111" s="4"/>
      <c r="RIG111" s="4"/>
      <c r="RIH111" s="4"/>
      <c r="RII111" s="4"/>
      <c r="RIJ111" s="4"/>
      <c r="RIK111" s="4"/>
      <c r="RIL111" s="4"/>
      <c r="RIM111" s="4"/>
      <c r="RIN111" s="4"/>
      <c r="RIO111" s="4"/>
      <c r="RIP111" s="4"/>
      <c r="RIQ111" s="4"/>
      <c r="RIR111" s="4"/>
      <c r="RIS111" s="4"/>
      <c r="RIT111" s="4"/>
      <c r="RIU111" s="4"/>
      <c r="RIV111" s="4"/>
      <c r="RIW111" s="4"/>
      <c r="RIX111" s="4"/>
      <c r="RIY111" s="4"/>
      <c r="RIZ111" s="4"/>
      <c r="RJA111" s="4"/>
      <c r="RJB111" s="4"/>
      <c r="RJC111" s="4"/>
      <c r="RJD111" s="4"/>
      <c r="RJE111" s="4"/>
      <c r="RJF111" s="4"/>
      <c r="RJG111" s="4"/>
      <c r="RJH111" s="4"/>
      <c r="RJI111" s="4"/>
      <c r="RJJ111" s="4"/>
      <c r="RJK111" s="4"/>
      <c r="RJL111" s="4"/>
      <c r="RJM111" s="4"/>
      <c r="RJN111" s="4"/>
      <c r="RJO111" s="4"/>
      <c r="RJP111" s="4"/>
      <c r="RJQ111" s="4"/>
      <c r="RJR111" s="4"/>
      <c r="RJS111" s="4"/>
      <c r="RJT111" s="4"/>
      <c r="RJU111" s="4"/>
      <c r="RJV111" s="4"/>
      <c r="RJW111" s="4"/>
      <c r="RJX111" s="4"/>
      <c r="RJY111" s="4"/>
      <c r="RJZ111" s="4"/>
      <c r="RKA111" s="4"/>
      <c r="RKB111" s="4"/>
      <c r="RKC111" s="4"/>
      <c r="RKD111" s="4"/>
      <c r="RKE111" s="4"/>
      <c r="RKF111" s="4"/>
      <c r="RKG111" s="4"/>
      <c r="RKH111" s="4"/>
      <c r="RKI111" s="4"/>
      <c r="RKJ111" s="4"/>
      <c r="RKK111" s="4"/>
      <c r="RKL111" s="4"/>
      <c r="RKM111" s="4"/>
      <c r="RKN111" s="4"/>
      <c r="RKO111" s="4"/>
      <c r="RKP111" s="4"/>
      <c r="RKQ111" s="4"/>
      <c r="RKR111" s="4"/>
      <c r="RKS111" s="4"/>
      <c r="RKT111" s="4"/>
      <c r="RKU111" s="4"/>
      <c r="RKV111" s="4"/>
      <c r="RKW111" s="4"/>
      <c r="RKX111" s="4"/>
      <c r="RKY111" s="4"/>
      <c r="RKZ111" s="4"/>
      <c r="RLA111" s="4"/>
      <c r="RLB111" s="4"/>
      <c r="RLC111" s="4"/>
      <c r="RLD111" s="4"/>
      <c r="RLE111" s="4"/>
      <c r="RLF111" s="4"/>
      <c r="RLG111" s="4"/>
      <c r="RLH111" s="4"/>
      <c r="RLI111" s="4"/>
      <c r="RLJ111" s="4"/>
      <c r="RLK111" s="4"/>
      <c r="RLL111" s="4"/>
      <c r="RLM111" s="4"/>
      <c r="RLN111" s="4"/>
      <c r="RLO111" s="4"/>
      <c r="RLP111" s="4"/>
      <c r="RLQ111" s="4"/>
      <c r="RLR111" s="4"/>
      <c r="RLS111" s="4"/>
      <c r="RLT111" s="4"/>
      <c r="RLU111" s="4"/>
      <c r="RLV111" s="4"/>
      <c r="RLW111" s="4"/>
      <c r="RLX111" s="4"/>
      <c r="RLY111" s="4"/>
      <c r="RLZ111" s="4"/>
      <c r="RMA111" s="4"/>
      <c r="RMB111" s="4"/>
      <c r="RMC111" s="4"/>
      <c r="RMD111" s="4"/>
      <c r="RME111" s="4"/>
      <c r="RMF111" s="4"/>
      <c r="RMG111" s="4"/>
      <c r="RMH111" s="4"/>
      <c r="RMI111" s="4"/>
      <c r="RMJ111" s="4"/>
      <c r="RMK111" s="4"/>
      <c r="RML111" s="4"/>
      <c r="RMM111" s="4"/>
      <c r="RMN111" s="4"/>
      <c r="RMO111" s="4"/>
      <c r="RMP111" s="4"/>
      <c r="RMQ111" s="4"/>
      <c r="RMR111" s="4"/>
      <c r="RMS111" s="4"/>
      <c r="RMT111" s="4"/>
      <c r="RMU111" s="4"/>
      <c r="RMV111" s="4"/>
      <c r="RMW111" s="4"/>
      <c r="RMX111" s="4"/>
      <c r="RMY111" s="4"/>
      <c r="RMZ111" s="4"/>
      <c r="RNA111" s="4"/>
      <c r="RNB111" s="4"/>
      <c r="RNC111" s="4"/>
      <c r="RND111" s="4"/>
      <c r="RNE111" s="4"/>
      <c r="RNF111" s="4"/>
      <c r="RNG111" s="4"/>
      <c r="RNH111" s="4"/>
      <c r="RNI111" s="4"/>
      <c r="RNJ111" s="4"/>
      <c r="RNK111" s="4"/>
      <c r="RNL111" s="4"/>
      <c r="RNM111" s="4"/>
      <c r="RNN111" s="4"/>
      <c r="RNO111" s="4"/>
      <c r="RNP111" s="4"/>
      <c r="RNQ111" s="4"/>
      <c r="RNR111" s="4"/>
      <c r="RNS111" s="4"/>
      <c r="RNT111" s="4"/>
      <c r="RNU111" s="4"/>
      <c r="RNV111" s="4"/>
      <c r="RNW111" s="4"/>
      <c r="RNX111" s="4"/>
      <c r="RNY111" s="4"/>
      <c r="RNZ111" s="4"/>
      <c r="ROA111" s="4"/>
      <c r="ROB111" s="4"/>
      <c r="ROC111" s="4"/>
      <c r="ROD111" s="4"/>
      <c r="ROE111" s="4"/>
      <c r="ROF111" s="4"/>
      <c r="ROG111" s="4"/>
      <c r="ROH111" s="4"/>
      <c r="ROI111" s="4"/>
      <c r="ROJ111" s="4"/>
      <c r="ROK111" s="4"/>
      <c r="ROL111" s="4"/>
      <c r="ROM111" s="4"/>
      <c r="RON111" s="4"/>
      <c r="ROO111" s="4"/>
      <c r="ROP111" s="4"/>
      <c r="ROQ111" s="4"/>
      <c r="ROR111" s="4"/>
      <c r="ROS111" s="4"/>
      <c r="ROT111" s="4"/>
      <c r="ROU111" s="4"/>
      <c r="ROV111" s="4"/>
      <c r="ROW111" s="4"/>
      <c r="ROX111" s="4"/>
      <c r="ROY111" s="4"/>
      <c r="ROZ111" s="4"/>
      <c r="RPA111" s="4"/>
      <c r="RPB111" s="4"/>
      <c r="RPC111" s="4"/>
      <c r="RPD111" s="4"/>
      <c r="RPE111" s="4"/>
      <c r="RPF111" s="4"/>
      <c r="RPG111" s="4"/>
      <c r="RPH111" s="4"/>
      <c r="RPI111" s="4"/>
      <c r="RPJ111" s="4"/>
      <c r="RPK111" s="4"/>
      <c r="RPL111" s="4"/>
      <c r="RPM111" s="4"/>
      <c r="RPN111" s="4"/>
      <c r="RPO111" s="4"/>
      <c r="RPP111" s="4"/>
      <c r="RPQ111" s="4"/>
      <c r="RPR111" s="4"/>
      <c r="RPS111" s="4"/>
      <c r="RPT111" s="4"/>
      <c r="RPU111" s="4"/>
      <c r="RPV111" s="4"/>
      <c r="RPW111" s="4"/>
      <c r="RPX111" s="4"/>
      <c r="RPY111" s="4"/>
      <c r="RPZ111" s="4"/>
      <c r="RQA111" s="4"/>
      <c r="RQB111" s="4"/>
      <c r="RQC111" s="4"/>
      <c r="RQD111" s="4"/>
      <c r="RQE111" s="4"/>
      <c r="RQF111" s="4"/>
      <c r="RQG111" s="4"/>
      <c r="RQH111" s="4"/>
      <c r="RQI111" s="4"/>
      <c r="RQJ111" s="4"/>
      <c r="RQK111" s="4"/>
      <c r="RQL111" s="4"/>
      <c r="RQM111" s="4"/>
      <c r="RQN111" s="4"/>
      <c r="RQO111" s="4"/>
      <c r="RQP111" s="4"/>
      <c r="RQQ111" s="4"/>
      <c r="RQR111" s="4"/>
      <c r="RQS111" s="4"/>
      <c r="RQT111" s="4"/>
      <c r="RQU111" s="4"/>
      <c r="RQV111" s="4"/>
      <c r="RQW111" s="4"/>
      <c r="RQX111" s="4"/>
      <c r="RQY111" s="4"/>
      <c r="RQZ111" s="4"/>
      <c r="RRA111" s="4"/>
      <c r="RRB111" s="4"/>
      <c r="RRC111" s="4"/>
      <c r="RRD111" s="4"/>
      <c r="RRE111" s="4"/>
      <c r="RRF111" s="4"/>
      <c r="RRG111" s="4"/>
      <c r="RRH111" s="4"/>
      <c r="RRI111" s="4"/>
      <c r="RRJ111" s="4"/>
      <c r="RRK111" s="4"/>
      <c r="RRL111" s="4"/>
      <c r="RRM111" s="4"/>
      <c r="RRN111" s="4"/>
      <c r="RRO111" s="4"/>
      <c r="RRP111" s="4"/>
      <c r="RRQ111" s="4"/>
      <c r="RRR111" s="4"/>
      <c r="RRS111" s="4"/>
      <c r="RRT111" s="4"/>
      <c r="RRU111" s="4"/>
      <c r="RRV111" s="4"/>
      <c r="RRW111" s="4"/>
      <c r="RRX111" s="4"/>
      <c r="RRY111" s="4"/>
      <c r="RRZ111" s="4"/>
      <c r="RSA111" s="4"/>
      <c r="RSB111" s="4"/>
      <c r="RSC111" s="4"/>
      <c r="RSD111" s="4"/>
      <c r="RSE111" s="4"/>
      <c r="RSF111" s="4"/>
      <c r="RSG111" s="4"/>
      <c r="RSH111" s="4"/>
      <c r="RSI111" s="4"/>
      <c r="RSJ111" s="4"/>
      <c r="RSK111" s="4"/>
      <c r="RSL111" s="4"/>
      <c r="RSM111" s="4"/>
      <c r="RSN111" s="4"/>
      <c r="RSO111" s="4"/>
      <c r="RSP111" s="4"/>
      <c r="RSQ111" s="4"/>
      <c r="RSR111" s="4"/>
      <c r="RSS111" s="4"/>
      <c r="RST111" s="4"/>
      <c r="RSU111" s="4"/>
      <c r="RSV111" s="4"/>
      <c r="RSW111" s="4"/>
      <c r="RSX111" s="4"/>
      <c r="RSY111" s="4"/>
      <c r="RSZ111" s="4"/>
      <c r="RTA111" s="4"/>
      <c r="RTB111" s="4"/>
      <c r="RTC111" s="4"/>
      <c r="RTD111" s="4"/>
      <c r="RTE111" s="4"/>
      <c r="RTF111" s="4"/>
      <c r="RTG111" s="4"/>
      <c r="RTH111" s="4"/>
      <c r="RTI111" s="4"/>
      <c r="RTJ111" s="4"/>
      <c r="RTK111" s="4"/>
      <c r="RTL111" s="4"/>
      <c r="RTM111" s="4"/>
      <c r="RTN111" s="4"/>
      <c r="RTO111" s="4"/>
      <c r="RTP111" s="4"/>
      <c r="RTQ111" s="4"/>
      <c r="RTR111" s="4"/>
      <c r="RTS111" s="4"/>
      <c r="RTT111" s="4"/>
      <c r="RTU111" s="4"/>
      <c r="RTV111" s="4"/>
      <c r="RTW111" s="4"/>
      <c r="RTX111" s="4"/>
      <c r="RTY111" s="4"/>
      <c r="RTZ111" s="4"/>
      <c r="RUA111" s="4"/>
      <c r="RUB111" s="4"/>
      <c r="RUC111" s="4"/>
      <c r="RUD111" s="4"/>
      <c r="RUE111" s="4"/>
      <c r="RUF111" s="4"/>
      <c r="RUG111" s="4"/>
      <c r="RUH111" s="4"/>
      <c r="RUI111" s="4"/>
      <c r="RUJ111" s="4"/>
      <c r="RUK111" s="4"/>
      <c r="RUL111" s="4"/>
      <c r="RUM111" s="4"/>
      <c r="RUN111" s="4"/>
      <c r="RUO111" s="4"/>
      <c r="RUP111" s="4"/>
      <c r="RUQ111" s="4"/>
      <c r="RUR111" s="4"/>
      <c r="RUS111" s="4"/>
      <c r="RUT111" s="4"/>
      <c r="RUU111" s="4"/>
      <c r="RUV111" s="4"/>
      <c r="RUW111" s="4"/>
      <c r="RUX111" s="4"/>
      <c r="RUY111" s="4"/>
      <c r="RUZ111" s="4"/>
      <c r="RVA111" s="4"/>
      <c r="RVB111" s="4"/>
      <c r="RVC111" s="4"/>
      <c r="RVD111" s="4"/>
      <c r="RVE111" s="4"/>
      <c r="RVF111" s="4"/>
      <c r="RVG111" s="4"/>
      <c r="RVH111" s="4"/>
      <c r="RVI111" s="4"/>
      <c r="RVJ111" s="4"/>
      <c r="RVK111" s="4"/>
      <c r="RVL111" s="4"/>
      <c r="RVM111" s="4"/>
      <c r="RVN111" s="4"/>
      <c r="RVO111" s="4"/>
      <c r="RVP111" s="4"/>
      <c r="RVQ111" s="4"/>
      <c r="RVR111" s="4"/>
      <c r="RVS111" s="4"/>
      <c r="RVT111" s="4"/>
      <c r="RVU111" s="4"/>
      <c r="RVV111" s="4"/>
      <c r="RVW111" s="4"/>
      <c r="RVX111" s="4"/>
      <c r="RVY111" s="4"/>
      <c r="RVZ111" s="4"/>
      <c r="RWA111" s="4"/>
      <c r="RWB111" s="4"/>
      <c r="RWC111" s="4"/>
      <c r="RWD111" s="4"/>
      <c r="RWE111" s="4"/>
      <c r="RWF111" s="4"/>
      <c r="RWG111" s="4"/>
      <c r="RWH111" s="4"/>
      <c r="RWI111" s="4"/>
      <c r="RWJ111" s="4"/>
      <c r="RWK111" s="4"/>
      <c r="RWL111" s="4"/>
      <c r="RWM111" s="4"/>
      <c r="RWN111" s="4"/>
      <c r="RWO111" s="4"/>
      <c r="RWP111" s="4"/>
      <c r="RWQ111" s="4"/>
      <c r="RWR111" s="4"/>
      <c r="RWS111" s="4"/>
      <c r="RWT111" s="4"/>
      <c r="RWU111" s="4"/>
      <c r="RWV111" s="4"/>
      <c r="RWW111" s="4"/>
      <c r="RWX111" s="4"/>
      <c r="RWY111" s="4"/>
      <c r="RWZ111" s="4"/>
      <c r="RXA111" s="4"/>
      <c r="RXB111" s="4"/>
      <c r="RXC111" s="4"/>
      <c r="RXD111" s="4"/>
      <c r="RXE111" s="4"/>
      <c r="RXF111" s="4"/>
      <c r="RXG111" s="4"/>
      <c r="RXH111" s="4"/>
      <c r="RXI111" s="4"/>
      <c r="RXJ111" s="4"/>
      <c r="RXK111" s="4"/>
      <c r="RXL111" s="4"/>
      <c r="RXM111" s="4"/>
      <c r="RXN111" s="4"/>
      <c r="RXO111" s="4"/>
      <c r="RXP111" s="4"/>
      <c r="RXQ111" s="4"/>
      <c r="RXR111" s="4"/>
      <c r="RXS111" s="4"/>
      <c r="RXT111" s="4"/>
      <c r="RXU111" s="4"/>
      <c r="RXV111" s="4"/>
      <c r="RXW111" s="4"/>
      <c r="RXX111" s="4"/>
      <c r="RXY111" s="4"/>
      <c r="RXZ111" s="4"/>
      <c r="RYA111" s="4"/>
      <c r="RYB111" s="4"/>
      <c r="RYC111" s="4"/>
      <c r="RYD111" s="4"/>
      <c r="RYE111" s="4"/>
      <c r="RYF111" s="4"/>
      <c r="RYG111" s="4"/>
      <c r="RYH111" s="4"/>
      <c r="RYI111" s="4"/>
      <c r="RYJ111" s="4"/>
      <c r="RYK111" s="4"/>
      <c r="RYL111" s="4"/>
      <c r="RYM111" s="4"/>
      <c r="RYN111" s="4"/>
      <c r="RYO111" s="4"/>
      <c r="RYP111" s="4"/>
      <c r="RYQ111" s="4"/>
      <c r="RYR111" s="4"/>
      <c r="RYS111" s="4"/>
      <c r="RYT111" s="4"/>
      <c r="RYU111" s="4"/>
      <c r="RYV111" s="4"/>
      <c r="RYW111" s="4"/>
      <c r="RYX111" s="4"/>
      <c r="RYY111" s="4"/>
      <c r="RYZ111" s="4"/>
      <c r="RZA111" s="4"/>
      <c r="RZB111" s="4"/>
      <c r="RZC111" s="4"/>
      <c r="RZD111" s="4"/>
      <c r="RZE111" s="4"/>
      <c r="RZF111" s="4"/>
      <c r="RZG111" s="4"/>
      <c r="RZH111" s="4"/>
      <c r="RZI111" s="4"/>
      <c r="RZJ111" s="4"/>
      <c r="RZK111" s="4"/>
      <c r="RZL111" s="4"/>
      <c r="RZM111" s="4"/>
      <c r="RZN111" s="4"/>
      <c r="RZO111" s="4"/>
      <c r="RZP111" s="4"/>
      <c r="RZQ111" s="4"/>
      <c r="RZR111" s="4"/>
      <c r="RZS111" s="4"/>
      <c r="RZT111" s="4"/>
      <c r="RZU111" s="4"/>
      <c r="RZV111" s="4"/>
      <c r="RZW111" s="4"/>
      <c r="RZX111" s="4"/>
      <c r="RZY111" s="4"/>
      <c r="RZZ111" s="4"/>
      <c r="SAA111" s="4"/>
      <c r="SAB111" s="4"/>
      <c r="SAC111" s="4"/>
      <c r="SAD111" s="4"/>
      <c r="SAE111" s="4"/>
      <c r="SAF111" s="4"/>
      <c r="SAG111" s="4"/>
      <c r="SAH111" s="4"/>
      <c r="SAI111" s="4"/>
      <c r="SAJ111" s="4"/>
      <c r="SAK111" s="4"/>
      <c r="SAL111" s="4"/>
      <c r="SAM111" s="4"/>
      <c r="SAN111" s="4"/>
      <c r="SAO111" s="4"/>
      <c r="SAP111" s="4"/>
      <c r="SAQ111" s="4"/>
      <c r="SAR111" s="4"/>
      <c r="SAS111" s="4"/>
      <c r="SAT111" s="4"/>
      <c r="SAU111" s="4"/>
      <c r="SAV111" s="4"/>
      <c r="SAW111" s="4"/>
      <c r="SAX111" s="4"/>
      <c r="SAY111" s="4"/>
      <c r="SAZ111" s="4"/>
      <c r="SBA111" s="4"/>
      <c r="SBB111" s="4"/>
      <c r="SBC111" s="4"/>
      <c r="SBD111" s="4"/>
      <c r="SBE111" s="4"/>
      <c r="SBF111" s="4"/>
      <c r="SBG111" s="4"/>
      <c r="SBH111" s="4"/>
      <c r="SBI111" s="4"/>
      <c r="SBJ111" s="4"/>
      <c r="SBK111" s="4"/>
      <c r="SBL111" s="4"/>
      <c r="SBM111" s="4"/>
      <c r="SBN111" s="4"/>
      <c r="SBO111" s="4"/>
      <c r="SBP111" s="4"/>
      <c r="SBQ111" s="4"/>
      <c r="SBR111" s="4"/>
      <c r="SBS111" s="4"/>
      <c r="SBT111" s="4"/>
      <c r="SBU111" s="4"/>
      <c r="SBV111" s="4"/>
      <c r="SBW111" s="4"/>
      <c r="SBX111" s="4"/>
      <c r="SBY111" s="4"/>
      <c r="SBZ111" s="4"/>
      <c r="SCA111" s="4"/>
      <c r="SCB111" s="4"/>
      <c r="SCC111" s="4"/>
      <c r="SCD111" s="4"/>
      <c r="SCE111" s="4"/>
      <c r="SCF111" s="4"/>
      <c r="SCG111" s="4"/>
      <c r="SCH111" s="4"/>
      <c r="SCI111" s="4"/>
      <c r="SCJ111" s="4"/>
      <c r="SCK111" s="4"/>
      <c r="SCL111" s="4"/>
      <c r="SCM111" s="4"/>
      <c r="SCN111" s="4"/>
      <c r="SCO111" s="4"/>
      <c r="SCP111" s="4"/>
      <c r="SCQ111" s="4"/>
      <c r="SCR111" s="4"/>
      <c r="SCS111" s="4"/>
      <c r="SCT111" s="4"/>
      <c r="SCU111" s="4"/>
      <c r="SCV111" s="4"/>
      <c r="SCW111" s="4"/>
      <c r="SCX111" s="4"/>
      <c r="SCY111" s="4"/>
      <c r="SCZ111" s="4"/>
      <c r="SDA111" s="4"/>
      <c r="SDB111" s="4"/>
      <c r="SDC111" s="4"/>
      <c r="SDD111" s="4"/>
      <c r="SDE111" s="4"/>
      <c r="SDF111" s="4"/>
      <c r="SDG111" s="4"/>
      <c r="SDH111" s="4"/>
      <c r="SDI111" s="4"/>
      <c r="SDJ111" s="4"/>
      <c r="SDK111" s="4"/>
      <c r="SDL111" s="4"/>
      <c r="SDM111" s="4"/>
      <c r="SDN111" s="4"/>
      <c r="SDO111" s="4"/>
      <c r="SDP111" s="4"/>
      <c r="SDQ111" s="4"/>
      <c r="SDR111" s="4"/>
      <c r="SDS111" s="4"/>
      <c r="SDT111" s="4"/>
      <c r="SDU111" s="4"/>
      <c r="SDV111" s="4"/>
      <c r="SDW111" s="4"/>
      <c r="SDX111" s="4"/>
      <c r="SDY111" s="4"/>
      <c r="SDZ111" s="4"/>
      <c r="SEA111" s="4"/>
      <c r="SEB111" s="4"/>
      <c r="SEC111" s="4"/>
      <c r="SED111" s="4"/>
      <c r="SEE111" s="4"/>
      <c r="SEF111" s="4"/>
      <c r="SEG111" s="4"/>
      <c r="SEH111" s="4"/>
      <c r="SEI111" s="4"/>
      <c r="SEJ111" s="4"/>
      <c r="SEK111" s="4"/>
      <c r="SEL111" s="4"/>
      <c r="SEM111" s="4"/>
      <c r="SEN111" s="4"/>
      <c r="SEO111" s="4"/>
      <c r="SEP111" s="4"/>
      <c r="SEQ111" s="4"/>
      <c r="SER111" s="4"/>
      <c r="SES111" s="4"/>
      <c r="SET111" s="4"/>
      <c r="SEU111" s="4"/>
      <c r="SEV111" s="4"/>
      <c r="SEW111" s="4"/>
      <c r="SEX111" s="4"/>
      <c r="SEY111" s="4"/>
      <c r="SEZ111" s="4"/>
      <c r="SFA111" s="4"/>
      <c r="SFB111" s="4"/>
      <c r="SFC111" s="4"/>
      <c r="SFD111" s="4"/>
      <c r="SFE111" s="4"/>
      <c r="SFF111" s="4"/>
      <c r="SFG111" s="4"/>
      <c r="SFH111" s="4"/>
      <c r="SFI111" s="4"/>
      <c r="SFJ111" s="4"/>
      <c r="SFK111" s="4"/>
      <c r="SFL111" s="4"/>
      <c r="SFM111" s="4"/>
      <c r="SFN111" s="4"/>
      <c r="SFO111" s="4"/>
      <c r="SFP111" s="4"/>
      <c r="SFQ111" s="4"/>
      <c r="SFR111" s="4"/>
      <c r="SFS111" s="4"/>
      <c r="SFT111" s="4"/>
      <c r="SFU111" s="4"/>
      <c r="SFV111" s="4"/>
      <c r="SFW111" s="4"/>
      <c r="SFX111" s="4"/>
      <c r="SFY111" s="4"/>
      <c r="SFZ111" s="4"/>
      <c r="SGA111" s="4"/>
      <c r="SGB111" s="4"/>
      <c r="SGC111" s="4"/>
      <c r="SGD111" s="4"/>
      <c r="SGE111" s="4"/>
      <c r="SGF111" s="4"/>
      <c r="SGG111" s="4"/>
      <c r="SGH111" s="4"/>
      <c r="SGI111" s="4"/>
      <c r="SGJ111" s="4"/>
      <c r="SGK111" s="4"/>
      <c r="SGL111" s="4"/>
      <c r="SGM111" s="4"/>
      <c r="SGN111" s="4"/>
      <c r="SGO111" s="4"/>
      <c r="SGP111" s="4"/>
      <c r="SGQ111" s="4"/>
      <c r="SGR111" s="4"/>
      <c r="SGS111" s="4"/>
      <c r="SGT111" s="4"/>
      <c r="SGU111" s="4"/>
      <c r="SGV111" s="4"/>
      <c r="SGW111" s="4"/>
      <c r="SGX111" s="4"/>
      <c r="SGY111" s="4"/>
      <c r="SGZ111" s="4"/>
      <c r="SHA111" s="4"/>
      <c r="SHB111" s="4"/>
      <c r="SHC111" s="4"/>
      <c r="SHD111" s="4"/>
      <c r="SHE111" s="4"/>
      <c r="SHF111" s="4"/>
      <c r="SHG111" s="4"/>
      <c r="SHH111" s="4"/>
      <c r="SHI111" s="4"/>
      <c r="SHJ111" s="4"/>
      <c r="SHK111" s="4"/>
      <c r="SHL111" s="4"/>
      <c r="SHM111" s="4"/>
      <c r="SHN111" s="4"/>
      <c r="SHO111" s="4"/>
      <c r="SHP111" s="4"/>
      <c r="SHQ111" s="4"/>
      <c r="SHR111" s="4"/>
      <c r="SHS111" s="4"/>
      <c r="SHT111" s="4"/>
      <c r="SHU111" s="4"/>
      <c r="SHV111" s="4"/>
      <c r="SHW111" s="4"/>
      <c r="SHX111" s="4"/>
      <c r="SHY111" s="4"/>
      <c r="SHZ111" s="4"/>
      <c r="SIA111" s="4"/>
      <c r="SIB111" s="4"/>
      <c r="SIC111" s="4"/>
      <c r="SID111" s="4"/>
      <c r="SIE111" s="4"/>
      <c r="SIF111" s="4"/>
      <c r="SIG111" s="4"/>
      <c r="SIH111" s="4"/>
      <c r="SII111" s="4"/>
      <c r="SIJ111" s="4"/>
      <c r="SIK111" s="4"/>
      <c r="SIL111" s="4"/>
      <c r="SIM111" s="4"/>
      <c r="SIN111" s="4"/>
      <c r="SIO111" s="4"/>
      <c r="SIP111" s="4"/>
      <c r="SIQ111" s="4"/>
      <c r="SIR111" s="4"/>
      <c r="SIS111" s="4"/>
      <c r="SIT111" s="4"/>
      <c r="SIU111" s="4"/>
      <c r="SIV111" s="4"/>
      <c r="SIW111" s="4"/>
      <c r="SIX111" s="4"/>
      <c r="SIY111" s="4"/>
      <c r="SIZ111" s="4"/>
      <c r="SJA111" s="4"/>
      <c r="SJB111" s="4"/>
      <c r="SJC111" s="4"/>
      <c r="SJD111" s="4"/>
      <c r="SJE111" s="4"/>
      <c r="SJF111" s="4"/>
      <c r="SJG111" s="4"/>
      <c r="SJH111" s="4"/>
      <c r="SJI111" s="4"/>
      <c r="SJJ111" s="4"/>
      <c r="SJK111" s="4"/>
      <c r="SJL111" s="4"/>
      <c r="SJM111" s="4"/>
      <c r="SJN111" s="4"/>
      <c r="SJO111" s="4"/>
      <c r="SJP111" s="4"/>
      <c r="SJQ111" s="4"/>
      <c r="SJR111" s="4"/>
      <c r="SJS111" s="4"/>
      <c r="SJT111" s="4"/>
      <c r="SJU111" s="4"/>
      <c r="SJV111" s="4"/>
      <c r="SJW111" s="4"/>
      <c r="SJX111" s="4"/>
      <c r="SJY111" s="4"/>
      <c r="SJZ111" s="4"/>
      <c r="SKA111" s="4"/>
      <c r="SKB111" s="4"/>
      <c r="SKC111" s="4"/>
      <c r="SKD111" s="4"/>
      <c r="SKE111" s="4"/>
      <c r="SKF111" s="4"/>
      <c r="SKG111" s="4"/>
      <c r="SKH111" s="4"/>
      <c r="SKI111" s="4"/>
      <c r="SKJ111" s="4"/>
      <c r="SKK111" s="4"/>
      <c r="SKL111" s="4"/>
      <c r="SKM111" s="4"/>
      <c r="SKN111" s="4"/>
      <c r="SKO111" s="4"/>
      <c r="SKP111" s="4"/>
      <c r="SKQ111" s="4"/>
      <c r="SKR111" s="4"/>
      <c r="SKS111" s="4"/>
      <c r="SKT111" s="4"/>
      <c r="SKU111" s="4"/>
      <c r="SKV111" s="4"/>
      <c r="SKW111" s="4"/>
      <c r="SKX111" s="4"/>
      <c r="SKY111" s="4"/>
      <c r="SKZ111" s="4"/>
      <c r="SLA111" s="4"/>
      <c r="SLB111" s="4"/>
      <c r="SLC111" s="4"/>
      <c r="SLD111" s="4"/>
      <c r="SLE111" s="4"/>
      <c r="SLF111" s="4"/>
      <c r="SLG111" s="4"/>
      <c r="SLH111" s="4"/>
      <c r="SLI111" s="4"/>
      <c r="SLJ111" s="4"/>
      <c r="SLK111" s="4"/>
      <c r="SLL111" s="4"/>
      <c r="SLM111" s="4"/>
      <c r="SLN111" s="4"/>
      <c r="SLO111" s="4"/>
      <c r="SLP111" s="4"/>
      <c r="SLQ111" s="4"/>
      <c r="SLR111" s="4"/>
      <c r="SLS111" s="4"/>
      <c r="SLT111" s="4"/>
      <c r="SLU111" s="4"/>
      <c r="SLV111" s="4"/>
      <c r="SLW111" s="4"/>
      <c r="SLX111" s="4"/>
      <c r="SLY111" s="4"/>
      <c r="SLZ111" s="4"/>
      <c r="SMA111" s="4"/>
      <c r="SMB111" s="4"/>
      <c r="SMC111" s="4"/>
      <c r="SMD111" s="4"/>
      <c r="SME111" s="4"/>
      <c r="SMF111" s="4"/>
      <c r="SMG111" s="4"/>
      <c r="SMH111" s="4"/>
      <c r="SMI111" s="4"/>
      <c r="SMJ111" s="4"/>
      <c r="SMK111" s="4"/>
      <c r="SML111" s="4"/>
      <c r="SMM111" s="4"/>
      <c r="SMN111" s="4"/>
      <c r="SMO111" s="4"/>
      <c r="SMP111" s="4"/>
      <c r="SMQ111" s="4"/>
      <c r="SMR111" s="4"/>
      <c r="SMS111" s="4"/>
      <c r="SMT111" s="4"/>
      <c r="SMU111" s="4"/>
      <c r="SMV111" s="4"/>
      <c r="SMW111" s="4"/>
      <c r="SMX111" s="4"/>
      <c r="SMY111" s="4"/>
      <c r="SMZ111" s="4"/>
      <c r="SNA111" s="4"/>
      <c r="SNB111" s="4"/>
      <c r="SNC111" s="4"/>
      <c r="SND111" s="4"/>
      <c r="SNE111" s="4"/>
      <c r="SNF111" s="4"/>
      <c r="SNG111" s="4"/>
      <c r="SNH111" s="4"/>
      <c r="SNI111" s="4"/>
      <c r="SNJ111" s="4"/>
      <c r="SNK111" s="4"/>
      <c r="SNL111" s="4"/>
      <c r="SNM111" s="4"/>
      <c r="SNN111" s="4"/>
      <c r="SNO111" s="4"/>
      <c r="SNP111" s="4"/>
      <c r="SNQ111" s="4"/>
      <c r="SNR111" s="4"/>
      <c r="SNS111" s="4"/>
      <c r="SNT111" s="4"/>
      <c r="SNU111" s="4"/>
      <c r="SNV111" s="4"/>
      <c r="SNW111" s="4"/>
      <c r="SNX111" s="4"/>
      <c r="SNY111" s="4"/>
      <c r="SNZ111" s="4"/>
      <c r="SOA111" s="4"/>
      <c r="SOB111" s="4"/>
      <c r="SOC111" s="4"/>
      <c r="SOD111" s="4"/>
      <c r="SOE111" s="4"/>
      <c r="SOF111" s="4"/>
      <c r="SOG111" s="4"/>
      <c r="SOH111" s="4"/>
      <c r="SOI111" s="4"/>
      <c r="SOJ111" s="4"/>
      <c r="SOK111" s="4"/>
      <c r="SOL111" s="4"/>
      <c r="SOM111" s="4"/>
      <c r="SON111" s="4"/>
      <c r="SOO111" s="4"/>
      <c r="SOP111" s="4"/>
      <c r="SOQ111" s="4"/>
      <c r="SOR111" s="4"/>
      <c r="SOS111" s="4"/>
      <c r="SOT111" s="4"/>
      <c r="SOU111" s="4"/>
      <c r="SOV111" s="4"/>
      <c r="SOW111" s="4"/>
      <c r="SOX111" s="4"/>
      <c r="SOY111" s="4"/>
      <c r="SOZ111" s="4"/>
      <c r="SPA111" s="4"/>
      <c r="SPB111" s="4"/>
      <c r="SPC111" s="4"/>
      <c r="SPD111" s="4"/>
      <c r="SPE111" s="4"/>
      <c r="SPF111" s="4"/>
      <c r="SPG111" s="4"/>
      <c r="SPH111" s="4"/>
      <c r="SPI111" s="4"/>
      <c r="SPJ111" s="4"/>
      <c r="SPK111" s="4"/>
      <c r="SPL111" s="4"/>
      <c r="SPM111" s="4"/>
      <c r="SPN111" s="4"/>
      <c r="SPO111" s="4"/>
      <c r="SPP111" s="4"/>
      <c r="SPQ111" s="4"/>
      <c r="SPR111" s="4"/>
      <c r="SPS111" s="4"/>
      <c r="SPT111" s="4"/>
      <c r="SPU111" s="4"/>
      <c r="SPV111" s="4"/>
      <c r="SPW111" s="4"/>
      <c r="SPX111" s="4"/>
      <c r="SPY111" s="4"/>
      <c r="SPZ111" s="4"/>
      <c r="SQA111" s="4"/>
      <c r="SQB111" s="4"/>
      <c r="SQC111" s="4"/>
      <c r="SQD111" s="4"/>
      <c r="SQE111" s="4"/>
      <c r="SQF111" s="4"/>
      <c r="SQG111" s="4"/>
      <c r="SQH111" s="4"/>
      <c r="SQI111" s="4"/>
      <c r="SQJ111" s="4"/>
      <c r="SQK111" s="4"/>
      <c r="SQL111" s="4"/>
      <c r="SQM111" s="4"/>
      <c r="SQN111" s="4"/>
      <c r="SQO111" s="4"/>
      <c r="SQP111" s="4"/>
      <c r="SQQ111" s="4"/>
      <c r="SQR111" s="4"/>
      <c r="SQS111" s="4"/>
      <c r="SQT111" s="4"/>
      <c r="SQU111" s="4"/>
      <c r="SQV111" s="4"/>
      <c r="SQW111" s="4"/>
      <c r="SQX111" s="4"/>
      <c r="SQY111" s="4"/>
      <c r="SQZ111" s="4"/>
      <c r="SRA111" s="4"/>
      <c r="SRB111" s="4"/>
      <c r="SRC111" s="4"/>
      <c r="SRD111" s="4"/>
      <c r="SRE111" s="4"/>
      <c r="SRF111" s="4"/>
      <c r="SRG111" s="4"/>
      <c r="SRH111" s="4"/>
      <c r="SRI111" s="4"/>
      <c r="SRJ111" s="4"/>
      <c r="SRK111" s="4"/>
      <c r="SRL111" s="4"/>
      <c r="SRM111" s="4"/>
      <c r="SRN111" s="4"/>
      <c r="SRO111" s="4"/>
      <c r="SRP111" s="4"/>
      <c r="SRQ111" s="4"/>
      <c r="SRR111" s="4"/>
      <c r="SRS111" s="4"/>
      <c r="SRT111" s="4"/>
      <c r="SRU111" s="4"/>
      <c r="SRV111" s="4"/>
      <c r="SRW111" s="4"/>
      <c r="SRX111" s="4"/>
      <c r="SRY111" s="4"/>
      <c r="SRZ111" s="4"/>
      <c r="SSA111" s="4"/>
      <c r="SSB111" s="4"/>
      <c r="SSC111" s="4"/>
      <c r="SSD111" s="4"/>
      <c r="SSE111" s="4"/>
      <c r="SSF111" s="4"/>
      <c r="SSG111" s="4"/>
      <c r="SSH111" s="4"/>
      <c r="SSI111" s="4"/>
      <c r="SSJ111" s="4"/>
      <c r="SSK111" s="4"/>
      <c r="SSL111" s="4"/>
      <c r="SSM111" s="4"/>
      <c r="SSN111" s="4"/>
      <c r="SSO111" s="4"/>
      <c r="SSP111" s="4"/>
      <c r="SSQ111" s="4"/>
      <c r="SSR111" s="4"/>
      <c r="SSS111" s="4"/>
      <c r="SST111" s="4"/>
      <c r="SSU111" s="4"/>
      <c r="SSV111" s="4"/>
      <c r="SSW111" s="4"/>
      <c r="SSX111" s="4"/>
      <c r="SSY111" s="4"/>
      <c r="SSZ111" s="4"/>
      <c r="STA111" s="4"/>
      <c r="STB111" s="4"/>
      <c r="STC111" s="4"/>
      <c r="STD111" s="4"/>
      <c r="STE111" s="4"/>
      <c r="STF111" s="4"/>
      <c r="STG111" s="4"/>
      <c r="STH111" s="4"/>
      <c r="STI111" s="4"/>
      <c r="STJ111" s="4"/>
      <c r="STK111" s="4"/>
      <c r="STL111" s="4"/>
      <c r="STM111" s="4"/>
      <c r="STN111" s="4"/>
      <c r="STO111" s="4"/>
      <c r="STP111" s="4"/>
      <c r="STQ111" s="4"/>
      <c r="STR111" s="4"/>
      <c r="STS111" s="4"/>
      <c r="STT111" s="4"/>
      <c r="STU111" s="4"/>
      <c r="STV111" s="4"/>
      <c r="STW111" s="4"/>
      <c r="STX111" s="4"/>
      <c r="STY111" s="4"/>
      <c r="STZ111" s="4"/>
      <c r="SUA111" s="4"/>
      <c r="SUB111" s="4"/>
      <c r="SUC111" s="4"/>
      <c r="SUD111" s="4"/>
      <c r="SUE111" s="4"/>
      <c r="SUF111" s="4"/>
      <c r="SUG111" s="4"/>
      <c r="SUH111" s="4"/>
      <c r="SUI111" s="4"/>
      <c r="SUJ111" s="4"/>
      <c r="SUK111" s="4"/>
      <c r="SUL111" s="4"/>
      <c r="SUM111" s="4"/>
      <c r="SUN111" s="4"/>
      <c r="SUO111" s="4"/>
      <c r="SUP111" s="4"/>
      <c r="SUQ111" s="4"/>
      <c r="SUR111" s="4"/>
      <c r="SUS111" s="4"/>
      <c r="SUT111" s="4"/>
      <c r="SUU111" s="4"/>
      <c r="SUV111" s="4"/>
      <c r="SUW111" s="4"/>
      <c r="SUX111" s="4"/>
      <c r="SUY111" s="4"/>
      <c r="SUZ111" s="4"/>
      <c r="SVA111" s="4"/>
      <c r="SVB111" s="4"/>
      <c r="SVC111" s="4"/>
      <c r="SVD111" s="4"/>
      <c r="SVE111" s="4"/>
      <c r="SVF111" s="4"/>
      <c r="SVG111" s="4"/>
      <c r="SVH111" s="4"/>
      <c r="SVI111" s="4"/>
      <c r="SVJ111" s="4"/>
      <c r="SVK111" s="4"/>
      <c r="SVL111" s="4"/>
      <c r="SVM111" s="4"/>
      <c r="SVN111" s="4"/>
      <c r="SVO111" s="4"/>
      <c r="SVP111" s="4"/>
      <c r="SVQ111" s="4"/>
      <c r="SVR111" s="4"/>
      <c r="SVS111" s="4"/>
      <c r="SVT111" s="4"/>
      <c r="SVU111" s="4"/>
      <c r="SVV111" s="4"/>
      <c r="SVW111" s="4"/>
      <c r="SVX111" s="4"/>
      <c r="SVY111" s="4"/>
      <c r="SVZ111" s="4"/>
      <c r="SWA111" s="4"/>
      <c r="SWB111" s="4"/>
      <c r="SWC111" s="4"/>
      <c r="SWD111" s="4"/>
      <c r="SWE111" s="4"/>
      <c r="SWF111" s="4"/>
      <c r="SWG111" s="4"/>
      <c r="SWH111" s="4"/>
      <c r="SWI111" s="4"/>
      <c r="SWJ111" s="4"/>
      <c r="SWK111" s="4"/>
      <c r="SWL111" s="4"/>
      <c r="SWM111" s="4"/>
      <c r="SWN111" s="4"/>
      <c r="SWO111" s="4"/>
      <c r="SWP111" s="4"/>
      <c r="SWQ111" s="4"/>
      <c r="SWR111" s="4"/>
      <c r="SWS111" s="4"/>
      <c r="SWT111" s="4"/>
      <c r="SWU111" s="4"/>
      <c r="SWV111" s="4"/>
      <c r="SWW111" s="4"/>
      <c r="SWX111" s="4"/>
      <c r="SWY111" s="4"/>
      <c r="SWZ111" s="4"/>
      <c r="SXA111" s="4"/>
      <c r="SXB111" s="4"/>
      <c r="SXC111" s="4"/>
      <c r="SXD111" s="4"/>
      <c r="SXE111" s="4"/>
      <c r="SXF111" s="4"/>
      <c r="SXG111" s="4"/>
      <c r="SXH111" s="4"/>
      <c r="SXI111" s="4"/>
      <c r="SXJ111" s="4"/>
      <c r="SXK111" s="4"/>
      <c r="SXL111" s="4"/>
      <c r="SXM111" s="4"/>
      <c r="SXN111" s="4"/>
      <c r="SXO111" s="4"/>
      <c r="SXP111" s="4"/>
      <c r="SXQ111" s="4"/>
      <c r="SXR111" s="4"/>
      <c r="SXS111" s="4"/>
      <c r="SXT111" s="4"/>
      <c r="SXU111" s="4"/>
      <c r="SXV111" s="4"/>
      <c r="SXW111" s="4"/>
      <c r="SXX111" s="4"/>
      <c r="SXY111" s="4"/>
      <c r="SXZ111" s="4"/>
      <c r="SYA111" s="4"/>
      <c r="SYB111" s="4"/>
      <c r="SYC111" s="4"/>
      <c r="SYD111" s="4"/>
      <c r="SYE111" s="4"/>
      <c r="SYF111" s="4"/>
      <c r="SYG111" s="4"/>
      <c r="SYH111" s="4"/>
      <c r="SYI111" s="4"/>
      <c r="SYJ111" s="4"/>
      <c r="SYK111" s="4"/>
      <c r="SYL111" s="4"/>
      <c r="SYM111" s="4"/>
      <c r="SYN111" s="4"/>
      <c r="SYO111" s="4"/>
      <c r="SYP111" s="4"/>
      <c r="SYQ111" s="4"/>
      <c r="SYR111" s="4"/>
      <c r="SYS111" s="4"/>
      <c r="SYT111" s="4"/>
      <c r="SYU111" s="4"/>
      <c r="SYV111" s="4"/>
      <c r="SYW111" s="4"/>
      <c r="SYX111" s="4"/>
      <c r="SYY111" s="4"/>
      <c r="SYZ111" s="4"/>
      <c r="SZA111" s="4"/>
      <c r="SZB111" s="4"/>
      <c r="SZC111" s="4"/>
      <c r="SZD111" s="4"/>
      <c r="SZE111" s="4"/>
      <c r="SZF111" s="4"/>
      <c r="SZG111" s="4"/>
      <c r="SZH111" s="4"/>
      <c r="SZI111" s="4"/>
      <c r="SZJ111" s="4"/>
      <c r="SZK111" s="4"/>
      <c r="SZL111" s="4"/>
      <c r="SZM111" s="4"/>
      <c r="SZN111" s="4"/>
      <c r="SZO111" s="4"/>
      <c r="SZP111" s="4"/>
      <c r="SZQ111" s="4"/>
      <c r="SZR111" s="4"/>
      <c r="SZS111" s="4"/>
      <c r="SZT111" s="4"/>
      <c r="SZU111" s="4"/>
      <c r="SZV111" s="4"/>
      <c r="SZW111" s="4"/>
      <c r="SZX111" s="4"/>
      <c r="SZY111" s="4"/>
      <c r="SZZ111" s="4"/>
      <c r="TAA111" s="4"/>
      <c r="TAB111" s="4"/>
      <c r="TAC111" s="4"/>
      <c r="TAD111" s="4"/>
      <c r="TAE111" s="4"/>
      <c r="TAF111" s="4"/>
      <c r="TAG111" s="4"/>
      <c r="TAH111" s="4"/>
      <c r="TAI111" s="4"/>
      <c r="TAJ111" s="4"/>
      <c r="TAK111" s="4"/>
      <c r="TAL111" s="4"/>
      <c r="TAM111" s="4"/>
      <c r="TAN111" s="4"/>
      <c r="TAO111" s="4"/>
      <c r="TAP111" s="4"/>
      <c r="TAQ111" s="4"/>
      <c r="TAR111" s="4"/>
      <c r="TAS111" s="4"/>
      <c r="TAT111" s="4"/>
      <c r="TAU111" s="4"/>
      <c r="TAV111" s="4"/>
      <c r="TAW111" s="4"/>
      <c r="TAX111" s="4"/>
      <c r="TAY111" s="4"/>
      <c r="TAZ111" s="4"/>
      <c r="TBA111" s="4"/>
      <c r="TBB111" s="4"/>
      <c r="TBC111" s="4"/>
      <c r="TBD111" s="4"/>
      <c r="TBE111" s="4"/>
      <c r="TBF111" s="4"/>
      <c r="TBG111" s="4"/>
      <c r="TBH111" s="4"/>
      <c r="TBI111" s="4"/>
      <c r="TBJ111" s="4"/>
      <c r="TBK111" s="4"/>
      <c r="TBL111" s="4"/>
      <c r="TBM111" s="4"/>
      <c r="TBN111" s="4"/>
      <c r="TBO111" s="4"/>
      <c r="TBP111" s="4"/>
      <c r="TBQ111" s="4"/>
      <c r="TBR111" s="4"/>
      <c r="TBS111" s="4"/>
      <c r="TBT111" s="4"/>
      <c r="TBU111" s="4"/>
      <c r="TBV111" s="4"/>
      <c r="TBW111" s="4"/>
      <c r="TBX111" s="4"/>
      <c r="TBY111" s="4"/>
      <c r="TBZ111" s="4"/>
      <c r="TCA111" s="4"/>
      <c r="TCB111" s="4"/>
      <c r="TCC111" s="4"/>
      <c r="TCD111" s="4"/>
      <c r="TCE111" s="4"/>
      <c r="TCF111" s="4"/>
      <c r="TCG111" s="4"/>
      <c r="TCH111" s="4"/>
      <c r="TCI111" s="4"/>
      <c r="TCJ111" s="4"/>
      <c r="TCK111" s="4"/>
      <c r="TCL111" s="4"/>
      <c r="TCM111" s="4"/>
      <c r="TCN111" s="4"/>
      <c r="TCO111" s="4"/>
      <c r="TCP111" s="4"/>
      <c r="TCQ111" s="4"/>
      <c r="TCR111" s="4"/>
      <c r="TCS111" s="4"/>
      <c r="TCT111" s="4"/>
      <c r="TCU111" s="4"/>
      <c r="TCV111" s="4"/>
      <c r="TCW111" s="4"/>
      <c r="TCX111" s="4"/>
      <c r="TCY111" s="4"/>
      <c r="TCZ111" s="4"/>
      <c r="TDA111" s="4"/>
      <c r="TDB111" s="4"/>
      <c r="TDC111" s="4"/>
      <c r="TDD111" s="4"/>
      <c r="TDE111" s="4"/>
      <c r="TDF111" s="4"/>
      <c r="TDG111" s="4"/>
      <c r="TDH111" s="4"/>
      <c r="TDI111" s="4"/>
      <c r="TDJ111" s="4"/>
      <c r="TDK111" s="4"/>
      <c r="TDL111" s="4"/>
      <c r="TDM111" s="4"/>
      <c r="TDN111" s="4"/>
      <c r="TDO111" s="4"/>
      <c r="TDP111" s="4"/>
      <c r="TDQ111" s="4"/>
      <c r="TDR111" s="4"/>
      <c r="TDS111" s="4"/>
      <c r="TDT111" s="4"/>
      <c r="TDU111" s="4"/>
      <c r="TDV111" s="4"/>
      <c r="TDW111" s="4"/>
      <c r="TDX111" s="4"/>
      <c r="TDY111" s="4"/>
      <c r="TDZ111" s="4"/>
      <c r="TEA111" s="4"/>
      <c r="TEB111" s="4"/>
      <c r="TEC111" s="4"/>
      <c r="TED111" s="4"/>
      <c r="TEE111" s="4"/>
      <c r="TEF111" s="4"/>
      <c r="TEG111" s="4"/>
      <c r="TEH111" s="4"/>
      <c r="TEI111" s="4"/>
      <c r="TEJ111" s="4"/>
      <c r="TEK111" s="4"/>
      <c r="TEL111" s="4"/>
      <c r="TEM111" s="4"/>
      <c r="TEN111" s="4"/>
      <c r="TEO111" s="4"/>
      <c r="TEP111" s="4"/>
      <c r="TEQ111" s="4"/>
      <c r="TER111" s="4"/>
      <c r="TES111" s="4"/>
      <c r="TET111" s="4"/>
      <c r="TEU111" s="4"/>
      <c r="TEV111" s="4"/>
      <c r="TEW111" s="4"/>
      <c r="TEX111" s="4"/>
      <c r="TEY111" s="4"/>
      <c r="TEZ111" s="4"/>
      <c r="TFA111" s="4"/>
      <c r="TFB111" s="4"/>
      <c r="TFC111" s="4"/>
      <c r="TFD111" s="4"/>
      <c r="TFE111" s="4"/>
      <c r="TFF111" s="4"/>
      <c r="TFG111" s="4"/>
      <c r="TFH111" s="4"/>
      <c r="TFI111" s="4"/>
      <c r="TFJ111" s="4"/>
      <c r="TFK111" s="4"/>
      <c r="TFL111" s="4"/>
      <c r="TFM111" s="4"/>
      <c r="TFN111" s="4"/>
      <c r="TFO111" s="4"/>
      <c r="TFP111" s="4"/>
      <c r="TFQ111" s="4"/>
      <c r="TFR111" s="4"/>
      <c r="TFS111" s="4"/>
      <c r="TFT111" s="4"/>
      <c r="TFU111" s="4"/>
      <c r="TFV111" s="4"/>
      <c r="TFW111" s="4"/>
      <c r="TFX111" s="4"/>
      <c r="TFY111" s="4"/>
      <c r="TFZ111" s="4"/>
      <c r="TGA111" s="4"/>
      <c r="TGB111" s="4"/>
      <c r="TGC111" s="4"/>
      <c r="TGD111" s="4"/>
      <c r="TGE111" s="4"/>
      <c r="TGF111" s="4"/>
      <c r="TGG111" s="4"/>
      <c r="TGH111" s="4"/>
      <c r="TGI111" s="4"/>
      <c r="TGJ111" s="4"/>
      <c r="TGK111" s="4"/>
      <c r="TGL111" s="4"/>
      <c r="TGM111" s="4"/>
      <c r="TGN111" s="4"/>
      <c r="TGO111" s="4"/>
      <c r="TGP111" s="4"/>
      <c r="TGQ111" s="4"/>
      <c r="TGR111" s="4"/>
      <c r="TGS111" s="4"/>
      <c r="TGT111" s="4"/>
      <c r="TGU111" s="4"/>
      <c r="TGV111" s="4"/>
      <c r="TGW111" s="4"/>
      <c r="TGX111" s="4"/>
      <c r="TGY111" s="4"/>
      <c r="TGZ111" s="4"/>
      <c r="THA111" s="4"/>
      <c r="THB111" s="4"/>
      <c r="THC111" s="4"/>
      <c r="THD111" s="4"/>
      <c r="THE111" s="4"/>
      <c r="THF111" s="4"/>
      <c r="THG111" s="4"/>
      <c r="THH111" s="4"/>
      <c r="THI111" s="4"/>
      <c r="THJ111" s="4"/>
      <c r="THK111" s="4"/>
      <c r="THL111" s="4"/>
      <c r="THM111" s="4"/>
      <c r="THN111" s="4"/>
      <c r="THO111" s="4"/>
      <c r="THP111" s="4"/>
      <c r="THQ111" s="4"/>
      <c r="THR111" s="4"/>
      <c r="THS111" s="4"/>
      <c r="THT111" s="4"/>
      <c r="THU111" s="4"/>
      <c r="THV111" s="4"/>
      <c r="THW111" s="4"/>
      <c r="THX111" s="4"/>
      <c r="THY111" s="4"/>
      <c r="THZ111" s="4"/>
      <c r="TIA111" s="4"/>
      <c r="TIB111" s="4"/>
      <c r="TIC111" s="4"/>
      <c r="TID111" s="4"/>
      <c r="TIE111" s="4"/>
      <c r="TIF111" s="4"/>
      <c r="TIG111" s="4"/>
      <c r="TIH111" s="4"/>
      <c r="TII111" s="4"/>
      <c r="TIJ111" s="4"/>
      <c r="TIK111" s="4"/>
      <c r="TIL111" s="4"/>
      <c r="TIM111" s="4"/>
      <c r="TIN111" s="4"/>
      <c r="TIO111" s="4"/>
      <c r="TIP111" s="4"/>
      <c r="TIQ111" s="4"/>
      <c r="TIR111" s="4"/>
      <c r="TIS111" s="4"/>
      <c r="TIT111" s="4"/>
      <c r="TIU111" s="4"/>
      <c r="TIV111" s="4"/>
      <c r="TIW111" s="4"/>
      <c r="TIX111" s="4"/>
      <c r="TIY111" s="4"/>
      <c r="TIZ111" s="4"/>
      <c r="TJA111" s="4"/>
      <c r="TJB111" s="4"/>
      <c r="TJC111" s="4"/>
      <c r="TJD111" s="4"/>
      <c r="TJE111" s="4"/>
      <c r="TJF111" s="4"/>
      <c r="TJG111" s="4"/>
      <c r="TJH111" s="4"/>
      <c r="TJI111" s="4"/>
      <c r="TJJ111" s="4"/>
      <c r="TJK111" s="4"/>
      <c r="TJL111" s="4"/>
      <c r="TJM111" s="4"/>
      <c r="TJN111" s="4"/>
      <c r="TJO111" s="4"/>
      <c r="TJP111" s="4"/>
      <c r="TJQ111" s="4"/>
      <c r="TJR111" s="4"/>
      <c r="TJS111" s="4"/>
      <c r="TJT111" s="4"/>
      <c r="TJU111" s="4"/>
      <c r="TJV111" s="4"/>
      <c r="TJW111" s="4"/>
      <c r="TJX111" s="4"/>
      <c r="TJY111" s="4"/>
      <c r="TJZ111" s="4"/>
      <c r="TKA111" s="4"/>
      <c r="TKB111" s="4"/>
      <c r="TKC111" s="4"/>
      <c r="TKD111" s="4"/>
      <c r="TKE111" s="4"/>
      <c r="TKF111" s="4"/>
      <c r="TKG111" s="4"/>
      <c r="TKH111" s="4"/>
      <c r="TKI111" s="4"/>
      <c r="TKJ111" s="4"/>
      <c r="TKK111" s="4"/>
      <c r="TKL111" s="4"/>
      <c r="TKM111" s="4"/>
      <c r="TKN111" s="4"/>
      <c r="TKO111" s="4"/>
      <c r="TKP111" s="4"/>
      <c r="TKQ111" s="4"/>
      <c r="TKR111" s="4"/>
      <c r="TKS111" s="4"/>
      <c r="TKT111" s="4"/>
      <c r="TKU111" s="4"/>
      <c r="TKV111" s="4"/>
      <c r="TKW111" s="4"/>
      <c r="TKX111" s="4"/>
      <c r="TKY111" s="4"/>
      <c r="TKZ111" s="4"/>
      <c r="TLA111" s="4"/>
      <c r="TLB111" s="4"/>
      <c r="TLC111" s="4"/>
      <c r="TLD111" s="4"/>
      <c r="TLE111" s="4"/>
      <c r="TLF111" s="4"/>
      <c r="TLG111" s="4"/>
      <c r="TLH111" s="4"/>
      <c r="TLI111" s="4"/>
      <c r="TLJ111" s="4"/>
      <c r="TLK111" s="4"/>
      <c r="TLL111" s="4"/>
      <c r="TLM111" s="4"/>
      <c r="TLN111" s="4"/>
      <c r="TLO111" s="4"/>
      <c r="TLP111" s="4"/>
      <c r="TLQ111" s="4"/>
      <c r="TLR111" s="4"/>
      <c r="TLS111" s="4"/>
      <c r="TLT111" s="4"/>
      <c r="TLU111" s="4"/>
      <c r="TLV111" s="4"/>
      <c r="TLW111" s="4"/>
      <c r="TLX111" s="4"/>
      <c r="TLY111" s="4"/>
      <c r="TLZ111" s="4"/>
      <c r="TMA111" s="4"/>
      <c r="TMB111" s="4"/>
      <c r="TMC111" s="4"/>
      <c r="TMD111" s="4"/>
      <c r="TME111" s="4"/>
      <c r="TMF111" s="4"/>
      <c r="TMG111" s="4"/>
      <c r="TMH111" s="4"/>
      <c r="TMI111" s="4"/>
      <c r="TMJ111" s="4"/>
      <c r="TMK111" s="4"/>
      <c r="TML111" s="4"/>
      <c r="TMM111" s="4"/>
      <c r="TMN111" s="4"/>
      <c r="TMO111" s="4"/>
      <c r="TMP111" s="4"/>
      <c r="TMQ111" s="4"/>
      <c r="TMR111" s="4"/>
      <c r="TMS111" s="4"/>
      <c r="TMT111" s="4"/>
      <c r="TMU111" s="4"/>
      <c r="TMV111" s="4"/>
      <c r="TMW111" s="4"/>
      <c r="TMX111" s="4"/>
      <c r="TMY111" s="4"/>
      <c r="TMZ111" s="4"/>
      <c r="TNA111" s="4"/>
      <c r="TNB111" s="4"/>
      <c r="TNC111" s="4"/>
      <c r="TND111" s="4"/>
      <c r="TNE111" s="4"/>
      <c r="TNF111" s="4"/>
      <c r="TNG111" s="4"/>
      <c r="TNH111" s="4"/>
      <c r="TNI111" s="4"/>
      <c r="TNJ111" s="4"/>
      <c r="TNK111" s="4"/>
      <c r="TNL111" s="4"/>
      <c r="TNM111" s="4"/>
      <c r="TNN111" s="4"/>
      <c r="TNO111" s="4"/>
      <c r="TNP111" s="4"/>
      <c r="TNQ111" s="4"/>
      <c r="TNR111" s="4"/>
      <c r="TNS111" s="4"/>
      <c r="TNT111" s="4"/>
      <c r="TNU111" s="4"/>
      <c r="TNV111" s="4"/>
      <c r="TNW111" s="4"/>
      <c r="TNX111" s="4"/>
      <c r="TNY111" s="4"/>
      <c r="TNZ111" s="4"/>
      <c r="TOA111" s="4"/>
      <c r="TOB111" s="4"/>
      <c r="TOC111" s="4"/>
      <c r="TOD111" s="4"/>
      <c r="TOE111" s="4"/>
      <c r="TOF111" s="4"/>
      <c r="TOG111" s="4"/>
      <c r="TOH111" s="4"/>
      <c r="TOI111" s="4"/>
      <c r="TOJ111" s="4"/>
      <c r="TOK111" s="4"/>
      <c r="TOL111" s="4"/>
      <c r="TOM111" s="4"/>
      <c r="TON111" s="4"/>
      <c r="TOO111" s="4"/>
      <c r="TOP111" s="4"/>
      <c r="TOQ111" s="4"/>
      <c r="TOR111" s="4"/>
      <c r="TOS111" s="4"/>
      <c r="TOT111" s="4"/>
      <c r="TOU111" s="4"/>
      <c r="TOV111" s="4"/>
      <c r="TOW111" s="4"/>
      <c r="TOX111" s="4"/>
      <c r="TOY111" s="4"/>
      <c r="TOZ111" s="4"/>
      <c r="TPA111" s="4"/>
      <c r="TPB111" s="4"/>
      <c r="TPC111" s="4"/>
      <c r="TPD111" s="4"/>
      <c r="TPE111" s="4"/>
      <c r="TPF111" s="4"/>
      <c r="TPG111" s="4"/>
      <c r="TPH111" s="4"/>
      <c r="TPI111" s="4"/>
      <c r="TPJ111" s="4"/>
      <c r="TPK111" s="4"/>
      <c r="TPL111" s="4"/>
      <c r="TPM111" s="4"/>
      <c r="TPN111" s="4"/>
      <c r="TPO111" s="4"/>
      <c r="TPP111" s="4"/>
      <c r="TPQ111" s="4"/>
      <c r="TPR111" s="4"/>
      <c r="TPS111" s="4"/>
      <c r="TPT111" s="4"/>
      <c r="TPU111" s="4"/>
      <c r="TPV111" s="4"/>
      <c r="TPW111" s="4"/>
      <c r="TPX111" s="4"/>
      <c r="TPY111" s="4"/>
      <c r="TPZ111" s="4"/>
      <c r="TQA111" s="4"/>
      <c r="TQB111" s="4"/>
      <c r="TQC111" s="4"/>
      <c r="TQD111" s="4"/>
      <c r="TQE111" s="4"/>
      <c r="TQF111" s="4"/>
      <c r="TQG111" s="4"/>
      <c r="TQH111" s="4"/>
      <c r="TQI111" s="4"/>
      <c r="TQJ111" s="4"/>
      <c r="TQK111" s="4"/>
      <c r="TQL111" s="4"/>
      <c r="TQM111" s="4"/>
      <c r="TQN111" s="4"/>
      <c r="TQO111" s="4"/>
      <c r="TQP111" s="4"/>
      <c r="TQQ111" s="4"/>
      <c r="TQR111" s="4"/>
      <c r="TQS111" s="4"/>
      <c r="TQT111" s="4"/>
      <c r="TQU111" s="4"/>
      <c r="TQV111" s="4"/>
      <c r="TQW111" s="4"/>
      <c r="TQX111" s="4"/>
      <c r="TQY111" s="4"/>
      <c r="TQZ111" s="4"/>
      <c r="TRA111" s="4"/>
      <c r="TRB111" s="4"/>
      <c r="TRC111" s="4"/>
      <c r="TRD111" s="4"/>
      <c r="TRE111" s="4"/>
      <c r="TRF111" s="4"/>
      <c r="TRG111" s="4"/>
      <c r="TRH111" s="4"/>
      <c r="TRI111" s="4"/>
      <c r="TRJ111" s="4"/>
      <c r="TRK111" s="4"/>
      <c r="TRL111" s="4"/>
      <c r="TRM111" s="4"/>
      <c r="TRN111" s="4"/>
      <c r="TRO111" s="4"/>
      <c r="TRP111" s="4"/>
      <c r="TRQ111" s="4"/>
      <c r="TRR111" s="4"/>
      <c r="TRS111" s="4"/>
      <c r="TRT111" s="4"/>
      <c r="TRU111" s="4"/>
      <c r="TRV111" s="4"/>
      <c r="TRW111" s="4"/>
      <c r="TRX111" s="4"/>
      <c r="TRY111" s="4"/>
      <c r="TRZ111" s="4"/>
      <c r="TSA111" s="4"/>
      <c r="TSB111" s="4"/>
      <c r="TSC111" s="4"/>
      <c r="TSD111" s="4"/>
      <c r="TSE111" s="4"/>
      <c r="TSF111" s="4"/>
      <c r="TSG111" s="4"/>
      <c r="TSH111" s="4"/>
      <c r="TSI111" s="4"/>
      <c r="TSJ111" s="4"/>
      <c r="TSK111" s="4"/>
      <c r="TSL111" s="4"/>
      <c r="TSM111" s="4"/>
      <c r="TSN111" s="4"/>
      <c r="TSO111" s="4"/>
      <c r="TSP111" s="4"/>
      <c r="TSQ111" s="4"/>
      <c r="TSR111" s="4"/>
      <c r="TSS111" s="4"/>
      <c r="TST111" s="4"/>
      <c r="TSU111" s="4"/>
      <c r="TSV111" s="4"/>
      <c r="TSW111" s="4"/>
      <c r="TSX111" s="4"/>
      <c r="TSY111" s="4"/>
      <c r="TSZ111" s="4"/>
      <c r="TTA111" s="4"/>
      <c r="TTB111" s="4"/>
      <c r="TTC111" s="4"/>
      <c r="TTD111" s="4"/>
      <c r="TTE111" s="4"/>
      <c r="TTF111" s="4"/>
      <c r="TTG111" s="4"/>
      <c r="TTH111" s="4"/>
      <c r="TTI111" s="4"/>
      <c r="TTJ111" s="4"/>
      <c r="TTK111" s="4"/>
      <c r="TTL111" s="4"/>
      <c r="TTM111" s="4"/>
      <c r="TTN111" s="4"/>
      <c r="TTO111" s="4"/>
      <c r="TTP111" s="4"/>
      <c r="TTQ111" s="4"/>
      <c r="TTR111" s="4"/>
      <c r="TTS111" s="4"/>
      <c r="TTT111" s="4"/>
      <c r="TTU111" s="4"/>
      <c r="TTV111" s="4"/>
      <c r="TTW111" s="4"/>
      <c r="TTX111" s="4"/>
      <c r="TTY111" s="4"/>
      <c r="TTZ111" s="4"/>
      <c r="TUA111" s="4"/>
      <c r="TUB111" s="4"/>
      <c r="TUC111" s="4"/>
      <c r="TUD111" s="4"/>
      <c r="TUE111" s="4"/>
      <c r="TUF111" s="4"/>
      <c r="TUG111" s="4"/>
      <c r="TUH111" s="4"/>
      <c r="TUI111" s="4"/>
      <c r="TUJ111" s="4"/>
      <c r="TUK111" s="4"/>
      <c r="TUL111" s="4"/>
      <c r="TUM111" s="4"/>
      <c r="TUN111" s="4"/>
      <c r="TUO111" s="4"/>
      <c r="TUP111" s="4"/>
      <c r="TUQ111" s="4"/>
      <c r="TUR111" s="4"/>
      <c r="TUS111" s="4"/>
      <c r="TUT111" s="4"/>
      <c r="TUU111" s="4"/>
      <c r="TUV111" s="4"/>
      <c r="TUW111" s="4"/>
      <c r="TUX111" s="4"/>
      <c r="TUY111" s="4"/>
      <c r="TUZ111" s="4"/>
      <c r="TVA111" s="4"/>
      <c r="TVB111" s="4"/>
      <c r="TVC111" s="4"/>
      <c r="TVD111" s="4"/>
      <c r="TVE111" s="4"/>
      <c r="TVF111" s="4"/>
      <c r="TVG111" s="4"/>
      <c r="TVH111" s="4"/>
      <c r="TVI111" s="4"/>
      <c r="TVJ111" s="4"/>
      <c r="TVK111" s="4"/>
      <c r="TVL111" s="4"/>
      <c r="TVM111" s="4"/>
      <c r="TVN111" s="4"/>
      <c r="TVO111" s="4"/>
      <c r="TVP111" s="4"/>
      <c r="TVQ111" s="4"/>
      <c r="TVR111" s="4"/>
      <c r="TVS111" s="4"/>
      <c r="TVT111" s="4"/>
      <c r="TVU111" s="4"/>
      <c r="TVV111" s="4"/>
      <c r="TVW111" s="4"/>
      <c r="TVX111" s="4"/>
      <c r="TVY111" s="4"/>
      <c r="TVZ111" s="4"/>
      <c r="TWA111" s="4"/>
      <c r="TWB111" s="4"/>
      <c r="TWC111" s="4"/>
      <c r="TWD111" s="4"/>
      <c r="TWE111" s="4"/>
      <c r="TWF111" s="4"/>
      <c r="TWG111" s="4"/>
      <c r="TWH111" s="4"/>
      <c r="TWI111" s="4"/>
      <c r="TWJ111" s="4"/>
      <c r="TWK111" s="4"/>
      <c r="TWL111" s="4"/>
      <c r="TWM111" s="4"/>
      <c r="TWN111" s="4"/>
      <c r="TWO111" s="4"/>
      <c r="TWP111" s="4"/>
      <c r="TWQ111" s="4"/>
      <c r="TWR111" s="4"/>
      <c r="TWS111" s="4"/>
      <c r="TWT111" s="4"/>
      <c r="TWU111" s="4"/>
      <c r="TWV111" s="4"/>
      <c r="TWW111" s="4"/>
      <c r="TWX111" s="4"/>
      <c r="TWY111" s="4"/>
      <c r="TWZ111" s="4"/>
      <c r="TXA111" s="4"/>
      <c r="TXB111" s="4"/>
      <c r="TXC111" s="4"/>
      <c r="TXD111" s="4"/>
      <c r="TXE111" s="4"/>
      <c r="TXF111" s="4"/>
      <c r="TXG111" s="4"/>
      <c r="TXH111" s="4"/>
      <c r="TXI111" s="4"/>
      <c r="TXJ111" s="4"/>
      <c r="TXK111" s="4"/>
      <c r="TXL111" s="4"/>
      <c r="TXM111" s="4"/>
      <c r="TXN111" s="4"/>
      <c r="TXO111" s="4"/>
      <c r="TXP111" s="4"/>
      <c r="TXQ111" s="4"/>
      <c r="TXR111" s="4"/>
      <c r="TXS111" s="4"/>
      <c r="TXT111" s="4"/>
      <c r="TXU111" s="4"/>
      <c r="TXV111" s="4"/>
      <c r="TXW111" s="4"/>
      <c r="TXX111" s="4"/>
      <c r="TXY111" s="4"/>
      <c r="TXZ111" s="4"/>
      <c r="TYA111" s="4"/>
      <c r="TYB111" s="4"/>
      <c r="TYC111" s="4"/>
      <c r="TYD111" s="4"/>
      <c r="TYE111" s="4"/>
      <c r="TYF111" s="4"/>
      <c r="TYG111" s="4"/>
      <c r="TYH111" s="4"/>
      <c r="TYI111" s="4"/>
      <c r="TYJ111" s="4"/>
      <c r="TYK111" s="4"/>
      <c r="TYL111" s="4"/>
      <c r="TYM111" s="4"/>
      <c r="TYN111" s="4"/>
      <c r="TYO111" s="4"/>
      <c r="TYP111" s="4"/>
      <c r="TYQ111" s="4"/>
      <c r="TYR111" s="4"/>
      <c r="TYS111" s="4"/>
      <c r="TYT111" s="4"/>
      <c r="TYU111" s="4"/>
      <c r="TYV111" s="4"/>
      <c r="TYW111" s="4"/>
      <c r="TYX111" s="4"/>
      <c r="TYY111" s="4"/>
      <c r="TYZ111" s="4"/>
      <c r="TZA111" s="4"/>
      <c r="TZB111" s="4"/>
      <c r="TZC111" s="4"/>
      <c r="TZD111" s="4"/>
      <c r="TZE111" s="4"/>
      <c r="TZF111" s="4"/>
      <c r="TZG111" s="4"/>
      <c r="TZH111" s="4"/>
      <c r="TZI111" s="4"/>
      <c r="TZJ111" s="4"/>
      <c r="TZK111" s="4"/>
      <c r="TZL111" s="4"/>
      <c r="TZM111" s="4"/>
      <c r="TZN111" s="4"/>
      <c r="TZO111" s="4"/>
      <c r="TZP111" s="4"/>
      <c r="TZQ111" s="4"/>
      <c r="TZR111" s="4"/>
      <c r="TZS111" s="4"/>
      <c r="TZT111" s="4"/>
      <c r="TZU111" s="4"/>
      <c r="TZV111" s="4"/>
      <c r="TZW111" s="4"/>
      <c r="TZX111" s="4"/>
      <c r="TZY111" s="4"/>
      <c r="TZZ111" s="4"/>
      <c r="UAA111" s="4"/>
      <c r="UAB111" s="4"/>
      <c r="UAC111" s="4"/>
      <c r="UAD111" s="4"/>
      <c r="UAE111" s="4"/>
      <c r="UAF111" s="4"/>
      <c r="UAG111" s="4"/>
      <c r="UAH111" s="4"/>
      <c r="UAI111" s="4"/>
      <c r="UAJ111" s="4"/>
      <c r="UAK111" s="4"/>
      <c r="UAL111" s="4"/>
      <c r="UAM111" s="4"/>
      <c r="UAN111" s="4"/>
      <c r="UAO111" s="4"/>
      <c r="UAP111" s="4"/>
      <c r="UAQ111" s="4"/>
      <c r="UAR111" s="4"/>
      <c r="UAS111" s="4"/>
      <c r="UAT111" s="4"/>
      <c r="UAU111" s="4"/>
      <c r="UAV111" s="4"/>
      <c r="UAW111" s="4"/>
      <c r="UAX111" s="4"/>
      <c r="UAY111" s="4"/>
      <c r="UAZ111" s="4"/>
      <c r="UBA111" s="4"/>
      <c r="UBB111" s="4"/>
      <c r="UBC111" s="4"/>
      <c r="UBD111" s="4"/>
      <c r="UBE111" s="4"/>
      <c r="UBF111" s="4"/>
      <c r="UBG111" s="4"/>
      <c r="UBH111" s="4"/>
      <c r="UBI111" s="4"/>
      <c r="UBJ111" s="4"/>
      <c r="UBK111" s="4"/>
      <c r="UBL111" s="4"/>
      <c r="UBM111" s="4"/>
      <c r="UBN111" s="4"/>
      <c r="UBO111" s="4"/>
      <c r="UBP111" s="4"/>
      <c r="UBQ111" s="4"/>
      <c r="UBR111" s="4"/>
      <c r="UBS111" s="4"/>
      <c r="UBT111" s="4"/>
      <c r="UBU111" s="4"/>
      <c r="UBV111" s="4"/>
      <c r="UBW111" s="4"/>
      <c r="UBX111" s="4"/>
      <c r="UBY111" s="4"/>
      <c r="UBZ111" s="4"/>
      <c r="UCA111" s="4"/>
      <c r="UCB111" s="4"/>
      <c r="UCC111" s="4"/>
      <c r="UCD111" s="4"/>
      <c r="UCE111" s="4"/>
      <c r="UCF111" s="4"/>
      <c r="UCG111" s="4"/>
      <c r="UCH111" s="4"/>
      <c r="UCI111" s="4"/>
      <c r="UCJ111" s="4"/>
      <c r="UCK111" s="4"/>
      <c r="UCL111" s="4"/>
      <c r="UCM111" s="4"/>
      <c r="UCN111" s="4"/>
      <c r="UCO111" s="4"/>
      <c r="UCP111" s="4"/>
      <c r="UCQ111" s="4"/>
      <c r="UCR111" s="4"/>
      <c r="UCS111" s="4"/>
      <c r="UCT111" s="4"/>
      <c r="UCU111" s="4"/>
      <c r="UCV111" s="4"/>
      <c r="UCW111" s="4"/>
      <c r="UCX111" s="4"/>
      <c r="UCY111" s="4"/>
      <c r="UCZ111" s="4"/>
      <c r="UDA111" s="4"/>
      <c r="UDB111" s="4"/>
      <c r="UDC111" s="4"/>
      <c r="UDD111" s="4"/>
      <c r="UDE111" s="4"/>
      <c r="UDF111" s="4"/>
      <c r="UDG111" s="4"/>
      <c r="UDH111" s="4"/>
      <c r="UDI111" s="4"/>
      <c r="UDJ111" s="4"/>
      <c r="UDK111" s="4"/>
      <c r="UDL111" s="4"/>
      <c r="UDM111" s="4"/>
      <c r="UDN111" s="4"/>
      <c r="UDO111" s="4"/>
      <c r="UDP111" s="4"/>
      <c r="UDQ111" s="4"/>
      <c r="UDR111" s="4"/>
      <c r="UDS111" s="4"/>
      <c r="UDT111" s="4"/>
      <c r="UDU111" s="4"/>
      <c r="UDV111" s="4"/>
      <c r="UDW111" s="4"/>
      <c r="UDX111" s="4"/>
      <c r="UDY111" s="4"/>
      <c r="UDZ111" s="4"/>
      <c r="UEA111" s="4"/>
      <c r="UEB111" s="4"/>
      <c r="UEC111" s="4"/>
      <c r="UED111" s="4"/>
      <c r="UEE111" s="4"/>
      <c r="UEF111" s="4"/>
      <c r="UEG111" s="4"/>
      <c r="UEH111" s="4"/>
      <c r="UEI111" s="4"/>
      <c r="UEJ111" s="4"/>
      <c r="UEK111" s="4"/>
      <c r="UEL111" s="4"/>
      <c r="UEM111" s="4"/>
      <c r="UEN111" s="4"/>
      <c r="UEO111" s="4"/>
      <c r="UEP111" s="4"/>
      <c r="UEQ111" s="4"/>
      <c r="UER111" s="4"/>
      <c r="UES111" s="4"/>
      <c r="UET111" s="4"/>
      <c r="UEU111" s="4"/>
      <c r="UEV111" s="4"/>
      <c r="UEW111" s="4"/>
      <c r="UEX111" s="4"/>
      <c r="UEY111" s="4"/>
      <c r="UEZ111" s="4"/>
      <c r="UFA111" s="4"/>
      <c r="UFB111" s="4"/>
      <c r="UFC111" s="4"/>
      <c r="UFD111" s="4"/>
      <c r="UFE111" s="4"/>
      <c r="UFF111" s="4"/>
      <c r="UFG111" s="4"/>
      <c r="UFH111" s="4"/>
      <c r="UFI111" s="4"/>
      <c r="UFJ111" s="4"/>
      <c r="UFK111" s="4"/>
      <c r="UFL111" s="4"/>
      <c r="UFM111" s="4"/>
      <c r="UFN111" s="4"/>
      <c r="UFO111" s="4"/>
      <c r="UFP111" s="4"/>
      <c r="UFQ111" s="4"/>
      <c r="UFR111" s="4"/>
      <c r="UFS111" s="4"/>
      <c r="UFT111" s="4"/>
      <c r="UFU111" s="4"/>
      <c r="UFV111" s="4"/>
      <c r="UFW111" s="4"/>
      <c r="UFX111" s="4"/>
      <c r="UFY111" s="4"/>
      <c r="UFZ111" s="4"/>
      <c r="UGA111" s="4"/>
      <c r="UGB111" s="4"/>
      <c r="UGC111" s="4"/>
      <c r="UGD111" s="4"/>
      <c r="UGE111" s="4"/>
      <c r="UGF111" s="4"/>
      <c r="UGG111" s="4"/>
      <c r="UGH111" s="4"/>
      <c r="UGI111" s="4"/>
      <c r="UGJ111" s="4"/>
      <c r="UGK111" s="4"/>
      <c r="UGL111" s="4"/>
      <c r="UGM111" s="4"/>
      <c r="UGN111" s="4"/>
      <c r="UGO111" s="4"/>
      <c r="UGP111" s="4"/>
      <c r="UGQ111" s="4"/>
      <c r="UGR111" s="4"/>
      <c r="UGS111" s="4"/>
      <c r="UGT111" s="4"/>
      <c r="UGU111" s="4"/>
      <c r="UGV111" s="4"/>
      <c r="UGW111" s="4"/>
      <c r="UGX111" s="4"/>
      <c r="UGY111" s="4"/>
      <c r="UGZ111" s="4"/>
      <c r="UHA111" s="4"/>
      <c r="UHB111" s="4"/>
      <c r="UHC111" s="4"/>
      <c r="UHD111" s="4"/>
      <c r="UHE111" s="4"/>
      <c r="UHF111" s="4"/>
      <c r="UHG111" s="4"/>
      <c r="UHH111" s="4"/>
      <c r="UHI111" s="4"/>
      <c r="UHJ111" s="4"/>
      <c r="UHK111" s="4"/>
      <c r="UHL111" s="4"/>
      <c r="UHM111" s="4"/>
      <c r="UHN111" s="4"/>
      <c r="UHO111" s="4"/>
      <c r="UHP111" s="4"/>
      <c r="UHQ111" s="4"/>
      <c r="UHR111" s="4"/>
      <c r="UHS111" s="4"/>
      <c r="UHT111" s="4"/>
      <c r="UHU111" s="4"/>
      <c r="UHV111" s="4"/>
      <c r="UHW111" s="4"/>
      <c r="UHX111" s="4"/>
      <c r="UHY111" s="4"/>
      <c r="UHZ111" s="4"/>
      <c r="UIA111" s="4"/>
      <c r="UIB111" s="4"/>
      <c r="UIC111" s="4"/>
      <c r="UID111" s="4"/>
      <c r="UIE111" s="4"/>
      <c r="UIF111" s="4"/>
      <c r="UIG111" s="4"/>
      <c r="UIH111" s="4"/>
      <c r="UII111" s="4"/>
      <c r="UIJ111" s="4"/>
      <c r="UIK111" s="4"/>
      <c r="UIL111" s="4"/>
      <c r="UIM111" s="4"/>
      <c r="UIN111" s="4"/>
      <c r="UIO111" s="4"/>
      <c r="UIP111" s="4"/>
      <c r="UIQ111" s="4"/>
      <c r="UIR111" s="4"/>
      <c r="UIS111" s="4"/>
      <c r="UIT111" s="4"/>
      <c r="UIU111" s="4"/>
      <c r="UIV111" s="4"/>
      <c r="UIW111" s="4"/>
      <c r="UIX111" s="4"/>
      <c r="UIY111" s="4"/>
      <c r="UIZ111" s="4"/>
      <c r="UJA111" s="4"/>
      <c r="UJB111" s="4"/>
      <c r="UJC111" s="4"/>
      <c r="UJD111" s="4"/>
      <c r="UJE111" s="4"/>
      <c r="UJF111" s="4"/>
      <c r="UJG111" s="4"/>
      <c r="UJH111" s="4"/>
      <c r="UJI111" s="4"/>
      <c r="UJJ111" s="4"/>
      <c r="UJK111" s="4"/>
      <c r="UJL111" s="4"/>
      <c r="UJM111" s="4"/>
      <c r="UJN111" s="4"/>
      <c r="UJO111" s="4"/>
      <c r="UJP111" s="4"/>
      <c r="UJQ111" s="4"/>
      <c r="UJR111" s="4"/>
      <c r="UJS111" s="4"/>
      <c r="UJT111" s="4"/>
      <c r="UJU111" s="4"/>
      <c r="UJV111" s="4"/>
      <c r="UJW111" s="4"/>
      <c r="UJX111" s="4"/>
      <c r="UJY111" s="4"/>
      <c r="UJZ111" s="4"/>
      <c r="UKA111" s="4"/>
      <c r="UKB111" s="4"/>
      <c r="UKC111" s="4"/>
      <c r="UKD111" s="4"/>
      <c r="UKE111" s="4"/>
      <c r="UKF111" s="4"/>
      <c r="UKG111" s="4"/>
      <c r="UKH111" s="4"/>
      <c r="UKI111" s="4"/>
      <c r="UKJ111" s="4"/>
      <c r="UKK111" s="4"/>
      <c r="UKL111" s="4"/>
      <c r="UKM111" s="4"/>
      <c r="UKN111" s="4"/>
      <c r="UKO111" s="4"/>
      <c r="UKP111" s="4"/>
      <c r="UKQ111" s="4"/>
      <c r="UKR111" s="4"/>
      <c r="UKS111" s="4"/>
      <c r="UKT111" s="4"/>
      <c r="UKU111" s="4"/>
      <c r="UKV111" s="4"/>
      <c r="UKW111" s="4"/>
      <c r="UKX111" s="4"/>
      <c r="UKY111" s="4"/>
      <c r="UKZ111" s="4"/>
      <c r="ULA111" s="4"/>
      <c r="ULB111" s="4"/>
      <c r="ULC111" s="4"/>
      <c r="ULD111" s="4"/>
      <c r="ULE111" s="4"/>
      <c r="ULF111" s="4"/>
      <c r="ULG111" s="4"/>
      <c r="ULH111" s="4"/>
      <c r="ULI111" s="4"/>
      <c r="ULJ111" s="4"/>
      <c r="ULK111" s="4"/>
      <c r="ULL111" s="4"/>
      <c r="ULM111" s="4"/>
      <c r="ULN111" s="4"/>
      <c r="ULO111" s="4"/>
      <c r="ULP111" s="4"/>
      <c r="ULQ111" s="4"/>
      <c r="ULR111" s="4"/>
      <c r="ULS111" s="4"/>
      <c r="ULT111" s="4"/>
      <c r="ULU111" s="4"/>
      <c r="ULV111" s="4"/>
      <c r="ULW111" s="4"/>
      <c r="ULX111" s="4"/>
      <c r="ULY111" s="4"/>
      <c r="ULZ111" s="4"/>
      <c r="UMA111" s="4"/>
      <c r="UMB111" s="4"/>
      <c r="UMC111" s="4"/>
      <c r="UMD111" s="4"/>
      <c r="UME111" s="4"/>
      <c r="UMF111" s="4"/>
      <c r="UMG111" s="4"/>
      <c r="UMH111" s="4"/>
      <c r="UMI111" s="4"/>
      <c r="UMJ111" s="4"/>
      <c r="UMK111" s="4"/>
      <c r="UML111" s="4"/>
      <c r="UMM111" s="4"/>
      <c r="UMN111" s="4"/>
      <c r="UMO111" s="4"/>
      <c r="UMP111" s="4"/>
      <c r="UMQ111" s="4"/>
      <c r="UMR111" s="4"/>
      <c r="UMS111" s="4"/>
      <c r="UMT111" s="4"/>
      <c r="UMU111" s="4"/>
      <c r="UMV111" s="4"/>
      <c r="UMW111" s="4"/>
      <c r="UMX111" s="4"/>
      <c r="UMY111" s="4"/>
      <c r="UMZ111" s="4"/>
      <c r="UNA111" s="4"/>
      <c r="UNB111" s="4"/>
      <c r="UNC111" s="4"/>
      <c r="UND111" s="4"/>
      <c r="UNE111" s="4"/>
      <c r="UNF111" s="4"/>
      <c r="UNG111" s="4"/>
      <c r="UNH111" s="4"/>
      <c r="UNI111" s="4"/>
      <c r="UNJ111" s="4"/>
      <c r="UNK111" s="4"/>
      <c r="UNL111" s="4"/>
      <c r="UNM111" s="4"/>
      <c r="UNN111" s="4"/>
      <c r="UNO111" s="4"/>
      <c r="UNP111" s="4"/>
      <c r="UNQ111" s="4"/>
      <c r="UNR111" s="4"/>
      <c r="UNS111" s="4"/>
      <c r="UNT111" s="4"/>
      <c r="UNU111" s="4"/>
      <c r="UNV111" s="4"/>
      <c r="UNW111" s="4"/>
      <c r="UNX111" s="4"/>
      <c r="UNY111" s="4"/>
      <c r="UNZ111" s="4"/>
      <c r="UOA111" s="4"/>
      <c r="UOB111" s="4"/>
      <c r="UOC111" s="4"/>
      <c r="UOD111" s="4"/>
      <c r="UOE111" s="4"/>
      <c r="UOF111" s="4"/>
      <c r="UOG111" s="4"/>
      <c r="UOH111" s="4"/>
      <c r="UOI111" s="4"/>
      <c r="UOJ111" s="4"/>
      <c r="UOK111" s="4"/>
      <c r="UOL111" s="4"/>
      <c r="UOM111" s="4"/>
      <c r="UON111" s="4"/>
      <c r="UOO111" s="4"/>
      <c r="UOP111" s="4"/>
      <c r="UOQ111" s="4"/>
      <c r="UOR111" s="4"/>
      <c r="UOS111" s="4"/>
      <c r="UOT111" s="4"/>
      <c r="UOU111" s="4"/>
      <c r="UOV111" s="4"/>
      <c r="UOW111" s="4"/>
      <c r="UOX111" s="4"/>
      <c r="UOY111" s="4"/>
      <c r="UOZ111" s="4"/>
      <c r="UPA111" s="4"/>
      <c r="UPB111" s="4"/>
      <c r="UPC111" s="4"/>
      <c r="UPD111" s="4"/>
      <c r="UPE111" s="4"/>
      <c r="UPF111" s="4"/>
      <c r="UPG111" s="4"/>
      <c r="UPH111" s="4"/>
      <c r="UPI111" s="4"/>
      <c r="UPJ111" s="4"/>
      <c r="UPK111" s="4"/>
      <c r="UPL111" s="4"/>
      <c r="UPM111" s="4"/>
      <c r="UPN111" s="4"/>
      <c r="UPO111" s="4"/>
      <c r="UPP111" s="4"/>
      <c r="UPQ111" s="4"/>
      <c r="UPR111" s="4"/>
      <c r="UPS111" s="4"/>
      <c r="UPT111" s="4"/>
      <c r="UPU111" s="4"/>
      <c r="UPV111" s="4"/>
      <c r="UPW111" s="4"/>
      <c r="UPX111" s="4"/>
      <c r="UPY111" s="4"/>
      <c r="UPZ111" s="4"/>
      <c r="UQA111" s="4"/>
      <c r="UQB111" s="4"/>
      <c r="UQC111" s="4"/>
      <c r="UQD111" s="4"/>
      <c r="UQE111" s="4"/>
      <c r="UQF111" s="4"/>
      <c r="UQG111" s="4"/>
      <c r="UQH111" s="4"/>
      <c r="UQI111" s="4"/>
      <c r="UQJ111" s="4"/>
      <c r="UQK111" s="4"/>
      <c r="UQL111" s="4"/>
      <c r="UQM111" s="4"/>
      <c r="UQN111" s="4"/>
      <c r="UQO111" s="4"/>
      <c r="UQP111" s="4"/>
      <c r="UQQ111" s="4"/>
      <c r="UQR111" s="4"/>
      <c r="UQS111" s="4"/>
      <c r="UQT111" s="4"/>
      <c r="UQU111" s="4"/>
      <c r="UQV111" s="4"/>
      <c r="UQW111" s="4"/>
      <c r="UQX111" s="4"/>
      <c r="UQY111" s="4"/>
      <c r="UQZ111" s="4"/>
      <c r="URA111" s="4"/>
      <c r="URB111" s="4"/>
      <c r="URC111" s="4"/>
      <c r="URD111" s="4"/>
      <c r="URE111" s="4"/>
      <c r="URF111" s="4"/>
      <c r="URG111" s="4"/>
      <c r="URH111" s="4"/>
      <c r="URI111" s="4"/>
      <c r="URJ111" s="4"/>
      <c r="URK111" s="4"/>
      <c r="URL111" s="4"/>
      <c r="URM111" s="4"/>
      <c r="URN111" s="4"/>
      <c r="URO111" s="4"/>
      <c r="URP111" s="4"/>
      <c r="URQ111" s="4"/>
      <c r="URR111" s="4"/>
      <c r="URS111" s="4"/>
      <c r="URT111" s="4"/>
      <c r="URU111" s="4"/>
      <c r="URV111" s="4"/>
      <c r="URW111" s="4"/>
      <c r="URX111" s="4"/>
      <c r="URY111" s="4"/>
      <c r="URZ111" s="4"/>
      <c r="USA111" s="4"/>
      <c r="USB111" s="4"/>
      <c r="USC111" s="4"/>
      <c r="USD111" s="4"/>
      <c r="USE111" s="4"/>
      <c r="USF111" s="4"/>
      <c r="USG111" s="4"/>
      <c r="USH111" s="4"/>
      <c r="USI111" s="4"/>
      <c r="USJ111" s="4"/>
      <c r="USK111" s="4"/>
      <c r="USL111" s="4"/>
      <c r="USM111" s="4"/>
      <c r="USN111" s="4"/>
      <c r="USO111" s="4"/>
      <c r="USP111" s="4"/>
      <c r="USQ111" s="4"/>
      <c r="USR111" s="4"/>
      <c r="USS111" s="4"/>
      <c r="UST111" s="4"/>
      <c r="USU111" s="4"/>
      <c r="USV111" s="4"/>
      <c r="USW111" s="4"/>
      <c r="USX111" s="4"/>
      <c r="USY111" s="4"/>
      <c r="USZ111" s="4"/>
      <c r="UTA111" s="4"/>
      <c r="UTB111" s="4"/>
      <c r="UTC111" s="4"/>
      <c r="UTD111" s="4"/>
      <c r="UTE111" s="4"/>
      <c r="UTF111" s="4"/>
      <c r="UTG111" s="4"/>
      <c r="UTH111" s="4"/>
      <c r="UTI111" s="4"/>
      <c r="UTJ111" s="4"/>
      <c r="UTK111" s="4"/>
      <c r="UTL111" s="4"/>
      <c r="UTM111" s="4"/>
      <c r="UTN111" s="4"/>
      <c r="UTO111" s="4"/>
      <c r="UTP111" s="4"/>
      <c r="UTQ111" s="4"/>
      <c r="UTR111" s="4"/>
      <c r="UTS111" s="4"/>
      <c r="UTT111" s="4"/>
      <c r="UTU111" s="4"/>
      <c r="UTV111" s="4"/>
      <c r="UTW111" s="4"/>
      <c r="UTX111" s="4"/>
      <c r="UTY111" s="4"/>
      <c r="UTZ111" s="4"/>
      <c r="UUA111" s="4"/>
      <c r="UUB111" s="4"/>
      <c r="UUC111" s="4"/>
      <c r="UUD111" s="4"/>
      <c r="UUE111" s="4"/>
      <c r="UUF111" s="4"/>
      <c r="UUG111" s="4"/>
      <c r="UUH111" s="4"/>
      <c r="UUI111" s="4"/>
      <c r="UUJ111" s="4"/>
      <c r="UUK111" s="4"/>
      <c r="UUL111" s="4"/>
      <c r="UUM111" s="4"/>
      <c r="UUN111" s="4"/>
      <c r="UUO111" s="4"/>
      <c r="UUP111" s="4"/>
      <c r="UUQ111" s="4"/>
      <c r="UUR111" s="4"/>
      <c r="UUS111" s="4"/>
      <c r="UUT111" s="4"/>
      <c r="UUU111" s="4"/>
      <c r="UUV111" s="4"/>
      <c r="UUW111" s="4"/>
      <c r="UUX111" s="4"/>
      <c r="UUY111" s="4"/>
      <c r="UUZ111" s="4"/>
      <c r="UVA111" s="4"/>
      <c r="UVB111" s="4"/>
      <c r="UVC111" s="4"/>
      <c r="UVD111" s="4"/>
      <c r="UVE111" s="4"/>
      <c r="UVF111" s="4"/>
      <c r="UVG111" s="4"/>
      <c r="UVH111" s="4"/>
      <c r="UVI111" s="4"/>
      <c r="UVJ111" s="4"/>
      <c r="UVK111" s="4"/>
      <c r="UVL111" s="4"/>
      <c r="UVM111" s="4"/>
      <c r="UVN111" s="4"/>
      <c r="UVO111" s="4"/>
      <c r="UVP111" s="4"/>
      <c r="UVQ111" s="4"/>
      <c r="UVR111" s="4"/>
      <c r="UVS111" s="4"/>
      <c r="UVT111" s="4"/>
      <c r="UVU111" s="4"/>
      <c r="UVV111" s="4"/>
      <c r="UVW111" s="4"/>
      <c r="UVX111" s="4"/>
      <c r="UVY111" s="4"/>
      <c r="UVZ111" s="4"/>
      <c r="UWA111" s="4"/>
      <c r="UWB111" s="4"/>
      <c r="UWC111" s="4"/>
      <c r="UWD111" s="4"/>
      <c r="UWE111" s="4"/>
      <c r="UWF111" s="4"/>
      <c r="UWG111" s="4"/>
      <c r="UWH111" s="4"/>
      <c r="UWI111" s="4"/>
      <c r="UWJ111" s="4"/>
      <c r="UWK111" s="4"/>
      <c r="UWL111" s="4"/>
      <c r="UWM111" s="4"/>
      <c r="UWN111" s="4"/>
      <c r="UWO111" s="4"/>
      <c r="UWP111" s="4"/>
      <c r="UWQ111" s="4"/>
      <c r="UWR111" s="4"/>
      <c r="UWS111" s="4"/>
      <c r="UWT111" s="4"/>
      <c r="UWU111" s="4"/>
      <c r="UWV111" s="4"/>
      <c r="UWW111" s="4"/>
      <c r="UWX111" s="4"/>
      <c r="UWY111" s="4"/>
      <c r="UWZ111" s="4"/>
      <c r="UXA111" s="4"/>
      <c r="UXB111" s="4"/>
      <c r="UXC111" s="4"/>
      <c r="UXD111" s="4"/>
      <c r="UXE111" s="4"/>
      <c r="UXF111" s="4"/>
      <c r="UXG111" s="4"/>
      <c r="UXH111" s="4"/>
      <c r="UXI111" s="4"/>
      <c r="UXJ111" s="4"/>
      <c r="UXK111" s="4"/>
      <c r="UXL111" s="4"/>
      <c r="UXM111" s="4"/>
      <c r="UXN111" s="4"/>
      <c r="UXO111" s="4"/>
      <c r="UXP111" s="4"/>
      <c r="UXQ111" s="4"/>
      <c r="UXR111" s="4"/>
      <c r="UXS111" s="4"/>
      <c r="UXT111" s="4"/>
      <c r="UXU111" s="4"/>
      <c r="UXV111" s="4"/>
      <c r="UXW111" s="4"/>
      <c r="UXX111" s="4"/>
      <c r="UXY111" s="4"/>
      <c r="UXZ111" s="4"/>
      <c r="UYA111" s="4"/>
      <c r="UYB111" s="4"/>
      <c r="UYC111" s="4"/>
      <c r="UYD111" s="4"/>
      <c r="UYE111" s="4"/>
      <c r="UYF111" s="4"/>
      <c r="UYG111" s="4"/>
      <c r="UYH111" s="4"/>
      <c r="UYI111" s="4"/>
      <c r="UYJ111" s="4"/>
      <c r="UYK111" s="4"/>
      <c r="UYL111" s="4"/>
      <c r="UYM111" s="4"/>
      <c r="UYN111" s="4"/>
      <c r="UYO111" s="4"/>
      <c r="UYP111" s="4"/>
      <c r="UYQ111" s="4"/>
      <c r="UYR111" s="4"/>
      <c r="UYS111" s="4"/>
      <c r="UYT111" s="4"/>
      <c r="UYU111" s="4"/>
      <c r="UYV111" s="4"/>
      <c r="UYW111" s="4"/>
      <c r="UYX111" s="4"/>
      <c r="UYY111" s="4"/>
      <c r="UYZ111" s="4"/>
      <c r="UZA111" s="4"/>
      <c r="UZB111" s="4"/>
      <c r="UZC111" s="4"/>
      <c r="UZD111" s="4"/>
      <c r="UZE111" s="4"/>
      <c r="UZF111" s="4"/>
      <c r="UZG111" s="4"/>
      <c r="UZH111" s="4"/>
      <c r="UZI111" s="4"/>
      <c r="UZJ111" s="4"/>
      <c r="UZK111" s="4"/>
      <c r="UZL111" s="4"/>
      <c r="UZM111" s="4"/>
      <c r="UZN111" s="4"/>
      <c r="UZO111" s="4"/>
      <c r="UZP111" s="4"/>
      <c r="UZQ111" s="4"/>
      <c r="UZR111" s="4"/>
      <c r="UZS111" s="4"/>
      <c r="UZT111" s="4"/>
      <c r="UZU111" s="4"/>
      <c r="UZV111" s="4"/>
      <c r="UZW111" s="4"/>
      <c r="UZX111" s="4"/>
      <c r="UZY111" s="4"/>
      <c r="UZZ111" s="4"/>
      <c r="VAA111" s="4"/>
      <c r="VAB111" s="4"/>
      <c r="VAC111" s="4"/>
      <c r="VAD111" s="4"/>
      <c r="VAE111" s="4"/>
      <c r="VAF111" s="4"/>
      <c r="VAG111" s="4"/>
      <c r="VAH111" s="4"/>
      <c r="VAI111" s="4"/>
      <c r="VAJ111" s="4"/>
      <c r="VAK111" s="4"/>
      <c r="VAL111" s="4"/>
      <c r="VAM111" s="4"/>
      <c r="VAN111" s="4"/>
      <c r="VAO111" s="4"/>
      <c r="VAP111" s="4"/>
      <c r="VAQ111" s="4"/>
      <c r="VAR111" s="4"/>
      <c r="VAS111" s="4"/>
      <c r="VAT111" s="4"/>
      <c r="VAU111" s="4"/>
      <c r="VAV111" s="4"/>
      <c r="VAW111" s="4"/>
      <c r="VAX111" s="4"/>
      <c r="VAY111" s="4"/>
      <c r="VAZ111" s="4"/>
      <c r="VBA111" s="4"/>
      <c r="VBB111" s="4"/>
      <c r="VBC111" s="4"/>
      <c r="VBD111" s="4"/>
      <c r="VBE111" s="4"/>
      <c r="VBF111" s="4"/>
      <c r="VBG111" s="4"/>
      <c r="VBH111" s="4"/>
      <c r="VBI111" s="4"/>
      <c r="VBJ111" s="4"/>
      <c r="VBK111" s="4"/>
      <c r="VBL111" s="4"/>
      <c r="VBM111" s="4"/>
      <c r="VBN111" s="4"/>
      <c r="VBO111" s="4"/>
      <c r="VBP111" s="4"/>
      <c r="VBQ111" s="4"/>
      <c r="VBR111" s="4"/>
      <c r="VBS111" s="4"/>
      <c r="VBT111" s="4"/>
      <c r="VBU111" s="4"/>
      <c r="VBV111" s="4"/>
      <c r="VBW111" s="4"/>
      <c r="VBX111" s="4"/>
      <c r="VBY111" s="4"/>
      <c r="VBZ111" s="4"/>
      <c r="VCA111" s="4"/>
      <c r="VCB111" s="4"/>
      <c r="VCC111" s="4"/>
      <c r="VCD111" s="4"/>
      <c r="VCE111" s="4"/>
      <c r="VCF111" s="4"/>
      <c r="VCG111" s="4"/>
      <c r="VCH111" s="4"/>
      <c r="VCI111" s="4"/>
      <c r="VCJ111" s="4"/>
      <c r="VCK111" s="4"/>
      <c r="VCL111" s="4"/>
      <c r="VCM111" s="4"/>
      <c r="VCN111" s="4"/>
      <c r="VCO111" s="4"/>
      <c r="VCP111" s="4"/>
      <c r="VCQ111" s="4"/>
      <c r="VCR111" s="4"/>
      <c r="VCS111" s="4"/>
      <c r="VCT111" s="4"/>
      <c r="VCU111" s="4"/>
      <c r="VCV111" s="4"/>
      <c r="VCW111" s="4"/>
      <c r="VCX111" s="4"/>
      <c r="VCY111" s="4"/>
      <c r="VCZ111" s="4"/>
      <c r="VDA111" s="4"/>
      <c r="VDB111" s="4"/>
      <c r="VDC111" s="4"/>
      <c r="VDD111" s="4"/>
      <c r="VDE111" s="4"/>
      <c r="VDF111" s="4"/>
      <c r="VDG111" s="4"/>
      <c r="VDH111" s="4"/>
      <c r="VDI111" s="4"/>
      <c r="VDJ111" s="4"/>
      <c r="VDK111" s="4"/>
      <c r="VDL111" s="4"/>
      <c r="VDM111" s="4"/>
      <c r="VDN111" s="4"/>
      <c r="VDO111" s="4"/>
      <c r="VDP111" s="4"/>
      <c r="VDQ111" s="4"/>
      <c r="VDR111" s="4"/>
      <c r="VDS111" s="4"/>
      <c r="VDT111" s="4"/>
      <c r="VDU111" s="4"/>
      <c r="VDV111" s="4"/>
      <c r="VDW111" s="4"/>
      <c r="VDX111" s="4"/>
      <c r="VDY111" s="4"/>
      <c r="VDZ111" s="4"/>
      <c r="VEA111" s="4"/>
      <c r="VEB111" s="4"/>
      <c r="VEC111" s="4"/>
      <c r="VED111" s="4"/>
      <c r="VEE111" s="4"/>
      <c r="VEF111" s="4"/>
      <c r="VEG111" s="4"/>
      <c r="VEH111" s="4"/>
      <c r="VEI111" s="4"/>
      <c r="VEJ111" s="4"/>
      <c r="VEK111" s="4"/>
      <c r="VEL111" s="4"/>
      <c r="VEM111" s="4"/>
      <c r="VEN111" s="4"/>
      <c r="VEO111" s="4"/>
      <c r="VEP111" s="4"/>
      <c r="VEQ111" s="4"/>
      <c r="VER111" s="4"/>
      <c r="VES111" s="4"/>
      <c r="VET111" s="4"/>
      <c r="VEU111" s="4"/>
      <c r="VEV111" s="4"/>
      <c r="VEW111" s="4"/>
      <c r="VEX111" s="4"/>
      <c r="VEY111" s="4"/>
      <c r="VEZ111" s="4"/>
      <c r="VFA111" s="4"/>
      <c r="VFB111" s="4"/>
      <c r="VFC111" s="4"/>
      <c r="VFD111" s="4"/>
      <c r="VFE111" s="4"/>
      <c r="VFF111" s="4"/>
      <c r="VFG111" s="4"/>
      <c r="VFH111" s="4"/>
      <c r="VFI111" s="4"/>
      <c r="VFJ111" s="4"/>
      <c r="VFK111" s="4"/>
      <c r="VFL111" s="4"/>
      <c r="VFM111" s="4"/>
      <c r="VFN111" s="4"/>
      <c r="VFO111" s="4"/>
      <c r="VFP111" s="4"/>
      <c r="VFQ111" s="4"/>
      <c r="VFR111" s="4"/>
      <c r="VFS111" s="4"/>
      <c r="VFT111" s="4"/>
      <c r="VFU111" s="4"/>
      <c r="VFV111" s="4"/>
      <c r="VFW111" s="4"/>
      <c r="VFX111" s="4"/>
      <c r="VFY111" s="4"/>
      <c r="VFZ111" s="4"/>
      <c r="VGA111" s="4"/>
      <c r="VGB111" s="4"/>
      <c r="VGC111" s="4"/>
      <c r="VGD111" s="4"/>
      <c r="VGE111" s="4"/>
      <c r="VGF111" s="4"/>
      <c r="VGG111" s="4"/>
      <c r="VGH111" s="4"/>
      <c r="VGI111" s="4"/>
      <c r="VGJ111" s="4"/>
      <c r="VGK111" s="4"/>
      <c r="VGL111" s="4"/>
      <c r="VGM111" s="4"/>
      <c r="VGN111" s="4"/>
      <c r="VGO111" s="4"/>
      <c r="VGP111" s="4"/>
      <c r="VGQ111" s="4"/>
      <c r="VGR111" s="4"/>
      <c r="VGS111" s="4"/>
      <c r="VGT111" s="4"/>
      <c r="VGU111" s="4"/>
      <c r="VGV111" s="4"/>
      <c r="VGW111" s="4"/>
      <c r="VGX111" s="4"/>
      <c r="VGY111" s="4"/>
      <c r="VGZ111" s="4"/>
      <c r="VHA111" s="4"/>
      <c r="VHB111" s="4"/>
      <c r="VHC111" s="4"/>
      <c r="VHD111" s="4"/>
      <c r="VHE111" s="4"/>
      <c r="VHF111" s="4"/>
      <c r="VHG111" s="4"/>
      <c r="VHH111" s="4"/>
      <c r="VHI111" s="4"/>
      <c r="VHJ111" s="4"/>
      <c r="VHK111" s="4"/>
      <c r="VHL111" s="4"/>
      <c r="VHM111" s="4"/>
      <c r="VHN111" s="4"/>
      <c r="VHO111" s="4"/>
      <c r="VHP111" s="4"/>
      <c r="VHQ111" s="4"/>
      <c r="VHR111" s="4"/>
      <c r="VHS111" s="4"/>
      <c r="VHT111" s="4"/>
      <c r="VHU111" s="4"/>
      <c r="VHV111" s="4"/>
      <c r="VHW111" s="4"/>
      <c r="VHX111" s="4"/>
      <c r="VHY111" s="4"/>
      <c r="VHZ111" s="4"/>
      <c r="VIA111" s="4"/>
      <c r="VIB111" s="4"/>
      <c r="VIC111" s="4"/>
      <c r="VID111" s="4"/>
      <c r="VIE111" s="4"/>
      <c r="VIF111" s="4"/>
      <c r="VIG111" s="4"/>
      <c r="VIH111" s="4"/>
      <c r="VII111" s="4"/>
      <c r="VIJ111" s="4"/>
      <c r="VIK111" s="4"/>
      <c r="VIL111" s="4"/>
      <c r="VIM111" s="4"/>
      <c r="VIN111" s="4"/>
      <c r="VIO111" s="4"/>
      <c r="VIP111" s="4"/>
      <c r="VIQ111" s="4"/>
      <c r="VIR111" s="4"/>
      <c r="VIS111" s="4"/>
      <c r="VIT111" s="4"/>
      <c r="VIU111" s="4"/>
      <c r="VIV111" s="4"/>
      <c r="VIW111" s="4"/>
      <c r="VIX111" s="4"/>
      <c r="VIY111" s="4"/>
      <c r="VIZ111" s="4"/>
      <c r="VJA111" s="4"/>
      <c r="VJB111" s="4"/>
      <c r="VJC111" s="4"/>
      <c r="VJD111" s="4"/>
      <c r="VJE111" s="4"/>
      <c r="VJF111" s="4"/>
      <c r="VJG111" s="4"/>
      <c r="VJH111" s="4"/>
      <c r="VJI111" s="4"/>
      <c r="VJJ111" s="4"/>
      <c r="VJK111" s="4"/>
      <c r="VJL111" s="4"/>
      <c r="VJM111" s="4"/>
      <c r="VJN111" s="4"/>
      <c r="VJO111" s="4"/>
      <c r="VJP111" s="4"/>
      <c r="VJQ111" s="4"/>
      <c r="VJR111" s="4"/>
      <c r="VJS111" s="4"/>
      <c r="VJT111" s="4"/>
      <c r="VJU111" s="4"/>
      <c r="VJV111" s="4"/>
      <c r="VJW111" s="4"/>
      <c r="VJX111" s="4"/>
      <c r="VJY111" s="4"/>
      <c r="VJZ111" s="4"/>
      <c r="VKA111" s="4"/>
      <c r="VKB111" s="4"/>
      <c r="VKC111" s="4"/>
      <c r="VKD111" s="4"/>
      <c r="VKE111" s="4"/>
      <c r="VKF111" s="4"/>
      <c r="VKG111" s="4"/>
      <c r="VKH111" s="4"/>
      <c r="VKI111" s="4"/>
      <c r="VKJ111" s="4"/>
      <c r="VKK111" s="4"/>
      <c r="VKL111" s="4"/>
      <c r="VKM111" s="4"/>
      <c r="VKN111" s="4"/>
      <c r="VKO111" s="4"/>
      <c r="VKP111" s="4"/>
      <c r="VKQ111" s="4"/>
      <c r="VKR111" s="4"/>
      <c r="VKS111" s="4"/>
      <c r="VKT111" s="4"/>
      <c r="VKU111" s="4"/>
      <c r="VKV111" s="4"/>
      <c r="VKW111" s="4"/>
      <c r="VKX111" s="4"/>
      <c r="VKY111" s="4"/>
      <c r="VKZ111" s="4"/>
      <c r="VLA111" s="4"/>
      <c r="VLB111" s="4"/>
      <c r="VLC111" s="4"/>
      <c r="VLD111" s="4"/>
      <c r="VLE111" s="4"/>
      <c r="VLF111" s="4"/>
      <c r="VLG111" s="4"/>
      <c r="VLH111" s="4"/>
      <c r="VLI111" s="4"/>
      <c r="VLJ111" s="4"/>
      <c r="VLK111" s="4"/>
      <c r="VLL111" s="4"/>
      <c r="VLM111" s="4"/>
      <c r="VLN111" s="4"/>
      <c r="VLO111" s="4"/>
      <c r="VLP111" s="4"/>
      <c r="VLQ111" s="4"/>
      <c r="VLR111" s="4"/>
      <c r="VLS111" s="4"/>
      <c r="VLT111" s="4"/>
      <c r="VLU111" s="4"/>
      <c r="VLV111" s="4"/>
      <c r="VLW111" s="4"/>
      <c r="VLX111" s="4"/>
      <c r="VLY111" s="4"/>
      <c r="VLZ111" s="4"/>
      <c r="VMA111" s="4"/>
      <c r="VMB111" s="4"/>
      <c r="VMC111" s="4"/>
      <c r="VMD111" s="4"/>
      <c r="VME111" s="4"/>
      <c r="VMF111" s="4"/>
      <c r="VMG111" s="4"/>
      <c r="VMH111" s="4"/>
      <c r="VMI111" s="4"/>
      <c r="VMJ111" s="4"/>
      <c r="VMK111" s="4"/>
      <c r="VML111" s="4"/>
      <c r="VMM111" s="4"/>
      <c r="VMN111" s="4"/>
      <c r="VMO111" s="4"/>
      <c r="VMP111" s="4"/>
      <c r="VMQ111" s="4"/>
      <c r="VMR111" s="4"/>
      <c r="VMS111" s="4"/>
      <c r="VMT111" s="4"/>
      <c r="VMU111" s="4"/>
      <c r="VMV111" s="4"/>
      <c r="VMW111" s="4"/>
      <c r="VMX111" s="4"/>
      <c r="VMY111" s="4"/>
      <c r="VMZ111" s="4"/>
      <c r="VNA111" s="4"/>
      <c r="VNB111" s="4"/>
      <c r="VNC111" s="4"/>
      <c r="VND111" s="4"/>
      <c r="VNE111" s="4"/>
      <c r="VNF111" s="4"/>
      <c r="VNG111" s="4"/>
      <c r="VNH111" s="4"/>
      <c r="VNI111" s="4"/>
      <c r="VNJ111" s="4"/>
      <c r="VNK111" s="4"/>
      <c r="VNL111" s="4"/>
      <c r="VNM111" s="4"/>
      <c r="VNN111" s="4"/>
      <c r="VNO111" s="4"/>
      <c r="VNP111" s="4"/>
      <c r="VNQ111" s="4"/>
      <c r="VNR111" s="4"/>
      <c r="VNS111" s="4"/>
      <c r="VNT111" s="4"/>
      <c r="VNU111" s="4"/>
      <c r="VNV111" s="4"/>
      <c r="VNW111" s="4"/>
      <c r="VNX111" s="4"/>
      <c r="VNY111" s="4"/>
      <c r="VNZ111" s="4"/>
      <c r="VOA111" s="4"/>
      <c r="VOB111" s="4"/>
      <c r="VOC111" s="4"/>
      <c r="VOD111" s="4"/>
      <c r="VOE111" s="4"/>
      <c r="VOF111" s="4"/>
      <c r="VOG111" s="4"/>
      <c r="VOH111" s="4"/>
      <c r="VOI111" s="4"/>
      <c r="VOJ111" s="4"/>
      <c r="VOK111" s="4"/>
      <c r="VOL111" s="4"/>
      <c r="VOM111" s="4"/>
      <c r="VON111" s="4"/>
      <c r="VOO111" s="4"/>
      <c r="VOP111" s="4"/>
      <c r="VOQ111" s="4"/>
      <c r="VOR111" s="4"/>
      <c r="VOS111" s="4"/>
      <c r="VOT111" s="4"/>
      <c r="VOU111" s="4"/>
      <c r="VOV111" s="4"/>
      <c r="VOW111" s="4"/>
      <c r="VOX111" s="4"/>
      <c r="VOY111" s="4"/>
      <c r="VOZ111" s="4"/>
      <c r="VPA111" s="4"/>
      <c r="VPB111" s="4"/>
      <c r="VPC111" s="4"/>
      <c r="VPD111" s="4"/>
      <c r="VPE111" s="4"/>
      <c r="VPF111" s="4"/>
      <c r="VPG111" s="4"/>
      <c r="VPH111" s="4"/>
      <c r="VPI111" s="4"/>
      <c r="VPJ111" s="4"/>
      <c r="VPK111" s="4"/>
      <c r="VPL111" s="4"/>
      <c r="VPM111" s="4"/>
      <c r="VPN111" s="4"/>
      <c r="VPO111" s="4"/>
      <c r="VPP111" s="4"/>
      <c r="VPQ111" s="4"/>
      <c r="VPR111" s="4"/>
      <c r="VPS111" s="4"/>
      <c r="VPT111" s="4"/>
      <c r="VPU111" s="4"/>
      <c r="VPV111" s="4"/>
      <c r="VPW111" s="4"/>
      <c r="VPX111" s="4"/>
      <c r="VPY111" s="4"/>
      <c r="VPZ111" s="4"/>
      <c r="VQA111" s="4"/>
      <c r="VQB111" s="4"/>
      <c r="VQC111" s="4"/>
      <c r="VQD111" s="4"/>
      <c r="VQE111" s="4"/>
      <c r="VQF111" s="4"/>
      <c r="VQG111" s="4"/>
      <c r="VQH111" s="4"/>
      <c r="VQI111" s="4"/>
      <c r="VQJ111" s="4"/>
      <c r="VQK111" s="4"/>
      <c r="VQL111" s="4"/>
      <c r="VQM111" s="4"/>
      <c r="VQN111" s="4"/>
      <c r="VQO111" s="4"/>
      <c r="VQP111" s="4"/>
      <c r="VQQ111" s="4"/>
      <c r="VQR111" s="4"/>
      <c r="VQS111" s="4"/>
      <c r="VQT111" s="4"/>
      <c r="VQU111" s="4"/>
      <c r="VQV111" s="4"/>
      <c r="VQW111" s="4"/>
      <c r="VQX111" s="4"/>
      <c r="VQY111" s="4"/>
      <c r="VQZ111" s="4"/>
      <c r="VRA111" s="4"/>
      <c r="VRB111" s="4"/>
      <c r="VRC111" s="4"/>
      <c r="VRD111" s="4"/>
      <c r="VRE111" s="4"/>
      <c r="VRF111" s="4"/>
      <c r="VRG111" s="4"/>
      <c r="VRH111" s="4"/>
      <c r="VRI111" s="4"/>
      <c r="VRJ111" s="4"/>
      <c r="VRK111" s="4"/>
      <c r="VRL111" s="4"/>
      <c r="VRM111" s="4"/>
      <c r="VRN111" s="4"/>
      <c r="VRO111" s="4"/>
      <c r="VRP111" s="4"/>
      <c r="VRQ111" s="4"/>
      <c r="VRR111" s="4"/>
      <c r="VRS111" s="4"/>
      <c r="VRT111" s="4"/>
      <c r="VRU111" s="4"/>
      <c r="VRV111" s="4"/>
      <c r="VRW111" s="4"/>
      <c r="VRX111" s="4"/>
      <c r="VRY111" s="4"/>
      <c r="VRZ111" s="4"/>
      <c r="VSA111" s="4"/>
      <c r="VSB111" s="4"/>
      <c r="VSC111" s="4"/>
      <c r="VSD111" s="4"/>
      <c r="VSE111" s="4"/>
      <c r="VSF111" s="4"/>
      <c r="VSG111" s="4"/>
      <c r="VSH111" s="4"/>
      <c r="VSI111" s="4"/>
      <c r="VSJ111" s="4"/>
      <c r="VSK111" s="4"/>
      <c r="VSL111" s="4"/>
      <c r="VSM111" s="4"/>
      <c r="VSN111" s="4"/>
      <c r="VSO111" s="4"/>
      <c r="VSP111" s="4"/>
      <c r="VSQ111" s="4"/>
      <c r="VSR111" s="4"/>
      <c r="VSS111" s="4"/>
      <c r="VST111" s="4"/>
      <c r="VSU111" s="4"/>
      <c r="VSV111" s="4"/>
      <c r="VSW111" s="4"/>
      <c r="VSX111" s="4"/>
      <c r="VSY111" s="4"/>
      <c r="VSZ111" s="4"/>
      <c r="VTA111" s="4"/>
      <c r="VTB111" s="4"/>
      <c r="VTC111" s="4"/>
      <c r="VTD111" s="4"/>
      <c r="VTE111" s="4"/>
      <c r="VTF111" s="4"/>
      <c r="VTG111" s="4"/>
      <c r="VTH111" s="4"/>
      <c r="VTI111" s="4"/>
      <c r="VTJ111" s="4"/>
      <c r="VTK111" s="4"/>
      <c r="VTL111" s="4"/>
      <c r="VTM111" s="4"/>
      <c r="VTN111" s="4"/>
      <c r="VTO111" s="4"/>
      <c r="VTP111" s="4"/>
      <c r="VTQ111" s="4"/>
      <c r="VTR111" s="4"/>
      <c r="VTS111" s="4"/>
      <c r="VTT111" s="4"/>
      <c r="VTU111" s="4"/>
      <c r="VTV111" s="4"/>
      <c r="VTW111" s="4"/>
      <c r="VTX111" s="4"/>
      <c r="VTY111" s="4"/>
      <c r="VTZ111" s="4"/>
      <c r="VUA111" s="4"/>
      <c r="VUB111" s="4"/>
      <c r="VUC111" s="4"/>
      <c r="VUD111" s="4"/>
      <c r="VUE111" s="4"/>
      <c r="VUF111" s="4"/>
      <c r="VUG111" s="4"/>
      <c r="VUH111" s="4"/>
      <c r="VUI111" s="4"/>
      <c r="VUJ111" s="4"/>
      <c r="VUK111" s="4"/>
      <c r="VUL111" s="4"/>
      <c r="VUM111" s="4"/>
      <c r="VUN111" s="4"/>
      <c r="VUO111" s="4"/>
      <c r="VUP111" s="4"/>
      <c r="VUQ111" s="4"/>
      <c r="VUR111" s="4"/>
      <c r="VUS111" s="4"/>
      <c r="VUT111" s="4"/>
      <c r="VUU111" s="4"/>
      <c r="VUV111" s="4"/>
      <c r="VUW111" s="4"/>
      <c r="VUX111" s="4"/>
      <c r="VUY111" s="4"/>
      <c r="VUZ111" s="4"/>
      <c r="VVA111" s="4"/>
      <c r="VVB111" s="4"/>
      <c r="VVC111" s="4"/>
      <c r="VVD111" s="4"/>
      <c r="VVE111" s="4"/>
      <c r="VVF111" s="4"/>
      <c r="VVG111" s="4"/>
      <c r="VVH111" s="4"/>
      <c r="VVI111" s="4"/>
      <c r="VVJ111" s="4"/>
      <c r="VVK111" s="4"/>
      <c r="VVL111" s="4"/>
      <c r="VVM111" s="4"/>
      <c r="VVN111" s="4"/>
      <c r="VVO111" s="4"/>
      <c r="VVP111" s="4"/>
      <c r="VVQ111" s="4"/>
      <c r="VVR111" s="4"/>
      <c r="VVS111" s="4"/>
      <c r="VVT111" s="4"/>
      <c r="VVU111" s="4"/>
      <c r="VVV111" s="4"/>
      <c r="VVW111" s="4"/>
      <c r="VVX111" s="4"/>
      <c r="VVY111" s="4"/>
      <c r="VVZ111" s="4"/>
      <c r="VWA111" s="4"/>
      <c r="VWB111" s="4"/>
      <c r="VWC111" s="4"/>
      <c r="VWD111" s="4"/>
      <c r="VWE111" s="4"/>
      <c r="VWF111" s="4"/>
      <c r="VWG111" s="4"/>
      <c r="VWH111" s="4"/>
      <c r="VWI111" s="4"/>
      <c r="VWJ111" s="4"/>
      <c r="VWK111" s="4"/>
      <c r="VWL111" s="4"/>
      <c r="VWM111" s="4"/>
      <c r="VWN111" s="4"/>
      <c r="VWO111" s="4"/>
      <c r="VWP111" s="4"/>
      <c r="VWQ111" s="4"/>
      <c r="VWR111" s="4"/>
      <c r="VWS111" s="4"/>
      <c r="VWT111" s="4"/>
      <c r="VWU111" s="4"/>
      <c r="VWV111" s="4"/>
      <c r="VWW111" s="4"/>
      <c r="VWX111" s="4"/>
      <c r="VWY111" s="4"/>
      <c r="VWZ111" s="4"/>
      <c r="VXA111" s="4"/>
      <c r="VXB111" s="4"/>
      <c r="VXC111" s="4"/>
      <c r="VXD111" s="4"/>
      <c r="VXE111" s="4"/>
      <c r="VXF111" s="4"/>
      <c r="VXG111" s="4"/>
      <c r="VXH111" s="4"/>
      <c r="VXI111" s="4"/>
      <c r="VXJ111" s="4"/>
      <c r="VXK111" s="4"/>
      <c r="VXL111" s="4"/>
      <c r="VXM111" s="4"/>
      <c r="VXN111" s="4"/>
      <c r="VXO111" s="4"/>
      <c r="VXP111" s="4"/>
      <c r="VXQ111" s="4"/>
      <c r="VXR111" s="4"/>
      <c r="VXS111" s="4"/>
      <c r="VXT111" s="4"/>
      <c r="VXU111" s="4"/>
      <c r="VXV111" s="4"/>
      <c r="VXW111" s="4"/>
      <c r="VXX111" s="4"/>
      <c r="VXY111" s="4"/>
      <c r="VXZ111" s="4"/>
      <c r="VYA111" s="4"/>
      <c r="VYB111" s="4"/>
      <c r="VYC111" s="4"/>
      <c r="VYD111" s="4"/>
      <c r="VYE111" s="4"/>
      <c r="VYF111" s="4"/>
      <c r="VYG111" s="4"/>
      <c r="VYH111" s="4"/>
      <c r="VYI111" s="4"/>
      <c r="VYJ111" s="4"/>
      <c r="VYK111" s="4"/>
      <c r="VYL111" s="4"/>
      <c r="VYM111" s="4"/>
      <c r="VYN111" s="4"/>
      <c r="VYO111" s="4"/>
      <c r="VYP111" s="4"/>
      <c r="VYQ111" s="4"/>
      <c r="VYR111" s="4"/>
      <c r="VYS111" s="4"/>
      <c r="VYT111" s="4"/>
      <c r="VYU111" s="4"/>
      <c r="VYV111" s="4"/>
      <c r="VYW111" s="4"/>
      <c r="VYX111" s="4"/>
      <c r="VYY111" s="4"/>
      <c r="VYZ111" s="4"/>
      <c r="VZA111" s="4"/>
      <c r="VZB111" s="4"/>
      <c r="VZC111" s="4"/>
      <c r="VZD111" s="4"/>
      <c r="VZE111" s="4"/>
      <c r="VZF111" s="4"/>
      <c r="VZG111" s="4"/>
      <c r="VZH111" s="4"/>
      <c r="VZI111" s="4"/>
      <c r="VZJ111" s="4"/>
      <c r="VZK111" s="4"/>
      <c r="VZL111" s="4"/>
      <c r="VZM111" s="4"/>
      <c r="VZN111" s="4"/>
      <c r="VZO111" s="4"/>
      <c r="VZP111" s="4"/>
      <c r="VZQ111" s="4"/>
      <c r="VZR111" s="4"/>
      <c r="VZS111" s="4"/>
      <c r="VZT111" s="4"/>
      <c r="VZU111" s="4"/>
      <c r="VZV111" s="4"/>
      <c r="VZW111" s="4"/>
      <c r="VZX111" s="4"/>
      <c r="VZY111" s="4"/>
      <c r="VZZ111" s="4"/>
      <c r="WAA111" s="4"/>
      <c r="WAB111" s="4"/>
      <c r="WAC111" s="4"/>
      <c r="WAD111" s="4"/>
      <c r="WAE111" s="4"/>
      <c r="WAF111" s="4"/>
      <c r="WAG111" s="4"/>
      <c r="WAH111" s="4"/>
      <c r="WAI111" s="4"/>
      <c r="WAJ111" s="4"/>
      <c r="WAK111" s="4"/>
      <c r="WAL111" s="4"/>
      <c r="WAM111" s="4"/>
      <c r="WAN111" s="4"/>
      <c r="WAO111" s="4"/>
      <c r="WAP111" s="4"/>
      <c r="WAQ111" s="4"/>
      <c r="WAR111" s="4"/>
      <c r="WAS111" s="4"/>
      <c r="WAT111" s="4"/>
      <c r="WAU111" s="4"/>
      <c r="WAV111" s="4"/>
      <c r="WAW111" s="4"/>
      <c r="WAX111" s="4"/>
      <c r="WAY111" s="4"/>
      <c r="WAZ111" s="4"/>
      <c r="WBA111" s="4"/>
      <c r="WBB111" s="4"/>
      <c r="WBC111" s="4"/>
      <c r="WBD111" s="4"/>
      <c r="WBE111" s="4"/>
      <c r="WBF111" s="4"/>
      <c r="WBG111" s="4"/>
      <c r="WBH111" s="4"/>
      <c r="WBI111" s="4"/>
      <c r="WBJ111" s="4"/>
      <c r="WBK111" s="4"/>
      <c r="WBL111" s="4"/>
      <c r="WBM111" s="4"/>
      <c r="WBN111" s="4"/>
      <c r="WBO111" s="4"/>
      <c r="WBP111" s="4"/>
      <c r="WBQ111" s="4"/>
      <c r="WBR111" s="4"/>
      <c r="WBS111" s="4"/>
      <c r="WBT111" s="4"/>
      <c r="WBU111" s="4"/>
      <c r="WBV111" s="4"/>
      <c r="WBW111" s="4"/>
      <c r="WBX111" s="4"/>
      <c r="WBY111" s="4"/>
      <c r="WBZ111" s="4"/>
      <c r="WCA111" s="4"/>
      <c r="WCB111" s="4"/>
      <c r="WCC111" s="4"/>
      <c r="WCD111" s="4"/>
      <c r="WCE111" s="4"/>
      <c r="WCF111" s="4"/>
      <c r="WCG111" s="4"/>
      <c r="WCH111" s="4"/>
      <c r="WCI111" s="4"/>
      <c r="WCJ111" s="4"/>
      <c r="WCK111" s="4"/>
      <c r="WCL111" s="4"/>
      <c r="WCM111" s="4"/>
      <c r="WCN111" s="4"/>
      <c r="WCO111" s="4"/>
      <c r="WCP111" s="4"/>
      <c r="WCQ111" s="4"/>
      <c r="WCR111" s="4"/>
      <c r="WCS111" s="4"/>
      <c r="WCT111" s="4"/>
      <c r="WCU111" s="4"/>
      <c r="WCV111" s="4"/>
      <c r="WCW111" s="4"/>
      <c r="WCX111" s="4"/>
      <c r="WCY111" s="4"/>
      <c r="WCZ111" s="4"/>
      <c r="WDA111" s="4"/>
      <c r="WDB111" s="4"/>
      <c r="WDC111" s="4"/>
      <c r="WDD111" s="4"/>
      <c r="WDE111" s="4"/>
      <c r="WDF111" s="4"/>
      <c r="WDG111" s="4"/>
      <c r="WDH111" s="4"/>
      <c r="WDI111" s="4"/>
      <c r="WDJ111" s="4"/>
      <c r="WDK111" s="4"/>
      <c r="WDL111" s="4"/>
      <c r="WDM111" s="4"/>
      <c r="WDN111" s="4"/>
      <c r="WDO111" s="4"/>
      <c r="WDP111" s="4"/>
      <c r="WDQ111" s="4"/>
      <c r="WDR111" s="4"/>
      <c r="WDS111" s="4"/>
      <c r="WDT111" s="4"/>
      <c r="WDU111" s="4"/>
      <c r="WDV111" s="4"/>
      <c r="WDW111" s="4"/>
      <c r="WDX111" s="4"/>
      <c r="WDY111" s="4"/>
      <c r="WDZ111" s="4"/>
      <c r="WEA111" s="4"/>
      <c r="WEB111" s="4"/>
      <c r="WEC111" s="4"/>
      <c r="WED111" s="4"/>
      <c r="WEE111" s="4"/>
      <c r="WEF111" s="4"/>
      <c r="WEG111" s="4"/>
      <c r="WEH111" s="4"/>
      <c r="WEI111" s="4"/>
      <c r="WEJ111" s="4"/>
      <c r="WEK111" s="4"/>
      <c r="WEL111" s="4"/>
      <c r="WEM111" s="4"/>
      <c r="WEN111" s="4"/>
      <c r="WEO111" s="4"/>
      <c r="WEP111" s="4"/>
      <c r="WEQ111" s="4"/>
      <c r="WER111" s="4"/>
      <c r="WES111" s="4"/>
      <c r="WET111" s="4"/>
      <c r="WEU111" s="4"/>
      <c r="WEV111" s="4"/>
      <c r="WEW111" s="4"/>
      <c r="WEX111" s="4"/>
      <c r="WEY111" s="4"/>
      <c r="WEZ111" s="4"/>
      <c r="WFA111" s="4"/>
      <c r="WFB111" s="4"/>
      <c r="WFC111" s="4"/>
      <c r="WFD111" s="4"/>
      <c r="WFE111" s="4"/>
      <c r="WFF111" s="4"/>
      <c r="WFG111" s="4"/>
      <c r="WFH111" s="4"/>
      <c r="WFI111" s="4"/>
      <c r="WFJ111" s="4"/>
      <c r="WFK111" s="4"/>
      <c r="WFL111" s="4"/>
      <c r="WFM111" s="4"/>
      <c r="WFN111" s="4"/>
      <c r="WFO111" s="4"/>
      <c r="WFP111" s="4"/>
      <c r="WFQ111" s="4"/>
      <c r="WFR111" s="4"/>
      <c r="WFS111" s="4"/>
      <c r="WFT111" s="4"/>
      <c r="WFU111" s="4"/>
      <c r="WFV111" s="4"/>
      <c r="WFW111" s="4"/>
      <c r="WFX111" s="4"/>
      <c r="WFY111" s="4"/>
      <c r="WFZ111" s="4"/>
      <c r="WGA111" s="4"/>
      <c r="WGB111" s="4"/>
      <c r="WGC111" s="4"/>
      <c r="WGD111" s="4"/>
      <c r="WGE111" s="4"/>
      <c r="WGF111" s="4"/>
      <c r="WGG111" s="4"/>
      <c r="WGH111" s="4"/>
      <c r="WGI111" s="4"/>
      <c r="WGJ111" s="4"/>
      <c r="WGK111" s="4"/>
      <c r="WGL111" s="4"/>
      <c r="WGM111" s="4"/>
      <c r="WGN111" s="4"/>
      <c r="WGO111" s="4"/>
      <c r="WGP111" s="4"/>
      <c r="WGQ111" s="4"/>
      <c r="WGR111" s="4"/>
      <c r="WGS111" s="4"/>
      <c r="WGT111" s="4"/>
      <c r="WGU111" s="4"/>
      <c r="WGV111" s="4"/>
      <c r="WGW111" s="4"/>
      <c r="WGX111" s="4"/>
      <c r="WGY111" s="4"/>
      <c r="WGZ111" s="4"/>
      <c r="WHA111" s="4"/>
      <c r="WHB111" s="4"/>
      <c r="WHC111" s="4"/>
      <c r="WHD111" s="4"/>
      <c r="WHE111" s="4"/>
      <c r="WHF111" s="4"/>
      <c r="WHG111" s="4"/>
      <c r="WHH111" s="4"/>
      <c r="WHI111" s="4"/>
      <c r="WHJ111" s="4"/>
      <c r="WHK111" s="4"/>
      <c r="WHL111" s="4"/>
      <c r="WHM111" s="4"/>
      <c r="WHN111" s="4"/>
      <c r="WHO111" s="4"/>
      <c r="WHP111" s="4"/>
      <c r="WHQ111" s="4"/>
      <c r="WHR111" s="4"/>
      <c r="WHS111" s="4"/>
      <c r="WHT111" s="4"/>
      <c r="WHU111" s="4"/>
      <c r="WHV111" s="4"/>
      <c r="WHW111" s="4"/>
      <c r="WHX111" s="4"/>
      <c r="WHY111" s="4"/>
      <c r="WHZ111" s="4"/>
      <c r="WIA111" s="4"/>
      <c r="WIB111" s="4"/>
      <c r="WIC111" s="4"/>
      <c r="WID111" s="4"/>
      <c r="WIE111" s="4"/>
      <c r="WIF111" s="4"/>
      <c r="WIG111" s="4"/>
      <c r="WIH111" s="4"/>
      <c r="WII111" s="4"/>
      <c r="WIJ111" s="4"/>
      <c r="WIK111" s="4"/>
      <c r="WIL111" s="4"/>
      <c r="WIM111" s="4"/>
      <c r="WIN111" s="4"/>
      <c r="WIO111" s="4"/>
      <c r="WIP111" s="4"/>
      <c r="WIQ111" s="4"/>
      <c r="WIR111" s="4"/>
      <c r="WIS111" s="4"/>
      <c r="WIT111" s="4"/>
      <c r="WIU111" s="4"/>
      <c r="WIV111" s="4"/>
      <c r="WIW111" s="4"/>
      <c r="WIX111" s="4"/>
      <c r="WIY111" s="4"/>
      <c r="WIZ111" s="4"/>
      <c r="WJA111" s="4"/>
      <c r="WJB111" s="4"/>
      <c r="WJC111" s="4"/>
      <c r="WJD111" s="4"/>
      <c r="WJE111" s="4"/>
      <c r="WJF111" s="4"/>
      <c r="WJG111" s="4"/>
      <c r="WJH111" s="4"/>
      <c r="WJI111" s="4"/>
      <c r="WJJ111" s="4"/>
      <c r="WJK111" s="4"/>
      <c r="WJL111" s="4"/>
      <c r="WJM111" s="4"/>
      <c r="WJN111" s="4"/>
      <c r="WJO111" s="4"/>
      <c r="WJP111" s="4"/>
      <c r="WJQ111" s="4"/>
      <c r="WJR111" s="4"/>
      <c r="WJS111" s="4"/>
      <c r="WJT111" s="4"/>
      <c r="WJU111" s="4"/>
      <c r="WJV111" s="4"/>
      <c r="WJW111" s="4"/>
      <c r="WJX111" s="4"/>
      <c r="WJY111" s="4"/>
      <c r="WJZ111" s="4"/>
      <c r="WKA111" s="4"/>
      <c r="WKB111" s="4"/>
      <c r="WKC111" s="4"/>
      <c r="WKD111" s="4"/>
      <c r="WKE111" s="4"/>
      <c r="WKF111" s="4"/>
      <c r="WKG111" s="4"/>
      <c r="WKH111" s="4"/>
      <c r="WKI111" s="4"/>
      <c r="WKJ111" s="4"/>
      <c r="WKK111" s="4"/>
      <c r="WKL111" s="4"/>
      <c r="WKM111" s="4"/>
      <c r="WKN111" s="4"/>
      <c r="WKO111" s="4"/>
      <c r="WKP111" s="4"/>
      <c r="WKQ111" s="4"/>
      <c r="WKR111" s="4"/>
      <c r="WKS111" s="4"/>
      <c r="WKT111" s="4"/>
      <c r="WKU111" s="4"/>
      <c r="WKV111" s="4"/>
      <c r="WKW111" s="4"/>
      <c r="WKX111" s="4"/>
      <c r="WKY111" s="4"/>
      <c r="WKZ111" s="4"/>
      <c r="WLA111" s="4"/>
      <c r="WLB111" s="4"/>
      <c r="WLC111" s="4"/>
      <c r="WLD111" s="4"/>
      <c r="WLE111" s="4"/>
      <c r="WLF111" s="4"/>
      <c r="WLG111" s="4"/>
      <c r="WLH111" s="4"/>
      <c r="WLI111" s="4"/>
      <c r="WLJ111" s="4"/>
      <c r="WLK111" s="4"/>
      <c r="WLL111" s="4"/>
      <c r="WLM111" s="4"/>
      <c r="WLN111" s="4"/>
      <c r="WLO111" s="4"/>
      <c r="WLP111" s="4"/>
      <c r="WLQ111" s="4"/>
      <c r="WLR111" s="4"/>
      <c r="WLS111" s="4"/>
      <c r="WLT111" s="4"/>
      <c r="WLU111" s="4"/>
      <c r="WLV111" s="4"/>
      <c r="WLW111" s="4"/>
      <c r="WLX111" s="4"/>
      <c r="WLY111" s="4"/>
      <c r="WLZ111" s="4"/>
      <c r="WMA111" s="4"/>
      <c r="WMB111" s="4"/>
      <c r="WMC111" s="4"/>
      <c r="WMD111" s="4"/>
      <c r="WME111" s="4"/>
      <c r="WMF111" s="4"/>
      <c r="WMG111" s="4"/>
      <c r="WMH111" s="4"/>
      <c r="WMI111" s="4"/>
      <c r="WMJ111" s="4"/>
      <c r="WMK111" s="4"/>
      <c r="WML111" s="4"/>
      <c r="WMM111" s="4"/>
      <c r="WMN111" s="4"/>
      <c r="WMO111" s="4"/>
      <c r="WMP111" s="4"/>
      <c r="WMQ111" s="4"/>
      <c r="WMR111" s="4"/>
      <c r="WMS111" s="4"/>
      <c r="WMT111" s="4"/>
      <c r="WMU111" s="4"/>
      <c r="WMV111" s="4"/>
      <c r="WMW111" s="4"/>
      <c r="WMX111" s="4"/>
      <c r="WMY111" s="4"/>
      <c r="WMZ111" s="4"/>
      <c r="WNA111" s="4"/>
      <c r="WNB111" s="4"/>
      <c r="WNC111" s="4"/>
      <c r="WND111" s="4"/>
      <c r="WNE111" s="4"/>
      <c r="WNF111" s="4"/>
      <c r="WNG111" s="4"/>
      <c r="WNH111" s="4"/>
      <c r="WNI111" s="4"/>
      <c r="WNJ111" s="4"/>
      <c r="WNK111" s="4"/>
      <c r="WNL111" s="4"/>
      <c r="WNM111" s="4"/>
      <c r="WNN111" s="4"/>
      <c r="WNO111" s="4"/>
      <c r="WNP111" s="4"/>
      <c r="WNQ111" s="4"/>
      <c r="WNR111" s="4"/>
      <c r="WNS111" s="4"/>
      <c r="WNT111" s="4"/>
      <c r="WNU111" s="4"/>
      <c r="WNV111" s="4"/>
      <c r="WNW111" s="4"/>
      <c r="WNX111" s="4"/>
      <c r="WNY111" s="4"/>
      <c r="WNZ111" s="4"/>
      <c r="WOA111" s="4"/>
      <c r="WOB111" s="4"/>
      <c r="WOC111" s="4"/>
      <c r="WOD111" s="4"/>
      <c r="WOE111" s="4"/>
      <c r="WOF111" s="4"/>
      <c r="WOG111" s="4"/>
      <c r="WOH111" s="4"/>
      <c r="WOI111" s="4"/>
      <c r="WOJ111" s="4"/>
      <c r="WOK111" s="4"/>
      <c r="WOL111" s="4"/>
      <c r="WOM111" s="4"/>
      <c r="WON111" s="4"/>
      <c r="WOO111" s="4"/>
      <c r="WOP111" s="4"/>
      <c r="WOQ111" s="4"/>
      <c r="WOR111" s="4"/>
      <c r="WOS111" s="4"/>
      <c r="WOT111" s="4"/>
      <c r="WOU111" s="4"/>
      <c r="WOV111" s="4"/>
      <c r="WOW111" s="4"/>
      <c r="WOX111" s="4"/>
      <c r="WOY111" s="4"/>
      <c r="WOZ111" s="4"/>
      <c r="WPA111" s="4"/>
      <c r="WPB111" s="4"/>
      <c r="WPC111" s="4"/>
      <c r="WPD111" s="4"/>
      <c r="WPE111" s="4"/>
      <c r="WPF111" s="4"/>
      <c r="WPG111" s="4"/>
      <c r="WPH111" s="4"/>
      <c r="WPI111" s="4"/>
      <c r="WPJ111" s="4"/>
      <c r="WPK111" s="4"/>
      <c r="WPL111" s="4"/>
      <c r="WPM111" s="4"/>
      <c r="WPN111" s="4"/>
      <c r="WPO111" s="4"/>
      <c r="WPP111" s="4"/>
      <c r="WPQ111" s="4"/>
      <c r="WPR111" s="4"/>
      <c r="WPS111" s="4"/>
      <c r="WPT111" s="4"/>
      <c r="WPU111" s="4"/>
      <c r="WPV111" s="4"/>
      <c r="WPW111" s="4"/>
      <c r="WPX111" s="4"/>
      <c r="WPY111" s="4"/>
      <c r="WPZ111" s="4"/>
      <c r="WQA111" s="4"/>
      <c r="WQB111" s="4"/>
      <c r="WQC111" s="4"/>
      <c r="WQD111" s="4"/>
      <c r="WQE111" s="4"/>
      <c r="WQF111" s="4"/>
      <c r="WQG111" s="4"/>
      <c r="WQH111" s="4"/>
      <c r="WQI111" s="4"/>
      <c r="WQJ111" s="4"/>
      <c r="WQK111" s="4"/>
      <c r="WQL111" s="4"/>
      <c r="WQM111" s="4"/>
      <c r="WQN111" s="4"/>
      <c r="WQO111" s="4"/>
      <c r="WQP111" s="4"/>
      <c r="WQQ111" s="4"/>
      <c r="WQR111" s="4"/>
      <c r="WQS111" s="4"/>
      <c r="WQT111" s="4"/>
      <c r="WQU111" s="4"/>
      <c r="WQV111" s="4"/>
      <c r="WQW111" s="4"/>
      <c r="WQX111" s="4"/>
      <c r="WQY111" s="4"/>
      <c r="WQZ111" s="4"/>
      <c r="WRA111" s="4"/>
      <c r="WRB111" s="4"/>
      <c r="WRC111" s="4"/>
      <c r="WRD111" s="4"/>
      <c r="WRE111" s="4"/>
      <c r="WRF111" s="4"/>
      <c r="WRG111" s="4"/>
      <c r="WRH111" s="4"/>
      <c r="WRI111" s="4"/>
      <c r="WRJ111" s="4"/>
      <c r="WRK111" s="4"/>
      <c r="WRL111" s="4"/>
      <c r="WRM111" s="4"/>
      <c r="WRN111" s="4"/>
      <c r="WRO111" s="4"/>
      <c r="WRP111" s="4"/>
      <c r="WRQ111" s="4"/>
      <c r="WRR111" s="4"/>
      <c r="WRS111" s="4"/>
      <c r="WRT111" s="4"/>
      <c r="WRU111" s="4"/>
      <c r="WRV111" s="4"/>
      <c r="WRW111" s="4"/>
      <c r="WRX111" s="4"/>
      <c r="WRY111" s="4"/>
      <c r="WRZ111" s="4"/>
      <c r="WSA111" s="4"/>
      <c r="WSB111" s="4"/>
      <c r="WSC111" s="4"/>
      <c r="WSD111" s="4"/>
      <c r="WSE111" s="4"/>
      <c r="WSF111" s="4"/>
      <c r="WSG111" s="4"/>
      <c r="WSH111" s="4"/>
      <c r="WSI111" s="4"/>
      <c r="WSJ111" s="4"/>
      <c r="WSK111" s="4"/>
      <c r="WSL111" s="4"/>
      <c r="WSM111" s="4"/>
      <c r="WSN111" s="4"/>
      <c r="WSO111" s="4"/>
      <c r="WSP111" s="4"/>
      <c r="WSQ111" s="4"/>
      <c r="WSR111" s="4"/>
      <c r="WSS111" s="4"/>
      <c r="WST111" s="4"/>
      <c r="WSU111" s="4"/>
      <c r="WSV111" s="4"/>
      <c r="WSW111" s="4"/>
      <c r="WSX111" s="4"/>
      <c r="WSY111" s="4"/>
      <c r="WSZ111" s="4"/>
      <c r="WTA111" s="4"/>
      <c r="WTB111" s="4"/>
      <c r="WTC111" s="4"/>
      <c r="WTD111" s="4"/>
      <c r="WTE111" s="4"/>
      <c r="WTF111" s="4"/>
      <c r="WTG111" s="4"/>
      <c r="WTH111" s="4"/>
      <c r="WTI111" s="4"/>
      <c r="WTJ111" s="4"/>
      <c r="WTK111" s="4"/>
      <c r="WTL111" s="4"/>
      <c r="WTM111" s="4"/>
      <c r="WTN111" s="4"/>
      <c r="WTO111" s="4"/>
      <c r="WTP111" s="4"/>
      <c r="WTQ111" s="4"/>
      <c r="WTR111" s="4"/>
      <c r="WTS111" s="4"/>
      <c r="WTT111" s="4"/>
      <c r="WTU111" s="4"/>
      <c r="WTV111" s="4"/>
      <c r="WTW111" s="4"/>
      <c r="WTX111" s="4"/>
      <c r="WTY111" s="4"/>
      <c r="WTZ111" s="4"/>
      <c r="WUA111" s="4"/>
      <c r="WUB111" s="4"/>
      <c r="WUC111" s="4"/>
      <c r="WUD111" s="4"/>
      <c r="WUE111" s="4"/>
      <c r="WUF111" s="4"/>
      <c r="WUG111" s="4"/>
      <c r="WUH111" s="4"/>
      <c r="WUI111" s="4"/>
      <c r="WUJ111" s="4"/>
      <c r="WUK111" s="4"/>
      <c r="WUL111" s="4"/>
      <c r="WUM111" s="4"/>
      <c r="WUN111" s="4"/>
      <c r="WUO111" s="4"/>
      <c r="WUP111" s="4"/>
      <c r="WUQ111" s="4"/>
      <c r="WUR111" s="4"/>
      <c r="WUS111" s="4"/>
      <c r="WUT111" s="4"/>
      <c r="WUU111" s="4"/>
      <c r="WUV111" s="4"/>
      <c r="WUW111" s="4"/>
      <c r="WUX111" s="4"/>
      <c r="WUY111" s="4"/>
      <c r="WUZ111" s="4"/>
      <c r="WVA111" s="4"/>
      <c r="WVB111" s="4"/>
      <c r="WVC111" s="4"/>
      <c r="WVD111" s="4"/>
      <c r="WVE111" s="4"/>
      <c r="WVF111" s="4"/>
      <c r="WVG111" s="4"/>
      <c r="WVH111" s="4"/>
      <c r="WVI111" s="4"/>
      <c r="WVJ111" s="4"/>
      <c r="WVK111" s="4"/>
      <c r="WVL111" s="4"/>
      <c r="WVM111" s="4"/>
      <c r="WVN111" s="4"/>
      <c r="WVO111" s="4"/>
      <c r="WVP111" s="4"/>
      <c r="WVQ111" s="4"/>
      <c r="WVR111" s="4"/>
      <c r="WVS111" s="4"/>
      <c r="WVT111" s="4"/>
      <c r="WVU111" s="4"/>
      <c r="WVV111" s="4"/>
      <c r="WVW111" s="4"/>
      <c r="WVX111" s="4"/>
      <c r="WVY111" s="4"/>
      <c r="WVZ111" s="4"/>
      <c r="WWA111" s="4"/>
      <c r="WWB111" s="4"/>
      <c r="WWC111" s="4"/>
      <c r="WWD111" s="4"/>
      <c r="WWE111" s="4"/>
      <c r="WWF111" s="4"/>
      <c r="WWG111" s="4"/>
      <c r="WWH111" s="4"/>
      <c r="WWI111" s="4"/>
      <c r="WWJ111" s="4"/>
      <c r="WWK111" s="4"/>
      <c r="WWL111" s="4"/>
      <c r="WWM111" s="4"/>
      <c r="WWN111" s="4"/>
      <c r="WWO111" s="4"/>
      <c r="WWP111" s="4"/>
      <c r="WWQ111" s="4"/>
      <c r="WWR111" s="4"/>
      <c r="WWS111" s="4"/>
      <c r="WWT111" s="4"/>
      <c r="WWU111" s="4"/>
      <c r="WWV111" s="4"/>
      <c r="WWW111" s="4"/>
      <c r="WWX111" s="4"/>
      <c r="WWY111" s="4"/>
      <c r="WWZ111" s="4"/>
      <c r="WXA111" s="4"/>
      <c r="WXB111" s="4"/>
      <c r="WXC111" s="4"/>
      <c r="WXD111" s="4"/>
      <c r="WXE111" s="4"/>
      <c r="WXF111" s="4"/>
      <c r="WXG111" s="4"/>
      <c r="WXH111" s="4"/>
      <c r="WXI111" s="4"/>
      <c r="WXJ111" s="4"/>
      <c r="WXK111" s="4"/>
      <c r="WXL111" s="4"/>
      <c r="WXM111" s="4"/>
      <c r="WXN111" s="4"/>
      <c r="WXO111" s="4"/>
      <c r="WXP111" s="4"/>
      <c r="WXQ111" s="4"/>
      <c r="WXR111" s="4"/>
      <c r="WXS111" s="4"/>
      <c r="WXT111" s="4"/>
      <c r="WXU111" s="4"/>
      <c r="WXV111" s="4"/>
      <c r="WXW111" s="4"/>
      <c r="WXX111" s="4"/>
      <c r="WXY111" s="4"/>
      <c r="WXZ111" s="4"/>
      <c r="WYA111" s="4"/>
      <c r="WYB111" s="4"/>
      <c r="WYC111" s="4"/>
      <c r="WYD111" s="4"/>
      <c r="WYE111" s="4"/>
      <c r="WYF111" s="4"/>
      <c r="WYG111" s="4"/>
      <c r="WYH111" s="4"/>
      <c r="WYI111" s="4"/>
      <c r="WYJ111" s="4"/>
      <c r="WYK111" s="4"/>
      <c r="WYL111" s="4"/>
      <c r="WYM111" s="4"/>
      <c r="WYN111" s="4"/>
      <c r="WYO111" s="4"/>
      <c r="WYP111" s="4"/>
      <c r="WYQ111" s="4"/>
      <c r="WYR111" s="4"/>
      <c r="WYS111" s="4"/>
      <c r="WYT111" s="4"/>
      <c r="WYU111" s="4"/>
      <c r="WYV111" s="4"/>
      <c r="WYW111" s="4"/>
      <c r="WYX111" s="4"/>
      <c r="WYY111" s="4"/>
      <c r="WYZ111" s="4"/>
      <c r="WZA111" s="4"/>
      <c r="WZB111" s="4"/>
      <c r="WZC111" s="4"/>
      <c r="WZD111" s="4"/>
      <c r="WZE111" s="4"/>
      <c r="WZF111" s="4"/>
      <c r="WZG111" s="4"/>
      <c r="WZH111" s="4"/>
      <c r="WZI111" s="4"/>
      <c r="WZJ111" s="4"/>
      <c r="WZK111" s="4"/>
      <c r="WZL111" s="4"/>
      <c r="WZM111" s="4"/>
      <c r="WZN111" s="4"/>
      <c r="WZO111" s="4"/>
      <c r="WZP111" s="4"/>
      <c r="WZQ111" s="4"/>
      <c r="WZR111" s="4"/>
      <c r="WZS111" s="4"/>
      <c r="WZT111" s="4"/>
      <c r="WZU111" s="4"/>
      <c r="WZV111" s="4"/>
      <c r="WZW111" s="4"/>
      <c r="WZX111" s="4"/>
      <c r="WZY111" s="4"/>
      <c r="WZZ111" s="4"/>
      <c r="XAA111" s="4"/>
      <c r="XAB111" s="4"/>
      <c r="XAC111" s="4"/>
      <c r="XAD111" s="4"/>
      <c r="XAE111" s="4"/>
      <c r="XAF111" s="4"/>
      <c r="XAG111" s="4"/>
      <c r="XAH111" s="4"/>
      <c r="XAI111" s="4"/>
      <c r="XAJ111" s="4"/>
      <c r="XAK111" s="4"/>
      <c r="XAL111" s="4"/>
      <c r="XAM111" s="4"/>
      <c r="XAN111" s="4"/>
      <c r="XAO111" s="4"/>
      <c r="XAP111" s="4"/>
      <c r="XAQ111" s="4"/>
      <c r="XAR111" s="4"/>
      <c r="XAS111" s="4"/>
      <c r="XAT111" s="4"/>
      <c r="XAU111" s="4"/>
      <c r="XAV111" s="4"/>
      <c r="XAW111" s="4"/>
      <c r="XAX111" s="4"/>
      <c r="XAY111" s="4"/>
      <c r="XAZ111" s="4"/>
      <c r="XBA111" s="4"/>
      <c r="XBB111" s="4"/>
      <c r="XBC111" s="4"/>
      <c r="XBD111" s="4"/>
      <c r="XBE111" s="4"/>
      <c r="XBF111" s="4"/>
      <c r="XBG111" s="4"/>
      <c r="XBH111" s="4"/>
      <c r="XBI111" s="4"/>
      <c r="XBJ111" s="4"/>
      <c r="XBK111" s="4"/>
      <c r="XBL111" s="4"/>
      <c r="XBM111" s="4"/>
      <c r="XBN111" s="4"/>
      <c r="XBO111" s="4"/>
      <c r="XBP111" s="4"/>
      <c r="XBQ111" s="4"/>
      <c r="XBR111" s="4"/>
      <c r="XBS111" s="4"/>
      <c r="XBT111" s="4"/>
      <c r="XBU111" s="4"/>
      <c r="XBV111" s="4"/>
      <c r="XBW111" s="4"/>
      <c r="XBX111" s="4"/>
      <c r="XBY111" s="4"/>
      <c r="XBZ111" s="4"/>
      <c r="XCA111" s="4"/>
      <c r="XCB111" s="4"/>
      <c r="XCC111" s="4"/>
      <c r="XCD111" s="4"/>
      <c r="XCE111" s="4"/>
      <c r="XCF111" s="4"/>
      <c r="XCG111" s="4"/>
      <c r="XCH111" s="4"/>
      <c r="XCI111" s="4"/>
      <c r="XCJ111" s="4"/>
      <c r="XCK111" s="4"/>
      <c r="XCL111" s="4"/>
      <c r="XCM111" s="4"/>
      <c r="XCN111" s="4"/>
      <c r="XCO111" s="4"/>
      <c r="XCP111" s="4"/>
      <c r="XCQ111" s="4"/>
      <c r="XCR111" s="4"/>
      <c r="XCS111" s="4"/>
      <c r="XCT111" s="4"/>
      <c r="XCU111" s="4"/>
      <c r="XCV111" s="4"/>
      <c r="XCW111" s="4"/>
      <c r="XCX111" s="4"/>
      <c r="XCY111" s="4"/>
      <c r="XCZ111" s="4"/>
      <c r="XDA111" s="4"/>
      <c r="XDB111" s="4"/>
      <c r="XDC111" s="4"/>
      <c r="XDD111" s="4"/>
      <c r="XDE111" s="4"/>
      <c r="XDF111" s="4"/>
      <c r="XDG111" s="4"/>
      <c r="XDH111" s="4"/>
      <c r="XDI111" s="4"/>
      <c r="XDJ111" s="4"/>
      <c r="XDK111" s="4"/>
      <c r="XDL111" s="4"/>
      <c r="XDM111" s="4"/>
      <c r="XDN111" s="4"/>
      <c r="XDO111" s="4"/>
      <c r="XDP111" s="4"/>
      <c r="XDQ111" s="4"/>
      <c r="XDR111" s="4"/>
      <c r="XDS111" s="4"/>
      <c r="XDT111" s="4"/>
      <c r="XDU111" s="4"/>
      <c r="XDV111" s="4"/>
      <c r="XDW111" s="4"/>
      <c r="XDX111" s="4"/>
      <c r="XDY111" s="4"/>
      <c r="XDZ111" s="4"/>
      <c r="XEA111" s="4"/>
      <c r="XEB111" s="4"/>
      <c r="XEC111" s="4"/>
      <c r="XED111" s="4"/>
      <c r="XEE111" s="4"/>
      <c r="XEF111" s="4"/>
      <c r="XEG111" s="4"/>
      <c r="XEH111" s="4"/>
      <c r="XEI111" s="4"/>
      <c r="XEJ111" s="4"/>
      <c r="XEK111" s="4"/>
    </row>
    <row r="112" spans="1:16365" s="29" customFormat="1" ht="13.5" customHeight="1" x14ac:dyDescent="0.25">
      <c r="A112" s="418" t="s">
        <v>172</v>
      </c>
      <c r="B112" s="418" t="s">
        <v>193</v>
      </c>
      <c r="C112" s="418" t="s">
        <v>272</v>
      </c>
      <c r="D112" s="418" t="s">
        <v>281</v>
      </c>
      <c r="E112" s="418" t="s">
        <v>183</v>
      </c>
      <c r="F112" s="418" t="s">
        <v>177</v>
      </c>
      <c r="G112" s="418" t="s">
        <v>178</v>
      </c>
      <c r="H112" s="418" t="s">
        <v>250</v>
      </c>
      <c r="I112" s="419" t="s">
        <v>593</v>
      </c>
      <c r="J112" s="425"/>
      <c r="K112" s="425" t="s">
        <v>302</v>
      </c>
      <c r="L112" s="3"/>
      <c r="M112" s="196" t="s">
        <v>250</v>
      </c>
      <c r="N112" s="44">
        <f t="shared" si="4"/>
        <v>0</v>
      </c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  <c r="BKS112" s="4"/>
      <c r="BKT112" s="4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  <c r="BLE112" s="4"/>
      <c r="BLF112" s="4"/>
      <c r="BLG112" s="4"/>
      <c r="BLH112" s="4"/>
      <c r="BLI112" s="4"/>
      <c r="BLJ112" s="4"/>
      <c r="BLK112" s="4"/>
      <c r="BLL112" s="4"/>
      <c r="BLM112" s="4"/>
      <c r="BLN112" s="4"/>
      <c r="BLO112" s="4"/>
      <c r="BLP112" s="4"/>
      <c r="BLQ112" s="4"/>
      <c r="BLR112" s="4"/>
      <c r="BLS112" s="4"/>
      <c r="BLT112" s="4"/>
      <c r="BLU112" s="4"/>
      <c r="BLV112" s="4"/>
      <c r="BLW112" s="4"/>
      <c r="BLX112" s="4"/>
      <c r="BLY112" s="4"/>
      <c r="BLZ112" s="4"/>
      <c r="BMA112" s="4"/>
      <c r="BMB112" s="4"/>
      <c r="BMC112" s="4"/>
      <c r="BMD112" s="4"/>
      <c r="BME112" s="4"/>
      <c r="BMF112" s="4"/>
      <c r="BMG112" s="4"/>
      <c r="BMH112" s="4"/>
      <c r="BMI112" s="4"/>
      <c r="BMJ112" s="4"/>
      <c r="BMK112" s="4"/>
      <c r="BML112" s="4"/>
      <c r="BMM112" s="4"/>
      <c r="BMN112" s="4"/>
      <c r="BMO112" s="4"/>
      <c r="BMP112" s="4"/>
      <c r="BMQ112" s="4"/>
      <c r="BMR112" s="4"/>
      <c r="BMS112" s="4"/>
      <c r="BMT112" s="4"/>
      <c r="BMU112" s="4"/>
      <c r="BMV112" s="4"/>
      <c r="BMW112" s="4"/>
      <c r="BMX112" s="4"/>
      <c r="BMY112" s="4"/>
      <c r="BMZ112" s="4"/>
      <c r="BNA112" s="4"/>
      <c r="BNB112" s="4"/>
      <c r="BNC112" s="4"/>
      <c r="BND112" s="4"/>
      <c r="BNE112" s="4"/>
      <c r="BNF112" s="4"/>
      <c r="BNG112" s="4"/>
      <c r="BNH112" s="4"/>
      <c r="BNI112" s="4"/>
      <c r="BNJ112" s="4"/>
      <c r="BNK112" s="4"/>
      <c r="BNL112" s="4"/>
      <c r="BNM112" s="4"/>
      <c r="BNN112" s="4"/>
      <c r="BNO112" s="4"/>
      <c r="BNP112" s="4"/>
      <c r="BNQ112" s="4"/>
      <c r="BNR112" s="4"/>
      <c r="BNS112" s="4"/>
      <c r="BNT112" s="4"/>
      <c r="BNU112" s="4"/>
      <c r="BNV112" s="4"/>
      <c r="BNW112" s="4"/>
      <c r="BNX112" s="4"/>
      <c r="BNY112" s="4"/>
      <c r="BNZ112" s="4"/>
      <c r="BOA112" s="4"/>
      <c r="BOB112" s="4"/>
      <c r="BOC112" s="4"/>
      <c r="BOD112" s="4"/>
      <c r="BOE112" s="4"/>
      <c r="BOF112" s="4"/>
      <c r="BOG112" s="4"/>
      <c r="BOH112" s="4"/>
      <c r="BOI112" s="4"/>
      <c r="BOJ112" s="4"/>
      <c r="BOK112" s="4"/>
      <c r="BOL112" s="4"/>
      <c r="BOM112" s="4"/>
      <c r="BON112" s="4"/>
      <c r="BOO112" s="4"/>
      <c r="BOP112" s="4"/>
      <c r="BOQ112" s="4"/>
      <c r="BOR112" s="4"/>
      <c r="BOS112" s="4"/>
      <c r="BOT112" s="4"/>
      <c r="BOU112" s="4"/>
      <c r="BOV112" s="4"/>
      <c r="BOW112" s="4"/>
      <c r="BOX112" s="4"/>
      <c r="BOY112" s="4"/>
      <c r="BOZ112" s="4"/>
      <c r="BPA112" s="4"/>
      <c r="BPB112" s="4"/>
      <c r="BPC112" s="4"/>
      <c r="BPD112" s="4"/>
      <c r="BPE112" s="4"/>
      <c r="BPF112" s="4"/>
      <c r="BPG112" s="4"/>
      <c r="BPH112" s="4"/>
      <c r="BPI112" s="4"/>
      <c r="BPJ112" s="4"/>
      <c r="BPK112" s="4"/>
      <c r="BPL112" s="4"/>
      <c r="BPM112" s="4"/>
      <c r="BPN112" s="4"/>
      <c r="BPO112" s="4"/>
      <c r="BPP112" s="4"/>
      <c r="BPQ112" s="4"/>
      <c r="BPR112" s="4"/>
      <c r="BPS112" s="4"/>
      <c r="BPT112" s="4"/>
      <c r="BPU112" s="4"/>
      <c r="BPV112" s="4"/>
      <c r="BPW112" s="4"/>
      <c r="BPX112" s="4"/>
      <c r="BPY112" s="4"/>
      <c r="BPZ112" s="4"/>
      <c r="BQA112" s="4"/>
      <c r="BQB112" s="4"/>
      <c r="BQC112" s="4"/>
      <c r="BQD112" s="4"/>
      <c r="BQE112" s="4"/>
      <c r="BQF112" s="4"/>
      <c r="BQG112" s="4"/>
      <c r="BQH112" s="4"/>
      <c r="BQI112" s="4"/>
      <c r="BQJ112" s="4"/>
      <c r="BQK112" s="4"/>
      <c r="BQL112" s="4"/>
      <c r="BQM112" s="4"/>
      <c r="BQN112" s="4"/>
      <c r="BQO112" s="4"/>
      <c r="BQP112" s="4"/>
      <c r="BQQ112" s="4"/>
      <c r="BQR112" s="4"/>
      <c r="BQS112" s="4"/>
      <c r="BQT112" s="4"/>
      <c r="BQU112" s="4"/>
      <c r="BQV112" s="4"/>
      <c r="BQW112" s="4"/>
      <c r="BQX112" s="4"/>
      <c r="BQY112" s="4"/>
      <c r="BQZ112" s="4"/>
      <c r="BRA112" s="4"/>
      <c r="BRB112" s="4"/>
      <c r="BRC112" s="4"/>
      <c r="BRD112" s="4"/>
      <c r="BRE112" s="4"/>
      <c r="BRF112" s="4"/>
      <c r="BRG112" s="4"/>
      <c r="BRH112" s="4"/>
      <c r="BRI112" s="4"/>
      <c r="BRJ112" s="4"/>
      <c r="BRK112" s="4"/>
      <c r="BRL112" s="4"/>
      <c r="BRM112" s="4"/>
      <c r="BRN112" s="4"/>
      <c r="BRO112" s="4"/>
      <c r="BRP112" s="4"/>
      <c r="BRQ112" s="4"/>
      <c r="BRR112" s="4"/>
      <c r="BRS112" s="4"/>
      <c r="BRT112" s="4"/>
      <c r="BRU112" s="4"/>
      <c r="BRV112" s="4"/>
      <c r="BRW112" s="4"/>
      <c r="BRX112" s="4"/>
      <c r="BRY112" s="4"/>
      <c r="BRZ112" s="4"/>
      <c r="BSA112" s="4"/>
      <c r="BSB112" s="4"/>
      <c r="BSC112" s="4"/>
      <c r="BSD112" s="4"/>
      <c r="BSE112" s="4"/>
      <c r="BSF112" s="4"/>
      <c r="BSG112" s="4"/>
      <c r="BSH112" s="4"/>
      <c r="BSI112" s="4"/>
      <c r="BSJ112" s="4"/>
      <c r="BSK112" s="4"/>
      <c r="BSL112" s="4"/>
      <c r="BSM112" s="4"/>
      <c r="BSN112" s="4"/>
      <c r="BSO112" s="4"/>
      <c r="BSP112" s="4"/>
      <c r="BSQ112" s="4"/>
      <c r="BSR112" s="4"/>
      <c r="BSS112" s="4"/>
      <c r="BST112" s="4"/>
      <c r="BSU112" s="4"/>
      <c r="BSV112" s="4"/>
      <c r="BSW112" s="4"/>
      <c r="BSX112" s="4"/>
      <c r="BSY112" s="4"/>
      <c r="BSZ112" s="4"/>
      <c r="BTA112" s="4"/>
      <c r="BTB112" s="4"/>
      <c r="BTC112" s="4"/>
      <c r="BTD112" s="4"/>
      <c r="BTE112" s="4"/>
      <c r="BTF112" s="4"/>
      <c r="BTG112" s="4"/>
      <c r="BTH112" s="4"/>
      <c r="BTI112" s="4"/>
      <c r="BTJ112" s="4"/>
      <c r="BTK112" s="4"/>
      <c r="BTL112" s="4"/>
      <c r="BTM112" s="4"/>
      <c r="BTN112" s="4"/>
      <c r="BTO112" s="4"/>
      <c r="BTP112" s="4"/>
      <c r="BTQ112" s="4"/>
      <c r="BTR112" s="4"/>
      <c r="BTS112" s="4"/>
      <c r="BTT112" s="4"/>
      <c r="BTU112" s="4"/>
      <c r="BTV112" s="4"/>
      <c r="BTW112" s="4"/>
      <c r="BTX112" s="4"/>
      <c r="BTY112" s="4"/>
      <c r="BTZ112" s="4"/>
      <c r="BUA112" s="4"/>
      <c r="BUB112" s="4"/>
      <c r="BUC112" s="4"/>
      <c r="BUD112" s="4"/>
      <c r="BUE112" s="4"/>
      <c r="BUF112" s="4"/>
      <c r="BUG112" s="4"/>
      <c r="BUH112" s="4"/>
      <c r="BUI112" s="4"/>
      <c r="BUJ112" s="4"/>
      <c r="BUK112" s="4"/>
      <c r="BUL112" s="4"/>
      <c r="BUM112" s="4"/>
      <c r="BUN112" s="4"/>
      <c r="BUO112" s="4"/>
      <c r="BUP112" s="4"/>
      <c r="BUQ112" s="4"/>
      <c r="BUR112" s="4"/>
      <c r="BUS112" s="4"/>
      <c r="BUT112" s="4"/>
      <c r="BUU112" s="4"/>
      <c r="BUV112" s="4"/>
      <c r="BUW112" s="4"/>
      <c r="BUX112" s="4"/>
      <c r="BUY112" s="4"/>
      <c r="BUZ112" s="4"/>
      <c r="BVA112" s="4"/>
      <c r="BVB112" s="4"/>
      <c r="BVC112" s="4"/>
      <c r="BVD112" s="4"/>
      <c r="BVE112" s="4"/>
      <c r="BVF112" s="4"/>
      <c r="BVG112" s="4"/>
      <c r="BVH112" s="4"/>
      <c r="BVI112" s="4"/>
      <c r="BVJ112" s="4"/>
      <c r="BVK112" s="4"/>
      <c r="BVL112" s="4"/>
      <c r="BVM112" s="4"/>
      <c r="BVN112" s="4"/>
      <c r="BVO112" s="4"/>
      <c r="BVP112" s="4"/>
      <c r="BVQ112" s="4"/>
      <c r="BVR112" s="4"/>
      <c r="BVS112" s="4"/>
      <c r="BVT112" s="4"/>
      <c r="BVU112" s="4"/>
      <c r="BVV112" s="4"/>
      <c r="BVW112" s="4"/>
      <c r="BVX112" s="4"/>
      <c r="BVY112" s="4"/>
      <c r="BVZ112" s="4"/>
      <c r="BWA112" s="4"/>
      <c r="BWB112" s="4"/>
      <c r="BWC112" s="4"/>
      <c r="BWD112" s="4"/>
      <c r="BWE112" s="4"/>
      <c r="BWF112" s="4"/>
      <c r="BWG112" s="4"/>
      <c r="BWH112" s="4"/>
      <c r="BWI112" s="4"/>
      <c r="BWJ112" s="4"/>
      <c r="BWK112" s="4"/>
      <c r="BWL112" s="4"/>
      <c r="BWM112" s="4"/>
      <c r="BWN112" s="4"/>
      <c r="BWO112" s="4"/>
      <c r="BWP112" s="4"/>
      <c r="BWQ112" s="4"/>
      <c r="BWR112" s="4"/>
      <c r="BWS112" s="4"/>
      <c r="BWT112" s="4"/>
      <c r="BWU112" s="4"/>
      <c r="BWV112" s="4"/>
      <c r="BWW112" s="4"/>
      <c r="BWX112" s="4"/>
      <c r="BWY112" s="4"/>
      <c r="BWZ112" s="4"/>
      <c r="BXA112" s="4"/>
      <c r="BXB112" s="4"/>
      <c r="BXC112" s="4"/>
      <c r="BXD112" s="4"/>
      <c r="BXE112" s="4"/>
      <c r="BXF112" s="4"/>
      <c r="BXG112" s="4"/>
      <c r="BXH112" s="4"/>
      <c r="BXI112" s="4"/>
      <c r="BXJ112" s="4"/>
      <c r="BXK112" s="4"/>
      <c r="BXL112" s="4"/>
      <c r="BXM112" s="4"/>
      <c r="BXN112" s="4"/>
      <c r="BXO112" s="4"/>
      <c r="BXP112" s="4"/>
      <c r="BXQ112" s="4"/>
      <c r="BXR112" s="4"/>
      <c r="BXS112" s="4"/>
      <c r="BXT112" s="4"/>
      <c r="BXU112" s="4"/>
      <c r="BXV112" s="4"/>
      <c r="BXW112" s="4"/>
      <c r="BXX112" s="4"/>
      <c r="BXY112" s="4"/>
      <c r="BXZ112" s="4"/>
      <c r="BYA112" s="4"/>
      <c r="BYB112" s="4"/>
      <c r="BYC112" s="4"/>
      <c r="BYD112" s="4"/>
      <c r="BYE112" s="4"/>
      <c r="BYF112" s="4"/>
      <c r="BYG112" s="4"/>
      <c r="BYH112" s="4"/>
      <c r="BYI112" s="4"/>
      <c r="BYJ112" s="4"/>
      <c r="BYK112" s="4"/>
      <c r="BYL112" s="4"/>
      <c r="BYM112" s="4"/>
      <c r="BYN112" s="4"/>
      <c r="BYO112" s="4"/>
      <c r="BYP112" s="4"/>
      <c r="BYQ112" s="4"/>
      <c r="BYR112" s="4"/>
      <c r="BYS112" s="4"/>
      <c r="BYT112" s="4"/>
      <c r="BYU112" s="4"/>
      <c r="BYV112" s="4"/>
      <c r="BYW112" s="4"/>
      <c r="BYX112" s="4"/>
      <c r="BYY112" s="4"/>
      <c r="BYZ112" s="4"/>
      <c r="BZA112" s="4"/>
      <c r="BZB112" s="4"/>
      <c r="BZC112" s="4"/>
      <c r="BZD112" s="4"/>
      <c r="BZE112" s="4"/>
      <c r="BZF112" s="4"/>
      <c r="BZG112" s="4"/>
      <c r="BZH112" s="4"/>
      <c r="BZI112" s="4"/>
      <c r="BZJ112" s="4"/>
      <c r="BZK112" s="4"/>
      <c r="BZL112" s="4"/>
      <c r="BZM112" s="4"/>
      <c r="BZN112" s="4"/>
      <c r="BZO112" s="4"/>
      <c r="BZP112" s="4"/>
      <c r="BZQ112" s="4"/>
      <c r="BZR112" s="4"/>
      <c r="BZS112" s="4"/>
      <c r="BZT112" s="4"/>
      <c r="BZU112" s="4"/>
      <c r="BZV112" s="4"/>
      <c r="BZW112" s="4"/>
      <c r="BZX112" s="4"/>
      <c r="BZY112" s="4"/>
      <c r="BZZ112" s="4"/>
      <c r="CAA112" s="4"/>
      <c r="CAB112" s="4"/>
      <c r="CAC112" s="4"/>
      <c r="CAD112" s="4"/>
      <c r="CAE112" s="4"/>
      <c r="CAF112" s="4"/>
      <c r="CAG112" s="4"/>
      <c r="CAH112" s="4"/>
      <c r="CAI112" s="4"/>
      <c r="CAJ112" s="4"/>
      <c r="CAK112" s="4"/>
      <c r="CAL112" s="4"/>
      <c r="CAM112" s="4"/>
      <c r="CAN112" s="4"/>
      <c r="CAO112" s="4"/>
      <c r="CAP112" s="4"/>
      <c r="CAQ112" s="4"/>
      <c r="CAR112" s="4"/>
      <c r="CAS112" s="4"/>
      <c r="CAT112" s="4"/>
      <c r="CAU112" s="4"/>
      <c r="CAV112" s="4"/>
      <c r="CAW112" s="4"/>
      <c r="CAX112" s="4"/>
      <c r="CAY112" s="4"/>
      <c r="CAZ112" s="4"/>
      <c r="CBA112" s="4"/>
      <c r="CBB112" s="4"/>
      <c r="CBC112" s="4"/>
      <c r="CBD112" s="4"/>
      <c r="CBE112" s="4"/>
      <c r="CBF112" s="4"/>
      <c r="CBG112" s="4"/>
      <c r="CBH112" s="4"/>
      <c r="CBI112" s="4"/>
      <c r="CBJ112" s="4"/>
      <c r="CBK112" s="4"/>
      <c r="CBL112" s="4"/>
      <c r="CBM112" s="4"/>
      <c r="CBN112" s="4"/>
      <c r="CBO112" s="4"/>
      <c r="CBP112" s="4"/>
      <c r="CBQ112" s="4"/>
      <c r="CBR112" s="4"/>
      <c r="CBS112" s="4"/>
      <c r="CBT112" s="4"/>
      <c r="CBU112" s="4"/>
      <c r="CBV112" s="4"/>
      <c r="CBW112" s="4"/>
      <c r="CBX112" s="4"/>
      <c r="CBY112" s="4"/>
      <c r="CBZ112" s="4"/>
      <c r="CCA112" s="4"/>
      <c r="CCB112" s="4"/>
      <c r="CCC112" s="4"/>
      <c r="CCD112" s="4"/>
      <c r="CCE112" s="4"/>
      <c r="CCF112" s="4"/>
      <c r="CCG112" s="4"/>
      <c r="CCH112" s="4"/>
      <c r="CCI112" s="4"/>
      <c r="CCJ112" s="4"/>
      <c r="CCK112" s="4"/>
      <c r="CCL112" s="4"/>
      <c r="CCM112" s="4"/>
      <c r="CCN112" s="4"/>
      <c r="CCO112" s="4"/>
      <c r="CCP112" s="4"/>
      <c r="CCQ112" s="4"/>
      <c r="CCR112" s="4"/>
      <c r="CCS112" s="4"/>
      <c r="CCT112" s="4"/>
      <c r="CCU112" s="4"/>
      <c r="CCV112" s="4"/>
      <c r="CCW112" s="4"/>
      <c r="CCX112" s="4"/>
      <c r="CCY112" s="4"/>
      <c r="CCZ112" s="4"/>
      <c r="CDA112" s="4"/>
      <c r="CDB112" s="4"/>
      <c r="CDC112" s="4"/>
      <c r="CDD112" s="4"/>
      <c r="CDE112" s="4"/>
      <c r="CDF112" s="4"/>
      <c r="CDG112" s="4"/>
      <c r="CDH112" s="4"/>
      <c r="CDI112" s="4"/>
      <c r="CDJ112" s="4"/>
      <c r="CDK112" s="4"/>
      <c r="CDL112" s="4"/>
      <c r="CDM112" s="4"/>
      <c r="CDN112" s="4"/>
      <c r="CDO112" s="4"/>
      <c r="CDP112" s="4"/>
      <c r="CDQ112" s="4"/>
      <c r="CDR112" s="4"/>
      <c r="CDS112" s="4"/>
      <c r="CDT112" s="4"/>
      <c r="CDU112" s="4"/>
      <c r="CDV112" s="4"/>
      <c r="CDW112" s="4"/>
      <c r="CDX112" s="4"/>
      <c r="CDY112" s="4"/>
      <c r="CDZ112" s="4"/>
      <c r="CEA112" s="4"/>
      <c r="CEB112" s="4"/>
      <c r="CEC112" s="4"/>
      <c r="CED112" s="4"/>
      <c r="CEE112" s="4"/>
      <c r="CEF112" s="4"/>
      <c r="CEG112" s="4"/>
      <c r="CEH112" s="4"/>
      <c r="CEI112" s="4"/>
      <c r="CEJ112" s="4"/>
      <c r="CEK112" s="4"/>
      <c r="CEL112" s="4"/>
      <c r="CEM112" s="4"/>
      <c r="CEN112" s="4"/>
      <c r="CEO112" s="4"/>
      <c r="CEP112" s="4"/>
      <c r="CEQ112" s="4"/>
      <c r="CER112" s="4"/>
      <c r="CES112" s="4"/>
      <c r="CET112" s="4"/>
      <c r="CEU112" s="4"/>
      <c r="CEV112" s="4"/>
      <c r="CEW112" s="4"/>
      <c r="CEX112" s="4"/>
      <c r="CEY112" s="4"/>
      <c r="CEZ112" s="4"/>
      <c r="CFA112" s="4"/>
      <c r="CFB112" s="4"/>
      <c r="CFC112" s="4"/>
      <c r="CFD112" s="4"/>
      <c r="CFE112" s="4"/>
      <c r="CFF112" s="4"/>
      <c r="CFG112" s="4"/>
      <c r="CFH112" s="4"/>
      <c r="CFI112" s="4"/>
      <c r="CFJ112" s="4"/>
      <c r="CFK112" s="4"/>
      <c r="CFL112" s="4"/>
      <c r="CFM112" s="4"/>
      <c r="CFN112" s="4"/>
      <c r="CFO112" s="4"/>
      <c r="CFP112" s="4"/>
      <c r="CFQ112" s="4"/>
      <c r="CFR112" s="4"/>
      <c r="CFS112" s="4"/>
      <c r="CFT112" s="4"/>
      <c r="CFU112" s="4"/>
      <c r="CFV112" s="4"/>
      <c r="CFW112" s="4"/>
      <c r="CFX112" s="4"/>
      <c r="CFY112" s="4"/>
      <c r="CFZ112" s="4"/>
      <c r="CGA112" s="4"/>
      <c r="CGB112" s="4"/>
      <c r="CGC112" s="4"/>
      <c r="CGD112" s="4"/>
      <c r="CGE112" s="4"/>
      <c r="CGF112" s="4"/>
      <c r="CGG112" s="4"/>
      <c r="CGH112" s="4"/>
      <c r="CGI112" s="4"/>
      <c r="CGJ112" s="4"/>
      <c r="CGK112" s="4"/>
      <c r="CGL112" s="4"/>
      <c r="CGM112" s="4"/>
      <c r="CGN112" s="4"/>
      <c r="CGO112" s="4"/>
      <c r="CGP112" s="4"/>
      <c r="CGQ112" s="4"/>
      <c r="CGR112" s="4"/>
      <c r="CGS112" s="4"/>
      <c r="CGT112" s="4"/>
      <c r="CGU112" s="4"/>
      <c r="CGV112" s="4"/>
      <c r="CGW112" s="4"/>
      <c r="CGX112" s="4"/>
      <c r="CGY112" s="4"/>
      <c r="CGZ112" s="4"/>
      <c r="CHA112" s="4"/>
      <c r="CHB112" s="4"/>
      <c r="CHC112" s="4"/>
      <c r="CHD112" s="4"/>
      <c r="CHE112" s="4"/>
      <c r="CHF112" s="4"/>
      <c r="CHG112" s="4"/>
      <c r="CHH112" s="4"/>
      <c r="CHI112" s="4"/>
      <c r="CHJ112" s="4"/>
      <c r="CHK112" s="4"/>
      <c r="CHL112" s="4"/>
      <c r="CHM112" s="4"/>
      <c r="CHN112" s="4"/>
      <c r="CHO112" s="4"/>
      <c r="CHP112" s="4"/>
      <c r="CHQ112" s="4"/>
      <c r="CHR112" s="4"/>
      <c r="CHS112" s="4"/>
      <c r="CHT112" s="4"/>
      <c r="CHU112" s="4"/>
      <c r="CHV112" s="4"/>
      <c r="CHW112" s="4"/>
      <c r="CHX112" s="4"/>
      <c r="CHY112" s="4"/>
      <c r="CHZ112" s="4"/>
      <c r="CIA112" s="4"/>
      <c r="CIB112" s="4"/>
      <c r="CIC112" s="4"/>
      <c r="CID112" s="4"/>
      <c r="CIE112" s="4"/>
      <c r="CIF112" s="4"/>
      <c r="CIG112" s="4"/>
      <c r="CIH112" s="4"/>
      <c r="CII112" s="4"/>
      <c r="CIJ112" s="4"/>
      <c r="CIK112" s="4"/>
      <c r="CIL112" s="4"/>
      <c r="CIM112" s="4"/>
      <c r="CIN112" s="4"/>
      <c r="CIO112" s="4"/>
      <c r="CIP112" s="4"/>
      <c r="CIQ112" s="4"/>
      <c r="CIR112" s="4"/>
      <c r="CIS112" s="4"/>
      <c r="CIT112" s="4"/>
      <c r="CIU112" s="4"/>
      <c r="CIV112" s="4"/>
      <c r="CIW112" s="4"/>
      <c r="CIX112" s="4"/>
      <c r="CIY112" s="4"/>
      <c r="CIZ112" s="4"/>
      <c r="CJA112" s="4"/>
      <c r="CJB112" s="4"/>
      <c r="CJC112" s="4"/>
      <c r="CJD112" s="4"/>
      <c r="CJE112" s="4"/>
      <c r="CJF112" s="4"/>
      <c r="CJG112" s="4"/>
      <c r="CJH112" s="4"/>
      <c r="CJI112" s="4"/>
      <c r="CJJ112" s="4"/>
      <c r="CJK112" s="4"/>
      <c r="CJL112" s="4"/>
      <c r="CJM112" s="4"/>
      <c r="CJN112" s="4"/>
      <c r="CJO112" s="4"/>
      <c r="CJP112" s="4"/>
      <c r="CJQ112" s="4"/>
      <c r="CJR112" s="4"/>
      <c r="CJS112" s="4"/>
      <c r="CJT112" s="4"/>
      <c r="CJU112" s="4"/>
      <c r="CJV112" s="4"/>
      <c r="CJW112" s="4"/>
      <c r="CJX112" s="4"/>
      <c r="CJY112" s="4"/>
      <c r="CJZ112" s="4"/>
      <c r="CKA112" s="4"/>
      <c r="CKB112" s="4"/>
      <c r="CKC112" s="4"/>
      <c r="CKD112" s="4"/>
      <c r="CKE112" s="4"/>
      <c r="CKF112" s="4"/>
      <c r="CKG112" s="4"/>
      <c r="CKH112" s="4"/>
      <c r="CKI112" s="4"/>
      <c r="CKJ112" s="4"/>
      <c r="CKK112" s="4"/>
      <c r="CKL112" s="4"/>
      <c r="CKM112" s="4"/>
      <c r="CKN112" s="4"/>
      <c r="CKO112" s="4"/>
      <c r="CKP112" s="4"/>
      <c r="CKQ112" s="4"/>
      <c r="CKR112" s="4"/>
      <c r="CKS112" s="4"/>
      <c r="CKT112" s="4"/>
      <c r="CKU112" s="4"/>
      <c r="CKV112" s="4"/>
      <c r="CKW112" s="4"/>
      <c r="CKX112" s="4"/>
      <c r="CKY112" s="4"/>
      <c r="CKZ112" s="4"/>
      <c r="CLA112" s="4"/>
      <c r="CLB112" s="4"/>
      <c r="CLC112" s="4"/>
      <c r="CLD112" s="4"/>
      <c r="CLE112" s="4"/>
      <c r="CLF112" s="4"/>
      <c r="CLG112" s="4"/>
      <c r="CLH112" s="4"/>
      <c r="CLI112" s="4"/>
      <c r="CLJ112" s="4"/>
      <c r="CLK112" s="4"/>
      <c r="CLL112" s="4"/>
      <c r="CLM112" s="4"/>
      <c r="CLN112" s="4"/>
      <c r="CLO112" s="4"/>
      <c r="CLP112" s="4"/>
      <c r="CLQ112" s="4"/>
      <c r="CLR112" s="4"/>
      <c r="CLS112" s="4"/>
      <c r="CLT112" s="4"/>
      <c r="CLU112" s="4"/>
      <c r="CLV112" s="4"/>
      <c r="CLW112" s="4"/>
      <c r="CLX112" s="4"/>
      <c r="CLY112" s="4"/>
      <c r="CLZ112" s="4"/>
      <c r="CMA112" s="4"/>
      <c r="CMB112" s="4"/>
      <c r="CMC112" s="4"/>
      <c r="CMD112" s="4"/>
      <c r="CME112" s="4"/>
      <c r="CMF112" s="4"/>
      <c r="CMG112" s="4"/>
      <c r="CMH112" s="4"/>
      <c r="CMI112" s="4"/>
      <c r="CMJ112" s="4"/>
      <c r="CMK112" s="4"/>
      <c r="CML112" s="4"/>
      <c r="CMM112" s="4"/>
      <c r="CMN112" s="4"/>
      <c r="CMO112" s="4"/>
      <c r="CMP112" s="4"/>
      <c r="CMQ112" s="4"/>
      <c r="CMR112" s="4"/>
      <c r="CMS112" s="4"/>
      <c r="CMT112" s="4"/>
      <c r="CMU112" s="4"/>
      <c r="CMV112" s="4"/>
      <c r="CMW112" s="4"/>
      <c r="CMX112" s="4"/>
      <c r="CMY112" s="4"/>
      <c r="CMZ112" s="4"/>
      <c r="CNA112" s="4"/>
      <c r="CNB112" s="4"/>
      <c r="CNC112" s="4"/>
      <c r="CND112" s="4"/>
      <c r="CNE112" s="4"/>
      <c r="CNF112" s="4"/>
      <c r="CNG112" s="4"/>
      <c r="CNH112" s="4"/>
      <c r="CNI112" s="4"/>
      <c r="CNJ112" s="4"/>
      <c r="CNK112" s="4"/>
      <c r="CNL112" s="4"/>
      <c r="CNM112" s="4"/>
      <c r="CNN112" s="4"/>
      <c r="CNO112" s="4"/>
      <c r="CNP112" s="4"/>
      <c r="CNQ112" s="4"/>
      <c r="CNR112" s="4"/>
      <c r="CNS112" s="4"/>
      <c r="CNT112" s="4"/>
      <c r="CNU112" s="4"/>
      <c r="CNV112" s="4"/>
      <c r="CNW112" s="4"/>
      <c r="CNX112" s="4"/>
      <c r="CNY112" s="4"/>
      <c r="CNZ112" s="4"/>
      <c r="COA112" s="4"/>
      <c r="COB112" s="4"/>
      <c r="COC112" s="4"/>
      <c r="COD112" s="4"/>
      <c r="COE112" s="4"/>
      <c r="COF112" s="4"/>
      <c r="COG112" s="4"/>
      <c r="COH112" s="4"/>
      <c r="COI112" s="4"/>
      <c r="COJ112" s="4"/>
      <c r="COK112" s="4"/>
      <c r="COL112" s="4"/>
      <c r="COM112" s="4"/>
      <c r="CON112" s="4"/>
      <c r="COO112" s="4"/>
      <c r="COP112" s="4"/>
      <c r="COQ112" s="4"/>
      <c r="COR112" s="4"/>
      <c r="COS112" s="4"/>
      <c r="COT112" s="4"/>
      <c r="COU112" s="4"/>
      <c r="COV112" s="4"/>
      <c r="COW112" s="4"/>
      <c r="COX112" s="4"/>
      <c r="COY112" s="4"/>
      <c r="COZ112" s="4"/>
      <c r="CPA112" s="4"/>
      <c r="CPB112" s="4"/>
      <c r="CPC112" s="4"/>
      <c r="CPD112" s="4"/>
      <c r="CPE112" s="4"/>
      <c r="CPF112" s="4"/>
      <c r="CPG112" s="4"/>
      <c r="CPH112" s="4"/>
      <c r="CPI112" s="4"/>
      <c r="CPJ112" s="4"/>
      <c r="CPK112" s="4"/>
      <c r="CPL112" s="4"/>
      <c r="CPM112" s="4"/>
      <c r="CPN112" s="4"/>
      <c r="CPO112" s="4"/>
      <c r="CPP112" s="4"/>
      <c r="CPQ112" s="4"/>
      <c r="CPR112" s="4"/>
      <c r="CPS112" s="4"/>
      <c r="CPT112" s="4"/>
      <c r="CPU112" s="4"/>
      <c r="CPV112" s="4"/>
      <c r="CPW112" s="4"/>
      <c r="CPX112" s="4"/>
      <c r="CPY112" s="4"/>
      <c r="CPZ112" s="4"/>
      <c r="CQA112" s="4"/>
      <c r="CQB112" s="4"/>
      <c r="CQC112" s="4"/>
      <c r="CQD112" s="4"/>
      <c r="CQE112" s="4"/>
      <c r="CQF112" s="4"/>
      <c r="CQG112" s="4"/>
      <c r="CQH112" s="4"/>
      <c r="CQI112" s="4"/>
      <c r="CQJ112" s="4"/>
      <c r="CQK112" s="4"/>
      <c r="CQL112" s="4"/>
      <c r="CQM112" s="4"/>
      <c r="CQN112" s="4"/>
      <c r="CQO112" s="4"/>
      <c r="CQP112" s="4"/>
      <c r="CQQ112" s="4"/>
      <c r="CQR112" s="4"/>
      <c r="CQS112" s="4"/>
      <c r="CQT112" s="4"/>
      <c r="CQU112" s="4"/>
      <c r="CQV112" s="4"/>
      <c r="CQW112" s="4"/>
      <c r="CQX112" s="4"/>
      <c r="CQY112" s="4"/>
      <c r="CQZ112" s="4"/>
      <c r="CRA112" s="4"/>
      <c r="CRB112" s="4"/>
      <c r="CRC112" s="4"/>
      <c r="CRD112" s="4"/>
      <c r="CRE112" s="4"/>
      <c r="CRF112" s="4"/>
      <c r="CRG112" s="4"/>
      <c r="CRH112" s="4"/>
      <c r="CRI112" s="4"/>
      <c r="CRJ112" s="4"/>
      <c r="CRK112" s="4"/>
      <c r="CRL112" s="4"/>
      <c r="CRM112" s="4"/>
      <c r="CRN112" s="4"/>
      <c r="CRO112" s="4"/>
      <c r="CRP112" s="4"/>
      <c r="CRQ112" s="4"/>
      <c r="CRR112" s="4"/>
      <c r="CRS112" s="4"/>
      <c r="CRT112" s="4"/>
      <c r="CRU112" s="4"/>
      <c r="CRV112" s="4"/>
      <c r="CRW112" s="4"/>
      <c r="CRX112" s="4"/>
      <c r="CRY112" s="4"/>
      <c r="CRZ112" s="4"/>
      <c r="CSA112" s="4"/>
      <c r="CSB112" s="4"/>
      <c r="CSC112" s="4"/>
      <c r="CSD112" s="4"/>
      <c r="CSE112" s="4"/>
      <c r="CSF112" s="4"/>
      <c r="CSG112" s="4"/>
      <c r="CSH112" s="4"/>
      <c r="CSI112" s="4"/>
      <c r="CSJ112" s="4"/>
      <c r="CSK112" s="4"/>
      <c r="CSL112" s="4"/>
      <c r="CSM112" s="4"/>
      <c r="CSN112" s="4"/>
      <c r="CSO112" s="4"/>
      <c r="CSP112" s="4"/>
      <c r="CSQ112" s="4"/>
      <c r="CSR112" s="4"/>
      <c r="CSS112" s="4"/>
      <c r="CST112" s="4"/>
      <c r="CSU112" s="4"/>
      <c r="CSV112" s="4"/>
      <c r="CSW112" s="4"/>
      <c r="CSX112" s="4"/>
      <c r="CSY112" s="4"/>
      <c r="CSZ112" s="4"/>
      <c r="CTA112" s="4"/>
      <c r="CTB112" s="4"/>
      <c r="CTC112" s="4"/>
      <c r="CTD112" s="4"/>
      <c r="CTE112" s="4"/>
      <c r="CTF112" s="4"/>
      <c r="CTG112" s="4"/>
      <c r="CTH112" s="4"/>
      <c r="CTI112" s="4"/>
      <c r="CTJ112" s="4"/>
      <c r="CTK112" s="4"/>
      <c r="CTL112" s="4"/>
      <c r="CTM112" s="4"/>
      <c r="CTN112" s="4"/>
      <c r="CTO112" s="4"/>
      <c r="CTP112" s="4"/>
      <c r="CTQ112" s="4"/>
      <c r="CTR112" s="4"/>
      <c r="CTS112" s="4"/>
      <c r="CTT112" s="4"/>
      <c r="CTU112" s="4"/>
      <c r="CTV112" s="4"/>
      <c r="CTW112" s="4"/>
      <c r="CTX112" s="4"/>
      <c r="CTY112" s="4"/>
      <c r="CTZ112" s="4"/>
      <c r="CUA112" s="4"/>
      <c r="CUB112" s="4"/>
      <c r="CUC112" s="4"/>
      <c r="CUD112" s="4"/>
      <c r="CUE112" s="4"/>
      <c r="CUF112" s="4"/>
      <c r="CUG112" s="4"/>
      <c r="CUH112" s="4"/>
      <c r="CUI112" s="4"/>
      <c r="CUJ112" s="4"/>
      <c r="CUK112" s="4"/>
      <c r="CUL112" s="4"/>
      <c r="CUM112" s="4"/>
      <c r="CUN112" s="4"/>
      <c r="CUO112" s="4"/>
      <c r="CUP112" s="4"/>
      <c r="CUQ112" s="4"/>
      <c r="CUR112" s="4"/>
      <c r="CUS112" s="4"/>
      <c r="CUT112" s="4"/>
      <c r="CUU112" s="4"/>
      <c r="CUV112" s="4"/>
      <c r="CUW112" s="4"/>
      <c r="CUX112" s="4"/>
      <c r="CUY112" s="4"/>
      <c r="CUZ112" s="4"/>
      <c r="CVA112" s="4"/>
      <c r="CVB112" s="4"/>
      <c r="CVC112" s="4"/>
      <c r="CVD112" s="4"/>
      <c r="CVE112" s="4"/>
      <c r="CVF112" s="4"/>
      <c r="CVG112" s="4"/>
      <c r="CVH112" s="4"/>
      <c r="CVI112" s="4"/>
      <c r="CVJ112" s="4"/>
      <c r="CVK112" s="4"/>
      <c r="CVL112" s="4"/>
      <c r="CVM112" s="4"/>
      <c r="CVN112" s="4"/>
      <c r="CVO112" s="4"/>
      <c r="CVP112" s="4"/>
      <c r="CVQ112" s="4"/>
      <c r="CVR112" s="4"/>
      <c r="CVS112" s="4"/>
      <c r="CVT112" s="4"/>
      <c r="CVU112" s="4"/>
      <c r="CVV112" s="4"/>
      <c r="CVW112" s="4"/>
      <c r="CVX112" s="4"/>
      <c r="CVY112" s="4"/>
      <c r="CVZ112" s="4"/>
      <c r="CWA112" s="4"/>
      <c r="CWB112" s="4"/>
      <c r="CWC112" s="4"/>
      <c r="CWD112" s="4"/>
      <c r="CWE112" s="4"/>
      <c r="CWF112" s="4"/>
      <c r="CWG112" s="4"/>
      <c r="CWH112" s="4"/>
      <c r="CWI112" s="4"/>
      <c r="CWJ112" s="4"/>
      <c r="CWK112" s="4"/>
      <c r="CWL112" s="4"/>
      <c r="CWM112" s="4"/>
      <c r="CWN112" s="4"/>
      <c r="CWO112" s="4"/>
      <c r="CWP112" s="4"/>
      <c r="CWQ112" s="4"/>
      <c r="CWR112" s="4"/>
      <c r="CWS112" s="4"/>
      <c r="CWT112" s="4"/>
      <c r="CWU112" s="4"/>
      <c r="CWV112" s="4"/>
      <c r="CWW112" s="4"/>
      <c r="CWX112" s="4"/>
      <c r="CWY112" s="4"/>
      <c r="CWZ112" s="4"/>
      <c r="CXA112" s="4"/>
      <c r="CXB112" s="4"/>
      <c r="CXC112" s="4"/>
      <c r="CXD112" s="4"/>
      <c r="CXE112" s="4"/>
      <c r="CXF112" s="4"/>
      <c r="CXG112" s="4"/>
      <c r="CXH112" s="4"/>
      <c r="CXI112" s="4"/>
      <c r="CXJ112" s="4"/>
      <c r="CXK112" s="4"/>
      <c r="CXL112" s="4"/>
      <c r="CXM112" s="4"/>
      <c r="CXN112" s="4"/>
      <c r="CXO112" s="4"/>
      <c r="CXP112" s="4"/>
      <c r="CXQ112" s="4"/>
      <c r="CXR112" s="4"/>
      <c r="CXS112" s="4"/>
      <c r="CXT112" s="4"/>
      <c r="CXU112" s="4"/>
      <c r="CXV112" s="4"/>
      <c r="CXW112" s="4"/>
      <c r="CXX112" s="4"/>
      <c r="CXY112" s="4"/>
      <c r="CXZ112" s="4"/>
      <c r="CYA112" s="4"/>
      <c r="CYB112" s="4"/>
      <c r="CYC112" s="4"/>
      <c r="CYD112" s="4"/>
      <c r="CYE112" s="4"/>
      <c r="CYF112" s="4"/>
      <c r="CYG112" s="4"/>
      <c r="CYH112" s="4"/>
      <c r="CYI112" s="4"/>
      <c r="CYJ112" s="4"/>
      <c r="CYK112" s="4"/>
      <c r="CYL112" s="4"/>
      <c r="CYM112" s="4"/>
      <c r="CYN112" s="4"/>
      <c r="CYO112" s="4"/>
      <c r="CYP112" s="4"/>
      <c r="CYQ112" s="4"/>
      <c r="CYR112" s="4"/>
      <c r="CYS112" s="4"/>
      <c r="CYT112" s="4"/>
      <c r="CYU112" s="4"/>
      <c r="CYV112" s="4"/>
      <c r="CYW112" s="4"/>
      <c r="CYX112" s="4"/>
      <c r="CYY112" s="4"/>
      <c r="CYZ112" s="4"/>
      <c r="CZA112" s="4"/>
      <c r="CZB112" s="4"/>
      <c r="CZC112" s="4"/>
      <c r="CZD112" s="4"/>
      <c r="CZE112" s="4"/>
      <c r="CZF112" s="4"/>
      <c r="CZG112" s="4"/>
      <c r="CZH112" s="4"/>
      <c r="CZI112" s="4"/>
      <c r="CZJ112" s="4"/>
      <c r="CZK112" s="4"/>
      <c r="CZL112" s="4"/>
      <c r="CZM112" s="4"/>
      <c r="CZN112" s="4"/>
      <c r="CZO112" s="4"/>
      <c r="CZP112" s="4"/>
      <c r="CZQ112" s="4"/>
      <c r="CZR112" s="4"/>
      <c r="CZS112" s="4"/>
      <c r="CZT112" s="4"/>
      <c r="CZU112" s="4"/>
      <c r="CZV112" s="4"/>
      <c r="CZW112" s="4"/>
      <c r="CZX112" s="4"/>
      <c r="CZY112" s="4"/>
      <c r="CZZ112" s="4"/>
      <c r="DAA112" s="4"/>
      <c r="DAB112" s="4"/>
      <c r="DAC112" s="4"/>
      <c r="DAD112" s="4"/>
      <c r="DAE112" s="4"/>
      <c r="DAF112" s="4"/>
      <c r="DAG112" s="4"/>
      <c r="DAH112" s="4"/>
      <c r="DAI112" s="4"/>
      <c r="DAJ112" s="4"/>
      <c r="DAK112" s="4"/>
      <c r="DAL112" s="4"/>
      <c r="DAM112" s="4"/>
      <c r="DAN112" s="4"/>
      <c r="DAO112" s="4"/>
      <c r="DAP112" s="4"/>
      <c r="DAQ112" s="4"/>
      <c r="DAR112" s="4"/>
      <c r="DAS112" s="4"/>
      <c r="DAT112" s="4"/>
      <c r="DAU112" s="4"/>
      <c r="DAV112" s="4"/>
      <c r="DAW112" s="4"/>
      <c r="DAX112" s="4"/>
      <c r="DAY112" s="4"/>
      <c r="DAZ112" s="4"/>
      <c r="DBA112" s="4"/>
      <c r="DBB112" s="4"/>
      <c r="DBC112" s="4"/>
      <c r="DBD112" s="4"/>
      <c r="DBE112" s="4"/>
      <c r="DBF112" s="4"/>
      <c r="DBG112" s="4"/>
      <c r="DBH112" s="4"/>
      <c r="DBI112" s="4"/>
      <c r="DBJ112" s="4"/>
      <c r="DBK112" s="4"/>
      <c r="DBL112" s="4"/>
      <c r="DBM112" s="4"/>
      <c r="DBN112" s="4"/>
      <c r="DBO112" s="4"/>
      <c r="DBP112" s="4"/>
      <c r="DBQ112" s="4"/>
      <c r="DBR112" s="4"/>
      <c r="DBS112" s="4"/>
      <c r="DBT112" s="4"/>
      <c r="DBU112" s="4"/>
      <c r="DBV112" s="4"/>
      <c r="DBW112" s="4"/>
      <c r="DBX112" s="4"/>
      <c r="DBY112" s="4"/>
      <c r="DBZ112" s="4"/>
      <c r="DCA112" s="4"/>
      <c r="DCB112" s="4"/>
      <c r="DCC112" s="4"/>
      <c r="DCD112" s="4"/>
      <c r="DCE112" s="4"/>
      <c r="DCF112" s="4"/>
      <c r="DCG112" s="4"/>
      <c r="DCH112" s="4"/>
      <c r="DCI112" s="4"/>
      <c r="DCJ112" s="4"/>
      <c r="DCK112" s="4"/>
      <c r="DCL112" s="4"/>
      <c r="DCM112" s="4"/>
      <c r="DCN112" s="4"/>
      <c r="DCO112" s="4"/>
      <c r="DCP112" s="4"/>
      <c r="DCQ112" s="4"/>
      <c r="DCR112" s="4"/>
      <c r="DCS112" s="4"/>
      <c r="DCT112" s="4"/>
      <c r="DCU112" s="4"/>
      <c r="DCV112" s="4"/>
      <c r="DCW112" s="4"/>
      <c r="DCX112" s="4"/>
      <c r="DCY112" s="4"/>
      <c r="DCZ112" s="4"/>
      <c r="DDA112" s="4"/>
      <c r="DDB112" s="4"/>
      <c r="DDC112" s="4"/>
      <c r="DDD112" s="4"/>
      <c r="DDE112" s="4"/>
      <c r="DDF112" s="4"/>
      <c r="DDG112" s="4"/>
      <c r="DDH112" s="4"/>
      <c r="DDI112" s="4"/>
      <c r="DDJ112" s="4"/>
      <c r="DDK112" s="4"/>
      <c r="DDL112" s="4"/>
      <c r="DDM112" s="4"/>
      <c r="DDN112" s="4"/>
      <c r="DDO112" s="4"/>
      <c r="DDP112" s="4"/>
      <c r="DDQ112" s="4"/>
      <c r="DDR112" s="4"/>
      <c r="DDS112" s="4"/>
      <c r="DDT112" s="4"/>
      <c r="DDU112" s="4"/>
      <c r="DDV112" s="4"/>
      <c r="DDW112" s="4"/>
      <c r="DDX112" s="4"/>
      <c r="DDY112" s="4"/>
      <c r="DDZ112" s="4"/>
      <c r="DEA112" s="4"/>
      <c r="DEB112" s="4"/>
      <c r="DEC112" s="4"/>
      <c r="DED112" s="4"/>
      <c r="DEE112" s="4"/>
      <c r="DEF112" s="4"/>
      <c r="DEG112" s="4"/>
      <c r="DEH112" s="4"/>
      <c r="DEI112" s="4"/>
      <c r="DEJ112" s="4"/>
      <c r="DEK112" s="4"/>
      <c r="DEL112" s="4"/>
      <c r="DEM112" s="4"/>
      <c r="DEN112" s="4"/>
      <c r="DEO112" s="4"/>
      <c r="DEP112" s="4"/>
      <c r="DEQ112" s="4"/>
      <c r="DER112" s="4"/>
      <c r="DES112" s="4"/>
      <c r="DET112" s="4"/>
      <c r="DEU112" s="4"/>
      <c r="DEV112" s="4"/>
      <c r="DEW112" s="4"/>
      <c r="DEX112" s="4"/>
      <c r="DEY112" s="4"/>
      <c r="DEZ112" s="4"/>
      <c r="DFA112" s="4"/>
      <c r="DFB112" s="4"/>
      <c r="DFC112" s="4"/>
      <c r="DFD112" s="4"/>
      <c r="DFE112" s="4"/>
      <c r="DFF112" s="4"/>
      <c r="DFG112" s="4"/>
      <c r="DFH112" s="4"/>
      <c r="DFI112" s="4"/>
      <c r="DFJ112" s="4"/>
      <c r="DFK112" s="4"/>
      <c r="DFL112" s="4"/>
      <c r="DFM112" s="4"/>
      <c r="DFN112" s="4"/>
      <c r="DFO112" s="4"/>
      <c r="DFP112" s="4"/>
      <c r="DFQ112" s="4"/>
      <c r="DFR112" s="4"/>
      <c r="DFS112" s="4"/>
      <c r="DFT112" s="4"/>
      <c r="DFU112" s="4"/>
      <c r="DFV112" s="4"/>
      <c r="DFW112" s="4"/>
      <c r="DFX112" s="4"/>
      <c r="DFY112" s="4"/>
      <c r="DFZ112" s="4"/>
      <c r="DGA112" s="4"/>
      <c r="DGB112" s="4"/>
      <c r="DGC112" s="4"/>
      <c r="DGD112" s="4"/>
      <c r="DGE112" s="4"/>
      <c r="DGF112" s="4"/>
      <c r="DGG112" s="4"/>
      <c r="DGH112" s="4"/>
      <c r="DGI112" s="4"/>
      <c r="DGJ112" s="4"/>
      <c r="DGK112" s="4"/>
      <c r="DGL112" s="4"/>
      <c r="DGM112" s="4"/>
      <c r="DGN112" s="4"/>
      <c r="DGO112" s="4"/>
      <c r="DGP112" s="4"/>
      <c r="DGQ112" s="4"/>
      <c r="DGR112" s="4"/>
      <c r="DGS112" s="4"/>
      <c r="DGT112" s="4"/>
      <c r="DGU112" s="4"/>
      <c r="DGV112" s="4"/>
      <c r="DGW112" s="4"/>
      <c r="DGX112" s="4"/>
      <c r="DGY112" s="4"/>
      <c r="DGZ112" s="4"/>
      <c r="DHA112" s="4"/>
      <c r="DHB112" s="4"/>
      <c r="DHC112" s="4"/>
      <c r="DHD112" s="4"/>
      <c r="DHE112" s="4"/>
      <c r="DHF112" s="4"/>
      <c r="DHG112" s="4"/>
      <c r="DHH112" s="4"/>
      <c r="DHI112" s="4"/>
      <c r="DHJ112" s="4"/>
      <c r="DHK112" s="4"/>
      <c r="DHL112" s="4"/>
      <c r="DHM112" s="4"/>
      <c r="DHN112" s="4"/>
      <c r="DHO112" s="4"/>
      <c r="DHP112" s="4"/>
      <c r="DHQ112" s="4"/>
      <c r="DHR112" s="4"/>
      <c r="DHS112" s="4"/>
      <c r="DHT112" s="4"/>
      <c r="DHU112" s="4"/>
      <c r="DHV112" s="4"/>
      <c r="DHW112" s="4"/>
      <c r="DHX112" s="4"/>
      <c r="DHY112" s="4"/>
      <c r="DHZ112" s="4"/>
      <c r="DIA112" s="4"/>
      <c r="DIB112" s="4"/>
      <c r="DIC112" s="4"/>
      <c r="DID112" s="4"/>
      <c r="DIE112" s="4"/>
      <c r="DIF112" s="4"/>
      <c r="DIG112" s="4"/>
      <c r="DIH112" s="4"/>
      <c r="DII112" s="4"/>
      <c r="DIJ112" s="4"/>
      <c r="DIK112" s="4"/>
      <c r="DIL112" s="4"/>
      <c r="DIM112" s="4"/>
      <c r="DIN112" s="4"/>
      <c r="DIO112" s="4"/>
      <c r="DIP112" s="4"/>
      <c r="DIQ112" s="4"/>
      <c r="DIR112" s="4"/>
      <c r="DIS112" s="4"/>
      <c r="DIT112" s="4"/>
      <c r="DIU112" s="4"/>
      <c r="DIV112" s="4"/>
      <c r="DIW112" s="4"/>
      <c r="DIX112" s="4"/>
      <c r="DIY112" s="4"/>
      <c r="DIZ112" s="4"/>
      <c r="DJA112" s="4"/>
      <c r="DJB112" s="4"/>
      <c r="DJC112" s="4"/>
      <c r="DJD112" s="4"/>
      <c r="DJE112" s="4"/>
      <c r="DJF112" s="4"/>
      <c r="DJG112" s="4"/>
      <c r="DJH112" s="4"/>
      <c r="DJI112" s="4"/>
      <c r="DJJ112" s="4"/>
      <c r="DJK112" s="4"/>
      <c r="DJL112" s="4"/>
      <c r="DJM112" s="4"/>
      <c r="DJN112" s="4"/>
      <c r="DJO112" s="4"/>
      <c r="DJP112" s="4"/>
      <c r="DJQ112" s="4"/>
      <c r="DJR112" s="4"/>
      <c r="DJS112" s="4"/>
      <c r="DJT112" s="4"/>
      <c r="DJU112" s="4"/>
      <c r="DJV112" s="4"/>
      <c r="DJW112" s="4"/>
      <c r="DJX112" s="4"/>
      <c r="DJY112" s="4"/>
      <c r="DJZ112" s="4"/>
      <c r="DKA112" s="4"/>
      <c r="DKB112" s="4"/>
      <c r="DKC112" s="4"/>
      <c r="DKD112" s="4"/>
      <c r="DKE112" s="4"/>
      <c r="DKF112" s="4"/>
      <c r="DKG112" s="4"/>
      <c r="DKH112" s="4"/>
      <c r="DKI112" s="4"/>
      <c r="DKJ112" s="4"/>
      <c r="DKK112" s="4"/>
      <c r="DKL112" s="4"/>
      <c r="DKM112" s="4"/>
      <c r="DKN112" s="4"/>
      <c r="DKO112" s="4"/>
      <c r="DKP112" s="4"/>
      <c r="DKQ112" s="4"/>
      <c r="DKR112" s="4"/>
      <c r="DKS112" s="4"/>
      <c r="DKT112" s="4"/>
      <c r="DKU112" s="4"/>
      <c r="DKV112" s="4"/>
      <c r="DKW112" s="4"/>
      <c r="DKX112" s="4"/>
      <c r="DKY112" s="4"/>
      <c r="DKZ112" s="4"/>
      <c r="DLA112" s="4"/>
      <c r="DLB112" s="4"/>
      <c r="DLC112" s="4"/>
      <c r="DLD112" s="4"/>
      <c r="DLE112" s="4"/>
      <c r="DLF112" s="4"/>
      <c r="DLG112" s="4"/>
      <c r="DLH112" s="4"/>
      <c r="DLI112" s="4"/>
      <c r="DLJ112" s="4"/>
      <c r="DLK112" s="4"/>
      <c r="DLL112" s="4"/>
      <c r="DLM112" s="4"/>
      <c r="DLN112" s="4"/>
      <c r="DLO112" s="4"/>
      <c r="DLP112" s="4"/>
      <c r="DLQ112" s="4"/>
      <c r="DLR112" s="4"/>
      <c r="DLS112" s="4"/>
      <c r="DLT112" s="4"/>
      <c r="DLU112" s="4"/>
      <c r="DLV112" s="4"/>
      <c r="DLW112" s="4"/>
      <c r="DLX112" s="4"/>
      <c r="DLY112" s="4"/>
      <c r="DLZ112" s="4"/>
      <c r="DMA112" s="4"/>
      <c r="DMB112" s="4"/>
      <c r="DMC112" s="4"/>
      <c r="DMD112" s="4"/>
      <c r="DME112" s="4"/>
      <c r="DMF112" s="4"/>
      <c r="DMG112" s="4"/>
      <c r="DMH112" s="4"/>
      <c r="DMI112" s="4"/>
      <c r="DMJ112" s="4"/>
      <c r="DMK112" s="4"/>
      <c r="DML112" s="4"/>
      <c r="DMM112" s="4"/>
      <c r="DMN112" s="4"/>
      <c r="DMO112" s="4"/>
      <c r="DMP112" s="4"/>
      <c r="DMQ112" s="4"/>
      <c r="DMR112" s="4"/>
      <c r="DMS112" s="4"/>
      <c r="DMT112" s="4"/>
      <c r="DMU112" s="4"/>
      <c r="DMV112" s="4"/>
      <c r="DMW112" s="4"/>
      <c r="DMX112" s="4"/>
      <c r="DMY112" s="4"/>
      <c r="DMZ112" s="4"/>
      <c r="DNA112" s="4"/>
      <c r="DNB112" s="4"/>
      <c r="DNC112" s="4"/>
      <c r="DND112" s="4"/>
      <c r="DNE112" s="4"/>
      <c r="DNF112" s="4"/>
      <c r="DNG112" s="4"/>
      <c r="DNH112" s="4"/>
      <c r="DNI112" s="4"/>
      <c r="DNJ112" s="4"/>
      <c r="DNK112" s="4"/>
      <c r="DNL112" s="4"/>
      <c r="DNM112" s="4"/>
      <c r="DNN112" s="4"/>
      <c r="DNO112" s="4"/>
      <c r="DNP112" s="4"/>
      <c r="DNQ112" s="4"/>
      <c r="DNR112" s="4"/>
      <c r="DNS112" s="4"/>
      <c r="DNT112" s="4"/>
      <c r="DNU112" s="4"/>
      <c r="DNV112" s="4"/>
      <c r="DNW112" s="4"/>
      <c r="DNX112" s="4"/>
      <c r="DNY112" s="4"/>
      <c r="DNZ112" s="4"/>
      <c r="DOA112" s="4"/>
      <c r="DOB112" s="4"/>
      <c r="DOC112" s="4"/>
      <c r="DOD112" s="4"/>
      <c r="DOE112" s="4"/>
      <c r="DOF112" s="4"/>
      <c r="DOG112" s="4"/>
      <c r="DOH112" s="4"/>
      <c r="DOI112" s="4"/>
      <c r="DOJ112" s="4"/>
      <c r="DOK112" s="4"/>
      <c r="DOL112" s="4"/>
      <c r="DOM112" s="4"/>
      <c r="DON112" s="4"/>
      <c r="DOO112" s="4"/>
      <c r="DOP112" s="4"/>
      <c r="DOQ112" s="4"/>
      <c r="DOR112" s="4"/>
      <c r="DOS112" s="4"/>
      <c r="DOT112" s="4"/>
      <c r="DOU112" s="4"/>
      <c r="DOV112" s="4"/>
      <c r="DOW112" s="4"/>
      <c r="DOX112" s="4"/>
      <c r="DOY112" s="4"/>
      <c r="DOZ112" s="4"/>
      <c r="DPA112" s="4"/>
      <c r="DPB112" s="4"/>
      <c r="DPC112" s="4"/>
      <c r="DPD112" s="4"/>
      <c r="DPE112" s="4"/>
      <c r="DPF112" s="4"/>
      <c r="DPG112" s="4"/>
      <c r="DPH112" s="4"/>
      <c r="DPI112" s="4"/>
      <c r="DPJ112" s="4"/>
      <c r="DPK112" s="4"/>
      <c r="DPL112" s="4"/>
      <c r="DPM112" s="4"/>
      <c r="DPN112" s="4"/>
      <c r="DPO112" s="4"/>
      <c r="DPP112" s="4"/>
      <c r="DPQ112" s="4"/>
      <c r="DPR112" s="4"/>
      <c r="DPS112" s="4"/>
      <c r="DPT112" s="4"/>
      <c r="DPU112" s="4"/>
      <c r="DPV112" s="4"/>
      <c r="DPW112" s="4"/>
      <c r="DPX112" s="4"/>
      <c r="DPY112" s="4"/>
      <c r="DPZ112" s="4"/>
      <c r="DQA112" s="4"/>
      <c r="DQB112" s="4"/>
      <c r="DQC112" s="4"/>
      <c r="DQD112" s="4"/>
      <c r="DQE112" s="4"/>
      <c r="DQF112" s="4"/>
      <c r="DQG112" s="4"/>
      <c r="DQH112" s="4"/>
      <c r="DQI112" s="4"/>
      <c r="DQJ112" s="4"/>
      <c r="DQK112" s="4"/>
      <c r="DQL112" s="4"/>
      <c r="DQM112" s="4"/>
      <c r="DQN112" s="4"/>
      <c r="DQO112" s="4"/>
      <c r="DQP112" s="4"/>
      <c r="DQQ112" s="4"/>
      <c r="DQR112" s="4"/>
      <c r="DQS112" s="4"/>
      <c r="DQT112" s="4"/>
      <c r="DQU112" s="4"/>
      <c r="DQV112" s="4"/>
      <c r="DQW112" s="4"/>
      <c r="DQX112" s="4"/>
      <c r="DQY112" s="4"/>
      <c r="DQZ112" s="4"/>
      <c r="DRA112" s="4"/>
      <c r="DRB112" s="4"/>
      <c r="DRC112" s="4"/>
      <c r="DRD112" s="4"/>
      <c r="DRE112" s="4"/>
      <c r="DRF112" s="4"/>
      <c r="DRG112" s="4"/>
      <c r="DRH112" s="4"/>
      <c r="DRI112" s="4"/>
      <c r="DRJ112" s="4"/>
      <c r="DRK112" s="4"/>
      <c r="DRL112" s="4"/>
      <c r="DRM112" s="4"/>
      <c r="DRN112" s="4"/>
      <c r="DRO112" s="4"/>
      <c r="DRP112" s="4"/>
      <c r="DRQ112" s="4"/>
      <c r="DRR112" s="4"/>
      <c r="DRS112" s="4"/>
      <c r="DRT112" s="4"/>
      <c r="DRU112" s="4"/>
      <c r="DRV112" s="4"/>
      <c r="DRW112" s="4"/>
      <c r="DRX112" s="4"/>
      <c r="DRY112" s="4"/>
      <c r="DRZ112" s="4"/>
      <c r="DSA112" s="4"/>
      <c r="DSB112" s="4"/>
      <c r="DSC112" s="4"/>
      <c r="DSD112" s="4"/>
      <c r="DSE112" s="4"/>
      <c r="DSF112" s="4"/>
      <c r="DSG112" s="4"/>
      <c r="DSH112" s="4"/>
      <c r="DSI112" s="4"/>
      <c r="DSJ112" s="4"/>
      <c r="DSK112" s="4"/>
      <c r="DSL112" s="4"/>
      <c r="DSM112" s="4"/>
      <c r="DSN112" s="4"/>
      <c r="DSO112" s="4"/>
      <c r="DSP112" s="4"/>
      <c r="DSQ112" s="4"/>
      <c r="DSR112" s="4"/>
      <c r="DSS112" s="4"/>
      <c r="DST112" s="4"/>
      <c r="DSU112" s="4"/>
      <c r="DSV112" s="4"/>
      <c r="DSW112" s="4"/>
      <c r="DSX112" s="4"/>
      <c r="DSY112" s="4"/>
      <c r="DSZ112" s="4"/>
      <c r="DTA112" s="4"/>
      <c r="DTB112" s="4"/>
      <c r="DTC112" s="4"/>
      <c r="DTD112" s="4"/>
      <c r="DTE112" s="4"/>
      <c r="DTF112" s="4"/>
      <c r="DTG112" s="4"/>
      <c r="DTH112" s="4"/>
      <c r="DTI112" s="4"/>
      <c r="DTJ112" s="4"/>
      <c r="DTK112" s="4"/>
      <c r="DTL112" s="4"/>
      <c r="DTM112" s="4"/>
      <c r="DTN112" s="4"/>
      <c r="DTO112" s="4"/>
      <c r="DTP112" s="4"/>
      <c r="DTQ112" s="4"/>
      <c r="DTR112" s="4"/>
      <c r="DTS112" s="4"/>
      <c r="DTT112" s="4"/>
      <c r="DTU112" s="4"/>
      <c r="DTV112" s="4"/>
      <c r="DTW112" s="4"/>
      <c r="DTX112" s="4"/>
      <c r="DTY112" s="4"/>
      <c r="DTZ112" s="4"/>
      <c r="DUA112" s="4"/>
      <c r="DUB112" s="4"/>
      <c r="DUC112" s="4"/>
      <c r="DUD112" s="4"/>
      <c r="DUE112" s="4"/>
      <c r="DUF112" s="4"/>
      <c r="DUG112" s="4"/>
      <c r="DUH112" s="4"/>
      <c r="DUI112" s="4"/>
      <c r="DUJ112" s="4"/>
      <c r="DUK112" s="4"/>
      <c r="DUL112" s="4"/>
      <c r="DUM112" s="4"/>
      <c r="DUN112" s="4"/>
      <c r="DUO112" s="4"/>
      <c r="DUP112" s="4"/>
      <c r="DUQ112" s="4"/>
      <c r="DUR112" s="4"/>
      <c r="DUS112" s="4"/>
      <c r="DUT112" s="4"/>
      <c r="DUU112" s="4"/>
      <c r="DUV112" s="4"/>
      <c r="DUW112" s="4"/>
      <c r="DUX112" s="4"/>
      <c r="DUY112" s="4"/>
      <c r="DUZ112" s="4"/>
      <c r="DVA112" s="4"/>
      <c r="DVB112" s="4"/>
      <c r="DVC112" s="4"/>
      <c r="DVD112" s="4"/>
      <c r="DVE112" s="4"/>
      <c r="DVF112" s="4"/>
      <c r="DVG112" s="4"/>
      <c r="DVH112" s="4"/>
      <c r="DVI112" s="4"/>
      <c r="DVJ112" s="4"/>
      <c r="DVK112" s="4"/>
      <c r="DVL112" s="4"/>
      <c r="DVM112" s="4"/>
      <c r="DVN112" s="4"/>
      <c r="DVO112" s="4"/>
      <c r="DVP112" s="4"/>
      <c r="DVQ112" s="4"/>
      <c r="DVR112" s="4"/>
      <c r="DVS112" s="4"/>
      <c r="DVT112" s="4"/>
      <c r="DVU112" s="4"/>
      <c r="DVV112" s="4"/>
      <c r="DVW112" s="4"/>
      <c r="DVX112" s="4"/>
      <c r="DVY112" s="4"/>
      <c r="DVZ112" s="4"/>
      <c r="DWA112" s="4"/>
      <c r="DWB112" s="4"/>
      <c r="DWC112" s="4"/>
      <c r="DWD112" s="4"/>
      <c r="DWE112" s="4"/>
      <c r="DWF112" s="4"/>
      <c r="DWG112" s="4"/>
      <c r="DWH112" s="4"/>
      <c r="DWI112" s="4"/>
      <c r="DWJ112" s="4"/>
      <c r="DWK112" s="4"/>
      <c r="DWL112" s="4"/>
      <c r="DWM112" s="4"/>
      <c r="DWN112" s="4"/>
      <c r="DWO112" s="4"/>
      <c r="DWP112" s="4"/>
      <c r="DWQ112" s="4"/>
      <c r="DWR112" s="4"/>
      <c r="DWS112" s="4"/>
      <c r="DWT112" s="4"/>
      <c r="DWU112" s="4"/>
      <c r="DWV112" s="4"/>
      <c r="DWW112" s="4"/>
      <c r="DWX112" s="4"/>
      <c r="DWY112" s="4"/>
      <c r="DWZ112" s="4"/>
      <c r="DXA112" s="4"/>
      <c r="DXB112" s="4"/>
      <c r="DXC112" s="4"/>
      <c r="DXD112" s="4"/>
      <c r="DXE112" s="4"/>
      <c r="DXF112" s="4"/>
      <c r="DXG112" s="4"/>
      <c r="DXH112" s="4"/>
      <c r="DXI112" s="4"/>
      <c r="DXJ112" s="4"/>
      <c r="DXK112" s="4"/>
      <c r="DXL112" s="4"/>
      <c r="DXM112" s="4"/>
      <c r="DXN112" s="4"/>
      <c r="DXO112" s="4"/>
      <c r="DXP112" s="4"/>
      <c r="DXQ112" s="4"/>
      <c r="DXR112" s="4"/>
      <c r="DXS112" s="4"/>
      <c r="DXT112" s="4"/>
      <c r="DXU112" s="4"/>
      <c r="DXV112" s="4"/>
      <c r="DXW112" s="4"/>
      <c r="DXX112" s="4"/>
      <c r="DXY112" s="4"/>
      <c r="DXZ112" s="4"/>
      <c r="DYA112" s="4"/>
      <c r="DYB112" s="4"/>
      <c r="DYC112" s="4"/>
      <c r="DYD112" s="4"/>
      <c r="DYE112" s="4"/>
      <c r="DYF112" s="4"/>
      <c r="DYG112" s="4"/>
      <c r="DYH112" s="4"/>
      <c r="DYI112" s="4"/>
      <c r="DYJ112" s="4"/>
      <c r="DYK112" s="4"/>
      <c r="DYL112" s="4"/>
      <c r="DYM112" s="4"/>
      <c r="DYN112" s="4"/>
      <c r="DYO112" s="4"/>
      <c r="DYP112" s="4"/>
      <c r="DYQ112" s="4"/>
      <c r="DYR112" s="4"/>
      <c r="DYS112" s="4"/>
      <c r="DYT112" s="4"/>
      <c r="DYU112" s="4"/>
      <c r="DYV112" s="4"/>
      <c r="DYW112" s="4"/>
      <c r="DYX112" s="4"/>
      <c r="DYY112" s="4"/>
      <c r="DYZ112" s="4"/>
      <c r="DZA112" s="4"/>
      <c r="DZB112" s="4"/>
      <c r="DZC112" s="4"/>
      <c r="DZD112" s="4"/>
      <c r="DZE112" s="4"/>
      <c r="DZF112" s="4"/>
      <c r="DZG112" s="4"/>
      <c r="DZH112" s="4"/>
      <c r="DZI112" s="4"/>
      <c r="DZJ112" s="4"/>
      <c r="DZK112" s="4"/>
      <c r="DZL112" s="4"/>
      <c r="DZM112" s="4"/>
      <c r="DZN112" s="4"/>
      <c r="DZO112" s="4"/>
      <c r="DZP112" s="4"/>
      <c r="DZQ112" s="4"/>
      <c r="DZR112" s="4"/>
      <c r="DZS112" s="4"/>
      <c r="DZT112" s="4"/>
      <c r="DZU112" s="4"/>
      <c r="DZV112" s="4"/>
      <c r="DZW112" s="4"/>
      <c r="DZX112" s="4"/>
      <c r="DZY112" s="4"/>
      <c r="DZZ112" s="4"/>
      <c r="EAA112" s="4"/>
      <c r="EAB112" s="4"/>
      <c r="EAC112" s="4"/>
      <c r="EAD112" s="4"/>
      <c r="EAE112" s="4"/>
      <c r="EAF112" s="4"/>
      <c r="EAG112" s="4"/>
      <c r="EAH112" s="4"/>
      <c r="EAI112" s="4"/>
      <c r="EAJ112" s="4"/>
      <c r="EAK112" s="4"/>
      <c r="EAL112" s="4"/>
      <c r="EAM112" s="4"/>
      <c r="EAN112" s="4"/>
      <c r="EAO112" s="4"/>
      <c r="EAP112" s="4"/>
      <c r="EAQ112" s="4"/>
      <c r="EAR112" s="4"/>
      <c r="EAS112" s="4"/>
      <c r="EAT112" s="4"/>
      <c r="EAU112" s="4"/>
      <c r="EAV112" s="4"/>
      <c r="EAW112" s="4"/>
      <c r="EAX112" s="4"/>
      <c r="EAY112" s="4"/>
      <c r="EAZ112" s="4"/>
      <c r="EBA112" s="4"/>
      <c r="EBB112" s="4"/>
      <c r="EBC112" s="4"/>
      <c r="EBD112" s="4"/>
      <c r="EBE112" s="4"/>
      <c r="EBF112" s="4"/>
      <c r="EBG112" s="4"/>
      <c r="EBH112" s="4"/>
      <c r="EBI112" s="4"/>
      <c r="EBJ112" s="4"/>
      <c r="EBK112" s="4"/>
      <c r="EBL112" s="4"/>
      <c r="EBM112" s="4"/>
      <c r="EBN112" s="4"/>
      <c r="EBO112" s="4"/>
      <c r="EBP112" s="4"/>
      <c r="EBQ112" s="4"/>
      <c r="EBR112" s="4"/>
      <c r="EBS112" s="4"/>
      <c r="EBT112" s="4"/>
      <c r="EBU112" s="4"/>
      <c r="EBV112" s="4"/>
      <c r="EBW112" s="4"/>
      <c r="EBX112" s="4"/>
      <c r="EBY112" s="4"/>
      <c r="EBZ112" s="4"/>
      <c r="ECA112" s="4"/>
      <c r="ECB112" s="4"/>
      <c r="ECC112" s="4"/>
      <c r="ECD112" s="4"/>
      <c r="ECE112" s="4"/>
      <c r="ECF112" s="4"/>
      <c r="ECG112" s="4"/>
      <c r="ECH112" s="4"/>
      <c r="ECI112" s="4"/>
      <c r="ECJ112" s="4"/>
      <c r="ECK112" s="4"/>
      <c r="ECL112" s="4"/>
      <c r="ECM112" s="4"/>
      <c r="ECN112" s="4"/>
      <c r="ECO112" s="4"/>
      <c r="ECP112" s="4"/>
      <c r="ECQ112" s="4"/>
      <c r="ECR112" s="4"/>
      <c r="ECS112" s="4"/>
      <c r="ECT112" s="4"/>
      <c r="ECU112" s="4"/>
      <c r="ECV112" s="4"/>
      <c r="ECW112" s="4"/>
      <c r="ECX112" s="4"/>
      <c r="ECY112" s="4"/>
      <c r="ECZ112" s="4"/>
      <c r="EDA112" s="4"/>
      <c r="EDB112" s="4"/>
      <c r="EDC112" s="4"/>
      <c r="EDD112" s="4"/>
      <c r="EDE112" s="4"/>
      <c r="EDF112" s="4"/>
      <c r="EDG112" s="4"/>
      <c r="EDH112" s="4"/>
      <c r="EDI112" s="4"/>
      <c r="EDJ112" s="4"/>
      <c r="EDK112" s="4"/>
      <c r="EDL112" s="4"/>
      <c r="EDM112" s="4"/>
      <c r="EDN112" s="4"/>
      <c r="EDO112" s="4"/>
      <c r="EDP112" s="4"/>
      <c r="EDQ112" s="4"/>
      <c r="EDR112" s="4"/>
      <c r="EDS112" s="4"/>
      <c r="EDT112" s="4"/>
      <c r="EDU112" s="4"/>
      <c r="EDV112" s="4"/>
      <c r="EDW112" s="4"/>
      <c r="EDX112" s="4"/>
      <c r="EDY112" s="4"/>
      <c r="EDZ112" s="4"/>
      <c r="EEA112" s="4"/>
      <c r="EEB112" s="4"/>
      <c r="EEC112" s="4"/>
      <c r="EED112" s="4"/>
      <c r="EEE112" s="4"/>
      <c r="EEF112" s="4"/>
      <c r="EEG112" s="4"/>
      <c r="EEH112" s="4"/>
      <c r="EEI112" s="4"/>
      <c r="EEJ112" s="4"/>
      <c r="EEK112" s="4"/>
      <c r="EEL112" s="4"/>
      <c r="EEM112" s="4"/>
      <c r="EEN112" s="4"/>
      <c r="EEO112" s="4"/>
      <c r="EEP112" s="4"/>
      <c r="EEQ112" s="4"/>
      <c r="EER112" s="4"/>
      <c r="EES112" s="4"/>
      <c r="EET112" s="4"/>
      <c r="EEU112" s="4"/>
      <c r="EEV112" s="4"/>
      <c r="EEW112" s="4"/>
      <c r="EEX112" s="4"/>
      <c r="EEY112" s="4"/>
      <c r="EEZ112" s="4"/>
      <c r="EFA112" s="4"/>
      <c r="EFB112" s="4"/>
      <c r="EFC112" s="4"/>
      <c r="EFD112" s="4"/>
      <c r="EFE112" s="4"/>
      <c r="EFF112" s="4"/>
      <c r="EFG112" s="4"/>
      <c r="EFH112" s="4"/>
      <c r="EFI112" s="4"/>
      <c r="EFJ112" s="4"/>
      <c r="EFK112" s="4"/>
      <c r="EFL112" s="4"/>
      <c r="EFM112" s="4"/>
      <c r="EFN112" s="4"/>
      <c r="EFO112" s="4"/>
      <c r="EFP112" s="4"/>
      <c r="EFQ112" s="4"/>
      <c r="EFR112" s="4"/>
      <c r="EFS112" s="4"/>
      <c r="EFT112" s="4"/>
      <c r="EFU112" s="4"/>
      <c r="EFV112" s="4"/>
      <c r="EFW112" s="4"/>
      <c r="EFX112" s="4"/>
      <c r="EFY112" s="4"/>
      <c r="EFZ112" s="4"/>
      <c r="EGA112" s="4"/>
      <c r="EGB112" s="4"/>
      <c r="EGC112" s="4"/>
      <c r="EGD112" s="4"/>
      <c r="EGE112" s="4"/>
      <c r="EGF112" s="4"/>
      <c r="EGG112" s="4"/>
      <c r="EGH112" s="4"/>
      <c r="EGI112" s="4"/>
      <c r="EGJ112" s="4"/>
      <c r="EGK112" s="4"/>
      <c r="EGL112" s="4"/>
      <c r="EGM112" s="4"/>
      <c r="EGN112" s="4"/>
      <c r="EGO112" s="4"/>
      <c r="EGP112" s="4"/>
      <c r="EGQ112" s="4"/>
      <c r="EGR112" s="4"/>
      <c r="EGS112" s="4"/>
      <c r="EGT112" s="4"/>
      <c r="EGU112" s="4"/>
      <c r="EGV112" s="4"/>
      <c r="EGW112" s="4"/>
      <c r="EGX112" s="4"/>
      <c r="EGY112" s="4"/>
      <c r="EGZ112" s="4"/>
      <c r="EHA112" s="4"/>
      <c r="EHB112" s="4"/>
      <c r="EHC112" s="4"/>
      <c r="EHD112" s="4"/>
      <c r="EHE112" s="4"/>
      <c r="EHF112" s="4"/>
      <c r="EHG112" s="4"/>
      <c r="EHH112" s="4"/>
      <c r="EHI112" s="4"/>
      <c r="EHJ112" s="4"/>
      <c r="EHK112" s="4"/>
      <c r="EHL112" s="4"/>
      <c r="EHM112" s="4"/>
      <c r="EHN112" s="4"/>
      <c r="EHO112" s="4"/>
      <c r="EHP112" s="4"/>
      <c r="EHQ112" s="4"/>
      <c r="EHR112" s="4"/>
      <c r="EHS112" s="4"/>
      <c r="EHT112" s="4"/>
      <c r="EHU112" s="4"/>
      <c r="EHV112" s="4"/>
      <c r="EHW112" s="4"/>
      <c r="EHX112" s="4"/>
      <c r="EHY112" s="4"/>
      <c r="EHZ112" s="4"/>
      <c r="EIA112" s="4"/>
      <c r="EIB112" s="4"/>
      <c r="EIC112" s="4"/>
      <c r="EID112" s="4"/>
      <c r="EIE112" s="4"/>
      <c r="EIF112" s="4"/>
      <c r="EIG112" s="4"/>
      <c r="EIH112" s="4"/>
      <c r="EII112" s="4"/>
      <c r="EIJ112" s="4"/>
      <c r="EIK112" s="4"/>
      <c r="EIL112" s="4"/>
      <c r="EIM112" s="4"/>
      <c r="EIN112" s="4"/>
      <c r="EIO112" s="4"/>
      <c r="EIP112" s="4"/>
      <c r="EIQ112" s="4"/>
      <c r="EIR112" s="4"/>
      <c r="EIS112" s="4"/>
      <c r="EIT112" s="4"/>
      <c r="EIU112" s="4"/>
      <c r="EIV112" s="4"/>
      <c r="EIW112" s="4"/>
      <c r="EIX112" s="4"/>
      <c r="EIY112" s="4"/>
      <c r="EIZ112" s="4"/>
      <c r="EJA112" s="4"/>
      <c r="EJB112" s="4"/>
      <c r="EJC112" s="4"/>
      <c r="EJD112" s="4"/>
      <c r="EJE112" s="4"/>
      <c r="EJF112" s="4"/>
      <c r="EJG112" s="4"/>
      <c r="EJH112" s="4"/>
      <c r="EJI112" s="4"/>
      <c r="EJJ112" s="4"/>
      <c r="EJK112" s="4"/>
      <c r="EJL112" s="4"/>
      <c r="EJM112" s="4"/>
      <c r="EJN112" s="4"/>
      <c r="EJO112" s="4"/>
      <c r="EJP112" s="4"/>
      <c r="EJQ112" s="4"/>
      <c r="EJR112" s="4"/>
      <c r="EJS112" s="4"/>
      <c r="EJT112" s="4"/>
      <c r="EJU112" s="4"/>
      <c r="EJV112" s="4"/>
      <c r="EJW112" s="4"/>
      <c r="EJX112" s="4"/>
      <c r="EJY112" s="4"/>
      <c r="EJZ112" s="4"/>
      <c r="EKA112" s="4"/>
      <c r="EKB112" s="4"/>
      <c r="EKC112" s="4"/>
      <c r="EKD112" s="4"/>
      <c r="EKE112" s="4"/>
      <c r="EKF112" s="4"/>
      <c r="EKG112" s="4"/>
      <c r="EKH112" s="4"/>
      <c r="EKI112" s="4"/>
      <c r="EKJ112" s="4"/>
      <c r="EKK112" s="4"/>
      <c r="EKL112" s="4"/>
      <c r="EKM112" s="4"/>
      <c r="EKN112" s="4"/>
      <c r="EKO112" s="4"/>
      <c r="EKP112" s="4"/>
      <c r="EKQ112" s="4"/>
      <c r="EKR112" s="4"/>
      <c r="EKS112" s="4"/>
      <c r="EKT112" s="4"/>
      <c r="EKU112" s="4"/>
      <c r="EKV112" s="4"/>
      <c r="EKW112" s="4"/>
      <c r="EKX112" s="4"/>
      <c r="EKY112" s="4"/>
      <c r="EKZ112" s="4"/>
      <c r="ELA112" s="4"/>
      <c r="ELB112" s="4"/>
      <c r="ELC112" s="4"/>
      <c r="ELD112" s="4"/>
      <c r="ELE112" s="4"/>
      <c r="ELF112" s="4"/>
      <c r="ELG112" s="4"/>
      <c r="ELH112" s="4"/>
      <c r="ELI112" s="4"/>
      <c r="ELJ112" s="4"/>
      <c r="ELK112" s="4"/>
      <c r="ELL112" s="4"/>
      <c r="ELM112" s="4"/>
      <c r="ELN112" s="4"/>
      <c r="ELO112" s="4"/>
      <c r="ELP112" s="4"/>
      <c r="ELQ112" s="4"/>
      <c r="ELR112" s="4"/>
      <c r="ELS112" s="4"/>
      <c r="ELT112" s="4"/>
      <c r="ELU112" s="4"/>
      <c r="ELV112" s="4"/>
      <c r="ELW112" s="4"/>
      <c r="ELX112" s="4"/>
      <c r="ELY112" s="4"/>
      <c r="ELZ112" s="4"/>
      <c r="EMA112" s="4"/>
      <c r="EMB112" s="4"/>
      <c r="EMC112" s="4"/>
      <c r="EMD112" s="4"/>
      <c r="EME112" s="4"/>
      <c r="EMF112" s="4"/>
      <c r="EMG112" s="4"/>
      <c r="EMH112" s="4"/>
      <c r="EMI112" s="4"/>
      <c r="EMJ112" s="4"/>
      <c r="EMK112" s="4"/>
      <c r="EML112" s="4"/>
      <c r="EMM112" s="4"/>
      <c r="EMN112" s="4"/>
      <c r="EMO112" s="4"/>
      <c r="EMP112" s="4"/>
      <c r="EMQ112" s="4"/>
      <c r="EMR112" s="4"/>
      <c r="EMS112" s="4"/>
      <c r="EMT112" s="4"/>
      <c r="EMU112" s="4"/>
      <c r="EMV112" s="4"/>
      <c r="EMW112" s="4"/>
      <c r="EMX112" s="4"/>
      <c r="EMY112" s="4"/>
      <c r="EMZ112" s="4"/>
      <c r="ENA112" s="4"/>
      <c r="ENB112" s="4"/>
      <c r="ENC112" s="4"/>
      <c r="END112" s="4"/>
      <c r="ENE112" s="4"/>
      <c r="ENF112" s="4"/>
      <c r="ENG112" s="4"/>
      <c r="ENH112" s="4"/>
      <c r="ENI112" s="4"/>
      <c r="ENJ112" s="4"/>
      <c r="ENK112" s="4"/>
      <c r="ENL112" s="4"/>
      <c r="ENM112" s="4"/>
      <c r="ENN112" s="4"/>
      <c r="ENO112" s="4"/>
      <c r="ENP112" s="4"/>
      <c r="ENQ112" s="4"/>
      <c r="ENR112" s="4"/>
      <c r="ENS112" s="4"/>
      <c r="ENT112" s="4"/>
      <c r="ENU112" s="4"/>
      <c r="ENV112" s="4"/>
      <c r="ENW112" s="4"/>
      <c r="ENX112" s="4"/>
      <c r="ENY112" s="4"/>
      <c r="ENZ112" s="4"/>
      <c r="EOA112" s="4"/>
      <c r="EOB112" s="4"/>
      <c r="EOC112" s="4"/>
      <c r="EOD112" s="4"/>
      <c r="EOE112" s="4"/>
      <c r="EOF112" s="4"/>
      <c r="EOG112" s="4"/>
      <c r="EOH112" s="4"/>
      <c r="EOI112" s="4"/>
      <c r="EOJ112" s="4"/>
      <c r="EOK112" s="4"/>
      <c r="EOL112" s="4"/>
      <c r="EOM112" s="4"/>
      <c r="EON112" s="4"/>
      <c r="EOO112" s="4"/>
      <c r="EOP112" s="4"/>
      <c r="EOQ112" s="4"/>
      <c r="EOR112" s="4"/>
      <c r="EOS112" s="4"/>
      <c r="EOT112" s="4"/>
      <c r="EOU112" s="4"/>
      <c r="EOV112" s="4"/>
      <c r="EOW112" s="4"/>
      <c r="EOX112" s="4"/>
      <c r="EOY112" s="4"/>
      <c r="EOZ112" s="4"/>
      <c r="EPA112" s="4"/>
      <c r="EPB112" s="4"/>
      <c r="EPC112" s="4"/>
      <c r="EPD112" s="4"/>
      <c r="EPE112" s="4"/>
      <c r="EPF112" s="4"/>
      <c r="EPG112" s="4"/>
      <c r="EPH112" s="4"/>
      <c r="EPI112" s="4"/>
      <c r="EPJ112" s="4"/>
      <c r="EPK112" s="4"/>
      <c r="EPL112" s="4"/>
      <c r="EPM112" s="4"/>
      <c r="EPN112" s="4"/>
      <c r="EPO112" s="4"/>
      <c r="EPP112" s="4"/>
      <c r="EPQ112" s="4"/>
      <c r="EPR112" s="4"/>
      <c r="EPS112" s="4"/>
      <c r="EPT112" s="4"/>
      <c r="EPU112" s="4"/>
      <c r="EPV112" s="4"/>
      <c r="EPW112" s="4"/>
      <c r="EPX112" s="4"/>
      <c r="EPY112" s="4"/>
      <c r="EPZ112" s="4"/>
      <c r="EQA112" s="4"/>
      <c r="EQB112" s="4"/>
      <c r="EQC112" s="4"/>
      <c r="EQD112" s="4"/>
      <c r="EQE112" s="4"/>
      <c r="EQF112" s="4"/>
      <c r="EQG112" s="4"/>
      <c r="EQH112" s="4"/>
      <c r="EQI112" s="4"/>
      <c r="EQJ112" s="4"/>
      <c r="EQK112" s="4"/>
      <c r="EQL112" s="4"/>
      <c r="EQM112" s="4"/>
      <c r="EQN112" s="4"/>
      <c r="EQO112" s="4"/>
      <c r="EQP112" s="4"/>
      <c r="EQQ112" s="4"/>
      <c r="EQR112" s="4"/>
      <c r="EQS112" s="4"/>
      <c r="EQT112" s="4"/>
      <c r="EQU112" s="4"/>
      <c r="EQV112" s="4"/>
      <c r="EQW112" s="4"/>
      <c r="EQX112" s="4"/>
      <c r="EQY112" s="4"/>
      <c r="EQZ112" s="4"/>
      <c r="ERA112" s="4"/>
      <c r="ERB112" s="4"/>
      <c r="ERC112" s="4"/>
      <c r="ERD112" s="4"/>
      <c r="ERE112" s="4"/>
      <c r="ERF112" s="4"/>
      <c r="ERG112" s="4"/>
      <c r="ERH112" s="4"/>
      <c r="ERI112" s="4"/>
      <c r="ERJ112" s="4"/>
      <c r="ERK112" s="4"/>
      <c r="ERL112" s="4"/>
      <c r="ERM112" s="4"/>
      <c r="ERN112" s="4"/>
      <c r="ERO112" s="4"/>
      <c r="ERP112" s="4"/>
      <c r="ERQ112" s="4"/>
      <c r="ERR112" s="4"/>
      <c r="ERS112" s="4"/>
      <c r="ERT112" s="4"/>
      <c r="ERU112" s="4"/>
      <c r="ERV112" s="4"/>
      <c r="ERW112" s="4"/>
      <c r="ERX112" s="4"/>
      <c r="ERY112" s="4"/>
      <c r="ERZ112" s="4"/>
      <c r="ESA112" s="4"/>
      <c r="ESB112" s="4"/>
      <c r="ESC112" s="4"/>
      <c r="ESD112" s="4"/>
      <c r="ESE112" s="4"/>
      <c r="ESF112" s="4"/>
      <c r="ESG112" s="4"/>
      <c r="ESH112" s="4"/>
      <c r="ESI112" s="4"/>
      <c r="ESJ112" s="4"/>
      <c r="ESK112" s="4"/>
      <c r="ESL112" s="4"/>
      <c r="ESM112" s="4"/>
      <c r="ESN112" s="4"/>
      <c r="ESO112" s="4"/>
      <c r="ESP112" s="4"/>
      <c r="ESQ112" s="4"/>
      <c r="ESR112" s="4"/>
      <c r="ESS112" s="4"/>
      <c r="EST112" s="4"/>
      <c r="ESU112" s="4"/>
      <c r="ESV112" s="4"/>
      <c r="ESW112" s="4"/>
      <c r="ESX112" s="4"/>
      <c r="ESY112" s="4"/>
      <c r="ESZ112" s="4"/>
      <c r="ETA112" s="4"/>
      <c r="ETB112" s="4"/>
      <c r="ETC112" s="4"/>
      <c r="ETD112" s="4"/>
      <c r="ETE112" s="4"/>
      <c r="ETF112" s="4"/>
      <c r="ETG112" s="4"/>
      <c r="ETH112" s="4"/>
      <c r="ETI112" s="4"/>
      <c r="ETJ112" s="4"/>
      <c r="ETK112" s="4"/>
      <c r="ETL112" s="4"/>
      <c r="ETM112" s="4"/>
      <c r="ETN112" s="4"/>
      <c r="ETO112" s="4"/>
      <c r="ETP112" s="4"/>
      <c r="ETQ112" s="4"/>
      <c r="ETR112" s="4"/>
      <c r="ETS112" s="4"/>
      <c r="ETT112" s="4"/>
      <c r="ETU112" s="4"/>
      <c r="ETV112" s="4"/>
      <c r="ETW112" s="4"/>
      <c r="ETX112" s="4"/>
      <c r="ETY112" s="4"/>
      <c r="ETZ112" s="4"/>
      <c r="EUA112" s="4"/>
      <c r="EUB112" s="4"/>
      <c r="EUC112" s="4"/>
      <c r="EUD112" s="4"/>
      <c r="EUE112" s="4"/>
      <c r="EUF112" s="4"/>
      <c r="EUG112" s="4"/>
      <c r="EUH112" s="4"/>
      <c r="EUI112" s="4"/>
      <c r="EUJ112" s="4"/>
      <c r="EUK112" s="4"/>
      <c r="EUL112" s="4"/>
      <c r="EUM112" s="4"/>
      <c r="EUN112" s="4"/>
      <c r="EUO112" s="4"/>
      <c r="EUP112" s="4"/>
      <c r="EUQ112" s="4"/>
      <c r="EUR112" s="4"/>
      <c r="EUS112" s="4"/>
      <c r="EUT112" s="4"/>
      <c r="EUU112" s="4"/>
      <c r="EUV112" s="4"/>
      <c r="EUW112" s="4"/>
      <c r="EUX112" s="4"/>
      <c r="EUY112" s="4"/>
      <c r="EUZ112" s="4"/>
      <c r="EVA112" s="4"/>
      <c r="EVB112" s="4"/>
      <c r="EVC112" s="4"/>
      <c r="EVD112" s="4"/>
      <c r="EVE112" s="4"/>
      <c r="EVF112" s="4"/>
      <c r="EVG112" s="4"/>
      <c r="EVH112" s="4"/>
      <c r="EVI112" s="4"/>
      <c r="EVJ112" s="4"/>
      <c r="EVK112" s="4"/>
      <c r="EVL112" s="4"/>
      <c r="EVM112" s="4"/>
      <c r="EVN112" s="4"/>
      <c r="EVO112" s="4"/>
      <c r="EVP112" s="4"/>
      <c r="EVQ112" s="4"/>
      <c r="EVR112" s="4"/>
      <c r="EVS112" s="4"/>
      <c r="EVT112" s="4"/>
      <c r="EVU112" s="4"/>
      <c r="EVV112" s="4"/>
      <c r="EVW112" s="4"/>
      <c r="EVX112" s="4"/>
      <c r="EVY112" s="4"/>
      <c r="EVZ112" s="4"/>
      <c r="EWA112" s="4"/>
      <c r="EWB112" s="4"/>
      <c r="EWC112" s="4"/>
      <c r="EWD112" s="4"/>
      <c r="EWE112" s="4"/>
      <c r="EWF112" s="4"/>
      <c r="EWG112" s="4"/>
      <c r="EWH112" s="4"/>
      <c r="EWI112" s="4"/>
      <c r="EWJ112" s="4"/>
      <c r="EWK112" s="4"/>
      <c r="EWL112" s="4"/>
      <c r="EWM112" s="4"/>
      <c r="EWN112" s="4"/>
      <c r="EWO112" s="4"/>
      <c r="EWP112" s="4"/>
      <c r="EWQ112" s="4"/>
      <c r="EWR112" s="4"/>
      <c r="EWS112" s="4"/>
      <c r="EWT112" s="4"/>
      <c r="EWU112" s="4"/>
      <c r="EWV112" s="4"/>
      <c r="EWW112" s="4"/>
      <c r="EWX112" s="4"/>
      <c r="EWY112" s="4"/>
      <c r="EWZ112" s="4"/>
      <c r="EXA112" s="4"/>
      <c r="EXB112" s="4"/>
      <c r="EXC112" s="4"/>
      <c r="EXD112" s="4"/>
      <c r="EXE112" s="4"/>
      <c r="EXF112" s="4"/>
      <c r="EXG112" s="4"/>
      <c r="EXH112" s="4"/>
      <c r="EXI112" s="4"/>
      <c r="EXJ112" s="4"/>
      <c r="EXK112" s="4"/>
      <c r="EXL112" s="4"/>
      <c r="EXM112" s="4"/>
      <c r="EXN112" s="4"/>
      <c r="EXO112" s="4"/>
      <c r="EXP112" s="4"/>
      <c r="EXQ112" s="4"/>
      <c r="EXR112" s="4"/>
      <c r="EXS112" s="4"/>
      <c r="EXT112" s="4"/>
      <c r="EXU112" s="4"/>
      <c r="EXV112" s="4"/>
      <c r="EXW112" s="4"/>
      <c r="EXX112" s="4"/>
      <c r="EXY112" s="4"/>
      <c r="EXZ112" s="4"/>
      <c r="EYA112" s="4"/>
      <c r="EYB112" s="4"/>
      <c r="EYC112" s="4"/>
      <c r="EYD112" s="4"/>
      <c r="EYE112" s="4"/>
      <c r="EYF112" s="4"/>
      <c r="EYG112" s="4"/>
      <c r="EYH112" s="4"/>
      <c r="EYI112" s="4"/>
      <c r="EYJ112" s="4"/>
      <c r="EYK112" s="4"/>
      <c r="EYL112" s="4"/>
      <c r="EYM112" s="4"/>
      <c r="EYN112" s="4"/>
      <c r="EYO112" s="4"/>
      <c r="EYP112" s="4"/>
      <c r="EYQ112" s="4"/>
      <c r="EYR112" s="4"/>
      <c r="EYS112" s="4"/>
      <c r="EYT112" s="4"/>
      <c r="EYU112" s="4"/>
      <c r="EYV112" s="4"/>
      <c r="EYW112" s="4"/>
      <c r="EYX112" s="4"/>
      <c r="EYY112" s="4"/>
      <c r="EYZ112" s="4"/>
      <c r="EZA112" s="4"/>
      <c r="EZB112" s="4"/>
      <c r="EZC112" s="4"/>
      <c r="EZD112" s="4"/>
      <c r="EZE112" s="4"/>
      <c r="EZF112" s="4"/>
      <c r="EZG112" s="4"/>
      <c r="EZH112" s="4"/>
      <c r="EZI112" s="4"/>
      <c r="EZJ112" s="4"/>
      <c r="EZK112" s="4"/>
      <c r="EZL112" s="4"/>
      <c r="EZM112" s="4"/>
      <c r="EZN112" s="4"/>
      <c r="EZO112" s="4"/>
      <c r="EZP112" s="4"/>
      <c r="EZQ112" s="4"/>
      <c r="EZR112" s="4"/>
      <c r="EZS112" s="4"/>
      <c r="EZT112" s="4"/>
      <c r="EZU112" s="4"/>
      <c r="EZV112" s="4"/>
      <c r="EZW112" s="4"/>
      <c r="EZX112" s="4"/>
      <c r="EZY112" s="4"/>
      <c r="EZZ112" s="4"/>
      <c r="FAA112" s="4"/>
      <c r="FAB112" s="4"/>
      <c r="FAC112" s="4"/>
      <c r="FAD112" s="4"/>
      <c r="FAE112" s="4"/>
      <c r="FAF112" s="4"/>
      <c r="FAG112" s="4"/>
      <c r="FAH112" s="4"/>
      <c r="FAI112" s="4"/>
      <c r="FAJ112" s="4"/>
      <c r="FAK112" s="4"/>
      <c r="FAL112" s="4"/>
      <c r="FAM112" s="4"/>
      <c r="FAN112" s="4"/>
      <c r="FAO112" s="4"/>
      <c r="FAP112" s="4"/>
      <c r="FAQ112" s="4"/>
      <c r="FAR112" s="4"/>
      <c r="FAS112" s="4"/>
      <c r="FAT112" s="4"/>
      <c r="FAU112" s="4"/>
      <c r="FAV112" s="4"/>
      <c r="FAW112" s="4"/>
      <c r="FAX112" s="4"/>
      <c r="FAY112" s="4"/>
      <c r="FAZ112" s="4"/>
      <c r="FBA112" s="4"/>
      <c r="FBB112" s="4"/>
      <c r="FBC112" s="4"/>
      <c r="FBD112" s="4"/>
      <c r="FBE112" s="4"/>
      <c r="FBF112" s="4"/>
      <c r="FBG112" s="4"/>
      <c r="FBH112" s="4"/>
      <c r="FBI112" s="4"/>
      <c r="FBJ112" s="4"/>
      <c r="FBK112" s="4"/>
      <c r="FBL112" s="4"/>
      <c r="FBM112" s="4"/>
      <c r="FBN112" s="4"/>
      <c r="FBO112" s="4"/>
      <c r="FBP112" s="4"/>
      <c r="FBQ112" s="4"/>
      <c r="FBR112" s="4"/>
      <c r="FBS112" s="4"/>
      <c r="FBT112" s="4"/>
      <c r="FBU112" s="4"/>
      <c r="FBV112" s="4"/>
      <c r="FBW112" s="4"/>
      <c r="FBX112" s="4"/>
      <c r="FBY112" s="4"/>
      <c r="FBZ112" s="4"/>
      <c r="FCA112" s="4"/>
      <c r="FCB112" s="4"/>
      <c r="FCC112" s="4"/>
      <c r="FCD112" s="4"/>
      <c r="FCE112" s="4"/>
      <c r="FCF112" s="4"/>
      <c r="FCG112" s="4"/>
      <c r="FCH112" s="4"/>
      <c r="FCI112" s="4"/>
      <c r="FCJ112" s="4"/>
      <c r="FCK112" s="4"/>
      <c r="FCL112" s="4"/>
      <c r="FCM112" s="4"/>
      <c r="FCN112" s="4"/>
      <c r="FCO112" s="4"/>
      <c r="FCP112" s="4"/>
      <c r="FCQ112" s="4"/>
      <c r="FCR112" s="4"/>
      <c r="FCS112" s="4"/>
      <c r="FCT112" s="4"/>
      <c r="FCU112" s="4"/>
      <c r="FCV112" s="4"/>
      <c r="FCW112" s="4"/>
      <c r="FCX112" s="4"/>
      <c r="FCY112" s="4"/>
      <c r="FCZ112" s="4"/>
      <c r="FDA112" s="4"/>
      <c r="FDB112" s="4"/>
      <c r="FDC112" s="4"/>
      <c r="FDD112" s="4"/>
      <c r="FDE112" s="4"/>
      <c r="FDF112" s="4"/>
      <c r="FDG112" s="4"/>
      <c r="FDH112" s="4"/>
      <c r="FDI112" s="4"/>
      <c r="FDJ112" s="4"/>
      <c r="FDK112" s="4"/>
      <c r="FDL112" s="4"/>
      <c r="FDM112" s="4"/>
      <c r="FDN112" s="4"/>
      <c r="FDO112" s="4"/>
      <c r="FDP112" s="4"/>
      <c r="FDQ112" s="4"/>
      <c r="FDR112" s="4"/>
      <c r="FDS112" s="4"/>
      <c r="FDT112" s="4"/>
      <c r="FDU112" s="4"/>
      <c r="FDV112" s="4"/>
      <c r="FDW112" s="4"/>
      <c r="FDX112" s="4"/>
      <c r="FDY112" s="4"/>
      <c r="FDZ112" s="4"/>
      <c r="FEA112" s="4"/>
      <c r="FEB112" s="4"/>
      <c r="FEC112" s="4"/>
      <c r="FED112" s="4"/>
      <c r="FEE112" s="4"/>
      <c r="FEF112" s="4"/>
      <c r="FEG112" s="4"/>
      <c r="FEH112" s="4"/>
      <c r="FEI112" s="4"/>
      <c r="FEJ112" s="4"/>
      <c r="FEK112" s="4"/>
      <c r="FEL112" s="4"/>
      <c r="FEM112" s="4"/>
      <c r="FEN112" s="4"/>
      <c r="FEO112" s="4"/>
      <c r="FEP112" s="4"/>
      <c r="FEQ112" s="4"/>
      <c r="FER112" s="4"/>
      <c r="FES112" s="4"/>
      <c r="FET112" s="4"/>
      <c r="FEU112" s="4"/>
      <c r="FEV112" s="4"/>
      <c r="FEW112" s="4"/>
      <c r="FEX112" s="4"/>
      <c r="FEY112" s="4"/>
      <c r="FEZ112" s="4"/>
      <c r="FFA112" s="4"/>
      <c r="FFB112" s="4"/>
      <c r="FFC112" s="4"/>
      <c r="FFD112" s="4"/>
      <c r="FFE112" s="4"/>
      <c r="FFF112" s="4"/>
      <c r="FFG112" s="4"/>
      <c r="FFH112" s="4"/>
      <c r="FFI112" s="4"/>
      <c r="FFJ112" s="4"/>
      <c r="FFK112" s="4"/>
      <c r="FFL112" s="4"/>
      <c r="FFM112" s="4"/>
      <c r="FFN112" s="4"/>
      <c r="FFO112" s="4"/>
      <c r="FFP112" s="4"/>
      <c r="FFQ112" s="4"/>
      <c r="FFR112" s="4"/>
      <c r="FFS112" s="4"/>
      <c r="FFT112" s="4"/>
      <c r="FFU112" s="4"/>
      <c r="FFV112" s="4"/>
      <c r="FFW112" s="4"/>
      <c r="FFX112" s="4"/>
      <c r="FFY112" s="4"/>
      <c r="FFZ112" s="4"/>
      <c r="FGA112" s="4"/>
      <c r="FGB112" s="4"/>
      <c r="FGC112" s="4"/>
      <c r="FGD112" s="4"/>
      <c r="FGE112" s="4"/>
      <c r="FGF112" s="4"/>
      <c r="FGG112" s="4"/>
      <c r="FGH112" s="4"/>
      <c r="FGI112" s="4"/>
      <c r="FGJ112" s="4"/>
      <c r="FGK112" s="4"/>
      <c r="FGL112" s="4"/>
      <c r="FGM112" s="4"/>
      <c r="FGN112" s="4"/>
      <c r="FGO112" s="4"/>
      <c r="FGP112" s="4"/>
      <c r="FGQ112" s="4"/>
      <c r="FGR112" s="4"/>
      <c r="FGS112" s="4"/>
      <c r="FGT112" s="4"/>
      <c r="FGU112" s="4"/>
      <c r="FGV112" s="4"/>
      <c r="FGW112" s="4"/>
      <c r="FGX112" s="4"/>
      <c r="FGY112" s="4"/>
      <c r="FGZ112" s="4"/>
      <c r="FHA112" s="4"/>
      <c r="FHB112" s="4"/>
      <c r="FHC112" s="4"/>
      <c r="FHD112" s="4"/>
      <c r="FHE112" s="4"/>
      <c r="FHF112" s="4"/>
      <c r="FHG112" s="4"/>
      <c r="FHH112" s="4"/>
      <c r="FHI112" s="4"/>
      <c r="FHJ112" s="4"/>
      <c r="FHK112" s="4"/>
      <c r="FHL112" s="4"/>
      <c r="FHM112" s="4"/>
      <c r="FHN112" s="4"/>
      <c r="FHO112" s="4"/>
      <c r="FHP112" s="4"/>
      <c r="FHQ112" s="4"/>
      <c r="FHR112" s="4"/>
      <c r="FHS112" s="4"/>
      <c r="FHT112" s="4"/>
      <c r="FHU112" s="4"/>
      <c r="FHV112" s="4"/>
      <c r="FHW112" s="4"/>
      <c r="FHX112" s="4"/>
      <c r="FHY112" s="4"/>
      <c r="FHZ112" s="4"/>
      <c r="FIA112" s="4"/>
      <c r="FIB112" s="4"/>
      <c r="FIC112" s="4"/>
      <c r="FID112" s="4"/>
      <c r="FIE112" s="4"/>
      <c r="FIF112" s="4"/>
      <c r="FIG112" s="4"/>
      <c r="FIH112" s="4"/>
      <c r="FII112" s="4"/>
      <c r="FIJ112" s="4"/>
      <c r="FIK112" s="4"/>
      <c r="FIL112" s="4"/>
      <c r="FIM112" s="4"/>
      <c r="FIN112" s="4"/>
      <c r="FIO112" s="4"/>
      <c r="FIP112" s="4"/>
      <c r="FIQ112" s="4"/>
      <c r="FIR112" s="4"/>
      <c r="FIS112" s="4"/>
      <c r="FIT112" s="4"/>
      <c r="FIU112" s="4"/>
      <c r="FIV112" s="4"/>
      <c r="FIW112" s="4"/>
      <c r="FIX112" s="4"/>
      <c r="FIY112" s="4"/>
      <c r="FIZ112" s="4"/>
      <c r="FJA112" s="4"/>
      <c r="FJB112" s="4"/>
      <c r="FJC112" s="4"/>
      <c r="FJD112" s="4"/>
      <c r="FJE112" s="4"/>
      <c r="FJF112" s="4"/>
      <c r="FJG112" s="4"/>
      <c r="FJH112" s="4"/>
      <c r="FJI112" s="4"/>
      <c r="FJJ112" s="4"/>
      <c r="FJK112" s="4"/>
      <c r="FJL112" s="4"/>
      <c r="FJM112" s="4"/>
      <c r="FJN112" s="4"/>
      <c r="FJO112" s="4"/>
      <c r="FJP112" s="4"/>
      <c r="FJQ112" s="4"/>
      <c r="FJR112" s="4"/>
      <c r="FJS112" s="4"/>
      <c r="FJT112" s="4"/>
      <c r="FJU112" s="4"/>
      <c r="FJV112" s="4"/>
      <c r="FJW112" s="4"/>
      <c r="FJX112" s="4"/>
      <c r="FJY112" s="4"/>
      <c r="FJZ112" s="4"/>
      <c r="FKA112" s="4"/>
      <c r="FKB112" s="4"/>
      <c r="FKC112" s="4"/>
      <c r="FKD112" s="4"/>
      <c r="FKE112" s="4"/>
      <c r="FKF112" s="4"/>
      <c r="FKG112" s="4"/>
      <c r="FKH112" s="4"/>
      <c r="FKI112" s="4"/>
      <c r="FKJ112" s="4"/>
      <c r="FKK112" s="4"/>
      <c r="FKL112" s="4"/>
      <c r="FKM112" s="4"/>
      <c r="FKN112" s="4"/>
      <c r="FKO112" s="4"/>
      <c r="FKP112" s="4"/>
      <c r="FKQ112" s="4"/>
      <c r="FKR112" s="4"/>
      <c r="FKS112" s="4"/>
      <c r="FKT112" s="4"/>
      <c r="FKU112" s="4"/>
      <c r="FKV112" s="4"/>
      <c r="FKW112" s="4"/>
      <c r="FKX112" s="4"/>
      <c r="FKY112" s="4"/>
      <c r="FKZ112" s="4"/>
      <c r="FLA112" s="4"/>
      <c r="FLB112" s="4"/>
      <c r="FLC112" s="4"/>
      <c r="FLD112" s="4"/>
      <c r="FLE112" s="4"/>
      <c r="FLF112" s="4"/>
      <c r="FLG112" s="4"/>
      <c r="FLH112" s="4"/>
      <c r="FLI112" s="4"/>
      <c r="FLJ112" s="4"/>
      <c r="FLK112" s="4"/>
      <c r="FLL112" s="4"/>
      <c r="FLM112" s="4"/>
      <c r="FLN112" s="4"/>
      <c r="FLO112" s="4"/>
      <c r="FLP112" s="4"/>
      <c r="FLQ112" s="4"/>
      <c r="FLR112" s="4"/>
      <c r="FLS112" s="4"/>
      <c r="FLT112" s="4"/>
      <c r="FLU112" s="4"/>
      <c r="FLV112" s="4"/>
      <c r="FLW112" s="4"/>
      <c r="FLX112" s="4"/>
      <c r="FLY112" s="4"/>
      <c r="FLZ112" s="4"/>
      <c r="FMA112" s="4"/>
      <c r="FMB112" s="4"/>
      <c r="FMC112" s="4"/>
      <c r="FMD112" s="4"/>
      <c r="FME112" s="4"/>
      <c r="FMF112" s="4"/>
      <c r="FMG112" s="4"/>
      <c r="FMH112" s="4"/>
      <c r="FMI112" s="4"/>
      <c r="FMJ112" s="4"/>
      <c r="FMK112" s="4"/>
      <c r="FML112" s="4"/>
      <c r="FMM112" s="4"/>
      <c r="FMN112" s="4"/>
      <c r="FMO112" s="4"/>
      <c r="FMP112" s="4"/>
      <c r="FMQ112" s="4"/>
      <c r="FMR112" s="4"/>
      <c r="FMS112" s="4"/>
      <c r="FMT112" s="4"/>
      <c r="FMU112" s="4"/>
      <c r="FMV112" s="4"/>
      <c r="FMW112" s="4"/>
      <c r="FMX112" s="4"/>
      <c r="FMY112" s="4"/>
      <c r="FMZ112" s="4"/>
      <c r="FNA112" s="4"/>
      <c r="FNB112" s="4"/>
      <c r="FNC112" s="4"/>
      <c r="FND112" s="4"/>
      <c r="FNE112" s="4"/>
      <c r="FNF112" s="4"/>
      <c r="FNG112" s="4"/>
      <c r="FNH112" s="4"/>
      <c r="FNI112" s="4"/>
      <c r="FNJ112" s="4"/>
      <c r="FNK112" s="4"/>
      <c r="FNL112" s="4"/>
      <c r="FNM112" s="4"/>
      <c r="FNN112" s="4"/>
      <c r="FNO112" s="4"/>
      <c r="FNP112" s="4"/>
      <c r="FNQ112" s="4"/>
      <c r="FNR112" s="4"/>
      <c r="FNS112" s="4"/>
      <c r="FNT112" s="4"/>
      <c r="FNU112" s="4"/>
      <c r="FNV112" s="4"/>
      <c r="FNW112" s="4"/>
      <c r="FNX112" s="4"/>
      <c r="FNY112" s="4"/>
      <c r="FNZ112" s="4"/>
      <c r="FOA112" s="4"/>
      <c r="FOB112" s="4"/>
      <c r="FOC112" s="4"/>
      <c r="FOD112" s="4"/>
      <c r="FOE112" s="4"/>
      <c r="FOF112" s="4"/>
      <c r="FOG112" s="4"/>
      <c r="FOH112" s="4"/>
      <c r="FOI112" s="4"/>
      <c r="FOJ112" s="4"/>
      <c r="FOK112" s="4"/>
      <c r="FOL112" s="4"/>
      <c r="FOM112" s="4"/>
      <c r="FON112" s="4"/>
      <c r="FOO112" s="4"/>
      <c r="FOP112" s="4"/>
      <c r="FOQ112" s="4"/>
      <c r="FOR112" s="4"/>
      <c r="FOS112" s="4"/>
      <c r="FOT112" s="4"/>
      <c r="FOU112" s="4"/>
      <c r="FOV112" s="4"/>
      <c r="FOW112" s="4"/>
      <c r="FOX112" s="4"/>
      <c r="FOY112" s="4"/>
      <c r="FOZ112" s="4"/>
      <c r="FPA112" s="4"/>
      <c r="FPB112" s="4"/>
      <c r="FPC112" s="4"/>
      <c r="FPD112" s="4"/>
      <c r="FPE112" s="4"/>
      <c r="FPF112" s="4"/>
      <c r="FPG112" s="4"/>
      <c r="FPH112" s="4"/>
      <c r="FPI112" s="4"/>
      <c r="FPJ112" s="4"/>
      <c r="FPK112" s="4"/>
      <c r="FPL112" s="4"/>
      <c r="FPM112" s="4"/>
      <c r="FPN112" s="4"/>
      <c r="FPO112" s="4"/>
      <c r="FPP112" s="4"/>
      <c r="FPQ112" s="4"/>
      <c r="FPR112" s="4"/>
      <c r="FPS112" s="4"/>
      <c r="FPT112" s="4"/>
      <c r="FPU112" s="4"/>
      <c r="FPV112" s="4"/>
      <c r="FPW112" s="4"/>
      <c r="FPX112" s="4"/>
      <c r="FPY112" s="4"/>
      <c r="FPZ112" s="4"/>
      <c r="FQA112" s="4"/>
      <c r="FQB112" s="4"/>
      <c r="FQC112" s="4"/>
      <c r="FQD112" s="4"/>
      <c r="FQE112" s="4"/>
      <c r="FQF112" s="4"/>
      <c r="FQG112" s="4"/>
      <c r="FQH112" s="4"/>
      <c r="FQI112" s="4"/>
      <c r="FQJ112" s="4"/>
      <c r="FQK112" s="4"/>
      <c r="FQL112" s="4"/>
      <c r="FQM112" s="4"/>
      <c r="FQN112" s="4"/>
      <c r="FQO112" s="4"/>
      <c r="FQP112" s="4"/>
      <c r="FQQ112" s="4"/>
      <c r="FQR112" s="4"/>
      <c r="FQS112" s="4"/>
      <c r="FQT112" s="4"/>
      <c r="FQU112" s="4"/>
      <c r="FQV112" s="4"/>
      <c r="FQW112" s="4"/>
      <c r="FQX112" s="4"/>
      <c r="FQY112" s="4"/>
      <c r="FQZ112" s="4"/>
      <c r="FRA112" s="4"/>
      <c r="FRB112" s="4"/>
      <c r="FRC112" s="4"/>
      <c r="FRD112" s="4"/>
      <c r="FRE112" s="4"/>
      <c r="FRF112" s="4"/>
      <c r="FRG112" s="4"/>
      <c r="FRH112" s="4"/>
      <c r="FRI112" s="4"/>
      <c r="FRJ112" s="4"/>
      <c r="FRK112" s="4"/>
      <c r="FRL112" s="4"/>
      <c r="FRM112" s="4"/>
      <c r="FRN112" s="4"/>
      <c r="FRO112" s="4"/>
      <c r="FRP112" s="4"/>
      <c r="FRQ112" s="4"/>
      <c r="FRR112" s="4"/>
      <c r="FRS112" s="4"/>
      <c r="FRT112" s="4"/>
      <c r="FRU112" s="4"/>
      <c r="FRV112" s="4"/>
      <c r="FRW112" s="4"/>
      <c r="FRX112" s="4"/>
      <c r="FRY112" s="4"/>
      <c r="FRZ112" s="4"/>
      <c r="FSA112" s="4"/>
      <c r="FSB112" s="4"/>
      <c r="FSC112" s="4"/>
      <c r="FSD112" s="4"/>
      <c r="FSE112" s="4"/>
      <c r="FSF112" s="4"/>
      <c r="FSG112" s="4"/>
      <c r="FSH112" s="4"/>
      <c r="FSI112" s="4"/>
      <c r="FSJ112" s="4"/>
      <c r="FSK112" s="4"/>
      <c r="FSL112" s="4"/>
      <c r="FSM112" s="4"/>
      <c r="FSN112" s="4"/>
      <c r="FSO112" s="4"/>
      <c r="FSP112" s="4"/>
      <c r="FSQ112" s="4"/>
      <c r="FSR112" s="4"/>
      <c r="FSS112" s="4"/>
      <c r="FST112" s="4"/>
      <c r="FSU112" s="4"/>
      <c r="FSV112" s="4"/>
      <c r="FSW112" s="4"/>
      <c r="FSX112" s="4"/>
      <c r="FSY112" s="4"/>
      <c r="FSZ112" s="4"/>
      <c r="FTA112" s="4"/>
      <c r="FTB112" s="4"/>
      <c r="FTC112" s="4"/>
      <c r="FTD112" s="4"/>
      <c r="FTE112" s="4"/>
      <c r="FTF112" s="4"/>
      <c r="FTG112" s="4"/>
      <c r="FTH112" s="4"/>
      <c r="FTI112" s="4"/>
      <c r="FTJ112" s="4"/>
      <c r="FTK112" s="4"/>
      <c r="FTL112" s="4"/>
      <c r="FTM112" s="4"/>
      <c r="FTN112" s="4"/>
      <c r="FTO112" s="4"/>
      <c r="FTP112" s="4"/>
      <c r="FTQ112" s="4"/>
      <c r="FTR112" s="4"/>
      <c r="FTS112" s="4"/>
      <c r="FTT112" s="4"/>
      <c r="FTU112" s="4"/>
      <c r="FTV112" s="4"/>
      <c r="FTW112" s="4"/>
      <c r="FTX112" s="4"/>
      <c r="FTY112" s="4"/>
      <c r="FTZ112" s="4"/>
      <c r="FUA112" s="4"/>
      <c r="FUB112" s="4"/>
      <c r="FUC112" s="4"/>
      <c r="FUD112" s="4"/>
      <c r="FUE112" s="4"/>
      <c r="FUF112" s="4"/>
      <c r="FUG112" s="4"/>
      <c r="FUH112" s="4"/>
      <c r="FUI112" s="4"/>
      <c r="FUJ112" s="4"/>
      <c r="FUK112" s="4"/>
      <c r="FUL112" s="4"/>
      <c r="FUM112" s="4"/>
      <c r="FUN112" s="4"/>
      <c r="FUO112" s="4"/>
      <c r="FUP112" s="4"/>
      <c r="FUQ112" s="4"/>
      <c r="FUR112" s="4"/>
      <c r="FUS112" s="4"/>
      <c r="FUT112" s="4"/>
      <c r="FUU112" s="4"/>
      <c r="FUV112" s="4"/>
      <c r="FUW112" s="4"/>
      <c r="FUX112" s="4"/>
      <c r="FUY112" s="4"/>
      <c r="FUZ112" s="4"/>
      <c r="FVA112" s="4"/>
      <c r="FVB112" s="4"/>
      <c r="FVC112" s="4"/>
      <c r="FVD112" s="4"/>
      <c r="FVE112" s="4"/>
      <c r="FVF112" s="4"/>
      <c r="FVG112" s="4"/>
      <c r="FVH112" s="4"/>
      <c r="FVI112" s="4"/>
      <c r="FVJ112" s="4"/>
      <c r="FVK112" s="4"/>
      <c r="FVL112" s="4"/>
      <c r="FVM112" s="4"/>
      <c r="FVN112" s="4"/>
      <c r="FVO112" s="4"/>
      <c r="FVP112" s="4"/>
      <c r="FVQ112" s="4"/>
      <c r="FVR112" s="4"/>
      <c r="FVS112" s="4"/>
      <c r="FVT112" s="4"/>
      <c r="FVU112" s="4"/>
      <c r="FVV112" s="4"/>
      <c r="FVW112" s="4"/>
      <c r="FVX112" s="4"/>
      <c r="FVY112" s="4"/>
      <c r="FVZ112" s="4"/>
      <c r="FWA112" s="4"/>
      <c r="FWB112" s="4"/>
      <c r="FWC112" s="4"/>
      <c r="FWD112" s="4"/>
      <c r="FWE112" s="4"/>
      <c r="FWF112" s="4"/>
      <c r="FWG112" s="4"/>
      <c r="FWH112" s="4"/>
      <c r="FWI112" s="4"/>
      <c r="FWJ112" s="4"/>
      <c r="FWK112" s="4"/>
      <c r="FWL112" s="4"/>
      <c r="FWM112" s="4"/>
      <c r="FWN112" s="4"/>
      <c r="FWO112" s="4"/>
      <c r="FWP112" s="4"/>
      <c r="FWQ112" s="4"/>
      <c r="FWR112" s="4"/>
      <c r="FWS112" s="4"/>
      <c r="FWT112" s="4"/>
      <c r="FWU112" s="4"/>
      <c r="FWV112" s="4"/>
      <c r="FWW112" s="4"/>
      <c r="FWX112" s="4"/>
      <c r="FWY112" s="4"/>
      <c r="FWZ112" s="4"/>
      <c r="FXA112" s="4"/>
      <c r="FXB112" s="4"/>
      <c r="FXC112" s="4"/>
      <c r="FXD112" s="4"/>
      <c r="FXE112" s="4"/>
      <c r="FXF112" s="4"/>
      <c r="FXG112" s="4"/>
      <c r="FXH112" s="4"/>
      <c r="FXI112" s="4"/>
      <c r="FXJ112" s="4"/>
      <c r="FXK112" s="4"/>
      <c r="FXL112" s="4"/>
      <c r="FXM112" s="4"/>
      <c r="FXN112" s="4"/>
      <c r="FXO112" s="4"/>
      <c r="FXP112" s="4"/>
      <c r="FXQ112" s="4"/>
      <c r="FXR112" s="4"/>
      <c r="FXS112" s="4"/>
      <c r="FXT112" s="4"/>
      <c r="FXU112" s="4"/>
      <c r="FXV112" s="4"/>
      <c r="FXW112" s="4"/>
      <c r="FXX112" s="4"/>
      <c r="FXY112" s="4"/>
      <c r="FXZ112" s="4"/>
      <c r="FYA112" s="4"/>
      <c r="FYB112" s="4"/>
      <c r="FYC112" s="4"/>
      <c r="FYD112" s="4"/>
      <c r="FYE112" s="4"/>
      <c r="FYF112" s="4"/>
      <c r="FYG112" s="4"/>
      <c r="FYH112" s="4"/>
      <c r="FYI112" s="4"/>
      <c r="FYJ112" s="4"/>
      <c r="FYK112" s="4"/>
      <c r="FYL112" s="4"/>
      <c r="FYM112" s="4"/>
      <c r="FYN112" s="4"/>
      <c r="FYO112" s="4"/>
      <c r="FYP112" s="4"/>
      <c r="FYQ112" s="4"/>
      <c r="FYR112" s="4"/>
      <c r="FYS112" s="4"/>
      <c r="FYT112" s="4"/>
      <c r="FYU112" s="4"/>
      <c r="FYV112" s="4"/>
      <c r="FYW112" s="4"/>
      <c r="FYX112" s="4"/>
      <c r="FYY112" s="4"/>
      <c r="FYZ112" s="4"/>
      <c r="FZA112" s="4"/>
      <c r="FZB112" s="4"/>
      <c r="FZC112" s="4"/>
      <c r="FZD112" s="4"/>
      <c r="FZE112" s="4"/>
      <c r="FZF112" s="4"/>
      <c r="FZG112" s="4"/>
      <c r="FZH112" s="4"/>
      <c r="FZI112" s="4"/>
      <c r="FZJ112" s="4"/>
      <c r="FZK112" s="4"/>
      <c r="FZL112" s="4"/>
      <c r="FZM112" s="4"/>
      <c r="FZN112" s="4"/>
      <c r="FZO112" s="4"/>
      <c r="FZP112" s="4"/>
      <c r="FZQ112" s="4"/>
      <c r="FZR112" s="4"/>
      <c r="FZS112" s="4"/>
      <c r="FZT112" s="4"/>
      <c r="FZU112" s="4"/>
      <c r="FZV112" s="4"/>
      <c r="FZW112" s="4"/>
      <c r="FZX112" s="4"/>
      <c r="FZY112" s="4"/>
      <c r="FZZ112" s="4"/>
      <c r="GAA112" s="4"/>
      <c r="GAB112" s="4"/>
      <c r="GAC112" s="4"/>
      <c r="GAD112" s="4"/>
      <c r="GAE112" s="4"/>
      <c r="GAF112" s="4"/>
      <c r="GAG112" s="4"/>
      <c r="GAH112" s="4"/>
      <c r="GAI112" s="4"/>
      <c r="GAJ112" s="4"/>
      <c r="GAK112" s="4"/>
      <c r="GAL112" s="4"/>
      <c r="GAM112" s="4"/>
      <c r="GAN112" s="4"/>
      <c r="GAO112" s="4"/>
      <c r="GAP112" s="4"/>
      <c r="GAQ112" s="4"/>
      <c r="GAR112" s="4"/>
      <c r="GAS112" s="4"/>
      <c r="GAT112" s="4"/>
      <c r="GAU112" s="4"/>
      <c r="GAV112" s="4"/>
      <c r="GAW112" s="4"/>
      <c r="GAX112" s="4"/>
      <c r="GAY112" s="4"/>
      <c r="GAZ112" s="4"/>
      <c r="GBA112" s="4"/>
      <c r="GBB112" s="4"/>
      <c r="GBC112" s="4"/>
      <c r="GBD112" s="4"/>
      <c r="GBE112" s="4"/>
      <c r="GBF112" s="4"/>
      <c r="GBG112" s="4"/>
      <c r="GBH112" s="4"/>
      <c r="GBI112" s="4"/>
      <c r="GBJ112" s="4"/>
      <c r="GBK112" s="4"/>
      <c r="GBL112" s="4"/>
      <c r="GBM112" s="4"/>
      <c r="GBN112" s="4"/>
      <c r="GBO112" s="4"/>
      <c r="GBP112" s="4"/>
      <c r="GBQ112" s="4"/>
      <c r="GBR112" s="4"/>
      <c r="GBS112" s="4"/>
      <c r="GBT112" s="4"/>
      <c r="GBU112" s="4"/>
      <c r="GBV112" s="4"/>
      <c r="GBW112" s="4"/>
      <c r="GBX112" s="4"/>
      <c r="GBY112" s="4"/>
      <c r="GBZ112" s="4"/>
      <c r="GCA112" s="4"/>
      <c r="GCB112" s="4"/>
      <c r="GCC112" s="4"/>
      <c r="GCD112" s="4"/>
      <c r="GCE112" s="4"/>
      <c r="GCF112" s="4"/>
      <c r="GCG112" s="4"/>
      <c r="GCH112" s="4"/>
      <c r="GCI112" s="4"/>
      <c r="GCJ112" s="4"/>
      <c r="GCK112" s="4"/>
      <c r="GCL112" s="4"/>
      <c r="GCM112" s="4"/>
      <c r="GCN112" s="4"/>
      <c r="GCO112" s="4"/>
      <c r="GCP112" s="4"/>
      <c r="GCQ112" s="4"/>
      <c r="GCR112" s="4"/>
      <c r="GCS112" s="4"/>
      <c r="GCT112" s="4"/>
      <c r="GCU112" s="4"/>
      <c r="GCV112" s="4"/>
      <c r="GCW112" s="4"/>
      <c r="GCX112" s="4"/>
      <c r="GCY112" s="4"/>
      <c r="GCZ112" s="4"/>
      <c r="GDA112" s="4"/>
      <c r="GDB112" s="4"/>
      <c r="GDC112" s="4"/>
      <c r="GDD112" s="4"/>
      <c r="GDE112" s="4"/>
      <c r="GDF112" s="4"/>
      <c r="GDG112" s="4"/>
      <c r="GDH112" s="4"/>
      <c r="GDI112" s="4"/>
      <c r="GDJ112" s="4"/>
      <c r="GDK112" s="4"/>
      <c r="GDL112" s="4"/>
      <c r="GDM112" s="4"/>
      <c r="GDN112" s="4"/>
      <c r="GDO112" s="4"/>
      <c r="GDP112" s="4"/>
      <c r="GDQ112" s="4"/>
      <c r="GDR112" s="4"/>
      <c r="GDS112" s="4"/>
      <c r="GDT112" s="4"/>
      <c r="GDU112" s="4"/>
      <c r="GDV112" s="4"/>
      <c r="GDW112" s="4"/>
      <c r="GDX112" s="4"/>
      <c r="GDY112" s="4"/>
      <c r="GDZ112" s="4"/>
      <c r="GEA112" s="4"/>
      <c r="GEB112" s="4"/>
      <c r="GEC112" s="4"/>
      <c r="GED112" s="4"/>
      <c r="GEE112" s="4"/>
      <c r="GEF112" s="4"/>
      <c r="GEG112" s="4"/>
      <c r="GEH112" s="4"/>
      <c r="GEI112" s="4"/>
      <c r="GEJ112" s="4"/>
      <c r="GEK112" s="4"/>
      <c r="GEL112" s="4"/>
      <c r="GEM112" s="4"/>
      <c r="GEN112" s="4"/>
      <c r="GEO112" s="4"/>
      <c r="GEP112" s="4"/>
      <c r="GEQ112" s="4"/>
      <c r="GER112" s="4"/>
      <c r="GES112" s="4"/>
      <c r="GET112" s="4"/>
      <c r="GEU112" s="4"/>
      <c r="GEV112" s="4"/>
      <c r="GEW112" s="4"/>
      <c r="GEX112" s="4"/>
      <c r="GEY112" s="4"/>
      <c r="GEZ112" s="4"/>
      <c r="GFA112" s="4"/>
      <c r="GFB112" s="4"/>
      <c r="GFC112" s="4"/>
      <c r="GFD112" s="4"/>
      <c r="GFE112" s="4"/>
      <c r="GFF112" s="4"/>
      <c r="GFG112" s="4"/>
      <c r="GFH112" s="4"/>
      <c r="GFI112" s="4"/>
      <c r="GFJ112" s="4"/>
      <c r="GFK112" s="4"/>
      <c r="GFL112" s="4"/>
      <c r="GFM112" s="4"/>
      <c r="GFN112" s="4"/>
      <c r="GFO112" s="4"/>
      <c r="GFP112" s="4"/>
      <c r="GFQ112" s="4"/>
      <c r="GFR112" s="4"/>
      <c r="GFS112" s="4"/>
      <c r="GFT112" s="4"/>
      <c r="GFU112" s="4"/>
      <c r="GFV112" s="4"/>
      <c r="GFW112" s="4"/>
      <c r="GFX112" s="4"/>
      <c r="GFY112" s="4"/>
      <c r="GFZ112" s="4"/>
      <c r="GGA112" s="4"/>
      <c r="GGB112" s="4"/>
      <c r="GGC112" s="4"/>
      <c r="GGD112" s="4"/>
      <c r="GGE112" s="4"/>
      <c r="GGF112" s="4"/>
      <c r="GGG112" s="4"/>
      <c r="GGH112" s="4"/>
      <c r="GGI112" s="4"/>
      <c r="GGJ112" s="4"/>
      <c r="GGK112" s="4"/>
      <c r="GGL112" s="4"/>
      <c r="GGM112" s="4"/>
      <c r="GGN112" s="4"/>
      <c r="GGO112" s="4"/>
      <c r="GGP112" s="4"/>
      <c r="GGQ112" s="4"/>
      <c r="GGR112" s="4"/>
      <c r="GGS112" s="4"/>
      <c r="GGT112" s="4"/>
      <c r="GGU112" s="4"/>
      <c r="GGV112" s="4"/>
      <c r="GGW112" s="4"/>
      <c r="GGX112" s="4"/>
      <c r="GGY112" s="4"/>
      <c r="GGZ112" s="4"/>
      <c r="GHA112" s="4"/>
      <c r="GHB112" s="4"/>
      <c r="GHC112" s="4"/>
      <c r="GHD112" s="4"/>
      <c r="GHE112" s="4"/>
      <c r="GHF112" s="4"/>
      <c r="GHG112" s="4"/>
      <c r="GHH112" s="4"/>
      <c r="GHI112" s="4"/>
      <c r="GHJ112" s="4"/>
      <c r="GHK112" s="4"/>
      <c r="GHL112" s="4"/>
      <c r="GHM112" s="4"/>
      <c r="GHN112" s="4"/>
      <c r="GHO112" s="4"/>
      <c r="GHP112" s="4"/>
      <c r="GHQ112" s="4"/>
      <c r="GHR112" s="4"/>
      <c r="GHS112" s="4"/>
      <c r="GHT112" s="4"/>
      <c r="GHU112" s="4"/>
      <c r="GHV112" s="4"/>
      <c r="GHW112" s="4"/>
      <c r="GHX112" s="4"/>
      <c r="GHY112" s="4"/>
      <c r="GHZ112" s="4"/>
      <c r="GIA112" s="4"/>
      <c r="GIB112" s="4"/>
      <c r="GIC112" s="4"/>
      <c r="GID112" s="4"/>
      <c r="GIE112" s="4"/>
      <c r="GIF112" s="4"/>
      <c r="GIG112" s="4"/>
      <c r="GIH112" s="4"/>
      <c r="GII112" s="4"/>
      <c r="GIJ112" s="4"/>
      <c r="GIK112" s="4"/>
      <c r="GIL112" s="4"/>
      <c r="GIM112" s="4"/>
      <c r="GIN112" s="4"/>
      <c r="GIO112" s="4"/>
      <c r="GIP112" s="4"/>
      <c r="GIQ112" s="4"/>
      <c r="GIR112" s="4"/>
      <c r="GIS112" s="4"/>
      <c r="GIT112" s="4"/>
      <c r="GIU112" s="4"/>
      <c r="GIV112" s="4"/>
      <c r="GIW112" s="4"/>
      <c r="GIX112" s="4"/>
      <c r="GIY112" s="4"/>
      <c r="GIZ112" s="4"/>
      <c r="GJA112" s="4"/>
      <c r="GJB112" s="4"/>
      <c r="GJC112" s="4"/>
      <c r="GJD112" s="4"/>
      <c r="GJE112" s="4"/>
      <c r="GJF112" s="4"/>
      <c r="GJG112" s="4"/>
      <c r="GJH112" s="4"/>
      <c r="GJI112" s="4"/>
      <c r="GJJ112" s="4"/>
      <c r="GJK112" s="4"/>
      <c r="GJL112" s="4"/>
      <c r="GJM112" s="4"/>
      <c r="GJN112" s="4"/>
      <c r="GJO112" s="4"/>
      <c r="GJP112" s="4"/>
      <c r="GJQ112" s="4"/>
      <c r="GJR112" s="4"/>
      <c r="GJS112" s="4"/>
      <c r="GJT112" s="4"/>
      <c r="GJU112" s="4"/>
      <c r="GJV112" s="4"/>
      <c r="GJW112" s="4"/>
      <c r="GJX112" s="4"/>
      <c r="GJY112" s="4"/>
      <c r="GJZ112" s="4"/>
      <c r="GKA112" s="4"/>
      <c r="GKB112" s="4"/>
      <c r="GKC112" s="4"/>
      <c r="GKD112" s="4"/>
      <c r="GKE112" s="4"/>
      <c r="GKF112" s="4"/>
      <c r="GKG112" s="4"/>
      <c r="GKH112" s="4"/>
      <c r="GKI112" s="4"/>
      <c r="GKJ112" s="4"/>
      <c r="GKK112" s="4"/>
      <c r="GKL112" s="4"/>
      <c r="GKM112" s="4"/>
      <c r="GKN112" s="4"/>
      <c r="GKO112" s="4"/>
      <c r="GKP112" s="4"/>
      <c r="GKQ112" s="4"/>
      <c r="GKR112" s="4"/>
      <c r="GKS112" s="4"/>
      <c r="GKT112" s="4"/>
      <c r="GKU112" s="4"/>
      <c r="GKV112" s="4"/>
      <c r="GKW112" s="4"/>
      <c r="GKX112" s="4"/>
      <c r="GKY112" s="4"/>
      <c r="GKZ112" s="4"/>
      <c r="GLA112" s="4"/>
      <c r="GLB112" s="4"/>
      <c r="GLC112" s="4"/>
      <c r="GLD112" s="4"/>
      <c r="GLE112" s="4"/>
      <c r="GLF112" s="4"/>
      <c r="GLG112" s="4"/>
      <c r="GLH112" s="4"/>
      <c r="GLI112" s="4"/>
      <c r="GLJ112" s="4"/>
      <c r="GLK112" s="4"/>
      <c r="GLL112" s="4"/>
      <c r="GLM112" s="4"/>
      <c r="GLN112" s="4"/>
      <c r="GLO112" s="4"/>
      <c r="GLP112" s="4"/>
      <c r="GLQ112" s="4"/>
      <c r="GLR112" s="4"/>
      <c r="GLS112" s="4"/>
      <c r="GLT112" s="4"/>
      <c r="GLU112" s="4"/>
      <c r="GLV112" s="4"/>
      <c r="GLW112" s="4"/>
      <c r="GLX112" s="4"/>
      <c r="GLY112" s="4"/>
      <c r="GLZ112" s="4"/>
      <c r="GMA112" s="4"/>
      <c r="GMB112" s="4"/>
      <c r="GMC112" s="4"/>
      <c r="GMD112" s="4"/>
      <c r="GME112" s="4"/>
      <c r="GMF112" s="4"/>
      <c r="GMG112" s="4"/>
      <c r="GMH112" s="4"/>
      <c r="GMI112" s="4"/>
      <c r="GMJ112" s="4"/>
      <c r="GMK112" s="4"/>
      <c r="GML112" s="4"/>
      <c r="GMM112" s="4"/>
      <c r="GMN112" s="4"/>
      <c r="GMO112" s="4"/>
      <c r="GMP112" s="4"/>
      <c r="GMQ112" s="4"/>
      <c r="GMR112" s="4"/>
      <c r="GMS112" s="4"/>
      <c r="GMT112" s="4"/>
      <c r="GMU112" s="4"/>
      <c r="GMV112" s="4"/>
      <c r="GMW112" s="4"/>
      <c r="GMX112" s="4"/>
      <c r="GMY112" s="4"/>
      <c r="GMZ112" s="4"/>
      <c r="GNA112" s="4"/>
      <c r="GNB112" s="4"/>
      <c r="GNC112" s="4"/>
      <c r="GND112" s="4"/>
      <c r="GNE112" s="4"/>
      <c r="GNF112" s="4"/>
      <c r="GNG112" s="4"/>
      <c r="GNH112" s="4"/>
      <c r="GNI112" s="4"/>
      <c r="GNJ112" s="4"/>
      <c r="GNK112" s="4"/>
      <c r="GNL112" s="4"/>
      <c r="GNM112" s="4"/>
      <c r="GNN112" s="4"/>
      <c r="GNO112" s="4"/>
      <c r="GNP112" s="4"/>
      <c r="GNQ112" s="4"/>
      <c r="GNR112" s="4"/>
      <c r="GNS112" s="4"/>
      <c r="GNT112" s="4"/>
      <c r="GNU112" s="4"/>
      <c r="GNV112" s="4"/>
      <c r="GNW112" s="4"/>
      <c r="GNX112" s="4"/>
      <c r="GNY112" s="4"/>
      <c r="GNZ112" s="4"/>
      <c r="GOA112" s="4"/>
      <c r="GOB112" s="4"/>
      <c r="GOC112" s="4"/>
      <c r="GOD112" s="4"/>
      <c r="GOE112" s="4"/>
      <c r="GOF112" s="4"/>
      <c r="GOG112" s="4"/>
      <c r="GOH112" s="4"/>
      <c r="GOI112" s="4"/>
      <c r="GOJ112" s="4"/>
      <c r="GOK112" s="4"/>
      <c r="GOL112" s="4"/>
      <c r="GOM112" s="4"/>
      <c r="GON112" s="4"/>
      <c r="GOO112" s="4"/>
      <c r="GOP112" s="4"/>
      <c r="GOQ112" s="4"/>
      <c r="GOR112" s="4"/>
      <c r="GOS112" s="4"/>
      <c r="GOT112" s="4"/>
      <c r="GOU112" s="4"/>
      <c r="GOV112" s="4"/>
      <c r="GOW112" s="4"/>
      <c r="GOX112" s="4"/>
      <c r="GOY112" s="4"/>
      <c r="GOZ112" s="4"/>
      <c r="GPA112" s="4"/>
      <c r="GPB112" s="4"/>
      <c r="GPC112" s="4"/>
      <c r="GPD112" s="4"/>
      <c r="GPE112" s="4"/>
      <c r="GPF112" s="4"/>
      <c r="GPG112" s="4"/>
      <c r="GPH112" s="4"/>
      <c r="GPI112" s="4"/>
      <c r="GPJ112" s="4"/>
      <c r="GPK112" s="4"/>
      <c r="GPL112" s="4"/>
      <c r="GPM112" s="4"/>
      <c r="GPN112" s="4"/>
      <c r="GPO112" s="4"/>
      <c r="GPP112" s="4"/>
      <c r="GPQ112" s="4"/>
      <c r="GPR112" s="4"/>
      <c r="GPS112" s="4"/>
      <c r="GPT112" s="4"/>
      <c r="GPU112" s="4"/>
      <c r="GPV112" s="4"/>
      <c r="GPW112" s="4"/>
      <c r="GPX112" s="4"/>
      <c r="GPY112" s="4"/>
      <c r="GPZ112" s="4"/>
      <c r="GQA112" s="4"/>
      <c r="GQB112" s="4"/>
      <c r="GQC112" s="4"/>
      <c r="GQD112" s="4"/>
      <c r="GQE112" s="4"/>
      <c r="GQF112" s="4"/>
      <c r="GQG112" s="4"/>
      <c r="GQH112" s="4"/>
      <c r="GQI112" s="4"/>
      <c r="GQJ112" s="4"/>
      <c r="GQK112" s="4"/>
      <c r="GQL112" s="4"/>
      <c r="GQM112" s="4"/>
      <c r="GQN112" s="4"/>
      <c r="GQO112" s="4"/>
      <c r="GQP112" s="4"/>
      <c r="GQQ112" s="4"/>
      <c r="GQR112" s="4"/>
      <c r="GQS112" s="4"/>
      <c r="GQT112" s="4"/>
      <c r="GQU112" s="4"/>
      <c r="GQV112" s="4"/>
      <c r="GQW112" s="4"/>
      <c r="GQX112" s="4"/>
      <c r="GQY112" s="4"/>
      <c r="GQZ112" s="4"/>
      <c r="GRA112" s="4"/>
      <c r="GRB112" s="4"/>
      <c r="GRC112" s="4"/>
      <c r="GRD112" s="4"/>
      <c r="GRE112" s="4"/>
      <c r="GRF112" s="4"/>
      <c r="GRG112" s="4"/>
      <c r="GRH112" s="4"/>
      <c r="GRI112" s="4"/>
      <c r="GRJ112" s="4"/>
      <c r="GRK112" s="4"/>
      <c r="GRL112" s="4"/>
      <c r="GRM112" s="4"/>
      <c r="GRN112" s="4"/>
      <c r="GRO112" s="4"/>
      <c r="GRP112" s="4"/>
      <c r="GRQ112" s="4"/>
      <c r="GRR112" s="4"/>
      <c r="GRS112" s="4"/>
      <c r="GRT112" s="4"/>
      <c r="GRU112" s="4"/>
      <c r="GRV112" s="4"/>
      <c r="GRW112" s="4"/>
      <c r="GRX112" s="4"/>
      <c r="GRY112" s="4"/>
      <c r="GRZ112" s="4"/>
      <c r="GSA112" s="4"/>
      <c r="GSB112" s="4"/>
      <c r="GSC112" s="4"/>
      <c r="GSD112" s="4"/>
      <c r="GSE112" s="4"/>
      <c r="GSF112" s="4"/>
      <c r="GSG112" s="4"/>
      <c r="GSH112" s="4"/>
      <c r="GSI112" s="4"/>
      <c r="GSJ112" s="4"/>
      <c r="GSK112" s="4"/>
      <c r="GSL112" s="4"/>
      <c r="GSM112" s="4"/>
      <c r="GSN112" s="4"/>
      <c r="GSO112" s="4"/>
      <c r="GSP112" s="4"/>
      <c r="GSQ112" s="4"/>
      <c r="GSR112" s="4"/>
      <c r="GSS112" s="4"/>
      <c r="GST112" s="4"/>
      <c r="GSU112" s="4"/>
      <c r="GSV112" s="4"/>
      <c r="GSW112" s="4"/>
      <c r="GSX112" s="4"/>
      <c r="GSY112" s="4"/>
      <c r="GSZ112" s="4"/>
      <c r="GTA112" s="4"/>
      <c r="GTB112" s="4"/>
      <c r="GTC112" s="4"/>
      <c r="GTD112" s="4"/>
      <c r="GTE112" s="4"/>
      <c r="GTF112" s="4"/>
      <c r="GTG112" s="4"/>
      <c r="GTH112" s="4"/>
      <c r="GTI112" s="4"/>
      <c r="GTJ112" s="4"/>
      <c r="GTK112" s="4"/>
      <c r="GTL112" s="4"/>
      <c r="GTM112" s="4"/>
      <c r="GTN112" s="4"/>
      <c r="GTO112" s="4"/>
      <c r="GTP112" s="4"/>
      <c r="GTQ112" s="4"/>
      <c r="GTR112" s="4"/>
      <c r="GTS112" s="4"/>
      <c r="GTT112" s="4"/>
      <c r="GTU112" s="4"/>
      <c r="GTV112" s="4"/>
      <c r="GTW112" s="4"/>
      <c r="GTX112" s="4"/>
      <c r="GTY112" s="4"/>
      <c r="GTZ112" s="4"/>
      <c r="GUA112" s="4"/>
      <c r="GUB112" s="4"/>
      <c r="GUC112" s="4"/>
      <c r="GUD112" s="4"/>
      <c r="GUE112" s="4"/>
      <c r="GUF112" s="4"/>
      <c r="GUG112" s="4"/>
      <c r="GUH112" s="4"/>
      <c r="GUI112" s="4"/>
      <c r="GUJ112" s="4"/>
      <c r="GUK112" s="4"/>
      <c r="GUL112" s="4"/>
      <c r="GUM112" s="4"/>
      <c r="GUN112" s="4"/>
      <c r="GUO112" s="4"/>
      <c r="GUP112" s="4"/>
      <c r="GUQ112" s="4"/>
      <c r="GUR112" s="4"/>
      <c r="GUS112" s="4"/>
      <c r="GUT112" s="4"/>
      <c r="GUU112" s="4"/>
      <c r="GUV112" s="4"/>
      <c r="GUW112" s="4"/>
      <c r="GUX112" s="4"/>
      <c r="GUY112" s="4"/>
      <c r="GUZ112" s="4"/>
      <c r="GVA112" s="4"/>
      <c r="GVB112" s="4"/>
      <c r="GVC112" s="4"/>
      <c r="GVD112" s="4"/>
      <c r="GVE112" s="4"/>
      <c r="GVF112" s="4"/>
      <c r="GVG112" s="4"/>
      <c r="GVH112" s="4"/>
      <c r="GVI112" s="4"/>
      <c r="GVJ112" s="4"/>
      <c r="GVK112" s="4"/>
      <c r="GVL112" s="4"/>
      <c r="GVM112" s="4"/>
      <c r="GVN112" s="4"/>
      <c r="GVO112" s="4"/>
      <c r="GVP112" s="4"/>
      <c r="GVQ112" s="4"/>
      <c r="GVR112" s="4"/>
      <c r="GVS112" s="4"/>
      <c r="GVT112" s="4"/>
      <c r="GVU112" s="4"/>
      <c r="GVV112" s="4"/>
      <c r="GVW112" s="4"/>
      <c r="GVX112" s="4"/>
      <c r="GVY112" s="4"/>
      <c r="GVZ112" s="4"/>
      <c r="GWA112" s="4"/>
      <c r="GWB112" s="4"/>
      <c r="GWC112" s="4"/>
      <c r="GWD112" s="4"/>
      <c r="GWE112" s="4"/>
      <c r="GWF112" s="4"/>
      <c r="GWG112" s="4"/>
      <c r="GWH112" s="4"/>
      <c r="GWI112" s="4"/>
      <c r="GWJ112" s="4"/>
      <c r="GWK112" s="4"/>
      <c r="GWL112" s="4"/>
      <c r="GWM112" s="4"/>
      <c r="GWN112" s="4"/>
      <c r="GWO112" s="4"/>
      <c r="GWP112" s="4"/>
      <c r="GWQ112" s="4"/>
      <c r="GWR112" s="4"/>
      <c r="GWS112" s="4"/>
      <c r="GWT112" s="4"/>
      <c r="GWU112" s="4"/>
      <c r="GWV112" s="4"/>
      <c r="GWW112" s="4"/>
      <c r="GWX112" s="4"/>
      <c r="GWY112" s="4"/>
      <c r="GWZ112" s="4"/>
      <c r="GXA112" s="4"/>
      <c r="GXB112" s="4"/>
      <c r="GXC112" s="4"/>
      <c r="GXD112" s="4"/>
      <c r="GXE112" s="4"/>
      <c r="GXF112" s="4"/>
      <c r="GXG112" s="4"/>
      <c r="GXH112" s="4"/>
      <c r="GXI112" s="4"/>
      <c r="GXJ112" s="4"/>
      <c r="GXK112" s="4"/>
      <c r="GXL112" s="4"/>
      <c r="GXM112" s="4"/>
      <c r="GXN112" s="4"/>
      <c r="GXO112" s="4"/>
      <c r="GXP112" s="4"/>
      <c r="GXQ112" s="4"/>
      <c r="GXR112" s="4"/>
      <c r="GXS112" s="4"/>
      <c r="GXT112" s="4"/>
      <c r="GXU112" s="4"/>
      <c r="GXV112" s="4"/>
      <c r="GXW112" s="4"/>
      <c r="GXX112" s="4"/>
      <c r="GXY112" s="4"/>
      <c r="GXZ112" s="4"/>
      <c r="GYA112" s="4"/>
      <c r="GYB112" s="4"/>
      <c r="GYC112" s="4"/>
      <c r="GYD112" s="4"/>
      <c r="GYE112" s="4"/>
      <c r="GYF112" s="4"/>
      <c r="GYG112" s="4"/>
      <c r="GYH112" s="4"/>
      <c r="GYI112" s="4"/>
      <c r="GYJ112" s="4"/>
      <c r="GYK112" s="4"/>
      <c r="GYL112" s="4"/>
      <c r="GYM112" s="4"/>
      <c r="GYN112" s="4"/>
      <c r="GYO112" s="4"/>
      <c r="GYP112" s="4"/>
      <c r="GYQ112" s="4"/>
      <c r="GYR112" s="4"/>
      <c r="GYS112" s="4"/>
      <c r="GYT112" s="4"/>
      <c r="GYU112" s="4"/>
      <c r="GYV112" s="4"/>
      <c r="GYW112" s="4"/>
      <c r="GYX112" s="4"/>
      <c r="GYY112" s="4"/>
      <c r="GYZ112" s="4"/>
      <c r="GZA112" s="4"/>
      <c r="GZB112" s="4"/>
      <c r="GZC112" s="4"/>
      <c r="GZD112" s="4"/>
      <c r="GZE112" s="4"/>
      <c r="GZF112" s="4"/>
      <c r="GZG112" s="4"/>
      <c r="GZH112" s="4"/>
      <c r="GZI112" s="4"/>
      <c r="GZJ112" s="4"/>
      <c r="GZK112" s="4"/>
      <c r="GZL112" s="4"/>
      <c r="GZM112" s="4"/>
      <c r="GZN112" s="4"/>
      <c r="GZO112" s="4"/>
      <c r="GZP112" s="4"/>
      <c r="GZQ112" s="4"/>
      <c r="GZR112" s="4"/>
      <c r="GZS112" s="4"/>
      <c r="GZT112" s="4"/>
      <c r="GZU112" s="4"/>
      <c r="GZV112" s="4"/>
      <c r="GZW112" s="4"/>
      <c r="GZX112" s="4"/>
      <c r="GZY112" s="4"/>
      <c r="GZZ112" s="4"/>
      <c r="HAA112" s="4"/>
      <c r="HAB112" s="4"/>
      <c r="HAC112" s="4"/>
      <c r="HAD112" s="4"/>
      <c r="HAE112" s="4"/>
      <c r="HAF112" s="4"/>
      <c r="HAG112" s="4"/>
      <c r="HAH112" s="4"/>
      <c r="HAI112" s="4"/>
      <c r="HAJ112" s="4"/>
      <c r="HAK112" s="4"/>
      <c r="HAL112" s="4"/>
      <c r="HAM112" s="4"/>
      <c r="HAN112" s="4"/>
      <c r="HAO112" s="4"/>
      <c r="HAP112" s="4"/>
      <c r="HAQ112" s="4"/>
      <c r="HAR112" s="4"/>
      <c r="HAS112" s="4"/>
      <c r="HAT112" s="4"/>
      <c r="HAU112" s="4"/>
      <c r="HAV112" s="4"/>
      <c r="HAW112" s="4"/>
      <c r="HAX112" s="4"/>
      <c r="HAY112" s="4"/>
      <c r="HAZ112" s="4"/>
      <c r="HBA112" s="4"/>
      <c r="HBB112" s="4"/>
      <c r="HBC112" s="4"/>
      <c r="HBD112" s="4"/>
      <c r="HBE112" s="4"/>
      <c r="HBF112" s="4"/>
      <c r="HBG112" s="4"/>
      <c r="HBH112" s="4"/>
      <c r="HBI112" s="4"/>
      <c r="HBJ112" s="4"/>
      <c r="HBK112" s="4"/>
      <c r="HBL112" s="4"/>
      <c r="HBM112" s="4"/>
      <c r="HBN112" s="4"/>
      <c r="HBO112" s="4"/>
      <c r="HBP112" s="4"/>
      <c r="HBQ112" s="4"/>
      <c r="HBR112" s="4"/>
      <c r="HBS112" s="4"/>
      <c r="HBT112" s="4"/>
      <c r="HBU112" s="4"/>
      <c r="HBV112" s="4"/>
      <c r="HBW112" s="4"/>
      <c r="HBX112" s="4"/>
      <c r="HBY112" s="4"/>
      <c r="HBZ112" s="4"/>
      <c r="HCA112" s="4"/>
      <c r="HCB112" s="4"/>
      <c r="HCC112" s="4"/>
      <c r="HCD112" s="4"/>
      <c r="HCE112" s="4"/>
      <c r="HCF112" s="4"/>
      <c r="HCG112" s="4"/>
      <c r="HCH112" s="4"/>
      <c r="HCI112" s="4"/>
      <c r="HCJ112" s="4"/>
      <c r="HCK112" s="4"/>
      <c r="HCL112" s="4"/>
      <c r="HCM112" s="4"/>
      <c r="HCN112" s="4"/>
      <c r="HCO112" s="4"/>
      <c r="HCP112" s="4"/>
      <c r="HCQ112" s="4"/>
      <c r="HCR112" s="4"/>
      <c r="HCS112" s="4"/>
      <c r="HCT112" s="4"/>
      <c r="HCU112" s="4"/>
      <c r="HCV112" s="4"/>
      <c r="HCW112" s="4"/>
      <c r="HCX112" s="4"/>
      <c r="HCY112" s="4"/>
      <c r="HCZ112" s="4"/>
      <c r="HDA112" s="4"/>
      <c r="HDB112" s="4"/>
      <c r="HDC112" s="4"/>
      <c r="HDD112" s="4"/>
      <c r="HDE112" s="4"/>
      <c r="HDF112" s="4"/>
      <c r="HDG112" s="4"/>
      <c r="HDH112" s="4"/>
      <c r="HDI112" s="4"/>
      <c r="HDJ112" s="4"/>
      <c r="HDK112" s="4"/>
      <c r="HDL112" s="4"/>
      <c r="HDM112" s="4"/>
      <c r="HDN112" s="4"/>
      <c r="HDO112" s="4"/>
      <c r="HDP112" s="4"/>
      <c r="HDQ112" s="4"/>
      <c r="HDR112" s="4"/>
      <c r="HDS112" s="4"/>
      <c r="HDT112" s="4"/>
      <c r="HDU112" s="4"/>
      <c r="HDV112" s="4"/>
      <c r="HDW112" s="4"/>
      <c r="HDX112" s="4"/>
      <c r="HDY112" s="4"/>
      <c r="HDZ112" s="4"/>
      <c r="HEA112" s="4"/>
      <c r="HEB112" s="4"/>
      <c r="HEC112" s="4"/>
      <c r="HED112" s="4"/>
      <c r="HEE112" s="4"/>
      <c r="HEF112" s="4"/>
      <c r="HEG112" s="4"/>
      <c r="HEH112" s="4"/>
      <c r="HEI112" s="4"/>
      <c r="HEJ112" s="4"/>
      <c r="HEK112" s="4"/>
      <c r="HEL112" s="4"/>
      <c r="HEM112" s="4"/>
      <c r="HEN112" s="4"/>
      <c r="HEO112" s="4"/>
      <c r="HEP112" s="4"/>
      <c r="HEQ112" s="4"/>
      <c r="HER112" s="4"/>
      <c r="HES112" s="4"/>
      <c r="HET112" s="4"/>
      <c r="HEU112" s="4"/>
      <c r="HEV112" s="4"/>
      <c r="HEW112" s="4"/>
      <c r="HEX112" s="4"/>
      <c r="HEY112" s="4"/>
      <c r="HEZ112" s="4"/>
      <c r="HFA112" s="4"/>
      <c r="HFB112" s="4"/>
      <c r="HFC112" s="4"/>
      <c r="HFD112" s="4"/>
      <c r="HFE112" s="4"/>
      <c r="HFF112" s="4"/>
      <c r="HFG112" s="4"/>
      <c r="HFH112" s="4"/>
      <c r="HFI112" s="4"/>
      <c r="HFJ112" s="4"/>
      <c r="HFK112" s="4"/>
      <c r="HFL112" s="4"/>
      <c r="HFM112" s="4"/>
      <c r="HFN112" s="4"/>
      <c r="HFO112" s="4"/>
      <c r="HFP112" s="4"/>
      <c r="HFQ112" s="4"/>
      <c r="HFR112" s="4"/>
      <c r="HFS112" s="4"/>
      <c r="HFT112" s="4"/>
      <c r="HFU112" s="4"/>
      <c r="HFV112" s="4"/>
      <c r="HFW112" s="4"/>
      <c r="HFX112" s="4"/>
      <c r="HFY112" s="4"/>
      <c r="HFZ112" s="4"/>
      <c r="HGA112" s="4"/>
      <c r="HGB112" s="4"/>
      <c r="HGC112" s="4"/>
      <c r="HGD112" s="4"/>
      <c r="HGE112" s="4"/>
      <c r="HGF112" s="4"/>
      <c r="HGG112" s="4"/>
      <c r="HGH112" s="4"/>
      <c r="HGI112" s="4"/>
      <c r="HGJ112" s="4"/>
      <c r="HGK112" s="4"/>
      <c r="HGL112" s="4"/>
      <c r="HGM112" s="4"/>
      <c r="HGN112" s="4"/>
      <c r="HGO112" s="4"/>
      <c r="HGP112" s="4"/>
      <c r="HGQ112" s="4"/>
      <c r="HGR112" s="4"/>
      <c r="HGS112" s="4"/>
      <c r="HGT112" s="4"/>
      <c r="HGU112" s="4"/>
      <c r="HGV112" s="4"/>
      <c r="HGW112" s="4"/>
      <c r="HGX112" s="4"/>
      <c r="HGY112" s="4"/>
      <c r="HGZ112" s="4"/>
      <c r="HHA112" s="4"/>
      <c r="HHB112" s="4"/>
      <c r="HHC112" s="4"/>
      <c r="HHD112" s="4"/>
      <c r="HHE112" s="4"/>
      <c r="HHF112" s="4"/>
      <c r="HHG112" s="4"/>
      <c r="HHH112" s="4"/>
      <c r="HHI112" s="4"/>
      <c r="HHJ112" s="4"/>
      <c r="HHK112" s="4"/>
      <c r="HHL112" s="4"/>
      <c r="HHM112" s="4"/>
      <c r="HHN112" s="4"/>
      <c r="HHO112" s="4"/>
      <c r="HHP112" s="4"/>
      <c r="HHQ112" s="4"/>
      <c r="HHR112" s="4"/>
      <c r="HHS112" s="4"/>
      <c r="HHT112" s="4"/>
      <c r="HHU112" s="4"/>
      <c r="HHV112" s="4"/>
      <c r="HHW112" s="4"/>
      <c r="HHX112" s="4"/>
      <c r="HHY112" s="4"/>
      <c r="HHZ112" s="4"/>
      <c r="HIA112" s="4"/>
      <c r="HIB112" s="4"/>
      <c r="HIC112" s="4"/>
      <c r="HID112" s="4"/>
      <c r="HIE112" s="4"/>
      <c r="HIF112" s="4"/>
      <c r="HIG112" s="4"/>
      <c r="HIH112" s="4"/>
      <c r="HII112" s="4"/>
      <c r="HIJ112" s="4"/>
      <c r="HIK112" s="4"/>
      <c r="HIL112" s="4"/>
      <c r="HIM112" s="4"/>
      <c r="HIN112" s="4"/>
      <c r="HIO112" s="4"/>
      <c r="HIP112" s="4"/>
      <c r="HIQ112" s="4"/>
      <c r="HIR112" s="4"/>
      <c r="HIS112" s="4"/>
      <c r="HIT112" s="4"/>
      <c r="HIU112" s="4"/>
      <c r="HIV112" s="4"/>
      <c r="HIW112" s="4"/>
      <c r="HIX112" s="4"/>
      <c r="HIY112" s="4"/>
      <c r="HIZ112" s="4"/>
      <c r="HJA112" s="4"/>
      <c r="HJB112" s="4"/>
      <c r="HJC112" s="4"/>
      <c r="HJD112" s="4"/>
      <c r="HJE112" s="4"/>
      <c r="HJF112" s="4"/>
      <c r="HJG112" s="4"/>
      <c r="HJH112" s="4"/>
      <c r="HJI112" s="4"/>
      <c r="HJJ112" s="4"/>
      <c r="HJK112" s="4"/>
      <c r="HJL112" s="4"/>
      <c r="HJM112" s="4"/>
      <c r="HJN112" s="4"/>
      <c r="HJO112" s="4"/>
      <c r="HJP112" s="4"/>
      <c r="HJQ112" s="4"/>
      <c r="HJR112" s="4"/>
      <c r="HJS112" s="4"/>
      <c r="HJT112" s="4"/>
      <c r="HJU112" s="4"/>
      <c r="HJV112" s="4"/>
      <c r="HJW112" s="4"/>
      <c r="HJX112" s="4"/>
      <c r="HJY112" s="4"/>
      <c r="HJZ112" s="4"/>
      <c r="HKA112" s="4"/>
      <c r="HKB112" s="4"/>
      <c r="HKC112" s="4"/>
      <c r="HKD112" s="4"/>
      <c r="HKE112" s="4"/>
      <c r="HKF112" s="4"/>
      <c r="HKG112" s="4"/>
      <c r="HKH112" s="4"/>
      <c r="HKI112" s="4"/>
      <c r="HKJ112" s="4"/>
      <c r="HKK112" s="4"/>
      <c r="HKL112" s="4"/>
      <c r="HKM112" s="4"/>
      <c r="HKN112" s="4"/>
      <c r="HKO112" s="4"/>
      <c r="HKP112" s="4"/>
      <c r="HKQ112" s="4"/>
      <c r="HKR112" s="4"/>
      <c r="HKS112" s="4"/>
      <c r="HKT112" s="4"/>
      <c r="HKU112" s="4"/>
      <c r="HKV112" s="4"/>
      <c r="HKW112" s="4"/>
      <c r="HKX112" s="4"/>
      <c r="HKY112" s="4"/>
      <c r="HKZ112" s="4"/>
      <c r="HLA112" s="4"/>
      <c r="HLB112" s="4"/>
      <c r="HLC112" s="4"/>
      <c r="HLD112" s="4"/>
      <c r="HLE112" s="4"/>
      <c r="HLF112" s="4"/>
      <c r="HLG112" s="4"/>
      <c r="HLH112" s="4"/>
      <c r="HLI112" s="4"/>
      <c r="HLJ112" s="4"/>
      <c r="HLK112" s="4"/>
      <c r="HLL112" s="4"/>
      <c r="HLM112" s="4"/>
      <c r="HLN112" s="4"/>
      <c r="HLO112" s="4"/>
      <c r="HLP112" s="4"/>
      <c r="HLQ112" s="4"/>
      <c r="HLR112" s="4"/>
      <c r="HLS112" s="4"/>
      <c r="HLT112" s="4"/>
      <c r="HLU112" s="4"/>
      <c r="HLV112" s="4"/>
      <c r="HLW112" s="4"/>
      <c r="HLX112" s="4"/>
      <c r="HLY112" s="4"/>
      <c r="HLZ112" s="4"/>
      <c r="HMA112" s="4"/>
      <c r="HMB112" s="4"/>
      <c r="HMC112" s="4"/>
      <c r="HMD112" s="4"/>
      <c r="HME112" s="4"/>
      <c r="HMF112" s="4"/>
      <c r="HMG112" s="4"/>
      <c r="HMH112" s="4"/>
      <c r="HMI112" s="4"/>
      <c r="HMJ112" s="4"/>
      <c r="HMK112" s="4"/>
      <c r="HML112" s="4"/>
      <c r="HMM112" s="4"/>
      <c r="HMN112" s="4"/>
      <c r="HMO112" s="4"/>
      <c r="HMP112" s="4"/>
      <c r="HMQ112" s="4"/>
      <c r="HMR112" s="4"/>
      <c r="HMS112" s="4"/>
      <c r="HMT112" s="4"/>
      <c r="HMU112" s="4"/>
      <c r="HMV112" s="4"/>
      <c r="HMW112" s="4"/>
      <c r="HMX112" s="4"/>
      <c r="HMY112" s="4"/>
      <c r="HMZ112" s="4"/>
      <c r="HNA112" s="4"/>
      <c r="HNB112" s="4"/>
      <c r="HNC112" s="4"/>
      <c r="HND112" s="4"/>
      <c r="HNE112" s="4"/>
      <c r="HNF112" s="4"/>
      <c r="HNG112" s="4"/>
      <c r="HNH112" s="4"/>
      <c r="HNI112" s="4"/>
      <c r="HNJ112" s="4"/>
      <c r="HNK112" s="4"/>
      <c r="HNL112" s="4"/>
      <c r="HNM112" s="4"/>
      <c r="HNN112" s="4"/>
      <c r="HNO112" s="4"/>
      <c r="HNP112" s="4"/>
      <c r="HNQ112" s="4"/>
      <c r="HNR112" s="4"/>
      <c r="HNS112" s="4"/>
      <c r="HNT112" s="4"/>
      <c r="HNU112" s="4"/>
      <c r="HNV112" s="4"/>
      <c r="HNW112" s="4"/>
      <c r="HNX112" s="4"/>
      <c r="HNY112" s="4"/>
      <c r="HNZ112" s="4"/>
      <c r="HOA112" s="4"/>
      <c r="HOB112" s="4"/>
      <c r="HOC112" s="4"/>
      <c r="HOD112" s="4"/>
      <c r="HOE112" s="4"/>
      <c r="HOF112" s="4"/>
      <c r="HOG112" s="4"/>
      <c r="HOH112" s="4"/>
      <c r="HOI112" s="4"/>
      <c r="HOJ112" s="4"/>
      <c r="HOK112" s="4"/>
      <c r="HOL112" s="4"/>
      <c r="HOM112" s="4"/>
      <c r="HON112" s="4"/>
      <c r="HOO112" s="4"/>
      <c r="HOP112" s="4"/>
      <c r="HOQ112" s="4"/>
      <c r="HOR112" s="4"/>
      <c r="HOS112" s="4"/>
      <c r="HOT112" s="4"/>
      <c r="HOU112" s="4"/>
      <c r="HOV112" s="4"/>
      <c r="HOW112" s="4"/>
      <c r="HOX112" s="4"/>
      <c r="HOY112" s="4"/>
      <c r="HOZ112" s="4"/>
      <c r="HPA112" s="4"/>
      <c r="HPB112" s="4"/>
      <c r="HPC112" s="4"/>
      <c r="HPD112" s="4"/>
      <c r="HPE112" s="4"/>
      <c r="HPF112" s="4"/>
      <c r="HPG112" s="4"/>
      <c r="HPH112" s="4"/>
      <c r="HPI112" s="4"/>
      <c r="HPJ112" s="4"/>
      <c r="HPK112" s="4"/>
      <c r="HPL112" s="4"/>
      <c r="HPM112" s="4"/>
      <c r="HPN112" s="4"/>
      <c r="HPO112" s="4"/>
      <c r="HPP112" s="4"/>
      <c r="HPQ112" s="4"/>
      <c r="HPR112" s="4"/>
      <c r="HPS112" s="4"/>
      <c r="HPT112" s="4"/>
      <c r="HPU112" s="4"/>
      <c r="HPV112" s="4"/>
      <c r="HPW112" s="4"/>
      <c r="HPX112" s="4"/>
      <c r="HPY112" s="4"/>
      <c r="HPZ112" s="4"/>
      <c r="HQA112" s="4"/>
      <c r="HQB112" s="4"/>
      <c r="HQC112" s="4"/>
      <c r="HQD112" s="4"/>
      <c r="HQE112" s="4"/>
      <c r="HQF112" s="4"/>
      <c r="HQG112" s="4"/>
      <c r="HQH112" s="4"/>
      <c r="HQI112" s="4"/>
      <c r="HQJ112" s="4"/>
      <c r="HQK112" s="4"/>
      <c r="HQL112" s="4"/>
      <c r="HQM112" s="4"/>
      <c r="HQN112" s="4"/>
      <c r="HQO112" s="4"/>
      <c r="HQP112" s="4"/>
      <c r="HQQ112" s="4"/>
      <c r="HQR112" s="4"/>
      <c r="HQS112" s="4"/>
      <c r="HQT112" s="4"/>
      <c r="HQU112" s="4"/>
      <c r="HQV112" s="4"/>
      <c r="HQW112" s="4"/>
      <c r="HQX112" s="4"/>
      <c r="HQY112" s="4"/>
      <c r="HQZ112" s="4"/>
      <c r="HRA112" s="4"/>
      <c r="HRB112" s="4"/>
      <c r="HRC112" s="4"/>
      <c r="HRD112" s="4"/>
      <c r="HRE112" s="4"/>
      <c r="HRF112" s="4"/>
      <c r="HRG112" s="4"/>
      <c r="HRH112" s="4"/>
      <c r="HRI112" s="4"/>
      <c r="HRJ112" s="4"/>
      <c r="HRK112" s="4"/>
      <c r="HRL112" s="4"/>
      <c r="HRM112" s="4"/>
      <c r="HRN112" s="4"/>
      <c r="HRO112" s="4"/>
      <c r="HRP112" s="4"/>
      <c r="HRQ112" s="4"/>
      <c r="HRR112" s="4"/>
      <c r="HRS112" s="4"/>
      <c r="HRT112" s="4"/>
      <c r="HRU112" s="4"/>
      <c r="HRV112" s="4"/>
      <c r="HRW112" s="4"/>
      <c r="HRX112" s="4"/>
      <c r="HRY112" s="4"/>
      <c r="HRZ112" s="4"/>
      <c r="HSA112" s="4"/>
      <c r="HSB112" s="4"/>
      <c r="HSC112" s="4"/>
      <c r="HSD112" s="4"/>
      <c r="HSE112" s="4"/>
      <c r="HSF112" s="4"/>
      <c r="HSG112" s="4"/>
      <c r="HSH112" s="4"/>
      <c r="HSI112" s="4"/>
      <c r="HSJ112" s="4"/>
      <c r="HSK112" s="4"/>
      <c r="HSL112" s="4"/>
      <c r="HSM112" s="4"/>
      <c r="HSN112" s="4"/>
      <c r="HSO112" s="4"/>
      <c r="HSP112" s="4"/>
      <c r="HSQ112" s="4"/>
      <c r="HSR112" s="4"/>
      <c r="HSS112" s="4"/>
      <c r="HST112" s="4"/>
      <c r="HSU112" s="4"/>
      <c r="HSV112" s="4"/>
      <c r="HSW112" s="4"/>
      <c r="HSX112" s="4"/>
      <c r="HSY112" s="4"/>
      <c r="HSZ112" s="4"/>
      <c r="HTA112" s="4"/>
      <c r="HTB112" s="4"/>
      <c r="HTC112" s="4"/>
      <c r="HTD112" s="4"/>
      <c r="HTE112" s="4"/>
      <c r="HTF112" s="4"/>
      <c r="HTG112" s="4"/>
      <c r="HTH112" s="4"/>
      <c r="HTI112" s="4"/>
      <c r="HTJ112" s="4"/>
      <c r="HTK112" s="4"/>
      <c r="HTL112" s="4"/>
      <c r="HTM112" s="4"/>
      <c r="HTN112" s="4"/>
      <c r="HTO112" s="4"/>
      <c r="HTP112" s="4"/>
      <c r="HTQ112" s="4"/>
      <c r="HTR112" s="4"/>
      <c r="HTS112" s="4"/>
      <c r="HTT112" s="4"/>
      <c r="HTU112" s="4"/>
      <c r="HTV112" s="4"/>
      <c r="HTW112" s="4"/>
      <c r="HTX112" s="4"/>
      <c r="HTY112" s="4"/>
      <c r="HTZ112" s="4"/>
      <c r="HUA112" s="4"/>
      <c r="HUB112" s="4"/>
      <c r="HUC112" s="4"/>
      <c r="HUD112" s="4"/>
      <c r="HUE112" s="4"/>
      <c r="HUF112" s="4"/>
      <c r="HUG112" s="4"/>
      <c r="HUH112" s="4"/>
      <c r="HUI112" s="4"/>
      <c r="HUJ112" s="4"/>
      <c r="HUK112" s="4"/>
      <c r="HUL112" s="4"/>
      <c r="HUM112" s="4"/>
      <c r="HUN112" s="4"/>
      <c r="HUO112" s="4"/>
      <c r="HUP112" s="4"/>
      <c r="HUQ112" s="4"/>
      <c r="HUR112" s="4"/>
      <c r="HUS112" s="4"/>
      <c r="HUT112" s="4"/>
      <c r="HUU112" s="4"/>
      <c r="HUV112" s="4"/>
      <c r="HUW112" s="4"/>
      <c r="HUX112" s="4"/>
      <c r="HUY112" s="4"/>
      <c r="HUZ112" s="4"/>
      <c r="HVA112" s="4"/>
      <c r="HVB112" s="4"/>
      <c r="HVC112" s="4"/>
      <c r="HVD112" s="4"/>
      <c r="HVE112" s="4"/>
      <c r="HVF112" s="4"/>
      <c r="HVG112" s="4"/>
      <c r="HVH112" s="4"/>
      <c r="HVI112" s="4"/>
      <c r="HVJ112" s="4"/>
      <c r="HVK112" s="4"/>
      <c r="HVL112" s="4"/>
      <c r="HVM112" s="4"/>
      <c r="HVN112" s="4"/>
      <c r="HVO112" s="4"/>
      <c r="HVP112" s="4"/>
      <c r="HVQ112" s="4"/>
      <c r="HVR112" s="4"/>
      <c r="HVS112" s="4"/>
      <c r="HVT112" s="4"/>
      <c r="HVU112" s="4"/>
      <c r="HVV112" s="4"/>
      <c r="HVW112" s="4"/>
      <c r="HVX112" s="4"/>
      <c r="HVY112" s="4"/>
      <c r="HVZ112" s="4"/>
      <c r="HWA112" s="4"/>
      <c r="HWB112" s="4"/>
      <c r="HWC112" s="4"/>
      <c r="HWD112" s="4"/>
      <c r="HWE112" s="4"/>
      <c r="HWF112" s="4"/>
      <c r="HWG112" s="4"/>
      <c r="HWH112" s="4"/>
      <c r="HWI112" s="4"/>
      <c r="HWJ112" s="4"/>
      <c r="HWK112" s="4"/>
      <c r="HWL112" s="4"/>
      <c r="HWM112" s="4"/>
      <c r="HWN112" s="4"/>
      <c r="HWO112" s="4"/>
      <c r="HWP112" s="4"/>
      <c r="HWQ112" s="4"/>
      <c r="HWR112" s="4"/>
      <c r="HWS112" s="4"/>
      <c r="HWT112" s="4"/>
      <c r="HWU112" s="4"/>
      <c r="HWV112" s="4"/>
      <c r="HWW112" s="4"/>
      <c r="HWX112" s="4"/>
      <c r="HWY112" s="4"/>
      <c r="HWZ112" s="4"/>
      <c r="HXA112" s="4"/>
      <c r="HXB112" s="4"/>
      <c r="HXC112" s="4"/>
      <c r="HXD112" s="4"/>
      <c r="HXE112" s="4"/>
      <c r="HXF112" s="4"/>
      <c r="HXG112" s="4"/>
      <c r="HXH112" s="4"/>
      <c r="HXI112" s="4"/>
      <c r="HXJ112" s="4"/>
      <c r="HXK112" s="4"/>
      <c r="HXL112" s="4"/>
      <c r="HXM112" s="4"/>
      <c r="HXN112" s="4"/>
      <c r="HXO112" s="4"/>
      <c r="HXP112" s="4"/>
      <c r="HXQ112" s="4"/>
      <c r="HXR112" s="4"/>
      <c r="HXS112" s="4"/>
      <c r="HXT112" s="4"/>
      <c r="HXU112" s="4"/>
      <c r="HXV112" s="4"/>
      <c r="HXW112" s="4"/>
      <c r="HXX112" s="4"/>
      <c r="HXY112" s="4"/>
      <c r="HXZ112" s="4"/>
      <c r="HYA112" s="4"/>
      <c r="HYB112" s="4"/>
      <c r="HYC112" s="4"/>
      <c r="HYD112" s="4"/>
      <c r="HYE112" s="4"/>
      <c r="HYF112" s="4"/>
      <c r="HYG112" s="4"/>
      <c r="HYH112" s="4"/>
      <c r="HYI112" s="4"/>
      <c r="HYJ112" s="4"/>
      <c r="HYK112" s="4"/>
      <c r="HYL112" s="4"/>
      <c r="HYM112" s="4"/>
      <c r="HYN112" s="4"/>
      <c r="HYO112" s="4"/>
      <c r="HYP112" s="4"/>
      <c r="HYQ112" s="4"/>
      <c r="HYR112" s="4"/>
      <c r="HYS112" s="4"/>
      <c r="HYT112" s="4"/>
      <c r="HYU112" s="4"/>
      <c r="HYV112" s="4"/>
      <c r="HYW112" s="4"/>
      <c r="HYX112" s="4"/>
      <c r="HYY112" s="4"/>
      <c r="HYZ112" s="4"/>
      <c r="HZA112" s="4"/>
      <c r="HZB112" s="4"/>
      <c r="HZC112" s="4"/>
      <c r="HZD112" s="4"/>
      <c r="HZE112" s="4"/>
      <c r="HZF112" s="4"/>
      <c r="HZG112" s="4"/>
      <c r="HZH112" s="4"/>
      <c r="HZI112" s="4"/>
      <c r="HZJ112" s="4"/>
      <c r="HZK112" s="4"/>
      <c r="HZL112" s="4"/>
      <c r="HZM112" s="4"/>
      <c r="HZN112" s="4"/>
      <c r="HZO112" s="4"/>
      <c r="HZP112" s="4"/>
      <c r="HZQ112" s="4"/>
      <c r="HZR112" s="4"/>
      <c r="HZS112" s="4"/>
      <c r="HZT112" s="4"/>
      <c r="HZU112" s="4"/>
      <c r="HZV112" s="4"/>
      <c r="HZW112" s="4"/>
      <c r="HZX112" s="4"/>
      <c r="HZY112" s="4"/>
      <c r="HZZ112" s="4"/>
      <c r="IAA112" s="4"/>
      <c r="IAB112" s="4"/>
      <c r="IAC112" s="4"/>
      <c r="IAD112" s="4"/>
      <c r="IAE112" s="4"/>
      <c r="IAF112" s="4"/>
      <c r="IAG112" s="4"/>
      <c r="IAH112" s="4"/>
      <c r="IAI112" s="4"/>
      <c r="IAJ112" s="4"/>
      <c r="IAK112" s="4"/>
      <c r="IAL112" s="4"/>
      <c r="IAM112" s="4"/>
      <c r="IAN112" s="4"/>
      <c r="IAO112" s="4"/>
      <c r="IAP112" s="4"/>
      <c r="IAQ112" s="4"/>
      <c r="IAR112" s="4"/>
      <c r="IAS112" s="4"/>
      <c r="IAT112" s="4"/>
      <c r="IAU112" s="4"/>
      <c r="IAV112" s="4"/>
      <c r="IAW112" s="4"/>
      <c r="IAX112" s="4"/>
      <c r="IAY112" s="4"/>
      <c r="IAZ112" s="4"/>
      <c r="IBA112" s="4"/>
      <c r="IBB112" s="4"/>
      <c r="IBC112" s="4"/>
      <c r="IBD112" s="4"/>
      <c r="IBE112" s="4"/>
      <c r="IBF112" s="4"/>
      <c r="IBG112" s="4"/>
      <c r="IBH112" s="4"/>
      <c r="IBI112" s="4"/>
      <c r="IBJ112" s="4"/>
      <c r="IBK112" s="4"/>
      <c r="IBL112" s="4"/>
      <c r="IBM112" s="4"/>
      <c r="IBN112" s="4"/>
      <c r="IBO112" s="4"/>
      <c r="IBP112" s="4"/>
      <c r="IBQ112" s="4"/>
      <c r="IBR112" s="4"/>
      <c r="IBS112" s="4"/>
      <c r="IBT112" s="4"/>
      <c r="IBU112" s="4"/>
      <c r="IBV112" s="4"/>
      <c r="IBW112" s="4"/>
      <c r="IBX112" s="4"/>
      <c r="IBY112" s="4"/>
      <c r="IBZ112" s="4"/>
      <c r="ICA112" s="4"/>
      <c r="ICB112" s="4"/>
      <c r="ICC112" s="4"/>
      <c r="ICD112" s="4"/>
      <c r="ICE112" s="4"/>
      <c r="ICF112" s="4"/>
      <c r="ICG112" s="4"/>
      <c r="ICH112" s="4"/>
      <c r="ICI112" s="4"/>
      <c r="ICJ112" s="4"/>
      <c r="ICK112" s="4"/>
      <c r="ICL112" s="4"/>
      <c r="ICM112" s="4"/>
      <c r="ICN112" s="4"/>
      <c r="ICO112" s="4"/>
      <c r="ICP112" s="4"/>
      <c r="ICQ112" s="4"/>
      <c r="ICR112" s="4"/>
      <c r="ICS112" s="4"/>
      <c r="ICT112" s="4"/>
      <c r="ICU112" s="4"/>
      <c r="ICV112" s="4"/>
      <c r="ICW112" s="4"/>
      <c r="ICX112" s="4"/>
      <c r="ICY112" s="4"/>
      <c r="ICZ112" s="4"/>
      <c r="IDA112" s="4"/>
      <c r="IDB112" s="4"/>
      <c r="IDC112" s="4"/>
      <c r="IDD112" s="4"/>
      <c r="IDE112" s="4"/>
      <c r="IDF112" s="4"/>
      <c r="IDG112" s="4"/>
      <c r="IDH112" s="4"/>
      <c r="IDI112" s="4"/>
      <c r="IDJ112" s="4"/>
      <c r="IDK112" s="4"/>
      <c r="IDL112" s="4"/>
      <c r="IDM112" s="4"/>
      <c r="IDN112" s="4"/>
      <c r="IDO112" s="4"/>
      <c r="IDP112" s="4"/>
      <c r="IDQ112" s="4"/>
      <c r="IDR112" s="4"/>
      <c r="IDS112" s="4"/>
      <c r="IDT112" s="4"/>
      <c r="IDU112" s="4"/>
      <c r="IDV112" s="4"/>
      <c r="IDW112" s="4"/>
      <c r="IDX112" s="4"/>
      <c r="IDY112" s="4"/>
      <c r="IDZ112" s="4"/>
      <c r="IEA112" s="4"/>
      <c r="IEB112" s="4"/>
      <c r="IEC112" s="4"/>
      <c r="IED112" s="4"/>
      <c r="IEE112" s="4"/>
      <c r="IEF112" s="4"/>
      <c r="IEG112" s="4"/>
      <c r="IEH112" s="4"/>
      <c r="IEI112" s="4"/>
      <c r="IEJ112" s="4"/>
      <c r="IEK112" s="4"/>
      <c r="IEL112" s="4"/>
      <c r="IEM112" s="4"/>
      <c r="IEN112" s="4"/>
      <c r="IEO112" s="4"/>
      <c r="IEP112" s="4"/>
      <c r="IEQ112" s="4"/>
      <c r="IER112" s="4"/>
      <c r="IES112" s="4"/>
      <c r="IET112" s="4"/>
      <c r="IEU112" s="4"/>
      <c r="IEV112" s="4"/>
      <c r="IEW112" s="4"/>
      <c r="IEX112" s="4"/>
      <c r="IEY112" s="4"/>
      <c r="IEZ112" s="4"/>
      <c r="IFA112" s="4"/>
      <c r="IFB112" s="4"/>
      <c r="IFC112" s="4"/>
      <c r="IFD112" s="4"/>
      <c r="IFE112" s="4"/>
      <c r="IFF112" s="4"/>
      <c r="IFG112" s="4"/>
      <c r="IFH112" s="4"/>
      <c r="IFI112" s="4"/>
      <c r="IFJ112" s="4"/>
      <c r="IFK112" s="4"/>
      <c r="IFL112" s="4"/>
      <c r="IFM112" s="4"/>
      <c r="IFN112" s="4"/>
      <c r="IFO112" s="4"/>
      <c r="IFP112" s="4"/>
      <c r="IFQ112" s="4"/>
      <c r="IFR112" s="4"/>
      <c r="IFS112" s="4"/>
      <c r="IFT112" s="4"/>
      <c r="IFU112" s="4"/>
      <c r="IFV112" s="4"/>
      <c r="IFW112" s="4"/>
      <c r="IFX112" s="4"/>
      <c r="IFY112" s="4"/>
      <c r="IFZ112" s="4"/>
      <c r="IGA112" s="4"/>
      <c r="IGB112" s="4"/>
      <c r="IGC112" s="4"/>
      <c r="IGD112" s="4"/>
      <c r="IGE112" s="4"/>
      <c r="IGF112" s="4"/>
      <c r="IGG112" s="4"/>
      <c r="IGH112" s="4"/>
      <c r="IGI112" s="4"/>
      <c r="IGJ112" s="4"/>
      <c r="IGK112" s="4"/>
      <c r="IGL112" s="4"/>
      <c r="IGM112" s="4"/>
      <c r="IGN112" s="4"/>
      <c r="IGO112" s="4"/>
      <c r="IGP112" s="4"/>
      <c r="IGQ112" s="4"/>
      <c r="IGR112" s="4"/>
      <c r="IGS112" s="4"/>
      <c r="IGT112" s="4"/>
      <c r="IGU112" s="4"/>
      <c r="IGV112" s="4"/>
      <c r="IGW112" s="4"/>
      <c r="IGX112" s="4"/>
      <c r="IGY112" s="4"/>
      <c r="IGZ112" s="4"/>
      <c r="IHA112" s="4"/>
      <c r="IHB112" s="4"/>
      <c r="IHC112" s="4"/>
      <c r="IHD112" s="4"/>
      <c r="IHE112" s="4"/>
      <c r="IHF112" s="4"/>
      <c r="IHG112" s="4"/>
      <c r="IHH112" s="4"/>
      <c r="IHI112" s="4"/>
      <c r="IHJ112" s="4"/>
      <c r="IHK112" s="4"/>
      <c r="IHL112" s="4"/>
      <c r="IHM112" s="4"/>
      <c r="IHN112" s="4"/>
      <c r="IHO112" s="4"/>
      <c r="IHP112" s="4"/>
      <c r="IHQ112" s="4"/>
      <c r="IHR112" s="4"/>
      <c r="IHS112" s="4"/>
      <c r="IHT112" s="4"/>
      <c r="IHU112" s="4"/>
      <c r="IHV112" s="4"/>
      <c r="IHW112" s="4"/>
      <c r="IHX112" s="4"/>
      <c r="IHY112" s="4"/>
      <c r="IHZ112" s="4"/>
      <c r="IIA112" s="4"/>
      <c r="IIB112" s="4"/>
      <c r="IIC112" s="4"/>
      <c r="IID112" s="4"/>
      <c r="IIE112" s="4"/>
      <c r="IIF112" s="4"/>
      <c r="IIG112" s="4"/>
      <c r="IIH112" s="4"/>
      <c r="III112" s="4"/>
      <c r="IIJ112" s="4"/>
      <c r="IIK112" s="4"/>
      <c r="IIL112" s="4"/>
      <c r="IIM112" s="4"/>
      <c r="IIN112" s="4"/>
      <c r="IIO112" s="4"/>
      <c r="IIP112" s="4"/>
      <c r="IIQ112" s="4"/>
      <c r="IIR112" s="4"/>
      <c r="IIS112" s="4"/>
      <c r="IIT112" s="4"/>
      <c r="IIU112" s="4"/>
      <c r="IIV112" s="4"/>
      <c r="IIW112" s="4"/>
      <c r="IIX112" s="4"/>
      <c r="IIY112" s="4"/>
      <c r="IIZ112" s="4"/>
      <c r="IJA112" s="4"/>
      <c r="IJB112" s="4"/>
      <c r="IJC112" s="4"/>
      <c r="IJD112" s="4"/>
      <c r="IJE112" s="4"/>
      <c r="IJF112" s="4"/>
      <c r="IJG112" s="4"/>
      <c r="IJH112" s="4"/>
      <c r="IJI112" s="4"/>
      <c r="IJJ112" s="4"/>
      <c r="IJK112" s="4"/>
      <c r="IJL112" s="4"/>
      <c r="IJM112" s="4"/>
      <c r="IJN112" s="4"/>
      <c r="IJO112" s="4"/>
      <c r="IJP112" s="4"/>
      <c r="IJQ112" s="4"/>
      <c r="IJR112" s="4"/>
      <c r="IJS112" s="4"/>
      <c r="IJT112" s="4"/>
      <c r="IJU112" s="4"/>
      <c r="IJV112" s="4"/>
      <c r="IJW112" s="4"/>
      <c r="IJX112" s="4"/>
      <c r="IJY112" s="4"/>
      <c r="IJZ112" s="4"/>
      <c r="IKA112" s="4"/>
      <c r="IKB112" s="4"/>
      <c r="IKC112" s="4"/>
      <c r="IKD112" s="4"/>
      <c r="IKE112" s="4"/>
      <c r="IKF112" s="4"/>
      <c r="IKG112" s="4"/>
      <c r="IKH112" s="4"/>
      <c r="IKI112" s="4"/>
      <c r="IKJ112" s="4"/>
      <c r="IKK112" s="4"/>
      <c r="IKL112" s="4"/>
      <c r="IKM112" s="4"/>
      <c r="IKN112" s="4"/>
      <c r="IKO112" s="4"/>
      <c r="IKP112" s="4"/>
      <c r="IKQ112" s="4"/>
      <c r="IKR112" s="4"/>
      <c r="IKS112" s="4"/>
      <c r="IKT112" s="4"/>
      <c r="IKU112" s="4"/>
      <c r="IKV112" s="4"/>
      <c r="IKW112" s="4"/>
      <c r="IKX112" s="4"/>
      <c r="IKY112" s="4"/>
      <c r="IKZ112" s="4"/>
      <c r="ILA112" s="4"/>
      <c r="ILB112" s="4"/>
      <c r="ILC112" s="4"/>
      <c r="ILD112" s="4"/>
      <c r="ILE112" s="4"/>
      <c r="ILF112" s="4"/>
      <c r="ILG112" s="4"/>
      <c r="ILH112" s="4"/>
      <c r="ILI112" s="4"/>
      <c r="ILJ112" s="4"/>
      <c r="ILK112" s="4"/>
      <c r="ILL112" s="4"/>
      <c r="ILM112" s="4"/>
      <c r="ILN112" s="4"/>
      <c r="ILO112" s="4"/>
      <c r="ILP112" s="4"/>
      <c r="ILQ112" s="4"/>
      <c r="ILR112" s="4"/>
      <c r="ILS112" s="4"/>
      <c r="ILT112" s="4"/>
      <c r="ILU112" s="4"/>
      <c r="ILV112" s="4"/>
      <c r="ILW112" s="4"/>
      <c r="ILX112" s="4"/>
      <c r="ILY112" s="4"/>
      <c r="ILZ112" s="4"/>
      <c r="IMA112" s="4"/>
      <c r="IMB112" s="4"/>
      <c r="IMC112" s="4"/>
      <c r="IMD112" s="4"/>
      <c r="IME112" s="4"/>
      <c r="IMF112" s="4"/>
      <c r="IMG112" s="4"/>
      <c r="IMH112" s="4"/>
      <c r="IMI112" s="4"/>
      <c r="IMJ112" s="4"/>
      <c r="IMK112" s="4"/>
      <c r="IML112" s="4"/>
      <c r="IMM112" s="4"/>
      <c r="IMN112" s="4"/>
      <c r="IMO112" s="4"/>
      <c r="IMP112" s="4"/>
      <c r="IMQ112" s="4"/>
      <c r="IMR112" s="4"/>
      <c r="IMS112" s="4"/>
      <c r="IMT112" s="4"/>
      <c r="IMU112" s="4"/>
      <c r="IMV112" s="4"/>
      <c r="IMW112" s="4"/>
      <c r="IMX112" s="4"/>
      <c r="IMY112" s="4"/>
      <c r="IMZ112" s="4"/>
      <c r="INA112" s="4"/>
      <c r="INB112" s="4"/>
      <c r="INC112" s="4"/>
      <c r="IND112" s="4"/>
      <c r="INE112" s="4"/>
      <c r="INF112" s="4"/>
      <c r="ING112" s="4"/>
      <c r="INH112" s="4"/>
      <c r="INI112" s="4"/>
      <c r="INJ112" s="4"/>
      <c r="INK112" s="4"/>
      <c r="INL112" s="4"/>
      <c r="INM112" s="4"/>
      <c r="INN112" s="4"/>
      <c r="INO112" s="4"/>
      <c r="INP112" s="4"/>
      <c r="INQ112" s="4"/>
      <c r="INR112" s="4"/>
      <c r="INS112" s="4"/>
      <c r="INT112" s="4"/>
      <c r="INU112" s="4"/>
      <c r="INV112" s="4"/>
      <c r="INW112" s="4"/>
      <c r="INX112" s="4"/>
      <c r="INY112" s="4"/>
      <c r="INZ112" s="4"/>
      <c r="IOA112" s="4"/>
      <c r="IOB112" s="4"/>
      <c r="IOC112" s="4"/>
      <c r="IOD112" s="4"/>
      <c r="IOE112" s="4"/>
      <c r="IOF112" s="4"/>
      <c r="IOG112" s="4"/>
      <c r="IOH112" s="4"/>
      <c r="IOI112" s="4"/>
      <c r="IOJ112" s="4"/>
      <c r="IOK112" s="4"/>
      <c r="IOL112" s="4"/>
      <c r="IOM112" s="4"/>
      <c r="ION112" s="4"/>
      <c r="IOO112" s="4"/>
      <c r="IOP112" s="4"/>
      <c r="IOQ112" s="4"/>
      <c r="IOR112" s="4"/>
      <c r="IOS112" s="4"/>
      <c r="IOT112" s="4"/>
      <c r="IOU112" s="4"/>
      <c r="IOV112" s="4"/>
      <c r="IOW112" s="4"/>
      <c r="IOX112" s="4"/>
      <c r="IOY112" s="4"/>
      <c r="IOZ112" s="4"/>
      <c r="IPA112" s="4"/>
      <c r="IPB112" s="4"/>
      <c r="IPC112" s="4"/>
      <c r="IPD112" s="4"/>
      <c r="IPE112" s="4"/>
      <c r="IPF112" s="4"/>
      <c r="IPG112" s="4"/>
      <c r="IPH112" s="4"/>
      <c r="IPI112" s="4"/>
      <c r="IPJ112" s="4"/>
      <c r="IPK112" s="4"/>
      <c r="IPL112" s="4"/>
      <c r="IPM112" s="4"/>
      <c r="IPN112" s="4"/>
      <c r="IPO112" s="4"/>
      <c r="IPP112" s="4"/>
      <c r="IPQ112" s="4"/>
      <c r="IPR112" s="4"/>
      <c r="IPS112" s="4"/>
      <c r="IPT112" s="4"/>
      <c r="IPU112" s="4"/>
      <c r="IPV112" s="4"/>
      <c r="IPW112" s="4"/>
      <c r="IPX112" s="4"/>
      <c r="IPY112" s="4"/>
      <c r="IPZ112" s="4"/>
      <c r="IQA112" s="4"/>
      <c r="IQB112" s="4"/>
      <c r="IQC112" s="4"/>
      <c r="IQD112" s="4"/>
      <c r="IQE112" s="4"/>
      <c r="IQF112" s="4"/>
      <c r="IQG112" s="4"/>
      <c r="IQH112" s="4"/>
      <c r="IQI112" s="4"/>
      <c r="IQJ112" s="4"/>
      <c r="IQK112" s="4"/>
      <c r="IQL112" s="4"/>
      <c r="IQM112" s="4"/>
      <c r="IQN112" s="4"/>
      <c r="IQO112" s="4"/>
      <c r="IQP112" s="4"/>
      <c r="IQQ112" s="4"/>
      <c r="IQR112" s="4"/>
      <c r="IQS112" s="4"/>
      <c r="IQT112" s="4"/>
      <c r="IQU112" s="4"/>
      <c r="IQV112" s="4"/>
      <c r="IQW112" s="4"/>
      <c r="IQX112" s="4"/>
      <c r="IQY112" s="4"/>
      <c r="IQZ112" s="4"/>
      <c r="IRA112" s="4"/>
      <c r="IRB112" s="4"/>
      <c r="IRC112" s="4"/>
      <c r="IRD112" s="4"/>
      <c r="IRE112" s="4"/>
      <c r="IRF112" s="4"/>
      <c r="IRG112" s="4"/>
      <c r="IRH112" s="4"/>
      <c r="IRI112" s="4"/>
      <c r="IRJ112" s="4"/>
      <c r="IRK112" s="4"/>
      <c r="IRL112" s="4"/>
      <c r="IRM112" s="4"/>
      <c r="IRN112" s="4"/>
      <c r="IRO112" s="4"/>
      <c r="IRP112" s="4"/>
      <c r="IRQ112" s="4"/>
      <c r="IRR112" s="4"/>
      <c r="IRS112" s="4"/>
      <c r="IRT112" s="4"/>
      <c r="IRU112" s="4"/>
      <c r="IRV112" s="4"/>
      <c r="IRW112" s="4"/>
      <c r="IRX112" s="4"/>
      <c r="IRY112" s="4"/>
      <c r="IRZ112" s="4"/>
      <c r="ISA112" s="4"/>
      <c r="ISB112" s="4"/>
      <c r="ISC112" s="4"/>
      <c r="ISD112" s="4"/>
      <c r="ISE112" s="4"/>
      <c r="ISF112" s="4"/>
      <c r="ISG112" s="4"/>
      <c r="ISH112" s="4"/>
      <c r="ISI112" s="4"/>
      <c r="ISJ112" s="4"/>
      <c r="ISK112" s="4"/>
      <c r="ISL112" s="4"/>
      <c r="ISM112" s="4"/>
      <c r="ISN112" s="4"/>
      <c r="ISO112" s="4"/>
      <c r="ISP112" s="4"/>
      <c r="ISQ112" s="4"/>
      <c r="ISR112" s="4"/>
      <c r="ISS112" s="4"/>
      <c r="IST112" s="4"/>
      <c r="ISU112" s="4"/>
      <c r="ISV112" s="4"/>
      <c r="ISW112" s="4"/>
      <c r="ISX112" s="4"/>
      <c r="ISY112" s="4"/>
      <c r="ISZ112" s="4"/>
      <c r="ITA112" s="4"/>
      <c r="ITB112" s="4"/>
      <c r="ITC112" s="4"/>
      <c r="ITD112" s="4"/>
      <c r="ITE112" s="4"/>
      <c r="ITF112" s="4"/>
      <c r="ITG112" s="4"/>
      <c r="ITH112" s="4"/>
      <c r="ITI112" s="4"/>
      <c r="ITJ112" s="4"/>
      <c r="ITK112" s="4"/>
      <c r="ITL112" s="4"/>
      <c r="ITM112" s="4"/>
      <c r="ITN112" s="4"/>
      <c r="ITO112" s="4"/>
      <c r="ITP112" s="4"/>
      <c r="ITQ112" s="4"/>
      <c r="ITR112" s="4"/>
      <c r="ITS112" s="4"/>
      <c r="ITT112" s="4"/>
      <c r="ITU112" s="4"/>
      <c r="ITV112" s="4"/>
      <c r="ITW112" s="4"/>
      <c r="ITX112" s="4"/>
      <c r="ITY112" s="4"/>
      <c r="ITZ112" s="4"/>
      <c r="IUA112" s="4"/>
      <c r="IUB112" s="4"/>
      <c r="IUC112" s="4"/>
      <c r="IUD112" s="4"/>
      <c r="IUE112" s="4"/>
      <c r="IUF112" s="4"/>
      <c r="IUG112" s="4"/>
      <c r="IUH112" s="4"/>
      <c r="IUI112" s="4"/>
      <c r="IUJ112" s="4"/>
      <c r="IUK112" s="4"/>
      <c r="IUL112" s="4"/>
      <c r="IUM112" s="4"/>
      <c r="IUN112" s="4"/>
      <c r="IUO112" s="4"/>
      <c r="IUP112" s="4"/>
      <c r="IUQ112" s="4"/>
      <c r="IUR112" s="4"/>
      <c r="IUS112" s="4"/>
      <c r="IUT112" s="4"/>
      <c r="IUU112" s="4"/>
      <c r="IUV112" s="4"/>
      <c r="IUW112" s="4"/>
      <c r="IUX112" s="4"/>
      <c r="IUY112" s="4"/>
      <c r="IUZ112" s="4"/>
      <c r="IVA112" s="4"/>
      <c r="IVB112" s="4"/>
      <c r="IVC112" s="4"/>
      <c r="IVD112" s="4"/>
      <c r="IVE112" s="4"/>
      <c r="IVF112" s="4"/>
      <c r="IVG112" s="4"/>
      <c r="IVH112" s="4"/>
      <c r="IVI112" s="4"/>
      <c r="IVJ112" s="4"/>
      <c r="IVK112" s="4"/>
      <c r="IVL112" s="4"/>
      <c r="IVM112" s="4"/>
      <c r="IVN112" s="4"/>
      <c r="IVO112" s="4"/>
      <c r="IVP112" s="4"/>
      <c r="IVQ112" s="4"/>
      <c r="IVR112" s="4"/>
      <c r="IVS112" s="4"/>
      <c r="IVT112" s="4"/>
      <c r="IVU112" s="4"/>
      <c r="IVV112" s="4"/>
      <c r="IVW112" s="4"/>
      <c r="IVX112" s="4"/>
      <c r="IVY112" s="4"/>
      <c r="IVZ112" s="4"/>
      <c r="IWA112" s="4"/>
      <c r="IWB112" s="4"/>
      <c r="IWC112" s="4"/>
      <c r="IWD112" s="4"/>
      <c r="IWE112" s="4"/>
      <c r="IWF112" s="4"/>
      <c r="IWG112" s="4"/>
      <c r="IWH112" s="4"/>
      <c r="IWI112" s="4"/>
      <c r="IWJ112" s="4"/>
      <c r="IWK112" s="4"/>
      <c r="IWL112" s="4"/>
      <c r="IWM112" s="4"/>
      <c r="IWN112" s="4"/>
      <c r="IWO112" s="4"/>
      <c r="IWP112" s="4"/>
      <c r="IWQ112" s="4"/>
      <c r="IWR112" s="4"/>
      <c r="IWS112" s="4"/>
      <c r="IWT112" s="4"/>
      <c r="IWU112" s="4"/>
      <c r="IWV112" s="4"/>
      <c r="IWW112" s="4"/>
      <c r="IWX112" s="4"/>
      <c r="IWY112" s="4"/>
      <c r="IWZ112" s="4"/>
      <c r="IXA112" s="4"/>
      <c r="IXB112" s="4"/>
      <c r="IXC112" s="4"/>
      <c r="IXD112" s="4"/>
      <c r="IXE112" s="4"/>
      <c r="IXF112" s="4"/>
      <c r="IXG112" s="4"/>
      <c r="IXH112" s="4"/>
      <c r="IXI112" s="4"/>
      <c r="IXJ112" s="4"/>
      <c r="IXK112" s="4"/>
      <c r="IXL112" s="4"/>
      <c r="IXM112" s="4"/>
      <c r="IXN112" s="4"/>
      <c r="IXO112" s="4"/>
      <c r="IXP112" s="4"/>
      <c r="IXQ112" s="4"/>
      <c r="IXR112" s="4"/>
      <c r="IXS112" s="4"/>
      <c r="IXT112" s="4"/>
      <c r="IXU112" s="4"/>
      <c r="IXV112" s="4"/>
      <c r="IXW112" s="4"/>
      <c r="IXX112" s="4"/>
      <c r="IXY112" s="4"/>
      <c r="IXZ112" s="4"/>
      <c r="IYA112" s="4"/>
      <c r="IYB112" s="4"/>
      <c r="IYC112" s="4"/>
      <c r="IYD112" s="4"/>
      <c r="IYE112" s="4"/>
      <c r="IYF112" s="4"/>
      <c r="IYG112" s="4"/>
      <c r="IYH112" s="4"/>
      <c r="IYI112" s="4"/>
      <c r="IYJ112" s="4"/>
      <c r="IYK112" s="4"/>
      <c r="IYL112" s="4"/>
      <c r="IYM112" s="4"/>
      <c r="IYN112" s="4"/>
      <c r="IYO112" s="4"/>
      <c r="IYP112" s="4"/>
      <c r="IYQ112" s="4"/>
      <c r="IYR112" s="4"/>
      <c r="IYS112" s="4"/>
      <c r="IYT112" s="4"/>
      <c r="IYU112" s="4"/>
      <c r="IYV112" s="4"/>
      <c r="IYW112" s="4"/>
      <c r="IYX112" s="4"/>
      <c r="IYY112" s="4"/>
      <c r="IYZ112" s="4"/>
      <c r="IZA112" s="4"/>
      <c r="IZB112" s="4"/>
      <c r="IZC112" s="4"/>
      <c r="IZD112" s="4"/>
      <c r="IZE112" s="4"/>
      <c r="IZF112" s="4"/>
      <c r="IZG112" s="4"/>
      <c r="IZH112" s="4"/>
      <c r="IZI112" s="4"/>
      <c r="IZJ112" s="4"/>
      <c r="IZK112" s="4"/>
      <c r="IZL112" s="4"/>
      <c r="IZM112" s="4"/>
      <c r="IZN112" s="4"/>
      <c r="IZO112" s="4"/>
      <c r="IZP112" s="4"/>
      <c r="IZQ112" s="4"/>
      <c r="IZR112" s="4"/>
      <c r="IZS112" s="4"/>
      <c r="IZT112" s="4"/>
      <c r="IZU112" s="4"/>
      <c r="IZV112" s="4"/>
      <c r="IZW112" s="4"/>
      <c r="IZX112" s="4"/>
      <c r="IZY112" s="4"/>
      <c r="IZZ112" s="4"/>
      <c r="JAA112" s="4"/>
      <c r="JAB112" s="4"/>
      <c r="JAC112" s="4"/>
      <c r="JAD112" s="4"/>
      <c r="JAE112" s="4"/>
      <c r="JAF112" s="4"/>
      <c r="JAG112" s="4"/>
      <c r="JAH112" s="4"/>
      <c r="JAI112" s="4"/>
      <c r="JAJ112" s="4"/>
      <c r="JAK112" s="4"/>
      <c r="JAL112" s="4"/>
      <c r="JAM112" s="4"/>
      <c r="JAN112" s="4"/>
      <c r="JAO112" s="4"/>
      <c r="JAP112" s="4"/>
      <c r="JAQ112" s="4"/>
      <c r="JAR112" s="4"/>
      <c r="JAS112" s="4"/>
      <c r="JAT112" s="4"/>
      <c r="JAU112" s="4"/>
      <c r="JAV112" s="4"/>
      <c r="JAW112" s="4"/>
      <c r="JAX112" s="4"/>
      <c r="JAY112" s="4"/>
      <c r="JAZ112" s="4"/>
      <c r="JBA112" s="4"/>
      <c r="JBB112" s="4"/>
      <c r="JBC112" s="4"/>
      <c r="JBD112" s="4"/>
      <c r="JBE112" s="4"/>
      <c r="JBF112" s="4"/>
      <c r="JBG112" s="4"/>
      <c r="JBH112" s="4"/>
      <c r="JBI112" s="4"/>
      <c r="JBJ112" s="4"/>
      <c r="JBK112" s="4"/>
      <c r="JBL112" s="4"/>
      <c r="JBM112" s="4"/>
      <c r="JBN112" s="4"/>
      <c r="JBO112" s="4"/>
      <c r="JBP112" s="4"/>
      <c r="JBQ112" s="4"/>
      <c r="JBR112" s="4"/>
      <c r="JBS112" s="4"/>
      <c r="JBT112" s="4"/>
      <c r="JBU112" s="4"/>
      <c r="JBV112" s="4"/>
      <c r="JBW112" s="4"/>
      <c r="JBX112" s="4"/>
      <c r="JBY112" s="4"/>
      <c r="JBZ112" s="4"/>
      <c r="JCA112" s="4"/>
      <c r="JCB112" s="4"/>
      <c r="JCC112" s="4"/>
      <c r="JCD112" s="4"/>
      <c r="JCE112" s="4"/>
      <c r="JCF112" s="4"/>
      <c r="JCG112" s="4"/>
      <c r="JCH112" s="4"/>
      <c r="JCI112" s="4"/>
      <c r="JCJ112" s="4"/>
      <c r="JCK112" s="4"/>
      <c r="JCL112" s="4"/>
      <c r="JCM112" s="4"/>
      <c r="JCN112" s="4"/>
      <c r="JCO112" s="4"/>
      <c r="JCP112" s="4"/>
      <c r="JCQ112" s="4"/>
      <c r="JCR112" s="4"/>
      <c r="JCS112" s="4"/>
      <c r="JCT112" s="4"/>
      <c r="JCU112" s="4"/>
      <c r="JCV112" s="4"/>
      <c r="JCW112" s="4"/>
      <c r="JCX112" s="4"/>
      <c r="JCY112" s="4"/>
      <c r="JCZ112" s="4"/>
      <c r="JDA112" s="4"/>
      <c r="JDB112" s="4"/>
      <c r="JDC112" s="4"/>
      <c r="JDD112" s="4"/>
      <c r="JDE112" s="4"/>
      <c r="JDF112" s="4"/>
      <c r="JDG112" s="4"/>
      <c r="JDH112" s="4"/>
      <c r="JDI112" s="4"/>
      <c r="JDJ112" s="4"/>
      <c r="JDK112" s="4"/>
      <c r="JDL112" s="4"/>
      <c r="JDM112" s="4"/>
      <c r="JDN112" s="4"/>
      <c r="JDO112" s="4"/>
      <c r="JDP112" s="4"/>
      <c r="JDQ112" s="4"/>
      <c r="JDR112" s="4"/>
      <c r="JDS112" s="4"/>
      <c r="JDT112" s="4"/>
      <c r="JDU112" s="4"/>
      <c r="JDV112" s="4"/>
      <c r="JDW112" s="4"/>
      <c r="JDX112" s="4"/>
      <c r="JDY112" s="4"/>
      <c r="JDZ112" s="4"/>
      <c r="JEA112" s="4"/>
      <c r="JEB112" s="4"/>
      <c r="JEC112" s="4"/>
      <c r="JED112" s="4"/>
      <c r="JEE112" s="4"/>
      <c r="JEF112" s="4"/>
      <c r="JEG112" s="4"/>
      <c r="JEH112" s="4"/>
      <c r="JEI112" s="4"/>
      <c r="JEJ112" s="4"/>
      <c r="JEK112" s="4"/>
      <c r="JEL112" s="4"/>
      <c r="JEM112" s="4"/>
      <c r="JEN112" s="4"/>
      <c r="JEO112" s="4"/>
      <c r="JEP112" s="4"/>
      <c r="JEQ112" s="4"/>
      <c r="JER112" s="4"/>
      <c r="JES112" s="4"/>
      <c r="JET112" s="4"/>
      <c r="JEU112" s="4"/>
      <c r="JEV112" s="4"/>
      <c r="JEW112" s="4"/>
      <c r="JEX112" s="4"/>
      <c r="JEY112" s="4"/>
      <c r="JEZ112" s="4"/>
      <c r="JFA112" s="4"/>
      <c r="JFB112" s="4"/>
      <c r="JFC112" s="4"/>
      <c r="JFD112" s="4"/>
      <c r="JFE112" s="4"/>
      <c r="JFF112" s="4"/>
      <c r="JFG112" s="4"/>
      <c r="JFH112" s="4"/>
      <c r="JFI112" s="4"/>
      <c r="JFJ112" s="4"/>
      <c r="JFK112" s="4"/>
      <c r="JFL112" s="4"/>
      <c r="JFM112" s="4"/>
      <c r="JFN112" s="4"/>
      <c r="JFO112" s="4"/>
      <c r="JFP112" s="4"/>
      <c r="JFQ112" s="4"/>
      <c r="JFR112" s="4"/>
      <c r="JFS112" s="4"/>
      <c r="JFT112" s="4"/>
      <c r="JFU112" s="4"/>
      <c r="JFV112" s="4"/>
      <c r="JFW112" s="4"/>
      <c r="JFX112" s="4"/>
      <c r="JFY112" s="4"/>
      <c r="JFZ112" s="4"/>
      <c r="JGA112" s="4"/>
      <c r="JGB112" s="4"/>
      <c r="JGC112" s="4"/>
      <c r="JGD112" s="4"/>
      <c r="JGE112" s="4"/>
      <c r="JGF112" s="4"/>
      <c r="JGG112" s="4"/>
      <c r="JGH112" s="4"/>
      <c r="JGI112" s="4"/>
      <c r="JGJ112" s="4"/>
      <c r="JGK112" s="4"/>
      <c r="JGL112" s="4"/>
      <c r="JGM112" s="4"/>
      <c r="JGN112" s="4"/>
      <c r="JGO112" s="4"/>
      <c r="JGP112" s="4"/>
      <c r="JGQ112" s="4"/>
      <c r="JGR112" s="4"/>
      <c r="JGS112" s="4"/>
      <c r="JGT112" s="4"/>
      <c r="JGU112" s="4"/>
      <c r="JGV112" s="4"/>
      <c r="JGW112" s="4"/>
      <c r="JGX112" s="4"/>
      <c r="JGY112" s="4"/>
      <c r="JGZ112" s="4"/>
      <c r="JHA112" s="4"/>
      <c r="JHB112" s="4"/>
      <c r="JHC112" s="4"/>
      <c r="JHD112" s="4"/>
      <c r="JHE112" s="4"/>
      <c r="JHF112" s="4"/>
      <c r="JHG112" s="4"/>
      <c r="JHH112" s="4"/>
      <c r="JHI112" s="4"/>
      <c r="JHJ112" s="4"/>
      <c r="JHK112" s="4"/>
      <c r="JHL112" s="4"/>
      <c r="JHM112" s="4"/>
      <c r="JHN112" s="4"/>
      <c r="JHO112" s="4"/>
      <c r="JHP112" s="4"/>
      <c r="JHQ112" s="4"/>
      <c r="JHR112" s="4"/>
      <c r="JHS112" s="4"/>
      <c r="JHT112" s="4"/>
      <c r="JHU112" s="4"/>
      <c r="JHV112" s="4"/>
      <c r="JHW112" s="4"/>
      <c r="JHX112" s="4"/>
      <c r="JHY112" s="4"/>
      <c r="JHZ112" s="4"/>
      <c r="JIA112" s="4"/>
      <c r="JIB112" s="4"/>
      <c r="JIC112" s="4"/>
      <c r="JID112" s="4"/>
      <c r="JIE112" s="4"/>
      <c r="JIF112" s="4"/>
      <c r="JIG112" s="4"/>
      <c r="JIH112" s="4"/>
      <c r="JII112" s="4"/>
      <c r="JIJ112" s="4"/>
      <c r="JIK112" s="4"/>
      <c r="JIL112" s="4"/>
      <c r="JIM112" s="4"/>
      <c r="JIN112" s="4"/>
      <c r="JIO112" s="4"/>
      <c r="JIP112" s="4"/>
      <c r="JIQ112" s="4"/>
      <c r="JIR112" s="4"/>
      <c r="JIS112" s="4"/>
      <c r="JIT112" s="4"/>
      <c r="JIU112" s="4"/>
      <c r="JIV112" s="4"/>
      <c r="JIW112" s="4"/>
      <c r="JIX112" s="4"/>
      <c r="JIY112" s="4"/>
      <c r="JIZ112" s="4"/>
      <c r="JJA112" s="4"/>
      <c r="JJB112" s="4"/>
      <c r="JJC112" s="4"/>
      <c r="JJD112" s="4"/>
      <c r="JJE112" s="4"/>
      <c r="JJF112" s="4"/>
      <c r="JJG112" s="4"/>
      <c r="JJH112" s="4"/>
      <c r="JJI112" s="4"/>
      <c r="JJJ112" s="4"/>
      <c r="JJK112" s="4"/>
      <c r="JJL112" s="4"/>
      <c r="JJM112" s="4"/>
      <c r="JJN112" s="4"/>
      <c r="JJO112" s="4"/>
      <c r="JJP112" s="4"/>
      <c r="JJQ112" s="4"/>
      <c r="JJR112" s="4"/>
      <c r="JJS112" s="4"/>
      <c r="JJT112" s="4"/>
      <c r="JJU112" s="4"/>
      <c r="JJV112" s="4"/>
      <c r="JJW112" s="4"/>
      <c r="JJX112" s="4"/>
      <c r="JJY112" s="4"/>
      <c r="JJZ112" s="4"/>
      <c r="JKA112" s="4"/>
      <c r="JKB112" s="4"/>
      <c r="JKC112" s="4"/>
      <c r="JKD112" s="4"/>
      <c r="JKE112" s="4"/>
      <c r="JKF112" s="4"/>
      <c r="JKG112" s="4"/>
      <c r="JKH112" s="4"/>
      <c r="JKI112" s="4"/>
      <c r="JKJ112" s="4"/>
      <c r="JKK112" s="4"/>
      <c r="JKL112" s="4"/>
      <c r="JKM112" s="4"/>
      <c r="JKN112" s="4"/>
      <c r="JKO112" s="4"/>
      <c r="JKP112" s="4"/>
      <c r="JKQ112" s="4"/>
      <c r="JKR112" s="4"/>
      <c r="JKS112" s="4"/>
      <c r="JKT112" s="4"/>
      <c r="JKU112" s="4"/>
      <c r="JKV112" s="4"/>
      <c r="JKW112" s="4"/>
      <c r="JKX112" s="4"/>
      <c r="JKY112" s="4"/>
      <c r="JKZ112" s="4"/>
      <c r="JLA112" s="4"/>
      <c r="JLB112" s="4"/>
      <c r="JLC112" s="4"/>
      <c r="JLD112" s="4"/>
      <c r="JLE112" s="4"/>
      <c r="JLF112" s="4"/>
      <c r="JLG112" s="4"/>
      <c r="JLH112" s="4"/>
      <c r="JLI112" s="4"/>
      <c r="JLJ112" s="4"/>
      <c r="JLK112" s="4"/>
      <c r="JLL112" s="4"/>
      <c r="JLM112" s="4"/>
      <c r="JLN112" s="4"/>
      <c r="JLO112" s="4"/>
      <c r="JLP112" s="4"/>
      <c r="JLQ112" s="4"/>
      <c r="JLR112" s="4"/>
      <c r="JLS112" s="4"/>
      <c r="JLT112" s="4"/>
      <c r="JLU112" s="4"/>
      <c r="JLV112" s="4"/>
      <c r="JLW112" s="4"/>
      <c r="JLX112" s="4"/>
      <c r="JLY112" s="4"/>
      <c r="JLZ112" s="4"/>
      <c r="JMA112" s="4"/>
      <c r="JMB112" s="4"/>
      <c r="JMC112" s="4"/>
      <c r="JMD112" s="4"/>
      <c r="JME112" s="4"/>
      <c r="JMF112" s="4"/>
      <c r="JMG112" s="4"/>
      <c r="JMH112" s="4"/>
      <c r="JMI112" s="4"/>
      <c r="JMJ112" s="4"/>
      <c r="JMK112" s="4"/>
      <c r="JML112" s="4"/>
      <c r="JMM112" s="4"/>
      <c r="JMN112" s="4"/>
      <c r="JMO112" s="4"/>
      <c r="JMP112" s="4"/>
      <c r="JMQ112" s="4"/>
      <c r="JMR112" s="4"/>
      <c r="JMS112" s="4"/>
      <c r="JMT112" s="4"/>
      <c r="JMU112" s="4"/>
      <c r="JMV112" s="4"/>
      <c r="JMW112" s="4"/>
      <c r="JMX112" s="4"/>
      <c r="JMY112" s="4"/>
      <c r="JMZ112" s="4"/>
      <c r="JNA112" s="4"/>
      <c r="JNB112" s="4"/>
      <c r="JNC112" s="4"/>
      <c r="JND112" s="4"/>
      <c r="JNE112" s="4"/>
      <c r="JNF112" s="4"/>
      <c r="JNG112" s="4"/>
      <c r="JNH112" s="4"/>
      <c r="JNI112" s="4"/>
      <c r="JNJ112" s="4"/>
      <c r="JNK112" s="4"/>
      <c r="JNL112" s="4"/>
      <c r="JNM112" s="4"/>
      <c r="JNN112" s="4"/>
      <c r="JNO112" s="4"/>
      <c r="JNP112" s="4"/>
      <c r="JNQ112" s="4"/>
      <c r="JNR112" s="4"/>
      <c r="JNS112" s="4"/>
      <c r="JNT112" s="4"/>
      <c r="JNU112" s="4"/>
      <c r="JNV112" s="4"/>
      <c r="JNW112" s="4"/>
      <c r="JNX112" s="4"/>
      <c r="JNY112" s="4"/>
      <c r="JNZ112" s="4"/>
      <c r="JOA112" s="4"/>
      <c r="JOB112" s="4"/>
      <c r="JOC112" s="4"/>
      <c r="JOD112" s="4"/>
      <c r="JOE112" s="4"/>
      <c r="JOF112" s="4"/>
      <c r="JOG112" s="4"/>
      <c r="JOH112" s="4"/>
      <c r="JOI112" s="4"/>
      <c r="JOJ112" s="4"/>
      <c r="JOK112" s="4"/>
      <c r="JOL112" s="4"/>
      <c r="JOM112" s="4"/>
      <c r="JON112" s="4"/>
      <c r="JOO112" s="4"/>
      <c r="JOP112" s="4"/>
      <c r="JOQ112" s="4"/>
      <c r="JOR112" s="4"/>
      <c r="JOS112" s="4"/>
      <c r="JOT112" s="4"/>
      <c r="JOU112" s="4"/>
      <c r="JOV112" s="4"/>
      <c r="JOW112" s="4"/>
      <c r="JOX112" s="4"/>
      <c r="JOY112" s="4"/>
      <c r="JOZ112" s="4"/>
      <c r="JPA112" s="4"/>
      <c r="JPB112" s="4"/>
      <c r="JPC112" s="4"/>
      <c r="JPD112" s="4"/>
      <c r="JPE112" s="4"/>
      <c r="JPF112" s="4"/>
      <c r="JPG112" s="4"/>
      <c r="JPH112" s="4"/>
      <c r="JPI112" s="4"/>
      <c r="JPJ112" s="4"/>
      <c r="JPK112" s="4"/>
      <c r="JPL112" s="4"/>
      <c r="JPM112" s="4"/>
      <c r="JPN112" s="4"/>
      <c r="JPO112" s="4"/>
      <c r="JPP112" s="4"/>
      <c r="JPQ112" s="4"/>
      <c r="JPR112" s="4"/>
      <c r="JPS112" s="4"/>
      <c r="JPT112" s="4"/>
      <c r="JPU112" s="4"/>
      <c r="JPV112" s="4"/>
      <c r="JPW112" s="4"/>
      <c r="JPX112" s="4"/>
      <c r="JPY112" s="4"/>
      <c r="JPZ112" s="4"/>
      <c r="JQA112" s="4"/>
      <c r="JQB112" s="4"/>
      <c r="JQC112" s="4"/>
      <c r="JQD112" s="4"/>
      <c r="JQE112" s="4"/>
      <c r="JQF112" s="4"/>
      <c r="JQG112" s="4"/>
      <c r="JQH112" s="4"/>
      <c r="JQI112" s="4"/>
      <c r="JQJ112" s="4"/>
      <c r="JQK112" s="4"/>
      <c r="JQL112" s="4"/>
      <c r="JQM112" s="4"/>
      <c r="JQN112" s="4"/>
      <c r="JQO112" s="4"/>
      <c r="JQP112" s="4"/>
      <c r="JQQ112" s="4"/>
      <c r="JQR112" s="4"/>
      <c r="JQS112" s="4"/>
      <c r="JQT112" s="4"/>
      <c r="JQU112" s="4"/>
      <c r="JQV112" s="4"/>
      <c r="JQW112" s="4"/>
      <c r="JQX112" s="4"/>
      <c r="JQY112" s="4"/>
      <c r="JQZ112" s="4"/>
      <c r="JRA112" s="4"/>
      <c r="JRB112" s="4"/>
      <c r="JRC112" s="4"/>
      <c r="JRD112" s="4"/>
      <c r="JRE112" s="4"/>
      <c r="JRF112" s="4"/>
      <c r="JRG112" s="4"/>
      <c r="JRH112" s="4"/>
      <c r="JRI112" s="4"/>
      <c r="JRJ112" s="4"/>
      <c r="JRK112" s="4"/>
      <c r="JRL112" s="4"/>
      <c r="JRM112" s="4"/>
      <c r="JRN112" s="4"/>
      <c r="JRO112" s="4"/>
      <c r="JRP112" s="4"/>
      <c r="JRQ112" s="4"/>
      <c r="JRR112" s="4"/>
      <c r="JRS112" s="4"/>
      <c r="JRT112" s="4"/>
      <c r="JRU112" s="4"/>
      <c r="JRV112" s="4"/>
      <c r="JRW112" s="4"/>
      <c r="JRX112" s="4"/>
      <c r="JRY112" s="4"/>
      <c r="JRZ112" s="4"/>
      <c r="JSA112" s="4"/>
      <c r="JSB112" s="4"/>
      <c r="JSC112" s="4"/>
      <c r="JSD112" s="4"/>
      <c r="JSE112" s="4"/>
      <c r="JSF112" s="4"/>
      <c r="JSG112" s="4"/>
      <c r="JSH112" s="4"/>
      <c r="JSI112" s="4"/>
      <c r="JSJ112" s="4"/>
      <c r="JSK112" s="4"/>
      <c r="JSL112" s="4"/>
      <c r="JSM112" s="4"/>
      <c r="JSN112" s="4"/>
      <c r="JSO112" s="4"/>
      <c r="JSP112" s="4"/>
      <c r="JSQ112" s="4"/>
      <c r="JSR112" s="4"/>
      <c r="JSS112" s="4"/>
      <c r="JST112" s="4"/>
      <c r="JSU112" s="4"/>
      <c r="JSV112" s="4"/>
      <c r="JSW112" s="4"/>
      <c r="JSX112" s="4"/>
      <c r="JSY112" s="4"/>
      <c r="JSZ112" s="4"/>
      <c r="JTA112" s="4"/>
      <c r="JTB112" s="4"/>
      <c r="JTC112" s="4"/>
      <c r="JTD112" s="4"/>
      <c r="JTE112" s="4"/>
      <c r="JTF112" s="4"/>
      <c r="JTG112" s="4"/>
      <c r="JTH112" s="4"/>
      <c r="JTI112" s="4"/>
      <c r="JTJ112" s="4"/>
      <c r="JTK112" s="4"/>
      <c r="JTL112" s="4"/>
      <c r="JTM112" s="4"/>
      <c r="JTN112" s="4"/>
      <c r="JTO112" s="4"/>
      <c r="JTP112" s="4"/>
      <c r="JTQ112" s="4"/>
      <c r="JTR112" s="4"/>
      <c r="JTS112" s="4"/>
      <c r="JTT112" s="4"/>
      <c r="JTU112" s="4"/>
      <c r="JTV112" s="4"/>
      <c r="JTW112" s="4"/>
      <c r="JTX112" s="4"/>
      <c r="JTY112" s="4"/>
      <c r="JTZ112" s="4"/>
      <c r="JUA112" s="4"/>
      <c r="JUB112" s="4"/>
      <c r="JUC112" s="4"/>
      <c r="JUD112" s="4"/>
      <c r="JUE112" s="4"/>
      <c r="JUF112" s="4"/>
      <c r="JUG112" s="4"/>
      <c r="JUH112" s="4"/>
      <c r="JUI112" s="4"/>
      <c r="JUJ112" s="4"/>
      <c r="JUK112" s="4"/>
      <c r="JUL112" s="4"/>
      <c r="JUM112" s="4"/>
      <c r="JUN112" s="4"/>
      <c r="JUO112" s="4"/>
      <c r="JUP112" s="4"/>
      <c r="JUQ112" s="4"/>
      <c r="JUR112" s="4"/>
      <c r="JUS112" s="4"/>
      <c r="JUT112" s="4"/>
      <c r="JUU112" s="4"/>
      <c r="JUV112" s="4"/>
      <c r="JUW112" s="4"/>
      <c r="JUX112" s="4"/>
      <c r="JUY112" s="4"/>
      <c r="JUZ112" s="4"/>
      <c r="JVA112" s="4"/>
      <c r="JVB112" s="4"/>
      <c r="JVC112" s="4"/>
      <c r="JVD112" s="4"/>
      <c r="JVE112" s="4"/>
      <c r="JVF112" s="4"/>
      <c r="JVG112" s="4"/>
      <c r="JVH112" s="4"/>
      <c r="JVI112" s="4"/>
      <c r="JVJ112" s="4"/>
      <c r="JVK112" s="4"/>
      <c r="JVL112" s="4"/>
      <c r="JVM112" s="4"/>
      <c r="JVN112" s="4"/>
      <c r="JVO112" s="4"/>
      <c r="JVP112" s="4"/>
      <c r="JVQ112" s="4"/>
      <c r="JVR112" s="4"/>
      <c r="JVS112" s="4"/>
      <c r="JVT112" s="4"/>
      <c r="JVU112" s="4"/>
      <c r="JVV112" s="4"/>
      <c r="JVW112" s="4"/>
      <c r="JVX112" s="4"/>
      <c r="JVY112" s="4"/>
      <c r="JVZ112" s="4"/>
      <c r="JWA112" s="4"/>
      <c r="JWB112" s="4"/>
      <c r="JWC112" s="4"/>
      <c r="JWD112" s="4"/>
      <c r="JWE112" s="4"/>
      <c r="JWF112" s="4"/>
      <c r="JWG112" s="4"/>
      <c r="JWH112" s="4"/>
      <c r="JWI112" s="4"/>
      <c r="JWJ112" s="4"/>
      <c r="JWK112" s="4"/>
      <c r="JWL112" s="4"/>
      <c r="JWM112" s="4"/>
      <c r="JWN112" s="4"/>
      <c r="JWO112" s="4"/>
      <c r="JWP112" s="4"/>
      <c r="JWQ112" s="4"/>
      <c r="JWR112" s="4"/>
      <c r="JWS112" s="4"/>
      <c r="JWT112" s="4"/>
      <c r="JWU112" s="4"/>
      <c r="JWV112" s="4"/>
      <c r="JWW112" s="4"/>
      <c r="JWX112" s="4"/>
      <c r="JWY112" s="4"/>
      <c r="JWZ112" s="4"/>
      <c r="JXA112" s="4"/>
      <c r="JXB112" s="4"/>
      <c r="JXC112" s="4"/>
      <c r="JXD112" s="4"/>
      <c r="JXE112" s="4"/>
      <c r="JXF112" s="4"/>
      <c r="JXG112" s="4"/>
      <c r="JXH112" s="4"/>
      <c r="JXI112" s="4"/>
      <c r="JXJ112" s="4"/>
      <c r="JXK112" s="4"/>
      <c r="JXL112" s="4"/>
      <c r="JXM112" s="4"/>
      <c r="JXN112" s="4"/>
      <c r="JXO112" s="4"/>
      <c r="JXP112" s="4"/>
      <c r="JXQ112" s="4"/>
      <c r="JXR112" s="4"/>
      <c r="JXS112" s="4"/>
      <c r="JXT112" s="4"/>
      <c r="JXU112" s="4"/>
      <c r="JXV112" s="4"/>
      <c r="JXW112" s="4"/>
      <c r="JXX112" s="4"/>
      <c r="JXY112" s="4"/>
      <c r="JXZ112" s="4"/>
      <c r="JYA112" s="4"/>
      <c r="JYB112" s="4"/>
      <c r="JYC112" s="4"/>
      <c r="JYD112" s="4"/>
      <c r="JYE112" s="4"/>
      <c r="JYF112" s="4"/>
      <c r="JYG112" s="4"/>
      <c r="JYH112" s="4"/>
      <c r="JYI112" s="4"/>
      <c r="JYJ112" s="4"/>
      <c r="JYK112" s="4"/>
      <c r="JYL112" s="4"/>
      <c r="JYM112" s="4"/>
      <c r="JYN112" s="4"/>
      <c r="JYO112" s="4"/>
      <c r="JYP112" s="4"/>
      <c r="JYQ112" s="4"/>
      <c r="JYR112" s="4"/>
      <c r="JYS112" s="4"/>
      <c r="JYT112" s="4"/>
      <c r="JYU112" s="4"/>
      <c r="JYV112" s="4"/>
      <c r="JYW112" s="4"/>
      <c r="JYX112" s="4"/>
      <c r="JYY112" s="4"/>
      <c r="JYZ112" s="4"/>
      <c r="JZA112" s="4"/>
      <c r="JZB112" s="4"/>
      <c r="JZC112" s="4"/>
      <c r="JZD112" s="4"/>
      <c r="JZE112" s="4"/>
      <c r="JZF112" s="4"/>
      <c r="JZG112" s="4"/>
      <c r="JZH112" s="4"/>
      <c r="JZI112" s="4"/>
      <c r="JZJ112" s="4"/>
      <c r="JZK112" s="4"/>
      <c r="JZL112" s="4"/>
      <c r="JZM112" s="4"/>
      <c r="JZN112" s="4"/>
      <c r="JZO112" s="4"/>
      <c r="JZP112" s="4"/>
      <c r="JZQ112" s="4"/>
      <c r="JZR112" s="4"/>
      <c r="JZS112" s="4"/>
      <c r="JZT112" s="4"/>
      <c r="JZU112" s="4"/>
      <c r="JZV112" s="4"/>
      <c r="JZW112" s="4"/>
      <c r="JZX112" s="4"/>
      <c r="JZY112" s="4"/>
      <c r="JZZ112" s="4"/>
      <c r="KAA112" s="4"/>
      <c r="KAB112" s="4"/>
      <c r="KAC112" s="4"/>
      <c r="KAD112" s="4"/>
      <c r="KAE112" s="4"/>
      <c r="KAF112" s="4"/>
      <c r="KAG112" s="4"/>
      <c r="KAH112" s="4"/>
      <c r="KAI112" s="4"/>
      <c r="KAJ112" s="4"/>
      <c r="KAK112" s="4"/>
      <c r="KAL112" s="4"/>
      <c r="KAM112" s="4"/>
      <c r="KAN112" s="4"/>
      <c r="KAO112" s="4"/>
      <c r="KAP112" s="4"/>
      <c r="KAQ112" s="4"/>
      <c r="KAR112" s="4"/>
      <c r="KAS112" s="4"/>
      <c r="KAT112" s="4"/>
      <c r="KAU112" s="4"/>
      <c r="KAV112" s="4"/>
      <c r="KAW112" s="4"/>
      <c r="KAX112" s="4"/>
      <c r="KAY112" s="4"/>
      <c r="KAZ112" s="4"/>
      <c r="KBA112" s="4"/>
      <c r="KBB112" s="4"/>
      <c r="KBC112" s="4"/>
      <c r="KBD112" s="4"/>
      <c r="KBE112" s="4"/>
      <c r="KBF112" s="4"/>
      <c r="KBG112" s="4"/>
      <c r="KBH112" s="4"/>
      <c r="KBI112" s="4"/>
      <c r="KBJ112" s="4"/>
      <c r="KBK112" s="4"/>
      <c r="KBL112" s="4"/>
      <c r="KBM112" s="4"/>
      <c r="KBN112" s="4"/>
      <c r="KBO112" s="4"/>
      <c r="KBP112" s="4"/>
      <c r="KBQ112" s="4"/>
      <c r="KBR112" s="4"/>
      <c r="KBS112" s="4"/>
      <c r="KBT112" s="4"/>
      <c r="KBU112" s="4"/>
      <c r="KBV112" s="4"/>
      <c r="KBW112" s="4"/>
      <c r="KBX112" s="4"/>
      <c r="KBY112" s="4"/>
      <c r="KBZ112" s="4"/>
      <c r="KCA112" s="4"/>
      <c r="KCB112" s="4"/>
      <c r="KCC112" s="4"/>
      <c r="KCD112" s="4"/>
      <c r="KCE112" s="4"/>
      <c r="KCF112" s="4"/>
      <c r="KCG112" s="4"/>
      <c r="KCH112" s="4"/>
      <c r="KCI112" s="4"/>
      <c r="KCJ112" s="4"/>
      <c r="KCK112" s="4"/>
      <c r="KCL112" s="4"/>
      <c r="KCM112" s="4"/>
      <c r="KCN112" s="4"/>
      <c r="KCO112" s="4"/>
      <c r="KCP112" s="4"/>
      <c r="KCQ112" s="4"/>
      <c r="KCR112" s="4"/>
      <c r="KCS112" s="4"/>
      <c r="KCT112" s="4"/>
      <c r="KCU112" s="4"/>
      <c r="KCV112" s="4"/>
      <c r="KCW112" s="4"/>
      <c r="KCX112" s="4"/>
      <c r="KCY112" s="4"/>
      <c r="KCZ112" s="4"/>
      <c r="KDA112" s="4"/>
      <c r="KDB112" s="4"/>
      <c r="KDC112" s="4"/>
      <c r="KDD112" s="4"/>
      <c r="KDE112" s="4"/>
      <c r="KDF112" s="4"/>
      <c r="KDG112" s="4"/>
      <c r="KDH112" s="4"/>
      <c r="KDI112" s="4"/>
      <c r="KDJ112" s="4"/>
      <c r="KDK112" s="4"/>
      <c r="KDL112" s="4"/>
      <c r="KDM112" s="4"/>
      <c r="KDN112" s="4"/>
      <c r="KDO112" s="4"/>
      <c r="KDP112" s="4"/>
      <c r="KDQ112" s="4"/>
      <c r="KDR112" s="4"/>
      <c r="KDS112" s="4"/>
      <c r="KDT112" s="4"/>
      <c r="KDU112" s="4"/>
      <c r="KDV112" s="4"/>
      <c r="KDW112" s="4"/>
      <c r="KDX112" s="4"/>
      <c r="KDY112" s="4"/>
      <c r="KDZ112" s="4"/>
      <c r="KEA112" s="4"/>
      <c r="KEB112" s="4"/>
      <c r="KEC112" s="4"/>
      <c r="KED112" s="4"/>
      <c r="KEE112" s="4"/>
      <c r="KEF112" s="4"/>
      <c r="KEG112" s="4"/>
      <c r="KEH112" s="4"/>
      <c r="KEI112" s="4"/>
      <c r="KEJ112" s="4"/>
      <c r="KEK112" s="4"/>
      <c r="KEL112" s="4"/>
      <c r="KEM112" s="4"/>
      <c r="KEN112" s="4"/>
      <c r="KEO112" s="4"/>
      <c r="KEP112" s="4"/>
      <c r="KEQ112" s="4"/>
      <c r="KER112" s="4"/>
      <c r="KES112" s="4"/>
      <c r="KET112" s="4"/>
      <c r="KEU112" s="4"/>
      <c r="KEV112" s="4"/>
      <c r="KEW112" s="4"/>
      <c r="KEX112" s="4"/>
      <c r="KEY112" s="4"/>
      <c r="KEZ112" s="4"/>
      <c r="KFA112" s="4"/>
      <c r="KFB112" s="4"/>
      <c r="KFC112" s="4"/>
      <c r="KFD112" s="4"/>
      <c r="KFE112" s="4"/>
      <c r="KFF112" s="4"/>
      <c r="KFG112" s="4"/>
      <c r="KFH112" s="4"/>
      <c r="KFI112" s="4"/>
      <c r="KFJ112" s="4"/>
      <c r="KFK112" s="4"/>
      <c r="KFL112" s="4"/>
      <c r="KFM112" s="4"/>
      <c r="KFN112" s="4"/>
      <c r="KFO112" s="4"/>
      <c r="KFP112" s="4"/>
      <c r="KFQ112" s="4"/>
      <c r="KFR112" s="4"/>
      <c r="KFS112" s="4"/>
      <c r="KFT112" s="4"/>
      <c r="KFU112" s="4"/>
      <c r="KFV112" s="4"/>
      <c r="KFW112" s="4"/>
      <c r="KFX112" s="4"/>
      <c r="KFY112" s="4"/>
      <c r="KFZ112" s="4"/>
      <c r="KGA112" s="4"/>
      <c r="KGB112" s="4"/>
      <c r="KGC112" s="4"/>
      <c r="KGD112" s="4"/>
      <c r="KGE112" s="4"/>
      <c r="KGF112" s="4"/>
      <c r="KGG112" s="4"/>
      <c r="KGH112" s="4"/>
      <c r="KGI112" s="4"/>
      <c r="KGJ112" s="4"/>
      <c r="KGK112" s="4"/>
      <c r="KGL112" s="4"/>
      <c r="KGM112" s="4"/>
      <c r="KGN112" s="4"/>
      <c r="KGO112" s="4"/>
      <c r="KGP112" s="4"/>
      <c r="KGQ112" s="4"/>
      <c r="KGR112" s="4"/>
      <c r="KGS112" s="4"/>
      <c r="KGT112" s="4"/>
      <c r="KGU112" s="4"/>
      <c r="KGV112" s="4"/>
      <c r="KGW112" s="4"/>
      <c r="KGX112" s="4"/>
      <c r="KGY112" s="4"/>
      <c r="KGZ112" s="4"/>
      <c r="KHA112" s="4"/>
      <c r="KHB112" s="4"/>
      <c r="KHC112" s="4"/>
      <c r="KHD112" s="4"/>
      <c r="KHE112" s="4"/>
      <c r="KHF112" s="4"/>
      <c r="KHG112" s="4"/>
      <c r="KHH112" s="4"/>
      <c r="KHI112" s="4"/>
      <c r="KHJ112" s="4"/>
      <c r="KHK112" s="4"/>
      <c r="KHL112" s="4"/>
      <c r="KHM112" s="4"/>
      <c r="KHN112" s="4"/>
      <c r="KHO112" s="4"/>
      <c r="KHP112" s="4"/>
      <c r="KHQ112" s="4"/>
      <c r="KHR112" s="4"/>
      <c r="KHS112" s="4"/>
      <c r="KHT112" s="4"/>
      <c r="KHU112" s="4"/>
      <c r="KHV112" s="4"/>
      <c r="KHW112" s="4"/>
      <c r="KHX112" s="4"/>
      <c r="KHY112" s="4"/>
      <c r="KHZ112" s="4"/>
      <c r="KIA112" s="4"/>
      <c r="KIB112" s="4"/>
      <c r="KIC112" s="4"/>
      <c r="KID112" s="4"/>
      <c r="KIE112" s="4"/>
      <c r="KIF112" s="4"/>
      <c r="KIG112" s="4"/>
      <c r="KIH112" s="4"/>
      <c r="KII112" s="4"/>
      <c r="KIJ112" s="4"/>
      <c r="KIK112" s="4"/>
      <c r="KIL112" s="4"/>
      <c r="KIM112" s="4"/>
      <c r="KIN112" s="4"/>
      <c r="KIO112" s="4"/>
      <c r="KIP112" s="4"/>
      <c r="KIQ112" s="4"/>
      <c r="KIR112" s="4"/>
      <c r="KIS112" s="4"/>
      <c r="KIT112" s="4"/>
      <c r="KIU112" s="4"/>
      <c r="KIV112" s="4"/>
      <c r="KIW112" s="4"/>
      <c r="KIX112" s="4"/>
      <c r="KIY112" s="4"/>
      <c r="KIZ112" s="4"/>
      <c r="KJA112" s="4"/>
      <c r="KJB112" s="4"/>
      <c r="KJC112" s="4"/>
      <c r="KJD112" s="4"/>
      <c r="KJE112" s="4"/>
      <c r="KJF112" s="4"/>
      <c r="KJG112" s="4"/>
      <c r="KJH112" s="4"/>
      <c r="KJI112" s="4"/>
      <c r="KJJ112" s="4"/>
      <c r="KJK112" s="4"/>
      <c r="KJL112" s="4"/>
      <c r="KJM112" s="4"/>
      <c r="KJN112" s="4"/>
      <c r="KJO112" s="4"/>
      <c r="KJP112" s="4"/>
      <c r="KJQ112" s="4"/>
      <c r="KJR112" s="4"/>
      <c r="KJS112" s="4"/>
      <c r="KJT112" s="4"/>
      <c r="KJU112" s="4"/>
      <c r="KJV112" s="4"/>
      <c r="KJW112" s="4"/>
      <c r="KJX112" s="4"/>
      <c r="KJY112" s="4"/>
      <c r="KJZ112" s="4"/>
      <c r="KKA112" s="4"/>
      <c r="KKB112" s="4"/>
      <c r="KKC112" s="4"/>
      <c r="KKD112" s="4"/>
      <c r="KKE112" s="4"/>
      <c r="KKF112" s="4"/>
      <c r="KKG112" s="4"/>
      <c r="KKH112" s="4"/>
      <c r="KKI112" s="4"/>
      <c r="KKJ112" s="4"/>
      <c r="KKK112" s="4"/>
      <c r="KKL112" s="4"/>
      <c r="KKM112" s="4"/>
      <c r="KKN112" s="4"/>
      <c r="KKO112" s="4"/>
      <c r="KKP112" s="4"/>
      <c r="KKQ112" s="4"/>
      <c r="KKR112" s="4"/>
      <c r="KKS112" s="4"/>
      <c r="KKT112" s="4"/>
      <c r="KKU112" s="4"/>
      <c r="KKV112" s="4"/>
      <c r="KKW112" s="4"/>
      <c r="KKX112" s="4"/>
      <c r="KKY112" s="4"/>
      <c r="KKZ112" s="4"/>
      <c r="KLA112" s="4"/>
      <c r="KLB112" s="4"/>
      <c r="KLC112" s="4"/>
      <c r="KLD112" s="4"/>
      <c r="KLE112" s="4"/>
      <c r="KLF112" s="4"/>
      <c r="KLG112" s="4"/>
      <c r="KLH112" s="4"/>
      <c r="KLI112" s="4"/>
      <c r="KLJ112" s="4"/>
      <c r="KLK112" s="4"/>
      <c r="KLL112" s="4"/>
      <c r="KLM112" s="4"/>
      <c r="KLN112" s="4"/>
      <c r="KLO112" s="4"/>
      <c r="KLP112" s="4"/>
      <c r="KLQ112" s="4"/>
      <c r="KLR112" s="4"/>
      <c r="KLS112" s="4"/>
      <c r="KLT112" s="4"/>
      <c r="KLU112" s="4"/>
      <c r="KLV112" s="4"/>
      <c r="KLW112" s="4"/>
      <c r="KLX112" s="4"/>
      <c r="KLY112" s="4"/>
      <c r="KLZ112" s="4"/>
      <c r="KMA112" s="4"/>
      <c r="KMB112" s="4"/>
      <c r="KMC112" s="4"/>
      <c r="KMD112" s="4"/>
      <c r="KME112" s="4"/>
      <c r="KMF112" s="4"/>
      <c r="KMG112" s="4"/>
      <c r="KMH112" s="4"/>
      <c r="KMI112" s="4"/>
      <c r="KMJ112" s="4"/>
      <c r="KMK112" s="4"/>
      <c r="KML112" s="4"/>
      <c r="KMM112" s="4"/>
      <c r="KMN112" s="4"/>
      <c r="KMO112" s="4"/>
      <c r="KMP112" s="4"/>
      <c r="KMQ112" s="4"/>
      <c r="KMR112" s="4"/>
      <c r="KMS112" s="4"/>
      <c r="KMT112" s="4"/>
      <c r="KMU112" s="4"/>
      <c r="KMV112" s="4"/>
      <c r="KMW112" s="4"/>
      <c r="KMX112" s="4"/>
      <c r="KMY112" s="4"/>
      <c r="KMZ112" s="4"/>
      <c r="KNA112" s="4"/>
      <c r="KNB112" s="4"/>
      <c r="KNC112" s="4"/>
      <c r="KND112" s="4"/>
      <c r="KNE112" s="4"/>
      <c r="KNF112" s="4"/>
      <c r="KNG112" s="4"/>
      <c r="KNH112" s="4"/>
      <c r="KNI112" s="4"/>
      <c r="KNJ112" s="4"/>
      <c r="KNK112" s="4"/>
      <c r="KNL112" s="4"/>
      <c r="KNM112" s="4"/>
      <c r="KNN112" s="4"/>
      <c r="KNO112" s="4"/>
      <c r="KNP112" s="4"/>
      <c r="KNQ112" s="4"/>
      <c r="KNR112" s="4"/>
      <c r="KNS112" s="4"/>
      <c r="KNT112" s="4"/>
      <c r="KNU112" s="4"/>
      <c r="KNV112" s="4"/>
      <c r="KNW112" s="4"/>
      <c r="KNX112" s="4"/>
      <c r="KNY112" s="4"/>
      <c r="KNZ112" s="4"/>
      <c r="KOA112" s="4"/>
      <c r="KOB112" s="4"/>
      <c r="KOC112" s="4"/>
      <c r="KOD112" s="4"/>
      <c r="KOE112" s="4"/>
      <c r="KOF112" s="4"/>
      <c r="KOG112" s="4"/>
      <c r="KOH112" s="4"/>
      <c r="KOI112" s="4"/>
      <c r="KOJ112" s="4"/>
      <c r="KOK112" s="4"/>
      <c r="KOL112" s="4"/>
      <c r="KOM112" s="4"/>
      <c r="KON112" s="4"/>
      <c r="KOO112" s="4"/>
      <c r="KOP112" s="4"/>
      <c r="KOQ112" s="4"/>
      <c r="KOR112" s="4"/>
      <c r="KOS112" s="4"/>
      <c r="KOT112" s="4"/>
      <c r="KOU112" s="4"/>
      <c r="KOV112" s="4"/>
      <c r="KOW112" s="4"/>
      <c r="KOX112" s="4"/>
      <c r="KOY112" s="4"/>
      <c r="KOZ112" s="4"/>
      <c r="KPA112" s="4"/>
      <c r="KPB112" s="4"/>
      <c r="KPC112" s="4"/>
      <c r="KPD112" s="4"/>
      <c r="KPE112" s="4"/>
      <c r="KPF112" s="4"/>
      <c r="KPG112" s="4"/>
      <c r="KPH112" s="4"/>
      <c r="KPI112" s="4"/>
      <c r="KPJ112" s="4"/>
      <c r="KPK112" s="4"/>
      <c r="KPL112" s="4"/>
      <c r="KPM112" s="4"/>
      <c r="KPN112" s="4"/>
      <c r="KPO112" s="4"/>
      <c r="KPP112" s="4"/>
      <c r="KPQ112" s="4"/>
      <c r="KPR112" s="4"/>
      <c r="KPS112" s="4"/>
      <c r="KPT112" s="4"/>
      <c r="KPU112" s="4"/>
      <c r="KPV112" s="4"/>
      <c r="KPW112" s="4"/>
      <c r="KPX112" s="4"/>
      <c r="KPY112" s="4"/>
      <c r="KPZ112" s="4"/>
      <c r="KQA112" s="4"/>
      <c r="KQB112" s="4"/>
      <c r="KQC112" s="4"/>
      <c r="KQD112" s="4"/>
      <c r="KQE112" s="4"/>
      <c r="KQF112" s="4"/>
      <c r="KQG112" s="4"/>
      <c r="KQH112" s="4"/>
      <c r="KQI112" s="4"/>
      <c r="KQJ112" s="4"/>
      <c r="KQK112" s="4"/>
      <c r="KQL112" s="4"/>
      <c r="KQM112" s="4"/>
      <c r="KQN112" s="4"/>
      <c r="KQO112" s="4"/>
      <c r="KQP112" s="4"/>
      <c r="KQQ112" s="4"/>
      <c r="KQR112" s="4"/>
      <c r="KQS112" s="4"/>
      <c r="KQT112" s="4"/>
      <c r="KQU112" s="4"/>
      <c r="KQV112" s="4"/>
      <c r="KQW112" s="4"/>
      <c r="KQX112" s="4"/>
      <c r="KQY112" s="4"/>
      <c r="KQZ112" s="4"/>
      <c r="KRA112" s="4"/>
      <c r="KRB112" s="4"/>
      <c r="KRC112" s="4"/>
      <c r="KRD112" s="4"/>
      <c r="KRE112" s="4"/>
      <c r="KRF112" s="4"/>
      <c r="KRG112" s="4"/>
      <c r="KRH112" s="4"/>
      <c r="KRI112" s="4"/>
      <c r="KRJ112" s="4"/>
      <c r="KRK112" s="4"/>
      <c r="KRL112" s="4"/>
      <c r="KRM112" s="4"/>
      <c r="KRN112" s="4"/>
      <c r="KRO112" s="4"/>
      <c r="KRP112" s="4"/>
      <c r="KRQ112" s="4"/>
      <c r="KRR112" s="4"/>
      <c r="KRS112" s="4"/>
      <c r="KRT112" s="4"/>
      <c r="KRU112" s="4"/>
      <c r="KRV112" s="4"/>
      <c r="KRW112" s="4"/>
      <c r="KRX112" s="4"/>
      <c r="KRY112" s="4"/>
      <c r="KRZ112" s="4"/>
      <c r="KSA112" s="4"/>
      <c r="KSB112" s="4"/>
      <c r="KSC112" s="4"/>
      <c r="KSD112" s="4"/>
      <c r="KSE112" s="4"/>
      <c r="KSF112" s="4"/>
      <c r="KSG112" s="4"/>
      <c r="KSH112" s="4"/>
      <c r="KSI112" s="4"/>
      <c r="KSJ112" s="4"/>
      <c r="KSK112" s="4"/>
      <c r="KSL112" s="4"/>
      <c r="KSM112" s="4"/>
      <c r="KSN112" s="4"/>
      <c r="KSO112" s="4"/>
      <c r="KSP112" s="4"/>
      <c r="KSQ112" s="4"/>
      <c r="KSR112" s="4"/>
      <c r="KSS112" s="4"/>
      <c r="KST112" s="4"/>
      <c r="KSU112" s="4"/>
      <c r="KSV112" s="4"/>
      <c r="KSW112" s="4"/>
      <c r="KSX112" s="4"/>
      <c r="KSY112" s="4"/>
      <c r="KSZ112" s="4"/>
      <c r="KTA112" s="4"/>
      <c r="KTB112" s="4"/>
      <c r="KTC112" s="4"/>
      <c r="KTD112" s="4"/>
      <c r="KTE112" s="4"/>
      <c r="KTF112" s="4"/>
      <c r="KTG112" s="4"/>
      <c r="KTH112" s="4"/>
      <c r="KTI112" s="4"/>
      <c r="KTJ112" s="4"/>
      <c r="KTK112" s="4"/>
      <c r="KTL112" s="4"/>
      <c r="KTM112" s="4"/>
      <c r="KTN112" s="4"/>
      <c r="KTO112" s="4"/>
      <c r="KTP112" s="4"/>
      <c r="KTQ112" s="4"/>
      <c r="KTR112" s="4"/>
      <c r="KTS112" s="4"/>
      <c r="KTT112" s="4"/>
      <c r="KTU112" s="4"/>
      <c r="KTV112" s="4"/>
      <c r="KTW112" s="4"/>
      <c r="KTX112" s="4"/>
      <c r="KTY112" s="4"/>
      <c r="KTZ112" s="4"/>
      <c r="KUA112" s="4"/>
      <c r="KUB112" s="4"/>
      <c r="KUC112" s="4"/>
      <c r="KUD112" s="4"/>
      <c r="KUE112" s="4"/>
      <c r="KUF112" s="4"/>
      <c r="KUG112" s="4"/>
      <c r="KUH112" s="4"/>
      <c r="KUI112" s="4"/>
      <c r="KUJ112" s="4"/>
      <c r="KUK112" s="4"/>
      <c r="KUL112" s="4"/>
      <c r="KUM112" s="4"/>
      <c r="KUN112" s="4"/>
      <c r="KUO112" s="4"/>
      <c r="KUP112" s="4"/>
      <c r="KUQ112" s="4"/>
      <c r="KUR112" s="4"/>
      <c r="KUS112" s="4"/>
      <c r="KUT112" s="4"/>
      <c r="KUU112" s="4"/>
      <c r="KUV112" s="4"/>
      <c r="KUW112" s="4"/>
      <c r="KUX112" s="4"/>
      <c r="KUY112" s="4"/>
      <c r="KUZ112" s="4"/>
      <c r="KVA112" s="4"/>
      <c r="KVB112" s="4"/>
      <c r="KVC112" s="4"/>
      <c r="KVD112" s="4"/>
      <c r="KVE112" s="4"/>
      <c r="KVF112" s="4"/>
      <c r="KVG112" s="4"/>
      <c r="KVH112" s="4"/>
      <c r="KVI112" s="4"/>
      <c r="KVJ112" s="4"/>
      <c r="KVK112" s="4"/>
      <c r="KVL112" s="4"/>
      <c r="KVM112" s="4"/>
      <c r="KVN112" s="4"/>
      <c r="KVO112" s="4"/>
      <c r="KVP112" s="4"/>
      <c r="KVQ112" s="4"/>
      <c r="KVR112" s="4"/>
      <c r="KVS112" s="4"/>
      <c r="KVT112" s="4"/>
      <c r="KVU112" s="4"/>
      <c r="KVV112" s="4"/>
      <c r="KVW112" s="4"/>
      <c r="KVX112" s="4"/>
      <c r="KVY112" s="4"/>
      <c r="KVZ112" s="4"/>
      <c r="KWA112" s="4"/>
      <c r="KWB112" s="4"/>
      <c r="KWC112" s="4"/>
      <c r="KWD112" s="4"/>
      <c r="KWE112" s="4"/>
      <c r="KWF112" s="4"/>
      <c r="KWG112" s="4"/>
      <c r="KWH112" s="4"/>
      <c r="KWI112" s="4"/>
      <c r="KWJ112" s="4"/>
      <c r="KWK112" s="4"/>
      <c r="KWL112" s="4"/>
      <c r="KWM112" s="4"/>
      <c r="KWN112" s="4"/>
      <c r="KWO112" s="4"/>
      <c r="KWP112" s="4"/>
      <c r="KWQ112" s="4"/>
      <c r="KWR112" s="4"/>
      <c r="KWS112" s="4"/>
      <c r="KWT112" s="4"/>
      <c r="KWU112" s="4"/>
      <c r="KWV112" s="4"/>
      <c r="KWW112" s="4"/>
      <c r="KWX112" s="4"/>
      <c r="KWY112" s="4"/>
      <c r="KWZ112" s="4"/>
      <c r="KXA112" s="4"/>
      <c r="KXB112" s="4"/>
      <c r="KXC112" s="4"/>
      <c r="KXD112" s="4"/>
      <c r="KXE112" s="4"/>
      <c r="KXF112" s="4"/>
      <c r="KXG112" s="4"/>
      <c r="KXH112" s="4"/>
      <c r="KXI112" s="4"/>
      <c r="KXJ112" s="4"/>
      <c r="KXK112" s="4"/>
      <c r="KXL112" s="4"/>
      <c r="KXM112" s="4"/>
      <c r="KXN112" s="4"/>
      <c r="KXO112" s="4"/>
      <c r="KXP112" s="4"/>
      <c r="KXQ112" s="4"/>
      <c r="KXR112" s="4"/>
      <c r="KXS112" s="4"/>
      <c r="KXT112" s="4"/>
      <c r="KXU112" s="4"/>
      <c r="KXV112" s="4"/>
      <c r="KXW112" s="4"/>
      <c r="KXX112" s="4"/>
      <c r="KXY112" s="4"/>
      <c r="KXZ112" s="4"/>
      <c r="KYA112" s="4"/>
      <c r="KYB112" s="4"/>
      <c r="KYC112" s="4"/>
      <c r="KYD112" s="4"/>
      <c r="KYE112" s="4"/>
      <c r="KYF112" s="4"/>
      <c r="KYG112" s="4"/>
      <c r="KYH112" s="4"/>
      <c r="KYI112" s="4"/>
      <c r="KYJ112" s="4"/>
      <c r="KYK112" s="4"/>
      <c r="KYL112" s="4"/>
      <c r="KYM112" s="4"/>
      <c r="KYN112" s="4"/>
      <c r="KYO112" s="4"/>
      <c r="KYP112" s="4"/>
      <c r="KYQ112" s="4"/>
      <c r="KYR112" s="4"/>
      <c r="KYS112" s="4"/>
      <c r="KYT112" s="4"/>
      <c r="KYU112" s="4"/>
      <c r="KYV112" s="4"/>
      <c r="KYW112" s="4"/>
      <c r="KYX112" s="4"/>
      <c r="KYY112" s="4"/>
      <c r="KYZ112" s="4"/>
      <c r="KZA112" s="4"/>
      <c r="KZB112" s="4"/>
      <c r="KZC112" s="4"/>
      <c r="KZD112" s="4"/>
      <c r="KZE112" s="4"/>
      <c r="KZF112" s="4"/>
      <c r="KZG112" s="4"/>
      <c r="KZH112" s="4"/>
      <c r="KZI112" s="4"/>
      <c r="KZJ112" s="4"/>
      <c r="KZK112" s="4"/>
      <c r="KZL112" s="4"/>
      <c r="KZM112" s="4"/>
      <c r="KZN112" s="4"/>
      <c r="KZO112" s="4"/>
      <c r="KZP112" s="4"/>
      <c r="KZQ112" s="4"/>
      <c r="KZR112" s="4"/>
      <c r="KZS112" s="4"/>
      <c r="KZT112" s="4"/>
      <c r="KZU112" s="4"/>
      <c r="KZV112" s="4"/>
      <c r="KZW112" s="4"/>
      <c r="KZX112" s="4"/>
      <c r="KZY112" s="4"/>
      <c r="KZZ112" s="4"/>
      <c r="LAA112" s="4"/>
      <c r="LAB112" s="4"/>
      <c r="LAC112" s="4"/>
      <c r="LAD112" s="4"/>
      <c r="LAE112" s="4"/>
      <c r="LAF112" s="4"/>
      <c r="LAG112" s="4"/>
      <c r="LAH112" s="4"/>
      <c r="LAI112" s="4"/>
      <c r="LAJ112" s="4"/>
      <c r="LAK112" s="4"/>
      <c r="LAL112" s="4"/>
      <c r="LAM112" s="4"/>
      <c r="LAN112" s="4"/>
      <c r="LAO112" s="4"/>
      <c r="LAP112" s="4"/>
      <c r="LAQ112" s="4"/>
      <c r="LAR112" s="4"/>
      <c r="LAS112" s="4"/>
      <c r="LAT112" s="4"/>
      <c r="LAU112" s="4"/>
      <c r="LAV112" s="4"/>
      <c r="LAW112" s="4"/>
      <c r="LAX112" s="4"/>
      <c r="LAY112" s="4"/>
      <c r="LAZ112" s="4"/>
      <c r="LBA112" s="4"/>
      <c r="LBB112" s="4"/>
      <c r="LBC112" s="4"/>
      <c r="LBD112" s="4"/>
      <c r="LBE112" s="4"/>
      <c r="LBF112" s="4"/>
      <c r="LBG112" s="4"/>
      <c r="LBH112" s="4"/>
      <c r="LBI112" s="4"/>
      <c r="LBJ112" s="4"/>
      <c r="LBK112" s="4"/>
      <c r="LBL112" s="4"/>
      <c r="LBM112" s="4"/>
      <c r="LBN112" s="4"/>
      <c r="LBO112" s="4"/>
      <c r="LBP112" s="4"/>
      <c r="LBQ112" s="4"/>
      <c r="LBR112" s="4"/>
      <c r="LBS112" s="4"/>
      <c r="LBT112" s="4"/>
      <c r="LBU112" s="4"/>
      <c r="LBV112" s="4"/>
      <c r="LBW112" s="4"/>
      <c r="LBX112" s="4"/>
      <c r="LBY112" s="4"/>
      <c r="LBZ112" s="4"/>
      <c r="LCA112" s="4"/>
      <c r="LCB112" s="4"/>
      <c r="LCC112" s="4"/>
      <c r="LCD112" s="4"/>
      <c r="LCE112" s="4"/>
      <c r="LCF112" s="4"/>
      <c r="LCG112" s="4"/>
      <c r="LCH112" s="4"/>
      <c r="LCI112" s="4"/>
      <c r="LCJ112" s="4"/>
      <c r="LCK112" s="4"/>
      <c r="LCL112" s="4"/>
      <c r="LCM112" s="4"/>
      <c r="LCN112" s="4"/>
      <c r="LCO112" s="4"/>
      <c r="LCP112" s="4"/>
      <c r="LCQ112" s="4"/>
      <c r="LCR112" s="4"/>
      <c r="LCS112" s="4"/>
      <c r="LCT112" s="4"/>
      <c r="LCU112" s="4"/>
      <c r="LCV112" s="4"/>
      <c r="LCW112" s="4"/>
      <c r="LCX112" s="4"/>
      <c r="LCY112" s="4"/>
      <c r="LCZ112" s="4"/>
      <c r="LDA112" s="4"/>
      <c r="LDB112" s="4"/>
      <c r="LDC112" s="4"/>
      <c r="LDD112" s="4"/>
      <c r="LDE112" s="4"/>
      <c r="LDF112" s="4"/>
      <c r="LDG112" s="4"/>
      <c r="LDH112" s="4"/>
      <c r="LDI112" s="4"/>
      <c r="LDJ112" s="4"/>
      <c r="LDK112" s="4"/>
      <c r="LDL112" s="4"/>
      <c r="LDM112" s="4"/>
      <c r="LDN112" s="4"/>
      <c r="LDO112" s="4"/>
      <c r="LDP112" s="4"/>
      <c r="LDQ112" s="4"/>
      <c r="LDR112" s="4"/>
      <c r="LDS112" s="4"/>
      <c r="LDT112" s="4"/>
      <c r="LDU112" s="4"/>
      <c r="LDV112" s="4"/>
      <c r="LDW112" s="4"/>
      <c r="LDX112" s="4"/>
      <c r="LDY112" s="4"/>
      <c r="LDZ112" s="4"/>
      <c r="LEA112" s="4"/>
      <c r="LEB112" s="4"/>
      <c r="LEC112" s="4"/>
      <c r="LED112" s="4"/>
      <c r="LEE112" s="4"/>
      <c r="LEF112" s="4"/>
      <c r="LEG112" s="4"/>
      <c r="LEH112" s="4"/>
      <c r="LEI112" s="4"/>
      <c r="LEJ112" s="4"/>
      <c r="LEK112" s="4"/>
      <c r="LEL112" s="4"/>
      <c r="LEM112" s="4"/>
      <c r="LEN112" s="4"/>
      <c r="LEO112" s="4"/>
      <c r="LEP112" s="4"/>
      <c r="LEQ112" s="4"/>
      <c r="LER112" s="4"/>
      <c r="LES112" s="4"/>
      <c r="LET112" s="4"/>
      <c r="LEU112" s="4"/>
      <c r="LEV112" s="4"/>
      <c r="LEW112" s="4"/>
      <c r="LEX112" s="4"/>
      <c r="LEY112" s="4"/>
      <c r="LEZ112" s="4"/>
      <c r="LFA112" s="4"/>
      <c r="LFB112" s="4"/>
      <c r="LFC112" s="4"/>
      <c r="LFD112" s="4"/>
      <c r="LFE112" s="4"/>
      <c r="LFF112" s="4"/>
      <c r="LFG112" s="4"/>
      <c r="LFH112" s="4"/>
      <c r="LFI112" s="4"/>
      <c r="LFJ112" s="4"/>
      <c r="LFK112" s="4"/>
      <c r="LFL112" s="4"/>
      <c r="LFM112" s="4"/>
      <c r="LFN112" s="4"/>
      <c r="LFO112" s="4"/>
      <c r="LFP112" s="4"/>
      <c r="LFQ112" s="4"/>
      <c r="LFR112" s="4"/>
      <c r="LFS112" s="4"/>
      <c r="LFT112" s="4"/>
      <c r="LFU112" s="4"/>
      <c r="LFV112" s="4"/>
      <c r="LFW112" s="4"/>
      <c r="LFX112" s="4"/>
      <c r="LFY112" s="4"/>
      <c r="LFZ112" s="4"/>
      <c r="LGA112" s="4"/>
      <c r="LGB112" s="4"/>
      <c r="LGC112" s="4"/>
      <c r="LGD112" s="4"/>
      <c r="LGE112" s="4"/>
      <c r="LGF112" s="4"/>
      <c r="LGG112" s="4"/>
      <c r="LGH112" s="4"/>
      <c r="LGI112" s="4"/>
      <c r="LGJ112" s="4"/>
      <c r="LGK112" s="4"/>
      <c r="LGL112" s="4"/>
      <c r="LGM112" s="4"/>
      <c r="LGN112" s="4"/>
      <c r="LGO112" s="4"/>
      <c r="LGP112" s="4"/>
      <c r="LGQ112" s="4"/>
      <c r="LGR112" s="4"/>
      <c r="LGS112" s="4"/>
      <c r="LGT112" s="4"/>
      <c r="LGU112" s="4"/>
      <c r="LGV112" s="4"/>
      <c r="LGW112" s="4"/>
      <c r="LGX112" s="4"/>
      <c r="LGY112" s="4"/>
      <c r="LGZ112" s="4"/>
      <c r="LHA112" s="4"/>
      <c r="LHB112" s="4"/>
      <c r="LHC112" s="4"/>
      <c r="LHD112" s="4"/>
      <c r="LHE112" s="4"/>
      <c r="LHF112" s="4"/>
      <c r="LHG112" s="4"/>
      <c r="LHH112" s="4"/>
      <c r="LHI112" s="4"/>
      <c r="LHJ112" s="4"/>
      <c r="LHK112" s="4"/>
      <c r="LHL112" s="4"/>
      <c r="LHM112" s="4"/>
      <c r="LHN112" s="4"/>
      <c r="LHO112" s="4"/>
      <c r="LHP112" s="4"/>
      <c r="LHQ112" s="4"/>
      <c r="LHR112" s="4"/>
      <c r="LHS112" s="4"/>
      <c r="LHT112" s="4"/>
      <c r="LHU112" s="4"/>
      <c r="LHV112" s="4"/>
      <c r="LHW112" s="4"/>
      <c r="LHX112" s="4"/>
      <c r="LHY112" s="4"/>
      <c r="LHZ112" s="4"/>
      <c r="LIA112" s="4"/>
      <c r="LIB112" s="4"/>
      <c r="LIC112" s="4"/>
      <c r="LID112" s="4"/>
      <c r="LIE112" s="4"/>
      <c r="LIF112" s="4"/>
      <c r="LIG112" s="4"/>
      <c r="LIH112" s="4"/>
      <c r="LII112" s="4"/>
      <c r="LIJ112" s="4"/>
      <c r="LIK112" s="4"/>
      <c r="LIL112" s="4"/>
      <c r="LIM112" s="4"/>
      <c r="LIN112" s="4"/>
      <c r="LIO112" s="4"/>
      <c r="LIP112" s="4"/>
      <c r="LIQ112" s="4"/>
      <c r="LIR112" s="4"/>
      <c r="LIS112" s="4"/>
      <c r="LIT112" s="4"/>
      <c r="LIU112" s="4"/>
      <c r="LIV112" s="4"/>
      <c r="LIW112" s="4"/>
      <c r="LIX112" s="4"/>
      <c r="LIY112" s="4"/>
      <c r="LIZ112" s="4"/>
      <c r="LJA112" s="4"/>
      <c r="LJB112" s="4"/>
      <c r="LJC112" s="4"/>
      <c r="LJD112" s="4"/>
      <c r="LJE112" s="4"/>
      <c r="LJF112" s="4"/>
      <c r="LJG112" s="4"/>
      <c r="LJH112" s="4"/>
      <c r="LJI112" s="4"/>
      <c r="LJJ112" s="4"/>
      <c r="LJK112" s="4"/>
      <c r="LJL112" s="4"/>
      <c r="LJM112" s="4"/>
      <c r="LJN112" s="4"/>
      <c r="LJO112" s="4"/>
      <c r="LJP112" s="4"/>
      <c r="LJQ112" s="4"/>
      <c r="LJR112" s="4"/>
      <c r="LJS112" s="4"/>
      <c r="LJT112" s="4"/>
      <c r="LJU112" s="4"/>
      <c r="LJV112" s="4"/>
      <c r="LJW112" s="4"/>
      <c r="LJX112" s="4"/>
      <c r="LJY112" s="4"/>
      <c r="LJZ112" s="4"/>
      <c r="LKA112" s="4"/>
      <c r="LKB112" s="4"/>
      <c r="LKC112" s="4"/>
      <c r="LKD112" s="4"/>
      <c r="LKE112" s="4"/>
      <c r="LKF112" s="4"/>
      <c r="LKG112" s="4"/>
      <c r="LKH112" s="4"/>
      <c r="LKI112" s="4"/>
      <c r="LKJ112" s="4"/>
      <c r="LKK112" s="4"/>
      <c r="LKL112" s="4"/>
      <c r="LKM112" s="4"/>
      <c r="LKN112" s="4"/>
      <c r="LKO112" s="4"/>
      <c r="LKP112" s="4"/>
      <c r="LKQ112" s="4"/>
      <c r="LKR112" s="4"/>
      <c r="LKS112" s="4"/>
      <c r="LKT112" s="4"/>
      <c r="LKU112" s="4"/>
      <c r="LKV112" s="4"/>
      <c r="LKW112" s="4"/>
      <c r="LKX112" s="4"/>
      <c r="LKY112" s="4"/>
      <c r="LKZ112" s="4"/>
      <c r="LLA112" s="4"/>
      <c r="LLB112" s="4"/>
      <c r="LLC112" s="4"/>
      <c r="LLD112" s="4"/>
      <c r="LLE112" s="4"/>
      <c r="LLF112" s="4"/>
      <c r="LLG112" s="4"/>
      <c r="LLH112" s="4"/>
      <c r="LLI112" s="4"/>
      <c r="LLJ112" s="4"/>
      <c r="LLK112" s="4"/>
      <c r="LLL112" s="4"/>
      <c r="LLM112" s="4"/>
      <c r="LLN112" s="4"/>
      <c r="LLO112" s="4"/>
      <c r="LLP112" s="4"/>
      <c r="LLQ112" s="4"/>
      <c r="LLR112" s="4"/>
      <c r="LLS112" s="4"/>
      <c r="LLT112" s="4"/>
      <c r="LLU112" s="4"/>
      <c r="LLV112" s="4"/>
      <c r="LLW112" s="4"/>
      <c r="LLX112" s="4"/>
      <c r="LLY112" s="4"/>
      <c r="LLZ112" s="4"/>
      <c r="LMA112" s="4"/>
      <c r="LMB112" s="4"/>
      <c r="LMC112" s="4"/>
      <c r="LMD112" s="4"/>
      <c r="LME112" s="4"/>
      <c r="LMF112" s="4"/>
      <c r="LMG112" s="4"/>
      <c r="LMH112" s="4"/>
      <c r="LMI112" s="4"/>
      <c r="LMJ112" s="4"/>
      <c r="LMK112" s="4"/>
      <c r="LML112" s="4"/>
      <c r="LMM112" s="4"/>
      <c r="LMN112" s="4"/>
      <c r="LMO112" s="4"/>
      <c r="LMP112" s="4"/>
      <c r="LMQ112" s="4"/>
      <c r="LMR112" s="4"/>
      <c r="LMS112" s="4"/>
      <c r="LMT112" s="4"/>
      <c r="LMU112" s="4"/>
      <c r="LMV112" s="4"/>
      <c r="LMW112" s="4"/>
      <c r="LMX112" s="4"/>
      <c r="LMY112" s="4"/>
      <c r="LMZ112" s="4"/>
      <c r="LNA112" s="4"/>
      <c r="LNB112" s="4"/>
      <c r="LNC112" s="4"/>
      <c r="LND112" s="4"/>
      <c r="LNE112" s="4"/>
      <c r="LNF112" s="4"/>
      <c r="LNG112" s="4"/>
      <c r="LNH112" s="4"/>
      <c r="LNI112" s="4"/>
      <c r="LNJ112" s="4"/>
      <c r="LNK112" s="4"/>
      <c r="LNL112" s="4"/>
      <c r="LNM112" s="4"/>
      <c r="LNN112" s="4"/>
      <c r="LNO112" s="4"/>
      <c r="LNP112" s="4"/>
      <c r="LNQ112" s="4"/>
      <c r="LNR112" s="4"/>
      <c r="LNS112" s="4"/>
      <c r="LNT112" s="4"/>
      <c r="LNU112" s="4"/>
      <c r="LNV112" s="4"/>
      <c r="LNW112" s="4"/>
      <c r="LNX112" s="4"/>
      <c r="LNY112" s="4"/>
      <c r="LNZ112" s="4"/>
      <c r="LOA112" s="4"/>
      <c r="LOB112" s="4"/>
      <c r="LOC112" s="4"/>
      <c r="LOD112" s="4"/>
      <c r="LOE112" s="4"/>
      <c r="LOF112" s="4"/>
      <c r="LOG112" s="4"/>
      <c r="LOH112" s="4"/>
      <c r="LOI112" s="4"/>
      <c r="LOJ112" s="4"/>
      <c r="LOK112" s="4"/>
      <c r="LOL112" s="4"/>
      <c r="LOM112" s="4"/>
      <c r="LON112" s="4"/>
      <c r="LOO112" s="4"/>
      <c r="LOP112" s="4"/>
      <c r="LOQ112" s="4"/>
      <c r="LOR112" s="4"/>
      <c r="LOS112" s="4"/>
      <c r="LOT112" s="4"/>
      <c r="LOU112" s="4"/>
      <c r="LOV112" s="4"/>
      <c r="LOW112" s="4"/>
      <c r="LOX112" s="4"/>
      <c r="LOY112" s="4"/>
      <c r="LOZ112" s="4"/>
      <c r="LPA112" s="4"/>
      <c r="LPB112" s="4"/>
      <c r="LPC112" s="4"/>
      <c r="LPD112" s="4"/>
      <c r="LPE112" s="4"/>
      <c r="LPF112" s="4"/>
      <c r="LPG112" s="4"/>
      <c r="LPH112" s="4"/>
      <c r="LPI112" s="4"/>
      <c r="LPJ112" s="4"/>
      <c r="LPK112" s="4"/>
      <c r="LPL112" s="4"/>
      <c r="LPM112" s="4"/>
      <c r="LPN112" s="4"/>
      <c r="LPO112" s="4"/>
      <c r="LPP112" s="4"/>
      <c r="LPQ112" s="4"/>
      <c r="LPR112" s="4"/>
      <c r="LPS112" s="4"/>
      <c r="LPT112" s="4"/>
      <c r="LPU112" s="4"/>
      <c r="LPV112" s="4"/>
      <c r="LPW112" s="4"/>
      <c r="LPX112" s="4"/>
      <c r="LPY112" s="4"/>
      <c r="LPZ112" s="4"/>
      <c r="LQA112" s="4"/>
      <c r="LQB112" s="4"/>
      <c r="LQC112" s="4"/>
      <c r="LQD112" s="4"/>
      <c r="LQE112" s="4"/>
      <c r="LQF112" s="4"/>
      <c r="LQG112" s="4"/>
      <c r="LQH112" s="4"/>
      <c r="LQI112" s="4"/>
      <c r="LQJ112" s="4"/>
      <c r="LQK112" s="4"/>
      <c r="LQL112" s="4"/>
      <c r="LQM112" s="4"/>
      <c r="LQN112" s="4"/>
      <c r="LQO112" s="4"/>
      <c r="LQP112" s="4"/>
      <c r="LQQ112" s="4"/>
      <c r="LQR112" s="4"/>
      <c r="LQS112" s="4"/>
      <c r="LQT112" s="4"/>
      <c r="LQU112" s="4"/>
      <c r="LQV112" s="4"/>
      <c r="LQW112" s="4"/>
      <c r="LQX112" s="4"/>
      <c r="LQY112" s="4"/>
      <c r="LQZ112" s="4"/>
      <c r="LRA112" s="4"/>
      <c r="LRB112" s="4"/>
      <c r="LRC112" s="4"/>
      <c r="LRD112" s="4"/>
      <c r="LRE112" s="4"/>
      <c r="LRF112" s="4"/>
      <c r="LRG112" s="4"/>
      <c r="LRH112" s="4"/>
      <c r="LRI112" s="4"/>
      <c r="LRJ112" s="4"/>
      <c r="LRK112" s="4"/>
      <c r="LRL112" s="4"/>
      <c r="LRM112" s="4"/>
      <c r="LRN112" s="4"/>
      <c r="LRO112" s="4"/>
      <c r="LRP112" s="4"/>
      <c r="LRQ112" s="4"/>
      <c r="LRR112" s="4"/>
      <c r="LRS112" s="4"/>
      <c r="LRT112" s="4"/>
      <c r="LRU112" s="4"/>
      <c r="LRV112" s="4"/>
      <c r="LRW112" s="4"/>
      <c r="LRX112" s="4"/>
      <c r="LRY112" s="4"/>
      <c r="LRZ112" s="4"/>
      <c r="LSA112" s="4"/>
      <c r="LSB112" s="4"/>
      <c r="LSC112" s="4"/>
      <c r="LSD112" s="4"/>
      <c r="LSE112" s="4"/>
      <c r="LSF112" s="4"/>
      <c r="LSG112" s="4"/>
      <c r="LSH112" s="4"/>
      <c r="LSI112" s="4"/>
      <c r="LSJ112" s="4"/>
      <c r="LSK112" s="4"/>
      <c r="LSL112" s="4"/>
      <c r="LSM112" s="4"/>
      <c r="LSN112" s="4"/>
      <c r="LSO112" s="4"/>
      <c r="LSP112" s="4"/>
      <c r="LSQ112" s="4"/>
      <c r="LSR112" s="4"/>
      <c r="LSS112" s="4"/>
      <c r="LST112" s="4"/>
      <c r="LSU112" s="4"/>
      <c r="LSV112" s="4"/>
      <c r="LSW112" s="4"/>
      <c r="LSX112" s="4"/>
      <c r="LSY112" s="4"/>
      <c r="LSZ112" s="4"/>
      <c r="LTA112" s="4"/>
      <c r="LTB112" s="4"/>
      <c r="LTC112" s="4"/>
      <c r="LTD112" s="4"/>
      <c r="LTE112" s="4"/>
      <c r="LTF112" s="4"/>
      <c r="LTG112" s="4"/>
      <c r="LTH112" s="4"/>
      <c r="LTI112" s="4"/>
      <c r="LTJ112" s="4"/>
      <c r="LTK112" s="4"/>
      <c r="LTL112" s="4"/>
      <c r="LTM112" s="4"/>
      <c r="LTN112" s="4"/>
      <c r="LTO112" s="4"/>
      <c r="LTP112" s="4"/>
      <c r="LTQ112" s="4"/>
      <c r="LTR112" s="4"/>
      <c r="LTS112" s="4"/>
      <c r="LTT112" s="4"/>
      <c r="LTU112" s="4"/>
      <c r="LTV112" s="4"/>
      <c r="LTW112" s="4"/>
      <c r="LTX112" s="4"/>
      <c r="LTY112" s="4"/>
      <c r="LTZ112" s="4"/>
      <c r="LUA112" s="4"/>
      <c r="LUB112" s="4"/>
      <c r="LUC112" s="4"/>
      <c r="LUD112" s="4"/>
      <c r="LUE112" s="4"/>
      <c r="LUF112" s="4"/>
      <c r="LUG112" s="4"/>
      <c r="LUH112" s="4"/>
      <c r="LUI112" s="4"/>
      <c r="LUJ112" s="4"/>
      <c r="LUK112" s="4"/>
      <c r="LUL112" s="4"/>
      <c r="LUM112" s="4"/>
      <c r="LUN112" s="4"/>
      <c r="LUO112" s="4"/>
      <c r="LUP112" s="4"/>
      <c r="LUQ112" s="4"/>
      <c r="LUR112" s="4"/>
      <c r="LUS112" s="4"/>
      <c r="LUT112" s="4"/>
      <c r="LUU112" s="4"/>
      <c r="LUV112" s="4"/>
      <c r="LUW112" s="4"/>
      <c r="LUX112" s="4"/>
      <c r="LUY112" s="4"/>
      <c r="LUZ112" s="4"/>
      <c r="LVA112" s="4"/>
      <c r="LVB112" s="4"/>
      <c r="LVC112" s="4"/>
      <c r="LVD112" s="4"/>
      <c r="LVE112" s="4"/>
      <c r="LVF112" s="4"/>
      <c r="LVG112" s="4"/>
      <c r="LVH112" s="4"/>
      <c r="LVI112" s="4"/>
      <c r="LVJ112" s="4"/>
      <c r="LVK112" s="4"/>
      <c r="LVL112" s="4"/>
      <c r="LVM112" s="4"/>
      <c r="LVN112" s="4"/>
      <c r="LVO112" s="4"/>
      <c r="LVP112" s="4"/>
      <c r="LVQ112" s="4"/>
      <c r="LVR112" s="4"/>
      <c r="LVS112" s="4"/>
      <c r="LVT112" s="4"/>
      <c r="LVU112" s="4"/>
      <c r="LVV112" s="4"/>
      <c r="LVW112" s="4"/>
      <c r="LVX112" s="4"/>
      <c r="LVY112" s="4"/>
      <c r="LVZ112" s="4"/>
      <c r="LWA112" s="4"/>
      <c r="LWB112" s="4"/>
      <c r="LWC112" s="4"/>
      <c r="LWD112" s="4"/>
      <c r="LWE112" s="4"/>
      <c r="LWF112" s="4"/>
      <c r="LWG112" s="4"/>
      <c r="LWH112" s="4"/>
      <c r="LWI112" s="4"/>
      <c r="LWJ112" s="4"/>
      <c r="LWK112" s="4"/>
      <c r="LWL112" s="4"/>
      <c r="LWM112" s="4"/>
      <c r="LWN112" s="4"/>
      <c r="LWO112" s="4"/>
      <c r="LWP112" s="4"/>
      <c r="LWQ112" s="4"/>
      <c r="LWR112" s="4"/>
      <c r="LWS112" s="4"/>
      <c r="LWT112" s="4"/>
      <c r="LWU112" s="4"/>
      <c r="LWV112" s="4"/>
      <c r="LWW112" s="4"/>
      <c r="LWX112" s="4"/>
      <c r="LWY112" s="4"/>
      <c r="LWZ112" s="4"/>
      <c r="LXA112" s="4"/>
      <c r="LXB112" s="4"/>
      <c r="LXC112" s="4"/>
      <c r="LXD112" s="4"/>
      <c r="LXE112" s="4"/>
      <c r="LXF112" s="4"/>
      <c r="LXG112" s="4"/>
      <c r="LXH112" s="4"/>
      <c r="LXI112" s="4"/>
      <c r="LXJ112" s="4"/>
      <c r="LXK112" s="4"/>
      <c r="LXL112" s="4"/>
      <c r="LXM112" s="4"/>
      <c r="LXN112" s="4"/>
      <c r="LXO112" s="4"/>
      <c r="LXP112" s="4"/>
      <c r="LXQ112" s="4"/>
      <c r="LXR112" s="4"/>
      <c r="LXS112" s="4"/>
      <c r="LXT112" s="4"/>
      <c r="LXU112" s="4"/>
      <c r="LXV112" s="4"/>
      <c r="LXW112" s="4"/>
      <c r="LXX112" s="4"/>
      <c r="LXY112" s="4"/>
      <c r="LXZ112" s="4"/>
      <c r="LYA112" s="4"/>
      <c r="LYB112" s="4"/>
      <c r="LYC112" s="4"/>
      <c r="LYD112" s="4"/>
      <c r="LYE112" s="4"/>
      <c r="LYF112" s="4"/>
      <c r="LYG112" s="4"/>
      <c r="LYH112" s="4"/>
      <c r="LYI112" s="4"/>
      <c r="LYJ112" s="4"/>
      <c r="LYK112" s="4"/>
      <c r="LYL112" s="4"/>
      <c r="LYM112" s="4"/>
      <c r="LYN112" s="4"/>
      <c r="LYO112" s="4"/>
      <c r="LYP112" s="4"/>
      <c r="LYQ112" s="4"/>
      <c r="LYR112" s="4"/>
      <c r="LYS112" s="4"/>
      <c r="LYT112" s="4"/>
      <c r="LYU112" s="4"/>
      <c r="LYV112" s="4"/>
      <c r="LYW112" s="4"/>
      <c r="LYX112" s="4"/>
      <c r="LYY112" s="4"/>
      <c r="LYZ112" s="4"/>
      <c r="LZA112" s="4"/>
      <c r="LZB112" s="4"/>
      <c r="LZC112" s="4"/>
      <c r="LZD112" s="4"/>
      <c r="LZE112" s="4"/>
      <c r="LZF112" s="4"/>
      <c r="LZG112" s="4"/>
      <c r="LZH112" s="4"/>
      <c r="LZI112" s="4"/>
      <c r="LZJ112" s="4"/>
      <c r="LZK112" s="4"/>
      <c r="LZL112" s="4"/>
      <c r="LZM112" s="4"/>
      <c r="LZN112" s="4"/>
      <c r="LZO112" s="4"/>
      <c r="LZP112" s="4"/>
      <c r="LZQ112" s="4"/>
      <c r="LZR112" s="4"/>
      <c r="LZS112" s="4"/>
      <c r="LZT112" s="4"/>
      <c r="LZU112" s="4"/>
      <c r="LZV112" s="4"/>
      <c r="LZW112" s="4"/>
      <c r="LZX112" s="4"/>
      <c r="LZY112" s="4"/>
      <c r="LZZ112" s="4"/>
      <c r="MAA112" s="4"/>
      <c r="MAB112" s="4"/>
      <c r="MAC112" s="4"/>
      <c r="MAD112" s="4"/>
      <c r="MAE112" s="4"/>
      <c r="MAF112" s="4"/>
      <c r="MAG112" s="4"/>
      <c r="MAH112" s="4"/>
      <c r="MAI112" s="4"/>
      <c r="MAJ112" s="4"/>
      <c r="MAK112" s="4"/>
      <c r="MAL112" s="4"/>
      <c r="MAM112" s="4"/>
      <c r="MAN112" s="4"/>
      <c r="MAO112" s="4"/>
      <c r="MAP112" s="4"/>
      <c r="MAQ112" s="4"/>
      <c r="MAR112" s="4"/>
      <c r="MAS112" s="4"/>
      <c r="MAT112" s="4"/>
      <c r="MAU112" s="4"/>
      <c r="MAV112" s="4"/>
      <c r="MAW112" s="4"/>
      <c r="MAX112" s="4"/>
      <c r="MAY112" s="4"/>
      <c r="MAZ112" s="4"/>
      <c r="MBA112" s="4"/>
      <c r="MBB112" s="4"/>
      <c r="MBC112" s="4"/>
      <c r="MBD112" s="4"/>
      <c r="MBE112" s="4"/>
      <c r="MBF112" s="4"/>
      <c r="MBG112" s="4"/>
      <c r="MBH112" s="4"/>
      <c r="MBI112" s="4"/>
      <c r="MBJ112" s="4"/>
      <c r="MBK112" s="4"/>
      <c r="MBL112" s="4"/>
      <c r="MBM112" s="4"/>
      <c r="MBN112" s="4"/>
      <c r="MBO112" s="4"/>
      <c r="MBP112" s="4"/>
      <c r="MBQ112" s="4"/>
      <c r="MBR112" s="4"/>
      <c r="MBS112" s="4"/>
      <c r="MBT112" s="4"/>
      <c r="MBU112" s="4"/>
      <c r="MBV112" s="4"/>
      <c r="MBW112" s="4"/>
      <c r="MBX112" s="4"/>
      <c r="MBY112" s="4"/>
      <c r="MBZ112" s="4"/>
      <c r="MCA112" s="4"/>
      <c r="MCB112" s="4"/>
      <c r="MCC112" s="4"/>
      <c r="MCD112" s="4"/>
      <c r="MCE112" s="4"/>
      <c r="MCF112" s="4"/>
      <c r="MCG112" s="4"/>
      <c r="MCH112" s="4"/>
      <c r="MCI112" s="4"/>
      <c r="MCJ112" s="4"/>
      <c r="MCK112" s="4"/>
      <c r="MCL112" s="4"/>
      <c r="MCM112" s="4"/>
      <c r="MCN112" s="4"/>
      <c r="MCO112" s="4"/>
      <c r="MCP112" s="4"/>
      <c r="MCQ112" s="4"/>
      <c r="MCR112" s="4"/>
      <c r="MCS112" s="4"/>
      <c r="MCT112" s="4"/>
      <c r="MCU112" s="4"/>
      <c r="MCV112" s="4"/>
      <c r="MCW112" s="4"/>
      <c r="MCX112" s="4"/>
      <c r="MCY112" s="4"/>
      <c r="MCZ112" s="4"/>
      <c r="MDA112" s="4"/>
      <c r="MDB112" s="4"/>
      <c r="MDC112" s="4"/>
      <c r="MDD112" s="4"/>
      <c r="MDE112" s="4"/>
      <c r="MDF112" s="4"/>
      <c r="MDG112" s="4"/>
      <c r="MDH112" s="4"/>
      <c r="MDI112" s="4"/>
      <c r="MDJ112" s="4"/>
      <c r="MDK112" s="4"/>
      <c r="MDL112" s="4"/>
      <c r="MDM112" s="4"/>
      <c r="MDN112" s="4"/>
      <c r="MDO112" s="4"/>
      <c r="MDP112" s="4"/>
      <c r="MDQ112" s="4"/>
      <c r="MDR112" s="4"/>
      <c r="MDS112" s="4"/>
      <c r="MDT112" s="4"/>
      <c r="MDU112" s="4"/>
      <c r="MDV112" s="4"/>
      <c r="MDW112" s="4"/>
      <c r="MDX112" s="4"/>
      <c r="MDY112" s="4"/>
      <c r="MDZ112" s="4"/>
      <c r="MEA112" s="4"/>
      <c r="MEB112" s="4"/>
      <c r="MEC112" s="4"/>
      <c r="MED112" s="4"/>
      <c r="MEE112" s="4"/>
      <c r="MEF112" s="4"/>
      <c r="MEG112" s="4"/>
      <c r="MEH112" s="4"/>
      <c r="MEI112" s="4"/>
      <c r="MEJ112" s="4"/>
      <c r="MEK112" s="4"/>
      <c r="MEL112" s="4"/>
      <c r="MEM112" s="4"/>
      <c r="MEN112" s="4"/>
      <c r="MEO112" s="4"/>
      <c r="MEP112" s="4"/>
      <c r="MEQ112" s="4"/>
      <c r="MER112" s="4"/>
      <c r="MES112" s="4"/>
      <c r="MET112" s="4"/>
      <c r="MEU112" s="4"/>
      <c r="MEV112" s="4"/>
      <c r="MEW112" s="4"/>
      <c r="MEX112" s="4"/>
      <c r="MEY112" s="4"/>
      <c r="MEZ112" s="4"/>
      <c r="MFA112" s="4"/>
      <c r="MFB112" s="4"/>
      <c r="MFC112" s="4"/>
      <c r="MFD112" s="4"/>
      <c r="MFE112" s="4"/>
      <c r="MFF112" s="4"/>
      <c r="MFG112" s="4"/>
      <c r="MFH112" s="4"/>
      <c r="MFI112" s="4"/>
      <c r="MFJ112" s="4"/>
      <c r="MFK112" s="4"/>
      <c r="MFL112" s="4"/>
      <c r="MFM112" s="4"/>
      <c r="MFN112" s="4"/>
      <c r="MFO112" s="4"/>
      <c r="MFP112" s="4"/>
      <c r="MFQ112" s="4"/>
      <c r="MFR112" s="4"/>
      <c r="MFS112" s="4"/>
      <c r="MFT112" s="4"/>
      <c r="MFU112" s="4"/>
      <c r="MFV112" s="4"/>
      <c r="MFW112" s="4"/>
      <c r="MFX112" s="4"/>
      <c r="MFY112" s="4"/>
      <c r="MFZ112" s="4"/>
      <c r="MGA112" s="4"/>
      <c r="MGB112" s="4"/>
      <c r="MGC112" s="4"/>
      <c r="MGD112" s="4"/>
      <c r="MGE112" s="4"/>
      <c r="MGF112" s="4"/>
      <c r="MGG112" s="4"/>
      <c r="MGH112" s="4"/>
      <c r="MGI112" s="4"/>
      <c r="MGJ112" s="4"/>
      <c r="MGK112" s="4"/>
      <c r="MGL112" s="4"/>
      <c r="MGM112" s="4"/>
      <c r="MGN112" s="4"/>
      <c r="MGO112" s="4"/>
      <c r="MGP112" s="4"/>
      <c r="MGQ112" s="4"/>
      <c r="MGR112" s="4"/>
      <c r="MGS112" s="4"/>
      <c r="MGT112" s="4"/>
      <c r="MGU112" s="4"/>
      <c r="MGV112" s="4"/>
      <c r="MGW112" s="4"/>
      <c r="MGX112" s="4"/>
      <c r="MGY112" s="4"/>
      <c r="MGZ112" s="4"/>
      <c r="MHA112" s="4"/>
      <c r="MHB112" s="4"/>
      <c r="MHC112" s="4"/>
      <c r="MHD112" s="4"/>
      <c r="MHE112" s="4"/>
      <c r="MHF112" s="4"/>
      <c r="MHG112" s="4"/>
      <c r="MHH112" s="4"/>
      <c r="MHI112" s="4"/>
      <c r="MHJ112" s="4"/>
      <c r="MHK112" s="4"/>
      <c r="MHL112" s="4"/>
      <c r="MHM112" s="4"/>
      <c r="MHN112" s="4"/>
      <c r="MHO112" s="4"/>
      <c r="MHP112" s="4"/>
      <c r="MHQ112" s="4"/>
      <c r="MHR112" s="4"/>
      <c r="MHS112" s="4"/>
      <c r="MHT112" s="4"/>
      <c r="MHU112" s="4"/>
      <c r="MHV112" s="4"/>
      <c r="MHW112" s="4"/>
      <c r="MHX112" s="4"/>
      <c r="MHY112" s="4"/>
      <c r="MHZ112" s="4"/>
      <c r="MIA112" s="4"/>
      <c r="MIB112" s="4"/>
      <c r="MIC112" s="4"/>
      <c r="MID112" s="4"/>
      <c r="MIE112" s="4"/>
      <c r="MIF112" s="4"/>
      <c r="MIG112" s="4"/>
      <c r="MIH112" s="4"/>
      <c r="MII112" s="4"/>
      <c r="MIJ112" s="4"/>
      <c r="MIK112" s="4"/>
      <c r="MIL112" s="4"/>
      <c r="MIM112" s="4"/>
      <c r="MIN112" s="4"/>
      <c r="MIO112" s="4"/>
      <c r="MIP112" s="4"/>
      <c r="MIQ112" s="4"/>
      <c r="MIR112" s="4"/>
      <c r="MIS112" s="4"/>
      <c r="MIT112" s="4"/>
      <c r="MIU112" s="4"/>
      <c r="MIV112" s="4"/>
      <c r="MIW112" s="4"/>
      <c r="MIX112" s="4"/>
      <c r="MIY112" s="4"/>
      <c r="MIZ112" s="4"/>
      <c r="MJA112" s="4"/>
      <c r="MJB112" s="4"/>
      <c r="MJC112" s="4"/>
      <c r="MJD112" s="4"/>
      <c r="MJE112" s="4"/>
      <c r="MJF112" s="4"/>
      <c r="MJG112" s="4"/>
      <c r="MJH112" s="4"/>
      <c r="MJI112" s="4"/>
      <c r="MJJ112" s="4"/>
      <c r="MJK112" s="4"/>
      <c r="MJL112" s="4"/>
      <c r="MJM112" s="4"/>
      <c r="MJN112" s="4"/>
      <c r="MJO112" s="4"/>
      <c r="MJP112" s="4"/>
      <c r="MJQ112" s="4"/>
      <c r="MJR112" s="4"/>
      <c r="MJS112" s="4"/>
      <c r="MJT112" s="4"/>
      <c r="MJU112" s="4"/>
      <c r="MJV112" s="4"/>
      <c r="MJW112" s="4"/>
      <c r="MJX112" s="4"/>
      <c r="MJY112" s="4"/>
      <c r="MJZ112" s="4"/>
      <c r="MKA112" s="4"/>
      <c r="MKB112" s="4"/>
      <c r="MKC112" s="4"/>
      <c r="MKD112" s="4"/>
      <c r="MKE112" s="4"/>
      <c r="MKF112" s="4"/>
      <c r="MKG112" s="4"/>
      <c r="MKH112" s="4"/>
      <c r="MKI112" s="4"/>
      <c r="MKJ112" s="4"/>
      <c r="MKK112" s="4"/>
      <c r="MKL112" s="4"/>
      <c r="MKM112" s="4"/>
      <c r="MKN112" s="4"/>
      <c r="MKO112" s="4"/>
      <c r="MKP112" s="4"/>
      <c r="MKQ112" s="4"/>
      <c r="MKR112" s="4"/>
      <c r="MKS112" s="4"/>
      <c r="MKT112" s="4"/>
      <c r="MKU112" s="4"/>
      <c r="MKV112" s="4"/>
      <c r="MKW112" s="4"/>
      <c r="MKX112" s="4"/>
      <c r="MKY112" s="4"/>
      <c r="MKZ112" s="4"/>
      <c r="MLA112" s="4"/>
      <c r="MLB112" s="4"/>
      <c r="MLC112" s="4"/>
      <c r="MLD112" s="4"/>
      <c r="MLE112" s="4"/>
      <c r="MLF112" s="4"/>
      <c r="MLG112" s="4"/>
      <c r="MLH112" s="4"/>
      <c r="MLI112" s="4"/>
      <c r="MLJ112" s="4"/>
      <c r="MLK112" s="4"/>
      <c r="MLL112" s="4"/>
      <c r="MLM112" s="4"/>
      <c r="MLN112" s="4"/>
      <c r="MLO112" s="4"/>
      <c r="MLP112" s="4"/>
      <c r="MLQ112" s="4"/>
      <c r="MLR112" s="4"/>
      <c r="MLS112" s="4"/>
      <c r="MLT112" s="4"/>
      <c r="MLU112" s="4"/>
      <c r="MLV112" s="4"/>
      <c r="MLW112" s="4"/>
      <c r="MLX112" s="4"/>
      <c r="MLY112" s="4"/>
      <c r="MLZ112" s="4"/>
      <c r="MMA112" s="4"/>
      <c r="MMB112" s="4"/>
      <c r="MMC112" s="4"/>
      <c r="MMD112" s="4"/>
      <c r="MME112" s="4"/>
      <c r="MMF112" s="4"/>
      <c r="MMG112" s="4"/>
      <c r="MMH112" s="4"/>
      <c r="MMI112" s="4"/>
      <c r="MMJ112" s="4"/>
      <c r="MMK112" s="4"/>
      <c r="MML112" s="4"/>
      <c r="MMM112" s="4"/>
      <c r="MMN112" s="4"/>
      <c r="MMO112" s="4"/>
      <c r="MMP112" s="4"/>
      <c r="MMQ112" s="4"/>
      <c r="MMR112" s="4"/>
      <c r="MMS112" s="4"/>
      <c r="MMT112" s="4"/>
      <c r="MMU112" s="4"/>
      <c r="MMV112" s="4"/>
      <c r="MMW112" s="4"/>
      <c r="MMX112" s="4"/>
      <c r="MMY112" s="4"/>
      <c r="MMZ112" s="4"/>
      <c r="MNA112" s="4"/>
      <c r="MNB112" s="4"/>
      <c r="MNC112" s="4"/>
      <c r="MND112" s="4"/>
      <c r="MNE112" s="4"/>
      <c r="MNF112" s="4"/>
      <c r="MNG112" s="4"/>
      <c r="MNH112" s="4"/>
      <c r="MNI112" s="4"/>
      <c r="MNJ112" s="4"/>
      <c r="MNK112" s="4"/>
      <c r="MNL112" s="4"/>
      <c r="MNM112" s="4"/>
      <c r="MNN112" s="4"/>
      <c r="MNO112" s="4"/>
      <c r="MNP112" s="4"/>
      <c r="MNQ112" s="4"/>
      <c r="MNR112" s="4"/>
      <c r="MNS112" s="4"/>
      <c r="MNT112" s="4"/>
      <c r="MNU112" s="4"/>
      <c r="MNV112" s="4"/>
      <c r="MNW112" s="4"/>
      <c r="MNX112" s="4"/>
      <c r="MNY112" s="4"/>
      <c r="MNZ112" s="4"/>
      <c r="MOA112" s="4"/>
      <c r="MOB112" s="4"/>
      <c r="MOC112" s="4"/>
      <c r="MOD112" s="4"/>
      <c r="MOE112" s="4"/>
      <c r="MOF112" s="4"/>
      <c r="MOG112" s="4"/>
      <c r="MOH112" s="4"/>
      <c r="MOI112" s="4"/>
      <c r="MOJ112" s="4"/>
      <c r="MOK112" s="4"/>
      <c r="MOL112" s="4"/>
      <c r="MOM112" s="4"/>
      <c r="MON112" s="4"/>
      <c r="MOO112" s="4"/>
      <c r="MOP112" s="4"/>
      <c r="MOQ112" s="4"/>
      <c r="MOR112" s="4"/>
      <c r="MOS112" s="4"/>
      <c r="MOT112" s="4"/>
      <c r="MOU112" s="4"/>
      <c r="MOV112" s="4"/>
      <c r="MOW112" s="4"/>
      <c r="MOX112" s="4"/>
      <c r="MOY112" s="4"/>
      <c r="MOZ112" s="4"/>
      <c r="MPA112" s="4"/>
      <c r="MPB112" s="4"/>
      <c r="MPC112" s="4"/>
      <c r="MPD112" s="4"/>
      <c r="MPE112" s="4"/>
      <c r="MPF112" s="4"/>
      <c r="MPG112" s="4"/>
      <c r="MPH112" s="4"/>
      <c r="MPI112" s="4"/>
      <c r="MPJ112" s="4"/>
      <c r="MPK112" s="4"/>
      <c r="MPL112" s="4"/>
      <c r="MPM112" s="4"/>
      <c r="MPN112" s="4"/>
      <c r="MPO112" s="4"/>
      <c r="MPP112" s="4"/>
      <c r="MPQ112" s="4"/>
      <c r="MPR112" s="4"/>
      <c r="MPS112" s="4"/>
      <c r="MPT112" s="4"/>
      <c r="MPU112" s="4"/>
      <c r="MPV112" s="4"/>
      <c r="MPW112" s="4"/>
      <c r="MPX112" s="4"/>
      <c r="MPY112" s="4"/>
      <c r="MPZ112" s="4"/>
      <c r="MQA112" s="4"/>
      <c r="MQB112" s="4"/>
      <c r="MQC112" s="4"/>
      <c r="MQD112" s="4"/>
      <c r="MQE112" s="4"/>
      <c r="MQF112" s="4"/>
      <c r="MQG112" s="4"/>
      <c r="MQH112" s="4"/>
      <c r="MQI112" s="4"/>
      <c r="MQJ112" s="4"/>
      <c r="MQK112" s="4"/>
      <c r="MQL112" s="4"/>
      <c r="MQM112" s="4"/>
      <c r="MQN112" s="4"/>
      <c r="MQO112" s="4"/>
      <c r="MQP112" s="4"/>
      <c r="MQQ112" s="4"/>
      <c r="MQR112" s="4"/>
      <c r="MQS112" s="4"/>
      <c r="MQT112" s="4"/>
      <c r="MQU112" s="4"/>
      <c r="MQV112" s="4"/>
      <c r="MQW112" s="4"/>
      <c r="MQX112" s="4"/>
      <c r="MQY112" s="4"/>
      <c r="MQZ112" s="4"/>
      <c r="MRA112" s="4"/>
      <c r="MRB112" s="4"/>
      <c r="MRC112" s="4"/>
      <c r="MRD112" s="4"/>
      <c r="MRE112" s="4"/>
      <c r="MRF112" s="4"/>
      <c r="MRG112" s="4"/>
      <c r="MRH112" s="4"/>
      <c r="MRI112" s="4"/>
      <c r="MRJ112" s="4"/>
      <c r="MRK112" s="4"/>
      <c r="MRL112" s="4"/>
      <c r="MRM112" s="4"/>
      <c r="MRN112" s="4"/>
      <c r="MRO112" s="4"/>
      <c r="MRP112" s="4"/>
      <c r="MRQ112" s="4"/>
      <c r="MRR112" s="4"/>
      <c r="MRS112" s="4"/>
      <c r="MRT112" s="4"/>
      <c r="MRU112" s="4"/>
      <c r="MRV112" s="4"/>
      <c r="MRW112" s="4"/>
      <c r="MRX112" s="4"/>
      <c r="MRY112" s="4"/>
      <c r="MRZ112" s="4"/>
      <c r="MSA112" s="4"/>
      <c r="MSB112" s="4"/>
      <c r="MSC112" s="4"/>
      <c r="MSD112" s="4"/>
      <c r="MSE112" s="4"/>
      <c r="MSF112" s="4"/>
      <c r="MSG112" s="4"/>
      <c r="MSH112" s="4"/>
      <c r="MSI112" s="4"/>
      <c r="MSJ112" s="4"/>
      <c r="MSK112" s="4"/>
      <c r="MSL112" s="4"/>
      <c r="MSM112" s="4"/>
      <c r="MSN112" s="4"/>
      <c r="MSO112" s="4"/>
      <c r="MSP112" s="4"/>
      <c r="MSQ112" s="4"/>
      <c r="MSR112" s="4"/>
      <c r="MSS112" s="4"/>
      <c r="MST112" s="4"/>
      <c r="MSU112" s="4"/>
      <c r="MSV112" s="4"/>
      <c r="MSW112" s="4"/>
      <c r="MSX112" s="4"/>
      <c r="MSY112" s="4"/>
      <c r="MSZ112" s="4"/>
      <c r="MTA112" s="4"/>
      <c r="MTB112" s="4"/>
      <c r="MTC112" s="4"/>
      <c r="MTD112" s="4"/>
      <c r="MTE112" s="4"/>
      <c r="MTF112" s="4"/>
      <c r="MTG112" s="4"/>
      <c r="MTH112" s="4"/>
      <c r="MTI112" s="4"/>
      <c r="MTJ112" s="4"/>
      <c r="MTK112" s="4"/>
      <c r="MTL112" s="4"/>
      <c r="MTM112" s="4"/>
      <c r="MTN112" s="4"/>
      <c r="MTO112" s="4"/>
      <c r="MTP112" s="4"/>
      <c r="MTQ112" s="4"/>
      <c r="MTR112" s="4"/>
      <c r="MTS112" s="4"/>
      <c r="MTT112" s="4"/>
      <c r="MTU112" s="4"/>
      <c r="MTV112" s="4"/>
      <c r="MTW112" s="4"/>
      <c r="MTX112" s="4"/>
      <c r="MTY112" s="4"/>
      <c r="MTZ112" s="4"/>
      <c r="MUA112" s="4"/>
      <c r="MUB112" s="4"/>
      <c r="MUC112" s="4"/>
      <c r="MUD112" s="4"/>
      <c r="MUE112" s="4"/>
      <c r="MUF112" s="4"/>
      <c r="MUG112" s="4"/>
      <c r="MUH112" s="4"/>
      <c r="MUI112" s="4"/>
      <c r="MUJ112" s="4"/>
      <c r="MUK112" s="4"/>
      <c r="MUL112" s="4"/>
      <c r="MUM112" s="4"/>
      <c r="MUN112" s="4"/>
      <c r="MUO112" s="4"/>
      <c r="MUP112" s="4"/>
      <c r="MUQ112" s="4"/>
      <c r="MUR112" s="4"/>
      <c r="MUS112" s="4"/>
      <c r="MUT112" s="4"/>
      <c r="MUU112" s="4"/>
      <c r="MUV112" s="4"/>
      <c r="MUW112" s="4"/>
      <c r="MUX112" s="4"/>
      <c r="MUY112" s="4"/>
      <c r="MUZ112" s="4"/>
      <c r="MVA112" s="4"/>
      <c r="MVB112" s="4"/>
      <c r="MVC112" s="4"/>
      <c r="MVD112" s="4"/>
      <c r="MVE112" s="4"/>
      <c r="MVF112" s="4"/>
      <c r="MVG112" s="4"/>
      <c r="MVH112" s="4"/>
      <c r="MVI112" s="4"/>
      <c r="MVJ112" s="4"/>
      <c r="MVK112" s="4"/>
      <c r="MVL112" s="4"/>
      <c r="MVM112" s="4"/>
      <c r="MVN112" s="4"/>
      <c r="MVO112" s="4"/>
      <c r="MVP112" s="4"/>
      <c r="MVQ112" s="4"/>
      <c r="MVR112" s="4"/>
      <c r="MVS112" s="4"/>
      <c r="MVT112" s="4"/>
      <c r="MVU112" s="4"/>
      <c r="MVV112" s="4"/>
      <c r="MVW112" s="4"/>
      <c r="MVX112" s="4"/>
      <c r="MVY112" s="4"/>
      <c r="MVZ112" s="4"/>
      <c r="MWA112" s="4"/>
      <c r="MWB112" s="4"/>
      <c r="MWC112" s="4"/>
      <c r="MWD112" s="4"/>
      <c r="MWE112" s="4"/>
      <c r="MWF112" s="4"/>
      <c r="MWG112" s="4"/>
      <c r="MWH112" s="4"/>
      <c r="MWI112" s="4"/>
      <c r="MWJ112" s="4"/>
      <c r="MWK112" s="4"/>
      <c r="MWL112" s="4"/>
      <c r="MWM112" s="4"/>
      <c r="MWN112" s="4"/>
      <c r="MWO112" s="4"/>
      <c r="MWP112" s="4"/>
      <c r="MWQ112" s="4"/>
      <c r="MWR112" s="4"/>
      <c r="MWS112" s="4"/>
      <c r="MWT112" s="4"/>
      <c r="MWU112" s="4"/>
      <c r="MWV112" s="4"/>
      <c r="MWW112" s="4"/>
      <c r="MWX112" s="4"/>
      <c r="MWY112" s="4"/>
      <c r="MWZ112" s="4"/>
      <c r="MXA112" s="4"/>
      <c r="MXB112" s="4"/>
      <c r="MXC112" s="4"/>
      <c r="MXD112" s="4"/>
      <c r="MXE112" s="4"/>
      <c r="MXF112" s="4"/>
      <c r="MXG112" s="4"/>
      <c r="MXH112" s="4"/>
      <c r="MXI112" s="4"/>
      <c r="MXJ112" s="4"/>
      <c r="MXK112" s="4"/>
      <c r="MXL112" s="4"/>
      <c r="MXM112" s="4"/>
      <c r="MXN112" s="4"/>
      <c r="MXO112" s="4"/>
      <c r="MXP112" s="4"/>
      <c r="MXQ112" s="4"/>
      <c r="MXR112" s="4"/>
      <c r="MXS112" s="4"/>
      <c r="MXT112" s="4"/>
      <c r="MXU112" s="4"/>
      <c r="MXV112" s="4"/>
      <c r="MXW112" s="4"/>
      <c r="MXX112" s="4"/>
      <c r="MXY112" s="4"/>
      <c r="MXZ112" s="4"/>
      <c r="MYA112" s="4"/>
      <c r="MYB112" s="4"/>
      <c r="MYC112" s="4"/>
      <c r="MYD112" s="4"/>
      <c r="MYE112" s="4"/>
      <c r="MYF112" s="4"/>
      <c r="MYG112" s="4"/>
      <c r="MYH112" s="4"/>
      <c r="MYI112" s="4"/>
      <c r="MYJ112" s="4"/>
      <c r="MYK112" s="4"/>
      <c r="MYL112" s="4"/>
      <c r="MYM112" s="4"/>
      <c r="MYN112" s="4"/>
      <c r="MYO112" s="4"/>
      <c r="MYP112" s="4"/>
      <c r="MYQ112" s="4"/>
      <c r="MYR112" s="4"/>
      <c r="MYS112" s="4"/>
      <c r="MYT112" s="4"/>
      <c r="MYU112" s="4"/>
      <c r="MYV112" s="4"/>
      <c r="MYW112" s="4"/>
      <c r="MYX112" s="4"/>
      <c r="MYY112" s="4"/>
      <c r="MYZ112" s="4"/>
      <c r="MZA112" s="4"/>
      <c r="MZB112" s="4"/>
      <c r="MZC112" s="4"/>
      <c r="MZD112" s="4"/>
      <c r="MZE112" s="4"/>
      <c r="MZF112" s="4"/>
      <c r="MZG112" s="4"/>
      <c r="MZH112" s="4"/>
      <c r="MZI112" s="4"/>
      <c r="MZJ112" s="4"/>
      <c r="MZK112" s="4"/>
      <c r="MZL112" s="4"/>
      <c r="MZM112" s="4"/>
      <c r="MZN112" s="4"/>
      <c r="MZO112" s="4"/>
      <c r="MZP112" s="4"/>
      <c r="MZQ112" s="4"/>
      <c r="MZR112" s="4"/>
      <c r="MZS112" s="4"/>
      <c r="MZT112" s="4"/>
      <c r="MZU112" s="4"/>
      <c r="MZV112" s="4"/>
      <c r="MZW112" s="4"/>
      <c r="MZX112" s="4"/>
      <c r="MZY112" s="4"/>
      <c r="MZZ112" s="4"/>
      <c r="NAA112" s="4"/>
      <c r="NAB112" s="4"/>
      <c r="NAC112" s="4"/>
      <c r="NAD112" s="4"/>
      <c r="NAE112" s="4"/>
      <c r="NAF112" s="4"/>
      <c r="NAG112" s="4"/>
      <c r="NAH112" s="4"/>
      <c r="NAI112" s="4"/>
      <c r="NAJ112" s="4"/>
      <c r="NAK112" s="4"/>
      <c r="NAL112" s="4"/>
      <c r="NAM112" s="4"/>
      <c r="NAN112" s="4"/>
      <c r="NAO112" s="4"/>
      <c r="NAP112" s="4"/>
      <c r="NAQ112" s="4"/>
      <c r="NAR112" s="4"/>
      <c r="NAS112" s="4"/>
      <c r="NAT112" s="4"/>
      <c r="NAU112" s="4"/>
      <c r="NAV112" s="4"/>
      <c r="NAW112" s="4"/>
      <c r="NAX112" s="4"/>
      <c r="NAY112" s="4"/>
      <c r="NAZ112" s="4"/>
      <c r="NBA112" s="4"/>
      <c r="NBB112" s="4"/>
      <c r="NBC112" s="4"/>
      <c r="NBD112" s="4"/>
      <c r="NBE112" s="4"/>
      <c r="NBF112" s="4"/>
      <c r="NBG112" s="4"/>
      <c r="NBH112" s="4"/>
      <c r="NBI112" s="4"/>
      <c r="NBJ112" s="4"/>
      <c r="NBK112" s="4"/>
      <c r="NBL112" s="4"/>
      <c r="NBM112" s="4"/>
      <c r="NBN112" s="4"/>
      <c r="NBO112" s="4"/>
      <c r="NBP112" s="4"/>
      <c r="NBQ112" s="4"/>
      <c r="NBR112" s="4"/>
      <c r="NBS112" s="4"/>
      <c r="NBT112" s="4"/>
      <c r="NBU112" s="4"/>
      <c r="NBV112" s="4"/>
      <c r="NBW112" s="4"/>
      <c r="NBX112" s="4"/>
      <c r="NBY112" s="4"/>
      <c r="NBZ112" s="4"/>
      <c r="NCA112" s="4"/>
      <c r="NCB112" s="4"/>
      <c r="NCC112" s="4"/>
      <c r="NCD112" s="4"/>
      <c r="NCE112" s="4"/>
      <c r="NCF112" s="4"/>
      <c r="NCG112" s="4"/>
      <c r="NCH112" s="4"/>
      <c r="NCI112" s="4"/>
      <c r="NCJ112" s="4"/>
      <c r="NCK112" s="4"/>
      <c r="NCL112" s="4"/>
      <c r="NCM112" s="4"/>
      <c r="NCN112" s="4"/>
      <c r="NCO112" s="4"/>
      <c r="NCP112" s="4"/>
      <c r="NCQ112" s="4"/>
      <c r="NCR112" s="4"/>
      <c r="NCS112" s="4"/>
      <c r="NCT112" s="4"/>
      <c r="NCU112" s="4"/>
      <c r="NCV112" s="4"/>
      <c r="NCW112" s="4"/>
      <c r="NCX112" s="4"/>
      <c r="NCY112" s="4"/>
      <c r="NCZ112" s="4"/>
      <c r="NDA112" s="4"/>
      <c r="NDB112" s="4"/>
      <c r="NDC112" s="4"/>
      <c r="NDD112" s="4"/>
      <c r="NDE112" s="4"/>
      <c r="NDF112" s="4"/>
      <c r="NDG112" s="4"/>
      <c r="NDH112" s="4"/>
      <c r="NDI112" s="4"/>
      <c r="NDJ112" s="4"/>
      <c r="NDK112" s="4"/>
      <c r="NDL112" s="4"/>
      <c r="NDM112" s="4"/>
      <c r="NDN112" s="4"/>
      <c r="NDO112" s="4"/>
      <c r="NDP112" s="4"/>
      <c r="NDQ112" s="4"/>
      <c r="NDR112" s="4"/>
      <c r="NDS112" s="4"/>
      <c r="NDT112" s="4"/>
      <c r="NDU112" s="4"/>
      <c r="NDV112" s="4"/>
      <c r="NDW112" s="4"/>
      <c r="NDX112" s="4"/>
      <c r="NDY112" s="4"/>
      <c r="NDZ112" s="4"/>
      <c r="NEA112" s="4"/>
      <c r="NEB112" s="4"/>
      <c r="NEC112" s="4"/>
      <c r="NED112" s="4"/>
      <c r="NEE112" s="4"/>
      <c r="NEF112" s="4"/>
      <c r="NEG112" s="4"/>
      <c r="NEH112" s="4"/>
      <c r="NEI112" s="4"/>
      <c r="NEJ112" s="4"/>
      <c r="NEK112" s="4"/>
      <c r="NEL112" s="4"/>
      <c r="NEM112" s="4"/>
      <c r="NEN112" s="4"/>
      <c r="NEO112" s="4"/>
      <c r="NEP112" s="4"/>
      <c r="NEQ112" s="4"/>
      <c r="NER112" s="4"/>
      <c r="NES112" s="4"/>
      <c r="NET112" s="4"/>
      <c r="NEU112" s="4"/>
      <c r="NEV112" s="4"/>
      <c r="NEW112" s="4"/>
      <c r="NEX112" s="4"/>
      <c r="NEY112" s="4"/>
      <c r="NEZ112" s="4"/>
      <c r="NFA112" s="4"/>
      <c r="NFB112" s="4"/>
      <c r="NFC112" s="4"/>
      <c r="NFD112" s="4"/>
      <c r="NFE112" s="4"/>
      <c r="NFF112" s="4"/>
      <c r="NFG112" s="4"/>
      <c r="NFH112" s="4"/>
      <c r="NFI112" s="4"/>
      <c r="NFJ112" s="4"/>
      <c r="NFK112" s="4"/>
      <c r="NFL112" s="4"/>
      <c r="NFM112" s="4"/>
      <c r="NFN112" s="4"/>
      <c r="NFO112" s="4"/>
      <c r="NFP112" s="4"/>
      <c r="NFQ112" s="4"/>
      <c r="NFR112" s="4"/>
      <c r="NFS112" s="4"/>
      <c r="NFT112" s="4"/>
      <c r="NFU112" s="4"/>
      <c r="NFV112" s="4"/>
      <c r="NFW112" s="4"/>
      <c r="NFX112" s="4"/>
      <c r="NFY112" s="4"/>
      <c r="NFZ112" s="4"/>
      <c r="NGA112" s="4"/>
      <c r="NGB112" s="4"/>
      <c r="NGC112" s="4"/>
      <c r="NGD112" s="4"/>
      <c r="NGE112" s="4"/>
      <c r="NGF112" s="4"/>
      <c r="NGG112" s="4"/>
      <c r="NGH112" s="4"/>
      <c r="NGI112" s="4"/>
      <c r="NGJ112" s="4"/>
      <c r="NGK112" s="4"/>
      <c r="NGL112" s="4"/>
      <c r="NGM112" s="4"/>
      <c r="NGN112" s="4"/>
      <c r="NGO112" s="4"/>
      <c r="NGP112" s="4"/>
      <c r="NGQ112" s="4"/>
      <c r="NGR112" s="4"/>
      <c r="NGS112" s="4"/>
      <c r="NGT112" s="4"/>
      <c r="NGU112" s="4"/>
      <c r="NGV112" s="4"/>
      <c r="NGW112" s="4"/>
      <c r="NGX112" s="4"/>
      <c r="NGY112" s="4"/>
      <c r="NGZ112" s="4"/>
      <c r="NHA112" s="4"/>
      <c r="NHB112" s="4"/>
      <c r="NHC112" s="4"/>
      <c r="NHD112" s="4"/>
      <c r="NHE112" s="4"/>
      <c r="NHF112" s="4"/>
      <c r="NHG112" s="4"/>
      <c r="NHH112" s="4"/>
      <c r="NHI112" s="4"/>
      <c r="NHJ112" s="4"/>
      <c r="NHK112" s="4"/>
      <c r="NHL112" s="4"/>
      <c r="NHM112" s="4"/>
      <c r="NHN112" s="4"/>
      <c r="NHO112" s="4"/>
      <c r="NHP112" s="4"/>
      <c r="NHQ112" s="4"/>
      <c r="NHR112" s="4"/>
      <c r="NHS112" s="4"/>
      <c r="NHT112" s="4"/>
      <c r="NHU112" s="4"/>
      <c r="NHV112" s="4"/>
      <c r="NHW112" s="4"/>
      <c r="NHX112" s="4"/>
      <c r="NHY112" s="4"/>
      <c r="NHZ112" s="4"/>
      <c r="NIA112" s="4"/>
      <c r="NIB112" s="4"/>
      <c r="NIC112" s="4"/>
      <c r="NID112" s="4"/>
      <c r="NIE112" s="4"/>
      <c r="NIF112" s="4"/>
      <c r="NIG112" s="4"/>
      <c r="NIH112" s="4"/>
      <c r="NII112" s="4"/>
      <c r="NIJ112" s="4"/>
      <c r="NIK112" s="4"/>
      <c r="NIL112" s="4"/>
      <c r="NIM112" s="4"/>
      <c r="NIN112" s="4"/>
      <c r="NIO112" s="4"/>
      <c r="NIP112" s="4"/>
      <c r="NIQ112" s="4"/>
      <c r="NIR112" s="4"/>
      <c r="NIS112" s="4"/>
      <c r="NIT112" s="4"/>
      <c r="NIU112" s="4"/>
      <c r="NIV112" s="4"/>
      <c r="NIW112" s="4"/>
      <c r="NIX112" s="4"/>
      <c r="NIY112" s="4"/>
      <c r="NIZ112" s="4"/>
      <c r="NJA112" s="4"/>
      <c r="NJB112" s="4"/>
      <c r="NJC112" s="4"/>
      <c r="NJD112" s="4"/>
      <c r="NJE112" s="4"/>
      <c r="NJF112" s="4"/>
      <c r="NJG112" s="4"/>
      <c r="NJH112" s="4"/>
      <c r="NJI112" s="4"/>
      <c r="NJJ112" s="4"/>
      <c r="NJK112" s="4"/>
      <c r="NJL112" s="4"/>
      <c r="NJM112" s="4"/>
      <c r="NJN112" s="4"/>
      <c r="NJO112" s="4"/>
      <c r="NJP112" s="4"/>
      <c r="NJQ112" s="4"/>
      <c r="NJR112" s="4"/>
      <c r="NJS112" s="4"/>
      <c r="NJT112" s="4"/>
      <c r="NJU112" s="4"/>
      <c r="NJV112" s="4"/>
      <c r="NJW112" s="4"/>
      <c r="NJX112" s="4"/>
      <c r="NJY112" s="4"/>
      <c r="NJZ112" s="4"/>
      <c r="NKA112" s="4"/>
      <c r="NKB112" s="4"/>
      <c r="NKC112" s="4"/>
      <c r="NKD112" s="4"/>
      <c r="NKE112" s="4"/>
      <c r="NKF112" s="4"/>
      <c r="NKG112" s="4"/>
      <c r="NKH112" s="4"/>
      <c r="NKI112" s="4"/>
      <c r="NKJ112" s="4"/>
      <c r="NKK112" s="4"/>
      <c r="NKL112" s="4"/>
      <c r="NKM112" s="4"/>
      <c r="NKN112" s="4"/>
      <c r="NKO112" s="4"/>
      <c r="NKP112" s="4"/>
      <c r="NKQ112" s="4"/>
      <c r="NKR112" s="4"/>
      <c r="NKS112" s="4"/>
      <c r="NKT112" s="4"/>
      <c r="NKU112" s="4"/>
      <c r="NKV112" s="4"/>
      <c r="NKW112" s="4"/>
      <c r="NKX112" s="4"/>
      <c r="NKY112" s="4"/>
      <c r="NKZ112" s="4"/>
      <c r="NLA112" s="4"/>
      <c r="NLB112" s="4"/>
      <c r="NLC112" s="4"/>
      <c r="NLD112" s="4"/>
      <c r="NLE112" s="4"/>
      <c r="NLF112" s="4"/>
      <c r="NLG112" s="4"/>
      <c r="NLH112" s="4"/>
      <c r="NLI112" s="4"/>
      <c r="NLJ112" s="4"/>
      <c r="NLK112" s="4"/>
      <c r="NLL112" s="4"/>
      <c r="NLM112" s="4"/>
      <c r="NLN112" s="4"/>
      <c r="NLO112" s="4"/>
      <c r="NLP112" s="4"/>
      <c r="NLQ112" s="4"/>
      <c r="NLR112" s="4"/>
      <c r="NLS112" s="4"/>
      <c r="NLT112" s="4"/>
      <c r="NLU112" s="4"/>
      <c r="NLV112" s="4"/>
      <c r="NLW112" s="4"/>
      <c r="NLX112" s="4"/>
      <c r="NLY112" s="4"/>
      <c r="NLZ112" s="4"/>
      <c r="NMA112" s="4"/>
      <c r="NMB112" s="4"/>
      <c r="NMC112" s="4"/>
      <c r="NMD112" s="4"/>
      <c r="NME112" s="4"/>
      <c r="NMF112" s="4"/>
      <c r="NMG112" s="4"/>
      <c r="NMH112" s="4"/>
      <c r="NMI112" s="4"/>
      <c r="NMJ112" s="4"/>
      <c r="NMK112" s="4"/>
      <c r="NML112" s="4"/>
      <c r="NMM112" s="4"/>
      <c r="NMN112" s="4"/>
      <c r="NMO112" s="4"/>
      <c r="NMP112" s="4"/>
      <c r="NMQ112" s="4"/>
      <c r="NMR112" s="4"/>
      <c r="NMS112" s="4"/>
      <c r="NMT112" s="4"/>
      <c r="NMU112" s="4"/>
      <c r="NMV112" s="4"/>
      <c r="NMW112" s="4"/>
      <c r="NMX112" s="4"/>
      <c r="NMY112" s="4"/>
      <c r="NMZ112" s="4"/>
      <c r="NNA112" s="4"/>
      <c r="NNB112" s="4"/>
      <c r="NNC112" s="4"/>
      <c r="NND112" s="4"/>
      <c r="NNE112" s="4"/>
      <c r="NNF112" s="4"/>
      <c r="NNG112" s="4"/>
      <c r="NNH112" s="4"/>
      <c r="NNI112" s="4"/>
      <c r="NNJ112" s="4"/>
      <c r="NNK112" s="4"/>
      <c r="NNL112" s="4"/>
      <c r="NNM112" s="4"/>
      <c r="NNN112" s="4"/>
      <c r="NNO112" s="4"/>
      <c r="NNP112" s="4"/>
      <c r="NNQ112" s="4"/>
      <c r="NNR112" s="4"/>
      <c r="NNS112" s="4"/>
      <c r="NNT112" s="4"/>
      <c r="NNU112" s="4"/>
      <c r="NNV112" s="4"/>
      <c r="NNW112" s="4"/>
      <c r="NNX112" s="4"/>
      <c r="NNY112" s="4"/>
      <c r="NNZ112" s="4"/>
      <c r="NOA112" s="4"/>
      <c r="NOB112" s="4"/>
      <c r="NOC112" s="4"/>
      <c r="NOD112" s="4"/>
      <c r="NOE112" s="4"/>
      <c r="NOF112" s="4"/>
      <c r="NOG112" s="4"/>
      <c r="NOH112" s="4"/>
      <c r="NOI112" s="4"/>
      <c r="NOJ112" s="4"/>
      <c r="NOK112" s="4"/>
      <c r="NOL112" s="4"/>
      <c r="NOM112" s="4"/>
      <c r="NON112" s="4"/>
      <c r="NOO112" s="4"/>
      <c r="NOP112" s="4"/>
      <c r="NOQ112" s="4"/>
      <c r="NOR112" s="4"/>
      <c r="NOS112" s="4"/>
      <c r="NOT112" s="4"/>
      <c r="NOU112" s="4"/>
      <c r="NOV112" s="4"/>
      <c r="NOW112" s="4"/>
      <c r="NOX112" s="4"/>
      <c r="NOY112" s="4"/>
      <c r="NOZ112" s="4"/>
      <c r="NPA112" s="4"/>
      <c r="NPB112" s="4"/>
      <c r="NPC112" s="4"/>
      <c r="NPD112" s="4"/>
      <c r="NPE112" s="4"/>
      <c r="NPF112" s="4"/>
      <c r="NPG112" s="4"/>
      <c r="NPH112" s="4"/>
      <c r="NPI112" s="4"/>
      <c r="NPJ112" s="4"/>
      <c r="NPK112" s="4"/>
      <c r="NPL112" s="4"/>
      <c r="NPM112" s="4"/>
      <c r="NPN112" s="4"/>
      <c r="NPO112" s="4"/>
      <c r="NPP112" s="4"/>
      <c r="NPQ112" s="4"/>
      <c r="NPR112" s="4"/>
      <c r="NPS112" s="4"/>
      <c r="NPT112" s="4"/>
      <c r="NPU112" s="4"/>
      <c r="NPV112" s="4"/>
      <c r="NPW112" s="4"/>
      <c r="NPX112" s="4"/>
      <c r="NPY112" s="4"/>
      <c r="NPZ112" s="4"/>
      <c r="NQA112" s="4"/>
      <c r="NQB112" s="4"/>
      <c r="NQC112" s="4"/>
      <c r="NQD112" s="4"/>
      <c r="NQE112" s="4"/>
      <c r="NQF112" s="4"/>
      <c r="NQG112" s="4"/>
      <c r="NQH112" s="4"/>
      <c r="NQI112" s="4"/>
      <c r="NQJ112" s="4"/>
      <c r="NQK112" s="4"/>
      <c r="NQL112" s="4"/>
      <c r="NQM112" s="4"/>
      <c r="NQN112" s="4"/>
      <c r="NQO112" s="4"/>
      <c r="NQP112" s="4"/>
      <c r="NQQ112" s="4"/>
      <c r="NQR112" s="4"/>
      <c r="NQS112" s="4"/>
      <c r="NQT112" s="4"/>
      <c r="NQU112" s="4"/>
      <c r="NQV112" s="4"/>
      <c r="NQW112" s="4"/>
      <c r="NQX112" s="4"/>
      <c r="NQY112" s="4"/>
      <c r="NQZ112" s="4"/>
      <c r="NRA112" s="4"/>
      <c r="NRB112" s="4"/>
      <c r="NRC112" s="4"/>
      <c r="NRD112" s="4"/>
      <c r="NRE112" s="4"/>
      <c r="NRF112" s="4"/>
      <c r="NRG112" s="4"/>
      <c r="NRH112" s="4"/>
      <c r="NRI112" s="4"/>
      <c r="NRJ112" s="4"/>
      <c r="NRK112" s="4"/>
      <c r="NRL112" s="4"/>
      <c r="NRM112" s="4"/>
      <c r="NRN112" s="4"/>
      <c r="NRO112" s="4"/>
      <c r="NRP112" s="4"/>
      <c r="NRQ112" s="4"/>
      <c r="NRR112" s="4"/>
      <c r="NRS112" s="4"/>
      <c r="NRT112" s="4"/>
      <c r="NRU112" s="4"/>
      <c r="NRV112" s="4"/>
      <c r="NRW112" s="4"/>
      <c r="NRX112" s="4"/>
      <c r="NRY112" s="4"/>
      <c r="NRZ112" s="4"/>
      <c r="NSA112" s="4"/>
      <c r="NSB112" s="4"/>
      <c r="NSC112" s="4"/>
      <c r="NSD112" s="4"/>
      <c r="NSE112" s="4"/>
      <c r="NSF112" s="4"/>
      <c r="NSG112" s="4"/>
      <c r="NSH112" s="4"/>
      <c r="NSI112" s="4"/>
      <c r="NSJ112" s="4"/>
      <c r="NSK112" s="4"/>
      <c r="NSL112" s="4"/>
      <c r="NSM112" s="4"/>
      <c r="NSN112" s="4"/>
      <c r="NSO112" s="4"/>
      <c r="NSP112" s="4"/>
      <c r="NSQ112" s="4"/>
      <c r="NSR112" s="4"/>
      <c r="NSS112" s="4"/>
      <c r="NST112" s="4"/>
      <c r="NSU112" s="4"/>
      <c r="NSV112" s="4"/>
      <c r="NSW112" s="4"/>
      <c r="NSX112" s="4"/>
      <c r="NSY112" s="4"/>
      <c r="NSZ112" s="4"/>
      <c r="NTA112" s="4"/>
      <c r="NTB112" s="4"/>
      <c r="NTC112" s="4"/>
      <c r="NTD112" s="4"/>
      <c r="NTE112" s="4"/>
      <c r="NTF112" s="4"/>
      <c r="NTG112" s="4"/>
      <c r="NTH112" s="4"/>
      <c r="NTI112" s="4"/>
      <c r="NTJ112" s="4"/>
      <c r="NTK112" s="4"/>
      <c r="NTL112" s="4"/>
      <c r="NTM112" s="4"/>
      <c r="NTN112" s="4"/>
      <c r="NTO112" s="4"/>
      <c r="NTP112" s="4"/>
      <c r="NTQ112" s="4"/>
      <c r="NTR112" s="4"/>
      <c r="NTS112" s="4"/>
      <c r="NTT112" s="4"/>
      <c r="NTU112" s="4"/>
      <c r="NTV112" s="4"/>
      <c r="NTW112" s="4"/>
      <c r="NTX112" s="4"/>
      <c r="NTY112" s="4"/>
      <c r="NTZ112" s="4"/>
      <c r="NUA112" s="4"/>
      <c r="NUB112" s="4"/>
      <c r="NUC112" s="4"/>
      <c r="NUD112" s="4"/>
      <c r="NUE112" s="4"/>
      <c r="NUF112" s="4"/>
      <c r="NUG112" s="4"/>
      <c r="NUH112" s="4"/>
      <c r="NUI112" s="4"/>
      <c r="NUJ112" s="4"/>
      <c r="NUK112" s="4"/>
      <c r="NUL112" s="4"/>
      <c r="NUM112" s="4"/>
      <c r="NUN112" s="4"/>
      <c r="NUO112" s="4"/>
      <c r="NUP112" s="4"/>
      <c r="NUQ112" s="4"/>
      <c r="NUR112" s="4"/>
      <c r="NUS112" s="4"/>
      <c r="NUT112" s="4"/>
      <c r="NUU112" s="4"/>
      <c r="NUV112" s="4"/>
      <c r="NUW112" s="4"/>
      <c r="NUX112" s="4"/>
      <c r="NUY112" s="4"/>
      <c r="NUZ112" s="4"/>
      <c r="NVA112" s="4"/>
      <c r="NVB112" s="4"/>
      <c r="NVC112" s="4"/>
      <c r="NVD112" s="4"/>
      <c r="NVE112" s="4"/>
      <c r="NVF112" s="4"/>
      <c r="NVG112" s="4"/>
      <c r="NVH112" s="4"/>
      <c r="NVI112" s="4"/>
      <c r="NVJ112" s="4"/>
      <c r="NVK112" s="4"/>
      <c r="NVL112" s="4"/>
      <c r="NVM112" s="4"/>
      <c r="NVN112" s="4"/>
      <c r="NVO112" s="4"/>
      <c r="NVP112" s="4"/>
      <c r="NVQ112" s="4"/>
      <c r="NVR112" s="4"/>
      <c r="NVS112" s="4"/>
      <c r="NVT112" s="4"/>
      <c r="NVU112" s="4"/>
      <c r="NVV112" s="4"/>
      <c r="NVW112" s="4"/>
      <c r="NVX112" s="4"/>
      <c r="NVY112" s="4"/>
      <c r="NVZ112" s="4"/>
      <c r="NWA112" s="4"/>
      <c r="NWB112" s="4"/>
      <c r="NWC112" s="4"/>
      <c r="NWD112" s="4"/>
      <c r="NWE112" s="4"/>
      <c r="NWF112" s="4"/>
      <c r="NWG112" s="4"/>
      <c r="NWH112" s="4"/>
      <c r="NWI112" s="4"/>
      <c r="NWJ112" s="4"/>
      <c r="NWK112" s="4"/>
      <c r="NWL112" s="4"/>
      <c r="NWM112" s="4"/>
      <c r="NWN112" s="4"/>
      <c r="NWO112" s="4"/>
      <c r="NWP112" s="4"/>
      <c r="NWQ112" s="4"/>
      <c r="NWR112" s="4"/>
      <c r="NWS112" s="4"/>
      <c r="NWT112" s="4"/>
      <c r="NWU112" s="4"/>
      <c r="NWV112" s="4"/>
      <c r="NWW112" s="4"/>
      <c r="NWX112" s="4"/>
      <c r="NWY112" s="4"/>
      <c r="NWZ112" s="4"/>
      <c r="NXA112" s="4"/>
      <c r="NXB112" s="4"/>
      <c r="NXC112" s="4"/>
      <c r="NXD112" s="4"/>
      <c r="NXE112" s="4"/>
      <c r="NXF112" s="4"/>
      <c r="NXG112" s="4"/>
      <c r="NXH112" s="4"/>
      <c r="NXI112" s="4"/>
      <c r="NXJ112" s="4"/>
      <c r="NXK112" s="4"/>
      <c r="NXL112" s="4"/>
      <c r="NXM112" s="4"/>
      <c r="NXN112" s="4"/>
      <c r="NXO112" s="4"/>
      <c r="NXP112" s="4"/>
      <c r="NXQ112" s="4"/>
      <c r="NXR112" s="4"/>
      <c r="NXS112" s="4"/>
      <c r="NXT112" s="4"/>
      <c r="NXU112" s="4"/>
      <c r="NXV112" s="4"/>
      <c r="NXW112" s="4"/>
      <c r="NXX112" s="4"/>
      <c r="NXY112" s="4"/>
      <c r="NXZ112" s="4"/>
      <c r="NYA112" s="4"/>
      <c r="NYB112" s="4"/>
      <c r="NYC112" s="4"/>
      <c r="NYD112" s="4"/>
      <c r="NYE112" s="4"/>
      <c r="NYF112" s="4"/>
      <c r="NYG112" s="4"/>
      <c r="NYH112" s="4"/>
      <c r="NYI112" s="4"/>
      <c r="NYJ112" s="4"/>
      <c r="NYK112" s="4"/>
      <c r="NYL112" s="4"/>
      <c r="NYM112" s="4"/>
      <c r="NYN112" s="4"/>
      <c r="NYO112" s="4"/>
      <c r="NYP112" s="4"/>
      <c r="NYQ112" s="4"/>
      <c r="NYR112" s="4"/>
      <c r="NYS112" s="4"/>
      <c r="NYT112" s="4"/>
      <c r="NYU112" s="4"/>
      <c r="NYV112" s="4"/>
      <c r="NYW112" s="4"/>
      <c r="NYX112" s="4"/>
      <c r="NYY112" s="4"/>
      <c r="NYZ112" s="4"/>
      <c r="NZA112" s="4"/>
      <c r="NZB112" s="4"/>
      <c r="NZC112" s="4"/>
      <c r="NZD112" s="4"/>
      <c r="NZE112" s="4"/>
      <c r="NZF112" s="4"/>
      <c r="NZG112" s="4"/>
      <c r="NZH112" s="4"/>
      <c r="NZI112" s="4"/>
      <c r="NZJ112" s="4"/>
      <c r="NZK112" s="4"/>
      <c r="NZL112" s="4"/>
      <c r="NZM112" s="4"/>
      <c r="NZN112" s="4"/>
      <c r="NZO112" s="4"/>
      <c r="NZP112" s="4"/>
      <c r="NZQ112" s="4"/>
      <c r="NZR112" s="4"/>
      <c r="NZS112" s="4"/>
      <c r="NZT112" s="4"/>
      <c r="NZU112" s="4"/>
      <c r="NZV112" s="4"/>
      <c r="NZW112" s="4"/>
      <c r="NZX112" s="4"/>
      <c r="NZY112" s="4"/>
      <c r="NZZ112" s="4"/>
      <c r="OAA112" s="4"/>
      <c r="OAB112" s="4"/>
      <c r="OAC112" s="4"/>
      <c r="OAD112" s="4"/>
      <c r="OAE112" s="4"/>
      <c r="OAF112" s="4"/>
      <c r="OAG112" s="4"/>
      <c r="OAH112" s="4"/>
      <c r="OAI112" s="4"/>
      <c r="OAJ112" s="4"/>
      <c r="OAK112" s="4"/>
      <c r="OAL112" s="4"/>
      <c r="OAM112" s="4"/>
      <c r="OAN112" s="4"/>
      <c r="OAO112" s="4"/>
      <c r="OAP112" s="4"/>
      <c r="OAQ112" s="4"/>
      <c r="OAR112" s="4"/>
      <c r="OAS112" s="4"/>
      <c r="OAT112" s="4"/>
      <c r="OAU112" s="4"/>
      <c r="OAV112" s="4"/>
      <c r="OAW112" s="4"/>
      <c r="OAX112" s="4"/>
      <c r="OAY112" s="4"/>
      <c r="OAZ112" s="4"/>
      <c r="OBA112" s="4"/>
      <c r="OBB112" s="4"/>
      <c r="OBC112" s="4"/>
      <c r="OBD112" s="4"/>
      <c r="OBE112" s="4"/>
      <c r="OBF112" s="4"/>
      <c r="OBG112" s="4"/>
      <c r="OBH112" s="4"/>
      <c r="OBI112" s="4"/>
      <c r="OBJ112" s="4"/>
      <c r="OBK112" s="4"/>
      <c r="OBL112" s="4"/>
      <c r="OBM112" s="4"/>
      <c r="OBN112" s="4"/>
      <c r="OBO112" s="4"/>
      <c r="OBP112" s="4"/>
      <c r="OBQ112" s="4"/>
      <c r="OBR112" s="4"/>
      <c r="OBS112" s="4"/>
      <c r="OBT112" s="4"/>
      <c r="OBU112" s="4"/>
      <c r="OBV112" s="4"/>
      <c r="OBW112" s="4"/>
      <c r="OBX112" s="4"/>
      <c r="OBY112" s="4"/>
      <c r="OBZ112" s="4"/>
      <c r="OCA112" s="4"/>
      <c r="OCB112" s="4"/>
      <c r="OCC112" s="4"/>
      <c r="OCD112" s="4"/>
      <c r="OCE112" s="4"/>
      <c r="OCF112" s="4"/>
      <c r="OCG112" s="4"/>
      <c r="OCH112" s="4"/>
      <c r="OCI112" s="4"/>
      <c r="OCJ112" s="4"/>
      <c r="OCK112" s="4"/>
      <c r="OCL112" s="4"/>
      <c r="OCM112" s="4"/>
      <c r="OCN112" s="4"/>
      <c r="OCO112" s="4"/>
      <c r="OCP112" s="4"/>
      <c r="OCQ112" s="4"/>
      <c r="OCR112" s="4"/>
      <c r="OCS112" s="4"/>
      <c r="OCT112" s="4"/>
      <c r="OCU112" s="4"/>
      <c r="OCV112" s="4"/>
      <c r="OCW112" s="4"/>
      <c r="OCX112" s="4"/>
      <c r="OCY112" s="4"/>
      <c r="OCZ112" s="4"/>
      <c r="ODA112" s="4"/>
      <c r="ODB112" s="4"/>
      <c r="ODC112" s="4"/>
      <c r="ODD112" s="4"/>
      <c r="ODE112" s="4"/>
      <c r="ODF112" s="4"/>
      <c r="ODG112" s="4"/>
      <c r="ODH112" s="4"/>
      <c r="ODI112" s="4"/>
      <c r="ODJ112" s="4"/>
      <c r="ODK112" s="4"/>
      <c r="ODL112" s="4"/>
      <c r="ODM112" s="4"/>
      <c r="ODN112" s="4"/>
      <c r="ODO112" s="4"/>
      <c r="ODP112" s="4"/>
      <c r="ODQ112" s="4"/>
      <c r="ODR112" s="4"/>
      <c r="ODS112" s="4"/>
      <c r="ODT112" s="4"/>
      <c r="ODU112" s="4"/>
      <c r="ODV112" s="4"/>
      <c r="ODW112" s="4"/>
      <c r="ODX112" s="4"/>
      <c r="ODY112" s="4"/>
      <c r="ODZ112" s="4"/>
      <c r="OEA112" s="4"/>
      <c r="OEB112" s="4"/>
      <c r="OEC112" s="4"/>
      <c r="OED112" s="4"/>
      <c r="OEE112" s="4"/>
      <c r="OEF112" s="4"/>
      <c r="OEG112" s="4"/>
      <c r="OEH112" s="4"/>
      <c r="OEI112" s="4"/>
      <c r="OEJ112" s="4"/>
      <c r="OEK112" s="4"/>
      <c r="OEL112" s="4"/>
      <c r="OEM112" s="4"/>
      <c r="OEN112" s="4"/>
      <c r="OEO112" s="4"/>
      <c r="OEP112" s="4"/>
      <c r="OEQ112" s="4"/>
      <c r="OER112" s="4"/>
      <c r="OES112" s="4"/>
      <c r="OET112" s="4"/>
      <c r="OEU112" s="4"/>
      <c r="OEV112" s="4"/>
      <c r="OEW112" s="4"/>
      <c r="OEX112" s="4"/>
      <c r="OEY112" s="4"/>
      <c r="OEZ112" s="4"/>
      <c r="OFA112" s="4"/>
      <c r="OFB112" s="4"/>
      <c r="OFC112" s="4"/>
      <c r="OFD112" s="4"/>
      <c r="OFE112" s="4"/>
      <c r="OFF112" s="4"/>
      <c r="OFG112" s="4"/>
      <c r="OFH112" s="4"/>
      <c r="OFI112" s="4"/>
      <c r="OFJ112" s="4"/>
      <c r="OFK112" s="4"/>
      <c r="OFL112" s="4"/>
      <c r="OFM112" s="4"/>
      <c r="OFN112" s="4"/>
      <c r="OFO112" s="4"/>
      <c r="OFP112" s="4"/>
      <c r="OFQ112" s="4"/>
      <c r="OFR112" s="4"/>
      <c r="OFS112" s="4"/>
      <c r="OFT112" s="4"/>
      <c r="OFU112" s="4"/>
      <c r="OFV112" s="4"/>
      <c r="OFW112" s="4"/>
      <c r="OFX112" s="4"/>
      <c r="OFY112" s="4"/>
      <c r="OFZ112" s="4"/>
      <c r="OGA112" s="4"/>
      <c r="OGB112" s="4"/>
      <c r="OGC112" s="4"/>
      <c r="OGD112" s="4"/>
      <c r="OGE112" s="4"/>
      <c r="OGF112" s="4"/>
      <c r="OGG112" s="4"/>
      <c r="OGH112" s="4"/>
      <c r="OGI112" s="4"/>
      <c r="OGJ112" s="4"/>
      <c r="OGK112" s="4"/>
      <c r="OGL112" s="4"/>
      <c r="OGM112" s="4"/>
      <c r="OGN112" s="4"/>
      <c r="OGO112" s="4"/>
      <c r="OGP112" s="4"/>
      <c r="OGQ112" s="4"/>
      <c r="OGR112" s="4"/>
      <c r="OGS112" s="4"/>
      <c r="OGT112" s="4"/>
      <c r="OGU112" s="4"/>
      <c r="OGV112" s="4"/>
      <c r="OGW112" s="4"/>
      <c r="OGX112" s="4"/>
      <c r="OGY112" s="4"/>
      <c r="OGZ112" s="4"/>
      <c r="OHA112" s="4"/>
      <c r="OHB112" s="4"/>
      <c r="OHC112" s="4"/>
      <c r="OHD112" s="4"/>
      <c r="OHE112" s="4"/>
      <c r="OHF112" s="4"/>
      <c r="OHG112" s="4"/>
      <c r="OHH112" s="4"/>
      <c r="OHI112" s="4"/>
      <c r="OHJ112" s="4"/>
      <c r="OHK112" s="4"/>
      <c r="OHL112" s="4"/>
      <c r="OHM112" s="4"/>
      <c r="OHN112" s="4"/>
      <c r="OHO112" s="4"/>
      <c r="OHP112" s="4"/>
      <c r="OHQ112" s="4"/>
      <c r="OHR112" s="4"/>
      <c r="OHS112" s="4"/>
      <c r="OHT112" s="4"/>
      <c r="OHU112" s="4"/>
      <c r="OHV112" s="4"/>
      <c r="OHW112" s="4"/>
      <c r="OHX112" s="4"/>
      <c r="OHY112" s="4"/>
      <c r="OHZ112" s="4"/>
      <c r="OIA112" s="4"/>
      <c r="OIB112" s="4"/>
      <c r="OIC112" s="4"/>
      <c r="OID112" s="4"/>
      <c r="OIE112" s="4"/>
      <c r="OIF112" s="4"/>
      <c r="OIG112" s="4"/>
      <c r="OIH112" s="4"/>
      <c r="OII112" s="4"/>
      <c r="OIJ112" s="4"/>
      <c r="OIK112" s="4"/>
      <c r="OIL112" s="4"/>
      <c r="OIM112" s="4"/>
      <c r="OIN112" s="4"/>
      <c r="OIO112" s="4"/>
      <c r="OIP112" s="4"/>
      <c r="OIQ112" s="4"/>
      <c r="OIR112" s="4"/>
      <c r="OIS112" s="4"/>
      <c r="OIT112" s="4"/>
      <c r="OIU112" s="4"/>
      <c r="OIV112" s="4"/>
      <c r="OIW112" s="4"/>
      <c r="OIX112" s="4"/>
      <c r="OIY112" s="4"/>
      <c r="OIZ112" s="4"/>
      <c r="OJA112" s="4"/>
      <c r="OJB112" s="4"/>
      <c r="OJC112" s="4"/>
      <c r="OJD112" s="4"/>
      <c r="OJE112" s="4"/>
      <c r="OJF112" s="4"/>
      <c r="OJG112" s="4"/>
      <c r="OJH112" s="4"/>
      <c r="OJI112" s="4"/>
      <c r="OJJ112" s="4"/>
      <c r="OJK112" s="4"/>
      <c r="OJL112" s="4"/>
      <c r="OJM112" s="4"/>
      <c r="OJN112" s="4"/>
      <c r="OJO112" s="4"/>
      <c r="OJP112" s="4"/>
      <c r="OJQ112" s="4"/>
      <c r="OJR112" s="4"/>
      <c r="OJS112" s="4"/>
      <c r="OJT112" s="4"/>
      <c r="OJU112" s="4"/>
      <c r="OJV112" s="4"/>
      <c r="OJW112" s="4"/>
      <c r="OJX112" s="4"/>
      <c r="OJY112" s="4"/>
      <c r="OJZ112" s="4"/>
      <c r="OKA112" s="4"/>
      <c r="OKB112" s="4"/>
      <c r="OKC112" s="4"/>
      <c r="OKD112" s="4"/>
      <c r="OKE112" s="4"/>
      <c r="OKF112" s="4"/>
      <c r="OKG112" s="4"/>
      <c r="OKH112" s="4"/>
      <c r="OKI112" s="4"/>
      <c r="OKJ112" s="4"/>
      <c r="OKK112" s="4"/>
      <c r="OKL112" s="4"/>
      <c r="OKM112" s="4"/>
      <c r="OKN112" s="4"/>
      <c r="OKO112" s="4"/>
      <c r="OKP112" s="4"/>
      <c r="OKQ112" s="4"/>
      <c r="OKR112" s="4"/>
      <c r="OKS112" s="4"/>
      <c r="OKT112" s="4"/>
      <c r="OKU112" s="4"/>
      <c r="OKV112" s="4"/>
      <c r="OKW112" s="4"/>
      <c r="OKX112" s="4"/>
      <c r="OKY112" s="4"/>
      <c r="OKZ112" s="4"/>
      <c r="OLA112" s="4"/>
      <c r="OLB112" s="4"/>
      <c r="OLC112" s="4"/>
      <c r="OLD112" s="4"/>
      <c r="OLE112" s="4"/>
      <c r="OLF112" s="4"/>
      <c r="OLG112" s="4"/>
      <c r="OLH112" s="4"/>
      <c r="OLI112" s="4"/>
      <c r="OLJ112" s="4"/>
      <c r="OLK112" s="4"/>
      <c r="OLL112" s="4"/>
      <c r="OLM112" s="4"/>
      <c r="OLN112" s="4"/>
      <c r="OLO112" s="4"/>
      <c r="OLP112" s="4"/>
      <c r="OLQ112" s="4"/>
      <c r="OLR112" s="4"/>
      <c r="OLS112" s="4"/>
      <c r="OLT112" s="4"/>
      <c r="OLU112" s="4"/>
      <c r="OLV112" s="4"/>
      <c r="OLW112" s="4"/>
      <c r="OLX112" s="4"/>
      <c r="OLY112" s="4"/>
      <c r="OLZ112" s="4"/>
      <c r="OMA112" s="4"/>
      <c r="OMB112" s="4"/>
      <c r="OMC112" s="4"/>
      <c r="OMD112" s="4"/>
      <c r="OME112" s="4"/>
      <c r="OMF112" s="4"/>
      <c r="OMG112" s="4"/>
      <c r="OMH112" s="4"/>
      <c r="OMI112" s="4"/>
      <c r="OMJ112" s="4"/>
      <c r="OMK112" s="4"/>
      <c r="OML112" s="4"/>
      <c r="OMM112" s="4"/>
      <c r="OMN112" s="4"/>
      <c r="OMO112" s="4"/>
      <c r="OMP112" s="4"/>
      <c r="OMQ112" s="4"/>
      <c r="OMR112" s="4"/>
      <c r="OMS112" s="4"/>
      <c r="OMT112" s="4"/>
      <c r="OMU112" s="4"/>
      <c r="OMV112" s="4"/>
      <c r="OMW112" s="4"/>
      <c r="OMX112" s="4"/>
      <c r="OMY112" s="4"/>
      <c r="OMZ112" s="4"/>
      <c r="ONA112" s="4"/>
      <c r="ONB112" s="4"/>
      <c r="ONC112" s="4"/>
      <c r="OND112" s="4"/>
      <c r="ONE112" s="4"/>
      <c r="ONF112" s="4"/>
      <c r="ONG112" s="4"/>
      <c r="ONH112" s="4"/>
      <c r="ONI112" s="4"/>
      <c r="ONJ112" s="4"/>
      <c r="ONK112" s="4"/>
      <c r="ONL112" s="4"/>
      <c r="ONM112" s="4"/>
      <c r="ONN112" s="4"/>
      <c r="ONO112" s="4"/>
      <c r="ONP112" s="4"/>
      <c r="ONQ112" s="4"/>
      <c r="ONR112" s="4"/>
      <c r="ONS112" s="4"/>
      <c r="ONT112" s="4"/>
      <c r="ONU112" s="4"/>
      <c r="ONV112" s="4"/>
      <c r="ONW112" s="4"/>
      <c r="ONX112" s="4"/>
      <c r="ONY112" s="4"/>
      <c r="ONZ112" s="4"/>
      <c r="OOA112" s="4"/>
      <c r="OOB112" s="4"/>
      <c r="OOC112" s="4"/>
      <c r="OOD112" s="4"/>
      <c r="OOE112" s="4"/>
      <c r="OOF112" s="4"/>
      <c r="OOG112" s="4"/>
      <c r="OOH112" s="4"/>
      <c r="OOI112" s="4"/>
      <c r="OOJ112" s="4"/>
      <c r="OOK112" s="4"/>
      <c r="OOL112" s="4"/>
      <c r="OOM112" s="4"/>
      <c r="OON112" s="4"/>
      <c r="OOO112" s="4"/>
      <c r="OOP112" s="4"/>
      <c r="OOQ112" s="4"/>
      <c r="OOR112" s="4"/>
      <c r="OOS112" s="4"/>
      <c r="OOT112" s="4"/>
      <c r="OOU112" s="4"/>
      <c r="OOV112" s="4"/>
      <c r="OOW112" s="4"/>
      <c r="OOX112" s="4"/>
      <c r="OOY112" s="4"/>
      <c r="OOZ112" s="4"/>
      <c r="OPA112" s="4"/>
      <c r="OPB112" s="4"/>
      <c r="OPC112" s="4"/>
      <c r="OPD112" s="4"/>
      <c r="OPE112" s="4"/>
      <c r="OPF112" s="4"/>
      <c r="OPG112" s="4"/>
      <c r="OPH112" s="4"/>
      <c r="OPI112" s="4"/>
      <c r="OPJ112" s="4"/>
      <c r="OPK112" s="4"/>
      <c r="OPL112" s="4"/>
      <c r="OPM112" s="4"/>
      <c r="OPN112" s="4"/>
      <c r="OPO112" s="4"/>
      <c r="OPP112" s="4"/>
      <c r="OPQ112" s="4"/>
      <c r="OPR112" s="4"/>
      <c r="OPS112" s="4"/>
      <c r="OPT112" s="4"/>
      <c r="OPU112" s="4"/>
      <c r="OPV112" s="4"/>
      <c r="OPW112" s="4"/>
      <c r="OPX112" s="4"/>
      <c r="OPY112" s="4"/>
      <c r="OPZ112" s="4"/>
      <c r="OQA112" s="4"/>
      <c r="OQB112" s="4"/>
      <c r="OQC112" s="4"/>
      <c r="OQD112" s="4"/>
      <c r="OQE112" s="4"/>
      <c r="OQF112" s="4"/>
      <c r="OQG112" s="4"/>
      <c r="OQH112" s="4"/>
      <c r="OQI112" s="4"/>
      <c r="OQJ112" s="4"/>
      <c r="OQK112" s="4"/>
      <c r="OQL112" s="4"/>
      <c r="OQM112" s="4"/>
      <c r="OQN112" s="4"/>
      <c r="OQO112" s="4"/>
      <c r="OQP112" s="4"/>
      <c r="OQQ112" s="4"/>
      <c r="OQR112" s="4"/>
      <c r="OQS112" s="4"/>
      <c r="OQT112" s="4"/>
      <c r="OQU112" s="4"/>
      <c r="OQV112" s="4"/>
      <c r="OQW112" s="4"/>
      <c r="OQX112" s="4"/>
      <c r="OQY112" s="4"/>
      <c r="OQZ112" s="4"/>
      <c r="ORA112" s="4"/>
      <c r="ORB112" s="4"/>
      <c r="ORC112" s="4"/>
      <c r="ORD112" s="4"/>
      <c r="ORE112" s="4"/>
      <c r="ORF112" s="4"/>
      <c r="ORG112" s="4"/>
      <c r="ORH112" s="4"/>
      <c r="ORI112" s="4"/>
      <c r="ORJ112" s="4"/>
      <c r="ORK112" s="4"/>
      <c r="ORL112" s="4"/>
      <c r="ORM112" s="4"/>
      <c r="ORN112" s="4"/>
      <c r="ORO112" s="4"/>
      <c r="ORP112" s="4"/>
      <c r="ORQ112" s="4"/>
      <c r="ORR112" s="4"/>
      <c r="ORS112" s="4"/>
      <c r="ORT112" s="4"/>
      <c r="ORU112" s="4"/>
      <c r="ORV112" s="4"/>
      <c r="ORW112" s="4"/>
      <c r="ORX112" s="4"/>
      <c r="ORY112" s="4"/>
      <c r="ORZ112" s="4"/>
      <c r="OSA112" s="4"/>
      <c r="OSB112" s="4"/>
      <c r="OSC112" s="4"/>
      <c r="OSD112" s="4"/>
      <c r="OSE112" s="4"/>
      <c r="OSF112" s="4"/>
      <c r="OSG112" s="4"/>
      <c r="OSH112" s="4"/>
      <c r="OSI112" s="4"/>
      <c r="OSJ112" s="4"/>
      <c r="OSK112" s="4"/>
      <c r="OSL112" s="4"/>
      <c r="OSM112" s="4"/>
      <c r="OSN112" s="4"/>
      <c r="OSO112" s="4"/>
      <c r="OSP112" s="4"/>
      <c r="OSQ112" s="4"/>
      <c r="OSR112" s="4"/>
      <c r="OSS112" s="4"/>
      <c r="OST112" s="4"/>
      <c r="OSU112" s="4"/>
      <c r="OSV112" s="4"/>
      <c r="OSW112" s="4"/>
      <c r="OSX112" s="4"/>
      <c r="OSY112" s="4"/>
      <c r="OSZ112" s="4"/>
      <c r="OTA112" s="4"/>
      <c r="OTB112" s="4"/>
      <c r="OTC112" s="4"/>
      <c r="OTD112" s="4"/>
      <c r="OTE112" s="4"/>
      <c r="OTF112" s="4"/>
      <c r="OTG112" s="4"/>
      <c r="OTH112" s="4"/>
      <c r="OTI112" s="4"/>
      <c r="OTJ112" s="4"/>
      <c r="OTK112" s="4"/>
      <c r="OTL112" s="4"/>
      <c r="OTM112" s="4"/>
      <c r="OTN112" s="4"/>
      <c r="OTO112" s="4"/>
      <c r="OTP112" s="4"/>
      <c r="OTQ112" s="4"/>
      <c r="OTR112" s="4"/>
      <c r="OTS112" s="4"/>
      <c r="OTT112" s="4"/>
      <c r="OTU112" s="4"/>
      <c r="OTV112" s="4"/>
      <c r="OTW112" s="4"/>
      <c r="OTX112" s="4"/>
      <c r="OTY112" s="4"/>
      <c r="OTZ112" s="4"/>
      <c r="OUA112" s="4"/>
      <c r="OUB112" s="4"/>
      <c r="OUC112" s="4"/>
      <c r="OUD112" s="4"/>
      <c r="OUE112" s="4"/>
      <c r="OUF112" s="4"/>
      <c r="OUG112" s="4"/>
      <c r="OUH112" s="4"/>
      <c r="OUI112" s="4"/>
      <c r="OUJ112" s="4"/>
      <c r="OUK112" s="4"/>
      <c r="OUL112" s="4"/>
      <c r="OUM112" s="4"/>
      <c r="OUN112" s="4"/>
      <c r="OUO112" s="4"/>
      <c r="OUP112" s="4"/>
      <c r="OUQ112" s="4"/>
      <c r="OUR112" s="4"/>
      <c r="OUS112" s="4"/>
      <c r="OUT112" s="4"/>
      <c r="OUU112" s="4"/>
      <c r="OUV112" s="4"/>
      <c r="OUW112" s="4"/>
      <c r="OUX112" s="4"/>
      <c r="OUY112" s="4"/>
      <c r="OUZ112" s="4"/>
      <c r="OVA112" s="4"/>
      <c r="OVB112" s="4"/>
      <c r="OVC112" s="4"/>
      <c r="OVD112" s="4"/>
      <c r="OVE112" s="4"/>
      <c r="OVF112" s="4"/>
      <c r="OVG112" s="4"/>
      <c r="OVH112" s="4"/>
      <c r="OVI112" s="4"/>
      <c r="OVJ112" s="4"/>
      <c r="OVK112" s="4"/>
      <c r="OVL112" s="4"/>
      <c r="OVM112" s="4"/>
      <c r="OVN112" s="4"/>
      <c r="OVO112" s="4"/>
      <c r="OVP112" s="4"/>
      <c r="OVQ112" s="4"/>
      <c r="OVR112" s="4"/>
      <c r="OVS112" s="4"/>
      <c r="OVT112" s="4"/>
      <c r="OVU112" s="4"/>
      <c r="OVV112" s="4"/>
      <c r="OVW112" s="4"/>
      <c r="OVX112" s="4"/>
      <c r="OVY112" s="4"/>
      <c r="OVZ112" s="4"/>
      <c r="OWA112" s="4"/>
      <c r="OWB112" s="4"/>
      <c r="OWC112" s="4"/>
      <c r="OWD112" s="4"/>
      <c r="OWE112" s="4"/>
      <c r="OWF112" s="4"/>
      <c r="OWG112" s="4"/>
      <c r="OWH112" s="4"/>
      <c r="OWI112" s="4"/>
      <c r="OWJ112" s="4"/>
      <c r="OWK112" s="4"/>
      <c r="OWL112" s="4"/>
      <c r="OWM112" s="4"/>
      <c r="OWN112" s="4"/>
      <c r="OWO112" s="4"/>
      <c r="OWP112" s="4"/>
      <c r="OWQ112" s="4"/>
      <c r="OWR112" s="4"/>
      <c r="OWS112" s="4"/>
      <c r="OWT112" s="4"/>
      <c r="OWU112" s="4"/>
      <c r="OWV112" s="4"/>
      <c r="OWW112" s="4"/>
      <c r="OWX112" s="4"/>
      <c r="OWY112" s="4"/>
      <c r="OWZ112" s="4"/>
      <c r="OXA112" s="4"/>
      <c r="OXB112" s="4"/>
      <c r="OXC112" s="4"/>
      <c r="OXD112" s="4"/>
      <c r="OXE112" s="4"/>
      <c r="OXF112" s="4"/>
      <c r="OXG112" s="4"/>
      <c r="OXH112" s="4"/>
      <c r="OXI112" s="4"/>
      <c r="OXJ112" s="4"/>
      <c r="OXK112" s="4"/>
      <c r="OXL112" s="4"/>
      <c r="OXM112" s="4"/>
      <c r="OXN112" s="4"/>
      <c r="OXO112" s="4"/>
      <c r="OXP112" s="4"/>
      <c r="OXQ112" s="4"/>
      <c r="OXR112" s="4"/>
      <c r="OXS112" s="4"/>
      <c r="OXT112" s="4"/>
      <c r="OXU112" s="4"/>
      <c r="OXV112" s="4"/>
      <c r="OXW112" s="4"/>
      <c r="OXX112" s="4"/>
      <c r="OXY112" s="4"/>
      <c r="OXZ112" s="4"/>
      <c r="OYA112" s="4"/>
      <c r="OYB112" s="4"/>
      <c r="OYC112" s="4"/>
      <c r="OYD112" s="4"/>
      <c r="OYE112" s="4"/>
      <c r="OYF112" s="4"/>
      <c r="OYG112" s="4"/>
      <c r="OYH112" s="4"/>
      <c r="OYI112" s="4"/>
      <c r="OYJ112" s="4"/>
      <c r="OYK112" s="4"/>
      <c r="OYL112" s="4"/>
      <c r="OYM112" s="4"/>
      <c r="OYN112" s="4"/>
      <c r="OYO112" s="4"/>
      <c r="OYP112" s="4"/>
      <c r="OYQ112" s="4"/>
      <c r="OYR112" s="4"/>
      <c r="OYS112" s="4"/>
      <c r="OYT112" s="4"/>
      <c r="OYU112" s="4"/>
      <c r="OYV112" s="4"/>
      <c r="OYW112" s="4"/>
      <c r="OYX112" s="4"/>
      <c r="OYY112" s="4"/>
      <c r="OYZ112" s="4"/>
      <c r="OZA112" s="4"/>
      <c r="OZB112" s="4"/>
      <c r="OZC112" s="4"/>
      <c r="OZD112" s="4"/>
      <c r="OZE112" s="4"/>
      <c r="OZF112" s="4"/>
      <c r="OZG112" s="4"/>
      <c r="OZH112" s="4"/>
      <c r="OZI112" s="4"/>
      <c r="OZJ112" s="4"/>
      <c r="OZK112" s="4"/>
      <c r="OZL112" s="4"/>
      <c r="OZM112" s="4"/>
      <c r="OZN112" s="4"/>
      <c r="OZO112" s="4"/>
      <c r="OZP112" s="4"/>
      <c r="OZQ112" s="4"/>
      <c r="OZR112" s="4"/>
      <c r="OZS112" s="4"/>
      <c r="OZT112" s="4"/>
      <c r="OZU112" s="4"/>
      <c r="OZV112" s="4"/>
      <c r="OZW112" s="4"/>
      <c r="OZX112" s="4"/>
      <c r="OZY112" s="4"/>
      <c r="OZZ112" s="4"/>
      <c r="PAA112" s="4"/>
      <c r="PAB112" s="4"/>
      <c r="PAC112" s="4"/>
      <c r="PAD112" s="4"/>
      <c r="PAE112" s="4"/>
      <c r="PAF112" s="4"/>
      <c r="PAG112" s="4"/>
      <c r="PAH112" s="4"/>
      <c r="PAI112" s="4"/>
      <c r="PAJ112" s="4"/>
      <c r="PAK112" s="4"/>
      <c r="PAL112" s="4"/>
      <c r="PAM112" s="4"/>
      <c r="PAN112" s="4"/>
      <c r="PAO112" s="4"/>
      <c r="PAP112" s="4"/>
      <c r="PAQ112" s="4"/>
      <c r="PAR112" s="4"/>
      <c r="PAS112" s="4"/>
      <c r="PAT112" s="4"/>
      <c r="PAU112" s="4"/>
      <c r="PAV112" s="4"/>
      <c r="PAW112" s="4"/>
      <c r="PAX112" s="4"/>
      <c r="PAY112" s="4"/>
      <c r="PAZ112" s="4"/>
      <c r="PBA112" s="4"/>
      <c r="PBB112" s="4"/>
      <c r="PBC112" s="4"/>
      <c r="PBD112" s="4"/>
      <c r="PBE112" s="4"/>
      <c r="PBF112" s="4"/>
      <c r="PBG112" s="4"/>
      <c r="PBH112" s="4"/>
      <c r="PBI112" s="4"/>
      <c r="PBJ112" s="4"/>
      <c r="PBK112" s="4"/>
      <c r="PBL112" s="4"/>
      <c r="PBM112" s="4"/>
      <c r="PBN112" s="4"/>
      <c r="PBO112" s="4"/>
      <c r="PBP112" s="4"/>
      <c r="PBQ112" s="4"/>
      <c r="PBR112" s="4"/>
      <c r="PBS112" s="4"/>
      <c r="PBT112" s="4"/>
      <c r="PBU112" s="4"/>
      <c r="PBV112" s="4"/>
      <c r="PBW112" s="4"/>
      <c r="PBX112" s="4"/>
      <c r="PBY112" s="4"/>
      <c r="PBZ112" s="4"/>
      <c r="PCA112" s="4"/>
      <c r="PCB112" s="4"/>
      <c r="PCC112" s="4"/>
      <c r="PCD112" s="4"/>
      <c r="PCE112" s="4"/>
      <c r="PCF112" s="4"/>
      <c r="PCG112" s="4"/>
      <c r="PCH112" s="4"/>
      <c r="PCI112" s="4"/>
      <c r="PCJ112" s="4"/>
      <c r="PCK112" s="4"/>
      <c r="PCL112" s="4"/>
      <c r="PCM112" s="4"/>
      <c r="PCN112" s="4"/>
      <c r="PCO112" s="4"/>
      <c r="PCP112" s="4"/>
      <c r="PCQ112" s="4"/>
      <c r="PCR112" s="4"/>
      <c r="PCS112" s="4"/>
      <c r="PCT112" s="4"/>
      <c r="PCU112" s="4"/>
      <c r="PCV112" s="4"/>
      <c r="PCW112" s="4"/>
      <c r="PCX112" s="4"/>
      <c r="PCY112" s="4"/>
      <c r="PCZ112" s="4"/>
      <c r="PDA112" s="4"/>
      <c r="PDB112" s="4"/>
      <c r="PDC112" s="4"/>
      <c r="PDD112" s="4"/>
      <c r="PDE112" s="4"/>
      <c r="PDF112" s="4"/>
      <c r="PDG112" s="4"/>
      <c r="PDH112" s="4"/>
      <c r="PDI112" s="4"/>
      <c r="PDJ112" s="4"/>
      <c r="PDK112" s="4"/>
      <c r="PDL112" s="4"/>
      <c r="PDM112" s="4"/>
      <c r="PDN112" s="4"/>
      <c r="PDO112" s="4"/>
      <c r="PDP112" s="4"/>
      <c r="PDQ112" s="4"/>
      <c r="PDR112" s="4"/>
      <c r="PDS112" s="4"/>
      <c r="PDT112" s="4"/>
      <c r="PDU112" s="4"/>
      <c r="PDV112" s="4"/>
      <c r="PDW112" s="4"/>
      <c r="PDX112" s="4"/>
      <c r="PDY112" s="4"/>
      <c r="PDZ112" s="4"/>
      <c r="PEA112" s="4"/>
      <c r="PEB112" s="4"/>
      <c r="PEC112" s="4"/>
      <c r="PED112" s="4"/>
      <c r="PEE112" s="4"/>
      <c r="PEF112" s="4"/>
      <c r="PEG112" s="4"/>
      <c r="PEH112" s="4"/>
      <c r="PEI112" s="4"/>
      <c r="PEJ112" s="4"/>
      <c r="PEK112" s="4"/>
      <c r="PEL112" s="4"/>
      <c r="PEM112" s="4"/>
      <c r="PEN112" s="4"/>
      <c r="PEO112" s="4"/>
      <c r="PEP112" s="4"/>
      <c r="PEQ112" s="4"/>
      <c r="PER112" s="4"/>
      <c r="PES112" s="4"/>
      <c r="PET112" s="4"/>
      <c r="PEU112" s="4"/>
      <c r="PEV112" s="4"/>
      <c r="PEW112" s="4"/>
      <c r="PEX112" s="4"/>
      <c r="PEY112" s="4"/>
      <c r="PEZ112" s="4"/>
      <c r="PFA112" s="4"/>
      <c r="PFB112" s="4"/>
      <c r="PFC112" s="4"/>
      <c r="PFD112" s="4"/>
      <c r="PFE112" s="4"/>
      <c r="PFF112" s="4"/>
      <c r="PFG112" s="4"/>
      <c r="PFH112" s="4"/>
      <c r="PFI112" s="4"/>
      <c r="PFJ112" s="4"/>
      <c r="PFK112" s="4"/>
      <c r="PFL112" s="4"/>
      <c r="PFM112" s="4"/>
      <c r="PFN112" s="4"/>
      <c r="PFO112" s="4"/>
      <c r="PFP112" s="4"/>
      <c r="PFQ112" s="4"/>
      <c r="PFR112" s="4"/>
      <c r="PFS112" s="4"/>
      <c r="PFT112" s="4"/>
      <c r="PFU112" s="4"/>
      <c r="PFV112" s="4"/>
      <c r="PFW112" s="4"/>
      <c r="PFX112" s="4"/>
      <c r="PFY112" s="4"/>
      <c r="PFZ112" s="4"/>
      <c r="PGA112" s="4"/>
      <c r="PGB112" s="4"/>
      <c r="PGC112" s="4"/>
      <c r="PGD112" s="4"/>
      <c r="PGE112" s="4"/>
      <c r="PGF112" s="4"/>
      <c r="PGG112" s="4"/>
      <c r="PGH112" s="4"/>
      <c r="PGI112" s="4"/>
      <c r="PGJ112" s="4"/>
      <c r="PGK112" s="4"/>
      <c r="PGL112" s="4"/>
      <c r="PGM112" s="4"/>
      <c r="PGN112" s="4"/>
      <c r="PGO112" s="4"/>
      <c r="PGP112" s="4"/>
      <c r="PGQ112" s="4"/>
      <c r="PGR112" s="4"/>
      <c r="PGS112" s="4"/>
      <c r="PGT112" s="4"/>
      <c r="PGU112" s="4"/>
      <c r="PGV112" s="4"/>
      <c r="PGW112" s="4"/>
      <c r="PGX112" s="4"/>
      <c r="PGY112" s="4"/>
      <c r="PGZ112" s="4"/>
      <c r="PHA112" s="4"/>
      <c r="PHB112" s="4"/>
      <c r="PHC112" s="4"/>
      <c r="PHD112" s="4"/>
      <c r="PHE112" s="4"/>
      <c r="PHF112" s="4"/>
      <c r="PHG112" s="4"/>
      <c r="PHH112" s="4"/>
      <c r="PHI112" s="4"/>
      <c r="PHJ112" s="4"/>
      <c r="PHK112" s="4"/>
      <c r="PHL112" s="4"/>
      <c r="PHM112" s="4"/>
      <c r="PHN112" s="4"/>
      <c r="PHO112" s="4"/>
      <c r="PHP112" s="4"/>
      <c r="PHQ112" s="4"/>
      <c r="PHR112" s="4"/>
      <c r="PHS112" s="4"/>
      <c r="PHT112" s="4"/>
      <c r="PHU112" s="4"/>
      <c r="PHV112" s="4"/>
      <c r="PHW112" s="4"/>
      <c r="PHX112" s="4"/>
      <c r="PHY112" s="4"/>
      <c r="PHZ112" s="4"/>
      <c r="PIA112" s="4"/>
      <c r="PIB112" s="4"/>
      <c r="PIC112" s="4"/>
      <c r="PID112" s="4"/>
      <c r="PIE112" s="4"/>
      <c r="PIF112" s="4"/>
      <c r="PIG112" s="4"/>
      <c r="PIH112" s="4"/>
      <c r="PII112" s="4"/>
      <c r="PIJ112" s="4"/>
      <c r="PIK112" s="4"/>
      <c r="PIL112" s="4"/>
      <c r="PIM112" s="4"/>
      <c r="PIN112" s="4"/>
      <c r="PIO112" s="4"/>
      <c r="PIP112" s="4"/>
      <c r="PIQ112" s="4"/>
      <c r="PIR112" s="4"/>
      <c r="PIS112" s="4"/>
      <c r="PIT112" s="4"/>
      <c r="PIU112" s="4"/>
      <c r="PIV112" s="4"/>
      <c r="PIW112" s="4"/>
      <c r="PIX112" s="4"/>
      <c r="PIY112" s="4"/>
      <c r="PIZ112" s="4"/>
      <c r="PJA112" s="4"/>
      <c r="PJB112" s="4"/>
      <c r="PJC112" s="4"/>
      <c r="PJD112" s="4"/>
      <c r="PJE112" s="4"/>
      <c r="PJF112" s="4"/>
      <c r="PJG112" s="4"/>
      <c r="PJH112" s="4"/>
      <c r="PJI112" s="4"/>
      <c r="PJJ112" s="4"/>
      <c r="PJK112" s="4"/>
      <c r="PJL112" s="4"/>
      <c r="PJM112" s="4"/>
      <c r="PJN112" s="4"/>
      <c r="PJO112" s="4"/>
      <c r="PJP112" s="4"/>
      <c r="PJQ112" s="4"/>
      <c r="PJR112" s="4"/>
      <c r="PJS112" s="4"/>
      <c r="PJT112" s="4"/>
      <c r="PJU112" s="4"/>
      <c r="PJV112" s="4"/>
      <c r="PJW112" s="4"/>
      <c r="PJX112" s="4"/>
      <c r="PJY112" s="4"/>
      <c r="PJZ112" s="4"/>
      <c r="PKA112" s="4"/>
      <c r="PKB112" s="4"/>
      <c r="PKC112" s="4"/>
      <c r="PKD112" s="4"/>
      <c r="PKE112" s="4"/>
      <c r="PKF112" s="4"/>
      <c r="PKG112" s="4"/>
      <c r="PKH112" s="4"/>
      <c r="PKI112" s="4"/>
      <c r="PKJ112" s="4"/>
      <c r="PKK112" s="4"/>
      <c r="PKL112" s="4"/>
      <c r="PKM112" s="4"/>
      <c r="PKN112" s="4"/>
      <c r="PKO112" s="4"/>
      <c r="PKP112" s="4"/>
      <c r="PKQ112" s="4"/>
      <c r="PKR112" s="4"/>
      <c r="PKS112" s="4"/>
      <c r="PKT112" s="4"/>
      <c r="PKU112" s="4"/>
      <c r="PKV112" s="4"/>
      <c r="PKW112" s="4"/>
      <c r="PKX112" s="4"/>
      <c r="PKY112" s="4"/>
      <c r="PKZ112" s="4"/>
      <c r="PLA112" s="4"/>
      <c r="PLB112" s="4"/>
      <c r="PLC112" s="4"/>
      <c r="PLD112" s="4"/>
      <c r="PLE112" s="4"/>
      <c r="PLF112" s="4"/>
      <c r="PLG112" s="4"/>
      <c r="PLH112" s="4"/>
      <c r="PLI112" s="4"/>
      <c r="PLJ112" s="4"/>
      <c r="PLK112" s="4"/>
      <c r="PLL112" s="4"/>
      <c r="PLM112" s="4"/>
      <c r="PLN112" s="4"/>
      <c r="PLO112" s="4"/>
      <c r="PLP112" s="4"/>
      <c r="PLQ112" s="4"/>
      <c r="PLR112" s="4"/>
      <c r="PLS112" s="4"/>
      <c r="PLT112" s="4"/>
      <c r="PLU112" s="4"/>
      <c r="PLV112" s="4"/>
      <c r="PLW112" s="4"/>
      <c r="PLX112" s="4"/>
      <c r="PLY112" s="4"/>
      <c r="PLZ112" s="4"/>
      <c r="PMA112" s="4"/>
      <c r="PMB112" s="4"/>
      <c r="PMC112" s="4"/>
      <c r="PMD112" s="4"/>
      <c r="PME112" s="4"/>
      <c r="PMF112" s="4"/>
      <c r="PMG112" s="4"/>
      <c r="PMH112" s="4"/>
      <c r="PMI112" s="4"/>
      <c r="PMJ112" s="4"/>
      <c r="PMK112" s="4"/>
      <c r="PML112" s="4"/>
      <c r="PMM112" s="4"/>
      <c r="PMN112" s="4"/>
      <c r="PMO112" s="4"/>
      <c r="PMP112" s="4"/>
      <c r="PMQ112" s="4"/>
      <c r="PMR112" s="4"/>
      <c r="PMS112" s="4"/>
      <c r="PMT112" s="4"/>
      <c r="PMU112" s="4"/>
      <c r="PMV112" s="4"/>
      <c r="PMW112" s="4"/>
      <c r="PMX112" s="4"/>
      <c r="PMY112" s="4"/>
      <c r="PMZ112" s="4"/>
      <c r="PNA112" s="4"/>
      <c r="PNB112" s="4"/>
      <c r="PNC112" s="4"/>
      <c r="PND112" s="4"/>
      <c r="PNE112" s="4"/>
      <c r="PNF112" s="4"/>
      <c r="PNG112" s="4"/>
      <c r="PNH112" s="4"/>
      <c r="PNI112" s="4"/>
      <c r="PNJ112" s="4"/>
      <c r="PNK112" s="4"/>
      <c r="PNL112" s="4"/>
      <c r="PNM112" s="4"/>
      <c r="PNN112" s="4"/>
      <c r="PNO112" s="4"/>
      <c r="PNP112" s="4"/>
      <c r="PNQ112" s="4"/>
      <c r="PNR112" s="4"/>
      <c r="PNS112" s="4"/>
      <c r="PNT112" s="4"/>
      <c r="PNU112" s="4"/>
      <c r="PNV112" s="4"/>
      <c r="PNW112" s="4"/>
      <c r="PNX112" s="4"/>
      <c r="PNY112" s="4"/>
      <c r="PNZ112" s="4"/>
      <c r="POA112" s="4"/>
      <c r="POB112" s="4"/>
      <c r="POC112" s="4"/>
      <c r="POD112" s="4"/>
      <c r="POE112" s="4"/>
      <c r="POF112" s="4"/>
      <c r="POG112" s="4"/>
      <c r="POH112" s="4"/>
      <c r="POI112" s="4"/>
      <c r="POJ112" s="4"/>
      <c r="POK112" s="4"/>
      <c r="POL112" s="4"/>
      <c r="POM112" s="4"/>
      <c r="PON112" s="4"/>
      <c r="POO112" s="4"/>
      <c r="POP112" s="4"/>
      <c r="POQ112" s="4"/>
      <c r="POR112" s="4"/>
      <c r="POS112" s="4"/>
      <c r="POT112" s="4"/>
      <c r="POU112" s="4"/>
      <c r="POV112" s="4"/>
      <c r="POW112" s="4"/>
      <c r="POX112" s="4"/>
      <c r="POY112" s="4"/>
      <c r="POZ112" s="4"/>
      <c r="PPA112" s="4"/>
      <c r="PPB112" s="4"/>
      <c r="PPC112" s="4"/>
      <c r="PPD112" s="4"/>
      <c r="PPE112" s="4"/>
      <c r="PPF112" s="4"/>
      <c r="PPG112" s="4"/>
      <c r="PPH112" s="4"/>
      <c r="PPI112" s="4"/>
      <c r="PPJ112" s="4"/>
      <c r="PPK112" s="4"/>
      <c r="PPL112" s="4"/>
      <c r="PPM112" s="4"/>
      <c r="PPN112" s="4"/>
      <c r="PPO112" s="4"/>
      <c r="PPP112" s="4"/>
      <c r="PPQ112" s="4"/>
      <c r="PPR112" s="4"/>
      <c r="PPS112" s="4"/>
      <c r="PPT112" s="4"/>
      <c r="PPU112" s="4"/>
      <c r="PPV112" s="4"/>
      <c r="PPW112" s="4"/>
      <c r="PPX112" s="4"/>
      <c r="PPY112" s="4"/>
      <c r="PPZ112" s="4"/>
      <c r="PQA112" s="4"/>
      <c r="PQB112" s="4"/>
      <c r="PQC112" s="4"/>
      <c r="PQD112" s="4"/>
      <c r="PQE112" s="4"/>
      <c r="PQF112" s="4"/>
      <c r="PQG112" s="4"/>
      <c r="PQH112" s="4"/>
      <c r="PQI112" s="4"/>
      <c r="PQJ112" s="4"/>
      <c r="PQK112" s="4"/>
      <c r="PQL112" s="4"/>
      <c r="PQM112" s="4"/>
      <c r="PQN112" s="4"/>
      <c r="PQO112" s="4"/>
      <c r="PQP112" s="4"/>
      <c r="PQQ112" s="4"/>
      <c r="PQR112" s="4"/>
      <c r="PQS112" s="4"/>
      <c r="PQT112" s="4"/>
      <c r="PQU112" s="4"/>
      <c r="PQV112" s="4"/>
      <c r="PQW112" s="4"/>
      <c r="PQX112" s="4"/>
      <c r="PQY112" s="4"/>
      <c r="PQZ112" s="4"/>
      <c r="PRA112" s="4"/>
      <c r="PRB112" s="4"/>
      <c r="PRC112" s="4"/>
      <c r="PRD112" s="4"/>
      <c r="PRE112" s="4"/>
      <c r="PRF112" s="4"/>
      <c r="PRG112" s="4"/>
      <c r="PRH112" s="4"/>
      <c r="PRI112" s="4"/>
      <c r="PRJ112" s="4"/>
      <c r="PRK112" s="4"/>
      <c r="PRL112" s="4"/>
      <c r="PRM112" s="4"/>
      <c r="PRN112" s="4"/>
      <c r="PRO112" s="4"/>
      <c r="PRP112" s="4"/>
      <c r="PRQ112" s="4"/>
      <c r="PRR112" s="4"/>
      <c r="PRS112" s="4"/>
      <c r="PRT112" s="4"/>
      <c r="PRU112" s="4"/>
      <c r="PRV112" s="4"/>
      <c r="PRW112" s="4"/>
      <c r="PRX112" s="4"/>
      <c r="PRY112" s="4"/>
      <c r="PRZ112" s="4"/>
      <c r="PSA112" s="4"/>
      <c r="PSB112" s="4"/>
      <c r="PSC112" s="4"/>
      <c r="PSD112" s="4"/>
      <c r="PSE112" s="4"/>
      <c r="PSF112" s="4"/>
      <c r="PSG112" s="4"/>
      <c r="PSH112" s="4"/>
      <c r="PSI112" s="4"/>
      <c r="PSJ112" s="4"/>
      <c r="PSK112" s="4"/>
      <c r="PSL112" s="4"/>
      <c r="PSM112" s="4"/>
      <c r="PSN112" s="4"/>
      <c r="PSO112" s="4"/>
      <c r="PSP112" s="4"/>
      <c r="PSQ112" s="4"/>
      <c r="PSR112" s="4"/>
      <c r="PSS112" s="4"/>
      <c r="PST112" s="4"/>
      <c r="PSU112" s="4"/>
      <c r="PSV112" s="4"/>
      <c r="PSW112" s="4"/>
      <c r="PSX112" s="4"/>
      <c r="PSY112" s="4"/>
      <c r="PSZ112" s="4"/>
      <c r="PTA112" s="4"/>
      <c r="PTB112" s="4"/>
      <c r="PTC112" s="4"/>
      <c r="PTD112" s="4"/>
      <c r="PTE112" s="4"/>
      <c r="PTF112" s="4"/>
      <c r="PTG112" s="4"/>
      <c r="PTH112" s="4"/>
      <c r="PTI112" s="4"/>
      <c r="PTJ112" s="4"/>
      <c r="PTK112" s="4"/>
      <c r="PTL112" s="4"/>
      <c r="PTM112" s="4"/>
      <c r="PTN112" s="4"/>
      <c r="PTO112" s="4"/>
      <c r="PTP112" s="4"/>
      <c r="PTQ112" s="4"/>
      <c r="PTR112" s="4"/>
      <c r="PTS112" s="4"/>
      <c r="PTT112" s="4"/>
      <c r="PTU112" s="4"/>
      <c r="PTV112" s="4"/>
      <c r="PTW112" s="4"/>
      <c r="PTX112" s="4"/>
      <c r="PTY112" s="4"/>
      <c r="PTZ112" s="4"/>
      <c r="PUA112" s="4"/>
      <c r="PUB112" s="4"/>
      <c r="PUC112" s="4"/>
      <c r="PUD112" s="4"/>
      <c r="PUE112" s="4"/>
      <c r="PUF112" s="4"/>
      <c r="PUG112" s="4"/>
      <c r="PUH112" s="4"/>
      <c r="PUI112" s="4"/>
      <c r="PUJ112" s="4"/>
      <c r="PUK112" s="4"/>
      <c r="PUL112" s="4"/>
      <c r="PUM112" s="4"/>
      <c r="PUN112" s="4"/>
      <c r="PUO112" s="4"/>
      <c r="PUP112" s="4"/>
      <c r="PUQ112" s="4"/>
      <c r="PUR112" s="4"/>
      <c r="PUS112" s="4"/>
      <c r="PUT112" s="4"/>
      <c r="PUU112" s="4"/>
      <c r="PUV112" s="4"/>
      <c r="PUW112" s="4"/>
      <c r="PUX112" s="4"/>
      <c r="PUY112" s="4"/>
      <c r="PUZ112" s="4"/>
      <c r="PVA112" s="4"/>
      <c r="PVB112" s="4"/>
      <c r="PVC112" s="4"/>
      <c r="PVD112" s="4"/>
      <c r="PVE112" s="4"/>
      <c r="PVF112" s="4"/>
      <c r="PVG112" s="4"/>
      <c r="PVH112" s="4"/>
      <c r="PVI112" s="4"/>
      <c r="PVJ112" s="4"/>
      <c r="PVK112" s="4"/>
      <c r="PVL112" s="4"/>
      <c r="PVM112" s="4"/>
      <c r="PVN112" s="4"/>
      <c r="PVO112" s="4"/>
      <c r="PVP112" s="4"/>
      <c r="PVQ112" s="4"/>
      <c r="PVR112" s="4"/>
      <c r="PVS112" s="4"/>
      <c r="PVT112" s="4"/>
      <c r="PVU112" s="4"/>
      <c r="PVV112" s="4"/>
      <c r="PVW112" s="4"/>
      <c r="PVX112" s="4"/>
      <c r="PVY112" s="4"/>
      <c r="PVZ112" s="4"/>
      <c r="PWA112" s="4"/>
      <c r="PWB112" s="4"/>
      <c r="PWC112" s="4"/>
      <c r="PWD112" s="4"/>
      <c r="PWE112" s="4"/>
      <c r="PWF112" s="4"/>
      <c r="PWG112" s="4"/>
      <c r="PWH112" s="4"/>
      <c r="PWI112" s="4"/>
      <c r="PWJ112" s="4"/>
      <c r="PWK112" s="4"/>
      <c r="PWL112" s="4"/>
      <c r="PWM112" s="4"/>
      <c r="PWN112" s="4"/>
      <c r="PWO112" s="4"/>
      <c r="PWP112" s="4"/>
      <c r="PWQ112" s="4"/>
      <c r="PWR112" s="4"/>
      <c r="PWS112" s="4"/>
      <c r="PWT112" s="4"/>
      <c r="PWU112" s="4"/>
      <c r="PWV112" s="4"/>
      <c r="PWW112" s="4"/>
      <c r="PWX112" s="4"/>
      <c r="PWY112" s="4"/>
      <c r="PWZ112" s="4"/>
      <c r="PXA112" s="4"/>
      <c r="PXB112" s="4"/>
      <c r="PXC112" s="4"/>
      <c r="PXD112" s="4"/>
      <c r="PXE112" s="4"/>
      <c r="PXF112" s="4"/>
      <c r="PXG112" s="4"/>
      <c r="PXH112" s="4"/>
      <c r="PXI112" s="4"/>
      <c r="PXJ112" s="4"/>
      <c r="PXK112" s="4"/>
      <c r="PXL112" s="4"/>
      <c r="PXM112" s="4"/>
      <c r="PXN112" s="4"/>
      <c r="PXO112" s="4"/>
      <c r="PXP112" s="4"/>
      <c r="PXQ112" s="4"/>
      <c r="PXR112" s="4"/>
      <c r="PXS112" s="4"/>
      <c r="PXT112" s="4"/>
      <c r="PXU112" s="4"/>
      <c r="PXV112" s="4"/>
      <c r="PXW112" s="4"/>
      <c r="PXX112" s="4"/>
      <c r="PXY112" s="4"/>
      <c r="PXZ112" s="4"/>
      <c r="PYA112" s="4"/>
      <c r="PYB112" s="4"/>
      <c r="PYC112" s="4"/>
      <c r="PYD112" s="4"/>
      <c r="PYE112" s="4"/>
      <c r="PYF112" s="4"/>
      <c r="PYG112" s="4"/>
      <c r="PYH112" s="4"/>
      <c r="PYI112" s="4"/>
      <c r="PYJ112" s="4"/>
      <c r="PYK112" s="4"/>
      <c r="PYL112" s="4"/>
      <c r="PYM112" s="4"/>
      <c r="PYN112" s="4"/>
      <c r="PYO112" s="4"/>
      <c r="PYP112" s="4"/>
      <c r="PYQ112" s="4"/>
      <c r="PYR112" s="4"/>
      <c r="PYS112" s="4"/>
      <c r="PYT112" s="4"/>
      <c r="PYU112" s="4"/>
      <c r="PYV112" s="4"/>
      <c r="PYW112" s="4"/>
      <c r="PYX112" s="4"/>
      <c r="PYY112" s="4"/>
      <c r="PYZ112" s="4"/>
      <c r="PZA112" s="4"/>
      <c r="PZB112" s="4"/>
      <c r="PZC112" s="4"/>
      <c r="PZD112" s="4"/>
      <c r="PZE112" s="4"/>
      <c r="PZF112" s="4"/>
      <c r="PZG112" s="4"/>
      <c r="PZH112" s="4"/>
      <c r="PZI112" s="4"/>
      <c r="PZJ112" s="4"/>
      <c r="PZK112" s="4"/>
      <c r="PZL112" s="4"/>
      <c r="PZM112" s="4"/>
      <c r="PZN112" s="4"/>
      <c r="PZO112" s="4"/>
      <c r="PZP112" s="4"/>
      <c r="PZQ112" s="4"/>
      <c r="PZR112" s="4"/>
      <c r="PZS112" s="4"/>
      <c r="PZT112" s="4"/>
      <c r="PZU112" s="4"/>
      <c r="PZV112" s="4"/>
      <c r="PZW112" s="4"/>
      <c r="PZX112" s="4"/>
      <c r="PZY112" s="4"/>
      <c r="PZZ112" s="4"/>
      <c r="QAA112" s="4"/>
      <c r="QAB112" s="4"/>
      <c r="QAC112" s="4"/>
      <c r="QAD112" s="4"/>
      <c r="QAE112" s="4"/>
      <c r="QAF112" s="4"/>
      <c r="QAG112" s="4"/>
      <c r="QAH112" s="4"/>
      <c r="QAI112" s="4"/>
      <c r="QAJ112" s="4"/>
      <c r="QAK112" s="4"/>
      <c r="QAL112" s="4"/>
      <c r="QAM112" s="4"/>
      <c r="QAN112" s="4"/>
      <c r="QAO112" s="4"/>
      <c r="QAP112" s="4"/>
      <c r="QAQ112" s="4"/>
      <c r="QAR112" s="4"/>
      <c r="QAS112" s="4"/>
      <c r="QAT112" s="4"/>
      <c r="QAU112" s="4"/>
      <c r="QAV112" s="4"/>
      <c r="QAW112" s="4"/>
      <c r="QAX112" s="4"/>
      <c r="QAY112" s="4"/>
      <c r="QAZ112" s="4"/>
      <c r="QBA112" s="4"/>
      <c r="QBB112" s="4"/>
      <c r="QBC112" s="4"/>
      <c r="QBD112" s="4"/>
      <c r="QBE112" s="4"/>
      <c r="QBF112" s="4"/>
      <c r="QBG112" s="4"/>
      <c r="QBH112" s="4"/>
      <c r="QBI112" s="4"/>
      <c r="QBJ112" s="4"/>
      <c r="QBK112" s="4"/>
      <c r="QBL112" s="4"/>
      <c r="QBM112" s="4"/>
      <c r="QBN112" s="4"/>
      <c r="QBO112" s="4"/>
      <c r="QBP112" s="4"/>
      <c r="QBQ112" s="4"/>
      <c r="QBR112" s="4"/>
      <c r="QBS112" s="4"/>
      <c r="QBT112" s="4"/>
      <c r="QBU112" s="4"/>
      <c r="QBV112" s="4"/>
      <c r="QBW112" s="4"/>
      <c r="QBX112" s="4"/>
      <c r="QBY112" s="4"/>
      <c r="QBZ112" s="4"/>
      <c r="QCA112" s="4"/>
      <c r="QCB112" s="4"/>
      <c r="QCC112" s="4"/>
      <c r="QCD112" s="4"/>
      <c r="QCE112" s="4"/>
      <c r="QCF112" s="4"/>
      <c r="QCG112" s="4"/>
      <c r="QCH112" s="4"/>
      <c r="QCI112" s="4"/>
      <c r="QCJ112" s="4"/>
      <c r="QCK112" s="4"/>
      <c r="QCL112" s="4"/>
      <c r="QCM112" s="4"/>
      <c r="QCN112" s="4"/>
      <c r="QCO112" s="4"/>
      <c r="QCP112" s="4"/>
      <c r="QCQ112" s="4"/>
      <c r="QCR112" s="4"/>
      <c r="QCS112" s="4"/>
      <c r="QCT112" s="4"/>
      <c r="QCU112" s="4"/>
      <c r="QCV112" s="4"/>
      <c r="QCW112" s="4"/>
      <c r="QCX112" s="4"/>
      <c r="QCY112" s="4"/>
      <c r="QCZ112" s="4"/>
      <c r="QDA112" s="4"/>
      <c r="QDB112" s="4"/>
      <c r="QDC112" s="4"/>
      <c r="QDD112" s="4"/>
      <c r="QDE112" s="4"/>
      <c r="QDF112" s="4"/>
      <c r="QDG112" s="4"/>
      <c r="QDH112" s="4"/>
      <c r="QDI112" s="4"/>
      <c r="QDJ112" s="4"/>
      <c r="QDK112" s="4"/>
      <c r="QDL112" s="4"/>
      <c r="QDM112" s="4"/>
      <c r="QDN112" s="4"/>
      <c r="QDO112" s="4"/>
      <c r="QDP112" s="4"/>
      <c r="QDQ112" s="4"/>
      <c r="QDR112" s="4"/>
      <c r="QDS112" s="4"/>
      <c r="QDT112" s="4"/>
      <c r="QDU112" s="4"/>
      <c r="QDV112" s="4"/>
      <c r="QDW112" s="4"/>
      <c r="QDX112" s="4"/>
      <c r="QDY112" s="4"/>
      <c r="QDZ112" s="4"/>
      <c r="QEA112" s="4"/>
      <c r="QEB112" s="4"/>
      <c r="QEC112" s="4"/>
      <c r="QED112" s="4"/>
      <c r="QEE112" s="4"/>
      <c r="QEF112" s="4"/>
      <c r="QEG112" s="4"/>
      <c r="QEH112" s="4"/>
      <c r="QEI112" s="4"/>
      <c r="QEJ112" s="4"/>
      <c r="QEK112" s="4"/>
      <c r="QEL112" s="4"/>
      <c r="QEM112" s="4"/>
      <c r="QEN112" s="4"/>
      <c r="QEO112" s="4"/>
      <c r="QEP112" s="4"/>
      <c r="QEQ112" s="4"/>
      <c r="QER112" s="4"/>
      <c r="QES112" s="4"/>
      <c r="QET112" s="4"/>
      <c r="QEU112" s="4"/>
      <c r="QEV112" s="4"/>
      <c r="QEW112" s="4"/>
      <c r="QEX112" s="4"/>
      <c r="QEY112" s="4"/>
      <c r="QEZ112" s="4"/>
      <c r="QFA112" s="4"/>
      <c r="QFB112" s="4"/>
      <c r="QFC112" s="4"/>
      <c r="QFD112" s="4"/>
      <c r="QFE112" s="4"/>
      <c r="QFF112" s="4"/>
      <c r="QFG112" s="4"/>
      <c r="QFH112" s="4"/>
      <c r="QFI112" s="4"/>
      <c r="QFJ112" s="4"/>
      <c r="QFK112" s="4"/>
      <c r="QFL112" s="4"/>
      <c r="QFM112" s="4"/>
      <c r="QFN112" s="4"/>
      <c r="QFO112" s="4"/>
      <c r="QFP112" s="4"/>
      <c r="QFQ112" s="4"/>
      <c r="QFR112" s="4"/>
      <c r="QFS112" s="4"/>
      <c r="QFT112" s="4"/>
      <c r="QFU112" s="4"/>
      <c r="QFV112" s="4"/>
      <c r="QFW112" s="4"/>
      <c r="QFX112" s="4"/>
      <c r="QFY112" s="4"/>
      <c r="QFZ112" s="4"/>
      <c r="QGA112" s="4"/>
      <c r="QGB112" s="4"/>
      <c r="QGC112" s="4"/>
      <c r="QGD112" s="4"/>
      <c r="QGE112" s="4"/>
      <c r="QGF112" s="4"/>
      <c r="QGG112" s="4"/>
      <c r="QGH112" s="4"/>
      <c r="QGI112" s="4"/>
      <c r="QGJ112" s="4"/>
      <c r="QGK112" s="4"/>
      <c r="QGL112" s="4"/>
      <c r="QGM112" s="4"/>
      <c r="QGN112" s="4"/>
      <c r="QGO112" s="4"/>
      <c r="QGP112" s="4"/>
      <c r="QGQ112" s="4"/>
      <c r="QGR112" s="4"/>
      <c r="QGS112" s="4"/>
      <c r="QGT112" s="4"/>
      <c r="QGU112" s="4"/>
      <c r="QGV112" s="4"/>
      <c r="QGW112" s="4"/>
      <c r="QGX112" s="4"/>
      <c r="QGY112" s="4"/>
      <c r="QGZ112" s="4"/>
      <c r="QHA112" s="4"/>
      <c r="QHB112" s="4"/>
      <c r="QHC112" s="4"/>
      <c r="QHD112" s="4"/>
      <c r="QHE112" s="4"/>
      <c r="QHF112" s="4"/>
      <c r="QHG112" s="4"/>
      <c r="QHH112" s="4"/>
      <c r="QHI112" s="4"/>
      <c r="QHJ112" s="4"/>
      <c r="QHK112" s="4"/>
      <c r="QHL112" s="4"/>
      <c r="QHM112" s="4"/>
      <c r="QHN112" s="4"/>
      <c r="QHO112" s="4"/>
      <c r="QHP112" s="4"/>
      <c r="QHQ112" s="4"/>
      <c r="QHR112" s="4"/>
      <c r="QHS112" s="4"/>
      <c r="QHT112" s="4"/>
      <c r="QHU112" s="4"/>
      <c r="QHV112" s="4"/>
      <c r="QHW112" s="4"/>
      <c r="QHX112" s="4"/>
      <c r="QHY112" s="4"/>
      <c r="QHZ112" s="4"/>
      <c r="QIA112" s="4"/>
      <c r="QIB112" s="4"/>
      <c r="QIC112" s="4"/>
      <c r="QID112" s="4"/>
      <c r="QIE112" s="4"/>
      <c r="QIF112" s="4"/>
      <c r="QIG112" s="4"/>
      <c r="QIH112" s="4"/>
      <c r="QII112" s="4"/>
      <c r="QIJ112" s="4"/>
      <c r="QIK112" s="4"/>
      <c r="QIL112" s="4"/>
      <c r="QIM112" s="4"/>
      <c r="QIN112" s="4"/>
      <c r="QIO112" s="4"/>
      <c r="QIP112" s="4"/>
      <c r="QIQ112" s="4"/>
      <c r="QIR112" s="4"/>
      <c r="QIS112" s="4"/>
      <c r="QIT112" s="4"/>
      <c r="QIU112" s="4"/>
      <c r="QIV112" s="4"/>
      <c r="QIW112" s="4"/>
      <c r="QIX112" s="4"/>
      <c r="QIY112" s="4"/>
      <c r="QIZ112" s="4"/>
      <c r="QJA112" s="4"/>
      <c r="QJB112" s="4"/>
      <c r="QJC112" s="4"/>
      <c r="QJD112" s="4"/>
      <c r="QJE112" s="4"/>
      <c r="QJF112" s="4"/>
      <c r="QJG112" s="4"/>
      <c r="QJH112" s="4"/>
      <c r="QJI112" s="4"/>
      <c r="QJJ112" s="4"/>
      <c r="QJK112" s="4"/>
      <c r="QJL112" s="4"/>
      <c r="QJM112" s="4"/>
      <c r="QJN112" s="4"/>
      <c r="QJO112" s="4"/>
      <c r="QJP112" s="4"/>
      <c r="QJQ112" s="4"/>
      <c r="QJR112" s="4"/>
      <c r="QJS112" s="4"/>
      <c r="QJT112" s="4"/>
      <c r="QJU112" s="4"/>
      <c r="QJV112" s="4"/>
      <c r="QJW112" s="4"/>
      <c r="QJX112" s="4"/>
      <c r="QJY112" s="4"/>
      <c r="QJZ112" s="4"/>
      <c r="QKA112" s="4"/>
      <c r="QKB112" s="4"/>
      <c r="QKC112" s="4"/>
      <c r="QKD112" s="4"/>
      <c r="QKE112" s="4"/>
      <c r="QKF112" s="4"/>
      <c r="QKG112" s="4"/>
      <c r="QKH112" s="4"/>
      <c r="QKI112" s="4"/>
      <c r="QKJ112" s="4"/>
      <c r="QKK112" s="4"/>
      <c r="QKL112" s="4"/>
      <c r="QKM112" s="4"/>
      <c r="QKN112" s="4"/>
      <c r="QKO112" s="4"/>
      <c r="QKP112" s="4"/>
      <c r="QKQ112" s="4"/>
      <c r="QKR112" s="4"/>
      <c r="QKS112" s="4"/>
      <c r="QKT112" s="4"/>
      <c r="QKU112" s="4"/>
      <c r="QKV112" s="4"/>
      <c r="QKW112" s="4"/>
      <c r="QKX112" s="4"/>
      <c r="QKY112" s="4"/>
      <c r="QKZ112" s="4"/>
      <c r="QLA112" s="4"/>
      <c r="QLB112" s="4"/>
      <c r="QLC112" s="4"/>
      <c r="QLD112" s="4"/>
      <c r="QLE112" s="4"/>
      <c r="QLF112" s="4"/>
      <c r="QLG112" s="4"/>
      <c r="QLH112" s="4"/>
      <c r="QLI112" s="4"/>
      <c r="QLJ112" s="4"/>
      <c r="QLK112" s="4"/>
      <c r="QLL112" s="4"/>
      <c r="QLM112" s="4"/>
      <c r="QLN112" s="4"/>
      <c r="QLO112" s="4"/>
      <c r="QLP112" s="4"/>
      <c r="QLQ112" s="4"/>
      <c r="QLR112" s="4"/>
      <c r="QLS112" s="4"/>
      <c r="QLT112" s="4"/>
      <c r="QLU112" s="4"/>
      <c r="QLV112" s="4"/>
      <c r="QLW112" s="4"/>
      <c r="QLX112" s="4"/>
      <c r="QLY112" s="4"/>
      <c r="QLZ112" s="4"/>
      <c r="QMA112" s="4"/>
      <c r="QMB112" s="4"/>
      <c r="QMC112" s="4"/>
      <c r="QMD112" s="4"/>
      <c r="QME112" s="4"/>
      <c r="QMF112" s="4"/>
      <c r="QMG112" s="4"/>
      <c r="QMH112" s="4"/>
      <c r="QMI112" s="4"/>
      <c r="QMJ112" s="4"/>
      <c r="QMK112" s="4"/>
      <c r="QML112" s="4"/>
      <c r="QMM112" s="4"/>
      <c r="QMN112" s="4"/>
      <c r="QMO112" s="4"/>
      <c r="QMP112" s="4"/>
      <c r="QMQ112" s="4"/>
      <c r="QMR112" s="4"/>
      <c r="QMS112" s="4"/>
      <c r="QMT112" s="4"/>
      <c r="QMU112" s="4"/>
      <c r="QMV112" s="4"/>
      <c r="QMW112" s="4"/>
      <c r="QMX112" s="4"/>
      <c r="QMY112" s="4"/>
      <c r="QMZ112" s="4"/>
      <c r="QNA112" s="4"/>
      <c r="QNB112" s="4"/>
      <c r="QNC112" s="4"/>
      <c r="QND112" s="4"/>
      <c r="QNE112" s="4"/>
      <c r="QNF112" s="4"/>
      <c r="QNG112" s="4"/>
      <c r="QNH112" s="4"/>
      <c r="QNI112" s="4"/>
      <c r="QNJ112" s="4"/>
      <c r="QNK112" s="4"/>
      <c r="QNL112" s="4"/>
      <c r="QNM112" s="4"/>
      <c r="QNN112" s="4"/>
      <c r="QNO112" s="4"/>
      <c r="QNP112" s="4"/>
      <c r="QNQ112" s="4"/>
      <c r="QNR112" s="4"/>
      <c r="QNS112" s="4"/>
      <c r="QNT112" s="4"/>
      <c r="QNU112" s="4"/>
      <c r="QNV112" s="4"/>
      <c r="QNW112" s="4"/>
      <c r="QNX112" s="4"/>
      <c r="QNY112" s="4"/>
      <c r="QNZ112" s="4"/>
      <c r="QOA112" s="4"/>
      <c r="QOB112" s="4"/>
      <c r="QOC112" s="4"/>
      <c r="QOD112" s="4"/>
      <c r="QOE112" s="4"/>
      <c r="QOF112" s="4"/>
      <c r="QOG112" s="4"/>
      <c r="QOH112" s="4"/>
      <c r="QOI112" s="4"/>
      <c r="QOJ112" s="4"/>
      <c r="QOK112" s="4"/>
      <c r="QOL112" s="4"/>
      <c r="QOM112" s="4"/>
      <c r="QON112" s="4"/>
      <c r="QOO112" s="4"/>
      <c r="QOP112" s="4"/>
      <c r="QOQ112" s="4"/>
      <c r="QOR112" s="4"/>
      <c r="QOS112" s="4"/>
      <c r="QOT112" s="4"/>
      <c r="QOU112" s="4"/>
      <c r="QOV112" s="4"/>
      <c r="QOW112" s="4"/>
      <c r="QOX112" s="4"/>
      <c r="QOY112" s="4"/>
      <c r="QOZ112" s="4"/>
      <c r="QPA112" s="4"/>
      <c r="QPB112" s="4"/>
      <c r="QPC112" s="4"/>
      <c r="QPD112" s="4"/>
      <c r="QPE112" s="4"/>
      <c r="QPF112" s="4"/>
      <c r="QPG112" s="4"/>
      <c r="QPH112" s="4"/>
      <c r="QPI112" s="4"/>
      <c r="QPJ112" s="4"/>
      <c r="QPK112" s="4"/>
      <c r="QPL112" s="4"/>
      <c r="QPM112" s="4"/>
      <c r="QPN112" s="4"/>
      <c r="QPO112" s="4"/>
      <c r="QPP112" s="4"/>
      <c r="QPQ112" s="4"/>
      <c r="QPR112" s="4"/>
      <c r="QPS112" s="4"/>
      <c r="QPT112" s="4"/>
      <c r="QPU112" s="4"/>
      <c r="QPV112" s="4"/>
      <c r="QPW112" s="4"/>
      <c r="QPX112" s="4"/>
      <c r="QPY112" s="4"/>
      <c r="QPZ112" s="4"/>
      <c r="QQA112" s="4"/>
      <c r="QQB112" s="4"/>
      <c r="QQC112" s="4"/>
      <c r="QQD112" s="4"/>
      <c r="QQE112" s="4"/>
      <c r="QQF112" s="4"/>
      <c r="QQG112" s="4"/>
      <c r="QQH112" s="4"/>
      <c r="QQI112" s="4"/>
      <c r="QQJ112" s="4"/>
      <c r="QQK112" s="4"/>
      <c r="QQL112" s="4"/>
      <c r="QQM112" s="4"/>
      <c r="QQN112" s="4"/>
      <c r="QQO112" s="4"/>
      <c r="QQP112" s="4"/>
      <c r="QQQ112" s="4"/>
      <c r="QQR112" s="4"/>
      <c r="QQS112" s="4"/>
      <c r="QQT112" s="4"/>
      <c r="QQU112" s="4"/>
      <c r="QQV112" s="4"/>
      <c r="QQW112" s="4"/>
      <c r="QQX112" s="4"/>
      <c r="QQY112" s="4"/>
      <c r="QQZ112" s="4"/>
      <c r="QRA112" s="4"/>
      <c r="QRB112" s="4"/>
      <c r="QRC112" s="4"/>
      <c r="QRD112" s="4"/>
      <c r="QRE112" s="4"/>
      <c r="QRF112" s="4"/>
      <c r="QRG112" s="4"/>
      <c r="QRH112" s="4"/>
      <c r="QRI112" s="4"/>
      <c r="QRJ112" s="4"/>
      <c r="QRK112" s="4"/>
      <c r="QRL112" s="4"/>
      <c r="QRM112" s="4"/>
      <c r="QRN112" s="4"/>
      <c r="QRO112" s="4"/>
      <c r="QRP112" s="4"/>
      <c r="QRQ112" s="4"/>
      <c r="QRR112" s="4"/>
      <c r="QRS112" s="4"/>
      <c r="QRT112" s="4"/>
      <c r="QRU112" s="4"/>
      <c r="QRV112" s="4"/>
      <c r="QRW112" s="4"/>
      <c r="QRX112" s="4"/>
      <c r="QRY112" s="4"/>
      <c r="QRZ112" s="4"/>
      <c r="QSA112" s="4"/>
      <c r="QSB112" s="4"/>
      <c r="QSC112" s="4"/>
      <c r="QSD112" s="4"/>
      <c r="QSE112" s="4"/>
      <c r="QSF112" s="4"/>
      <c r="QSG112" s="4"/>
      <c r="QSH112" s="4"/>
      <c r="QSI112" s="4"/>
      <c r="QSJ112" s="4"/>
      <c r="QSK112" s="4"/>
      <c r="QSL112" s="4"/>
      <c r="QSM112" s="4"/>
      <c r="QSN112" s="4"/>
      <c r="QSO112" s="4"/>
      <c r="QSP112" s="4"/>
      <c r="QSQ112" s="4"/>
      <c r="QSR112" s="4"/>
      <c r="QSS112" s="4"/>
      <c r="QST112" s="4"/>
      <c r="QSU112" s="4"/>
      <c r="QSV112" s="4"/>
      <c r="QSW112" s="4"/>
      <c r="QSX112" s="4"/>
      <c r="QSY112" s="4"/>
      <c r="QSZ112" s="4"/>
      <c r="QTA112" s="4"/>
      <c r="QTB112" s="4"/>
      <c r="QTC112" s="4"/>
      <c r="QTD112" s="4"/>
      <c r="QTE112" s="4"/>
      <c r="QTF112" s="4"/>
      <c r="QTG112" s="4"/>
      <c r="QTH112" s="4"/>
      <c r="QTI112" s="4"/>
      <c r="QTJ112" s="4"/>
      <c r="QTK112" s="4"/>
      <c r="QTL112" s="4"/>
      <c r="QTM112" s="4"/>
      <c r="QTN112" s="4"/>
      <c r="QTO112" s="4"/>
      <c r="QTP112" s="4"/>
      <c r="QTQ112" s="4"/>
      <c r="QTR112" s="4"/>
      <c r="QTS112" s="4"/>
      <c r="QTT112" s="4"/>
      <c r="QTU112" s="4"/>
      <c r="QTV112" s="4"/>
      <c r="QTW112" s="4"/>
      <c r="QTX112" s="4"/>
      <c r="QTY112" s="4"/>
      <c r="QTZ112" s="4"/>
      <c r="QUA112" s="4"/>
      <c r="QUB112" s="4"/>
      <c r="QUC112" s="4"/>
      <c r="QUD112" s="4"/>
      <c r="QUE112" s="4"/>
      <c r="QUF112" s="4"/>
      <c r="QUG112" s="4"/>
      <c r="QUH112" s="4"/>
      <c r="QUI112" s="4"/>
      <c r="QUJ112" s="4"/>
      <c r="QUK112" s="4"/>
      <c r="QUL112" s="4"/>
      <c r="QUM112" s="4"/>
      <c r="QUN112" s="4"/>
      <c r="QUO112" s="4"/>
      <c r="QUP112" s="4"/>
      <c r="QUQ112" s="4"/>
      <c r="QUR112" s="4"/>
      <c r="QUS112" s="4"/>
      <c r="QUT112" s="4"/>
      <c r="QUU112" s="4"/>
      <c r="QUV112" s="4"/>
      <c r="QUW112" s="4"/>
      <c r="QUX112" s="4"/>
      <c r="QUY112" s="4"/>
      <c r="QUZ112" s="4"/>
      <c r="QVA112" s="4"/>
      <c r="QVB112" s="4"/>
      <c r="QVC112" s="4"/>
      <c r="QVD112" s="4"/>
      <c r="QVE112" s="4"/>
      <c r="QVF112" s="4"/>
      <c r="QVG112" s="4"/>
      <c r="QVH112" s="4"/>
      <c r="QVI112" s="4"/>
      <c r="QVJ112" s="4"/>
      <c r="QVK112" s="4"/>
      <c r="QVL112" s="4"/>
      <c r="QVM112" s="4"/>
      <c r="QVN112" s="4"/>
      <c r="QVO112" s="4"/>
      <c r="QVP112" s="4"/>
      <c r="QVQ112" s="4"/>
      <c r="QVR112" s="4"/>
      <c r="QVS112" s="4"/>
      <c r="QVT112" s="4"/>
      <c r="QVU112" s="4"/>
      <c r="QVV112" s="4"/>
      <c r="QVW112" s="4"/>
      <c r="QVX112" s="4"/>
      <c r="QVY112" s="4"/>
      <c r="QVZ112" s="4"/>
      <c r="QWA112" s="4"/>
      <c r="QWB112" s="4"/>
      <c r="QWC112" s="4"/>
      <c r="QWD112" s="4"/>
      <c r="QWE112" s="4"/>
      <c r="QWF112" s="4"/>
      <c r="QWG112" s="4"/>
      <c r="QWH112" s="4"/>
      <c r="QWI112" s="4"/>
      <c r="QWJ112" s="4"/>
      <c r="QWK112" s="4"/>
      <c r="QWL112" s="4"/>
      <c r="QWM112" s="4"/>
      <c r="QWN112" s="4"/>
      <c r="QWO112" s="4"/>
      <c r="QWP112" s="4"/>
      <c r="QWQ112" s="4"/>
      <c r="QWR112" s="4"/>
      <c r="QWS112" s="4"/>
      <c r="QWT112" s="4"/>
      <c r="QWU112" s="4"/>
      <c r="QWV112" s="4"/>
      <c r="QWW112" s="4"/>
      <c r="QWX112" s="4"/>
      <c r="QWY112" s="4"/>
      <c r="QWZ112" s="4"/>
      <c r="QXA112" s="4"/>
      <c r="QXB112" s="4"/>
      <c r="QXC112" s="4"/>
      <c r="QXD112" s="4"/>
      <c r="QXE112" s="4"/>
      <c r="QXF112" s="4"/>
      <c r="QXG112" s="4"/>
      <c r="QXH112" s="4"/>
      <c r="QXI112" s="4"/>
      <c r="QXJ112" s="4"/>
      <c r="QXK112" s="4"/>
      <c r="QXL112" s="4"/>
      <c r="QXM112" s="4"/>
      <c r="QXN112" s="4"/>
      <c r="QXO112" s="4"/>
      <c r="QXP112" s="4"/>
      <c r="QXQ112" s="4"/>
      <c r="QXR112" s="4"/>
      <c r="QXS112" s="4"/>
      <c r="QXT112" s="4"/>
      <c r="QXU112" s="4"/>
      <c r="QXV112" s="4"/>
      <c r="QXW112" s="4"/>
      <c r="QXX112" s="4"/>
      <c r="QXY112" s="4"/>
      <c r="QXZ112" s="4"/>
      <c r="QYA112" s="4"/>
      <c r="QYB112" s="4"/>
      <c r="QYC112" s="4"/>
      <c r="QYD112" s="4"/>
      <c r="QYE112" s="4"/>
      <c r="QYF112" s="4"/>
      <c r="QYG112" s="4"/>
      <c r="QYH112" s="4"/>
      <c r="QYI112" s="4"/>
      <c r="QYJ112" s="4"/>
      <c r="QYK112" s="4"/>
      <c r="QYL112" s="4"/>
      <c r="QYM112" s="4"/>
      <c r="QYN112" s="4"/>
      <c r="QYO112" s="4"/>
      <c r="QYP112" s="4"/>
      <c r="QYQ112" s="4"/>
      <c r="QYR112" s="4"/>
      <c r="QYS112" s="4"/>
      <c r="QYT112" s="4"/>
      <c r="QYU112" s="4"/>
      <c r="QYV112" s="4"/>
      <c r="QYW112" s="4"/>
      <c r="QYX112" s="4"/>
      <c r="QYY112" s="4"/>
      <c r="QYZ112" s="4"/>
      <c r="QZA112" s="4"/>
      <c r="QZB112" s="4"/>
      <c r="QZC112" s="4"/>
      <c r="QZD112" s="4"/>
      <c r="QZE112" s="4"/>
      <c r="QZF112" s="4"/>
      <c r="QZG112" s="4"/>
      <c r="QZH112" s="4"/>
      <c r="QZI112" s="4"/>
      <c r="QZJ112" s="4"/>
      <c r="QZK112" s="4"/>
      <c r="QZL112" s="4"/>
      <c r="QZM112" s="4"/>
      <c r="QZN112" s="4"/>
      <c r="QZO112" s="4"/>
      <c r="QZP112" s="4"/>
      <c r="QZQ112" s="4"/>
      <c r="QZR112" s="4"/>
      <c r="QZS112" s="4"/>
      <c r="QZT112" s="4"/>
      <c r="QZU112" s="4"/>
      <c r="QZV112" s="4"/>
      <c r="QZW112" s="4"/>
      <c r="QZX112" s="4"/>
      <c r="QZY112" s="4"/>
      <c r="QZZ112" s="4"/>
      <c r="RAA112" s="4"/>
      <c r="RAB112" s="4"/>
      <c r="RAC112" s="4"/>
      <c r="RAD112" s="4"/>
      <c r="RAE112" s="4"/>
      <c r="RAF112" s="4"/>
      <c r="RAG112" s="4"/>
      <c r="RAH112" s="4"/>
      <c r="RAI112" s="4"/>
      <c r="RAJ112" s="4"/>
      <c r="RAK112" s="4"/>
      <c r="RAL112" s="4"/>
      <c r="RAM112" s="4"/>
      <c r="RAN112" s="4"/>
      <c r="RAO112" s="4"/>
      <c r="RAP112" s="4"/>
      <c r="RAQ112" s="4"/>
      <c r="RAR112" s="4"/>
      <c r="RAS112" s="4"/>
      <c r="RAT112" s="4"/>
      <c r="RAU112" s="4"/>
      <c r="RAV112" s="4"/>
      <c r="RAW112" s="4"/>
      <c r="RAX112" s="4"/>
      <c r="RAY112" s="4"/>
      <c r="RAZ112" s="4"/>
      <c r="RBA112" s="4"/>
      <c r="RBB112" s="4"/>
      <c r="RBC112" s="4"/>
      <c r="RBD112" s="4"/>
      <c r="RBE112" s="4"/>
      <c r="RBF112" s="4"/>
      <c r="RBG112" s="4"/>
      <c r="RBH112" s="4"/>
      <c r="RBI112" s="4"/>
      <c r="RBJ112" s="4"/>
      <c r="RBK112" s="4"/>
      <c r="RBL112" s="4"/>
      <c r="RBM112" s="4"/>
      <c r="RBN112" s="4"/>
      <c r="RBO112" s="4"/>
      <c r="RBP112" s="4"/>
      <c r="RBQ112" s="4"/>
      <c r="RBR112" s="4"/>
      <c r="RBS112" s="4"/>
      <c r="RBT112" s="4"/>
      <c r="RBU112" s="4"/>
      <c r="RBV112" s="4"/>
      <c r="RBW112" s="4"/>
      <c r="RBX112" s="4"/>
      <c r="RBY112" s="4"/>
      <c r="RBZ112" s="4"/>
      <c r="RCA112" s="4"/>
      <c r="RCB112" s="4"/>
      <c r="RCC112" s="4"/>
      <c r="RCD112" s="4"/>
      <c r="RCE112" s="4"/>
      <c r="RCF112" s="4"/>
      <c r="RCG112" s="4"/>
      <c r="RCH112" s="4"/>
      <c r="RCI112" s="4"/>
      <c r="RCJ112" s="4"/>
      <c r="RCK112" s="4"/>
      <c r="RCL112" s="4"/>
      <c r="RCM112" s="4"/>
      <c r="RCN112" s="4"/>
      <c r="RCO112" s="4"/>
      <c r="RCP112" s="4"/>
      <c r="RCQ112" s="4"/>
      <c r="RCR112" s="4"/>
      <c r="RCS112" s="4"/>
      <c r="RCT112" s="4"/>
      <c r="RCU112" s="4"/>
      <c r="RCV112" s="4"/>
      <c r="RCW112" s="4"/>
      <c r="RCX112" s="4"/>
      <c r="RCY112" s="4"/>
      <c r="RCZ112" s="4"/>
      <c r="RDA112" s="4"/>
      <c r="RDB112" s="4"/>
      <c r="RDC112" s="4"/>
      <c r="RDD112" s="4"/>
      <c r="RDE112" s="4"/>
      <c r="RDF112" s="4"/>
      <c r="RDG112" s="4"/>
      <c r="RDH112" s="4"/>
      <c r="RDI112" s="4"/>
      <c r="RDJ112" s="4"/>
      <c r="RDK112" s="4"/>
      <c r="RDL112" s="4"/>
      <c r="RDM112" s="4"/>
      <c r="RDN112" s="4"/>
      <c r="RDO112" s="4"/>
      <c r="RDP112" s="4"/>
      <c r="RDQ112" s="4"/>
      <c r="RDR112" s="4"/>
      <c r="RDS112" s="4"/>
      <c r="RDT112" s="4"/>
      <c r="RDU112" s="4"/>
      <c r="RDV112" s="4"/>
      <c r="RDW112" s="4"/>
      <c r="RDX112" s="4"/>
      <c r="RDY112" s="4"/>
      <c r="RDZ112" s="4"/>
      <c r="REA112" s="4"/>
      <c r="REB112" s="4"/>
      <c r="REC112" s="4"/>
      <c r="RED112" s="4"/>
      <c r="REE112" s="4"/>
      <c r="REF112" s="4"/>
      <c r="REG112" s="4"/>
      <c r="REH112" s="4"/>
      <c r="REI112" s="4"/>
      <c r="REJ112" s="4"/>
      <c r="REK112" s="4"/>
      <c r="REL112" s="4"/>
      <c r="REM112" s="4"/>
      <c r="REN112" s="4"/>
      <c r="REO112" s="4"/>
      <c r="REP112" s="4"/>
      <c r="REQ112" s="4"/>
      <c r="RER112" s="4"/>
      <c r="RES112" s="4"/>
      <c r="RET112" s="4"/>
      <c r="REU112" s="4"/>
      <c r="REV112" s="4"/>
      <c r="REW112" s="4"/>
      <c r="REX112" s="4"/>
      <c r="REY112" s="4"/>
      <c r="REZ112" s="4"/>
      <c r="RFA112" s="4"/>
      <c r="RFB112" s="4"/>
      <c r="RFC112" s="4"/>
      <c r="RFD112" s="4"/>
      <c r="RFE112" s="4"/>
      <c r="RFF112" s="4"/>
      <c r="RFG112" s="4"/>
      <c r="RFH112" s="4"/>
      <c r="RFI112" s="4"/>
      <c r="RFJ112" s="4"/>
      <c r="RFK112" s="4"/>
      <c r="RFL112" s="4"/>
      <c r="RFM112" s="4"/>
      <c r="RFN112" s="4"/>
      <c r="RFO112" s="4"/>
      <c r="RFP112" s="4"/>
      <c r="RFQ112" s="4"/>
      <c r="RFR112" s="4"/>
      <c r="RFS112" s="4"/>
      <c r="RFT112" s="4"/>
      <c r="RFU112" s="4"/>
      <c r="RFV112" s="4"/>
      <c r="RFW112" s="4"/>
      <c r="RFX112" s="4"/>
      <c r="RFY112" s="4"/>
      <c r="RFZ112" s="4"/>
      <c r="RGA112" s="4"/>
      <c r="RGB112" s="4"/>
      <c r="RGC112" s="4"/>
      <c r="RGD112" s="4"/>
      <c r="RGE112" s="4"/>
      <c r="RGF112" s="4"/>
      <c r="RGG112" s="4"/>
      <c r="RGH112" s="4"/>
      <c r="RGI112" s="4"/>
      <c r="RGJ112" s="4"/>
      <c r="RGK112" s="4"/>
      <c r="RGL112" s="4"/>
      <c r="RGM112" s="4"/>
      <c r="RGN112" s="4"/>
      <c r="RGO112" s="4"/>
      <c r="RGP112" s="4"/>
      <c r="RGQ112" s="4"/>
      <c r="RGR112" s="4"/>
      <c r="RGS112" s="4"/>
      <c r="RGT112" s="4"/>
      <c r="RGU112" s="4"/>
      <c r="RGV112" s="4"/>
      <c r="RGW112" s="4"/>
      <c r="RGX112" s="4"/>
      <c r="RGY112" s="4"/>
      <c r="RGZ112" s="4"/>
      <c r="RHA112" s="4"/>
      <c r="RHB112" s="4"/>
      <c r="RHC112" s="4"/>
      <c r="RHD112" s="4"/>
      <c r="RHE112" s="4"/>
      <c r="RHF112" s="4"/>
      <c r="RHG112" s="4"/>
      <c r="RHH112" s="4"/>
      <c r="RHI112" s="4"/>
      <c r="RHJ112" s="4"/>
      <c r="RHK112" s="4"/>
      <c r="RHL112" s="4"/>
      <c r="RHM112" s="4"/>
      <c r="RHN112" s="4"/>
      <c r="RHO112" s="4"/>
      <c r="RHP112" s="4"/>
      <c r="RHQ112" s="4"/>
      <c r="RHR112" s="4"/>
      <c r="RHS112" s="4"/>
      <c r="RHT112" s="4"/>
      <c r="RHU112" s="4"/>
      <c r="RHV112" s="4"/>
      <c r="RHW112" s="4"/>
      <c r="RHX112" s="4"/>
      <c r="RHY112" s="4"/>
      <c r="RHZ112" s="4"/>
      <c r="RIA112" s="4"/>
      <c r="RIB112" s="4"/>
      <c r="RIC112" s="4"/>
      <c r="RID112" s="4"/>
      <c r="RIE112" s="4"/>
      <c r="RIF112" s="4"/>
      <c r="RIG112" s="4"/>
      <c r="RIH112" s="4"/>
      <c r="RII112" s="4"/>
      <c r="RIJ112" s="4"/>
      <c r="RIK112" s="4"/>
      <c r="RIL112" s="4"/>
      <c r="RIM112" s="4"/>
      <c r="RIN112" s="4"/>
      <c r="RIO112" s="4"/>
      <c r="RIP112" s="4"/>
      <c r="RIQ112" s="4"/>
      <c r="RIR112" s="4"/>
      <c r="RIS112" s="4"/>
      <c r="RIT112" s="4"/>
      <c r="RIU112" s="4"/>
      <c r="RIV112" s="4"/>
      <c r="RIW112" s="4"/>
      <c r="RIX112" s="4"/>
      <c r="RIY112" s="4"/>
      <c r="RIZ112" s="4"/>
      <c r="RJA112" s="4"/>
      <c r="RJB112" s="4"/>
      <c r="RJC112" s="4"/>
      <c r="RJD112" s="4"/>
      <c r="RJE112" s="4"/>
      <c r="RJF112" s="4"/>
      <c r="RJG112" s="4"/>
      <c r="RJH112" s="4"/>
      <c r="RJI112" s="4"/>
      <c r="RJJ112" s="4"/>
      <c r="RJK112" s="4"/>
      <c r="RJL112" s="4"/>
      <c r="RJM112" s="4"/>
      <c r="RJN112" s="4"/>
      <c r="RJO112" s="4"/>
      <c r="RJP112" s="4"/>
      <c r="RJQ112" s="4"/>
      <c r="RJR112" s="4"/>
      <c r="RJS112" s="4"/>
      <c r="RJT112" s="4"/>
      <c r="RJU112" s="4"/>
      <c r="RJV112" s="4"/>
      <c r="RJW112" s="4"/>
      <c r="RJX112" s="4"/>
      <c r="RJY112" s="4"/>
      <c r="RJZ112" s="4"/>
      <c r="RKA112" s="4"/>
      <c r="RKB112" s="4"/>
      <c r="RKC112" s="4"/>
      <c r="RKD112" s="4"/>
      <c r="RKE112" s="4"/>
      <c r="RKF112" s="4"/>
      <c r="RKG112" s="4"/>
      <c r="RKH112" s="4"/>
      <c r="RKI112" s="4"/>
      <c r="RKJ112" s="4"/>
      <c r="RKK112" s="4"/>
      <c r="RKL112" s="4"/>
      <c r="RKM112" s="4"/>
      <c r="RKN112" s="4"/>
      <c r="RKO112" s="4"/>
      <c r="RKP112" s="4"/>
      <c r="RKQ112" s="4"/>
      <c r="RKR112" s="4"/>
      <c r="RKS112" s="4"/>
      <c r="RKT112" s="4"/>
      <c r="RKU112" s="4"/>
      <c r="RKV112" s="4"/>
      <c r="RKW112" s="4"/>
      <c r="RKX112" s="4"/>
      <c r="RKY112" s="4"/>
      <c r="RKZ112" s="4"/>
      <c r="RLA112" s="4"/>
      <c r="RLB112" s="4"/>
      <c r="RLC112" s="4"/>
      <c r="RLD112" s="4"/>
      <c r="RLE112" s="4"/>
      <c r="RLF112" s="4"/>
      <c r="RLG112" s="4"/>
      <c r="RLH112" s="4"/>
      <c r="RLI112" s="4"/>
      <c r="RLJ112" s="4"/>
      <c r="RLK112" s="4"/>
      <c r="RLL112" s="4"/>
      <c r="RLM112" s="4"/>
      <c r="RLN112" s="4"/>
      <c r="RLO112" s="4"/>
      <c r="RLP112" s="4"/>
      <c r="RLQ112" s="4"/>
      <c r="RLR112" s="4"/>
      <c r="RLS112" s="4"/>
      <c r="RLT112" s="4"/>
      <c r="RLU112" s="4"/>
      <c r="RLV112" s="4"/>
      <c r="RLW112" s="4"/>
      <c r="RLX112" s="4"/>
      <c r="RLY112" s="4"/>
      <c r="RLZ112" s="4"/>
      <c r="RMA112" s="4"/>
      <c r="RMB112" s="4"/>
      <c r="RMC112" s="4"/>
      <c r="RMD112" s="4"/>
      <c r="RME112" s="4"/>
      <c r="RMF112" s="4"/>
      <c r="RMG112" s="4"/>
      <c r="RMH112" s="4"/>
      <c r="RMI112" s="4"/>
      <c r="RMJ112" s="4"/>
      <c r="RMK112" s="4"/>
      <c r="RML112" s="4"/>
      <c r="RMM112" s="4"/>
      <c r="RMN112" s="4"/>
      <c r="RMO112" s="4"/>
      <c r="RMP112" s="4"/>
      <c r="RMQ112" s="4"/>
      <c r="RMR112" s="4"/>
      <c r="RMS112" s="4"/>
      <c r="RMT112" s="4"/>
      <c r="RMU112" s="4"/>
      <c r="RMV112" s="4"/>
      <c r="RMW112" s="4"/>
      <c r="RMX112" s="4"/>
      <c r="RMY112" s="4"/>
      <c r="RMZ112" s="4"/>
      <c r="RNA112" s="4"/>
      <c r="RNB112" s="4"/>
      <c r="RNC112" s="4"/>
      <c r="RND112" s="4"/>
      <c r="RNE112" s="4"/>
      <c r="RNF112" s="4"/>
      <c r="RNG112" s="4"/>
      <c r="RNH112" s="4"/>
      <c r="RNI112" s="4"/>
      <c r="RNJ112" s="4"/>
      <c r="RNK112" s="4"/>
      <c r="RNL112" s="4"/>
      <c r="RNM112" s="4"/>
      <c r="RNN112" s="4"/>
      <c r="RNO112" s="4"/>
      <c r="RNP112" s="4"/>
      <c r="RNQ112" s="4"/>
      <c r="RNR112" s="4"/>
      <c r="RNS112" s="4"/>
      <c r="RNT112" s="4"/>
      <c r="RNU112" s="4"/>
      <c r="RNV112" s="4"/>
      <c r="RNW112" s="4"/>
      <c r="RNX112" s="4"/>
      <c r="RNY112" s="4"/>
      <c r="RNZ112" s="4"/>
      <c r="ROA112" s="4"/>
      <c r="ROB112" s="4"/>
      <c r="ROC112" s="4"/>
      <c r="ROD112" s="4"/>
      <c r="ROE112" s="4"/>
      <c r="ROF112" s="4"/>
      <c r="ROG112" s="4"/>
      <c r="ROH112" s="4"/>
      <c r="ROI112" s="4"/>
      <c r="ROJ112" s="4"/>
      <c r="ROK112" s="4"/>
      <c r="ROL112" s="4"/>
      <c r="ROM112" s="4"/>
      <c r="RON112" s="4"/>
      <c r="ROO112" s="4"/>
      <c r="ROP112" s="4"/>
      <c r="ROQ112" s="4"/>
      <c r="ROR112" s="4"/>
      <c r="ROS112" s="4"/>
      <c r="ROT112" s="4"/>
      <c r="ROU112" s="4"/>
      <c r="ROV112" s="4"/>
      <c r="ROW112" s="4"/>
      <c r="ROX112" s="4"/>
      <c r="ROY112" s="4"/>
      <c r="ROZ112" s="4"/>
      <c r="RPA112" s="4"/>
      <c r="RPB112" s="4"/>
      <c r="RPC112" s="4"/>
      <c r="RPD112" s="4"/>
      <c r="RPE112" s="4"/>
      <c r="RPF112" s="4"/>
      <c r="RPG112" s="4"/>
      <c r="RPH112" s="4"/>
      <c r="RPI112" s="4"/>
      <c r="RPJ112" s="4"/>
      <c r="RPK112" s="4"/>
      <c r="RPL112" s="4"/>
      <c r="RPM112" s="4"/>
      <c r="RPN112" s="4"/>
      <c r="RPO112" s="4"/>
      <c r="RPP112" s="4"/>
      <c r="RPQ112" s="4"/>
      <c r="RPR112" s="4"/>
      <c r="RPS112" s="4"/>
      <c r="RPT112" s="4"/>
      <c r="RPU112" s="4"/>
      <c r="RPV112" s="4"/>
      <c r="RPW112" s="4"/>
      <c r="RPX112" s="4"/>
      <c r="RPY112" s="4"/>
      <c r="RPZ112" s="4"/>
      <c r="RQA112" s="4"/>
      <c r="RQB112" s="4"/>
      <c r="RQC112" s="4"/>
      <c r="RQD112" s="4"/>
      <c r="RQE112" s="4"/>
      <c r="RQF112" s="4"/>
      <c r="RQG112" s="4"/>
      <c r="RQH112" s="4"/>
      <c r="RQI112" s="4"/>
      <c r="RQJ112" s="4"/>
      <c r="RQK112" s="4"/>
      <c r="RQL112" s="4"/>
      <c r="RQM112" s="4"/>
      <c r="RQN112" s="4"/>
      <c r="RQO112" s="4"/>
      <c r="RQP112" s="4"/>
      <c r="RQQ112" s="4"/>
      <c r="RQR112" s="4"/>
      <c r="RQS112" s="4"/>
      <c r="RQT112" s="4"/>
      <c r="RQU112" s="4"/>
      <c r="RQV112" s="4"/>
      <c r="RQW112" s="4"/>
      <c r="RQX112" s="4"/>
      <c r="RQY112" s="4"/>
      <c r="RQZ112" s="4"/>
      <c r="RRA112" s="4"/>
      <c r="RRB112" s="4"/>
      <c r="RRC112" s="4"/>
      <c r="RRD112" s="4"/>
      <c r="RRE112" s="4"/>
      <c r="RRF112" s="4"/>
      <c r="RRG112" s="4"/>
      <c r="RRH112" s="4"/>
      <c r="RRI112" s="4"/>
      <c r="RRJ112" s="4"/>
      <c r="RRK112" s="4"/>
      <c r="RRL112" s="4"/>
      <c r="RRM112" s="4"/>
      <c r="RRN112" s="4"/>
      <c r="RRO112" s="4"/>
      <c r="RRP112" s="4"/>
      <c r="RRQ112" s="4"/>
      <c r="RRR112" s="4"/>
      <c r="RRS112" s="4"/>
      <c r="RRT112" s="4"/>
      <c r="RRU112" s="4"/>
      <c r="RRV112" s="4"/>
      <c r="RRW112" s="4"/>
      <c r="RRX112" s="4"/>
      <c r="RRY112" s="4"/>
      <c r="RRZ112" s="4"/>
      <c r="RSA112" s="4"/>
      <c r="RSB112" s="4"/>
      <c r="RSC112" s="4"/>
      <c r="RSD112" s="4"/>
      <c r="RSE112" s="4"/>
      <c r="RSF112" s="4"/>
      <c r="RSG112" s="4"/>
      <c r="RSH112" s="4"/>
      <c r="RSI112" s="4"/>
      <c r="RSJ112" s="4"/>
      <c r="RSK112" s="4"/>
      <c r="RSL112" s="4"/>
      <c r="RSM112" s="4"/>
      <c r="RSN112" s="4"/>
      <c r="RSO112" s="4"/>
      <c r="RSP112" s="4"/>
      <c r="RSQ112" s="4"/>
      <c r="RSR112" s="4"/>
      <c r="RSS112" s="4"/>
      <c r="RST112" s="4"/>
      <c r="RSU112" s="4"/>
      <c r="RSV112" s="4"/>
      <c r="RSW112" s="4"/>
      <c r="RSX112" s="4"/>
      <c r="RSY112" s="4"/>
      <c r="RSZ112" s="4"/>
      <c r="RTA112" s="4"/>
      <c r="RTB112" s="4"/>
      <c r="RTC112" s="4"/>
      <c r="RTD112" s="4"/>
      <c r="RTE112" s="4"/>
      <c r="RTF112" s="4"/>
      <c r="RTG112" s="4"/>
      <c r="RTH112" s="4"/>
      <c r="RTI112" s="4"/>
      <c r="RTJ112" s="4"/>
      <c r="RTK112" s="4"/>
      <c r="RTL112" s="4"/>
      <c r="RTM112" s="4"/>
      <c r="RTN112" s="4"/>
      <c r="RTO112" s="4"/>
      <c r="RTP112" s="4"/>
      <c r="RTQ112" s="4"/>
      <c r="RTR112" s="4"/>
      <c r="RTS112" s="4"/>
      <c r="RTT112" s="4"/>
      <c r="RTU112" s="4"/>
      <c r="RTV112" s="4"/>
      <c r="RTW112" s="4"/>
      <c r="RTX112" s="4"/>
      <c r="RTY112" s="4"/>
      <c r="RTZ112" s="4"/>
      <c r="RUA112" s="4"/>
      <c r="RUB112" s="4"/>
      <c r="RUC112" s="4"/>
      <c r="RUD112" s="4"/>
      <c r="RUE112" s="4"/>
      <c r="RUF112" s="4"/>
      <c r="RUG112" s="4"/>
      <c r="RUH112" s="4"/>
      <c r="RUI112" s="4"/>
      <c r="RUJ112" s="4"/>
      <c r="RUK112" s="4"/>
      <c r="RUL112" s="4"/>
      <c r="RUM112" s="4"/>
      <c r="RUN112" s="4"/>
      <c r="RUO112" s="4"/>
      <c r="RUP112" s="4"/>
      <c r="RUQ112" s="4"/>
      <c r="RUR112" s="4"/>
      <c r="RUS112" s="4"/>
      <c r="RUT112" s="4"/>
      <c r="RUU112" s="4"/>
      <c r="RUV112" s="4"/>
      <c r="RUW112" s="4"/>
      <c r="RUX112" s="4"/>
      <c r="RUY112" s="4"/>
      <c r="RUZ112" s="4"/>
      <c r="RVA112" s="4"/>
      <c r="RVB112" s="4"/>
      <c r="RVC112" s="4"/>
      <c r="RVD112" s="4"/>
      <c r="RVE112" s="4"/>
      <c r="RVF112" s="4"/>
      <c r="RVG112" s="4"/>
      <c r="RVH112" s="4"/>
      <c r="RVI112" s="4"/>
      <c r="RVJ112" s="4"/>
      <c r="RVK112" s="4"/>
      <c r="RVL112" s="4"/>
      <c r="RVM112" s="4"/>
      <c r="RVN112" s="4"/>
      <c r="RVO112" s="4"/>
      <c r="RVP112" s="4"/>
      <c r="RVQ112" s="4"/>
      <c r="RVR112" s="4"/>
      <c r="RVS112" s="4"/>
      <c r="RVT112" s="4"/>
      <c r="RVU112" s="4"/>
      <c r="RVV112" s="4"/>
      <c r="RVW112" s="4"/>
      <c r="RVX112" s="4"/>
      <c r="RVY112" s="4"/>
      <c r="RVZ112" s="4"/>
      <c r="RWA112" s="4"/>
      <c r="RWB112" s="4"/>
      <c r="RWC112" s="4"/>
      <c r="RWD112" s="4"/>
      <c r="RWE112" s="4"/>
      <c r="RWF112" s="4"/>
      <c r="RWG112" s="4"/>
      <c r="RWH112" s="4"/>
      <c r="RWI112" s="4"/>
      <c r="RWJ112" s="4"/>
      <c r="RWK112" s="4"/>
      <c r="RWL112" s="4"/>
      <c r="RWM112" s="4"/>
      <c r="RWN112" s="4"/>
      <c r="RWO112" s="4"/>
      <c r="RWP112" s="4"/>
      <c r="RWQ112" s="4"/>
      <c r="RWR112" s="4"/>
      <c r="RWS112" s="4"/>
      <c r="RWT112" s="4"/>
      <c r="RWU112" s="4"/>
      <c r="RWV112" s="4"/>
      <c r="RWW112" s="4"/>
      <c r="RWX112" s="4"/>
      <c r="RWY112" s="4"/>
      <c r="RWZ112" s="4"/>
      <c r="RXA112" s="4"/>
      <c r="RXB112" s="4"/>
      <c r="RXC112" s="4"/>
      <c r="RXD112" s="4"/>
      <c r="RXE112" s="4"/>
      <c r="RXF112" s="4"/>
      <c r="RXG112" s="4"/>
      <c r="RXH112" s="4"/>
      <c r="RXI112" s="4"/>
      <c r="RXJ112" s="4"/>
      <c r="RXK112" s="4"/>
      <c r="RXL112" s="4"/>
      <c r="RXM112" s="4"/>
      <c r="RXN112" s="4"/>
      <c r="RXO112" s="4"/>
      <c r="RXP112" s="4"/>
      <c r="RXQ112" s="4"/>
      <c r="RXR112" s="4"/>
      <c r="RXS112" s="4"/>
      <c r="RXT112" s="4"/>
      <c r="RXU112" s="4"/>
      <c r="RXV112" s="4"/>
      <c r="RXW112" s="4"/>
      <c r="RXX112" s="4"/>
      <c r="RXY112" s="4"/>
      <c r="RXZ112" s="4"/>
      <c r="RYA112" s="4"/>
      <c r="RYB112" s="4"/>
      <c r="RYC112" s="4"/>
      <c r="RYD112" s="4"/>
      <c r="RYE112" s="4"/>
      <c r="RYF112" s="4"/>
      <c r="RYG112" s="4"/>
      <c r="RYH112" s="4"/>
      <c r="RYI112" s="4"/>
      <c r="RYJ112" s="4"/>
      <c r="RYK112" s="4"/>
      <c r="RYL112" s="4"/>
      <c r="RYM112" s="4"/>
      <c r="RYN112" s="4"/>
      <c r="RYO112" s="4"/>
      <c r="RYP112" s="4"/>
      <c r="RYQ112" s="4"/>
      <c r="RYR112" s="4"/>
      <c r="RYS112" s="4"/>
      <c r="RYT112" s="4"/>
      <c r="RYU112" s="4"/>
      <c r="RYV112" s="4"/>
      <c r="RYW112" s="4"/>
      <c r="RYX112" s="4"/>
      <c r="RYY112" s="4"/>
      <c r="RYZ112" s="4"/>
      <c r="RZA112" s="4"/>
      <c r="RZB112" s="4"/>
      <c r="RZC112" s="4"/>
      <c r="RZD112" s="4"/>
      <c r="RZE112" s="4"/>
      <c r="RZF112" s="4"/>
      <c r="RZG112" s="4"/>
      <c r="RZH112" s="4"/>
      <c r="RZI112" s="4"/>
      <c r="RZJ112" s="4"/>
      <c r="RZK112" s="4"/>
      <c r="RZL112" s="4"/>
      <c r="RZM112" s="4"/>
      <c r="RZN112" s="4"/>
      <c r="RZO112" s="4"/>
      <c r="RZP112" s="4"/>
      <c r="RZQ112" s="4"/>
      <c r="RZR112" s="4"/>
      <c r="RZS112" s="4"/>
      <c r="RZT112" s="4"/>
      <c r="RZU112" s="4"/>
      <c r="RZV112" s="4"/>
      <c r="RZW112" s="4"/>
      <c r="RZX112" s="4"/>
      <c r="RZY112" s="4"/>
      <c r="RZZ112" s="4"/>
      <c r="SAA112" s="4"/>
      <c r="SAB112" s="4"/>
      <c r="SAC112" s="4"/>
      <c r="SAD112" s="4"/>
      <c r="SAE112" s="4"/>
      <c r="SAF112" s="4"/>
      <c r="SAG112" s="4"/>
      <c r="SAH112" s="4"/>
      <c r="SAI112" s="4"/>
      <c r="SAJ112" s="4"/>
      <c r="SAK112" s="4"/>
      <c r="SAL112" s="4"/>
      <c r="SAM112" s="4"/>
      <c r="SAN112" s="4"/>
      <c r="SAO112" s="4"/>
      <c r="SAP112" s="4"/>
      <c r="SAQ112" s="4"/>
      <c r="SAR112" s="4"/>
      <c r="SAS112" s="4"/>
      <c r="SAT112" s="4"/>
      <c r="SAU112" s="4"/>
      <c r="SAV112" s="4"/>
      <c r="SAW112" s="4"/>
      <c r="SAX112" s="4"/>
      <c r="SAY112" s="4"/>
      <c r="SAZ112" s="4"/>
      <c r="SBA112" s="4"/>
      <c r="SBB112" s="4"/>
      <c r="SBC112" s="4"/>
      <c r="SBD112" s="4"/>
      <c r="SBE112" s="4"/>
      <c r="SBF112" s="4"/>
      <c r="SBG112" s="4"/>
      <c r="SBH112" s="4"/>
      <c r="SBI112" s="4"/>
      <c r="SBJ112" s="4"/>
      <c r="SBK112" s="4"/>
      <c r="SBL112" s="4"/>
      <c r="SBM112" s="4"/>
      <c r="SBN112" s="4"/>
      <c r="SBO112" s="4"/>
      <c r="SBP112" s="4"/>
      <c r="SBQ112" s="4"/>
      <c r="SBR112" s="4"/>
      <c r="SBS112" s="4"/>
      <c r="SBT112" s="4"/>
      <c r="SBU112" s="4"/>
      <c r="SBV112" s="4"/>
      <c r="SBW112" s="4"/>
      <c r="SBX112" s="4"/>
      <c r="SBY112" s="4"/>
      <c r="SBZ112" s="4"/>
      <c r="SCA112" s="4"/>
      <c r="SCB112" s="4"/>
      <c r="SCC112" s="4"/>
      <c r="SCD112" s="4"/>
      <c r="SCE112" s="4"/>
      <c r="SCF112" s="4"/>
      <c r="SCG112" s="4"/>
      <c r="SCH112" s="4"/>
      <c r="SCI112" s="4"/>
      <c r="SCJ112" s="4"/>
      <c r="SCK112" s="4"/>
      <c r="SCL112" s="4"/>
      <c r="SCM112" s="4"/>
      <c r="SCN112" s="4"/>
      <c r="SCO112" s="4"/>
      <c r="SCP112" s="4"/>
      <c r="SCQ112" s="4"/>
      <c r="SCR112" s="4"/>
      <c r="SCS112" s="4"/>
      <c r="SCT112" s="4"/>
      <c r="SCU112" s="4"/>
      <c r="SCV112" s="4"/>
      <c r="SCW112" s="4"/>
      <c r="SCX112" s="4"/>
      <c r="SCY112" s="4"/>
      <c r="SCZ112" s="4"/>
      <c r="SDA112" s="4"/>
      <c r="SDB112" s="4"/>
      <c r="SDC112" s="4"/>
      <c r="SDD112" s="4"/>
      <c r="SDE112" s="4"/>
      <c r="SDF112" s="4"/>
      <c r="SDG112" s="4"/>
      <c r="SDH112" s="4"/>
      <c r="SDI112" s="4"/>
      <c r="SDJ112" s="4"/>
      <c r="SDK112" s="4"/>
      <c r="SDL112" s="4"/>
      <c r="SDM112" s="4"/>
      <c r="SDN112" s="4"/>
      <c r="SDO112" s="4"/>
      <c r="SDP112" s="4"/>
      <c r="SDQ112" s="4"/>
      <c r="SDR112" s="4"/>
      <c r="SDS112" s="4"/>
      <c r="SDT112" s="4"/>
      <c r="SDU112" s="4"/>
      <c r="SDV112" s="4"/>
      <c r="SDW112" s="4"/>
      <c r="SDX112" s="4"/>
      <c r="SDY112" s="4"/>
      <c r="SDZ112" s="4"/>
      <c r="SEA112" s="4"/>
      <c r="SEB112" s="4"/>
      <c r="SEC112" s="4"/>
      <c r="SED112" s="4"/>
      <c r="SEE112" s="4"/>
      <c r="SEF112" s="4"/>
      <c r="SEG112" s="4"/>
      <c r="SEH112" s="4"/>
      <c r="SEI112" s="4"/>
      <c r="SEJ112" s="4"/>
      <c r="SEK112" s="4"/>
      <c r="SEL112" s="4"/>
      <c r="SEM112" s="4"/>
      <c r="SEN112" s="4"/>
      <c r="SEO112" s="4"/>
      <c r="SEP112" s="4"/>
      <c r="SEQ112" s="4"/>
      <c r="SER112" s="4"/>
      <c r="SES112" s="4"/>
      <c r="SET112" s="4"/>
      <c r="SEU112" s="4"/>
      <c r="SEV112" s="4"/>
      <c r="SEW112" s="4"/>
      <c r="SEX112" s="4"/>
      <c r="SEY112" s="4"/>
      <c r="SEZ112" s="4"/>
      <c r="SFA112" s="4"/>
      <c r="SFB112" s="4"/>
      <c r="SFC112" s="4"/>
      <c r="SFD112" s="4"/>
      <c r="SFE112" s="4"/>
      <c r="SFF112" s="4"/>
      <c r="SFG112" s="4"/>
      <c r="SFH112" s="4"/>
      <c r="SFI112" s="4"/>
      <c r="SFJ112" s="4"/>
      <c r="SFK112" s="4"/>
      <c r="SFL112" s="4"/>
      <c r="SFM112" s="4"/>
      <c r="SFN112" s="4"/>
      <c r="SFO112" s="4"/>
      <c r="SFP112" s="4"/>
      <c r="SFQ112" s="4"/>
      <c r="SFR112" s="4"/>
      <c r="SFS112" s="4"/>
      <c r="SFT112" s="4"/>
      <c r="SFU112" s="4"/>
      <c r="SFV112" s="4"/>
      <c r="SFW112" s="4"/>
      <c r="SFX112" s="4"/>
      <c r="SFY112" s="4"/>
      <c r="SFZ112" s="4"/>
      <c r="SGA112" s="4"/>
      <c r="SGB112" s="4"/>
      <c r="SGC112" s="4"/>
      <c r="SGD112" s="4"/>
      <c r="SGE112" s="4"/>
      <c r="SGF112" s="4"/>
      <c r="SGG112" s="4"/>
      <c r="SGH112" s="4"/>
      <c r="SGI112" s="4"/>
      <c r="SGJ112" s="4"/>
      <c r="SGK112" s="4"/>
      <c r="SGL112" s="4"/>
      <c r="SGM112" s="4"/>
      <c r="SGN112" s="4"/>
      <c r="SGO112" s="4"/>
      <c r="SGP112" s="4"/>
      <c r="SGQ112" s="4"/>
      <c r="SGR112" s="4"/>
      <c r="SGS112" s="4"/>
      <c r="SGT112" s="4"/>
      <c r="SGU112" s="4"/>
      <c r="SGV112" s="4"/>
      <c r="SGW112" s="4"/>
      <c r="SGX112" s="4"/>
      <c r="SGY112" s="4"/>
      <c r="SGZ112" s="4"/>
      <c r="SHA112" s="4"/>
      <c r="SHB112" s="4"/>
      <c r="SHC112" s="4"/>
      <c r="SHD112" s="4"/>
      <c r="SHE112" s="4"/>
      <c r="SHF112" s="4"/>
      <c r="SHG112" s="4"/>
      <c r="SHH112" s="4"/>
      <c r="SHI112" s="4"/>
      <c r="SHJ112" s="4"/>
      <c r="SHK112" s="4"/>
      <c r="SHL112" s="4"/>
      <c r="SHM112" s="4"/>
      <c r="SHN112" s="4"/>
      <c r="SHO112" s="4"/>
      <c r="SHP112" s="4"/>
      <c r="SHQ112" s="4"/>
      <c r="SHR112" s="4"/>
      <c r="SHS112" s="4"/>
      <c r="SHT112" s="4"/>
      <c r="SHU112" s="4"/>
      <c r="SHV112" s="4"/>
      <c r="SHW112" s="4"/>
      <c r="SHX112" s="4"/>
      <c r="SHY112" s="4"/>
      <c r="SHZ112" s="4"/>
      <c r="SIA112" s="4"/>
      <c r="SIB112" s="4"/>
      <c r="SIC112" s="4"/>
      <c r="SID112" s="4"/>
      <c r="SIE112" s="4"/>
      <c r="SIF112" s="4"/>
      <c r="SIG112" s="4"/>
      <c r="SIH112" s="4"/>
      <c r="SII112" s="4"/>
      <c r="SIJ112" s="4"/>
      <c r="SIK112" s="4"/>
      <c r="SIL112" s="4"/>
      <c r="SIM112" s="4"/>
      <c r="SIN112" s="4"/>
      <c r="SIO112" s="4"/>
      <c r="SIP112" s="4"/>
      <c r="SIQ112" s="4"/>
      <c r="SIR112" s="4"/>
      <c r="SIS112" s="4"/>
      <c r="SIT112" s="4"/>
      <c r="SIU112" s="4"/>
      <c r="SIV112" s="4"/>
      <c r="SIW112" s="4"/>
      <c r="SIX112" s="4"/>
      <c r="SIY112" s="4"/>
      <c r="SIZ112" s="4"/>
      <c r="SJA112" s="4"/>
      <c r="SJB112" s="4"/>
      <c r="SJC112" s="4"/>
      <c r="SJD112" s="4"/>
      <c r="SJE112" s="4"/>
      <c r="SJF112" s="4"/>
      <c r="SJG112" s="4"/>
      <c r="SJH112" s="4"/>
      <c r="SJI112" s="4"/>
      <c r="SJJ112" s="4"/>
      <c r="SJK112" s="4"/>
      <c r="SJL112" s="4"/>
      <c r="SJM112" s="4"/>
      <c r="SJN112" s="4"/>
      <c r="SJO112" s="4"/>
      <c r="SJP112" s="4"/>
      <c r="SJQ112" s="4"/>
      <c r="SJR112" s="4"/>
      <c r="SJS112" s="4"/>
      <c r="SJT112" s="4"/>
      <c r="SJU112" s="4"/>
      <c r="SJV112" s="4"/>
      <c r="SJW112" s="4"/>
      <c r="SJX112" s="4"/>
      <c r="SJY112" s="4"/>
      <c r="SJZ112" s="4"/>
      <c r="SKA112" s="4"/>
      <c r="SKB112" s="4"/>
      <c r="SKC112" s="4"/>
      <c r="SKD112" s="4"/>
      <c r="SKE112" s="4"/>
      <c r="SKF112" s="4"/>
      <c r="SKG112" s="4"/>
      <c r="SKH112" s="4"/>
      <c r="SKI112" s="4"/>
      <c r="SKJ112" s="4"/>
      <c r="SKK112" s="4"/>
      <c r="SKL112" s="4"/>
      <c r="SKM112" s="4"/>
      <c r="SKN112" s="4"/>
      <c r="SKO112" s="4"/>
      <c r="SKP112" s="4"/>
      <c r="SKQ112" s="4"/>
      <c r="SKR112" s="4"/>
      <c r="SKS112" s="4"/>
      <c r="SKT112" s="4"/>
      <c r="SKU112" s="4"/>
      <c r="SKV112" s="4"/>
      <c r="SKW112" s="4"/>
      <c r="SKX112" s="4"/>
      <c r="SKY112" s="4"/>
      <c r="SKZ112" s="4"/>
      <c r="SLA112" s="4"/>
      <c r="SLB112" s="4"/>
      <c r="SLC112" s="4"/>
      <c r="SLD112" s="4"/>
      <c r="SLE112" s="4"/>
      <c r="SLF112" s="4"/>
      <c r="SLG112" s="4"/>
      <c r="SLH112" s="4"/>
      <c r="SLI112" s="4"/>
      <c r="SLJ112" s="4"/>
      <c r="SLK112" s="4"/>
      <c r="SLL112" s="4"/>
      <c r="SLM112" s="4"/>
      <c r="SLN112" s="4"/>
      <c r="SLO112" s="4"/>
      <c r="SLP112" s="4"/>
      <c r="SLQ112" s="4"/>
      <c r="SLR112" s="4"/>
      <c r="SLS112" s="4"/>
      <c r="SLT112" s="4"/>
      <c r="SLU112" s="4"/>
      <c r="SLV112" s="4"/>
      <c r="SLW112" s="4"/>
      <c r="SLX112" s="4"/>
      <c r="SLY112" s="4"/>
      <c r="SLZ112" s="4"/>
      <c r="SMA112" s="4"/>
      <c r="SMB112" s="4"/>
      <c r="SMC112" s="4"/>
      <c r="SMD112" s="4"/>
      <c r="SME112" s="4"/>
      <c r="SMF112" s="4"/>
      <c r="SMG112" s="4"/>
      <c r="SMH112" s="4"/>
      <c r="SMI112" s="4"/>
      <c r="SMJ112" s="4"/>
      <c r="SMK112" s="4"/>
      <c r="SML112" s="4"/>
      <c r="SMM112" s="4"/>
      <c r="SMN112" s="4"/>
      <c r="SMO112" s="4"/>
      <c r="SMP112" s="4"/>
      <c r="SMQ112" s="4"/>
      <c r="SMR112" s="4"/>
      <c r="SMS112" s="4"/>
      <c r="SMT112" s="4"/>
      <c r="SMU112" s="4"/>
      <c r="SMV112" s="4"/>
      <c r="SMW112" s="4"/>
      <c r="SMX112" s="4"/>
      <c r="SMY112" s="4"/>
      <c r="SMZ112" s="4"/>
      <c r="SNA112" s="4"/>
      <c r="SNB112" s="4"/>
      <c r="SNC112" s="4"/>
      <c r="SND112" s="4"/>
      <c r="SNE112" s="4"/>
      <c r="SNF112" s="4"/>
      <c r="SNG112" s="4"/>
      <c r="SNH112" s="4"/>
      <c r="SNI112" s="4"/>
      <c r="SNJ112" s="4"/>
      <c r="SNK112" s="4"/>
      <c r="SNL112" s="4"/>
      <c r="SNM112" s="4"/>
      <c r="SNN112" s="4"/>
      <c r="SNO112" s="4"/>
      <c r="SNP112" s="4"/>
      <c r="SNQ112" s="4"/>
      <c r="SNR112" s="4"/>
      <c r="SNS112" s="4"/>
      <c r="SNT112" s="4"/>
      <c r="SNU112" s="4"/>
      <c r="SNV112" s="4"/>
      <c r="SNW112" s="4"/>
      <c r="SNX112" s="4"/>
      <c r="SNY112" s="4"/>
      <c r="SNZ112" s="4"/>
      <c r="SOA112" s="4"/>
      <c r="SOB112" s="4"/>
      <c r="SOC112" s="4"/>
      <c r="SOD112" s="4"/>
      <c r="SOE112" s="4"/>
      <c r="SOF112" s="4"/>
      <c r="SOG112" s="4"/>
      <c r="SOH112" s="4"/>
      <c r="SOI112" s="4"/>
      <c r="SOJ112" s="4"/>
      <c r="SOK112" s="4"/>
      <c r="SOL112" s="4"/>
      <c r="SOM112" s="4"/>
      <c r="SON112" s="4"/>
      <c r="SOO112" s="4"/>
      <c r="SOP112" s="4"/>
      <c r="SOQ112" s="4"/>
      <c r="SOR112" s="4"/>
      <c r="SOS112" s="4"/>
      <c r="SOT112" s="4"/>
      <c r="SOU112" s="4"/>
      <c r="SOV112" s="4"/>
      <c r="SOW112" s="4"/>
      <c r="SOX112" s="4"/>
      <c r="SOY112" s="4"/>
      <c r="SOZ112" s="4"/>
      <c r="SPA112" s="4"/>
      <c r="SPB112" s="4"/>
      <c r="SPC112" s="4"/>
      <c r="SPD112" s="4"/>
      <c r="SPE112" s="4"/>
      <c r="SPF112" s="4"/>
      <c r="SPG112" s="4"/>
      <c r="SPH112" s="4"/>
      <c r="SPI112" s="4"/>
      <c r="SPJ112" s="4"/>
      <c r="SPK112" s="4"/>
      <c r="SPL112" s="4"/>
      <c r="SPM112" s="4"/>
      <c r="SPN112" s="4"/>
      <c r="SPO112" s="4"/>
      <c r="SPP112" s="4"/>
      <c r="SPQ112" s="4"/>
      <c r="SPR112" s="4"/>
      <c r="SPS112" s="4"/>
      <c r="SPT112" s="4"/>
      <c r="SPU112" s="4"/>
      <c r="SPV112" s="4"/>
      <c r="SPW112" s="4"/>
      <c r="SPX112" s="4"/>
      <c r="SPY112" s="4"/>
      <c r="SPZ112" s="4"/>
      <c r="SQA112" s="4"/>
      <c r="SQB112" s="4"/>
      <c r="SQC112" s="4"/>
      <c r="SQD112" s="4"/>
      <c r="SQE112" s="4"/>
      <c r="SQF112" s="4"/>
      <c r="SQG112" s="4"/>
      <c r="SQH112" s="4"/>
      <c r="SQI112" s="4"/>
      <c r="SQJ112" s="4"/>
      <c r="SQK112" s="4"/>
      <c r="SQL112" s="4"/>
      <c r="SQM112" s="4"/>
      <c r="SQN112" s="4"/>
      <c r="SQO112" s="4"/>
      <c r="SQP112" s="4"/>
      <c r="SQQ112" s="4"/>
      <c r="SQR112" s="4"/>
      <c r="SQS112" s="4"/>
      <c r="SQT112" s="4"/>
      <c r="SQU112" s="4"/>
      <c r="SQV112" s="4"/>
      <c r="SQW112" s="4"/>
      <c r="SQX112" s="4"/>
      <c r="SQY112" s="4"/>
      <c r="SQZ112" s="4"/>
      <c r="SRA112" s="4"/>
      <c r="SRB112" s="4"/>
      <c r="SRC112" s="4"/>
      <c r="SRD112" s="4"/>
      <c r="SRE112" s="4"/>
      <c r="SRF112" s="4"/>
      <c r="SRG112" s="4"/>
      <c r="SRH112" s="4"/>
      <c r="SRI112" s="4"/>
      <c r="SRJ112" s="4"/>
      <c r="SRK112" s="4"/>
      <c r="SRL112" s="4"/>
      <c r="SRM112" s="4"/>
      <c r="SRN112" s="4"/>
      <c r="SRO112" s="4"/>
      <c r="SRP112" s="4"/>
      <c r="SRQ112" s="4"/>
      <c r="SRR112" s="4"/>
      <c r="SRS112" s="4"/>
      <c r="SRT112" s="4"/>
      <c r="SRU112" s="4"/>
      <c r="SRV112" s="4"/>
      <c r="SRW112" s="4"/>
      <c r="SRX112" s="4"/>
      <c r="SRY112" s="4"/>
      <c r="SRZ112" s="4"/>
      <c r="SSA112" s="4"/>
      <c r="SSB112" s="4"/>
      <c r="SSC112" s="4"/>
      <c r="SSD112" s="4"/>
      <c r="SSE112" s="4"/>
      <c r="SSF112" s="4"/>
      <c r="SSG112" s="4"/>
      <c r="SSH112" s="4"/>
      <c r="SSI112" s="4"/>
      <c r="SSJ112" s="4"/>
      <c r="SSK112" s="4"/>
      <c r="SSL112" s="4"/>
      <c r="SSM112" s="4"/>
      <c r="SSN112" s="4"/>
      <c r="SSO112" s="4"/>
      <c r="SSP112" s="4"/>
      <c r="SSQ112" s="4"/>
      <c r="SSR112" s="4"/>
      <c r="SSS112" s="4"/>
      <c r="SST112" s="4"/>
      <c r="SSU112" s="4"/>
      <c r="SSV112" s="4"/>
      <c r="SSW112" s="4"/>
      <c r="SSX112" s="4"/>
      <c r="SSY112" s="4"/>
      <c r="SSZ112" s="4"/>
      <c r="STA112" s="4"/>
      <c r="STB112" s="4"/>
      <c r="STC112" s="4"/>
      <c r="STD112" s="4"/>
      <c r="STE112" s="4"/>
      <c r="STF112" s="4"/>
      <c r="STG112" s="4"/>
      <c r="STH112" s="4"/>
      <c r="STI112" s="4"/>
      <c r="STJ112" s="4"/>
      <c r="STK112" s="4"/>
      <c r="STL112" s="4"/>
      <c r="STM112" s="4"/>
      <c r="STN112" s="4"/>
      <c r="STO112" s="4"/>
      <c r="STP112" s="4"/>
      <c r="STQ112" s="4"/>
      <c r="STR112" s="4"/>
      <c r="STS112" s="4"/>
      <c r="STT112" s="4"/>
      <c r="STU112" s="4"/>
      <c r="STV112" s="4"/>
      <c r="STW112" s="4"/>
      <c r="STX112" s="4"/>
      <c r="STY112" s="4"/>
      <c r="STZ112" s="4"/>
      <c r="SUA112" s="4"/>
      <c r="SUB112" s="4"/>
      <c r="SUC112" s="4"/>
      <c r="SUD112" s="4"/>
      <c r="SUE112" s="4"/>
      <c r="SUF112" s="4"/>
      <c r="SUG112" s="4"/>
      <c r="SUH112" s="4"/>
      <c r="SUI112" s="4"/>
      <c r="SUJ112" s="4"/>
      <c r="SUK112" s="4"/>
      <c r="SUL112" s="4"/>
      <c r="SUM112" s="4"/>
      <c r="SUN112" s="4"/>
      <c r="SUO112" s="4"/>
      <c r="SUP112" s="4"/>
      <c r="SUQ112" s="4"/>
      <c r="SUR112" s="4"/>
      <c r="SUS112" s="4"/>
      <c r="SUT112" s="4"/>
      <c r="SUU112" s="4"/>
      <c r="SUV112" s="4"/>
      <c r="SUW112" s="4"/>
      <c r="SUX112" s="4"/>
      <c r="SUY112" s="4"/>
      <c r="SUZ112" s="4"/>
      <c r="SVA112" s="4"/>
      <c r="SVB112" s="4"/>
      <c r="SVC112" s="4"/>
      <c r="SVD112" s="4"/>
      <c r="SVE112" s="4"/>
      <c r="SVF112" s="4"/>
      <c r="SVG112" s="4"/>
      <c r="SVH112" s="4"/>
      <c r="SVI112" s="4"/>
      <c r="SVJ112" s="4"/>
      <c r="SVK112" s="4"/>
      <c r="SVL112" s="4"/>
      <c r="SVM112" s="4"/>
      <c r="SVN112" s="4"/>
      <c r="SVO112" s="4"/>
      <c r="SVP112" s="4"/>
      <c r="SVQ112" s="4"/>
      <c r="SVR112" s="4"/>
      <c r="SVS112" s="4"/>
      <c r="SVT112" s="4"/>
      <c r="SVU112" s="4"/>
      <c r="SVV112" s="4"/>
      <c r="SVW112" s="4"/>
      <c r="SVX112" s="4"/>
      <c r="SVY112" s="4"/>
      <c r="SVZ112" s="4"/>
      <c r="SWA112" s="4"/>
      <c r="SWB112" s="4"/>
      <c r="SWC112" s="4"/>
      <c r="SWD112" s="4"/>
      <c r="SWE112" s="4"/>
      <c r="SWF112" s="4"/>
      <c r="SWG112" s="4"/>
      <c r="SWH112" s="4"/>
      <c r="SWI112" s="4"/>
      <c r="SWJ112" s="4"/>
      <c r="SWK112" s="4"/>
      <c r="SWL112" s="4"/>
      <c r="SWM112" s="4"/>
      <c r="SWN112" s="4"/>
      <c r="SWO112" s="4"/>
      <c r="SWP112" s="4"/>
      <c r="SWQ112" s="4"/>
      <c r="SWR112" s="4"/>
      <c r="SWS112" s="4"/>
      <c r="SWT112" s="4"/>
      <c r="SWU112" s="4"/>
      <c r="SWV112" s="4"/>
      <c r="SWW112" s="4"/>
      <c r="SWX112" s="4"/>
      <c r="SWY112" s="4"/>
      <c r="SWZ112" s="4"/>
      <c r="SXA112" s="4"/>
      <c r="SXB112" s="4"/>
      <c r="SXC112" s="4"/>
      <c r="SXD112" s="4"/>
      <c r="SXE112" s="4"/>
      <c r="SXF112" s="4"/>
      <c r="SXG112" s="4"/>
      <c r="SXH112" s="4"/>
      <c r="SXI112" s="4"/>
      <c r="SXJ112" s="4"/>
      <c r="SXK112" s="4"/>
      <c r="SXL112" s="4"/>
      <c r="SXM112" s="4"/>
      <c r="SXN112" s="4"/>
      <c r="SXO112" s="4"/>
      <c r="SXP112" s="4"/>
      <c r="SXQ112" s="4"/>
      <c r="SXR112" s="4"/>
      <c r="SXS112" s="4"/>
      <c r="SXT112" s="4"/>
      <c r="SXU112" s="4"/>
      <c r="SXV112" s="4"/>
      <c r="SXW112" s="4"/>
      <c r="SXX112" s="4"/>
      <c r="SXY112" s="4"/>
      <c r="SXZ112" s="4"/>
      <c r="SYA112" s="4"/>
      <c r="SYB112" s="4"/>
      <c r="SYC112" s="4"/>
      <c r="SYD112" s="4"/>
      <c r="SYE112" s="4"/>
      <c r="SYF112" s="4"/>
      <c r="SYG112" s="4"/>
      <c r="SYH112" s="4"/>
      <c r="SYI112" s="4"/>
      <c r="SYJ112" s="4"/>
      <c r="SYK112" s="4"/>
      <c r="SYL112" s="4"/>
      <c r="SYM112" s="4"/>
      <c r="SYN112" s="4"/>
      <c r="SYO112" s="4"/>
      <c r="SYP112" s="4"/>
      <c r="SYQ112" s="4"/>
      <c r="SYR112" s="4"/>
      <c r="SYS112" s="4"/>
      <c r="SYT112" s="4"/>
      <c r="SYU112" s="4"/>
      <c r="SYV112" s="4"/>
      <c r="SYW112" s="4"/>
      <c r="SYX112" s="4"/>
      <c r="SYY112" s="4"/>
      <c r="SYZ112" s="4"/>
      <c r="SZA112" s="4"/>
      <c r="SZB112" s="4"/>
      <c r="SZC112" s="4"/>
      <c r="SZD112" s="4"/>
      <c r="SZE112" s="4"/>
      <c r="SZF112" s="4"/>
      <c r="SZG112" s="4"/>
      <c r="SZH112" s="4"/>
      <c r="SZI112" s="4"/>
      <c r="SZJ112" s="4"/>
      <c r="SZK112" s="4"/>
      <c r="SZL112" s="4"/>
      <c r="SZM112" s="4"/>
      <c r="SZN112" s="4"/>
      <c r="SZO112" s="4"/>
      <c r="SZP112" s="4"/>
      <c r="SZQ112" s="4"/>
      <c r="SZR112" s="4"/>
      <c r="SZS112" s="4"/>
      <c r="SZT112" s="4"/>
      <c r="SZU112" s="4"/>
      <c r="SZV112" s="4"/>
      <c r="SZW112" s="4"/>
      <c r="SZX112" s="4"/>
      <c r="SZY112" s="4"/>
      <c r="SZZ112" s="4"/>
      <c r="TAA112" s="4"/>
      <c r="TAB112" s="4"/>
      <c r="TAC112" s="4"/>
      <c r="TAD112" s="4"/>
      <c r="TAE112" s="4"/>
      <c r="TAF112" s="4"/>
      <c r="TAG112" s="4"/>
      <c r="TAH112" s="4"/>
      <c r="TAI112" s="4"/>
      <c r="TAJ112" s="4"/>
      <c r="TAK112" s="4"/>
      <c r="TAL112" s="4"/>
      <c r="TAM112" s="4"/>
      <c r="TAN112" s="4"/>
      <c r="TAO112" s="4"/>
      <c r="TAP112" s="4"/>
      <c r="TAQ112" s="4"/>
      <c r="TAR112" s="4"/>
      <c r="TAS112" s="4"/>
      <c r="TAT112" s="4"/>
      <c r="TAU112" s="4"/>
      <c r="TAV112" s="4"/>
      <c r="TAW112" s="4"/>
      <c r="TAX112" s="4"/>
      <c r="TAY112" s="4"/>
      <c r="TAZ112" s="4"/>
      <c r="TBA112" s="4"/>
      <c r="TBB112" s="4"/>
      <c r="TBC112" s="4"/>
      <c r="TBD112" s="4"/>
      <c r="TBE112" s="4"/>
      <c r="TBF112" s="4"/>
      <c r="TBG112" s="4"/>
      <c r="TBH112" s="4"/>
      <c r="TBI112" s="4"/>
      <c r="TBJ112" s="4"/>
      <c r="TBK112" s="4"/>
      <c r="TBL112" s="4"/>
      <c r="TBM112" s="4"/>
      <c r="TBN112" s="4"/>
      <c r="TBO112" s="4"/>
      <c r="TBP112" s="4"/>
      <c r="TBQ112" s="4"/>
      <c r="TBR112" s="4"/>
      <c r="TBS112" s="4"/>
      <c r="TBT112" s="4"/>
      <c r="TBU112" s="4"/>
      <c r="TBV112" s="4"/>
      <c r="TBW112" s="4"/>
      <c r="TBX112" s="4"/>
      <c r="TBY112" s="4"/>
      <c r="TBZ112" s="4"/>
      <c r="TCA112" s="4"/>
      <c r="TCB112" s="4"/>
      <c r="TCC112" s="4"/>
      <c r="TCD112" s="4"/>
      <c r="TCE112" s="4"/>
      <c r="TCF112" s="4"/>
      <c r="TCG112" s="4"/>
      <c r="TCH112" s="4"/>
      <c r="TCI112" s="4"/>
      <c r="TCJ112" s="4"/>
      <c r="TCK112" s="4"/>
      <c r="TCL112" s="4"/>
      <c r="TCM112" s="4"/>
      <c r="TCN112" s="4"/>
      <c r="TCO112" s="4"/>
      <c r="TCP112" s="4"/>
      <c r="TCQ112" s="4"/>
      <c r="TCR112" s="4"/>
      <c r="TCS112" s="4"/>
      <c r="TCT112" s="4"/>
      <c r="TCU112" s="4"/>
      <c r="TCV112" s="4"/>
      <c r="TCW112" s="4"/>
      <c r="TCX112" s="4"/>
      <c r="TCY112" s="4"/>
      <c r="TCZ112" s="4"/>
      <c r="TDA112" s="4"/>
      <c r="TDB112" s="4"/>
      <c r="TDC112" s="4"/>
      <c r="TDD112" s="4"/>
      <c r="TDE112" s="4"/>
      <c r="TDF112" s="4"/>
      <c r="TDG112" s="4"/>
      <c r="TDH112" s="4"/>
      <c r="TDI112" s="4"/>
      <c r="TDJ112" s="4"/>
      <c r="TDK112" s="4"/>
      <c r="TDL112" s="4"/>
      <c r="TDM112" s="4"/>
      <c r="TDN112" s="4"/>
      <c r="TDO112" s="4"/>
      <c r="TDP112" s="4"/>
      <c r="TDQ112" s="4"/>
      <c r="TDR112" s="4"/>
      <c r="TDS112" s="4"/>
      <c r="TDT112" s="4"/>
      <c r="TDU112" s="4"/>
      <c r="TDV112" s="4"/>
      <c r="TDW112" s="4"/>
      <c r="TDX112" s="4"/>
      <c r="TDY112" s="4"/>
      <c r="TDZ112" s="4"/>
      <c r="TEA112" s="4"/>
      <c r="TEB112" s="4"/>
      <c r="TEC112" s="4"/>
      <c r="TED112" s="4"/>
      <c r="TEE112" s="4"/>
      <c r="TEF112" s="4"/>
      <c r="TEG112" s="4"/>
      <c r="TEH112" s="4"/>
      <c r="TEI112" s="4"/>
      <c r="TEJ112" s="4"/>
      <c r="TEK112" s="4"/>
      <c r="TEL112" s="4"/>
      <c r="TEM112" s="4"/>
      <c r="TEN112" s="4"/>
      <c r="TEO112" s="4"/>
      <c r="TEP112" s="4"/>
      <c r="TEQ112" s="4"/>
      <c r="TER112" s="4"/>
      <c r="TES112" s="4"/>
      <c r="TET112" s="4"/>
      <c r="TEU112" s="4"/>
      <c r="TEV112" s="4"/>
      <c r="TEW112" s="4"/>
      <c r="TEX112" s="4"/>
      <c r="TEY112" s="4"/>
      <c r="TEZ112" s="4"/>
      <c r="TFA112" s="4"/>
      <c r="TFB112" s="4"/>
      <c r="TFC112" s="4"/>
      <c r="TFD112" s="4"/>
      <c r="TFE112" s="4"/>
      <c r="TFF112" s="4"/>
      <c r="TFG112" s="4"/>
      <c r="TFH112" s="4"/>
      <c r="TFI112" s="4"/>
      <c r="TFJ112" s="4"/>
      <c r="TFK112" s="4"/>
      <c r="TFL112" s="4"/>
      <c r="TFM112" s="4"/>
      <c r="TFN112" s="4"/>
      <c r="TFO112" s="4"/>
      <c r="TFP112" s="4"/>
      <c r="TFQ112" s="4"/>
      <c r="TFR112" s="4"/>
      <c r="TFS112" s="4"/>
      <c r="TFT112" s="4"/>
      <c r="TFU112" s="4"/>
      <c r="TFV112" s="4"/>
      <c r="TFW112" s="4"/>
      <c r="TFX112" s="4"/>
      <c r="TFY112" s="4"/>
      <c r="TFZ112" s="4"/>
      <c r="TGA112" s="4"/>
      <c r="TGB112" s="4"/>
      <c r="TGC112" s="4"/>
      <c r="TGD112" s="4"/>
      <c r="TGE112" s="4"/>
      <c r="TGF112" s="4"/>
      <c r="TGG112" s="4"/>
      <c r="TGH112" s="4"/>
      <c r="TGI112" s="4"/>
      <c r="TGJ112" s="4"/>
      <c r="TGK112" s="4"/>
      <c r="TGL112" s="4"/>
      <c r="TGM112" s="4"/>
      <c r="TGN112" s="4"/>
      <c r="TGO112" s="4"/>
      <c r="TGP112" s="4"/>
      <c r="TGQ112" s="4"/>
      <c r="TGR112" s="4"/>
      <c r="TGS112" s="4"/>
      <c r="TGT112" s="4"/>
      <c r="TGU112" s="4"/>
      <c r="TGV112" s="4"/>
      <c r="TGW112" s="4"/>
      <c r="TGX112" s="4"/>
      <c r="TGY112" s="4"/>
      <c r="TGZ112" s="4"/>
      <c r="THA112" s="4"/>
      <c r="THB112" s="4"/>
      <c r="THC112" s="4"/>
      <c r="THD112" s="4"/>
      <c r="THE112" s="4"/>
      <c r="THF112" s="4"/>
      <c r="THG112" s="4"/>
      <c r="THH112" s="4"/>
      <c r="THI112" s="4"/>
      <c r="THJ112" s="4"/>
      <c r="THK112" s="4"/>
      <c r="THL112" s="4"/>
      <c r="THM112" s="4"/>
      <c r="THN112" s="4"/>
      <c r="THO112" s="4"/>
      <c r="THP112" s="4"/>
      <c r="THQ112" s="4"/>
      <c r="THR112" s="4"/>
      <c r="THS112" s="4"/>
      <c r="THT112" s="4"/>
      <c r="THU112" s="4"/>
      <c r="THV112" s="4"/>
      <c r="THW112" s="4"/>
      <c r="THX112" s="4"/>
      <c r="THY112" s="4"/>
      <c r="THZ112" s="4"/>
      <c r="TIA112" s="4"/>
      <c r="TIB112" s="4"/>
      <c r="TIC112" s="4"/>
      <c r="TID112" s="4"/>
      <c r="TIE112" s="4"/>
      <c r="TIF112" s="4"/>
      <c r="TIG112" s="4"/>
      <c r="TIH112" s="4"/>
      <c r="TII112" s="4"/>
      <c r="TIJ112" s="4"/>
      <c r="TIK112" s="4"/>
      <c r="TIL112" s="4"/>
      <c r="TIM112" s="4"/>
      <c r="TIN112" s="4"/>
      <c r="TIO112" s="4"/>
      <c r="TIP112" s="4"/>
      <c r="TIQ112" s="4"/>
      <c r="TIR112" s="4"/>
      <c r="TIS112" s="4"/>
      <c r="TIT112" s="4"/>
      <c r="TIU112" s="4"/>
      <c r="TIV112" s="4"/>
      <c r="TIW112" s="4"/>
      <c r="TIX112" s="4"/>
      <c r="TIY112" s="4"/>
      <c r="TIZ112" s="4"/>
      <c r="TJA112" s="4"/>
      <c r="TJB112" s="4"/>
      <c r="TJC112" s="4"/>
      <c r="TJD112" s="4"/>
      <c r="TJE112" s="4"/>
      <c r="TJF112" s="4"/>
      <c r="TJG112" s="4"/>
      <c r="TJH112" s="4"/>
      <c r="TJI112" s="4"/>
      <c r="TJJ112" s="4"/>
      <c r="TJK112" s="4"/>
      <c r="TJL112" s="4"/>
      <c r="TJM112" s="4"/>
      <c r="TJN112" s="4"/>
      <c r="TJO112" s="4"/>
      <c r="TJP112" s="4"/>
      <c r="TJQ112" s="4"/>
      <c r="TJR112" s="4"/>
      <c r="TJS112" s="4"/>
      <c r="TJT112" s="4"/>
      <c r="TJU112" s="4"/>
      <c r="TJV112" s="4"/>
      <c r="TJW112" s="4"/>
      <c r="TJX112" s="4"/>
      <c r="TJY112" s="4"/>
      <c r="TJZ112" s="4"/>
      <c r="TKA112" s="4"/>
      <c r="TKB112" s="4"/>
      <c r="TKC112" s="4"/>
      <c r="TKD112" s="4"/>
      <c r="TKE112" s="4"/>
      <c r="TKF112" s="4"/>
      <c r="TKG112" s="4"/>
      <c r="TKH112" s="4"/>
      <c r="TKI112" s="4"/>
      <c r="TKJ112" s="4"/>
      <c r="TKK112" s="4"/>
      <c r="TKL112" s="4"/>
      <c r="TKM112" s="4"/>
      <c r="TKN112" s="4"/>
      <c r="TKO112" s="4"/>
      <c r="TKP112" s="4"/>
      <c r="TKQ112" s="4"/>
      <c r="TKR112" s="4"/>
      <c r="TKS112" s="4"/>
      <c r="TKT112" s="4"/>
      <c r="TKU112" s="4"/>
      <c r="TKV112" s="4"/>
      <c r="TKW112" s="4"/>
      <c r="TKX112" s="4"/>
      <c r="TKY112" s="4"/>
      <c r="TKZ112" s="4"/>
      <c r="TLA112" s="4"/>
      <c r="TLB112" s="4"/>
      <c r="TLC112" s="4"/>
      <c r="TLD112" s="4"/>
      <c r="TLE112" s="4"/>
      <c r="TLF112" s="4"/>
      <c r="TLG112" s="4"/>
      <c r="TLH112" s="4"/>
      <c r="TLI112" s="4"/>
      <c r="TLJ112" s="4"/>
      <c r="TLK112" s="4"/>
      <c r="TLL112" s="4"/>
      <c r="TLM112" s="4"/>
      <c r="TLN112" s="4"/>
      <c r="TLO112" s="4"/>
      <c r="TLP112" s="4"/>
      <c r="TLQ112" s="4"/>
      <c r="TLR112" s="4"/>
      <c r="TLS112" s="4"/>
      <c r="TLT112" s="4"/>
      <c r="TLU112" s="4"/>
      <c r="TLV112" s="4"/>
      <c r="TLW112" s="4"/>
      <c r="TLX112" s="4"/>
      <c r="TLY112" s="4"/>
      <c r="TLZ112" s="4"/>
      <c r="TMA112" s="4"/>
      <c r="TMB112" s="4"/>
      <c r="TMC112" s="4"/>
      <c r="TMD112" s="4"/>
      <c r="TME112" s="4"/>
      <c r="TMF112" s="4"/>
      <c r="TMG112" s="4"/>
      <c r="TMH112" s="4"/>
      <c r="TMI112" s="4"/>
      <c r="TMJ112" s="4"/>
      <c r="TMK112" s="4"/>
      <c r="TML112" s="4"/>
      <c r="TMM112" s="4"/>
      <c r="TMN112" s="4"/>
      <c r="TMO112" s="4"/>
      <c r="TMP112" s="4"/>
      <c r="TMQ112" s="4"/>
      <c r="TMR112" s="4"/>
      <c r="TMS112" s="4"/>
      <c r="TMT112" s="4"/>
      <c r="TMU112" s="4"/>
      <c r="TMV112" s="4"/>
      <c r="TMW112" s="4"/>
      <c r="TMX112" s="4"/>
      <c r="TMY112" s="4"/>
      <c r="TMZ112" s="4"/>
      <c r="TNA112" s="4"/>
      <c r="TNB112" s="4"/>
      <c r="TNC112" s="4"/>
      <c r="TND112" s="4"/>
      <c r="TNE112" s="4"/>
      <c r="TNF112" s="4"/>
      <c r="TNG112" s="4"/>
      <c r="TNH112" s="4"/>
      <c r="TNI112" s="4"/>
      <c r="TNJ112" s="4"/>
      <c r="TNK112" s="4"/>
      <c r="TNL112" s="4"/>
      <c r="TNM112" s="4"/>
      <c r="TNN112" s="4"/>
      <c r="TNO112" s="4"/>
      <c r="TNP112" s="4"/>
      <c r="TNQ112" s="4"/>
      <c r="TNR112" s="4"/>
      <c r="TNS112" s="4"/>
      <c r="TNT112" s="4"/>
      <c r="TNU112" s="4"/>
      <c r="TNV112" s="4"/>
      <c r="TNW112" s="4"/>
      <c r="TNX112" s="4"/>
      <c r="TNY112" s="4"/>
      <c r="TNZ112" s="4"/>
      <c r="TOA112" s="4"/>
      <c r="TOB112" s="4"/>
      <c r="TOC112" s="4"/>
      <c r="TOD112" s="4"/>
      <c r="TOE112" s="4"/>
      <c r="TOF112" s="4"/>
      <c r="TOG112" s="4"/>
      <c r="TOH112" s="4"/>
      <c r="TOI112" s="4"/>
      <c r="TOJ112" s="4"/>
      <c r="TOK112" s="4"/>
      <c r="TOL112" s="4"/>
      <c r="TOM112" s="4"/>
      <c r="TON112" s="4"/>
      <c r="TOO112" s="4"/>
      <c r="TOP112" s="4"/>
      <c r="TOQ112" s="4"/>
      <c r="TOR112" s="4"/>
      <c r="TOS112" s="4"/>
      <c r="TOT112" s="4"/>
      <c r="TOU112" s="4"/>
      <c r="TOV112" s="4"/>
      <c r="TOW112" s="4"/>
      <c r="TOX112" s="4"/>
      <c r="TOY112" s="4"/>
      <c r="TOZ112" s="4"/>
      <c r="TPA112" s="4"/>
      <c r="TPB112" s="4"/>
      <c r="TPC112" s="4"/>
      <c r="TPD112" s="4"/>
      <c r="TPE112" s="4"/>
      <c r="TPF112" s="4"/>
      <c r="TPG112" s="4"/>
      <c r="TPH112" s="4"/>
      <c r="TPI112" s="4"/>
      <c r="TPJ112" s="4"/>
      <c r="TPK112" s="4"/>
      <c r="TPL112" s="4"/>
      <c r="TPM112" s="4"/>
      <c r="TPN112" s="4"/>
      <c r="TPO112" s="4"/>
      <c r="TPP112" s="4"/>
      <c r="TPQ112" s="4"/>
      <c r="TPR112" s="4"/>
      <c r="TPS112" s="4"/>
      <c r="TPT112" s="4"/>
      <c r="TPU112" s="4"/>
      <c r="TPV112" s="4"/>
      <c r="TPW112" s="4"/>
      <c r="TPX112" s="4"/>
      <c r="TPY112" s="4"/>
      <c r="TPZ112" s="4"/>
      <c r="TQA112" s="4"/>
      <c r="TQB112" s="4"/>
      <c r="TQC112" s="4"/>
      <c r="TQD112" s="4"/>
      <c r="TQE112" s="4"/>
      <c r="TQF112" s="4"/>
      <c r="TQG112" s="4"/>
      <c r="TQH112" s="4"/>
      <c r="TQI112" s="4"/>
      <c r="TQJ112" s="4"/>
      <c r="TQK112" s="4"/>
      <c r="TQL112" s="4"/>
      <c r="TQM112" s="4"/>
      <c r="TQN112" s="4"/>
      <c r="TQO112" s="4"/>
      <c r="TQP112" s="4"/>
      <c r="TQQ112" s="4"/>
      <c r="TQR112" s="4"/>
      <c r="TQS112" s="4"/>
      <c r="TQT112" s="4"/>
      <c r="TQU112" s="4"/>
      <c r="TQV112" s="4"/>
      <c r="TQW112" s="4"/>
      <c r="TQX112" s="4"/>
      <c r="TQY112" s="4"/>
      <c r="TQZ112" s="4"/>
      <c r="TRA112" s="4"/>
      <c r="TRB112" s="4"/>
      <c r="TRC112" s="4"/>
      <c r="TRD112" s="4"/>
      <c r="TRE112" s="4"/>
      <c r="TRF112" s="4"/>
      <c r="TRG112" s="4"/>
      <c r="TRH112" s="4"/>
      <c r="TRI112" s="4"/>
      <c r="TRJ112" s="4"/>
      <c r="TRK112" s="4"/>
      <c r="TRL112" s="4"/>
      <c r="TRM112" s="4"/>
      <c r="TRN112" s="4"/>
      <c r="TRO112" s="4"/>
      <c r="TRP112" s="4"/>
      <c r="TRQ112" s="4"/>
      <c r="TRR112" s="4"/>
      <c r="TRS112" s="4"/>
      <c r="TRT112" s="4"/>
      <c r="TRU112" s="4"/>
      <c r="TRV112" s="4"/>
      <c r="TRW112" s="4"/>
      <c r="TRX112" s="4"/>
      <c r="TRY112" s="4"/>
      <c r="TRZ112" s="4"/>
      <c r="TSA112" s="4"/>
      <c r="TSB112" s="4"/>
      <c r="TSC112" s="4"/>
      <c r="TSD112" s="4"/>
      <c r="TSE112" s="4"/>
      <c r="TSF112" s="4"/>
      <c r="TSG112" s="4"/>
      <c r="TSH112" s="4"/>
      <c r="TSI112" s="4"/>
      <c r="TSJ112" s="4"/>
      <c r="TSK112" s="4"/>
      <c r="TSL112" s="4"/>
      <c r="TSM112" s="4"/>
      <c r="TSN112" s="4"/>
      <c r="TSO112" s="4"/>
      <c r="TSP112" s="4"/>
      <c r="TSQ112" s="4"/>
      <c r="TSR112" s="4"/>
      <c r="TSS112" s="4"/>
      <c r="TST112" s="4"/>
      <c r="TSU112" s="4"/>
      <c r="TSV112" s="4"/>
      <c r="TSW112" s="4"/>
      <c r="TSX112" s="4"/>
      <c r="TSY112" s="4"/>
      <c r="TSZ112" s="4"/>
      <c r="TTA112" s="4"/>
      <c r="TTB112" s="4"/>
      <c r="TTC112" s="4"/>
      <c r="TTD112" s="4"/>
      <c r="TTE112" s="4"/>
      <c r="TTF112" s="4"/>
      <c r="TTG112" s="4"/>
      <c r="TTH112" s="4"/>
      <c r="TTI112" s="4"/>
      <c r="TTJ112" s="4"/>
      <c r="TTK112" s="4"/>
      <c r="TTL112" s="4"/>
      <c r="TTM112" s="4"/>
      <c r="TTN112" s="4"/>
      <c r="TTO112" s="4"/>
      <c r="TTP112" s="4"/>
      <c r="TTQ112" s="4"/>
      <c r="TTR112" s="4"/>
      <c r="TTS112" s="4"/>
      <c r="TTT112" s="4"/>
      <c r="TTU112" s="4"/>
      <c r="TTV112" s="4"/>
      <c r="TTW112" s="4"/>
      <c r="TTX112" s="4"/>
      <c r="TTY112" s="4"/>
      <c r="TTZ112" s="4"/>
      <c r="TUA112" s="4"/>
      <c r="TUB112" s="4"/>
      <c r="TUC112" s="4"/>
      <c r="TUD112" s="4"/>
      <c r="TUE112" s="4"/>
      <c r="TUF112" s="4"/>
      <c r="TUG112" s="4"/>
      <c r="TUH112" s="4"/>
      <c r="TUI112" s="4"/>
      <c r="TUJ112" s="4"/>
      <c r="TUK112" s="4"/>
      <c r="TUL112" s="4"/>
      <c r="TUM112" s="4"/>
      <c r="TUN112" s="4"/>
      <c r="TUO112" s="4"/>
      <c r="TUP112" s="4"/>
      <c r="TUQ112" s="4"/>
      <c r="TUR112" s="4"/>
      <c r="TUS112" s="4"/>
      <c r="TUT112" s="4"/>
      <c r="TUU112" s="4"/>
      <c r="TUV112" s="4"/>
      <c r="TUW112" s="4"/>
      <c r="TUX112" s="4"/>
      <c r="TUY112" s="4"/>
      <c r="TUZ112" s="4"/>
      <c r="TVA112" s="4"/>
      <c r="TVB112" s="4"/>
      <c r="TVC112" s="4"/>
      <c r="TVD112" s="4"/>
      <c r="TVE112" s="4"/>
      <c r="TVF112" s="4"/>
      <c r="TVG112" s="4"/>
      <c r="TVH112" s="4"/>
      <c r="TVI112" s="4"/>
      <c r="TVJ112" s="4"/>
      <c r="TVK112" s="4"/>
      <c r="TVL112" s="4"/>
      <c r="TVM112" s="4"/>
      <c r="TVN112" s="4"/>
      <c r="TVO112" s="4"/>
      <c r="TVP112" s="4"/>
      <c r="TVQ112" s="4"/>
      <c r="TVR112" s="4"/>
      <c r="TVS112" s="4"/>
      <c r="TVT112" s="4"/>
      <c r="TVU112" s="4"/>
      <c r="TVV112" s="4"/>
      <c r="TVW112" s="4"/>
      <c r="TVX112" s="4"/>
      <c r="TVY112" s="4"/>
      <c r="TVZ112" s="4"/>
      <c r="TWA112" s="4"/>
      <c r="TWB112" s="4"/>
      <c r="TWC112" s="4"/>
      <c r="TWD112" s="4"/>
      <c r="TWE112" s="4"/>
      <c r="TWF112" s="4"/>
      <c r="TWG112" s="4"/>
      <c r="TWH112" s="4"/>
      <c r="TWI112" s="4"/>
      <c r="TWJ112" s="4"/>
      <c r="TWK112" s="4"/>
      <c r="TWL112" s="4"/>
      <c r="TWM112" s="4"/>
      <c r="TWN112" s="4"/>
      <c r="TWO112" s="4"/>
      <c r="TWP112" s="4"/>
      <c r="TWQ112" s="4"/>
      <c r="TWR112" s="4"/>
      <c r="TWS112" s="4"/>
      <c r="TWT112" s="4"/>
      <c r="TWU112" s="4"/>
      <c r="TWV112" s="4"/>
      <c r="TWW112" s="4"/>
      <c r="TWX112" s="4"/>
      <c r="TWY112" s="4"/>
      <c r="TWZ112" s="4"/>
      <c r="TXA112" s="4"/>
      <c r="TXB112" s="4"/>
      <c r="TXC112" s="4"/>
      <c r="TXD112" s="4"/>
      <c r="TXE112" s="4"/>
      <c r="TXF112" s="4"/>
      <c r="TXG112" s="4"/>
      <c r="TXH112" s="4"/>
      <c r="TXI112" s="4"/>
      <c r="TXJ112" s="4"/>
      <c r="TXK112" s="4"/>
      <c r="TXL112" s="4"/>
      <c r="TXM112" s="4"/>
      <c r="TXN112" s="4"/>
      <c r="TXO112" s="4"/>
      <c r="TXP112" s="4"/>
      <c r="TXQ112" s="4"/>
      <c r="TXR112" s="4"/>
      <c r="TXS112" s="4"/>
      <c r="TXT112" s="4"/>
      <c r="TXU112" s="4"/>
      <c r="TXV112" s="4"/>
      <c r="TXW112" s="4"/>
      <c r="TXX112" s="4"/>
      <c r="TXY112" s="4"/>
      <c r="TXZ112" s="4"/>
      <c r="TYA112" s="4"/>
      <c r="TYB112" s="4"/>
      <c r="TYC112" s="4"/>
      <c r="TYD112" s="4"/>
      <c r="TYE112" s="4"/>
      <c r="TYF112" s="4"/>
      <c r="TYG112" s="4"/>
      <c r="TYH112" s="4"/>
      <c r="TYI112" s="4"/>
      <c r="TYJ112" s="4"/>
      <c r="TYK112" s="4"/>
      <c r="TYL112" s="4"/>
      <c r="TYM112" s="4"/>
      <c r="TYN112" s="4"/>
      <c r="TYO112" s="4"/>
      <c r="TYP112" s="4"/>
      <c r="TYQ112" s="4"/>
      <c r="TYR112" s="4"/>
      <c r="TYS112" s="4"/>
      <c r="TYT112" s="4"/>
      <c r="TYU112" s="4"/>
      <c r="TYV112" s="4"/>
      <c r="TYW112" s="4"/>
      <c r="TYX112" s="4"/>
      <c r="TYY112" s="4"/>
      <c r="TYZ112" s="4"/>
      <c r="TZA112" s="4"/>
      <c r="TZB112" s="4"/>
      <c r="TZC112" s="4"/>
      <c r="TZD112" s="4"/>
      <c r="TZE112" s="4"/>
      <c r="TZF112" s="4"/>
      <c r="TZG112" s="4"/>
      <c r="TZH112" s="4"/>
      <c r="TZI112" s="4"/>
      <c r="TZJ112" s="4"/>
      <c r="TZK112" s="4"/>
      <c r="TZL112" s="4"/>
      <c r="TZM112" s="4"/>
      <c r="TZN112" s="4"/>
      <c r="TZO112" s="4"/>
      <c r="TZP112" s="4"/>
      <c r="TZQ112" s="4"/>
      <c r="TZR112" s="4"/>
      <c r="TZS112" s="4"/>
      <c r="TZT112" s="4"/>
      <c r="TZU112" s="4"/>
      <c r="TZV112" s="4"/>
      <c r="TZW112" s="4"/>
      <c r="TZX112" s="4"/>
      <c r="TZY112" s="4"/>
      <c r="TZZ112" s="4"/>
      <c r="UAA112" s="4"/>
      <c r="UAB112" s="4"/>
      <c r="UAC112" s="4"/>
      <c r="UAD112" s="4"/>
      <c r="UAE112" s="4"/>
      <c r="UAF112" s="4"/>
      <c r="UAG112" s="4"/>
      <c r="UAH112" s="4"/>
      <c r="UAI112" s="4"/>
      <c r="UAJ112" s="4"/>
      <c r="UAK112" s="4"/>
      <c r="UAL112" s="4"/>
      <c r="UAM112" s="4"/>
      <c r="UAN112" s="4"/>
      <c r="UAO112" s="4"/>
      <c r="UAP112" s="4"/>
      <c r="UAQ112" s="4"/>
      <c r="UAR112" s="4"/>
      <c r="UAS112" s="4"/>
      <c r="UAT112" s="4"/>
      <c r="UAU112" s="4"/>
      <c r="UAV112" s="4"/>
      <c r="UAW112" s="4"/>
      <c r="UAX112" s="4"/>
      <c r="UAY112" s="4"/>
      <c r="UAZ112" s="4"/>
      <c r="UBA112" s="4"/>
      <c r="UBB112" s="4"/>
      <c r="UBC112" s="4"/>
      <c r="UBD112" s="4"/>
      <c r="UBE112" s="4"/>
      <c r="UBF112" s="4"/>
      <c r="UBG112" s="4"/>
      <c r="UBH112" s="4"/>
      <c r="UBI112" s="4"/>
      <c r="UBJ112" s="4"/>
      <c r="UBK112" s="4"/>
      <c r="UBL112" s="4"/>
      <c r="UBM112" s="4"/>
      <c r="UBN112" s="4"/>
      <c r="UBO112" s="4"/>
      <c r="UBP112" s="4"/>
      <c r="UBQ112" s="4"/>
      <c r="UBR112" s="4"/>
      <c r="UBS112" s="4"/>
      <c r="UBT112" s="4"/>
      <c r="UBU112" s="4"/>
      <c r="UBV112" s="4"/>
      <c r="UBW112" s="4"/>
      <c r="UBX112" s="4"/>
      <c r="UBY112" s="4"/>
      <c r="UBZ112" s="4"/>
      <c r="UCA112" s="4"/>
      <c r="UCB112" s="4"/>
      <c r="UCC112" s="4"/>
      <c r="UCD112" s="4"/>
      <c r="UCE112" s="4"/>
      <c r="UCF112" s="4"/>
      <c r="UCG112" s="4"/>
      <c r="UCH112" s="4"/>
      <c r="UCI112" s="4"/>
      <c r="UCJ112" s="4"/>
      <c r="UCK112" s="4"/>
      <c r="UCL112" s="4"/>
      <c r="UCM112" s="4"/>
      <c r="UCN112" s="4"/>
      <c r="UCO112" s="4"/>
      <c r="UCP112" s="4"/>
      <c r="UCQ112" s="4"/>
      <c r="UCR112" s="4"/>
      <c r="UCS112" s="4"/>
      <c r="UCT112" s="4"/>
      <c r="UCU112" s="4"/>
      <c r="UCV112" s="4"/>
      <c r="UCW112" s="4"/>
      <c r="UCX112" s="4"/>
      <c r="UCY112" s="4"/>
      <c r="UCZ112" s="4"/>
      <c r="UDA112" s="4"/>
      <c r="UDB112" s="4"/>
      <c r="UDC112" s="4"/>
      <c r="UDD112" s="4"/>
      <c r="UDE112" s="4"/>
      <c r="UDF112" s="4"/>
      <c r="UDG112" s="4"/>
      <c r="UDH112" s="4"/>
      <c r="UDI112" s="4"/>
      <c r="UDJ112" s="4"/>
      <c r="UDK112" s="4"/>
      <c r="UDL112" s="4"/>
      <c r="UDM112" s="4"/>
      <c r="UDN112" s="4"/>
      <c r="UDO112" s="4"/>
      <c r="UDP112" s="4"/>
      <c r="UDQ112" s="4"/>
      <c r="UDR112" s="4"/>
      <c r="UDS112" s="4"/>
      <c r="UDT112" s="4"/>
      <c r="UDU112" s="4"/>
      <c r="UDV112" s="4"/>
      <c r="UDW112" s="4"/>
      <c r="UDX112" s="4"/>
      <c r="UDY112" s="4"/>
      <c r="UDZ112" s="4"/>
      <c r="UEA112" s="4"/>
      <c r="UEB112" s="4"/>
      <c r="UEC112" s="4"/>
      <c r="UED112" s="4"/>
      <c r="UEE112" s="4"/>
      <c r="UEF112" s="4"/>
      <c r="UEG112" s="4"/>
      <c r="UEH112" s="4"/>
      <c r="UEI112" s="4"/>
      <c r="UEJ112" s="4"/>
      <c r="UEK112" s="4"/>
      <c r="UEL112" s="4"/>
      <c r="UEM112" s="4"/>
      <c r="UEN112" s="4"/>
      <c r="UEO112" s="4"/>
      <c r="UEP112" s="4"/>
      <c r="UEQ112" s="4"/>
      <c r="UER112" s="4"/>
      <c r="UES112" s="4"/>
      <c r="UET112" s="4"/>
      <c r="UEU112" s="4"/>
      <c r="UEV112" s="4"/>
      <c r="UEW112" s="4"/>
      <c r="UEX112" s="4"/>
      <c r="UEY112" s="4"/>
      <c r="UEZ112" s="4"/>
      <c r="UFA112" s="4"/>
      <c r="UFB112" s="4"/>
      <c r="UFC112" s="4"/>
      <c r="UFD112" s="4"/>
      <c r="UFE112" s="4"/>
      <c r="UFF112" s="4"/>
      <c r="UFG112" s="4"/>
      <c r="UFH112" s="4"/>
      <c r="UFI112" s="4"/>
      <c r="UFJ112" s="4"/>
      <c r="UFK112" s="4"/>
      <c r="UFL112" s="4"/>
      <c r="UFM112" s="4"/>
      <c r="UFN112" s="4"/>
      <c r="UFO112" s="4"/>
      <c r="UFP112" s="4"/>
      <c r="UFQ112" s="4"/>
      <c r="UFR112" s="4"/>
      <c r="UFS112" s="4"/>
      <c r="UFT112" s="4"/>
      <c r="UFU112" s="4"/>
      <c r="UFV112" s="4"/>
      <c r="UFW112" s="4"/>
      <c r="UFX112" s="4"/>
      <c r="UFY112" s="4"/>
      <c r="UFZ112" s="4"/>
      <c r="UGA112" s="4"/>
      <c r="UGB112" s="4"/>
      <c r="UGC112" s="4"/>
      <c r="UGD112" s="4"/>
      <c r="UGE112" s="4"/>
      <c r="UGF112" s="4"/>
      <c r="UGG112" s="4"/>
      <c r="UGH112" s="4"/>
      <c r="UGI112" s="4"/>
      <c r="UGJ112" s="4"/>
      <c r="UGK112" s="4"/>
      <c r="UGL112" s="4"/>
      <c r="UGM112" s="4"/>
      <c r="UGN112" s="4"/>
      <c r="UGO112" s="4"/>
      <c r="UGP112" s="4"/>
      <c r="UGQ112" s="4"/>
      <c r="UGR112" s="4"/>
      <c r="UGS112" s="4"/>
      <c r="UGT112" s="4"/>
      <c r="UGU112" s="4"/>
      <c r="UGV112" s="4"/>
      <c r="UGW112" s="4"/>
      <c r="UGX112" s="4"/>
      <c r="UGY112" s="4"/>
      <c r="UGZ112" s="4"/>
      <c r="UHA112" s="4"/>
      <c r="UHB112" s="4"/>
      <c r="UHC112" s="4"/>
      <c r="UHD112" s="4"/>
      <c r="UHE112" s="4"/>
      <c r="UHF112" s="4"/>
      <c r="UHG112" s="4"/>
      <c r="UHH112" s="4"/>
      <c r="UHI112" s="4"/>
      <c r="UHJ112" s="4"/>
      <c r="UHK112" s="4"/>
      <c r="UHL112" s="4"/>
      <c r="UHM112" s="4"/>
      <c r="UHN112" s="4"/>
      <c r="UHO112" s="4"/>
      <c r="UHP112" s="4"/>
      <c r="UHQ112" s="4"/>
      <c r="UHR112" s="4"/>
      <c r="UHS112" s="4"/>
      <c r="UHT112" s="4"/>
      <c r="UHU112" s="4"/>
      <c r="UHV112" s="4"/>
      <c r="UHW112" s="4"/>
      <c r="UHX112" s="4"/>
      <c r="UHY112" s="4"/>
      <c r="UHZ112" s="4"/>
      <c r="UIA112" s="4"/>
      <c r="UIB112" s="4"/>
      <c r="UIC112" s="4"/>
      <c r="UID112" s="4"/>
      <c r="UIE112" s="4"/>
      <c r="UIF112" s="4"/>
      <c r="UIG112" s="4"/>
      <c r="UIH112" s="4"/>
      <c r="UII112" s="4"/>
      <c r="UIJ112" s="4"/>
      <c r="UIK112" s="4"/>
      <c r="UIL112" s="4"/>
      <c r="UIM112" s="4"/>
      <c r="UIN112" s="4"/>
      <c r="UIO112" s="4"/>
      <c r="UIP112" s="4"/>
      <c r="UIQ112" s="4"/>
      <c r="UIR112" s="4"/>
      <c r="UIS112" s="4"/>
      <c r="UIT112" s="4"/>
      <c r="UIU112" s="4"/>
      <c r="UIV112" s="4"/>
      <c r="UIW112" s="4"/>
      <c r="UIX112" s="4"/>
      <c r="UIY112" s="4"/>
      <c r="UIZ112" s="4"/>
      <c r="UJA112" s="4"/>
      <c r="UJB112" s="4"/>
      <c r="UJC112" s="4"/>
      <c r="UJD112" s="4"/>
      <c r="UJE112" s="4"/>
      <c r="UJF112" s="4"/>
      <c r="UJG112" s="4"/>
      <c r="UJH112" s="4"/>
      <c r="UJI112" s="4"/>
      <c r="UJJ112" s="4"/>
      <c r="UJK112" s="4"/>
      <c r="UJL112" s="4"/>
      <c r="UJM112" s="4"/>
      <c r="UJN112" s="4"/>
      <c r="UJO112" s="4"/>
      <c r="UJP112" s="4"/>
      <c r="UJQ112" s="4"/>
      <c r="UJR112" s="4"/>
      <c r="UJS112" s="4"/>
      <c r="UJT112" s="4"/>
      <c r="UJU112" s="4"/>
      <c r="UJV112" s="4"/>
      <c r="UJW112" s="4"/>
      <c r="UJX112" s="4"/>
      <c r="UJY112" s="4"/>
      <c r="UJZ112" s="4"/>
      <c r="UKA112" s="4"/>
      <c r="UKB112" s="4"/>
      <c r="UKC112" s="4"/>
      <c r="UKD112" s="4"/>
      <c r="UKE112" s="4"/>
      <c r="UKF112" s="4"/>
      <c r="UKG112" s="4"/>
      <c r="UKH112" s="4"/>
      <c r="UKI112" s="4"/>
      <c r="UKJ112" s="4"/>
      <c r="UKK112" s="4"/>
      <c r="UKL112" s="4"/>
      <c r="UKM112" s="4"/>
      <c r="UKN112" s="4"/>
      <c r="UKO112" s="4"/>
      <c r="UKP112" s="4"/>
      <c r="UKQ112" s="4"/>
      <c r="UKR112" s="4"/>
      <c r="UKS112" s="4"/>
      <c r="UKT112" s="4"/>
      <c r="UKU112" s="4"/>
      <c r="UKV112" s="4"/>
      <c r="UKW112" s="4"/>
      <c r="UKX112" s="4"/>
      <c r="UKY112" s="4"/>
      <c r="UKZ112" s="4"/>
      <c r="ULA112" s="4"/>
      <c r="ULB112" s="4"/>
      <c r="ULC112" s="4"/>
      <c r="ULD112" s="4"/>
      <c r="ULE112" s="4"/>
      <c r="ULF112" s="4"/>
      <c r="ULG112" s="4"/>
      <c r="ULH112" s="4"/>
      <c r="ULI112" s="4"/>
      <c r="ULJ112" s="4"/>
      <c r="ULK112" s="4"/>
      <c r="ULL112" s="4"/>
      <c r="ULM112" s="4"/>
      <c r="ULN112" s="4"/>
      <c r="ULO112" s="4"/>
      <c r="ULP112" s="4"/>
      <c r="ULQ112" s="4"/>
      <c r="ULR112" s="4"/>
      <c r="ULS112" s="4"/>
      <c r="ULT112" s="4"/>
      <c r="ULU112" s="4"/>
      <c r="ULV112" s="4"/>
      <c r="ULW112" s="4"/>
      <c r="ULX112" s="4"/>
      <c r="ULY112" s="4"/>
      <c r="ULZ112" s="4"/>
      <c r="UMA112" s="4"/>
      <c r="UMB112" s="4"/>
      <c r="UMC112" s="4"/>
      <c r="UMD112" s="4"/>
      <c r="UME112" s="4"/>
      <c r="UMF112" s="4"/>
      <c r="UMG112" s="4"/>
      <c r="UMH112" s="4"/>
      <c r="UMI112" s="4"/>
      <c r="UMJ112" s="4"/>
      <c r="UMK112" s="4"/>
      <c r="UML112" s="4"/>
      <c r="UMM112" s="4"/>
      <c r="UMN112" s="4"/>
      <c r="UMO112" s="4"/>
      <c r="UMP112" s="4"/>
      <c r="UMQ112" s="4"/>
      <c r="UMR112" s="4"/>
      <c r="UMS112" s="4"/>
      <c r="UMT112" s="4"/>
      <c r="UMU112" s="4"/>
      <c r="UMV112" s="4"/>
      <c r="UMW112" s="4"/>
      <c r="UMX112" s="4"/>
      <c r="UMY112" s="4"/>
      <c r="UMZ112" s="4"/>
      <c r="UNA112" s="4"/>
      <c r="UNB112" s="4"/>
      <c r="UNC112" s="4"/>
      <c r="UND112" s="4"/>
      <c r="UNE112" s="4"/>
      <c r="UNF112" s="4"/>
      <c r="UNG112" s="4"/>
      <c r="UNH112" s="4"/>
      <c r="UNI112" s="4"/>
      <c r="UNJ112" s="4"/>
      <c r="UNK112" s="4"/>
      <c r="UNL112" s="4"/>
      <c r="UNM112" s="4"/>
      <c r="UNN112" s="4"/>
      <c r="UNO112" s="4"/>
      <c r="UNP112" s="4"/>
      <c r="UNQ112" s="4"/>
      <c r="UNR112" s="4"/>
      <c r="UNS112" s="4"/>
      <c r="UNT112" s="4"/>
      <c r="UNU112" s="4"/>
      <c r="UNV112" s="4"/>
      <c r="UNW112" s="4"/>
      <c r="UNX112" s="4"/>
      <c r="UNY112" s="4"/>
      <c r="UNZ112" s="4"/>
      <c r="UOA112" s="4"/>
      <c r="UOB112" s="4"/>
      <c r="UOC112" s="4"/>
      <c r="UOD112" s="4"/>
      <c r="UOE112" s="4"/>
      <c r="UOF112" s="4"/>
      <c r="UOG112" s="4"/>
      <c r="UOH112" s="4"/>
      <c r="UOI112" s="4"/>
      <c r="UOJ112" s="4"/>
      <c r="UOK112" s="4"/>
      <c r="UOL112" s="4"/>
      <c r="UOM112" s="4"/>
      <c r="UON112" s="4"/>
      <c r="UOO112" s="4"/>
      <c r="UOP112" s="4"/>
      <c r="UOQ112" s="4"/>
      <c r="UOR112" s="4"/>
      <c r="UOS112" s="4"/>
      <c r="UOT112" s="4"/>
      <c r="UOU112" s="4"/>
      <c r="UOV112" s="4"/>
      <c r="UOW112" s="4"/>
      <c r="UOX112" s="4"/>
      <c r="UOY112" s="4"/>
      <c r="UOZ112" s="4"/>
      <c r="UPA112" s="4"/>
      <c r="UPB112" s="4"/>
      <c r="UPC112" s="4"/>
      <c r="UPD112" s="4"/>
      <c r="UPE112" s="4"/>
      <c r="UPF112" s="4"/>
      <c r="UPG112" s="4"/>
      <c r="UPH112" s="4"/>
      <c r="UPI112" s="4"/>
      <c r="UPJ112" s="4"/>
      <c r="UPK112" s="4"/>
      <c r="UPL112" s="4"/>
      <c r="UPM112" s="4"/>
      <c r="UPN112" s="4"/>
      <c r="UPO112" s="4"/>
      <c r="UPP112" s="4"/>
      <c r="UPQ112" s="4"/>
      <c r="UPR112" s="4"/>
      <c r="UPS112" s="4"/>
      <c r="UPT112" s="4"/>
      <c r="UPU112" s="4"/>
      <c r="UPV112" s="4"/>
      <c r="UPW112" s="4"/>
      <c r="UPX112" s="4"/>
      <c r="UPY112" s="4"/>
      <c r="UPZ112" s="4"/>
      <c r="UQA112" s="4"/>
      <c r="UQB112" s="4"/>
      <c r="UQC112" s="4"/>
      <c r="UQD112" s="4"/>
      <c r="UQE112" s="4"/>
      <c r="UQF112" s="4"/>
      <c r="UQG112" s="4"/>
      <c r="UQH112" s="4"/>
      <c r="UQI112" s="4"/>
      <c r="UQJ112" s="4"/>
      <c r="UQK112" s="4"/>
      <c r="UQL112" s="4"/>
      <c r="UQM112" s="4"/>
      <c r="UQN112" s="4"/>
      <c r="UQO112" s="4"/>
      <c r="UQP112" s="4"/>
      <c r="UQQ112" s="4"/>
      <c r="UQR112" s="4"/>
      <c r="UQS112" s="4"/>
      <c r="UQT112" s="4"/>
      <c r="UQU112" s="4"/>
      <c r="UQV112" s="4"/>
      <c r="UQW112" s="4"/>
      <c r="UQX112" s="4"/>
      <c r="UQY112" s="4"/>
      <c r="UQZ112" s="4"/>
      <c r="URA112" s="4"/>
      <c r="URB112" s="4"/>
      <c r="URC112" s="4"/>
      <c r="URD112" s="4"/>
      <c r="URE112" s="4"/>
      <c r="URF112" s="4"/>
      <c r="URG112" s="4"/>
      <c r="URH112" s="4"/>
      <c r="URI112" s="4"/>
      <c r="URJ112" s="4"/>
      <c r="URK112" s="4"/>
      <c r="URL112" s="4"/>
      <c r="URM112" s="4"/>
      <c r="URN112" s="4"/>
      <c r="URO112" s="4"/>
      <c r="URP112" s="4"/>
      <c r="URQ112" s="4"/>
      <c r="URR112" s="4"/>
      <c r="URS112" s="4"/>
      <c r="URT112" s="4"/>
      <c r="URU112" s="4"/>
      <c r="URV112" s="4"/>
      <c r="URW112" s="4"/>
      <c r="URX112" s="4"/>
      <c r="URY112" s="4"/>
      <c r="URZ112" s="4"/>
      <c r="USA112" s="4"/>
      <c r="USB112" s="4"/>
      <c r="USC112" s="4"/>
      <c r="USD112" s="4"/>
      <c r="USE112" s="4"/>
      <c r="USF112" s="4"/>
      <c r="USG112" s="4"/>
      <c r="USH112" s="4"/>
      <c r="USI112" s="4"/>
      <c r="USJ112" s="4"/>
      <c r="USK112" s="4"/>
      <c r="USL112" s="4"/>
      <c r="USM112" s="4"/>
      <c r="USN112" s="4"/>
      <c r="USO112" s="4"/>
      <c r="USP112" s="4"/>
      <c r="USQ112" s="4"/>
      <c r="USR112" s="4"/>
      <c r="USS112" s="4"/>
      <c r="UST112" s="4"/>
      <c r="USU112" s="4"/>
      <c r="USV112" s="4"/>
      <c r="USW112" s="4"/>
      <c r="USX112" s="4"/>
      <c r="USY112" s="4"/>
      <c r="USZ112" s="4"/>
      <c r="UTA112" s="4"/>
      <c r="UTB112" s="4"/>
      <c r="UTC112" s="4"/>
      <c r="UTD112" s="4"/>
      <c r="UTE112" s="4"/>
      <c r="UTF112" s="4"/>
      <c r="UTG112" s="4"/>
      <c r="UTH112" s="4"/>
      <c r="UTI112" s="4"/>
      <c r="UTJ112" s="4"/>
      <c r="UTK112" s="4"/>
      <c r="UTL112" s="4"/>
      <c r="UTM112" s="4"/>
      <c r="UTN112" s="4"/>
      <c r="UTO112" s="4"/>
      <c r="UTP112" s="4"/>
      <c r="UTQ112" s="4"/>
      <c r="UTR112" s="4"/>
      <c r="UTS112" s="4"/>
      <c r="UTT112" s="4"/>
      <c r="UTU112" s="4"/>
      <c r="UTV112" s="4"/>
      <c r="UTW112" s="4"/>
      <c r="UTX112" s="4"/>
      <c r="UTY112" s="4"/>
      <c r="UTZ112" s="4"/>
      <c r="UUA112" s="4"/>
      <c r="UUB112" s="4"/>
      <c r="UUC112" s="4"/>
      <c r="UUD112" s="4"/>
      <c r="UUE112" s="4"/>
      <c r="UUF112" s="4"/>
      <c r="UUG112" s="4"/>
      <c r="UUH112" s="4"/>
      <c r="UUI112" s="4"/>
      <c r="UUJ112" s="4"/>
      <c r="UUK112" s="4"/>
      <c r="UUL112" s="4"/>
      <c r="UUM112" s="4"/>
      <c r="UUN112" s="4"/>
      <c r="UUO112" s="4"/>
      <c r="UUP112" s="4"/>
      <c r="UUQ112" s="4"/>
      <c r="UUR112" s="4"/>
      <c r="UUS112" s="4"/>
      <c r="UUT112" s="4"/>
      <c r="UUU112" s="4"/>
      <c r="UUV112" s="4"/>
      <c r="UUW112" s="4"/>
      <c r="UUX112" s="4"/>
      <c r="UUY112" s="4"/>
      <c r="UUZ112" s="4"/>
      <c r="UVA112" s="4"/>
      <c r="UVB112" s="4"/>
      <c r="UVC112" s="4"/>
      <c r="UVD112" s="4"/>
      <c r="UVE112" s="4"/>
      <c r="UVF112" s="4"/>
      <c r="UVG112" s="4"/>
      <c r="UVH112" s="4"/>
      <c r="UVI112" s="4"/>
      <c r="UVJ112" s="4"/>
      <c r="UVK112" s="4"/>
      <c r="UVL112" s="4"/>
      <c r="UVM112" s="4"/>
      <c r="UVN112" s="4"/>
      <c r="UVO112" s="4"/>
      <c r="UVP112" s="4"/>
      <c r="UVQ112" s="4"/>
      <c r="UVR112" s="4"/>
      <c r="UVS112" s="4"/>
      <c r="UVT112" s="4"/>
      <c r="UVU112" s="4"/>
      <c r="UVV112" s="4"/>
      <c r="UVW112" s="4"/>
      <c r="UVX112" s="4"/>
      <c r="UVY112" s="4"/>
      <c r="UVZ112" s="4"/>
      <c r="UWA112" s="4"/>
      <c r="UWB112" s="4"/>
      <c r="UWC112" s="4"/>
      <c r="UWD112" s="4"/>
      <c r="UWE112" s="4"/>
      <c r="UWF112" s="4"/>
      <c r="UWG112" s="4"/>
      <c r="UWH112" s="4"/>
      <c r="UWI112" s="4"/>
      <c r="UWJ112" s="4"/>
      <c r="UWK112" s="4"/>
      <c r="UWL112" s="4"/>
      <c r="UWM112" s="4"/>
      <c r="UWN112" s="4"/>
      <c r="UWO112" s="4"/>
      <c r="UWP112" s="4"/>
      <c r="UWQ112" s="4"/>
      <c r="UWR112" s="4"/>
      <c r="UWS112" s="4"/>
      <c r="UWT112" s="4"/>
      <c r="UWU112" s="4"/>
      <c r="UWV112" s="4"/>
      <c r="UWW112" s="4"/>
      <c r="UWX112" s="4"/>
      <c r="UWY112" s="4"/>
      <c r="UWZ112" s="4"/>
      <c r="UXA112" s="4"/>
      <c r="UXB112" s="4"/>
      <c r="UXC112" s="4"/>
      <c r="UXD112" s="4"/>
      <c r="UXE112" s="4"/>
      <c r="UXF112" s="4"/>
      <c r="UXG112" s="4"/>
      <c r="UXH112" s="4"/>
      <c r="UXI112" s="4"/>
      <c r="UXJ112" s="4"/>
      <c r="UXK112" s="4"/>
      <c r="UXL112" s="4"/>
      <c r="UXM112" s="4"/>
      <c r="UXN112" s="4"/>
      <c r="UXO112" s="4"/>
      <c r="UXP112" s="4"/>
      <c r="UXQ112" s="4"/>
      <c r="UXR112" s="4"/>
      <c r="UXS112" s="4"/>
      <c r="UXT112" s="4"/>
      <c r="UXU112" s="4"/>
      <c r="UXV112" s="4"/>
      <c r="UXW112" s="4"/>
      <c r="UXX112" s="4"/>
      <c r="UXY112" s="4"/>
      <c r="UXZ112" s="4"/>
      <c r="UYA112" s="4"/>
      <c r="UYB112" s="4"/>
      <c r="UYC112" s="4"/>
      <c r="UYD112" s="4"/>
      <c r="UYE112" s="4"/>
      <c r="UYF112" s="4"/>
      <c r="UYG112" s="4"/>
      <c r="UYH112" s="4"/>
      <c r="UYI112" s="4"/>
      <c r="UYJ112" s="4"/>
      <c r="UYK112" s="4"/>
      <c r="UYL112" s="4"/>
      <c r="UYM112" s="4"/>
      <c r="UYN112" s="4"/>
      <c r="UYO112" s="4"/>
      <c r="UYP112" s="4"/>
      <c r="UYQ112" s="4"/>
      <c r="UYR112" s="4"/>
      <c r="UYS112" s="4"/>
      <c r="UYT112" s="4"/>
      <c r="UYU112" s="4"/>
      <c r="UYV112" s="4"/>
      <c r="UYW112" s="4"/>
      <c r="UYX112" s="4"/>
      <c r="UYY112" s="4"/>
      <c r="UYZ112" s="4"/>
      <c r="UZA112" s="4"/>
      <c r="UZB112" s="4"/>
      <c r="UZC112" s="4"/>
      <c r="UZD112" s="4"/>
      <c r="UZE112" s="4"/>
      <c r="UZF112" s="4"/>
      <c r="UZG112" s="4"/>
      <c r="UZH112" s="4"/>
      <c r="UZI112" s="4"/>
      <c r="UZJ112" s="4"/>
      <c r="UZK112" s="4"/>
      <c r="UZL112" s="4"/>
      <c r="UZM112" s="4"/>
      <c r="UZN112" s="4"/>
      <c r="UZO112" s="4"/>
      <c r="UZP112" s="4"/>
      <c r="UZQ112" s="4"/>
      <c r="UZR112" s="4"/>
      <c r="UZS112" s="4"/>
      <c r="UZT112" s="4"/>
      <c r="UZU112" s="4"/>
      <c r="UZV112" s="4"/>
      <c r="UZW112" s="4"/>
      <c r="UZX112" s="4"/>
      <c r="UZY112" s="4"/>
      <c r="UZZ112" s="4"/>
      <c r="VAA112" s="4"/>
      <c r="VAB112" s="4"/>
      <c r="VAC112" s="4"/>
      <c r="VAD112" s="4"/>
      <c r="VAE112" s="4"/>
      <c r="VAF112" s="4"/>
      <c r="VAG112" s="4"/>
      <c r="VAH112" s="4"/>
      <c r="VAI112" s="4"/>
      <c r="VAJ112" s="4"/>
      <c r="VAK112" s="4"/>
      <c r="VAL112" s="4"/>
      <c r="VAM112" s="4"/>
      <c r="VAN112" s="4"/>
      <c r="VAO112" s="4"/>
      <c r="VAP112" s="4"/>
      <c r="VAQ112" s="4"/>
      <c r="VAR112" s="4"/>
      <c r="VAS112" s="4"/>
      <c r="VAT112" s="4"/>
      <c r="VAU112" s="4"/>
      <c r="VAV112" s="4"/>
      <c r="VAW112" s="4"/>
      <c r="VAX112" s="4"/>
      <c r="VAY112" s="4"/>
      <c r="VAZ112" s="4"/>
      <c r="VBA112" s="4"/>
      <c r="VBB112" s="4"/>
      <c r="VBC112" s="4"/>
      <c r="VBD112" s="4"/>
      <c r="VBE112" s="4"/>
      <c r="VBF112" s="4"/>
      <c r="VBG112" s="4"/>
      <c r="VBH112" s="4"/>
      <c r="VBI112" s="4"/>
      <c r="VBJ112" s="4"/>
      <c r="VBK112" s="4"/>
      <c r="VBL112" s="4"/>
      <c r="VBM112" s="4"/>
      <c r="VBN112" s="4"/>
      <c r="VBO112" s="4"/>
      <c r="VBP112" s="4"/>
      <c r="VBQ112" s="4"/>
      <c r="VBR112" s="4"/>
      <c r="VBS112" s="4"/>
      <c r="VBT112" s="4"/>
      <c r="VBU112" s="4"/>
      <c r="VBV112" s="4"/>
      <c r="VBW112" s="4"/>
      <c r="VBX112" s="4"/>
      <c r="VBY112" s="4"/>
      <c r="VBZ112" s="4"/>
      <c r="VCA112" s="4"/>
      <c r="VCB112" s="4"/>
      <c r="VCC112" s="4"/>
      <c r="VCD112" s="4"/>
      <c r="VCE112" s="4"/>
      <c r="VCF112" s="4"/>
      <c r="VCG112" s="4"/>
      <c r="VCH112" s="4"/>
      <c r="VCI112" s="4"/>
      <c r="VCJ112" s="4"/>
      <c r="VCK112" s="4"/>
      <c r="VCL112" s="4"/>
      <c r="VCM112" s="4"/>
      <c r="VCN112" s="4"/>
      <c r="VCO112" s="4"/>
      <c r="VCP112" s="4"/>
      <c r="VCQ112" s="4"/>
      <c r="VCR112" s="4"/>
      <c r="VCS112" s="4"/>
      <c r="VCT112" s="4"/>
      <c r="VCU112" s="4"/>
      <c r="VCV112" s="4"/>
      <c r="VCW112" s="4"/>
      <c r="VCX112" s="4"/>
      <c r="VCY112" s="4"/>
      <c r="VCZ112" s="4"/>
      <c r="VDA112" s="4"/>
      <c r="VDB112" s="4"/>
      <c r="VDC112" s="4"/>
      <c r="VDD112" s="4"/>
      <c r="VDE112" s="4"/>
      <c r="VDF112" s="4"/>
      <c r="VDG112" s="4"/>
      <c r="VDH112" s="4"/>
      <c r="VDI112" s="4"/>
      <c r="VDJ112" s="4"/>
      <c r="VDK112" s="4"/>
      <c r="VDL112" s="4"/>
      <c r="VDM112" s="4"/>
      <c r="VDN112" s="4"/>
      <c r="VDO112" s="4"/>
      <c r="VDP112" s="4"/>
      <c r="VDQ112" s="4"/>
      <c r="VDR112" s="4"/>
      <c r="VDS112" s="4"/>
      <c r="VDT112" s="4"/>
      <c r="VDU112" s="4"/>
      <c r="VDV112" s="4"/>
      <c r="VDW112" s="4"/>
      <c r="VDX112" s="4"/>
      <c r="VDY112" s="4"/>
      <c r="VDZ112" s="4"/>
      <c r="VEA112" s="4"/>
      <c r="VEB112" s="4"/>
      <c r="VEC112" s="4"/>
      <c r="VED112" s="4"/>
      <c r="VEE112" s="4"/>
      <c r="VEF112" s="4"/>
      <c r="VEG112" s="4"/>
      <c r="VEH112" s="4"/>
      <c r="VEI112" s="4"/>
      <c r="VEJ112" s="4"/>
      <c r="VEK112" s="4"/>
      <c r="VEL112" s="4"/>
      <c r="VEM112" s="4"/>
      <c r="VEN112" s="4"/>
      <c r="VEO112" s="4"/>
      <c r="VEP112" s="4"/>
      <c r="VEQ112" s="4"/>
      <c r="VER112" s="4"/>
      <c r="VES112" s="4"/>
      <c r="VET112" s="4"/>
      <c r="VEU112" s="4"/>
      <c r="VEV112" s="4"/>
      <c r="VEW112" s="4"/>
      <c r="VEX112" s="4"/>
      <c r="VEY112" s="4"/>
      <c r="VEZ112" s="4"/>
      <c r="VFA112" s="4"/>
      <c r="VFB112" s="4"/>
      <c r="VFC112" s="4"/>
      <c r="VFD112" s="4"/>
      <c r="VFE112" s="4"/>
      <c r="VFF112" s="4"/>
      <c r="VFG112" s="4"/>
      <c r="VFH112" s="4"/>
      <c r="VFI112" s="4"/>
      <c r="VFJ112" s="4"/>
      <c r="VFK112" s="4"/>
      <c r="VFL112" s="4"/>
      <c r="VFM112" s="4"/>
      <c r="VFN112" s="4"/>
      <c r="VFO112" s="4"/>
      <c r="VFP112" s="4"/>
      <c r="VFQ112" s="4"/>
      <c r="VFR112" s="4"/>
      <c r="VFS112" s="4"/>
      <c r="VFT112" s="4"/>
      <c r="VFU112" s="4"/>
      <c r="VFV112" s="4"/>
      <c r="VFW112" s="4"/>
      <c r="VFX112" s="4"/>
      <c r="VFY112" s="4"/>
      <c r="VFZ112" s="4"/>
      <c r="VGA112" s="4"/>
      <c r="VGB112" s="4"/>
      <c r="VGC112" s="4"/>
      <c r="VGD112" s="4"/>
      <c r="VGE112" s="4"/>
      <c r="VGF112" s="4"/>
      <c r="VGG112" s="4"/>
      <c r="VGH112" s="4"/>
      <c r="VGI112" s="4"/>
      <c r="VGJ112" s="4"/>
      <c r="VGK112" s="4"/>
      <c r="VGL112" s="4"/>
      <c r="VGM112" s="4"/>
      <c r="VGN112" s="4"/>
      <c r="VGO112" s="4"/>
      <c r="VGP112" s="4"/>
      <c r="VGQ112" s="4"/>
      <c r="VGR112" s="4"/>
      <c r="VGS112" s="4"/>
      <c r="VGT112" s="4"/>
      <c r="VGU112" s="4"/>
      <c r="VGV112" s="4"/>
      <c r="VGW112" s="4"/>
      <c r="VGX112" s="4"/>
      <c r="VGY112" s="4"/>
      <c r="VGZ112" s="4"/>
      <c r="VHA112" s="4"/>
      <c r="VHB112" s="4"/>
      <c r="VHC112" s="4"/>
      <c r="VHD112" s="4"/>
      <c r="VHE112" s="4"/>
      <c r="VHF112" s="4"/>
      <c r="VHG112" s="4"/>
      <c r="VHH112" s="4"/>
      <c r="VHI112" s="4"/>
      <c r="VHJ112" s="4"/>
      <c r="VHK112" s="4"/>
      <c r="VHL112" s="4"/>
      <c r="VHM112" s="4"/>
      <c r="VHN112" s="4"/>
      <c r="VHO112" s="4"/>
      <c r="VHP112" s="4"/>
      <c r="VHQ112" s="4"/>
      <c r="VHR112" s="4"/>
      <c r="VHS112" s="4"/>
      <c r="VHT112" s="4"/>
      <c r="VHU112" s="4"/>
      <c r="VHV112" s="4"/>
      <c r="VHW112" s="4"/>
      <c r="VHX112" s="4"/>
      <c r="VHY112" s="4"/>
      <c r="VHZ112" s="4"/>
      <c r="VIA112" s="4"/>
      <c r="VIB112" s="4"/>
      <c r="VIC112" s="4"/>
      <c r="VID112" s="4"/>
      <c r="VIE112" s="4"/>
      <c r="VIF112" s="4"/>
      <c r="VIG112" s="4"/>
      <c r="VIH112" s="4"/>
      <c r="VII112" s="4"/>
      <c r="VIJ112" s="4"/>
      <c r="VIK112" s="4"/>
      <c r="VIL112" s="4"/>
      <c r="VIM112" s="4"/>
      <c r="VIN112" s="4"/>
      <c r="VIO112" s="4"/>
      <c r="VIP112" s="4"/>
      <c r="VIQ112" s="4"/>
      <c r="VIR112" s="4"/>
      <c r="VIS112" s="4"/>
      <c r="VIT112" s="4"/>
      <c r="VIU112" s="4"/>
      <c r="VIV112" s="4"/>
      <c r="VIW112" s="4"/>
      <c r="VIX112" s="4"/>
      <c r="VIY112" s="4"/>
      <c r="VIZ112" s="4"/>
      <c r="VJA112" s="4"/>
      <c r="VJB112" s="4"/>
      <c r="VJC112" s="4"/>
      <c r="VJD112" s="4"/>
      <c r="VJE112" s="4"/>
      <c r="VJF112" s="4"/>
      <c r="VJG112" s="4"/>
      <c r="VJH112" s="4"/>
      <c r="VJI112" s="4"/>
      <c r="VJJ112" s="4"/>
      <c r="VJK112" s="4"/>
      <c r="VJL112" s="4"/>
      <c r="VJM112" s="4"/>
      <c r="VJN112" s="4"/>
      <c r="VJO112" s="4"/>
      <c r="VJP112" s="4"/>
      <c r="VJQ112" s="4"/>
      <c r="VJR112" s="4"/>
      <c r="VJS112" s="4"/>
      <c r="VJT112" s="4"/>
      <c r="VJU112" s="4"/>
      <c r="VJV112" s="4"/>
      <c r="VJW112" s="4"/>
      <c r="VJX112" s="4"/>
      <c r="VJY112" s="4"/>
      <c r="VJZ112" s="4"/>
      <c r="VKA112" s="4"/>
      <c r="VKB112" s="4"/>
      <c r="VKC112" s="4"/>
      <c r="VKD112" s="4"/>
      <c r="VKE112" s="4"/>
      <c r="VKF112" s="4"/>
      <c r="VKG112" s="4"/>
      <c r="VKH112" s="4"/>
      <c r="VKI112" s="4"/>
      <c r="VKJ112" s="4"/>
      <c r="VKK112" s="4"/>
      <c r="VKL112" s="4"/>
      <c r="VKM112" s="4"/>
      <c r="VKN112" s="4"/>
      <c r="VKO112" s="4"/>
      <c r="VKP112" s="4"/>
      <c r="VKQ112" s="4"/>
      <c r="VKR112" s="4"/>
      <c r="VKS112" s="4"/>
      <c r="VKT112" s="4"/>
      <c r="VKU112" s="4"/>
      <c r="VKV112" s="4"/>
      <c r="VKW112" s="4"/>
      <c r="VKX112" s="4"/>
      <c r="VKY112" s="4"/>
      <c r="VKZ112" s="4"/>
      <c r="VLA112" s="4"/>
      <c r="VLB112" s="4"/>
      <c r="VLC112" s="4"/>
      <c r="VLD112" s="4"/>
      <c r="VLE112" s="4"/>
      <c r="VLF112" s="4"/>
      <c r="VLG112" s="4"/>
      <c r="VLH112" s="4"/>
      <c r="VLI112" s="4"/>
      <c r="VLJ112" s="4"/>
      <c r="VLK112" s="4"/>
      <c r="VLL112" s="4"/>
      <c r="VLM112" s="4"/>
      <c r="VLN112" s="4"/>
      <c r="VLO112" s="4"/>
      <c r="VLP112" s="4"/>
      <c r="VLQ112" s="4"/>
      <c r="VLR112" s="4"/>
      <c r="VLS112" s="4"/>
      <c r="VLT112" s="4"/>
      <c r="VLU112" s="4"/>
      <c r="VLV112" s="4"/>
      <c r="VLW112" s="4"/>
      <c r="VLX112" s="4"/>
      <c r="VLY112" s="4"/>
      <c r="VLZ112" s="4"/>
      <c r="VMA112" s="4"/>
      <c r="VMB112" s="4"/>
      <c r="VMC112" s="4"/>
      <c r="VMD112" s="4"/>
      <c r="VME112" s="4"/>
      <c r="VMF112" s="4"/>
      <c r="VMG112" s="4"/>
      <c r="VMH112" s="4"/>
      <c r="VMI112" s="4"/>
      <c r="VMJ112" s="4"/>
      <c r="VMK112" s="4"/>
      <c r="VML112" s="4"/>
      <c r="VMM112" s="4"/>
      <c r="VMN112" s="4"/>
      <c r="VMO112" s="4"/>
      <c r="VMP112" s="4"/>
      <c r="VMQ112" s="4"/>
      <c r="VMR112" s="4"/>
      <c r="VMS112" s="4"/>
      <c r="VMT112" s="4"/>
      <c r="VMU112" s="4"/>
      <c r="VMV112" s="4"/>
      <c r="VMW112" s="4"/>
      <c r="VMX112" s="4"/>
      <c r="VMY112" s="4"/>
      <c r="VMZ112" s="4"/>
      <c r="VNA112" s="4"/>
      <c r="VNB112" s="4"/>
      <c r="VNC112" s="4"/>
      <c r="VND112" s="4"/>
      <c r="VNE112" s="4"/>
      <c r="VNF112" s="4"/>
      <c r="VNG112" s="4"/>
      <c r="VNH112" s="4"/>
      <c r="VNI112" s="4"/>
      <c r="VNJ112" s="4"/>
      <c r="VNK112" s="4"/>
      <c r="VNL112" s="4"/>
      <c r="VNM112" s="4"/>
      <c r="VNN112" s="4"/>
      <c r="VNO112" s="4"/>
      <c r="VNP112" s="4"/>
      <c r="VNQ112" s="4"/>
      <c r="VNR112" s="4"/>
      <c r="VNS112" s="4"/>
      <c r="VNT112" s="4"/>
      <c r="VNU112" s="4"/>
      <c r="VNV112" s="4"/>
      <c r="VNW112" s="4"/>
      <c r="VNX112" s="4"/>
      <c r="VNY112" s="4"/>
      <c r="VNZ112" s="4"/>
      <c r="VOA112" s="4"/>
      <c r="VOB112" s="4"/>
      <c r="VOC112" s="4"/>
      <c r="VOD112" s="4"/>
      <c r="VOE112" s="4"/>
      <c r="VOF112" s="4"/>
      <c r="VOG112" s="4"/>
      <c r="VOH112" s="4"/>
      <c r="VOI112" s="4"/>
      <c r="VOJ112" s="4"/>
      <c r="VOK112" s="4"/>
      <c r="VOL112" s="4"/>
      <c r="VOM112" s="4"/>
      <c r="VON112" s="4"/>
      <c r="VOO112" s="4"/>
      <c r="VOP112" s="4"/>
      <c r="VOQ112" s="4"/>
      <c r="VOR112" s="4"/>
      <c r="VOS112" s="4"/>
      <c r="VOT112" s="4"/>
      <c r="VOU112" s="4"/>
      <c r="VOV112" s="4"/>
      <c r="VOW112" s="4"/>
      <c r="VOX112" s="4"/>
      <c r="VOY112" s="4"/>
      <c r="VOZ112" s="4"/>
      <c r="VPA112" s="4"/>
      <c r="VPB112" s="4"/>
      <c r="VPC112" s="4"/>
      <c r="VPD112" s="4"/>
      <c r="VPE112" s="4"/>
      <c r="VPF112" s="4"/>
      <c r="VPG112" s="4"/>
      <c r="VPH112" s="4"/>
      <c r="VPI112" s="4"/>
      <c r="VPJ112" s="4"/>
      <c r="VPK112" s="4"/>
      <c r="VPL112" s="4"/>
      <c r="VPM112" s="4"/>
      <c r="VPN112" s="4"/>
      <c r="VPO112" s="4"/>
      <c r="VPP112" s="4"/>
      <c r="VPQ112" s="4"/>
      <c r="VPR112" s="4"/>
      <c r="VPS112" s="4"/>
      <c r="VPT112" s="4"/>
      <c r="VPU112" s="4"/>
      <c r="VPV112" s="4"/>
      <c r="VPW112" s="4"/>
      <c r="VPX112" s="4"/>
      <c r="VPY112" s="4"/>
      <c r="VPZ112" s="4"/>
      <c r="VQA112" s="4"/>
      <c r="VQB112" s="4"/>
      <c r="VQC112" s="4"/>
      <c r="VQD112" s="4"/>
      <c r="VQE112" s="4"/>
      <c r="VQF112" s="4"/>
      <c r="VQG112" s="4"/>
      <c r="VQH112" s="4"/>
      <c r="VQI112" s="4"/>
      <c r="VQJ112" s="4"/>
      <c r="VQK112" s="4"/>
      <c r="VQL112" s="4"/>
      <c r="VQM112" s="4"/>
      <c r="VQN112" s="4"/>
      <c r="VQO112" s="4"/>
      <c r="VQP112" s="4"/>
      <c r="VQQ112" s="4"/>
      <c r="VQR112" s="4"/>
      <c r="VQS112" s="4"/>
      <c r="VQT112" s="4"/>
      <c r="VQU112" s="4"/>
      <c r="VQV112" s="4"/>
      <c r="VQW112" s="4"/>
      <c r="VQX112" s="4"/>
      <c r="VQY112" s="4"/>
      <c r="VQZ112" s="4"/>
      <c r="VRA112" s="4"/>
      <c r="VRB112" s="4"/>
      <c r="VRC112" s="4"/>
      <c r="VRD112" s="4"/>
      <c r="VRE112" s="4"/>
      <c r="VRF112" s="4"/>
      <c r="VRG112" s="4"/>
      <c r="VRH112" s="4"/>
      <c r="VRI112" s="4"/>
      <c r="VRJ112" s="4"/>
      <c r="VRK112" s="4"/>
      <c r="VRL112" s="4"/>
      <c r="VRM112" s="4"/>
      <c r="VRN112" s="4"/>
      <c r="VRO112" s="4"/>
      <c r="VRP112" s="4"/>
      <c r="VRQ112" s="4"/>
      <c r="VRR112" s="4"/>
      <c r="VRS112" s="4"/>
      <c r="VRT112" s="4"/>
      <c r="VRU112" s="4"/>
      <c r="VRV112" s="4"/>
      <c r="VRW112" s="4"/>
      <c r="VRX112" s="4"/>
      <c r="VRY112" s="4"/>
      <c r="VRZ112" s="4"/>
      <c r="VSA112" s="4"/>
      <c r="VSB112" s="4"/>
      <c r="VSC112" s="4"/>
      <c r="VSD112" s="4"/>
      <c r="VSE112" s="4"/>
      <c r="VSF112" s="4"/>
      <c r="VSG112" s="4"/>
      <c r="VSH112" s="4"/>
      <c r="VSI112" s="4"/>
      <c r="VSJ112" s="4"/>
      <c r="VSK112" s="4"/>
      <c r="VSL112" s="4"/>
      <c r="VSM112" s="4"/>
      <c r="VSN112" s="4"/>
      <c r="VSO112" s="4"/>
      <c r="VSP112" s="4"/>
      <c r="VSQ112" s="4"/>
      <c r="VSR112" s="4"/>
      <c r="VSS112" s="4"/>
      <c r="VST112" s="4"/>
      <c r="VSU112" s="4"/>
      <c r="VSV112" s="4"/>
      <c r="VSW112" s="4"/>
      <c r="VSX112" s="4"/>
      <c r="VSY112" s="4"/>
      <c r="VSZ112" s="4"/>
      <c r="VTA112" s="4"/>
      <c r="VTB112" s="4"/>
      <c r="VTC112" s="4"/>
      <c r="VTD112" s="4"/>
      <c r="VTE112" s="4"/>
      <c r="VTF112" s="4"/>
      <c r="VTG112" s="4"/>
      <c r="VTH112" s="4"/>
      <c r="VTI112" s="4"/>
      <c r="VTJ112" s="4"/>
      <c r="VTK112" s="4"/>
      <c r="VTL112" s="4"/>
      <c r="VTM112" s="4"/>
      <c r="VTN112" s="4"/>
      <c r="VTO112" s="4"/>
      <c r="VTP112" s="4"/>
      <c r="VTQ112" s="4"/>
      <c r="VTR112" s="4"/>
      <c r="VTS112" s="4"/>
      <c r="VTT112" s="4"/>
      <c r="VTU112" s="4"/>
      <c r="VTV112" s="4"/>
      <c r="VTW112" s="4"/>
      <c r="VTX112" s="4"/>
      <c r="VTY112" s="4"/>
      <c r="VTZ112" s="4"/>
      <c r="VUA112" s="4"/>
      <c r="VUB112" s="4"/>
      <c r="VUC112" s="4"/>
      <c r="VUD112" s="4"/>
      <c r="VUE112" s="4"/>
      <c r="VUF112" s="4"/>
      <c r="VUG112" s="4"/>
      <c r="VUH112" s="4"/>
      <c r="VUI112" s="4"/>
      <c r="VUJ112" s="4"/>
      <c r="VUK112" s="4"/>
      <c r="VUL112" s="4"/>
      <c r="VUM112" s="4"/>
      <c r="VUN112" s="4"/>
      <c r="VUO112" s="4"/>
      <c r="VUP112" s="4"/>
      <c r="VUQ112" s="4"/>
      <c r="VUR112" s="4"/>
      <c r="VUS112" s="4"/>
      <c r="VUT112" s="4"/>
      <c r="VUU112" s="4"/>
      <c r="VUV112" s="4"/>
      <c r="VUW112" s="4"/>
      <c r="VUX112" s="4"/>
      <c r="VUY112" s="4"/>
      <c r="VUZ112" s="4"/>
      <c r="VVA112" s="4"/>
      <c r="VVB112" s="4"/>
      <c r="VVC112" s="4"/>
      <c r="VVD112" s="4"/>
      <c r="VVE112" s="4"/>
      <c r="VVF112" s="4"/>
      <c r="VVG112" s="4"/>
      <c r="VVH112" s="4"/>
      <c r="VVI112" s="4"/>
      <c r="VVJ112" s="4"/>
      <c r="VVK112" s="4"/>
      <c r="VVL112" s="4"/>
      <c r="VVM112" s="4"/>
      <c r="VVN112" s="4"/>
      <c r="VVO112" s="4"/>
      <c r="VVP112" s="4"/>
      <c r="VVQ112" s="4"/>
      <c r="VVR112" s="4"/>
      <c r="VVS112" s="4"/>
      <c r="VVT112" s="4"/>
      <c r="VVU112" s="4"/>
      <c r="VVV112" s="4"/>
      <c r="VVW112" s="4"/>
      <c r="VVX112" s="4"/>
      <c r="VVY112" s="4"/>
      <c r="VVZ112" s="4"/>
      <c r="VWA112" s="4"/>
      <c r="VWB112" s="4"/>
      <c r="VWC112" s="4"/>
      <c r="VWD112" s="4"/>
      <c r="VWE112" s="4"/>
      <c r="VWF112" s="4"/>
      <c r="VWG112" s="4"/>
      <c r="VWH112" s="4"/>
      <c r="VWI112" s="4"/>
      <c r="VWJ112" s="4"/>
      <c r="VWK112" s="4"/>
      <c r="VWL112" s="4"/>
      <c r="VWM112" s="4"/>
      <c r="VWN112" s="4"/>
      <c r="VWO112" s="4"/>
      <c r="VWP112" s="4"/>
      <c r="VWQ112" s="4"/>
      <c r="VWR112" s="4"/>
      <c r="VWS112" s="4"/>
      <c r="VWT112" s="4"/>
      <c r="VWU112" s="4"/>
      <c r="VWV112" s="4"/>
      <c r="VWW112" s="4"/>
      <c r="VWX112" s="4"/>
      <c r="VWY112" s="4"/>
      <c r="VWZ112" s="4"/>
      <c r="VXA112" s="4"/>
      <c r="VXB112" s="4"/>
      <c r="VXC112" s="4"/>
      <c r="VXD112" s="4"/>
      <c r="VXE112" s="4"/>
      <c r="VXF112" s="4"/>
      <c r="VXG112" s="4"/>
      <c r="VXH112" s="4"/>
      <c r="VXI112" s="4"/>
      <c r="VXJ112" s="4"/>
      <c r="VXK112" s="4"/>
      <c r="VXL112" s="4"/>
      <c r="VXM112" s="4"/>
      <c r="VXN112" s="4"/>
      <c r="VXO112" s="4"/>
      <c r="VXP112" s="4"/>
      <c r="VXQ112" s="4"/>
      <c r="VXR112" s="4"/>
      <c r="VXS112" s="4"/>
      <c r="VXT112" s="4"/>
      <c r="VXU112" s="4"/>
      <c r="VXV112" s="4"/>
      <c r="VXW112" s="4"/>
      <c r="VXX112" s="4"/>
      <c r="VXY112" s="4"/>
      <c r="VXZ112" s="4"/>
      <c r="VYA112" s="4"/>
      <c r="VYB112" s="4"/>
      <c r="VYC112" s="4"/>
      <c r="VYD112" s="4"/>
      <c r="VYE112" s="4"/>
      <c r="VYF112" s="4"/>
      <c r="VYG112" s="4"/>
      <c r="VYH112" s="4"/>
      <c r="VYI112" s="4"/>
      <c r="VYJ112" s="4"/>
      <c r="VYK112" s="4"/>
      <c r="VYL112" s="4"/>
      <c r="VYM112" s="4"/>
      <c r="VYN112" s="4"/>
      <c r="VYO112" s="4"/>
      <c r="VYP112" s="4"/>
      <c r="VYQ112" s="4"/>
      <c r="VYR112" s="4"/>
      <c r="VYS112" s="4"/>
      <c r="VYT112" s="4"/>
      <c r="VYU112" s="4"/>
      <c r="VYV112" s="4"/>
      <c r="VYW112" s="4"/>
      <c r="VYX112" s="4"/>
      <c r="VYY112" s="4"/>
      <c r="VYZ112" s="4"/>
      <c r="VZA112" s="4"/>
      <c r="VZB112" s="4"/>
      <c r="VZC112" s="4"/>
      <c r="VZD112" s="4"/>
      <c r="VZE112" s="4"/>
      <c r="VZF112" s="4"/>
      <c r="VZG112" s="4"/>
      <c r="VZH112" s="4"/>
      <c r="VZI112" s="4"/>
      <c r="VZJ112" s="4"/>
      <c r="VZK112" s="4"/>
      <c r="VZL112" s="4"/>
      <c r="VZM112" s="4"/>
      <c r="VZN112" s="4"/>
      <c r="VZO112" s="4"/>
      <c r="VZP112" s="4"/>
      <c r="VZQ112" s="4"/>
      <c r="VZR112" s="4"/>
      <c r="VZS112" s="4"/>
      <c r="VZT112" s="4"/>
      <c r="VZU112" s="4"/>
      <c r="VZV112" s="4"/>
      <c r="VZW112" s="4"/>
      <c r="VZX112" s="4"/>
      <c r="VZY112" s="4"/>
      <c r="VZZ112" s="4"/>
      <c r="WAA112" s="4"/>
      <c r="WAB112" s="4"/>
      <c r="WAC112" s="4"/>
      <c r="WAD112" s="4"/>
      <c r="WAE112" s="4"/>
      <c r="WAF112" s="4"/>
      <c r="WAG112" s="4"/>
      <c r="WAH112" s="4"/>
      <c r="WAI112" s="4"/>
      <c r="WAJ112" s="4"/>
      <c r="WAK112" s="4"/>
      <c r="WAL112" s="4"/>
      <c r="WAM112" s="4"/>
      <c r="WAN112" s="4"/>
      <c r="WAO112" s="4"/>
      <c r="WAP112" s="4"/>
      <c r="WAQ112" s="4"/>
      <c r="WAR112" s="4"/>
      <c r="WAS112" s="4"/>
      <c r="WAT112" s="4"/>
      <c r="WAU112" s="4"/>
      <c r="WAV112" s="4"/>
      <c r="WAW112" s="4"/>
      <c r="WAX112" s="4"/>
      <c r="WAY112" s="4"/>
      <c r="WAZ112" s="4"/>
      <c r="WBA112" s="4"/>
      <c r="WBB112" s="4"/>
      <c r="WBC112" s="4"/>
      <c r="WBD112" s="4"/>
      <c r="WBE112" s="4"/>
      <c r="WBF112" s="4"/>
      <c r="WBG112" s="4"/>
      <c r="WBH112" s="4"/>
      <c r="WBI112" s="4"/>
      <c r="WBJ112" s="4"/>
      <c r="WBK112" s="4"/>
      <c r="WBL112" s="4"/>
      <c r="WBM112" s="4"/>
      <c r="WBN112" s="4"/>
      <c r="WBO112" s="4"/>
      <c r="WBP112" s="4"/>
      <c r="WBQ112" s="4"/>
      <c r="WBR112" s="4"/>
      <c r="WBS112" s="4"/>
      <c r="WBT112" s="4"/>
      <c r="WBU112" s="4"/>
      <c r="WBV112" s="4"/>
      <c r="WBW112" s="4"/>
      <c r="WBX112" s="4"/>
      <c r="WBY112" s="4"/>
      <c r="WBZ112" s="4"/>
      <c r="WCA112" s="4"/>
      <c r="WCB112" s="4"/>
      <c r="WCC112" s="4"/>
      <c r="WCD112" s="4"/>
      <c r="WCE112" s="4"/>
      <c r="WCF112" s="4"/>
      <c r="WCG112" s="4"/>
      <c r="WCH112" s="4"/>
      <c r="WCI112" s="4"/>
      <c r="WCJ112" s="4"/>
      <c r="WCK112" s="4"/>
      <c r="WCL112" s="4"/>
      <c r="WCM112" s="4"/>
      <c r="WCN112" s="4"/>
      <c r="WCO112" s="4"/>
      <c r="WCP112" s="4"/>
      <c r="WCQ112" s="4"/>
      <c r="WCR112" s="4"/>
      <c r="WCS112" s="4"/>
      <c r="WCT112" s="4"/>
      <c r="WCU112" s="4"/>
      <c r="WCV112" s="4"/>
      <c r="WCW112" s="4"/>
      <c r="WCX112" s="4"/>
      <c r="WCY112" s="4"/>
      <c r="WCZ112" s="4"/>
      <c r="WDA112" s="4"/>
      <c r="WDB112" s="4"/>
      <c r="WDC112" s="4"/>
      <c r="WDD112" s="4"/>
      <c r="WDE112" s="4"/>
      <c r="WDF112" s="4"/>
      <c r="WDG112" s="4"/>
      <c r="WDH112" s="4"/>
      <c r="WDI112" s="4"/>
      <c r="WDJ112" s="4"/>
      <c r="WDK112" s="4"/>
      <c r="WDL112" s="4"/>
      <c r="WDM112" s="4"/>
      <c r="WDN112" s="4"/>
      <c r="WDO112" s="4"/>
      <c r="WDP112" s="4"/>
      <c r="WDQ112" s="4"/>
      <c r="WDR112" s="4"/>
      <c r="WDS112" s="4"/>
      <c r="WDT112" s="4"/>
      <c r="WDU112" s="4"/>
      <c r="WDV112" s="4"/>
      <c r="WDW112" s="4"/>
      <c r="WDX112" s="4"/>
      <c r="WDY112" s="4"/>
      <c r="WDZ112" s="4"/>
      <c r="WEA112" s="4"/>
      <c r="WEB112" s="4"/>
      <c r="WEC112" s="4"/>
      <c r="WED112" s="4"/>
      <c r="WEE112" s="4"/>
      <c r="WEF112" s="4"/>
      <c r="WEG112" s="4"/>
      <c r="WEH112" s="4"/>
      <c r="WEI112" s="4"/>
      <c r="WEJ112" s="4"/>
      <c r="WEK112" s="4"/>
      <c r="WEL112" s="4"/>
      <c r="WEM112" s="4"/>
      <c r="WEN112" s="4"/>
      <c r="WEO112" s="4"/>
      <c r="WEP112" s="4"/>
      <c r="WEQ112" s="4"/>
      <c r="WER112" s="4"/>
      <c r="WES112" s="4"/>
      <c r="WET112" s="4"/>
      <c r="WEU112" s="4"/>
      <c r="WEV112" s="4"/>
      <c r="WEW112" s="4"/>
      <c r="WEX112" s="4"/>
      <c r="WEY112" s="4"/>
      <c r="WEZ112" s="4"/>
      <c r="WFA112" s="4"/>
      <c r="WFB112" s="4"/>
      <c r="WFC112" s="4"/>
      <c r="WFD112" s="4"/>
      <c r="WFE112" s="4"/>
      <c r="WFF112" s="4"/>
      <c r="WFG112" s="4"/>
      <c r="WFH112" s="4"/>
      <c r="WFI112" s="4"/>
      <c r="WFJ112" s="4"/>
      <c r="WFK112" s="4"/>
      <c r="WFL112" s="4"/>
      <c r="WFM112" s="4"/>
      <c r="WFN112" s="4"/>
      <c r="WFO112" s="4"/>
      <c r="WFP112" s="4"/>
      <c r="WFQ112" s="4"/>
      <c r="WFR112" s="4"/>
      <c r="WFS112" s="4"/>
      <c r="WFT112" s="4"/>
      <c r="WFU112" s="4"/>
      <c r="WFV112" s="4"/>
      <c r="WFW112" s="4"/>
      <c r="WFX112" s="4"/>
      <c r="WFY112" s="4"/>
      <c r="WFZ112" s="4"/>
      <c r="WGA112" s="4"/>
      <c r="WGB112" s="4"/>
      <c r="WGC112" s="4"/>
      <c r="WGD112" s="4"/>
      <c r="WGE112" s="4"/>
      <c r="WGF112" s="4"/>
      <c r="WGG112" s="4"/>
      <c r="WGH112" s="4"/>
      <c r="WGI112" s="4"/>
      <c r="WGJ112" s="4"/>
      <c r="WGK112" s="4"/>
      <c r="WGL112" s="4"/>
      <c r="WGM112" s="4"/>
      <c r="WGN112" s="4"/>
      <c r="WGO112" s="4"/>
      <c r="WGP112" s="4"/>
      <c r="WGQ112" s="4"/>
      <c r="WGR112" s="4"/>
      <c r="WGS112" s="4"/>
      <c r="WGT112" s="4"/>
      <c r="WGU112" s="4"/>
      <c r="WGV112" s="4"/>
      <c r="WGW112" s="4"/>
      <c r="WGX112" s="4"/>
      <c r="WGY112" s="4"/>
      <c r="WGZ112" s="4"/>
      <c r="WHA112" s="4"/>
      <c r="WHB112" s="4"/>
      <c r="WHC112" s="4"/>
      <c r="WHD112" s="4"/>
      <c r="WHE112" s="4"/>
      <c r="WHF112" s="4"/>
      <c r="WHG112" s="4"/>
      <c r="WHH112" s="4"/>
      <c r="WHI112" s="4"/>
      <c r="WHJ112" s="4"/>
      <c r="WHK112" s="4"/>
      <c r="WHL112" s="4"/>
      <c r="WHM112" s="4"/>
      <c r="WHN112" s="4"/>
      <c r="WHO112" s="4"/>
      <c r="WHP112" s="4"/>
      <c r="WHQ112" s="4"/>
      <c r="WHR112" s="4"/>
      <c r="WHS112" s="4"/>
      <c r="WHT112" s="4"/>
      <c r="WHU112" s="4"/>
      <c r="WHV112" s="4"/>
      <c r="WHW112" s="4"/>
      <c r="WHX112" s="4"/>
      <c r="WHY112" s="4"/>
      <c r="WHZ112" s="4"/>
      <c r="WIA112" s="4"/>
      <c r="WIB112" s="4"/>
      <c r="WIC112" s="4"/>
      <c r="WID112" s="4"/>
      <c r="WIE112" s="4"/>
      <c r="WIF112" s="4"/>
      <c r="WIG112" s="4"/>
      <c r="WIH112" s="4"/>
      <c r="WII112" s="4"/>
      <c r="WIJ112" s="4"/>
      <c r="WIK112" s="4"/>
      <c r="WIL112" s="4"/>
      <c r="WIM112" s="4"/>
      <c r="WIN112" s="4"/>
      <c r="WIO112" s="4"/>
      <c r="WIP112" s="4"/>
      <c r="WIQ112" s="4"/>
      <c r="WIR112" s="4"/>
      <c r="WIS112" s="4"/>
      <c r="WIT112" s="4"/>
      <c r="WIU112" s="4"/>
      <c r="WIV112" s="4"/>
      <c r="WIW112" s="4"/>
      <c r="WIX112" s="4"/>
      <c r="WIY112" s="4"/>
      <c r="WIZ112" s="4"/>
      <c r="WJA112" s="4"/>
      <c r="WJB112" s="4"/>
      <c r="WJC112" s="4"/>
      <c r="WJD112" s="4"/>
      <c r="WJE112" s="4"/>
      <c r="WJF112" s="4"/>
      <c r="WJG112" s="4"/>
      <c r="WJH112" s="4"/>
      <c r="WJI112" s="4"/>
      <c r="WJJ112" s="4"/>
      <c r="WJK112" s="4"/>
      <c r="WJL112" s="4"/>
      <c r="WJM112" s="4"/>
      <c r="WJN112" s="4"/>
      <c r="WJO112" s="4"/>
      <c r="WJP112" s="4"/>
      <c r="WJQ112" s="4"/>
      <c r="WJR112" s="4"/>
      <c r="WJS112" s="4"/>
      <c r="WJT112" s="4"/>
      <c r="WJU112" s="4"/>
      <c r="WJV112" s="4"/>
      <c r="WJW112" s="4"/>
      <c r="WJX112" s="4"/>
      <c r="WJY112" s="4"/>
      <c r="WJZ112" s="4"/>
      <c r="WKA112" s="4"/>
      <c r="WKB112" s="4"/>
      <c r="WKC112" s="4"/>
      <c r="WKD112" s="4"/>
      <c r="WKE112" s="4"/>
      <c r="WKF112" s="4"/>
      <c r="WKG112" s="4"/>
      <c r="WKH112" s="4"/>
      <c r="WKI112" s="4"/>
      <c r="WKJ112" s="4"/>
      <c r="WKK112" s="4"/>
      <c r="WKL112" s="4"/>
      <c r="WKM112" s="4"/>
      <c r="WKN112" s="4"/>
      <c r="WKO112" s="4"/>
      <c r="WKP112" s="4"/>
      <c r="WKQ112" s="4"/>
      <c r="WKR112" s="4"/>
      <c r="WKS112" s="4"/>
      <c r="WKT112" s="4"/>
      <c r="WKU112" s="4"/>
      <c r="WKV112" s="4"/>
      <c r="WKW112" s="4"/>
      <c r="WKX112" s="4"/>
      <c r="WKY112" s="4"/>
      <c r="WKZ112" s="4"/>
      <c r="WLA112" s="4"/>
      <c r="WLB112" s="4"/>
      <c r="WLC112" s="4"/>
      <c r="WLD112" s="4"/>
      <c r="WLE112" s="4"/>
      <c r="WLF112" s="4"/>
      <c r="WLG112" s="4"/>
      <c r="WLH112" s="4"/>
      <c r="WLI112" s="4"/>
      <c r="WLJ112" s="4"/>
      <c r="WLK112" s="4"/>
      <c r="WLL112" s="4"/>
      <c r="WLM112" s="4"/>
      <c r="WLN112" s="4"/>
      <c r="WLO112" s="4"/>
      <c r="WLP112" s="4"/>
      <c r="WLQ112" s="4"/>
      <c r="WLR112" s="4"/>
      <c r="WLS112" s="4"/>
      <c r="WLT112" s="4"/>
      <c r="WLU112" s="4"/>
      <c r="WLV112" s="4"/>
      <c r="WLW112" s="4"/>
      <c r="WLX112" s="4"/>
      <c r="WLY112" s="4"/>
      <c r="WLZ112" s="4"/>
      <c r="WMA112" s="4"/>
      <c r="WMB112" s="4"/>
      <c r="WMC112" s="4"/>
      <c r="WMD112" s="4"/>
      <c r="WME112" s="4"/>
      <c r="WMF112" s="4"/>
      <c r="WMG112" s="4"/>
      <c r="WMH112" s="4"/>
      <c r="WMI112" s="4"/>
      <c r="WMJ112" s="4"/>
      <c r="WMK112" s="4"/>
      <c r="WML112" s="4"/>
      <c r="WMM112" s="4"/>
      <c r="WMN112" s="4"/>
      <c r="WMO112" s="4"/>
      <c r="WMP112" s="4"/>
      <c r="WMQ112" s="4"/>
      <c r="WMR112" s="4"/>
      <c r="WMS112" s="4"/>
      <c r="WMT112" s="4"/>
      <c r="WMU112" s="4"/>
      <c r="WMV112" s="4"/>
      <c r="WMW112" s="4"/>
      <c r="WMX112" s="4"/>
      <c r="WMY112" s="4"/>
      <c r="WMZ112" s="4"/>
      <c r="WNA112" s="4"/>
      <c r="WNB112" s="4"/>
      <c r="WNC112" s="4"/>
      <c r="WND112" s="4"/>
      <c r="WNE112" s="4"/>
      <c r="WNF112" s="4"/>
      <c r="WNG112" s="4"/>
      <c r="WNH112" s="4"/>
      <c r="WNI112" s="4"/>
      <c r="WNJ112" s="4"/>
      <c r="WNK112" s="4"/>
      <c r="WNL112" s="4"/>
      <c r="WNM112" s="4"/>
      <c r="WNN112" s="4"/>
      <c r="WNO112" s="4"/>
      <c r="WNP112" s="4"/>
      <c r="WNQ112" s="4"/>
      <c r="WNR112" s="4"/>
      <c r="WNS112" s="4"/>
      <c r="WNT112" s="4"/>
      <c r="WNU112" s="4"/>
      <c r="WNV112" s="4"/>
      <c r="WNW112" s="4"/>
      <c r="WNX112" s="4"/>
      <c r="WNY112" s="4"/>
      <c r="WNZ112" s="4"/>
      <c r="WOA112" s="4"/>
      <c r="WOB112" s="4"/>
      <c r="WOC112" s="4"/>
      <c r="WOD112" s="4"/>
      <c r="WOE112" s="4"/>
      <c r="WOF112" s="4"/>
      <c r="WOG112" s="4"/>
      <c r="WOH112" s="4"/>
      <c r="WOI112" s="4"/>
      <c r="WOJ112" s="4"/>
      <c r="WOK112" s="4"/>
      <c r="WOL112" s="4"/>
      <c r="WOM112" s="4"/>
      <c r="WON112" s="4"/>
      <c r="WOO112" s="4"/>
      <c r="WOP112" s="4"/>
      <c r="WOQ112" s="4"/>
      <c r="WOR112" s="4"/>
      <c r="WOS112" s="4"/>
      <c r="WOT112" s="4"/>
      <c r="WOU112" s="4"/>
      <c r="WOV112" s="4"/>
      <c r="WOW112" s="4"/>
      <c r="WOX112" s="4"/>
      <c r="WOY112" s="4"/>
      <c r="WOZ112" s="4"/>
      <c r="WPA112" s="4"/>
      <c r="WPB112" s="4"/>
      <c r="WPC112" s="4"/>
      <c r="WPD112" s="4"/>
      <c r="WPE112" s="4"/>
      <c r="WPF112" s="4"/>
      <c r="WPG112" s="4"/>
      <c r="WPH112" s="4"/>
      <c r="WPI112" s="4"/>
      <c r="WPJ112" s="4"/>
      <c r="WPK112" s="4"/>
      <c r="WPL112" s="4"/>
      <c r="WPM112" s="4"/>
      <c r="WPN112" s="4"/>
      <c r="WPO112" s="4"/>
      <c r="WPP112" s="4"/>
      <c r="WPQ112" s="4"/>
      <c r="WPR112" s="4"/>
      <c r="WPS112" s="4"/>
      <c r="WPT112" s="4"/>
      <c r="WPU112" s="4"/>
      <c r="WPV112" s="4"/>
      <c r="WPW112" s="4"/>
      <c r="WPX112" s="4"/>
      <c r="WPY112" s="4"/>
      <c r="WPZ112" s="4"/>
      <c r="WQA112" s="4"/>
      <c r="WQB112" s="4"/>
      <c r="WQC112" s="4"/>
      <c r="WQD112" s="4"/>
      <c r="WQE112" s="4"/>
      <c r="WQF112" s="4"/>
      <c r="WQG112" s="4"/>
      <c r="WQH112" s="4"/>
      <c r="WQI112" s="4"/>
      <c r="WQJ112" s="4"/>
      <c r="WQK112" s="4"/>
      <c r="WQL112" s="4"/>
      <c r="WQM112" s="4"/>
      <c r="WQN112" s="4"/>
      <c r="WQO112" s="4"/>
      <c r="WQP112" s="4"/>
      <c r="WQQ112" s="4"/>
      <c r="WQR112" s="4"/>
      <c r="WQS112" s="4"/>
      <c r="WQT112" s="4"/>
      <c r="WQU112" s="4"/>
      <c r="WQV112" s="4"/>
      <c r="WQW112" s="4"/>
      <c r="WQX112" s="4"/>
      <c r="WQY112" s="4"/>
      <c r="WQZ112" s="4"/>
      <c r="WRA112" s="4"/>
      <c r="WRB112" s="4"/>
      <c r="WRC112" s="4"/>
      <c r="WRD112" s="4"/>
      <c r="WRE112" s="4"/>
      <c r="WRF112" s="4"/>
      <c r="WRG112" s="4"/>
      <c r="WRH112" s="4"/>
      <c r="WRI112" s="4"/>
      <c r="WRJ112" s="4"/>
      <c r="WRK112" s="4"/>
      <c r="WRL112" s="4"/>
      <c r="WRM112" s="4"/>
      <c r="WRN112" s="4"/>
      <c r="WRO112" s="4"/>
      <c r="WRP112" s="4"/>
      <c r="WRQ112" s="4"/>
      <c r="WRR112" s="4"/>
      <c r="WRS112" s="4"/>
      <c r="WRT112" s="4"/>
      <c r="WRU112" s="4"/>
      <c r="WRV112" s="4"/>
      <c r="WRW112" s="4"/>
      <c r="WRX112" s="4"/>
      <c r="WRY112" s="4"/>
      <c r="WRZ112" s="4"/>
      <c r="WSA112" s="4"/>
      <c r="WSB112" s="4"/>
      <c r="WSC112" s="4"/>
      <c r="WSD112" s="4"/>
      <c r="WSE112" s="4"/>
      <c r="WSF112" s="4"/>
      <c r="WSG112" s="4"/>
      <c r="WSH112" s="4"/>
      <c r="WSI112" s="4"/>
      <c r="WSJ112" s="4"/>
      <c r="WSK112" s="4"/>
      <c r="WSL112" s="4"/>
      <c r="WSM112" s="4"/>
      <c r="WSN112" s="4"/>
      <c r="WSO112" s="4"/>
      <c r="WSP112" s="4"/>
      <c r="WSQ112" s="4"/>
      <c r="WSR112" s="4"/>
      <c r="WSS112" s="4"/>
      <c r="WST112" s="4"/>
      <c r="WSU112" s="4"/>
      <c r="WSV112" s="4"/>
      <c r="WSW112" s="4"/>
      <c r="WSX112" s="4"/>
      <c r="WSY112" s="4"/>
      <c r="WSZ112" s="4"/>
      <c r="WTA112" s="4"/>
      <c r="WTB112" s="4"/>
      <c r="WTC112" s="4"/>
      <c r="WTD112" s="4"/>
      <c r="WTE112" s="4"/>
      <c r="WTF112" s="4"/>
      <c r="WTG112" s="4"/>
      <c r="WTH112" s="4"/>
      <c r="WTI112" s="4"/>
      <c r="WTJ112" s="4"/>
      <c r="WTK112" s="4"/>
      <c r="WTL112" s="4"/>
      <c r="WTM112" s="4"/>
      <c r="WTN112" s="4"/>
      <c r="WTO112" s="4"/>
      <c r="WTP112" s="4"/>
      <c r="WTQ112" s="4"/>
      <c r="WTR112" s="4"/>
      <c r="WTS112" s="4"/>
      <c r="WTT112" s="4"/>
      <c r="WTU112" s="4"/>
      <c r="WTV112" s="4"/>
      <c r="WTW112" s="4"/>
      <c r="WTX112" s="4"/>
      <c r="WTY112" s="4"/>
      <c r="WTZ112" s="4"/>
      <c r="WUA112" s="4"/>
      <c r="WUB112" s="4"/>
      <c r="WUC112" s="4"/>
      <c r="WUD112" s="4"/>
      <c r="WUE112" s="4"/>
      <c r="WUF112" s="4"/>
      <c r="WUG112" s="4"/>
      <c r="WUH112" s="4"/>
      <c r="WUI112" s="4"/>
      <c r="WUJ112" s="4"/>
      <c r="WUK112" s="4"/>
      <c r="WUL112" s="4"/>
      <c r="WUM112" s="4"/>
      <c r="WUN112" s="4"/>
      <c r="WUO112" s="4"/>
      <c r="WUP112" s="4"/>
      <c r="WUQ112" s="4"/>
      <c r="WUR112" s="4"/>
      <c r="WUS112" s="4"/>
      <c r="WUT112" s="4"/>
      <c r="WUU112" s="4"/>
      <c r="WUV112" s="4"/>
      <c r="WUW112" s="4"/>
      <c r="WUX112" s="4"/>
      <c r="WUY112" s="4"/>
      <c r="WUZ112" s="4"/>
      <c r="WVA112" s="4"/>
      <c r="WVB112" s="4"/>
      <c r="WVC112" s="4"/>
      <c r="WVD112" s="4"/>
      <c r="WVE112" s="4"/>
      <c r="WVF112" s="4"/>
      <c r="WVG112" s="4"/>
      <c r="WVH112" s="4"/>
      <c r="WVI112" s="4"/>
      <c r="WVJ112" s="4"/>
      <c r="WVK112" s="4"/>
      <c r="WVL112" s="4"/>
      <c r="WVM112" s="4"/>
      <c r="WVN112" s="4"/>
      <c r="WVO112" s="4"/>
      <c r="WVP112" s="4"/>
      <c r="WVQ112" s="4"/>
      <c r="WVR112" s="4"/>
      <c r="WVS112" s="4"/>
      <c r="WVT112" s="4"/>
      <c r="WVU112" s="4"/>
      <c r="WVV112" s="4"/>
      <c r="WVW112" s="4"/>
      <c r="WVX112" s="4"/>
      <c r="WVY112" s="4"/>
      <c r="WVZ112" s="4"/>
      <c r="WWA112" s="4"/>
      <c r="WWB112" s="4"/>
      <c r="WWC112" s="4"/>
      <c r="WWD112" s="4"/>
      <c r="WWE112" s="4"/>
      <c r="WWF112" s="4"/>
      <c r="WWG112" s="4"/>
      <c r="WWH112" s="4"/>
      <c r="WWI112" s="4"/>
      <c r="WWJ112" s="4"/>
      <c r="WWK112" s="4"/>
      <c r="WWL112" s="4"/>
      <c r="WWM112" s="4"/>
      <c r="WWN112" s="4"/>
      <c r="WWO112" s="4"/>
      <c r="WWP112" s="4"/>
      <c r="WWQ112" s="4"/>
      <c r="WWR112" s="4"/>
      <c r="WWS112" s="4"/>
      <c r="WWT112" s="4"/>
      <c r="WWU112" s="4"/>
      <c r="WWV112" s="4"/>
      <c r="WWW112" s="4"/>
      <c r="WWX112" s="4"/>
      <c r="WWY112" s="4"/>
      <c r="WWZ112" s="4"/>
      <c r="WXA112" s="4"/>
      <c r="WXB112" s="4"/>
      <c r="WXC112" s="4"/>
      <c r="WXD112" s="4"/>
      <c r="WXE112" s="4"/>
      <c r="WXF112" s="4"/>
      <c r="WXG112" s="4"/>
      <c r="WXH112" s="4"/>
      <c r="WXI112" s="4"/>
      <c r="WXJ112" s="4"/>
      <c r="WXK112" s="4"/>
      <c r="WXL112" s="4"/>
      <c r="WXM112" s="4"/>
      <c r="WXN112" s="4"/>
      <c r="WXO112" s="4"/>
      <c r="WXP112" s="4"/>
      <c r="WXQ112" s="4"/>
      <c r="WXR112" s="4"/>
      <c r="WXS112" s="4"/>
      <c r="WXT112" s="4"/>
      <c r="WXU112" s="4"/>
      <c r="WXV112" s="4"/>
      <c r="WXW112" s="4"/>
      <c r="WXX112" s="4"/>
      <c r="WXY112" s="4"/>
      <c r="WXZ112" s="4"/>
      <c r="WYA112" s="4"/>
      <c r="WYB112" s="4"/>
      <c r="WYC112" s="4"/>
      <c r="WYD112" s="4"/>
      <c r="WYE112" s="4"/>
      <c r="WYF112" s="4"/>
      <c r="WYG112" s="4"/>
      <c r="WYH112" s="4"/>
      <c r="WYI112" s="4"/>
      <c r="WYJ112" s="4"/>
      <c r="WYK112" s="4"/>
      <c r="WYL112" s="4"/>
      <c r="WYM112" s="4"/>
      <c r="WYN112" s="4"/>
      <c r="WYO112" s="4"/>
      <c r="WYP112" s="4"/>
      <c r="WYQ112" s="4"/>
      <c r="WYR112" s="4"/>
      <c r="WYS112" s="4"/>
      <c r="WYT112" s="4"/>
      <c r="WYU112" s="4"/>
      <c r="WYV112" s="4"/>
      <c r="WYW112" s="4"/>
      <c r="WYX112" s="4"/>
      <c r="WYY112" s="4"/>
      <c r="WYZ112" s="4"/>
      <c r="WZA112" s="4"/>
      <c r="WZB112" s="4"/>
      <c r="WZC112" s="4"/>
      <c r="WZD112" s="4"/>
      <c r="WZE112" s="4"/>
      <c r="WZF112" s="4"/>
      <c r="WZG112" s="4"/>
      <c r="WZH112" s="4"/>
      <c r="WZI112" s="4"/>
      <c r="WZJ112" s="4"/>
      <c r="WZK112" s="4"/>
      <c r="WZL112" s="4"/>
      <c r="WZM112" s="4"/>
      <c r="WZN112" s="4"/>
      <c r="WZO112" s="4"/>
      <c r="WZP112" s="4"/>
      <c r="WZQ112" s="4"/>
      <c r="WZR112" s="4"/>
      <c r="WZS112" s="4"/>
      <c r="WZT112" s="4"/>
      <c r="WZU112" s="4"/>
      <c r="WZV112" s="4"/>
      <c r="WZW112" s="4"/>
      <c r="WZX112" s="4"/>
      <c r="WZY112" s="4"/>
      <c r="WZZ112" s="4"/>
      <c r="XAA112" s="4"/>
      <c r="XAB112" s="4"/>
      <c r="XAC112" s="4"/>
      <c r="XAD112" s="4"/>
      <c r="XAE112" s="4"/>
      <c r="XAF112" s="4"/>
      <c r="XAG112" s="4"/>
      <c r="XAH112" s="4"/>
      <c r="XAI112" s="4"/>
      <c r="XAJ112" s="4"/>
      <c r="XAK112" s="4"/>
      <c r="XAL112" s="4"/>
      <c r="XAM112" s="4"/>
      <c r="XAN112" s="4"/>
      <c r="XAO112" s="4"/>
      <c r="XAP112" s="4"/>
      <c r="XAQ112" s="4"/>
      <c r="XAR112" s="4"/>
      <c r="XAS112" s="4"/>
      <c r="XAT112" s="4"/>
      <c r="XAU112" s="4"/>
      <c r="XAV112" s="4"/>
      <c r="XAW112" s="4"/>
      <c r="XAX112" s="4"/>
      <c r="XAY112" s="4"/>
      <c r="XAZ112" s="4"/>
      <c r="XBA112" s="4"/>
      <c r="XBB112" s="4"/>
      <c r="XBC112" s="4"/>
      <c r="XBD112" s="4"/>
      <c r="XBE112" s="4"/>
      <c r="XBF112" s="4"/>
      <c r="XBG112" s="4"/>
      <c r="XBH112" s="4"/>
      <c r="XBI112" s="4"/>
      <c r="XBJ112" s="4"/>
      <c r="XBK112" s="4"/>
      <c r="XBL112" s="4"/>
      <c r="XBM112" s="4"/>
      <c r="XBN112" s="4"/>
      <c r="XBO112" s="4"/>
      <c r="XBP112" s="4"/>
      <c r="XBQ112" s="4"/>
      <c r="XBR112" s="4"/>
      <c r="XBS112" s="4"/>
      <c r="XBT112" s="4"/>
      <c r="XBU112" s="4"/>
      <c r="XBV112" s="4"/>
      <c r="XBW112" s="4"/>
      <c r="XBX112" s="4"/>
      <c r="XBY112" s="4"/>
      <c r="XBZ112" s="4"/>
      <c r="XCA112" s="4"/>
      <c r="XCB112" s="4"/>
      <c r="XCC112" s="4"/>
      <c r="XCD112" s="4"/>
      <c r="XCE112" s="4"/>
      <c r="XCF112" s="4"/>
      <c r="XCG112" s="4"/>
      <c r="XCH112" s="4"/>
      <c r="XCI112" s="4"/>
      <c r="XCJ112" s="4"/>
      <c r="XCK112" s="4"/>
      <c r="XCL112" s="4"/>
      <c r="XCM112" s="4"/>
      <c r="XCN112" s="4"/>
      <c r="XCO112" s="4"/>
      <c r="XCP112" s="4"/>
      <c r="XCQ112" s="4"/>
      <c r="XCR112" s="4"/>
      <c r="XCS112" s="4"/>
      <c r="XCT112" s="4"/>
      <c r="XCU112" s="4"/>
      <c r="XCV112" s="4"/>
      <c r="XCW112" s="4"/>
      <c r="XCX112" s="4"/>
      <c r="XCY112" s="4"/>
      <c r="XCZ112" s="4"/>
      <c r="XDA112" s="4"/>
      <c r="XDB112" s="4"/>
      <c r="XDC112" s="4"/>
      <c r="XDD112" s="4"/>
      <c r="XDE112" s="4"/>
      <c r="XDF112" s="4"/>
      <c r="XDG112" s="4"/>
      <c r="XDH112" s="4"/>
      <c r="XDI112" s="4"/>
      <c r="XDJ112" s="4"/>
      <c r="XDK112" s="4"/>
      <c r="XDL112" s="4"/>
      <c r="XDM112" s="4"/>
      <c r="XDN112" s="4"/>
      <c r="XDO112" s="4"/>
      <c r="XDP112" s="4"/>
      <c r="XDQ112" s="4"/>
      <c r="XDR112" s="4"/>
      <c r="XDS112" s="4"/>
      <c r="XDT112" s="4"/>
      <c r="XDU112" s="4"/>
      <c r="XDV112" s="4"/>
      <c r="XDW112" s="4"/>
      <c r="XDX112" s="4"/>
      <c r="XDY112" s="4"/>
      <c r="XDZ112" s="4"/>
      <c r="XEA112" s="4"/>
      <c r="XEB112" s="4"/>
      <c r="XEC112" s="4"/>
      <c r="XED112" s="4"/>
      <c r="XEE112" s="4"/>
      <c r="XEF112" s="4"/>
      <c r="XEG112" s="4"/>
      <c r="XEH112" s="4"/>
      <c r="XEI112" s="4"/>
      <c r="XEJ112" s="4"/>
      <c r="XEK112" s="4"/>
    </row>
    <row r="113" spans="1:16365" s="29" customFormat="1" ht="13.5" customHeight="1" x14ac:dyDescent="0.25">
      <c r="A113" s="420" t="s">
        <v>172</v>
      </c>
      <c r="B113" s="420" t="s">
        <v>193</v>
      </c>
      <c r="C113" s="420" t="s">
        <v>272</v>
      </c>
      <c r="D113" s="420" t="s">
        <v>281</v>
      </c>
      <c r="E113" s="420" t="s">
        <v>183</v>
      </c>
      <c r="F113" s="420" t="s">
        <v>177</v>
      </c>
      <c r="G113" s="420" t="s">
        <v>178</v>
      </c>
      <c r="H113" s="420" t="s">
        <v>303</v>
      </c>
      <c r="I113" s="421" t="s">
        <v>593</v>
      </c>
      <c r="J113" s="426"/>
      <c r="K113" s="426" t="s">
        <v>304</v>
      </c>
      <c r="L113" s="3"/>
      <c r="M113" s="196" t="s">
        <v>43</v>
      </c>
      <c r="N113" s="44">
        <f t="shared" si="4"/>
        <v>0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  <c r="BKS113" s="4"/>
      <c r="BKT113" s="4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  <c r="BLE113" s="4"/>
      <c r="BLF113" s="4"/>
      <c r="BLG113" s="4"/>
      <c r="BLH113" s="4"/>
      <c r="BLI113" s="4"/>
      <c r="BLJ113" s="4"/>
      <c r="BLK113" s="4"/>
      <c r="BLL113" s="4"/>
      <c r="BLM113" s="4"/>
      <c r="BLN113" s="4"/>
      <c r="BLO113" s="4"/>
      <c r="BLP113" s="4"/>
      <c r="BLQ113" s="4"/>
      <c r="BLR113" s="4"/>
      <c r="BLS113" s="4"/>
      <c r="BLT113" s="4"/>
      <c r="BLU113" s="4"/>
      <c r="BLV113" s="4"/>
      <c r="BLW113" s="4"/>
      <c r="BLX113" s="4"/>
      <c r="BLY113" s="4"/>
      <c r="BLZ113" s="4"/>
      <c r="BMA113" s="4"/>
      <c r="BMB113" s="4"/>
      <c r="BMC113" s="4"/>
      <c r="BMD113" s="4"/>
      <c r="BME113" s="4"/>
      <c r="BMF113" s="4"/>
      <c r="BMG113" s="4"/>
      <c r="BMH113" s="4"/>
      <c r="BMI113" s="4"/>
      <c r="BMJ113" s="4"/>
      <c r="BMK113" s="4"/>
      <c r="BML113" s="4"/>
      <c r="BMM113" s="4"/>
      <c r="BMN113" s="4"/>
      <c r="BMO113" s="4"/>
      <c r="BMP113" s="4"/>
      <c r="BMQ113" s="4"/>
      <c r="BMR113" s="4"/>
      <c r="BMS113" s="4"/>
      <c r="BMT113" s="4"/>
      <c r="BMU113" s="4"/>
      <c r="BMV113" s="4"/>
      <c r="BMW113" s="4"/>
      <c r="BMX113" s="4"/>
      <c r="BMY113" s="4"/>
      <c r="BMZ113" s="4"/>
      <c r="BNA113" s="4"/>
      <c r="BNB113" s="4"/>
      <c r="BNC113" s="4"/>
      <c r="BND113" s="4"/>
      <c r="BNE113" s="4"/>
      <c r="BNF113" s="4"/>
      <c r="BNG113" s="4"/>
      <c r="BNH113" s="4"/>
      <c r="BNI113" s="4"/>
      <c r="BNJ113" s="4"/>
      <c r="BNK113" s="4"/>
      <c r="BNL113" s="4"/>
      <c r="BNM113" s="4"/>
      <c r="BNN113" s="4"/>
      <c r="BNO113" s="4"/>
      <c r="BNP113" s="4"/>
      <c r="BNQ113" s="4"/>
      <c r="BNR113" s="4"/>
      <c r="BNS113" s="4"/>
      <c r="BNT113" s="4"/>
      <c r="BNU113" s="4"/>
      <c r="BNV113" s="4"/>
      <c r="BNW113" s="4"/>
      <c r="BNX113" s="4"/>
      <c r="BNY113" s="4"/>
      <c r="BNZ113" s="4"/>
      <c r="BOA113" s="4"/>
      <c r="BOB113" s="4"/>
      <c r="BOC113" s="4"/>
      <c r="BOD113" s="4"/>
      <c r="BOE113" s="4"/>
      <c r="BOF113" s="4"/>
      <c r="BOG113" s="4"/>
      <c r="BOH113" s="4"/>
      <c r="BOI113" s="4"/>
      <c r="BOJ113" s="4"/>
      <c r="BOK113" s="4"/>
      <c r="BOL113" s="4"/>
      <c r="BOM113" s="4"/>
      <c r="BON113" s="4"/>
      <c r="BOO113" s="4"/>
      <c r="BOP113" s="4"/>
      <c r="BOQ113" s="4"/>
      <c r="BOR113" s="4"/>
      <c r="BOS113" s="4"/>
      <c r="BOT113" s="4"/>
      <c r="BOU113" s="4"/>
      <c r="BOV113" s="4"/>
      <c r="BOW113" s="4"/>
      <c r="BOX113" s="4"/>
      <c r="BOY113" s="4"/>
      <c r="BOZ113" s="4"/>
      <c r="BPA113" s="4"/>
      <c r="BPB113" s="4"/>
      <c r="BPC113" s="4"/>
      <c r="BPD113" s="4"/>
      <c r="BPE113" s="4"/>
      <c r="BPF113" s="4"/>
      <c r="BPG113" s="4"/>
      <c r="BPH113" s="4"/>
      <c r="BPI113" s="4"/>
      <c r="BPJ113" s="4"/>
      <c r="BPK113" s="4"/>
      <c r="BPL113" s="4"/>
      <c r="BPM113" s="4"/>
      <c r="BPN113" s="4"/>
      <c r="BPO113" s="4"/>
      <c r="BPP113" s="4"/>
      <c r="BPQ113" s="4"/>
      <c r="BPR113" s="4"/>
      <c r="BPS113" s="4"/>
      <c r="BPT113" s="4"/>
      <c r="BPU113" s="4"/>
      <c r="BPV113" s="4"/>
      <c r="BPW113" s="4"/>
      <c r="BPX113" s="4"/>
      <c r="BPY113" s="4"/>
      <c r="BPZ113" s="4"/>
      <c r="BQA113" s="4"/>
      <c r="BQB113" s="4"/>
      <c r="BQC113" s="4"/>
      <c r="BQD113" s="4"/>
      <c r="BQE113" s="4"/>
      <c r="BQF113" s="4"/>
      <c r="BQG113" s="4"/>
      <c r="BQH113" s="4"/>
      <c r="BQI113" s="4"/>
      <c r="BQJ113" s="4"/>
      <c r="BQK113" s="4"/>
      <c r="BQL113" s="4"/>
      <c r="BQM113" s="4"/>
      <c r="BQN113" s="4"/>
      <c r="BQO113" s="4"/>
      <c r="BQP113" s="4"/>
      <c r="BQQ113" s="4"/>
      <c r="BQR113" s="4"/>
      <c r="BQS113" s="4"/>
      <c r="BQT113" s="4"/>
      <c r="BQU113" s="4"/>
      <c r="BQV113" s="4"/>
      <c r="BQW113" s="4"/>
      <c r="BQX113" s="4"/>
      <c r="BQY113" s="4"/>
      <c r="BQZ113" s="4"/>
      <c r="BRA113" s="4"/>
      <c r="BRB113" s="4"/>
      <c r="BRC113" s="4"/>
      <c r="BRD113" s="4"/>
      <c r="BRE113" s="4"/>
      <c r="BRF113" s="4"/>
      <c r="BRG113" s="4"/>
      <c r="BRH113" s="4"/>
      <c r="BRI113" s="4"/>
      <c r="BRJ113" s="4"/>
      <c r="BRK113" s="4"/>
      <c r="BRL113" s="4"/>
      <c r="BRM113" s="4"/>
      <c r="BRN113" s="4"/>
      <c r="BRO113" s="4"/>
      <c r="BRP113" s="4"/>
      <c r="BRQ113" s="4"/>
      <c r="BRR113" s="4"/>
      <c r="BRS113" s="4"/>
      <c r="BRT113" s="4"/>
      <c r="BRU113" s="4"/>
      <c r="BRV113" s="4"/>
      <c r="BRW113" s="4"/>
      <c r="BRX113" s="4"/>
      <c r="BRY113" s="4"/>
      <c r="BRZ113" s="4"/>
      <c r="BSA113" s="4"/>
      <c r="BSB113" s="4"/>
      <c r="BSC113" s="4"/>
      <c r="BSD113" s="4"/>
      <c r="BSE113" s="4"/>
      <c r="BSF113" s="4"/>
      <c r="BSG113" s="4"/>
      <c r="BSH113" s="4"/>
      <c r="BSI113" s="4"/>
      <c r="BSJ113" s="4"/>
      <c r="BSK113" s="4"/>
      <c r="BSL113" s="4"/>
      <c r="BSM113" s="4"/>
      <c r="BSN113" s="4"/>
      <c r="BSO113" s="4"/>
      <c r="BSP113" s="4"/>
      <c r="BSQ113" s="4"/>
      <c r="BSR113" s="4"/>
      <c r="BSS113" s="4"/>
      <c r="BST113" s="4"/>
      <c r="BSU113" s="4"/>
      <c r="BSV113" s="4"/>
      <c r="BSW113" s="4"/>
      <c r="BSX113" s="4"/>
      <c r="BSY113" s="4"/>
      <c r="BSZ113" s="4"/>
      <c r="BTA113" s="4"/>
      <c r="BTB113" s="4"/>
      <c r="BTC113" s="4"/>
      <c r="BTD113" s="4"/>
      <c r="BTE113" s="4"/>
      <c r="BTF113" s="4"/>
      <c r="BTG113" s="4"/>
      <c r="BTH113" s="4"/>
      <c r="BTI113" s="4"/>
      <c r="BTJ113" s="4"/>
      <c r="BTK113" s="4"/>
      <c r="BTL113" s="4"/>
      <c r="BTM113" s="4"/>
      <c r="BTN113" s="4"/>
      <c r="BTO113" s="4"/>
      <c r="BTP113" s="4"/>
      <c r="BTQ113" s="4"/>
      <c r="BTR113" s="4"/>
      <c r="BTS113" s="4"/>
      <c r="BTT113" s="4"/>
      <c r="BTU113" s="4"/>
      <c r="BTV113" s="4"/>
      <c r="BTW113" s="4"/>
      <c r="BTX113" s="4"/>
      <c r="BTY113" s="4"/>
      <c r="BTZ113" s="4"/>
      <c r="BUA113" s="4"/>
      <c r="BUB113" s="4"/>
      <c r="BUC113" s="4"/>
      <c r="BUD113" s="4"/>
      <c r="BUE113" s="4"/>
      <c r="BUF113" s="4"/>
      <c r="BUG113" s="4"/>
      <c r="BUH113" s="4"/>
      <c r="BUI113" s="4"/>
      <c r="BUJ113" s="4"/>
      <c r="BUK113" s="4"/>
      <c r="BUL113" s="4"/>
      <c r="BUM113" s="4"/>
      <c r="BUN113" s="4"/>
      <c r="BUO113" s="4"/>
      <c r="BUP113" s="4"/>
      <c r="BUQ113" s="4"/>
      <c r="BUR113" s="4"/>
      <c r="BUS113" s="4"/>
      <c r="BUT113" s="4"/>
      <c r="BUU113" s="4"/>
      <c r="BUV113" s="4"/>
      <c r="BUW113" s="4"/>
      <c r="BUX113" s="4"/>
      <c r="BUY113" s="4"/>
      <c r="BUZ113" s="4"/>
      <c r="BVA113" s="4"/>
      <c r="BVB113" s="4"/>
      <c r="BVC113" s="4"/>
      <c r="BVD113" s="4"/>
      <c r="BVE113" s="4"/>
      <c r="BVF113" s="4"/>
      <c r="BVG113" s="4"/>
      <c r="BVH113" s="4"/>
      <c r="BVI113" s="4"/>
      <c r="BVJ113" s="4"/>
      <c r="BVK113" s="4"/>
      <c r="BVL113" s="4"/>
      <c r="BVM113" s="4"/>
      <c r="BVN113" s="4"/>
      <c r="BVO113" s="4"/>
      <c r="BVP113" s="4"/>
      <c r="BVQ113" s="4"/>
      <c r="BVR113" s="4"/>
      <c r="BVS113" s="4"/>
      <c r="BVT113" s="4"/>
      <c r="BVU113" s="4"/>
      <c r="BVV113" s="4"/>
      <c r="BVW113" s="4"/>
      <c r="BVX113" s="4"/>
      <c r="BVY113" s="4"/>
      <c r="BVZ113" s="4"/>
      <c r="BWA113" s="4"/>
      <c r="BWB113" s="4"/>
      <c r="BWC113" s="4"/>
      <c r="BWD113" s="4"/>
      <c r="BWE113" s="4"/>
      <c r="BWF113" s="4"/>
      <c r="BWG113" s="4"/>
      <c r="BWH113" s="4"/>
      <c r="BWI113" s="4"/>
      <c r="BWJ113" s="4"/>
      <c r="BWK113" s="4"/>
      <c r="BWL113" s="4"/>
      <c r="BWM113" s="4"/>
      <c r="BWN113" s="4"/>
      <c r="BWO113" s="4"/>
      <c r="BWP113" s="4"/>
      <c r="BWQ113" s="4"/>
      <c r="BWR113" s="4"/>
      <c r="BWS113" s="4"/>
      <c r="BWT113" s="4"/>
      <c r="BWU113" s="4"/>
      <c r="BWV113" s="4"/>
      <c r="BWW113" s="4"/>
      <c r="BWX113" s="4"/>
      <c r="BWY113" s="4"/>
      <c r="BWZ113" s="4"/>
      <c r="BXA113" s="4"/>
      <c r="BXB113" s="4"/>
      <c r="BXC113" s="4"/>
      <c r="BXD113" s="4"/>
      <c r="BXE113" s="4"/>
      <c r="BXF113" s="4"/>
      <c r="BXG113" s="4"/>
      <c r="BXH113" s="4"/>
      <c r="BXI113" s="4"/>
      <c r="BXJ113" s="4"/>
      <c r="BXK113" s="4"/>
      <c r="BXL113" s="4"/>
      <c r="BXM113" s="4"/>
      <c r="BXN113" s="4"/>
      <c r="BXO113" s="4"/>
      <c r="BXP113" s="4"/>
      <c r="BXQ113" s="4"/>
      <c r="BXR113" s="4"/>
      <c r="BXS113" s="4"/>
      <c r="BXT113" s="4"/>
      <c r="BXU113" s="4"/>
      <c r="BXV113" s="4"/>
      <c r="BXW113" s="4"/>
      <c r="BXX113" s="4"/>
      <c r="BXY113" s="4"/>
      <c r="BXZ113" s="4"/>
      <c r="BYA113" s="4"/>
      <c r="BYB113" s="4"/>
      <c r="BYC113" s="4"/>
      <c r="BYD113" s="4"/>
      <c r="BYE113" s="4"/>
      <c r="BYF113" s="4"/>
      <c r="BYG113" s="4"/>
      <c r="BYH113" s="4"/>
      <c r="BYI113" s="4"/>
      <c r="BYJ113" s="4"/>
      <c r="BYK113" s="4"/>
      <c r="BYL113" s="4"/>
      <c r="BYM113" s="4"/>
      <c r="BYN113" s="4"/>
      <c r="BYO113" s="4"/>
      <c r="BYP113" s="4"/>
      <c r="BYQ113" s="4"/>
      <c r="BYR113" s="4"/>
      <c r="BYS113" s="4"/>
      <c r="BYT113" s="4"/>
      <c r="BYU113" s="4"/>
      <c r="BYV113" s="4"/>
      <c r="BYW113" s="4"/>
      <c r="BYX113" s="4"/>
      <c r="BYY113" s="4"/>
      <c r="BYZ113" s="4"/>
      <c r="BZA113" s="4"/>
      <c r="BZB113" s="4"/>
      <c r="BZC113" s="4"/>
      <c r="BZD113" s="4"/>
      <c r="BZE113" s="4"/>
      <c r="BZF113" s="4"/>
      <c r="BZG113" s="4"/>
      <c r="BZH113" s="4"/>
      <c r="BZI113" s="4"/>
      <c r="BZJ113" s="4"/>
      <c r="BZK113" s="4"/>
      <c r="BZL113" s="4"/>
      <c r="BZM113" s="4"/>
      <c r="BZN113" s="4"/>
      <c r="BZO113" s="4"/>
      <c r="BZP113" s="4"/>
      <c r="BZQ113" s="4"/>
      <c r="BZR113" s="4"/>
      <c r="BZS113" s="4"/>
      <c r="BZT113" s="4"/>
      <c r="BZU113" s="4"/>
      <c r="BZV113" s="4"/>
      <c r="BZW113" s="4"/>
      <c r="BZX113" s="4"/>
      <c r="BZY113" s="4"/>
      <c r="BZZ113" s="4"/>
      <c r="CAA113" s="4"/>
      <c r="CAB113" s="4"/>
      <c r="CAC113" s="4"/>
      <c r="CAD113" s="4"/>
      <c r="CAE113" s="4"/>
      <c r="CAF113" s="4"/>
      <c r="CAG113" s="4"/>
      <c r="CAH113" s="4"/>
      <c r="CAI113" s="4"/>
      <c r="CAJ113" s="4"/>
      <c r="CAK113" s="4"/>
      <c r="CAL113" s="4"/>
      <c r="CAM113" s="4"/>
      <c r="CAN113" s="4"/>
      <c r="CAO113" s="4"/>
      <c r="CAP113" s="4"/>
      <c r="CAQ113" s="4"/>
      <c r="CAR113" s="4"/>
      <c r="CAS113" s="4"/>
      <c r="CAT113" s="4"/>
      <c r="CAU113" s="4"/>
      <c r="CAV113" s="4"/>
      <c r="CAW113" s="4"/>
      <c r="CAX113" s="4"/>
      <c r="CAY113" s="4"/>
      <c r="CAZ113" s="4"/>
      <c r="CBA113" s="4"/>
      <c r="CBB113" s="4"/>
      <c r="CBC113" s="4"/>
      <c r="CBD113" s="4"/>
      <c r="CBE113" s="4"/>
      <c r="CBF113" s="4"/>
      <c r="CBG113" s="4"/>
      <c r="CBH113" s="4"/>
      <c r="CBI113" s="4"/>
      <c r="CBJ113" s="4"/>
      <c r="CBK113" s="4"/>
      <c r="CBL113" s="4"/>
      <c r="CBM113" s="4"/>
      <c r="CBN113" s="4"/>
      <c r="CBO113" s="4"/>
      <c r="CBP113" s="4"/>
      <c r="CBQ113" s="4"/>
      <c r="CBR113" s="4"/>
      <c r="CBS113" s="4"/>
      <c r="CBT113" s="4"/>
      <c r="CBU113" s="4"/>
      <c r="CBV113" s="4"/>
      <c r="CBW113" s="4"/>
      <c r="CBX113" s="4"/>
      <c r="CBY113" s="4"/>
      <c r="CBZ113" s="4"/>
      <c r="CCA113" s="4"/>
      <c r="CCB113" s="4"/>
      <c r="CCC113" s="4"/>
      <c r="CCD113" s="4"/>
      <c r="CCE113" s="4"/>
      <c r="CCF113" s="4"/>
      <c r="CCG113" s="4"/>
      <c r="CCH113" s="4"/>
      <c r="CCI113" s="4"/>
      <c r="CCJ113" s="4"/>
      <c r="CCK113" s="4"/>
      <c r="CCL113" s="4"/>
      <c r="CCM113" s="4"/>
      <c r="CCN113" s="4"/>
      <c r="CCO113" s="4"/>
      <c r="CCP113" s="4"/>
      <c r="CCQ113" s="4"/>
      <c r="CCR113" s="4"/>
      <c r="CCS113" s="4"/>
      <c r="CCT113" s="4"/>
      <c r="CCU113" s="4"/>
      <c r="CCV113" s="4"/>
      <c r="CCW113" s="4"/>
      <c r="CCX113" s="4"/>
      <c r="CCY113" s="4"/>
      <c r="CCZ113" s="4"/>
      <c r="CDA113" s="4"/>
      <c r="CDB113" s="4"/>
      <c r="CDC113" s="4"/>
      <c r="CDD113" s="4"/>
      <c r="CDE113" s="4"/>
      <c r="CDF113" s="4"/>
      <c r="CDG113" s="4"/>
      <c r="CDH113" s="4"/>
      <c r="CDI113" s="4"/>
      <c r="CDJ113" s="4"/>
      <c r="CDK113" s="4"/>
      <c r="CDL113" s="4"/>
      <c r="CDM113" s="4"/>
      <c r="CDN113" s="4"/>
      <c r="CDO113" s="4"/>
      <c r="CDP113" s="4"/>
      <c r="CDQ113" s="4"/>
      <c r="CDR113" s="4"/>
      <c r="CDS113" s="4"/>
      <c r="CDT113" s="4"/>
      <c r="CDU113" s="4"/>
      <c r="CDV113" s="4"/>
      <c r="CDW113" s="4"/>
      <c r="CDX113" s="4"/>
      <c r="CDY113" s="4"/>
      <c r="CDZ113" s="4"/>
      <c r="CEA113" s="4"/>
      <c r="CEB113" s="4"/>
      <c r="CEC113" s="4"/>
      <c r="CED113" s="4"/>
      <c r="CEE113" s="4"/>
      <c r="CEF113" s="4"/>
      <c r="CEG113" s="4"/>
      <c r="CEH113" s="4"/>
      <c r="CEI113" s="4"/>
      <c r="CEJ113" s="4"/>
      <c r="CEK113" s="4"/>
      <c r="CEL113" s="4"/>
      <c r="CEM113" s="4"/>
      <c r="CEN113" s="4"/>
      <c r="CEO113" s="4"/>
      <c r="CEP113" s="4"/>
      <c r="CEQ113" s="4"/>
      <c r="CER113" s="4"/>
      <c r="CES113" s="4"/>
      <c r="CET113" s="4"/>
      <c r="CEU113" s="4"/>
      <c r="CEV113" s="4"/>
      <c r="CEW113" s="4"/>
      <c r="CEX113" s="4"/>
      <c r="CEY113" s="4"/>
      <c r="CEZ113" s="4"/>
      <c r="CFA113" s="4"/>
      <c r="CFB113" s="4"/>
      <c r="CFC113" s="4"/>
      <c r="CFD113" s="4"/>
      <c r="CFE113" s="4"/>
      <c r="CFF113" s="4"/>
      <c r="CFG113" s="4"/>
      <c r="CFH113" s="4"/>
      <c r="CFI113" s="4"/>
      <c r="CFJ113" s="4"/>
      <c r="CFK113" s="4"/>
      <c r="CFL113" s="4"/>
      <c r="CFM113" s="4"/>
      <c r="CFN113" s="4"/>
      <c r="CFO113" s="4"/>
      <c r="CFP113" s="4"/>
      <c r="CFQ113" s="4"/>
      <c r="CFR113" s="4"/>
      <c r="CFS113" s="4"/>
      <c r="CFT113" s="4"/>
      <c r="CFU113" s="4"/>
      <c r="CFV113" s="4"/>
      <c r="CFW113" s="4"/>
      <c r="CFX113" s="4"/>
      <c r="CFY113" s="4"/>
      <c r="CFZ113" s="4"/>
      <c r="CGA113" s="4"/>
      <c r="CGB113" s="4"/>
      <c r="CGC113" s="4"/>
      <c r="CGD113" s="4"/>
      <c r="CGE113" s="4"/>
      <c r="CGF113" s="4"/>
      <c r="CGG113" s="4"/>
      <c r="CGH113" s="4"/>
      <c r="CGI113" s="4"/>
      <c r="CGJ113" s="4"/>
      <c r="CGK113" s="4"/>
      <c r="CGL113" s="4"/>
      <c r="CGM113" s="4"/>
      <c r="CGN113" s="4"/>
      <c r="CGO113" s="4"/>
      <c r="CGP113" s="4"/>
      <c r="CGQ113" s="4"/>
      <c r="CGR113" s="4"/>
      <c r="CGS113" s="4"/>
      <c r="CGT113" s="4"/>
      <c r="CGU113" s="4"/>
      <c r="CGV113" s="4"/>
      <c r="CGW113" s="4"/>
      <c r="CGX113" s="4"/>
      <c r="CGY113" s="4"/>
      <c r="CGZ113" s="4"/>
      <c r="CHA113" s="4"/>
      <c r="CHB113" s="4"/>
      <c r="CHC113" s="4"/>
      <c r="CHD113" s="4"/>
      <c r="CHE113" s="4"/>
      <c r="CHF113" s="4"/>
      <c r="CHG113" s="4"/>
      <c r="CHH113" s="4"/>
      <c r="CHI113" s="4"/>
      <c r="CHJ113" s="4"/>
      <c r="CHK113" s="4"/>
      <c r="CHL113" s="4"/>
      <c r="CHM113" s="4"/>
      <c r="CHN113" s="4"/>
      <c r="CHO113" s="4"/>
      <c r="CHP113" s="4"/>
      <c r="CHQ113" s="4"/>
      <c r="CHR113" s="4"/>
      <c r="CHS113" s="4"/>
      <c r="CHT113" s="4"/>
      <c r="CHU113" s="4"/>
      <c r="CHV113" s="4"/>
      <c r="CHW113" s="4"/>
      <c r="CHX113" s="4"/>
      <c r="CHY113" s="4"/>
      <c r="CHZ113" s="4"/>
      <c r="CIA113" s="4"/>
      <c r="CIB113" s="4"/>
      <c r="CIC113" s="4"/>
      <c r="CID113" s="4"/>
      <c r="CIE113" s="4"/>
      <c r="CIF113" s="4"/>
      <c r="CIG113" s="4"/>
      <c r="CIH113" s="4"/>
      <c r="CII113" s="4"/>
      <c r="CIJ113" s="4"/>
      <c r="CIK113" s="4"/>
      <c r="CIL113" s="4"/>
      <c r="CIM113" s="4"/>
      <c r="CIN113" s="4"/>
      <c r="CIO113" s="4"/>
      <c r="CIP113" s="4"/>
      <c r="CIQ113" s="4"/>
      <c r="CIR113" s="4"/>
      <c r="CIS113" s="4"/>
      <c r="CIT113" s="4"/>
      <c r="CIU113" s="4"/>
      <c r="CIV113" s="4"/>
      <c r="CIW113" s="4"/>
      <c r="CIX113" s="4"/>
      <c r="CIY113" s="4"/>
      <c r="CIZ113" s="4"/>
      <c r="CJA113" s="4"/>
      <c r="CJB113" s="4"/>
      <c r="CJC113" s="4"/>
      <c r="CJD113" s="4"/>
      <c r="CJE113" s="4"/>
      <c r="CJF113" s="4"/>
      <c r="CJG113" s="4"/>
      <c r="CJH113" s="4"/>
      <c r="CJI113" s="4"/>
      <c r="CJJ113" s="4"/>
      <c r="CJK113" s="4"/>
      <c r="CJL113" s="4"/>
      <c r="CJM113" s="4"/>
      <c r="CJN113" s="4"/>
      <c r="CJO113" s="4"/>
      <c r="CJP113" s="4"/>
      <c r="CJQ113" s="4"/>
      <c r="CJR113" s="4"/>
      <c r="CJS113" s="4"/>
      <c r="CJT113" s="4"/>
      <c r="CJU113" s="4"/>
      <c r="CJV113" s="4"/>
      <c r="CJW113" s="4"/>
      <c r="CJX113" s="4"/>
      <c r="CJY113" s="4"/>
      <c r="CJZ113" s="4"/>
      <c r="CKA113" s="4"/>
      <c r="CKB113" s="4"/>
      <c r="CKC113" s="4"/>
      <c r="CKD113" s="4"/>
      <c r="CKE113" s="4"/>
      <c r="CKF113" s="4"/>
      <c r="CKG113" s="4"/>
      <c r="CKH113" s="4"/>
      <c r="CKI113" s="4"/>
      <c r="CKJ113" s="4"/>
      <c r="CKK113" s="4"/>
      <c r="CKL113" s="4"/>
      <c r="CKM113" s="4"/>
      <c r="CKN113" s="4"/>
      <c r="CKO113" s="4"/>
      <c r="CKP113" s="4"/>
      <c r="CKQ113" s="4"/>
      <c r="CKR113" s="4"/>
      <c r="CKS113" s="4"/>
      <c r="CKT113" s="4"/>
      <c r="CKU113" s="4"/>
      <c r="CKV113" s="4"/>
      <c r="CKW113" s="4"/>
      <c r="CKX113" s="4"/>
      <c r="CKY113" s="4"/>
      <c r="CKZ113" s="4"/>
      <c r="CLA113" s="4"/>
      <c r="CLB113" s="4"/>
      <c r="CLC113" s="4"/>
      <c r="CLD113" s="4"/>
      <c r="CLE113" s="4"/>
      <c r="CLF113" s="4"/>
      <c r="CLG113" s="4"/>
      <c r="CLH113" s="4"/>
      <c r="CLI113" s="4"/>
      <c r="CLJ113" s="4"/>
      <c r="CLK113" s="4"/>
      <c r="CLL113" s="4"/>
      <c r="CLM113" s="4"/>
      <c r="CLN113" s="4"/>
      <c r="CLO113" s="4"/>
      <c r="CLP113" s="4"/>
      <c r="CLQ113" s="4"/>
      <c r="CLR113" s="4"/>
      <c r="CLS113" s="4"/>
      <c r="CLT113" s="4"/>
      <c r="CLU113" s="4"/>
      <c r="CLV113" s="4"/>
      <c r="CLW113" s="4"/>
      <c r="CLX113" s="4"/>
      <c r="CLY113" s="4"/>
      <c r="CLZ113" s="4"/>
      <c r="CMA113" s="4"/>
      <c r="CMB113" s="4"/>
      <c r="CMC113" s="4"/>
      <c r="CMD113" s="4"/>
      <c r="CME113" s="4"/>
      <c r="CMF113" s="4"/>
      <c r="CMG113" s="4"/>
      <c r="CMH113" s="4"/>
      <c r="CMI113" s="4"/>
      <c r="CMJ113" s="4"/>
      <c r="CMK113" s="4"/>
      <c r="CML113" s="4"/>
      <c r="CMM113" s="4"/>
      <c r="CMN113" s="4"/>
      <c r="CMO113" s="4"/>
      <c r="CMP113" s="4"/>
      <c r="CMQ113" s="4"/>
      <c r="CMR113" s="4"/>
      <c r="CMS113" s="4"/>
      <c r="CMT113" s="4"/>
      <c r="CMU113" s="4"/>
      <c r="CMV113" s="4"/>
      <c r="CMW113" s="4"/>
      <c r="CMX113" s="4"/>
      <c r="CMY113" s="4"/>
      <c r="CMZ113" s="4"/>
      <c r="CNA113" s="4"/>
      <c r="CNB113" s="4"/>
      <c r="CNC113" s="4"/>
      <c r="CND113" s="4"/>
      <c r="CNE113" s="4"/>
      <c r="CNF113" s="4"/>
      <c r="CNG113" s="4"/>
      <c r="CNH113" s="4"/>
      <c r="CNI113" s="4"/>
      <c r="CNJ113" s="4"/>
      <c r="CNK113" s="4"/>
      <c r="CNL113" s="4"/>
      <c r="CNM113" s="4"/>
      <c r="CNN113" s="4"/>
      <c r="CNO113" s="4"/>
      <c r="CNP113" s="4"/>
      <c r="CNQ113" s="4"/>
      <c r="CNR113" s="4"/>
      <c r="CNS113" s="4"/>
      <c r="CNT113" s="4"/>
      <c r="CNU113" s="4"/>
      <c r="CNV113" s="4"/>
      <c r="CNW113" s="4"/>
      <c r="CNX113" s="4"/>
      <c r="CNY113" s="4"/>
      <c r="CNZ113" s="4"/>
      <c r="COA113" s="4"/>
      <c r="COB113" s="4"/>
      <c r="COC113" s="4"/>
      <c r="COD113" s="4"/>
      <c r="COE113" s="4"/>
      <c r="COF113" s="4"/>
      <c r="COG113" s="4"/>
      <c r="COH113" s="4"/>
      <c r="COI113" s="4"/>
      <c r="COJ113" s="4"/>
      <c r="COK113" s="4"/>
      <c r="COL113" s="4"/>
      <c r="COM113" s="4"/>
      <c r="CON113" s="4"/>
      <c r="COO113" s="4"/>
      <c r="COP113" s="4"/>
      <c r="COQ113" s="4"/>
      <c r="COR113" s="4"/>
      <c r="COS113" s="4"/>
      <c r="COT113" s="4"/>
      <c r="COU113" s="4"/>
      <c r="COV113" s="4"/>
      <c r="COW113" s="4"/>
      <c r="COX113" s="4"/>
      <c r="COY113" s="4"/>
      <c r="COZ113" s="4"/>
      <c r="CPA113" s="4"/>
      <c r="CPB113" s="4"/>
      <c r="CPC113" s="4"/>
      <c r="CPD113" s="4"/>
      <c r="CPE113" s="4"/>
      <c r="CPF113" s="4"/>
      <c r="CPG113" s="4"/>
      <c r="CPH113" s="4"/>
      <c r="CPI113" s="4"/>
      <c r="CPJ113" s="4"/>
      <c r="CPK113" s="4"/>
      <c r="CPL113" s="4"/>
      <c r="CPM113" s="4"/>
      <c r="CPN113" s="4"/>
      <c r="CPO113" s="4"/>
      <c r="CPP113" s="4"/>
      <c r="CPQ113" s="4"/>
      <c r="CPR113" s="4"/>
      <c r="CPS113" s="4"/>
      <c r="CPT113" s="4"/>
      <c r="CPU113" s="4"/>
      <c r="CPV113" s="4"/>
      <c r="CPW113" s="4"/>
      <c r="CPX113" s="4"/>
      <c r="CPY113" s="4"/>
      <c r="CPZ113" s="4"/>
      <c r="CQA113" s="4"/>
      <c r="CQB113" s="4"/>
      <c r="CQC113" s="4"/>
      <c r="CQD113" s="4"/>
      <c r="CQE113" s="4"/>
      <c r="CQF113" s="4"/>
      <c r="CQG113" s="4"/>
      <c r="CQH113" s="4"/>
      <c r="CQI113" s="4"/>
      <c r="CQJ113" s="4"/>
      <c r="CQK113" s="4"/>
      <c r="CQL113" s="4"/>
      <c r="CQM113" s="4"/>
      <c r="CQN113" s="4"/>
      <c r="CQO113" s="4"/>
      <c r="CQP113" s="4"/>
      <c r="CQQ113" s="4"/>
      <c r="CQR113" s="4"/>
      <c r="CQS113" s="4"/>
      <c r="CQT113" s="4"/>
      <c r="CQU113" s="4"/>
      <c r="CQV113" s="4"/>
      <c r="CQW113" s="4"/>
      <c r="CQX113" s="4"/>
      <c r="CQY113" s="4"/>
      <c r="CQZ113" s="4"/>
      <c r="CRA113" s="4"/>
      <c r="CRB113" s="4"/>
      <c r="CRC113" s="4"/>
      <c r="CRD113" s="4"/>
      <c r="CRE113" s="4"/>
      <c r="CRF113" s="4"/>
      <c r="CRG113" s="4"/>
      <c r="CRH113" s="4"/>
      <c r="CRI113" s="4"/>
      <c r="CRJ113" s="4"/>
      <c r="CRK113" s="4"/>
      <c r="CRL113" s="4"/>
      <c r="CRM113" s="4"/>
      <c r="CRN113" s="4"/>
      <c r="CRO113" s="4"/>
      <c r="CRP113" s="4"/>
      <c r="CRQ113" s="4"/>
      <c r="CRR113" s="4"/>
      <c r="CRS113" s="4"/>
      <c r="CRT113" s="4"/>
      <c r="CRU113" s="4"/>
      <c r="CRV113" s="4"/>
      <c r="CRW113" s="4"/>
      <c r="CRX113" s="4"/>
      <c r="CRY113" s="4"/>
      <c r="CRZ113" s="4"/>
      <c r="CSA113" s="4"/>
      <c r="CSB113" s="4"/>
      <c r="CSC113" s="4"/>
      <c r="CSD113" s="4"/>
      <c r="CSE113" s="4"/>
      <c r="CSF113" s="4"/>
      <c r="CSG113" s="4"/>
      <c r="CSH113" s="4"/>
      <c r="CSI113" s="4"/>
      <c r="CSJ113" s="4"/>
      <c r="CSK113" s="4"/>
      <c r="CSL113" s="4"/>
      <c r="CSM113" s="4"/>
      <c r="CSN113" s="4"/>
      <c r="CSO113" s="4"/>
      <c r="CSP113" s="4"/>
      <c r="CSQ113" s="4"/>
      <c r="CSR113" s="4"/>
      <c r="CSS113" s="4"/>
      <c r="CST113" s="4"/>
      <c r="CSU113" s="4"/>
      <c r="CSV113" s="4"/>
      <c r="CSW113" s="4"/>
      <c r="CSX113" s="4"/>
      <c r="CSY113" s="4"/>
      <c r="CSZ113" s="4"/>
      <c r="CTA113" s="4"/>
      <c r="CTB113" s="4"/>
      <c r="CTC113" s="4"/>
      <c r="CTD113" s="4"/>
      <c r="CTE113" s="4"/>
      <c r="CTF113" s="4"/>
      <c r="CTG113" s="4"/>
      <c r="CTH113" s="4"/>
      <c r="CTI113" s="4"/>
      <c r="CTJ113" s="4"/>
      <c r="CTK113" s="4"/>
      <c r="CTL113" s="4"/>
      <c r="CTM113" s="4"/>
      <c r="CTN113" s="4"/>
      <c r="CTO113" s="4"/>
      <c r="CTP113" s="4"/>
      <c r="CTQ113" s="4"/>
      <c r="CTR113" s="4"/>
      <c r="CTS113" s="4"/>
      <c r="CTT113" s="4"/>
      <c r="CTU113" s="4"/>
      <c r="CTV113" s="4"/>
      <c r="CTW113" s="4"/>
      <c r="CTX113" s="4"/>
      <c r="CTY113" s="4"/>
      <c r="CTZ113" s="4"/>
      <c r="CUA113" s="4"/>
      <c r="CUB113" s="4"/>
      <c r="CUC113" s="4"/>
      <c r="CUD113" s="4"/>
      <c r="CUE113" s="4"/>
      <c r="CUF113" s="4"/>
      <c r="CUG113" s="4"/>
      <c r="CUH113" s="4"/>
      <c r="CUI113" s="4"/>
      <c r="CUJ113" s="4"/>
      <c r="CUK113" s="4"/>
      <c r="CUL113" s="4"/>
      <c r="CUM113" s="4"/>
      <c r="CUN113" s="4"/>
      <c r="CUO113" s="4"/>
      <c r="CUP113" s="4"/>
      <c r="CUQ113" s="4"/>
      <c r="CUR113" s="4"/>
      <c r="CUS113" s="4"/>
      <c r="CUT113" s="4"/>
      <c r="CUU113" s="4"/>
      <c r="CUV113" s="4"/>
      <c r="CUW113" s="4"/>
      <c r="CUX113" s="4"/>
      <c r="CUY113" s="4"/>
      <c r="CUZ113" s="4"/>
      <c r="CVA113" s="4"/>
      <c r="CVB113" s="4"/>
      <c r="CVC113" s="4"/>
      <c r="CVD113" s="4"/>
      <c r="CVE113" s="4"/>
      <c r="CVF113" s="4"/>
      <c r="CVG113" s="4"/>
      <c r="CVH113" s="4"/>
      <c r="CVI113" s="4"/>
      <c r="CVJ113" s="4"/>
      <c r="CVK113" s="4"/>
      <c r="CVL113" s="4"/>
      <c r="CVM113" s="4"/>
      <c r="CVN113" s="4"/>
      <c r="CVO113" s="4"/>
      <c r="CVP113" s="4"/>
      <c r="CVQ113" s="4"/>
      <c r="CVR113" s="4"/>
      <c r="CVS113" s="4"/>
      <c r="CVT113" s="4"/>
      <c r="CVU113" s="4"/>
      <c r="CVV113" s="4"/>
      <c r="CVW113" s="4"/>
      <c r="CVX113" s="4"/>
      <c r="CVY113" s="4"/>
      <c r="CVZ113" s="4"/>
      <c r="CWA113" s="4"/>
      <c r="CWB113" s="4"/>
      <c r="CWC113" s="4"/>
      <c r="CWD113" s="4"/>
      <c r="CWE113" s="4"/>
      <c r="CWF113" s="4"/>
      <c r="CWG113" s="4"/>
      <c r="CWH113" s="4"/>
      <c r="CWI113" s="4"/>
      <c r="CWJ113" s="4"/>
      <c r="CWK113" s="4"/>
      <c r="CWL113" s="4"/>
      <c r="CWM113" s="4"/>
      <c r="CWN113" s="4"/>
      <c r="CWO113" s="4"/>
      <c r="CWP113" s="4"/>
      <c r="CWQ113" s="4"/>
      <c r="CWR113" s="4"/>
      <c r="CWS113" s="4"/>
      <c r="CWT113" s="4"/>
      <c r="CWU113" s="4"/>
      <c r="CWV113" s="4"/>
      <c r="CWW113" s="4"/>
      <c r="CWX113" s="4"/>
      <c r="CWY113" s="4"/>
      <c r="CWZ113" s="4"/>
      <c r="CXA113" s="4"/>
      <c r="CXB113" s="4"/>
      <c r="CXC113" s="4"/>
      <c r="CXD113" s="4"/>
      <c r="CXE113" s="4"/>
      <c r="CXF113" s="4"/>
      <c r="CXG113" s="4"/>
      <c r="CXH113" s="4"/>
      <c r="CXI113" s="4"/>
      <c r="CXJ113" s="4"/>
      <c r="CXK113" s="4"/>
      <c r="CXL113" s="4"/>
      <c r="CXM113" s="4"/>
      <c r="CXN113" s="4"/>
      <c r="CXO113" s="4"/>
      <c r="CXP113" s="4"/>
      <c r="CXQ113" s="4"/>
      <c r="CXR113" s="4"/>
      <c r="CXS113" s="4"/>
      <c r="CXT113" s="4"/>
      <c r="CXU113" s="4"/>
      <c r="CXV113" s="4"/>
      <c r="CXW113" s="4"/>
      <c r="CXX113" s="4"/>
      <c r="CXY113" s="4"/>
      <c r="CXZ113" s="4"/>
      <c r="CYA113" s="4"/>
      <c r="CYB113" s="4"/>
      <c r="CYC113" s="4"/>
      <c r="CYD113" s="4"/>
      <c r="CYE113" s="4"/>
      <c r="CYF113" s="4"/>
      <c r="CYG113" s="4"/>
      <c r="CYH113" s="4"/>
      <c r="CYI113" s="4"/>
      <c r="CYJ113" s="4"/>
      <c r="CYK113" s="4"/>
      <c r="CYL113" s="4"/>
      <c r="CYM113" s="4"/>
      <c r="CYN113" s="4"/>
      <c r="CYO113" s="4"/>
      <c r="CYP113" s="4"/>
      <c r="CYQ113" s="4"/>
      <c r="CYR113" s="4"/>
      <c r="CYS113" s="4"/>
      <c r="CYT113" s="4"/>
      <c r="CYU113" s="4"/>
      <c r="CYV113" s="4"/>
      <c r="CYW113" s="4"/>
      <c r="CYX113" s="4"/>
      <c r="CYY113" s="4"/>
      <c r="CYZ113" s="4"/>
      <c r="CZA113" s="4"/>
      <c r="CZB113" s="4"/>
      <c r="CZC113" s="4"/>
      <c r="CZD113" s="4"/>
      <c r="CZE113" s="4"/>
      <c r="CZF113" s="4"/>
      <c r="CZG113" s="4"/>
      <c r="CZH113" s="4"/>
      <c r="CZI113" s="4"/>
      <c r="CZJ113" s="4"/>
      <c r="CZK113" s="4"/>
      <c r="CZL113" s="4"/>
      <c r="CZM113" s="4"/>
      <c r="CZN113" s="4"/>
      <c r="CZO113" s="4"/>
      <c r="CZP113" s="4"/>
      <c r="CZQ113" s="4"/>
      <c r="CZR113" s="4"/>
      <c r="CZS113" s="4"/>
      <c r="CZT113" s="4"/>
      <c r="CZU113" s="4"/>
      <c r="CZV113" s="4"/>
      <c r="CZW113" s="4"/>
      <c r="CZX113" s="4"/>
      <c r="CZY113" s="4"/>
      <c r="CZZ113" s="4"/>
      <c r="DAA113" s="4"/>
      <c r="DAB113" s="4"/>
      <c r="DAC113" s="4"/>
      <c r="DAD113" s="4"/>
      <c r="DAE113" s="4"/>
      <c r="DAF113" s="4"/>
      <c r="DAG113" s="4"/>
      <c r="DAH113" s="4"/>
      <c r="DAI113" s="4"/>
      <c r="DAJ113" s="4"/>
      <c r="DAK113" s="4"/>
      <c r="DAL113" s="4"/>
      <c r="DAM113" s="4"/>
      <c r="DAN113" s="4"/>
      <c r="DAO113" s="4"/>
      <c r="DAP113" s="4"/>
      <c r="DAQ113" s="4"/>
      <c r="DAR113" s="4"/>
      <c r="DAS113" s="4"/>
      <c r="DAT113" s="4"/>
      <c r="DAU113" s="4"/>
      <c r="DAV113" s="4"/>
      <c r="DAW113" s="4"/>
      <c r="DAX113" s="4"/>
      <c r="DAY113" s="4"/>
      <c r="DAZ113" s="4"/>
      <c r="DBA113" s="4"/>
      <c r="DBB113" s="4"/>
      <c r="DBC113" s="4"/>
      <c r="DBD113" s="4"/>
      <c r="DBE113" s="4"/>
      <c r="DBF113" s="4"/>
      <c r="DBG113" s="4"/>
      <c r="DBH113" s="4"/>
      <c r="DBI113" s="4"/>
      <c r="DBJ113" s="4"/>
      <c r="DBK113" s="4"/>
      <c r="DBL113" s="4"/>
      <c r="DBM113" s="4"/>
      <c r="DBN113" s="4"/>
      <c r="DBO113" s="4"/>
      <c r="DBP113" s="4"/>
      <c r="DBQ113" s="4"/>
      <c r="DBR113" s="4"/>
      <c r="DBS113" s="4"/>
      <c r="DBT113" s="4"/>
      <c r="DBU113" s="4"/>
      <c r="DBV113" s="4"/>
      <c r="DBW113" s="4"/>
      <c r="DBX113" s="4"/>
      <c r="DBY113" s="4"/>
      <c r="DBZ113" s="4"/>
      <c r="DCA113" s="4"/>
      <c r="DCB113" s="4"/>
      <c r="DCC113" s="4"/>
      <c r="DCD113" s="4"/>
      <c r="DCE113" s="4"/>
      <c r="DCF113" s="4"/>
      <c r="DCG113" s="4"/>
      <c r="DCH113" s="4"/>
      <c r="DCI113" s="4"/>
      <c r="DCJ113" s="4"/>
      <c r="DCK113" s="4"/>
      <c r="DCL113" s="4"/>
      <c r="DCM113" s="4"/>
      <c r="DCN113" s="4"/>
      <c r="DCO113" s="4"/>
      <c r="DCP113" s="4"/>
      <c r="DCQ113" s="4"/>
      <c r="DCR113" s="4"/>
      <c r="DCS113" s="4"/>
      <c r="DCT113" s="4"/>
      <c r="DCU113" s="4"/>
      <c r="DCV113" s="4"/>
      <c r="DCW113" s="4"/>
      <c r="DCX113" s="4"/>
      <c r="DCY113" s="4"/>
      <c r="DCZ113" s="4"/>
      <c r="DDA113" s="4"/>
      <c r="DDB113" s="4"/>
      <c r="DDC113" s="4"/>
      <c r="DDD113" s="4"/>
      <c r="DDE113" s="4"/>
      <c r="DDF113" s="4"/>
      <c r="DDG113" s="4"/>
      <c r="DDH113" s="4"/>
      <c r="DDI113" s="4"/>
      <c r="DDJ113" s="4"/>
      <c r="DDK113" s="4"/>
      <c r="DDL113" s="4"/>
      <c r="DDM113" s="4"/>
      <c r="DDN113" s="4"/>
      <c r="DDO113" s="4"/>
      <c r="DDP113" s="4"/>
      <c r="DDQ113" s="4"/>
      <c r="DDR113" s="4"/>
      <c r="DDS113" s="4"/>
      <c r="DDT113" s="4"/>
      <c r="DDU113" s="4"/>
      <c r="DDV113" s="4"/>
      <c r="DDW113" s="4"/>
      <c r="DDX113" s="4"/>
      <c r="DDY113" s="4"/>
      <c r="DDZ113" s="4"/>
      <c r="DEA113" s="4"/>
      <c r="DEB113" s="4"/>
      <c r="DEC113" s="4"/>
      <c r="DED113" s="4"/>
      <c r="DEE113" s="4"/>
      <c r="DEF113" s="4"/>
      <c r="DEG113" s="4"/>
      <c r="DEH113" s="4"/>
      <c r="DEI113" s="4"/>
      <c r="DEJ113" s="4"/>
      <c r="DEK113" s="4"/>
      <c r="DEL113" s="4"/>
      <c r="DEM113" s="4"/>
      <c r="DEN113" s="4"/>
      <c r="DEO113" s="4"/>
      <c r="DEP113" s="4"/>
      <c r="DEQ113" s="4"/>
      <c r="DER113" s="4"/>
      <c r="DES113" s="4"/>
      <c r="DET113" s="4"/>
      <c r="DEU113" s="4"/>
      <c r="DEV113" s="4"/>
      <c r="DEW113" s="4"/>
      <c r="DEX113" s="4"/>
      <c r="DEY113" s="4"/>
      <c r="DEZ113" s="4"/>
      <c r="DFA113" s="4"/>
      <c r="DFB113" s="4"/>
      <c r="DFC113" s="4"/>
      <c r="DFD113" s="4"/>
      <c r="DFE113" s="4"/>
      <c r="DFF113" s="4"/>
      <c r="DFG113" s="4"/>
      <c r="DFH113" s="4"/>
      <c r="DFI113" s="4"/>
      <c r="DFJ113" s="4"/>
      <c r="DFK113" s="4"/>
      <c r="DFL113" s="4"/>
      <c r="DFM113" s="4"/>
      <c r="DFN113" s="4"/>
      <c r="DFO113" s="4"/>
      <c r="DFP113" s="4"/>
      <c r="DFQ113" s="4"/>
      <c r="DFR113" s="4"/>
      <c r="DFS113" s="4"/>
      <c r="DFT113" s="4"/>
      <c r="DFU113" s="4"/>
      <c r="DFV113" s="4"/>
      <c r="DFW113" s="4"/>
      <c r="DFX113" s="4"/>
      <c r="DFY113" s="4"/>
      <c r="DFZ113" s="4"/>
      <c r="DGA113" s="4"/>
      <c r="DGB113" s="4"/>
      <c r="DGC113" s="4"/>
      <c r="DGD113" s="4"/>
      <c r="DGE113" s="4"/>
      <c r="DGF113" s="4"/>
      <c r="DGG113" s="4"/>
      <c r="DGH113" s="4"/>
      <c r="DGI113" s="4"/>
      <c r="DGJ113" s="4"/>
      <c r="DGK113" s="4"/>
      <c r="DGL113" s="4"/>
      <c r="DGM113" s="4"/>
      <c r="DGN113" s="4"/>
      <c r="DGO113" s="4"/>
      <c r="DGP113" s="4"/>
      <c r="DGQ113" s="4"/>
      <c r="DGR113" s="4"/>
      <c r="DGS113" s="4"/>
      <c r="DGT113" s="4"/>
      <c r="DGU113" s="4"/>
      <c r="DGV113" s="4"/>
      <c r="DGW113" s="4"/>
      <c r="DGX113" s="4"/>
      <c r="DGY113" s="4"/>
      <c r="DGZ113" s="4"/>
      <c r="DHA113" s="4"/>
      <c r="DHB113" s="4"/>
      <c r="DHC113" s="4"/>
      <c r="DHD113" s="4"/>
      <c r="DHE113" s="4"/>
      <c r="DHF113" s="4"/>
      <c r="DHG113" s="4"/>
      <c r="DHH113" s="4"/>
      <c r="DHI113" s="4"/>
      <c r="DHJ113" s="4"/>
      <c r="DHK113" s="4"/>
      <c r="DHL113" s="4"/>
      <c r="DHM113" s="4"/>
      <c r="DHN113" s="4"/>
      <c r="DHO113" s="4"/>
      <c r="DHP113" s="4"/>
      <c r="DHQ113" s="4"/>
      <c r="DHR113" s="4"/>
      <c r="DHS113" s="4"/>
      <c r="DHT113" s="4"/>
      <c r="DHU113" s="4"/>
      <c r="DHV113" s="4"/>
      <c r="DHW113" s="4"/>
      <c r="DHX113" s="4"/>
      <c r="DHY113" s="4"/>
      <c r="DHZ113" s="4"/>
      <c r="DIA113" s="4"/>
      <c r="DIB113" s="4"/>
      <c r="DIC113" s="4"/>
      <c r="DID113" s="4"/>
      <c r="DIE113" s="4"/>
      <c r="DIF113" s="4"/>
      <c r="DIG113" s="4"/>
      <c r="DIH113" s="4"/>
      <c r="DII113" s="4"/>
      <c r="DIJ113" s="4"/>
      <c r="DIK113" s="4"/>
      <c r="DIL113" s="4"/>
      <c r="DIM113" s="4"/>
      <c r="DIN113" s="4"/>
      <c r="DIO113" s="4"/>
      <c r="DIP113" s="4"/>
      <c r="DIQ113" s="4"/>
      <c r="DIR113" s="4"/>
      <c r="DIS113" s="4"/>
      <c r="DIT113" s="4"/>
      <c r="DIU113" s="4"/>
      <c r="DIV113" s="4"/>
      <c r="DIW113" s="4"/>
      <c r="DIX113" s="4"/>
      <c r="DIY113" s="4"/>
      <c r="DIZ113" s="4"/>
      <c r="DJA113" s="4"/>
      <c r="DJB113" s="4"/>
      <c r="DJC113" s="4"/>
      <c r="DJD113" s="4"/>
      <c r="DJE113" s="4"/>
      <c r="DJF113" s="4"/>
      <c r="DJG113" s="4"/>
      <c r="DJH113" s="4"/>
      <c r="DJI113" s="4"/>
      <c r="DJJ113" s="4"/>
      <c r="DJK113" s="4"/>
      <c r="DJL113" s="4"/>
      <c r="DJM113" s="4"/>
      <c r="DJN113" s="4"/>
      <c r="DJO113" s="4"/>
      <c r="DJP113" s="4"/>
      <c r="DJQ113" s="4"/>
      <c r="DJR113" s="4"/>
      <c r="DJS113" s="4"/>
      <c r="DJT113" s="4"/>
      <c r="DJU113" s="4"/>
      <c r="DJV113" s="4"/>
      <c r="DJW113" s="4"/>
      <c r="DJX113" s="4"/>
      <c r="DJY113" s="4"/>
      <c r="DJZ113" s="4"/>
      <c r="DKA113" s="4"/>
      <c r="DKB113" s="4"/>
      <c r="DKC113" s="4"/>
      <c r="DKD113" s="4"/>
      <c r="DKE113" s="4"/>
      <c r="DKF113" s="4"/>
      <c r="DKG113" s="4"/>
      <c r="DKH113" s="4"/>
      <c r="DKI113" s="4"/>
      <c r="DKJ113" s="4"/>
      <c r="DKK113" s="4"/>
      <c r="DKL113" s="4"/>
      <c r="DKM113" s="4"/>
      <c r="DKN113" s="4"/>
      <c r="DKO113" s="4"/>
      <c r="DKP113" s="4"/>
      <c r="DKQ113" s="4"/>
      <c r="DKR113" s="4"/>
      <c r="DKS113" s="4"/>
      <c r="DKT113" s="4"/>
      <c r="DKU113" s="4"/>
      <c r="DKV113" s="4"/>
      <c r="DKW113" s="4"/>
      <c r="DKX113" s="4"/>
      <c r="DKY113" s="4"/>
      <c r="DKZ113" s="4"/>
      <c r="DLA113" s="4"/>
      <c r="DLB113" s="4"/>
      <c r="DLC113" s="4"/>
      <c r="DLD113" s="4"/>
      <c r="DLE113" s="4"/>
      <c r="DLF113" s="4"/>
      <c r="DLG113" s="4"/>
      <c r="DLH113" s="4"/>
      <c r="DLI113" s="4"/>
      <c r="DLJ113" s="4"/>
      <c r="DLK113" s="4"/>
      <c r="DLL113" s="4"/>
      <c r="DLM113" s="4"/>
      <c r="DLN113" s="4"/>
      <c r="DLO113" s="4"/>
      <c r="DLP113" s="4"/>
      <c r="DLQ113" s="4"/>
      <c r="DLR113" s="4"/>
      <c r="DLS113" s="4"/>
      <c r="DLT113" s="4"/>
      <c r="DLU113" s="4"/>
      <c r="DLV113" s="4"/>
      <c r="DLW113" s="4"/>
      <c r="DLX113" s="4"/>
      <c r="DLY113" s="4"/>
      <c r="DLZ113" s="4"/>
      <c r="DMA113" s="4"/>
      <c r="DMB113" s="4"/>
      <c r="DMC113" s="4"/>
      <c r="DMD113" s="4"/>
      <c r="DME113" s="4"/>
      <c r="DMF113" s="4"/>
      <c r="DMG113" s="4"/>
      <c r="DMH113" s="4"/>
      <c r="DMI113" s="4"/>
      <c r="DMJ113" s="4"/>
      <c r="DMK113" s="4"/>
      <c r="DML113" s="4"/>
      <c r="DMM113" s="4"/>
      <c r="DMN113" s="4"/>
      <c r="DMO113" s="4"/>
      <c r="DMP113" s="4"/>
      <c r="DMQ113" s="4"/>
      <c r="DMR113" s="4"/>
      <c r="DMS113" s="4"/>
      <c r="DMT113" s="4"/>
      <c r="DMU113" s="4"/>
      <c r="DMV113" s="4"/>
      <c r="DMW113" s="4"/>
      <c r="DMX113" s="4"/>
      <c r="DMY113" s="4"/>
      <c r="DMZ113" s="4"/>
      <c r="DNA113" s="4"/>
      <c r="DNB113" s="4"/>
      <c r="DNC113" s="4"/>
      <c r="DND113" s="4"/>
      <c r="DNE113" s="4"/>
      <c r="DNF113" s="4"/>
      <c r="DNG113" s="4"/>
      <c r="DNH113" s="4"/>
      <c r="DNI113" s="4"/>
      <c r="DNJ113" s="4"/>
      <c r="DNK113" s="4"/>
      <c r="DNL113" s="4"/>
      <c r="DNM113" s="4"/>
      <c r="DNN113" s="4"/>
      <c r="DNO113" s="4"/>
      <c r="DNP113" s="4"/>
      <c r="DNQ113" s="4"/>
      <c r="DNR113" s="4"/>
      <c r="DNS113" s="4"/>
      <c r="DNT113" s="4"/>
      <c r="DNU113" s="4"/>
      <c r="DNV113" s="4"/>
      <c r="DNW113" s="4"/>
      <c r="DNX113" s="4"/>
      <c r="DNY113" s="4"/>
      <c r="DNZ113" s="4"/>
      <c r="DOA113" s="4"/>
      <c r="DOB113" s="4"/>
      <c r="DOC113" s="4"/>
      <c r="DOD113" s="4"/>
      <c r="DOE113" s="4"/>
      <c r="DOF113" s="4"/>
      <c r="DOG113" s="4"/>
      <c r="DOH113" s="4"/>
      <c r="DOI113" s="4"/>
      <c r="DOJ113" s="4"/>
      <c r="DOK113" s="4"/>
      <c r="DOL113" s="4"/>
      <c r="DOM113" s="4"/>
      <c r="DON113" s="4"/>
      <c r="DOO113" s="4"/>
      <c r="DOP113" s="4"/>
      <c r="DOQ113" s="4"/>
      <c r="DOR113" s="4"/>
      <c r="DOS113" s="4"/>
      <c r="DOT113" s="4"/>
      <c r="DOU113" s="4"/>
      <c r="DOV113" s="4"/>
      <c r="DOW113" s="4"/>
      <c r="DOX113" s="4"/>
      <c r="DOY113" s="4"/>
      <c r="DOZ113" s="4"/>
      <c r="DPA113" s="4"/>
      <c r="DPB113" s="4"/>
      <c r="DPC113" s="4"/>
      <c r="DPD113" s="4"/>
      <c r="DPE113" s="4"/>
      <c r="DPF113" s="4"/>
      <c r="DPG113" s="4"/>
      <c r="DPH113" s="4"/>
      <c r="DPI113" s="4"/>
      <c r="DPJ113" s="4"/>
      <c r="DPK113" s="4"/>
      <c r="DPL113" s="4"/>
      <c r="DPM113" s="4"/>
      <c r="DPN113" s="4"/>
      <c r="DPO113" s="4"/>
      <c r="DPP113" s="4"/>
      <c r="DPQ113" s="4"/>
      <c r="DPR113" s="4"/>
      <c r="DPS113" s="4"/>
      <c r="DPT113" s="4"/>
      <c r="DPU113" s="4"/>
      <c r="DPV113" s="4"/>
      <c r="DPW113" s="4"/>
      <c r="DPX113" s="4"/>
      <c r="DPY113" s="4"/>
      <c r="DPZ113" s="4"/>
      <c r="DQA113" s="4"/>
      <c r="DQB113" s="4"/>
      <c r="DQC113" s="4"/>
      <c r="DQD113" s="4"/>
      <c r="DQE113" s="4"/>
      <c r="DQF113" s="4"/>
      <c r="DQG113" s="4"/>
      <c r="DQH113" s="4"/>
      <c r="DQI113" s="4"/>
      <c r="DQJ113" s="4"/>
      <c r="DQK113" s="4"/>
      <c r="DQL113" s="4"/>
      <c r="DQM113" s="4"/>
      <c r="DQN113" s="4"/>
      <c r="DQO113" s="4"/>
      <c r="DQP113" s="4"/>
      <c r="DQQ113" s="4"/>
      <c r="DQR113" s="4"/>
      <c r="DQS113" s="4"/>
      <c r="DQT113" s="4"/>
      <c r="DQU113" s="4"/>
      <c r="DQV113" s="4"/>
      <c r="DQW113" s="4"/>
      <c r="DQX113" s="4"/>
      <c r="DQY113" s="4"/>
      <c r="DQZ113" s="4"/>
      <c r="DRA113" s="4"/>
      <c r="DRB113" s="4"/>
      <c r="DRC113" s="4"/>
      <c r="DRD113" s="4"/>
      <c r="DRE113" s="4"/>
      <c r="DRF113" s="4"/>
      <c r="DRG113" s="4"/>
      <c r="DRH113" s="4"/>
      <c r="DRI113" s="4"/>
      <c r="DRJ113" s="4"/>
      <c r="DRK113" s="4"/>
      <c r="DRL113" s="4"/>
      <c r="DRM113" s="4"/>
      <c r="DRN113" s="4"/>
      <c r="DRO113" s="4"/>
      <c r="DRP113" s="4"/>
      <c r="DRQ113" s="4"/>
      <c r="DRR113" s="4"/>
      <c r="DRS113" s="4"/>
      <c r="DRT113" s="4"/>
      <c r="DRU113" s="4"/>
      <c r="DRV113" s="4"/>
      <c r="DRW113" s="4"/>
      <c r="DRX113" s="4"/>
      <c r="DRY113" s="4"/>
      <c r="DRZ113" s="4"/>
      <c r="DSA113" s="4"/>
      <c r="DSB113" s="4"/>
      <c r="DSC113" s="4"/>
      <c r="DSD113" s="4"/>
      <c r="DSE113" s="4"/>
      <c r="DSF113" s="4"/>
      <c r="DSG113" s="4"/>
      <c r="DSH113" s="4"/>
      <c r="DSI113" s="4"/>
      <c r="DSJ113" s="4"/>
      <c r="DSK113" s="4"/>
      <c r="DSL113" s="4"/>
      <c r="DSM113" s="4"/>
      <c r="DSN113" s="4"/>
      <c r="DSO113" s="4"/>
      <c r="DSP113" s="4"/>
      <c r="DSQ113" s="4"/>
      <c r="DSR113" s="4"/>
      <c r="DSS113" s="4"/>
      <c r="DST113" s="4"/>
      <c r="DSU113" s="4"/>
      <c r="DSV113" s="4"/>
      <c r="DSW113" s="4"/>
      <c r="DSX113" s="4"/>
      <c r="DSY113" s="4"/>
      <c r="DSZ113" s="4"/>
      <c r="DTA113" s="4"/>
      <c r="DTB113" s="4"/>
      <c r="DTC113" s="4"/>
      <c r="DTD113" s="4"/>
      <c r="DTE113" s="4"/>
      <c r="DTF113" s="4"/>
      <c r="DTG113" s="4"/>
      <c r="DTH113" s="4"/>
      <c r="DTI113" s="4"/>
      <c r="DTJ113" s="4"/>
      <c r="DTK113" s="4"/>
      <c r="DTL113" s="4"/>
      <c r="DTM113" s="4"/>
      <c r="DTN113" s="4"/>
      <c r="DTO113" s="4"/>
      <c r="DTP113" s="4"/>
      <c r="DTQ113" s="4"/>
      <c r="DTR113" s="4"/>
      <c r="DTS113" s="4"/>
      <c r="DTT113" s="4"/>
      <c r="DTU113" s="4"/>
      <c r="DTV113" s="4"/>
      <c r="DTW113" s="4"/>
      <c r="DTX113" s="4"/>
      <c r="DTY113" s="4"/>
      <c r="DTZ113" s="4"/>
      <c r="DUA113" s="4"/>
      <c r="DUB113" s="4"/>
      <c r="DUC113" s="4"/>
      <c r="DUD113" s="4"/>
      <c r="DUE113" s="4"/>
      <c r="DUF113" s="4"/>
      <c r="DUG113" s="4"/>
      <c r="DUH113" s="4"/>
      <c r="DUI113" s="4"/>
      <c r="DUJ113" s="4"/>
      <c r="DUK113" s="4"/>
      <c r="DUL113" s="4"/>
      <c r="DUM113" s="4"/>
      <c r="DUN113" s="4"/>
      <c r="DUO113" s="4"/>
      <c r="DUP113" s="4"/>
      <c r="DUQ113" s="4"/>
      <c r="DUR113" s="4"/>
      <c r="DUS113" s="4"/>
      <c r="DUT113" s="4"/>
      <c r="DUU113" s="4"/>
      <c r="DUV113" s="4"/>
      <c r="DUW113" s="4"/>
      <c r="DUX113" s="4"/>
      <c r="DUY113" s="4"/>
      <c r="DUZ113" s="4"/>
      <c r="DVA113" s="4"/>
      <c r="DVB113" s="4"/>
      <c r="DVC113" s="4"/>
      <c r="DVD113" s="4"/>
      <c r="DVE113" s="4"/>
      <c r="DVF113" s="4"/>
      <c r="DVG113" s="4"/>
      <c r="DVH113" s="4"/>
      <c r="DVI113" s="4"/>
      <c r="DVJ113" s="4"/>
      <c r="DVK113" s="4"/>
      <c r="DVL113" s="4"/>
      <c r="DVM113" s="4"/>
      <c r="DVN113" s="4"/>
      <c r="DVO113" s="4"/>
      <c r="DVP113" s="4"/>
      <c r="DVQ113" s="4"/>
      <c r="DVR113" s="4"/>
      <c r="DVS113" s="4"/>
      <c r="DVT113" s="4"/>
      <c r="DVU113" s="4"/>
      <c r="DVV113" s="4"/>
      <c r="DVW113" s="4"/>
      <c r="DVX113" s="4"/>
      <c r="DVY113" s="4"/>
      <c r="DVZ113" s="4"/>
      <c r="DWA113" s="4"/>
      <c r="DWB113" s="4"/>
      <c r="DWC113" s="4"/>
      <c r="DWD113" s="4"/>
      <c r="DWE113" s="4"/>
      <c r="DWF113" s="4"/>
      <c r="DWG113" s="4"/>
      <c r="DWH113" s="4"/>
      <c r="DWI113" s="4"/>
      <c r="DWJ113" s="4"/>
      <c r="DWK113" s="4"/>
      <c r="DWL113" s="4"/>
      <c r="DWM113" s="4"/>
      <c r="DWN113" s="4"/>
      <c r="DWO113" s="4"/>
      <c r="DWP113" s="4"/>
      <c r="DWQ113" s="4"/>
      <c r="DWR113" s="4"/>
      <c r="DWS113" s="4"/>
      <c r="DWT113" s="4"/>
      <c r="DWU113" s="4"/>
      <c r="DWV113" s="4"/>
      <c r="DWW113" s="4"/>
      <c r="DWX113" s="4"/>
      <c r="DWY113" s="4"/>
      <c r="DWZ113" s="4"/>
      <c r="DXA113" s="4"/>
      <c r="DXB113" s="4"/>
      <c r="DXC113" s="4"/>
      <c r="DXD113" s="4"/>
      <c r="DXE113" s="4"/>
      <c r="DXF113" s="4"/>
      <c r="DXG113" s="4"/>
      <c r="DXH113" s="4"/>
      <c r="DXI113" s="4"/>
      <c r="DXJ113" s="4"/>
      <c r="DXK113" s="4"/>
      <c r="DXL113" s="4"/>
      <c r="DXM113" s="4"/>
      <c r="DXN113" s="4"/>
      <c r="DXO113" s="4"/>
      <c r="DXP113" s="4"/>
      <c r="DXQ113" s="4"/>
      <c r="DXR113" s="4"/>
      <c r="DXS113" s="4"/>
      <c r="DXT113" s="4"/>
      <c r="DXU113" s="4"/>
      <c r="DXV113" s="4"/>
      <c r="DXW113" s="4"/>
      <c r="DXX113" s="4"/>
      <c r="DXY113" s="4"/>
      <c r="DXZ113" s="4"/>
      <c r="DYA113" s="4"/>
      <c r="DYB113" s="4"/>
      <c r="DYC113" s="4"/>
      <c r="DYD113" s="4"/>
      <c r="DYE113" s="4"/>
      <c r="DYF113" s="4"/>
      <c r="DYG113" s="4"/>
      <c r="DYH113" s="4"/>
      <c r="DYI113" s="4"/>
      <c r="DYJ113" s="4"/>
      <c r="DYK113" s="4"/>
      <c r="DYL113" s="4"/>
      <c r="DYM113" s="4"/>
      <c r="DYN113" s="4"/>
      <c r="DYO113" s="4"/>
      <c r="DYP113" s="4"/>
      <c r="DYQ113" s="4"/>
      <c r="DYR113" s="4"/>
      <c r="DYS113" s="4"/>
      <c r="DYT113" s="4"/>
      <c r="DYU113" s="4"/>
      <c r="DYV113" s="4"/>
      <c r="DYW113" s="4"/>
      <c r="DYX113" s="4"/>
      <c r="DYY113" s="4"/>
      <c r="DYZ113" s="4"/>
      <c r="DZA113" s="4"/>
      <c r="DZB113" s="4"/>
      <c r="DZC113" s="4"/>
      <c r="DZD113" s="4"/>
      <c r="DZE113" s="4"/>
      <c r="DZF113" s="4"/>
      <c r="DZG113" s="4"/>
      <c r="DZH113" s="4"/>
      <c r="DZI113" s="4"/>
      <c r="DZJ113" s="4"/>
      <c r="DZK113" s="4"/>
      <c r="DZL113" s="4"/>
      <c r="DZM113" s="4"/>
      <c r="DZN113" s="4"/>
      <c r="DZO113" s="4"/>
      <c r="DZP113" s="4"/>
      <c r="DZQ113" s="4"/>
      <c r="DZR113" s="4"/>
      <c r="DZS113" s="4"/>
      <c r="DZT113" s="4"/>
      <c r="DZU113" s="4"/>
      <c r="DZV113" s="4"/>
      <c r="DZW113" s="4"/>
      <c r="DZX113" s="4"/>
      <c r="DZY113" s="4"/>
      <c r="DZZ113" s="4"/>
      <c r="EAA113" s="4"/>
      <c r="EAB113" s="4"/>
      <c r="EAC113" s="4"/>
      <c r="EAD113" s="4"/>
      <c r="EAE113" s="4"/>
      <c r="EAF113" s="4"/>
      <c r="EAG113" s="4"/>
      <c r="EAH113" s="4"/>
      <c r="EAI113" s="4"/>
      <c r="EAJ113" s="4"/>
      <c r="EAK113" s="4"/>
      <c r="EAL113" s="4"/>
      <c r="EAM113" s="4"/>
      <c r="EAN113" s="4"/>
      <c r="EAO113" s="4"/>
      <c r="EAP113" s="4"/>
      <c r="EAQ113" s="4"/>
      <c r="EAR113" s="4"/>
      <c r="EAS113" s="4"/>
      <c r="EAT113" s="4"/>
      <c r="EAU113" s="4"/>
      <c r="EAV113" s="4"/>
      <c r="EAW113" s="4"/>
      <c r="EAX113" s="4"/>
      <c r="EAY113" s="4"/>
      <c r="EAZ113" s="4"/>
      <c r="EBA113" s="4"/>
      <c r="EBB113" s="4"/>
      <c r="EBC113" s="4"/>
      <c r="EBD113" s="4"/>
      <c r="EBE113" s="4"/>
      <c r="EBF113" s="4"/>
      <c r="EBG113" s="4"/>
      <c r="EBH113" s="4"/>
      <c r="EBI113" s="4"/>
      <c r="EBJ113" s="4"/>
      <c r="EBK113" s="4"/>
      <c r="EBL113" s="4"/>
      <c r="EBM113" s="4"/>
      <c r="EBN113" s="4"/>
      <c r="EBO113" s="4"/>
      <c r="EBP113" s="4"/>
      <c r="EBQ113" s="4"/>
      <c r="EBR113" s="4"/>
      <c r="EBS113" s="4"/>
      <c r="EBT113" s="4"/>
      <c r="EBU113" s="4"/>
      <c r="EBV113" s="4"/>
      <c r="EBW113" s="4"/>
      <c r="EBX113" s="4"/>
      <c r="EBY113" s="4"/>
      <c r="EBZ113" s="4"/>
      <c r="ECA113" s="4"/>
      <c r="ECB113" s="4"/>
      <c r="ECC113" s="4"/>
      <c r="ECD113" s="4"/>
      <c r="ECE113" s="4"/>
      <c r="ECF113" s="4"/>
      <c r="ECG113" s="4"/>
      <c r="ECH113" s="4"/>
      <c r="ECI113" s="4"/>
      <c r="ECJ113" s="4"/>
      <c r="ECK113" s="4"/>
      <c r="ECL113" s="4"/>
      <c r="ECM113" s="4"/>
      <c r="ECN113" s="4"/>
      <c r="ECO113" s="4"/>
      <c r="ECP113" s="4"/>
      <c r="ECQ113" s="4"/>
      <c r="ECR113" s="4"/>
      <c r="ECS113" s="4"/>
      <c r="ECT113" s="4"/>
      <c r="ECU113" s="4"/>
      <c r="ECV113" s="4"/>
      <c r="ECW113" s="4"/>
      <c r="ECX113" s="4"/>
      <c r="ECY113" s="4"/>
      <c r="ECZ113" s="4"/>
      <c r="EDA113" s="4"/>
      <c r="EDB113" s="4"/>
      <c r="EDC113" s="4"/>
      <c r="EDD113" s="4"/>
      <c r="EDE113" s="4"/>
      <c r="EDF113" s="4"/>
      <c r="EDG113" s="4"/>
      <c r="EDH113" s="4"/>
      <c r="EDI113" s="4"/>
      <c r="EDJ113" s="4"/>
      <c r="EDK113" s="4"/>
      <c r="EDL113" s="4"/>
      <c r="EDM113" s="4"/>
      <c r="EDN113" s="4"/>
      <c r="EDO113" s="4"/>
      <c r="EDP113" s="4"/>
      <c r="EDQ113" s="4"/>
      <c r="EDR113" s="4"/>
      <c r="EDS113" s="4"/>
      <c r="EDT113" s="4"/>
      <c r="EDU113" s="4"/>
      <c r="EDV113" s="4"/>
      <c r="EDW113" s="4"/>
      <c r="EDX113" s="4"/>
      <c r="EDY113" s="4"/>
      <c r="EDZ113" s="4"/>
      <c r="EEA113" s="4"/>
      <c r="EEB113" s="4"/>
      <c r="EEC113" s="4"/>
      <c r="EED113" s="4"/>
      <c r="EEE113" s="4"/>
      <c r="EEF113" s="4"/>
      <c r="EEG113" s="4"/>
      <c r="EEH113" s="4"/>
      <c r="EEI113" s="4"/>
      <c r="EEJ113" s="4"/>
      <c r="EEK113" s="4"/>
      <c r="EEL113" s="4"/>
      <c r="EEM113" s="4"/>
      <c r="EEN113" s="4"/>
      <c r="EEO113" s="4"/>
      <c r="EEP113" s="4"/>
      <c r="EEQ113" s="4"/>
      <c r="EER113" s="4"/>
      <c r="EES113" s="4"/>
      <c r="EET113" s="4"/>
      <c r="EEU113" s="4"/>
      <c r="EEV113" s="4"/>
      <c r="EEW113" s="4"/>
      <c r="EEX113" s="4"/>
      <c r="EEY113" s="4"/>
      <c r="EEZ113" s="4"/>
      <c r="EFA113" s="4"/>
      <c r="EFB113" s="4"/>
      <c r="EFC113" s="4"/>
      <c r="EFD113" s="4"/>
      <c r="EFE113" s="4"/>
      <c r="EFF113" s="4"/>
      <c r="EFG113" s="4"/>
      <c r="EFH113" s="4"/>
      <c r="EFI113" s="4"/>
      <c r="EFJ113" s="4"/>
      <c r="EFK113" s="4"/>
      <c r="EFL113" s="4"/>
      <c r="EFM113" s="4"/>
      <c r="EFN113" s="4"/>
      <c r="EFO113" s="4"/>
      <c r="EFP113" s="4"/>
      <c r="EFQ113" s="4"/>
      <c r="EFR113" s="4"/>
      <c r="EFS113" s="4"/>
      <c r="EFT113" s="4"/>
      <c r="EFU113" s="4"/>
      <c r="EFV113" s="4"/>
      <c r="EFW113" s="4"/>
      <c r="EFX113" s="4"/>
      <c r="EFY113" s="4"/>
      <c r="EFZ113" s="4"/>
      <c r="EGA113" s="4"/>
      <c r="EGB113" s="4"/>
      <c r="EGC113" s="4"/>
      <c r="EGD113" s="4"/>
      <c r="EGE113" s="4"/>
      <c r="EGF113" s="4"/>
      <c r="EGG113" s="4"/>
      <c r="EGH113" s="4"/>
      <c r="EGI113" s="4"/>
      <c r="EGJ113" s="4"/>
      <c r="EGK113" s="4"/>
      <c r="EGL113" s="4"/>
      <c r="EGM113" s="4"/>
      <c r="EGN113" s="4"/>
      <c r="EGO113" s="4"/>
      <c r="EGP113" s="4"/>
      <c r="EGQ113" s="4"/>
      <c r="EGR113" s="4"/>
      <c r="EGS113" s="4"/>
      <c r="EGT113" s="4"/>
      <c r="EGU113" s="4"/>
      <c r="EGV113" s="4"/>
      <c r="EGW113" s="4"/>
      <c r="EGX113" s="4"/>
      <c r="EGY113" s="4"/>
      <c r="EGZ113" s="4"/>
      <c r="EHA113" s="4"/>
      <c r="EHB113" s="4"/>
      <c r="EHC113" s="4"/>
      <c r="EHD113" s="4"/>
      <c r="EHE113" s="4"/>
      <c r="EHF113" s="4"/>
      <c r="EHG113" s="4"/>
      <c r="EHH113" s="4"/>
      <c r="EHI113" s="4"/>
      <c r="EHJ113" s="4"/>
      <c r="EHK113" s="4"/>
      <c r="EHL113" s="4"/>
      <c r="EHM113" s="4"/>
      <c r="EHN113" s="4"/>
      <c r="EHO113" s="4"/>
      <c r="EHP113" s="4"/>
      <c r="EHQ113" s="4"/>
      <c r="EHR113" s="4"/>
      <c r="EHS113" s="4"/>
      <c r="EHT113" s="4"/>
      <c r="EHU113" s="4"/>
      <c r="EHV113" s="4"/>
      <c r="EHW113" s="4"/>
      <c r="EHX113" s="4"/>
      <c r="EHY113" s="4"/>
      <c r="EHZ113" s="4"/>
      <c r="EIA113" s="4"/>
      <c r="EIB113" s="4"/>
      <c r="EIC113" s="4"/>
      <c r="EID113" s="4"/>
      <c r="EIE113" s="4"/>
      <c r="EIF113" s="4"/>
      <c r="EIG113" s="4"/>
      <c r="EIH113" s="4"/>
      <c r="EII113" s="4"/>
      <c r="EIJ113" s="4"/>
      <c r="EIK113" s="4"/>
      <c r="EIL113" s="4"/>
      <c r="EIM113" s="4"/>
      <c r="EIN113" s="4"/>
      <c r="EIO113" s="4"/>
      <c r="EIP113" s="4"/>
      <c r="EIQ113" s="4"/>
      <c r="EIR113" s="4"/>
      <c r="EIS113" s="4"/>
      <c r="EIT113" s="4"/>
      <c r="EIU113" s="4"/>
      <c r="EIV113" s="4"/>
      <c r="EIW113" s="4"/>
      <c r="EIX113" s="4"/>
      <c r="EIY113" s="4"/>
      <c r="EIZ113" s="4"/>
      <c r="EJA113" s="4"/>
      <c r="EJB113" s="4"/>
      <c r="EJC113" s="4"/>
      <c r="EJD113" s="4"/>
      <c r="EJE113" s="4"/>
      <c r="EJF113" s="4"/>
      <c r="EJG113" s="4"/>
      <c r="EJH113" s="4"/>
      <c r="EJI113" s="4"/>
      <c r="EJJ113" s="4"/>
      <c r="EJK113" s="4"/>
      <c r="EJL113" s="4"/>
      <c r="EJM113" s="4"/>
      <c r="EJN113" s="4"/>
      <c r="EJO113" s="4"/>
      <c r="EJP113" s="4"/>
      <c r="EJQ113" s="4"/>
      <c r="EJR113" s="4"/>
      <c r="EJS113" s="4"/>
      <c r="EJT113" s="4"/>
      <c r="EJU113" s="4"/>
      <c r="EJV113" s="4"/>
      <c r="EJW113" s="4"/>
      <c r="EJX113" s="4"/>
      <c r="EJY113" s="4"/>
      <c r="EJZ113" s="4"/>
      <c r="EKA113" s="4"/>
      <c r="EKB113" s="4"/>
      <c r="EKC113" s="4"/>
      <c r="EKD113" s="4"/>
      <c r="EKE113" s="4"/>
      <c r="EKF113" s="4"/>
      <c r="EKG113" s="4"/>
      <c r="EKH113" s="4"/>
      <c r="EKI113" s="4"/>
      <c r="EKJ113" s="4"/>
      <c r="EKK113" s="4"/>
      <c r="EKL113" s="4"/>
      <c r="EKM113" s="4"/>
      <c r="EKN113" s="4"/>
      <c r="EKO113" s="4"/>
      <c r="EKP113" s="4"/>
      <c r="EKQ113" s="4"/>
      <c r="EKR113" s="4"/>
      <c r="EKS113" s="4"/>
      <c r="EKT113" s="4"/>
      <c r="EKU113" s="4"/>
      <c r="EKV113" s="4"/>
      <c r="EKW113" s="4"/>
      <c r="EKX113" s="4"/>
      <c r="EKY113" s="4"/>
      <c r="EKZ113" s="4"/>
      <c r="ELA113" s="4"/>
      <c r="ELB113" s="4"/>
      <c r="ELC113" s="4"/>
      <c r="ELD113" s="4"/>
      <c r="ELE113" s="4"/>
      <c r="ELF113" s="4"/>
      <c r="ELG113" s="4"/>
      <c r="ELH113" s="4"/>
      <c r="ELI113" s="4"/>
      <c r="ELJ113" s="4"/>
      <c r="ELK113" s="4"/>
      <c r="ELL113" s="4"/>
      <c r="ELM113" s="4"/>
      <c r="ELN113" s="4"/>
      <c r="ELO113" s="4"/>
      <c r="ELP113" s="4"/>
      <c r="ELQ113" s="4"/>
      <c r="ELR113" s="4"/>
      <c r="ELS113" s="4"/>
      <c r="ELT113" s="4"/>
      <c r="ELU113" s="4"/>
      <c r="ELV113" s="4"/>
      <c r="ELW113" s="4"/>
      <c r="ELX113" s="4"/>
      <c r="ELY113" s="4"/>
      <c r="ELZ113" s="4"/>
      <c r="EMA113" s="4"/>
      <c r="EMB113" s="4"/>
      <c r="EMC113" s="4"/>
      <c r="EMD113" s="4"/>
      <c r="EME113" s="4"/>
      <c r="EMF113" s="4"/>
      <c r="EMG113" s="4"/>
      <c r="EMH113" s="4"/>
      <c r="EMI113" s="4"/>
      <c r="EMJ113" s="4"/>
      <c r="EMK113" s="4"/>
      <c r="EML113" s="4"/>
      <c r="EMM113" s="4"/>
      <c r="EMN113" s="4"/>
      <c r="EMO113" s="4"/>
      <c r="EMP113" s="4"/>
      <c r="EMQ113" s="4"/>
      <c r="EMR113" s="4"/>
      <c r="EMS113" s="4"/>
      <c r="EMT113" s="4"/>
      <c r="EMU113" s="4"/>
      <c r="EMV113" s="4"/>
      <c r="EMW113" s="4"/>
      <c r="EMX113" s="4"/>
      <c r="EMY113" s="4"/>
      <c r="EMZ113" s="4"/>
      <c r="ENA113" s="4"/>
      <c r="ENB113" s="4"/>
      <c r="ENC113" s="4"/>
      <c r="END113" s="4"/>
      <c r="ENE113" s="4"/>
      <c r="ENF113" s="4"/>
      <c r="ENG113" s="4"/>
      <c r="ENH113" s="4"/>
      <c r="ENI113" s="4"/>
      <c r="ENJ113" s="4"/>
      <c r="ENK113" s="4"/>
      <c r="ENL113" s="4"/>
      <c r="ENM113" s="4"/>
      <c r="ENN113" s="4"/>
      <c r="ENO113" s="4"/>
      <c r="ENP113" s="4"/>
      <c r="ENQ113" s="4"/>
      <c r="ENR113" s="4"/>
      <c r="ENS113" s="4"/>
      <c r="ENT113" s="4"/>
      <c r="ENU113" s="4"/>
      <c r="ENV113" s="4"/>
      <c r="ENW113" s="4"/>
      <c r="ENX113" s="4"/>
      <c r="ENY113" s="4"/>
      <c r="ENZ113" s="4"/>
      <c r="EOA113" s="4"/>
      <c r="EOB113" s="4"/>
      <c r="EOC113" s="4"/>
      <c r="EOD113" s="4"/>
      <c r="EOE113" s="4"/>
      <c r="EOF113" s="4"/>
      <c r="EOG113" s="4"/>
      <c r="EOH113" s="4"/>
      <c r="EOI113" s="4"/>
      <c r="EOJ113" s="4"/>
      <c r="EOK113" s="4"/>
      <c r="EOL113" s="4"/>
      <c r="EOM113" s="4"/>
      <c r="EON113" s="4"/>
      <c r="EOO113" s="4"/>
      <c r="EOP113" s="4"/>
      <c r="EOQ113" s="4"/>
      <c r="EOR113" s="4"/>
      <c r="EOS113" s="4"/>
      <c r="EOT113" s="4"/>
      <c r="EOU113" s="4"/>
      <c r="EOV113" s="4"/>
      <c r="EOW113" s="4"/>
      <c r="EOX113" s="4"/>
      <c r="EOY113" s="4"/>
      <c r="EOZ113" s="4"/>
      <c r="EPA113" s="4"/>
      <c r="EPB113" s="4"/>
      <c r="EPC113" s="4"/>
      <c r="EPD113" s="4"/>
      <c r="EPE113" s="4"/>
      <c r="EPF113" s="4"/>
      <c r="EPG113" s="4"/>
      <c r="EPH113" s="4"/>
      <c r="EPI113" s="4"/>
      <c r="EPJ113" s="4"/>
      <c r="EPK113" s="4"/>
      <c r="EPL113" s="4"/>
      <c r="EPM113" s="4"/>
      <c r="EPN113" s="4"/>
      <c r="EPO113" s="4"/>
      <c r="EPP113" s="4"/>
      <c r="EPQ113" s="4"/>
      <c r="EPR113" s="4"/>
      <c r="EPS113" s="4"/>
      <c r="EPT113" s="4"/>
      <c r="EPU113" s="4"/>
      <c r="EPV113" s="4"/>
      <c r="EPW113" s="4"/>
      <c r="EPX113" s="4"/>
      <c r="EPY113" s="4"/>
      <c r="EPZ113" s="4"/>
      <c r="EQA113" s="4"/>
      <c r="EQB113" s="4"/>
      <c r="EQC113" s="4"/>
      <c r="EQD113" s="4"/>
      <c r="EQE113" s="4"/>
      <c r="EQF113" s="4"/>
      <c r="EQG113" s="4"/>
      <c r="EQH113" s="4"/>
      <c r="EQI113" s="4"/>
      <c r="EQJ113" s="4"/>
      <c r="EQK113" s="4"/>
      <c r="EQL113" s="4"/>
      <c r="EQM113" s="4"/>
      <c r="EQN113" s="4"/>
      <c r="EQO113" s="4"/>
      <c r="EQP113" s="4"/>
      <c r="EQQ113" s="4"/>
      <c r="EQR113" s="4"/>
      <c r="EQS113" s="4"/>
      <c r="EQT113" s="4"/>
      <c r="EQU113" s="4"/>
      <c r="EQV113" s="4"/>
      <c r="EQW113" s="4"/>
      <c r="EQX113" s="4"/>
      <c r="EQY113" s="4"/>
      <c r="EQZ113" s="4"/>
      <c r="ERA113" s="4"/>
      <c r="ERB113" s="4"/>
      <c r="ERC113" s="4"/>
      <c r="ERD113" s="4"/>
      <c r="ERE113" s="4"/>
      <c r="ERF113" s="4"/>
      <c r="ERG113" s="4"/>
      <c r="ERH113" s="4"/>
      <c r="ERI113" s="4"/>
      <c r="ERJ113" s="4"/>
      <c r="ERK113" s="4"/>
      <c r="ERL113" s="4"/>
      <c r="ERM113" s="4"/>
      <c r="ERN113" s="4"/>
      <c r="ERO113" s="4"/>
      <c r="ERP113" s="4"/>
      <c r="ERQ113" s="4"/>
      <c r="ERR113" s="4"/>
      <c r="ERS113" s="4"/>
      <c r="ERT113" s="4"/>
      <c r="ERU113" s="4"/>
      <c r="ERV113" s="4"/>
      <c r="ERW113" s="4"/>
      <c r="ERX113" s="4"/>
      <c r="ERY113" s="4"/>
      <c r="ERZ113" s="4"/>
      <c r="ESA113" s="4"/>
      <c r="ESB113" s="4"/>
      <c r="ESC113" s="4"/>
      <c r="ESD113" s="4"/>
      <c r="ESE113" s="4"/>
      <c r="ESF113" s="4"/>
      <c r="ESG113" s="4"/>
      <c r="ESH113" s="4"/>
      <c r="ESI113" s="4"/>
      <c r="ESJ113" s="4"/>
      <c r="ESK113" s="4"/>
      <c r="ESL113" s="4"/>
      <c r="ESM113" s="4"/>
      <c r="ESN113" s="4"/>
      <c r="ESO113" s="4"/>
      <c r="ESP113" s="4"/>
      <c r="ESQ113" s="4"/>
      <c r="ESR113" s="4"/>
      <c r="ESS113" s="4"/>
      <c r="EST113" s="4"/>
      <c r="ESU113" s="4"/>
      <c r="ESV113" s="4"/>
      <c r="ESW113" s="4"/>
      <c r="ESX113" s="4"/>
      <c r="ESY113" s="4"/>
      <c r="ESZ113" s="4"/>
      <c r="ETA113" s="4"/>
      <c r="ETB113" s="4"/>
      <c r="ETC113" s="4"/>
      <c r="ETD113" s="4"/>
      <c r="ETE113" s="4"/>
      <c r="ETF113" s="4"/>
      <c r="ETG113" s="4"/>
      <c r="ETH113" s="4"/>
      <c r="ETI113" s="4"/>
      <c r="ETJ113" s="4"/>
      <c r="ETK113" s="4"/>
      <c r="ETL113" s="4"/>
      <c r="ETM113" s="4"/>
      <c r="ETN113" s="4"/>
      <c r="ETO113" s="4"/>
      <c r="ETP113" s="4"/>
      <c r="ETQ113" s="4"/>
      <c r="ETR113" s="4"/>
      <c r="ETS113" s="4"/>
      <c r="ETT113" s="4"/>
      <c r="ETU113" s="4"/>
      <c r="ETV113" s="4"/>
      <c r="ETW113" s="4"/>
      <c r="ETX113" s="4"/>
      <c r="ETY113" s="4"/>
      <c r="ETZ113" s="4"/>
      <c r="EUA113" s="4"/>
      <c r="EUB113" s="4"/>
      <c r="EUC113" s="4"/>
      <c r="EUD113" s="4"/>
      <c r="EUE113" s="4"/>
      <c r="EUF113" s="4"/>
      <c r="EUG113" s="4"/>
      <c r="EUH113" s="4"/>
      <c r="EUI113" s="4"/>
      <c r="EUJ113" s="4"/>
      <c r="EUK113" s="4"/>
      <c r="EUL113" s="4"/>
      <c r="EUM113" s="4"/>
      <c r="EUN113" s="4"/>
      <c r="EUO113" s="4"/>
      <c r="EUP113" s="4"/>
      <c r="EUQ113" s="4"/>
      <c r="EUR113" s="4"/>
      <c r="EUS113" s="4"/>
      <c r="EUT113" s="4"/>
      <c r="EUU113" s="4"/>
      <c r="EUV113" s="4"/>
      <c r="EUW113" s="4"/>
      <c r="EUX113" s="4"/>
      <c r="EUY113" s="4"/>
      <c r="EUZ113" s="4"/>
      <c r="EVA113" s="4"/>
      <c r="EVB113" s="4"/>
      <c r="EVC113" s="4"/>
      <c r="EVD113" s="4"/>
      <c r="EVE113" s="4"/>
      <c r="EVF113" s="4"/>
      <c r="EVG113" s="4"/>
      <c r="EVH113" s="4"/>
      <c r="EVI113" s="4"/>
      <c r="EVJ113" s="4"/>
      <c r="EVK113" s="4"/>
      <c r="EVL113" s="4"/>
      <c r="EVM113" s="4"/>
      <c r="EVN113" s="4"/>
      <c r="EVO113" s="4"/>
      <c r="EVP113" s="4"/>
      <c r="EVQ113" s="4"/>
      <c r="EVR113" s="4"/>
      <c r="EVS113" s="4"/>
      <c r="EVT113" s="4"/>
      <c r="EVU113" s="4"/>
      <c r="EVV113" s="4"/>
      <c r="EVW113" s="4"/>
      <c r="EVX113" s="4"/>
      <c r="EVY113" s="4"/>
      <c r="EVZ113" s="4"/>
      <c r="EWA113" s="4"/>
      <c r="EWB113" s="4"/>
      <c r="EWC113" s="4"/>
      <c r="EWD113" s="4"/>
      <c r="EWE113" s="4"/>
      <c r="EWF113" s="4"/>
      <c r="EWG113" s="4"/>
      <c r="EWH113" s="4"/>
      <c r="EWI113" s="4"/>
      <c r="EWJ113" s="4"/>
      <c r="EWK113" s="4"/>
      <c r="EWL113" s="4"/>
      <c r="EWM113" s="4"/>
      <c r="EWN113" s="4"/>
      <c r="EWO113" s="4"/>
      <c r="EWP113" s="4"/>
      <c r="EWQ113" s="4"/>
      <c r="EWR113" s="4"/>
      <c r="EWS113" s="4"/>
      <c r="EWT113" s="4"/>
      <c r="EWU113" s="4"/>
      <c r="EWV113" s="4"/>
      <c r="EWW113" s="4"/>
      <c r="EWX113" s="4"/>
      <c r="EWY113" s="4"/>
      <c r="EWZ113" s="4"/>
      <c r="EXA113" s="4"/>
      <c r="EXB113" s="4"/>
      <c r="EXC113" s="4"/>
      <c r="EXD113" s="4"/>
      <c r="EXE113" s="4"/>
      <c r="EXF113" s="4"/>
      <c r="EXG113" s="4"/>
      <c r="EXH113" s="4"/>
      <c r="EXI113" s="4"/>
      <c r="EXJ113" s="4"/>
      <c r="EXK113" s="4"/>
      <c r="EXL113" s="4"/>
      <c r="EXM113" s="4"/>
      <c r="EXN113" s="4"/>
      <c r="EXO113" s="4"/>
      <c r="EXP113" s="4"/>
      <c r="EXQ113" s="4"/>
      <c r="EXR113" s="4"/>
      <c r="EXS113" s="4"/>
      <c r="EXT113" s="4"/>
      <c r="EXU113" s="4"/>
      <c r="EXV113" s="4"/>
      <c r="EXW113" s="4"/>
      <c r="EXX113" s="4"/>
      <c r="EXY113" s="4"/>
      <c r="EXZ113" s="4"/>
      <c r="EYA113" s="4"/>
      <c r="EYB113" s="4"/>
      <c r="EYC113" s="4"/>
      <c r="EYD113" s="4"/>
      <c r="EYE113" s="4"/>
      <c r="EYF113" s="4"/>
      <c r="EYG113" s="4"/>
      <c r="EYH113" s="4"/>
      <c r="EYI113" s="4"/>
      <c r="EYJ113" s="4"/>
      <c r="EYK113" s="4"/>
      <c r="EYL113" s="4"/>
      <c r="EYM113" s="4"/>
      <c r="EYN113" s="4"/>
      <c r="EYO113" s="4"/>
      <c r="EYP113" s="4"/>
      <c r="EYQ113" s="4"/>
      <c r="EYR113" s="4"/>
      <c r="EYS113" s="4"/>
      <c r="EYT113" s="4"/>
      <c r="EYU113" s="4"/>
      <c r="EYV113" s="4"/>
      <c r="EYW113" s="4"/>
      <c r="EYX113" s="4"/>
      <c r="EYY113" s="4"/>
      <c r="EYZ113" s="4"/>
      <c r="EZA113" s="4"/>
      <c r="EZB113" s="4"/>
      <c r="EZC113" s="4"/>
      <c r="EZD113" s="4"/>
      <c r="EZE113" s="4"/>
      <c r="EZF113" s="4"/>
      <c r="EZG113" s="4"/>
      <c r="EZH113" s="4"/>
      <c r="EZI113" s="4"/>
      <c r="EZJ113" s="4"/>
      <c r="EZK113" s="4"/>
      <c r="EZL113" s="4"/>
      <c r="EZM113" s="4"/>
      <c r="EZN113" s="4"/>
      <c r="EZO113" s="4"/>
      <c r="EZP113" s="4"/>
      <c r="EZQ113" s="4"/>
      <c r="EZR113" s="4"/>
      <c r="EZS113" s="4"/>
      <c r="EZT113" s="4"/>
      <c r="EZU113" s="4"/>
      <c r="EZV113" s="4"/>
      <c r="EZW113" s="4"/>
      <c r="EZX113" s="4"/>
      <c r="EZY113" s="4"/>
      <c r="EZZ113" s="4"/>
      <c r="FAA113" s="4"/>
      <c r="FAB113" s="4"/>
      <c r="FAC113" s="4"/>
      <c r="FAD113" s="4"/>
      <c r="FAE113" s="4"/>
      <c r="FAF113" s="4"/>
      <c r="FAG113" s="4"/>
      <c r="FAH113" s="4"/>
      <c r="FAI113" s="4"/>
      <c r="FAJ113" s="4"/>
      <c r="FAK113" s="4"/>
      <c r="FAL113" s="4"/>
      <c r="FAM113" s="4"/>
      <c r="FAN113" s="4"/>
      <c r="FAO113" s="4"/>
      <c r="FAP113" s="4"/>
      <c r="FAQ113" s="4"/>
      <c r="FAR113" s="4"/>
      <c r="FAS113" s="4"/>
      <c r="FAT113" s="4"/>
      <c r="FAU113" s="4"/>
      <c r="FAV113" s="4"/>
      <c r="FAW113" s="4"/>
      <c r="FAX113" s="4"/>
      <c r="FAY113" s="4"/>
      <c r="FAZ113" s="4"/>
      <c r="FBA113" s="4"/>
      <c r="FBB113" s="4"/>
      <c r="FBC113" s="4"/>
      <c r="FBD113" s="4"/>
      <c r="FBE113" s="4"/>
      <c r="FBF113" s="4"/>
      <c r="FBG113" s="4"/>
      <c r="FBH113" s="4"/>
      <c r="FBI113" s="4"/>
      <c r="FBJ113" s="4"/>
      <c r="FBK113" s="4"/>
      <c r="FBL113" s="4"/>
      <c r="FBM113" s="4"/>
      <c r="FBN113" s="4"/>
      <c r="FBO113" s="4"/>
      <c r="FBP113" s="4"/>
      <c r="FBQ113" s="4"/>
      <c r="FBR113" s="4"/>
      <c r="FBS113" s="4"/>
      <c r="FBT113" s="4"/>
      <c r="FBU113" s="4"/>
      <c r="FBV113" s="4"/>
      <c r="FBW113" s="4"/>
      <c r="FBX113" s="4"/>
      <c r="FBY113" s="4"/>
      <c r="FBZ113" s="4"/>
      <c r="FCA113" s="4"/>
      <c r="FCB113" s="4"/>
      <c r="FCC113" s="4"/>
      <c r="FCD113" s="4"/>
      <c r="FCE113" s="4"/>
      <c r="FCF113" s="4"/>
      <c r="FCG113" s="4"/>
      <c r="FCH113" s="4"/>
      <c r="FCI113" s="4"/>
      <c r="FCJ113" s="4"/>
      <c r="FCK113" s="4"/>
      <c r="FCL113" s="4"/>
      <c r="FCM113" s="4"/>
      <c r="FCN113" s="4"/>
      <c r="FCO113" s="4"/>
      <c r="FCP113" s="4"/>
      <c r="FCQ113" s="4"/>
      <c r="FCR113" s="4"/>
      <c r="FCS113" s="4"/>
      <c r="FCT113" s="4"/>
      <c r="FCU113" s="4"/>
      <c r="FCV113" s="4"/>
      <c r="FCW113" s="4"/>
      <c r="FCX113" s="4"/>
      <c r="FCY113" s="4"/>
      <c r="FCZ113" s="4"/>
      <c r="FDA113" s="4"/>
      <c r="FDB113" s="4"/>
      <c r="FDC113" s="4"/>
      <c r="FDD113" s="4"/>
      <c r="FDE113" s="4"/>
      <c r="FDF113" s="4"/>
      <c r="FDG113" s="4"/>
      <c r="FDH113" s="4"/>
      <c r="FDI113" s="4"/>
      <c r="FDJ113" s="4"/>
      <c r="FDK113" s="4"/>
      <c r="FDL113" s="4"/>
      <c r="FDM113" s="4"/>
      <c r="FDN113" s="4"/>
      <c r="FDO113" s="4"/>
      <c r="FDP113" s="4"/>
      <c r="FDQ113" s="4"/>
      <c r="FDR113" s="4"/>
      <c r="FDS113" s="4"/>
      <c r="FDT113" s="4"/>
      <c r="FDU113" s="4"/>
      <c r="FDV113" s="4"/>
      <c r="FDW113" s="4"/>
      <c r="FDX113" s="4"/>
      <c r="FDY113" s="4"/>
      <c r="FDZ113" s="4"/>
      <c r="FEA113" s="4"/>
      <c r="FEB113" s="4"/>
      <c r="FEC113" s="4"/>
      <c r="FED113" s="4"/>
      <c r="FEE113" s="4"/>
      <c r="FEF113" s="4"/>
      <c r="FEG113" s="4"/>
      <c r="FEH113" s="4"/>
      <c r="FEI113" s="4"/>
      <c r="FEJ113" s="4"/>
      <c r="FEK113" s="4"/>
      <c r="FEL113" s="4"/>
      <c r="FEM113" s="4"/>
      <c r="FEN113" s="4"/>
      <c r="FEO113" s="4"/>
      <c r="FEP113" s="4"/>
      <c r="FEQ113" s="4"/>
      <c r="FER113" s="4"/>
      <c r="FES113" s="4"/>
      <c r="FET113" s="4"/>
      <c r="FEU113" s="4"/>
      <c r="FEV113" s="4"/>
      <c r="FEW113" s="4"/>
      <c r="FEX113" s="4"/>
      <c r="FEY113" s="4"/>
      <c r="FEZ113" s="4"/>
      <c r="FFA113" s="4"/>
      <c r="FFB113" s="4"/>
      <c r="FFC113" s="4"/>
      <c r="FFD113" s="4"/>
      <c r="FFE113" s="4"/>
      <c r="FFF113" s="4"/>
      <c r="FFG113" s="4"/>
      <c r="FFH113" s="4"/>
      <c r="FFI113" s="4"/>
      <c r="FFJ113" s="4"/>
      <c r="FFK113" s="4"/>
      <c r="FFL113" s="4"/>
      <c r="FFM113" s="4"/>
      <c r="FFN113" s="4"/>
      <c r="FFO113" s="4"/>
      <c r="FFP113" s="4"/>
      <c r="FFQ113" s="4"/>
      <c r="FFR113" s="4"/>
      <c r="FFS113" s="4"/>
      <c r="FFT113" s="4"/>
      <c r="FFU113" s="4"/>
      <c r="FFV113" s="4"/>
      <c r="FFW113" s="4"/>
      <c r="FFX113" s="4"/>
      <c r="FFY113" s="4"/>
      <c r="FFZ113" s="4"/>
      <c r="FGA113" s="4"/>
      <c r="FGB113" s="4"/>
      <c r="FGC113" s="4"/>
      <c r="FGD113" s="4"/>
      <c r="FGE113" s="4"/>
      <c r="FGF113" s="4"/>
      <c r="FGG113" s="4"/>
      <c r="FGH113" s="4"/>
      <c r="FGI113" s="4"/>
      <c r="FGJ113" s="4"/>
      <c r="FGK113" s="4"/>
      <c r="FGL113" s="4"/>
      <c r="FGM113" s="4"/>
      <c r="FGN113" s="4"/>
      <c r="FGO113" s="4"/>
      <c r="FGP113" s="4"/>
      <c r="FGQ113" s="4"/>
      <c r="FGR113" s="4"/>
      <c r="FGS113" s="4"/>
      <c r="FGT113" s="4"/>
      <c r="FGU113" s="4"/>
      <c r="FGV113" s="4"/>
      <c r="FGW113" s="4"/>
      <c r="FGX113" s="4"/>
      <c r="FGY113" s="4"/>
      <c r="FGZ113" s="4"/>
      <c r="FHA113" s="4"/>
      <c r="FHB113" s="4"/>
      <c r="FHC113" s="4"/>
      <c r="FHD113" s="4"/>
      <c r="FHE113" s="4"/>
      <c r="FHF113" s="4"/>
      <c r="FHG113" s="4"/>
      <c r="FHH113" s="4"/>
      <c r="FHI113" s="4"/>
      <c r="FHJ113" s="4"/>
      <c r="FHK113" s="4"/>
      <c r="FHL113" s="4"/>
      <c r="FHM113" s="4"/>
      <c r="FHN113" s="4"/>
      <c r="FHO113" s="4"/>
      <c r="FHP113" s="4"/>
      <c r="FHQ113" s="4"/>
      <c r="FHR113" s="4"/>
      <c r="FHS113" s="4"/>
      <c r="FHT113" s="4"/>
      <c r="FHU113" s="4"/>
      <c r="FHV113" s="4"/>
      <c r="FHW113" s="4"/>
      <c r="FHX113" s="4"/>
      <c r="FHY113" s="4"/>
      <c r="FHZ113" s="4"/>
      <c r="FIA113" s="4"/>
      <c r="FIB113" s="4"/>
      <c r="FIC113" s="4"/>
      <c r="FID113" s="4"/>
      <c r="FIE113" s="4"/>
      <c r="FIF113" s="4"/>
      <c r="FIG113" s="4"/>
      <c r="FIH113" s="4"/>
      <c r="FII113" s="4"/>
      <c r="FIJ113" s="4"/>
      <c r="FIK113" s="4"/>
      <c r="FIL113" s="4"/>
      <c r="FIM113" s="4"/>
      <c r="FIN113" s="4"/>
      <c r="FIO113" s="4"/>
      <c r="FIP113" s="4"/>
      <c r="FIQ113" s="4"/>
      <c r="FIR113" s="4"/>
      <c r="FIS113" s="4"/>
      <c r="FIT113" s="4"/>
      <c r="FIU113" s="4"/>
      <c r="FIV113" s="4"/>
      <c r="FIW113" s="4"/>
      <c r="FIX113" s="4"/>
      <c r="FIY113" s="4"/>
      <c r="FIZ113" s="4"/>
      <c r="FJA113" s="4"/>
      <c r="FJB113" s="4"/>
      <c r="FJC113" s="4"/>
      <c r="FJD113" s="4"/>
      <c r="FJE113" s="4"/>
      <c r="FJF113" s="4"/>
      <c r="FJG113" s="4"/>
      <c r="FJH113" s="4"/>
      <c r="FJI113" s="4"/>
      <c r="FJJ113" s="4"/>
      <c r="FJK113" s="4"/>
      <c r="FJL113" s="4"/>
      <c r="FJM113" s="4"/>
      <c r="FJN113" s="4"/>
      <c r="FJO113" s="4"/>
      <c r="FJP113" s="4"/>
      <c r="FJQ113" s="4"/>
      <c r="FJR113" s="4"/>
      <c r="FJS113" s="4"/>
      <c r="FJT113" s="4"/>
      <c r="FJU113" s="4"/>
      <c r="FJV113" s="4"/>
      <c r="FJW113" s="4"/>
      <c r="FJX113" s="4"/>
      <c r="FJY113" s="4"/>
      <c r="FJZ113" s="4"/>
      <c r="FKA113" s="4"/>
      <c r="FKB113" s="4"/>
      <c r="FKC113" s="4"/>
      <c r="FKD113" s="4"/>
      <c r="FKE113" s="4"/>
      <c r="FKF113" s="4"/>
      <c r="FKG113" s="4"/>
      <c r="FKH113" s="4"/>
      <c r="FKI113" s="4"/>
      <c r="FKJ113" s="4"/>
      <c r="FKK113" s="4"/>
      <c r="FKL113" s="4"/>
      <c r="FKM113" s="4"/>
      <c r="FKN113" s="4"/>
      <c r="FKO113" s="4"/>
      <c r="FKP113" s="4"/>
      <c r="FKQ113" s="4"/>
      <c r="FKR113" s="4"/>
      <c r="FKS113" s="4"/>
      <c r="FKT113" s="4"/>
      <c r="FKU113" s="4"/>
      <c r="FKV113" s="4"/>
      <c r="FKW113" s="4"/>
      <c r="FKX113" s="4"/>
      <c r="FKY113" s="4"/>
      <c r="FKZ113" s="4"/>
      <c r="FLA113" s="4"/>
      <c r="FLB113" s="4"/>
      <c r="FLC113" s="4"/>
      <c r="FLD113" s="4"/>
      <c r="FLE113" s="4"/>
      <c r="FLF113" s="4"/>
      <c r="FLG113" s="4"/>
      <c r="FLH113" s="4"/>
      <c r="FLI113" s="4"/>
      <c r="FLJ113" s="4"/>
      <c r="FLK113" s="4"/>
      <c r="FLL113" s="4"/>
      <c r="FLM113" s="4"/>
      <c r="FLN113" s="4"/>
      <c r="FLO113" s="4"/>
      <c r="FLP113" s="4"/>
      <c r="FLQ113" s="4"/>
      <c r="FLR113" s="4"/>
      <c r="FLS113" s="4"/>
      <c r="FLT113" s="4"/>
      <c r="FLU113" s="4"/>
      <c r="FLV113" s="4"/>
      <c r="FLW113" s="4"/>
      <c r="FLX113" s="4"/>
      <c r="FLY113" s="4"/>
      <c r="FLZ113" s="4"/>
      <c r="FMA113" s="4"/>
      <c r="FMB113" s="4"/>
      <c r="FMC113" s="4"/>
      <c r="FMD113" s="4"/>
      <c r="FME113" s="4"/>
      <c r="FMF113" s="4"/>
      <c r="FMG113" s="4"/>
      <c r="FMH113" s="4"/>
      <c r="FMI113" s="4"/>
      <c r="FMJ113" s="4"/>
      <c r="FMK113" s="4"/>
      <c r="FML113" s="4"/>
      <c r="FMM113" s="4"/>
      <c r="FMN113" s="4"/>
      <c r="FMO113" s="4"/>
      <c r="FMP113" s="4"/>
      <c r="FMQ113" s="4"/>
      <c r="FMR113" s="4"/>
      <c r="FMS113" s="4"/>
      <c r="FMT113" s="4"/>
      <c r="FMU113" s="4"/>
      <c r="FMV113" s="4"/>
      <c r="FMW113" s="4"/>
      <c r="FMX113" s="4"/>
      <c r="FMY113" s="4"/>
      <c r="FMZ113" s="4"/>
      <c r="FNA113" s="4"/>
      <c r="FNB113" s="4"/>
      <c r="FNC113" s="4"/>
      <c r="FND113" s="4"/>
      <c r="FNE113" s="4"/>
      <c r="FNF113" s="4"/>
      <c r="FNG113" s="4"/>
      <c r="FNH113" s="4"/>
      <c r="FNI113" s="4"/>
      <c r="FNJ113" s="4"/>
      <c r="FNK113" s="4"/>
      <c r="FNL113" s="4"/>
      <c r="FNM113" s="4"/>
      <c r="FNN113" s="4"/>
      <c r="FNO113" s="4"/>
      <c r="FNP113" s="4"/>
      <c r="FNQ113" s="4"/>
      <c r="FNR113" s="4"/>
      <c r="FNS113" s="4"/>
      <c r="FNT113" s="4"/>
      <c r="FNU113" s="4"/>
      <c r="FNV113" s="4"/>
      <c r="FNW113" s="4"/>
      <c r="FNX113" s="4"/>
      <c r="FNY113" s="4"/>
      <c r="FNZ113" s="4"/>
      <c r="FOA113" s="4"/>
      <c r="FOB113" s="4"/>
      <c r="FOC113" s="4"/>
      <c r="FOD113" s="4"/>
      <c r="FOE113" s="4"/>
      <c r="FOF113" s="4"/>
      <c r="FOG113" s="4"/>
      <c r="FOH113" s="4"/>
      <c r="FOI113" s="4"/>
      <c r="FOJ113" s="4"/>
      <c r="FOK113" s="4"/>
      <c r="FOL113" s="4"/>
      <c r="FOM113" s="4"/>
      <c r="FON113" s="4"/>
      <c r="FOO113" s="4"/>
      <c r="FOP113" s="4"/>
      <c r="FOQ113" s="4"/>
      <c r="FOR113" s="4"/>
      <c r="FOS113" s="4"/>
      <c r="FOT113" s="4"/>
      <c r="FOU113" s="4"/>
      <c r="FOV113" s="4"/>
      <c r="FOW113" s="4"/>
      <c r="FOX113" s="4"/>
      <c r="FOY113" s="4"/>
      <c r="FOZ113" s="4"/>
      <c r="FPA113" s="4"/>
      <c r="FPB113" s="4"/>
      <c r="FPC113" s="4"/>
      <c r="FPD113" s="4"/>
      <c r="FPE113" s="4"/>
      <c r="FPF113" s="4"/>
      <c r="FPG113" s="4"/>
      <c r="FPH113" s="4"/>
      <c r="FPI113" s="4"/>
      <c r="FPJ113" s="4"/>
      <c r="FPK113" s="4"/>
      <c r="FPL113" s="4"/>
      <c r="FPM113" s="4"/>
      <c r="FPN113" s="4"/>
      <c r="FPO113" s="4"/>
      <c r="FPP113" s="4"/>
      <c r="FPQ113" s="4"/>
      <c r="FPR113" s="4"/>
      <c r="FPS113" s="4"/>
      <c r="FPT113" s="4"/>
      <c r="FPU113" s="4"/>
      <c r="FPV113" s="4"/>
      <c r="FPW113" s="4"/>
      <c r="FPX113" s="4"/>
      <c r="FPY113" s="4"/>
      <c r="FPZ113" s="4"/>
      <c r="FQA113" s="4"/>
      <c r="FQB113" s="4"/>
      <c r="FQC113" s="4"/>
      <c r="FQD113" s="4"/>
      <c r="FQE113" s="4"/>
      <c r="FQF113" s="4"/>
      <c r="FQG113" s="4"/>
      <c r="FQH113" s="4"/>
      <c r="FQI113" s="4"/>
      <c r="FQJ113" s="4"/>
      <c r="FQK113" s="4"/>
      <c r="FQL113" s="4"/>
      <c r="FQM113" s="4"/>
      <c r="FQN113" s="4"/>
      <c r="FQO113" s="4"/>
      <c r="FQP113" s="4"/>
      <c r="FQQ113" s="4"/>
      <c r="FQR113" s="4"/>
      <c r="FQS113" s="4"/>
      <c r="FQT113" s="4"/>
      <c r="FQU113" s="4"/>
      <c r="FQV113" s="4"/>
      <c r="FQW113" s="4"/>
      <c r="FQX113" s="4"/>
      <c r="FQY113" s="4"/>
      <c r="FQZ113" s="4"/>
      <c r="FRA113" s="4"/>
      <c r="FRB113" s="4"/>
      <c r="FRC113" s="4"/>
      <c r="FRD113" s="4"/>
      <c r="FRE113" s="4"/>
      <c r="FRF113" s="4"/>
      <c r="FRG113" s="4"/>
      <c r="FRH113" s="4"/>
      <c r="FRI113" s="4"/>
      <c r="FRJ113" s="4"/>
      <c r="FRK113" s="4"/>
      <c r="FRL113" s="4"/>
      <c r="FRM113" s="4"/>
      <c r="FRN113" s="4"/>
      <c r="FRO113" s="4"/>
      <c r="FRP113" s="4"/>
      <c r="FRQ113" s="4"/>
      <c r="FRR113" s="4"/>
      <c r="FRS113" s="4"/>
      <c r="FRT113" s="4"/>
      <c r="FRU113" s="4"/>
      <c r="FRV113" s="4"/>
      <c r="FRW113" s="4"/>
      <c r="FRX113" s="4"/>
      <c r="FRY113" s="4"/>
      <c r="FRZ113" s="4"/>
      <c r="FSA113" s="4"/>
      <c r="FSB113" s="4"/>
      <c r="FSC113" s="4"/>
      <c r="FSD113" s="4"/>
      <c r="FSE113" s="4"/>
      <c r="FSF113" s="4"/>
      <c r="FSG113" s="4"/>
      <c r="FSH113" s="4"/>
      <c r="FSI113" s="4"/>
      <c r="FSJ113" s="4"/>
      <c r="FSK113" s="4"/>
      <c r="FSL113" s="4"/>
      <c r="FSM113" s="4"/>
      <c r="FSN113" s="4"/>
      <c r="FSO113" s="4"/>
      <c r="FSP113" s="4"/>
      <c r="FSQ113" s="4"/>
      <c r="FSR113" s="4"/>
      <c r="FSS113" s="4"/>
      <c r="FST113" s="4"/>
      <c r="FSU113" s="4"/>
      <c r="FSV113" s="4"/>
      <c r="FSW113" s="4"/>
      <c r="FSX113" s="4"/>
      <c r="FSY113" s="4"/>
      <c r="FSZ113" s="4"/>
      <c r="FTA113" s="4"/>
      <c r="FTB113" s="4"/>
      <c r="FTC113" s="4"/>
      <c r="FTD113" s="4"/>
      <c r="FTE113" s="4"/>
      <c r="FTF113" s="4"/>
      <c r="FTG113" s="4"/>
      <c r="FTH113" s="4"/>
      <c r="FTI113" s="4"/>
      <c r="FTJ113" s="4"/>
      <c r="FTK113" s="4"/>
      <c r="FTL113" s="4"/>
      <c r="FTM113" s="4"/>
      <c r="FTN113" s="4"/>
      <c r="FTO113" s="4"/>
      <c r="FTP113" s="4"/>
      <c r="FTQ113" s="4"/>
      <c r="FTR113" s="4"/>
      <c r="FTS113" s="4"/>
      <c r="FTT113" s="4"/>
      <c r="FTU113" s="4"/>
      <c r="FTV113" s="4"/>
      <c r="FTW113" s="4"/>
      <c r="FTX113" s="4"/>
      <c r="FTY113" s="4"/>
      <c r="FTZ113" s="4"/>
      <c r="FUA113" s="4"/>
      <c r="FUB113" s="4"/>
      <c r="FUC113" s="4"/>
      <c r="FUD113" s="4"/>
      <c r="FUE113" s="4"/>
      <c r="FUF113" s="4"/>
      <c r="FUG113" s="4"/>
      <c r="FUH113" s="4"/>
      <c r="FUI113" s="4"/>
      <c r="FUJ113" s="4"/>
      <c r="FUK113" s="4"/>
      <c r="FUL113" s="4"/>
      <c r="FUM113" s="4"/>
      <c r="FUN113" s="4"/>
      <c r="FUO113" s="4"/>
      <c r="FUP113" s="4"/>
      <c r="FUQ113" s="4"/>
      <c r="FUR113" s="4"/>
      <c r="FUS113" s="4"/>
      <c r="FUT113" s="4"/>
      <c r="FUU113" s="4"/>
      <c r="FUV113" s="4"/>
      <c r="FUW113" s="4"/>
      <c r="FUX113" s="4"/>
      <c r="FUY113" s="4"/>
      <c r="FUZ113" s="4"/>
      <c r="FVA113" s="4"/>
      <c r="FVB113" s="4"/>
      <c r="FVC113" s="4"/>
      <c r="FVD113" s="4"/>
      <c r="FVE113" s="4"/>
      <c r="FVF113" s="4"/>
      <c r="FVG113" s="4"/>
      <c r="FVH113" s="4"/>
      <c r="FVI113" s="4"/>
      <c r="FVJ113" s="4"/>
      <c r="FVK113" s="4"/>
      <c r="FVL113" s="4"/>
      <c r="FVM113" s="4"/>
      <c r="FVN113" s="4"/>
      <c r="FVO113" s="4"/>
      <c r="FVP113" s="4"/>
      <c r="FVQ113" s="4"/>
      <c r="FVR113" s="4"/>
      <c r="FVS113" s="4"/>
      <c r="FVT113" s="4"/>
      <c r="FVU113" s="4"/>
      <c r="FVV113" s="4"/>
      <c r="FVW113" s="4"/>
      <c r="FVX113" s="4"/>
      <c r="FVY113" s="4"/>
      <c r="FVZ113" s="4"/>
      <c r="FWA113" s="4"/>
      <c r="FWB113" s="4"/>
      <c r="FWC113" s="4"/>
      <c r="FWD113" s="4"/>
      <c r="FWE113" s="4"/>
      <c r="FWF113" s="4"/>
      <c r="FWG113" s="4"/>
      <c r="FWH113" s="4"/>
      <c r="FWI113" s="4"/>
      <c r="FWJ113" s="4"/>
      <c r="FWK113" s="4"/>
      <c r="FWL113" s="4"/>
      <c r="FWM113" s="4"/>
      <c r="FWN113" s="4"/>
      <c r="FWO113" s="4"/>
      <c r="FWP113" s="4"/>
      <c r="FWQ113" s="4"/>
      <c r="FWR113" s="4"/>
      <c r="FWS113" s="4"/>
      <c r="FWT113" s="4"/>
      <c r="FWU113" s="4"/>
      <c r="FWV113" s="4"/>
      <c r="FWW113" s="4"/>
      <c r="FWX113" s="4"/>
      <c r="FWY113" s="4"/>
      <c r="FWZ113" s="4"/>
      <c r="FXA113" s="4"/>
      <c r="FXB113" s="4"/>
      <c r="FXC113" s="4"/>
      <c r="FXD113" s="4"/>
      <c r="FXE113" s="4"/>
      <c r="FXF113" s="4"/>
      <c r="FXG113" s="4"/>
      <c r="FXH113" s="4"/>
      <c r="FXI113" s="4"/>
      <c r="FXJ113" s="4"/>
      <c r="FXK113" s="4"/>
      <c r="FXL113" s="4"/>
      <c r="FXM113" s="4"/>
      <c r="FXN113" s="4"/>
      <c r="FXO113" s="4"/>
      <c r="FXP113" s="4"/>
      <c r="FXQ113" s="4"/>
      <c r="FXR113" s="4"/>
      <c r="FXS113" s="4"/>
      <c r="FXT113" s="4"/>
      <c r="FXU113" s="4"/>
      <c r="FXV113" s="4"/>
      <c r="FXW113" s="4"/>
      <c r="FXX113" s="4"/>
      <c r="FXY113" s="4"/>
      <c r="FXZ113" s="4"/>
      <c r="FYA113" s="4"/>
      <c r="FYB113" s="4"/>
      <c r="FYC113" s="4"/>
      <c r="FYD113" s="4"/>
      <c r="FYE113" s="4"/>
      <c r="FYF113" s="4"/>
      <c r="FYG113" s="4"/>
      <c r="FYH113" s="4"/>
      <c r="FYI113" s="4"/>
      <c r="FYJ113" s="4"/>
      <c r="FYK113" s="4"/>
      <c r="FYL113" s="4"/>
      <c r="FYM113" s="4"/>
      <c r="FYN113" s="4"/>
      <c r="FYO113" s="4"/>
      <c r="FYP113" s="4"/>
      <c r="FYQ113" s="4"/>
      <c r="FYR113" s="4"/>
      <c r="FYS113" s="4"/>
      <c r="FYT113" s="4"/>
      <c r="FYU113" s="4"/>
      <c r="FYV113" s="4"/>
      <c r="FYW113" s="4"/>
      <c r="FYX113" s="4"/>
      <c r="FYY113" s="4"/>
      <c r="FYZ113" s="4"/>
      <c r="FZA113" s="4"/>
      <c r="FZB113" s="4"/>
      <c r="FZC113" s="4"/>
      <c r="FZD113" s="4"/>
      <c r="FZE113" s="4"/>
      <c r="FZF113" s="4"/>
      <c r="FZG113" s="4"/>
      <c r="FZH113" s="4"/>
      <c r="FZI113" s="4"/>
      <c r="FZJ113" s="4"/>
      <c r="FZK113" s="4"/>
      <c r="FZL113" s="4"/>
      <c r="FZM113" s="4"/>
      <c r="FZN113" s="4"/>
      <c r="FZO113" s="4"/>
      <c r="FZP113" s="4"/>
      <c r="FZQ113" s="4"/>
      <c r="FZR113" s="4"/>
      <c r="FZS113" s="4"/>
      <c r="FZT113" s="4"/>
      <c r="FZU113" s="4"/>
      <c r="FZV113" s="4"/>
      <c r="FZW113" s="4"/>
      <c r="FZX113" s="4"/>
      <c r="FZY113" s="4"/>
      <c r="FZZ113" s="4"/>
      <c r="GAA113" s="4"/>
      <c r="GAB113" s="4"/>
      <c r="GAC113" s="4"/>
      <c r="GAD113" s="4"/>
      <c r="GAE113" s="4"/>
      <c r="GAF113" s="4"/>
      <c r="GAG113" s="4"/>
      <c r="GAH113" s="4"/>
      <c r="GAI113" s="4"/>
      <c r="GAJ113" s="4"/>
      <c r="GAK113" s="4"/>
      <c r="GAL113" s="4"/>
      <c r="GAM113" s="4"/>
      <c r="GAN113" s="4"/>
      <c r="GAO113" s="4"/>
      <c r="GAP113" s="4"/>
      <c r="GAQ113" s="4"/>
      <c r="GAR113" s="4"/>
      <c r="GAS113" s="4"/>
      <c r="GAT113" s="4"/>
      <c r="GAU113" s="4"/>
      <c r="GAV113" s="4"/>
      <c r="GAW113" s="4"/>
      <c r="GAX113" s="4"/>
      <c r="GAY113" s="4"/>
      <c r="GAZ113" s="4"/>
      <c r="GBA113" s="4"/>
      <c r="GBB113" s="4"/>
      <c r="GBC113" s="4"/>
      <c r="GBD113" s="4"/>
      <c r="GBE113" s="4"/>
      <c r="GBF113" s="4"/>
      <c r="GBG113" s="4"/>
      <c r="GBH113" s="4"/>
      <c r="GBI113" s="4"/>
      <c r="GBJ113" s="4"/>
      <c r="GBK113" s="4"/>
      <c r="GBL113" s="4"/>
      <c r="GBM113" s="4"/>
      <c r="GBN113" s="4"/>
      <c r="GBO113" s="4"/>
      <c r="GBP113" s="4"/>
      <c r="GBQ113" s="4"/>
      <c r="GBR113" s="4"/>
      <c r="GBS113" s="4"/>
      <c r="GBT113" s="4"/>
      <c r="GBU113" s="4"/>
      <c r="GBV113" s="4"/>
      <c r="GBW113" s="4"/>
      <c r="GBX113" s="4"/>
      <c r="GBY113" s="4"/>
      <c r="GBZ113" s="4"/>
      <c r="GCA113" s="4"/>
      <c r="GCB113" s="4"/>
      <c r="GCC113" s="4"/>
      <c r="GCD113" s="4"/>
      <c r="GCE113" s="4"/>
      <c r="GCF113" s="4"/>
      <c r="GCG113" s="4"/>
      <c r="GCH113" s="4"/>
      <c r="GCI113" s="4"/>
      <c r="GCJ113" s="4"/>
      <c r="GCK113" s="4"/>
      <c r="GCL113" s="4"/>
      <c r="GCM113" s="4"/>
      <c r="GCN113" s="4"/>
      <c r="GCO113" s="4"/>
      <c r="GCP113" s="4"/>
      <c r="GCQ113" s="4"/>
      <c r="GCR113" s="4"/>
      <c r="GCS113" s="4"/>
      <c r="GCT113" s="4"/>
      <c r="GCU113" s="4"/>
      <c r="GCV113" s="4"/>
      <c r="GCW113" s="4"/>
      <c r="GCX113" s="4"/>
      <c r="GCY113" s="4"/>
      <c r="GCZ113" s="4"/>
      <c r="GDA113" s="4"/>
      <c r="GDB113" s="4"/>
      <c r="GDC113" s="4"/>
      <c r="GDD113" s="4"/>
      <c r="GDE113" s="4"/>
      <c r="GDF113" s="4"/>
      <c r="GDG113" s="4"/>
      <c r="GDH113" s="4"/>
      <c r="GDI113" s="4"/>
      <c r="GDJ113" s="4"/>
      <c r="GDK113" s="4"/>
      <c r="GDL113" s="4"/>
      <c r="GDM113" s="4"/>
      <c r="GDN113" s="4"/>
      <c r="GDO113" s="4"/>
      <c r="GDP113" s="4"/>
      <c r="GDQ113" s="4"/>
      <c r="GDR113" s="4"/>
      <c r="GDS113" s="4"/>
      <c r="GDT113" s="4"/>
      <c r="GDU113" s="4"/>
      <c r="GDV113" s="4"/>
      <c r="GDW113" s="4"/>
      <c r="GDX113" s="4"/>
      <c r="GDY113" s="4"/>
      <c r="GDZ113" s="4"/>
      <c r="GEA113" s="4"/>
      <c r="GEB113" s="4"/>
      <c r="GEC113" s="4"/>
      <c r="GED113" s="4"/>
      <c r="GEE113" s="4"/>
      <c r="GEF113" s="4"/>
      <c r="GEG113" s="4"/>
      <c r="GEH113" s="4"/>
      <c r="GEI113" s="4"/>
      <c r="GEJ113" s="4"/>
      <c r="GEK113" s="4"/>
      <c r="GEL113" s="4"/>
      <c r="GEM113" s="4"/>
      <c r="GEN113" s="4"/>
      <c r="GEO113" s="4"/>
      <c r="GEP113" s="4"/>
      <c r="GEQ113" s="4"/>
      <c r="GER113" s="4"/>
      <c r="GES113" s="4"/>
      <c r="GET113" s="4"/>
      <c r="GEU113" s="4"/>
      <c r="GEV113" s="4"/>
      <c r="GEW113" s="4"/>
      <c r="GEX113" s="4"/>
      <c r="GEY113" s="4"/>
      <c r="GEZ113" s="4"/>
      <c r="GFA113" s="4"/>
      <c r="GFB113" s="4"/>
      <c r="GFC113" s="4"/>
      <c r="GFD113" s="4"/>
      <c r="GFE113" s="4"/>
      <c r="GFF113" s="4"/>
      <c r="GFG113" s="4"/>
      <c r="GFH113" s="4"/>
      <c r="GFI113" s="4"/>
      <c r="GFJ113" s="4"/>
      <c r="GFK113" s="4"/>
      <c r="GFL113" s="4"/>
      <c r="GFM113" s="4"/>
      <c r="GFN113" s="4"/>
      <c r="GFO113" s="4"/>
      <c r="GFP113" s="4"/>
      <c r="GFQ113" s="4"/>
      <c r="GFR113" s="4"/>
      <c r="GFS113" s="4"/>
      <c r="GFT113" s="4"/>
      <c r="GFU113" s="4"/>
      <c r="GFV113" s="4"/>
      <c r="GFW113" s="4"/>
      <c r="GFX113" s="4"/>
      <c r="GFY113" s="4"/>
      <c r="GFZ113" s="4"/>
      <c r="GGA113" s="4"/>
      <c r="GGB113" s="4"/>
      <c r="GGC113" s="4"/>
      <c r="GGD113" s="4"/>
      <c r="GGE113" s="4"/>
      <c r="GGF113" s="4"/>
      <c r="GGG113" s="4"/>
      <c r="GGH113" s="4"/>
      <c r="GGI113" s="4"/>
      <c r="GGJ113" s="4"/>
      <c r="GGK113" s="4"/>
      <c r="GGL113" s="4"/>
      <c r="GGM113" s="4"/>
      <c r="GGN113" s="4"/>
      <c r="GGO113" s="4"/>
      <c r="GGP113" s="4"/>
      <c r="GGQ113" s="4"/>
      <c r="GGR113" s="4"/>
      <c r="GGS113" s="4"/>
      <c r="GGT113" s="4"/>
      <c r="GGU113" s="4"/>
      <c r="GGV113" s="4"/>
      <c r="GGW113" s="4"/>
      <c r="GGX113" s="4"/>
      <c r="GGY113" s="4"/>
      <c r="GGZ113" s="4"/>
      <c r="GHA113" s="4"/>
      <c r="GHB113" s="4"/>
      <c r="GHC113" s="4"/>
      <c r="GHD113" s="4"/>
      <c r="GHE113" s="4"/>
      <c r="GHF113" s="4"/>
      <c r="GHG113" s="4"/>
      <c r="GHH113" s="4"/>
      <c r="GHI113" s="4"/>
      <c r="GHJ113" s="4"/>
      <c r="GHK113" s="4"/>
      <c r="GHL113" s="4"/>
      <c r="GHM113" s="4"/>
      <c r="GHN113" s="4"/>
      <c r="GHO113" s="4"/>
      <c r="GHP113" s="4"/>
      <c r="GHQ113" s="4"/>
      <c r="GHR113" s="4"/>
      <c r="GHS113" s="4"/>
      <c r="GHT113" s="4"/>
      <c r="GHU113" s="4"/>
      <c r="GHV113" s="4"/>
      <c r="GHW113" s="4"/>
      <c r="GHX113" s="4"/>
      <c r="GHY113" s="4"/>
      <c r="GHZ113" s="4"/>
      <c r="GIA113" s="4"/>
      <c r="GIB113" s="4"/>
      <c r="GIC113" s="4"/>
      <c r="GID113" s="4"/>
      <c r="GIE113" s="4"/>
      <c r="GIF113" s="4"/>
      <c r="GIG113" s="4"/>
      <c r="GIH113" s="4"/>
      <c r="GII113" s="4"/>
      <c r="GIJ113" s="4"/>
      <c r="GIK113" s="4"/>
      <c r="GIL113" s="4"/>
      <c r="GIM113" s="4"/>
      <c r="GIN113" s="4"/>
      <c r="GIO113" s="4"/>
      <c r="GIP113" s="4"/>
      <c r="GIQ113" s="4"/>
      <c r="GIR113" s="4"/>
      <c r="GIS113" s="4"/>
      <c r="GIT113" s="4"/>
      <c r="GIU113" s="4"/>
      <c r="GIV113" s="4"/>
      <c r="GIW113" s="4"/>
      <c r="GIX113" s="4"/>
      <c r="GIY113" s="4"/>
      <c r="GIZ113" s="4"/>
      <c r="GJA113" s="4"/>
      <c r="GJB113" s="4"/>
      <c r="GJC113" s="4"/>
      <c r="GJD113" s="4"/>
      <c r="GJE113" s="4"/>
      <c r="GJF113" s="4"/>
      <c r="GJG113" s="4"/>
      <c r="GJH113" s="4"/>
      <c r="GJI113" s="4"/>
      <c r="GJJ113" s="4"/>
      <c r="GJK113" s="4"/>
      <c r="GJL113" s="4"/>
      <c r="GJM113" s="4"/>
      <c r="GJN113" s="4"/>
      <c r="GJO113" s="4"/>
      <c r="GJP113" s="4"/>
      <c r="GJQ113" s="4"/>
      <c r="GJR113" s="4"/>
      <c r="GJS113" s="4"/>
      <c r="GJT113" s="4"/>
      <c r="GJU113" s="4"/>
      <c r="GJV113" s="4"/>
      <c r="GJW113" s="4"/>
      <c r="GJX113" s="4"/>
      <c r="GJY113" s="4"/>
      <c r="GJZ113" s="4"/>
      <c r="GKA113" s="4"/>
      <c r="GKB113" s="4"/>
      <c r="GKC113" s="4"/>
      <c r="GKD113" s="4"/>
      <c r="GKE113" s="4"/>
      <c r="GKF113" s="4"/>
      <c r="GKG113" s="4"/>
      <c r="GKH113" s="4"/>
      <c r="GKI113" s="4"/>
      <c r="GKJ113" s="4"/>
      <c r="GKK113" s="4"/>
      <c r="GKL113" s="4"/>
      <c r="GKM113" s="4"/>
      <c r="GKN113" s="4"/>
      <c r="GKO113" s="4"/>
      <c r="GKP113" s="4"/>
      <c r="GKQ113" s="4"/>
      <c r="GKR113" s="4"/>
      <c r="GKS113" s="4"/>
      <c r="GKT113" s="4"/>
      <c r="GKU113" s="4"/>
      <c r="GKV113" s="4"/>
      <c r="GKW113" s="4"/>
      <c r="GKX113" s="4"/>
      <c r="GKY113" s="4"/>
      <c r="GKZ113" s="4"/>
      <c r="GLA113" s="4"/>
      <c r="GLB113" s="4"/>
      <c r="GLC113" s="4"/>
      <c r="GLD113" s="4"/>
      <c r="GLE113" s="4"/>
      <c r="GLF113" s="4"/>
      <c r="GLG113" s="4"/>
      <c r="GLH113" s="4"/>
      <c r="GLI113" s="4"/>
      <c r="GLJ113" s="4"/>
      <c r="GLK113" s="4"/>
      <c r="GLL113" s="4"/>
      <c r="GLM113" s="4"/>
      <c r="GLN113" s="4"/>
      <c r="GLO113" s="4"/>
      <c r="GLP113" s="4"/>
      <c r="GLQ113" s="4"/>
      <c r="GLR113" s="4"/>
      <c r="GLS113" s="4"/>
      <c r="GLT113" s="4"/>
      <c r="GLU113" s="4"/>
      <c r="GLV113" s="4"/>
      <c r="GLW113" s="4"/>
      <c r="GLX113" s="4"/>
      <c r="GLY113" s="4"/>
      <c r="GLZ113" s="4"/>
      <c r="GMA113" s="4"/>
      <c r="GMB113" s="4"/>
      <c r="GMC113" s="4"/>
      <c r="GMD113" s="4"/>
      <c r="GME113" s="4"/>
      <c r="GMF113" s="4"/>
      <c r="GMG113" s="4"/>
      <c r="GMH113" s="4"/>
      <c r="GMI113" s="4"/>
      <c r="GMJ113" s="4"/>
      <c r="GMK113" s="4"/>
      <c r="GML113" s="4"/>
      <c r="GMM113" s="4"/>
      <c r="GMN113" s="4"/>
      <c r="GMO113" s="4"/>
      <c r="GMP113" s="4"/>
      <c r="GMQ113" s="4"/>
      <c r="GMR113" s="4"/>
      <c r="GMS113" s="4"/>
      <c r="GMT113" s="4"/>
      <c r="GMU113" s="4"/>
      <c r="GMV113" s="4"/>
      <c r="GMW113" s="4"/>
      <c r="GMX113" s="4"/>
      <c r="GMY113" s="4"/>
      <c r="GMZ113" s="4"/>
      <c r="GNA113" s="4"/>
      <c r="GNB113" s="4"/>
      <c r="GNC113" s="4"/>
      <c r="GND113" s="4"/>
      <c r="GNE113" s="4"/>
      <c r="GNF113" s="4"/>
      <c r="GNG113" s="4"/>
      <c r="GNH113" s="4"/>
      <c r="GNI113" s="4"/>
      <c r="GNJ113" s="4"/>
      <c r="GNK113" s="4"/>
      <c r="GNL113" s="4"/>
      <c r="GNM113" s="4"/>
      <c r="GNN113" s="4"/>
      <c r="GNO113" s="4"/>
      <c r="GNP113" s="4"/>
      <c r="GNQ113" s="4"/>
      <c r="GNR113" s="4"/>
      <c r="GNS113" s="4"/>
      <c r="GNT113" s="4"/>
      <c r="GNU113" s="4"/>
      <c r="GNV113" s="4"/>
      <c r="GNW113" s="4"/>
      <c r="GNX113" s="4"/>
      <c r="GNY113" s="4"/>
      <c r="GNZ113" s="4"/>
      <c r="GOA113" s="4"/>
      <c r="GOB113" s="4"/>
      <c r="GOC113" s="4"/>
      <c r="GOD113" s="4"/>
      <c r="GOE113" s="4"/>
      <c r="GOF113" s="4"/>
      <c r="GOG113" s="4"/>
      <c r="GOH113" s="4"/>
      <c r="GOI113" s="4"/>
      <c r="GOJ113" s="4"/>
      <c r="GOK113" s="4"/>
      <c r="GOL113" s="4"/>
      <c r="GOM113" s="4"/>
      <c r="GON113" s="4"/>
      <c r="GOO113" s="4"/>
      <c r="GOP113" s="4"/>
      <c r="GOQ113" s="4"/>
      <c r="GOR113" s="4"/>
      <c r="GOS113" s="4"/>
      <c r="GOT113" s="4"/>
      <c r="GOU113" s="4"/>
      <c r="GOV113" s="4"/>
      <c r="GOW113" s="4"/>
      <c r="GOX113" s="4"/>
      <c r="GOY113" s="4"/>
      <c r="GOZ113" s="4"/>
      <c r="GPA113" s="4"/>
      <c r="GPB113" s="4"/>
      <c r="GPC113" s="4"/>
      <c r="GPD113" s="4"/>
      <c r="GPE113" s="4"/>
      <c r="GPF113" s="4"/>
      <c r="GPG113" s="4"/>
      <c r="GPH113" s="4"/>
      <c r="GPI113" s="4"/>
      <c r="GPJ113" s="4"/>
      <c r="GPK113" s="4"/>
      <c r="GPL113" s="4"/>
      <c r="GPM113" s="4"/>
      <c r="GPN113" s="4"/>
      <c r="GPO113" s="4"/>
      <c r="GPP113" s="4"/>
      <c r="GPQ113" s="4"/>
      <c r="GPR113" s="4"/>
      <c r="GPS113" s="4"/>
      <c r="GPT113" s="4"/>
      <c r="GPU113" s="4"/>
      <c r="GPV113" s="4"/>
      <c r="GPW113" s="4"/>
      <c r="GPX113" s="4"/>
      <c r="GPY113" s="4"/>
      <c r="GPZ113" s="4"/>
      <c r="GQA113" s="4"/>
      <c r="GQB113" s="4"/>
      <c r="GQC113" s="4"/>
      <c r="GQD113" s="4"/>
      <c r="GQE113" s="4"/>
      <c r="GQF113" s="4"/>
      <c r="GQG113" s="4"/>
      <c r="GQH113" s="4"/>
      <c r="GQI113" s="4"/>
      <c r="GQJ113" s="4"/>
      <c r="GQK113" s="4"/>
      <c r="GQL113" s="4"/>
      <c r="GQM113" s="4"/>
      <c r="GQN113" s="4"/>
      <c r="GQO113" s="4"/>
      <c r="GQP113" s="4"/>
      <c r="GQQ113" s="4"/>
      <c r="GQR113" s="4"/>
      <c r="GQS113" s="4"/>
      <c r="GQT113" s="4"/>
      <c r="GQU113" s="4"/>
      <c r="GQV113" s="4"/>
      <c r="GQW113" s="4"/>
      <c r="GQX113" s="4"/>
      <c r="GQY113" s="4"/>
      <c r="GQZ113" s="4"/>
      <c r="GRA113" s="4"/>
      <c r="GRB113" s="4"/>
      <c r="GRC113" s="4"/>
      <c r="GRD113" s="4"/>
      <c r="GRE113" s="4"/>
      <c r="GRF113" s="4"/>
      <c r="GRG113" s="4"/>
      <c r="GRH113" s="4"/>
      <c r="GRI113" s="4"/>
      <c r="GRJ113" s="4"/>
      <c r="GRK113" s="4"/>
      <c r="GRL113" s="4"/>
      <c r="GRM113" s="4"/>
      <c r="GRN113" s="4"/>
      <c r="GRO113" s="4"/>
      <c r="GRP113" s="4"/>
      <c r="GRQ113" s="4"/>
      <c r="GRR113" s="4"/>
      <c r="GRS113" s="4"/>
      <c r="GRT113" s="4"/>
      <c r="GRU113" s="4"/>
      <c r="GRV113" s="4"/>
      <c r="GRW113" s="4"/>
      <c r="GRX113" s="4"/>
      <c r="GRY113" s="4"/>
      <c r="GRZ113" s="4"/>
      <c r="GSA113" s="4"/>
      <c r="GSB113" s="4"/>
      <c r="GSC113" s="4"/>
      <c r="GSD113" s="4"/>
      <c r="GSE113" s="4"/>
      <c r="GSF113" s="4"/>
      <c r="GSG113" s="4"/>
      <c r="GSH113" s="4"/>
      <c r="GSI113" s="4"/>
      <c r="GSJ113" s="4"/>
      <c r="GSK113" s="4"/>
      <c r="GSL113" s="4"/>
      <c r="GSM113" s="4"/>
      <c r="GSN113" s="4"/>
      <c r="GSO113" s="4"/>
      <c r="GSP113" s="4"/>
      <c r="GSQ113" s="4"/>
      <c r="GSR113" s="4"/>
      <c r="GSS113" s="4"/>
      <c r="GST113" s="4"/>
      <c r="GSU113" s="4"/>
      <c r="GSV113" s="4"/>
      <c r="GSW113" s="4"/>
      <c r="GSX113" s="4"/>
      <c r="GSY113" s="4"/>
      <c r="GSZ113" s="4"/>
      <c r="GTA113" s="4"/>
      <c r="GTB113" s="4"/>
      <c r="GTC113" s="4"/>
      <c r="GTD113" s="4"/>
      <c r="GTE113" s="4"/>
      <c r="GTF113" s="4"/>
      <c r="GTG113" s="4"/>
      <c r="GTH113" s="4"/>
      <c r="GTI113" s="4"/>
      <c r="GTJ113" s="4"/>
      <c r="GTK113" s="4"/>
      <c r="GTL113" s="4"/>
      <c r="GTM113" s="4"/>
      <c r="GTN113" s="4"/>
      <c r="GTO113" s="4"/>
      <c r="GTP113" s="4"/>
      <c r="GTQ113" s="4"/>
      <c r="GTR113" s="4"/>
      <c r="GTS113" s="4"/>
      <c r="GTT113" s="4"/>
      <c r="GTU113" s="4"/>
      <c r="GTV113" s="4"/>
      <c r="GTW113" s="4"/>
      <c r="GTX113" s="4"/>
      <c r="GTY113" s="4"/>
      <c r="GTZ113" s="4"/>
      <c r="GUA113" s="4"/>
      <c r="GUB113" s="4"/>
      <c r="GUC113" s="4"/>
      <c r="GUD113" s="4"/>
      <c r="GUE113" s="4"/>
      <c r="GUF113" s="4"/>
      <c r="GUG113" s="4"/>
      <c r="GUH113" s="4"/>
      <c r="GUI113" s="4"/>
      <c r="GUJ113" s="4"/>
      <c r="GUK113" s="4"/>
      <c r="GUL113" s="4"/>
      <c r="GUM113" s="4"/>
      <c r="GUN113" s="4"/>
      <c r="GUO113" s="4"/>
      <c r="GUP113" s="4"/>
      <c r="GUQ113" s="4"/>
      <c r="GUR113" s="4"/>
      <c r="GUS113" s="4"/>
      <c r="GUT113" s="4"/>
      <c r="GUU113" s="4"/>
      <c r="GUV113" s="4"/>
      <c r="GUW113" s="4"/>
      <c r="GUX113" s="4"/>
      <c r="GUY113" s="4"/>
      <c r="GUZ113" s="4"/>
      <c r="GVA113" s="4"/>
      <c r="GVB113" s="4"/>
      <c r="GVC113" s="4"/>
      <c r="GVD113" s="4"/>
      <c r="GVE113" s="4"/>
      <c r="GVF113" s="4"/>
      <c r="GVG113" s="4"/>
      <c r="GVH113" s="4"/>
      <c r="GVI113" s="4"/>
      <c r="GVJ113" s="4"/>
      <c r="GVK113" s="4"/>
      <c r="GVL113" s="4"/>
      <c r="GVM113" s="4"/>
      <c r="GVN113" s="4"/>
      <c r="GVO113" s="4"/>
      <c r="GVP113" s="4"/>
      <c r="GVQ113" s="4"/>
      <c r="GVR113" s="4"/>
      <c r="GVS113" s="4"/>
      <c r="GVT113" s="4"/>
      <c r="GVU113" s="4"/>
      <c r="GVV113" s="4"/>
      <c r="GVW113" s="4"/>
      <c r="GVX113" s="4"/>
      <c r="GVY113" s="4"/>
      <c r="GVZ113" s="4"/>
      <c r="GWA113" s="4"/>
      <c r="GWB113" s="4"/>
      <c r="GWC113" s="4"/>
      <c r="GWD113" s="4"/>
      <c r="GWE113" s="4"/>
      <c r="GWF113" s="4"/>
      <c r="GWG113" s="4"/>
      <c r="GWH113" s="4"/>
      <c r="GWI113" s="4"/>
      <c r="GWJ113" s="4"/>
      <c r="GWK113" s="4"/>
      <c r="GWL113" s="4"/>
      <c r="GWM113" s="4"/>
      <c r="GWN113" s="4"/>
      <c r="GWO113" s="4"/>
      <c r="GWP113" s="4"/>
      <c r="GWQ113" s="4"/>
      <c r="GWR113" s="4"/>
      <c r="GWS113" s="4"/>
      <c r="GWT113" s="4"/>
      <c r="GWU113" s="4"/>
      <c r="GWV113" s="4"/>
      <c r="GWW113" s="4"/>
      <c r="GWX113" s="4"/>
      <c r="GWY113" s="4"/>
      <c r="GWZ113" s="4"/>
      <c r="GXA113" s="4"/>
      <c r="GXB113" s="4"/>
      <c r="GXC113" s="4"/>
      <c r="GXD113" s="4"/>
      <c r="GXE113" s="4"/>
      <c r="GXF113" s="4"/>
      <c r="GXG113" s="4"/>
      <c r="GXH113" s="4"/>
      <c r="GXI113" s="4"/>
      <c r="GXJ113" s="4"/>
      <c r="GXK113" s="4"/>
      <c r="GXL113" s="4"/>
      <c r="GXM113" s="4"/>
      <c r="GXN113" s="4"/>
      <c r="GXO113" s="4"/>
      <c r="GXP113" s="4"/>
      <c r="GXQ113" s="4"/>
      <c r="GXR113" s="4"/>
      <c r="GXS113" s="4"/>
      <c r="GXT113" s="4"/>
      <c r="GXU113" s="4"/>
      <c r="GXV113" s="4"/>
      <c r="GXW113" s="4"/>
      <c r="GXX113" s="4"/>
      <c r="GXY113" s="4"/>
      <c r="GXZ113" s="4"/>
      <c r="GYA113" s="4"/>
      <c r="GYB113" s="4"/>
      <c r="GYC113" s="4"/>
      <c r="GYD113" s="4"/>
      <c r="GYE113" s="4"/>
      <c r="GYF113" s="4"/>
      <c r="GYG113" s="4"/>
      <c r="GYH113" s="4"/>
      <c r="GYI113" s="4"/>
      <c r="GYJ113" s="4"/>
      <c r="GYK113" s="4"/>
      <c r="GYL113" s="4"/>
      <c r="GYM113" s="4"/>
      <c r="GYN113" s="4"/>
      <c r="GYO113" s="4"/>
      <c r="GYP113" s="4"/>
      <c r="GYQ113" s="4"/>
      <c r="GYR113" s="4"/>
      <c r="GYS113" s="4"/>
      <c r="GYT113" s="4"/>
      <c r="GYU113" s="4"/>
      <c r="GYV113" s="4"/>
      <c r="GYW113" s="4"/>
      <c r="GYX113" s="4"/>
      <c r="GYY113" s="4"/>
      <c r="GYZ113" s="4"/>
      <c r="GZA113" s="4"/>
      <c r="GZB113" s="4"/>
      <c r="GZC113" s="4"/>
      <c r="GZD113" s="4"/>
      <c r="GZE113" s="4"/>
      <c r="GZF113" s="4"/>
      <c r="GZG113" s="4"/>
      <c r="GZH113" s="4"/>
      <c r="GZI113" s="4"/>
      <c r="GZJ113" s="4"/>
      <c r="GZK113" s="4"/>
      <c r="GZL113" s="4"/>
      <c r="GZM113" s="4"/>
      <c r="GZN113" s="4"/>
      <c r="GZO113" s="4"/>
      <c r="GZP113" s="4"/>
      <c r="GZQ113" s="4"/>
      <c r="GZR113" s="4"/>
      <c r="GZS113" s="4"/>
      <c r="GZT113" s="4"/>
      <c r="GZU113" s="4"/>
      <c r="GZV113" s="4"/>
      <c r="GZW113" s="4"/>
      <c r="GZX113" s="4"/>
      <c r="GZY113" s="4"/>
      <c r="GZZ113" s="4"/>
      <c r="HAA113" s="4"/>
      <c r="HAB113" s="4"/>
      <c r="HAC113" s="4"/>
      <c r="HAD113" s="4"/>
      <c r="HAE113" s="4"/>
      <c r="HAF113" s="4"/>
      <c r="HAG113" s="4"/>
      <c r="HAH113" s="4"/>
      <c r="HAI113" s="4"/>
      <c r="HAJ113" s="4"/>
      <c r="HAK113" s="4"/>
      <c r="HAL113" s="4"/>
      <c r="HAM113" s="4"/>
      <c r="HAN113" s="4"/>
      <c r="HAO113" s="4"/>
      <c r="HAP113" s="4"/>
      <c r="HAQ113" s="4"/>
      <c r="HAR113" s="4"/>
      <c r="HAS113" s="4"/>
      <c r="HAT113" s="4"/>
      <c r="HAU113" s="4"/>
      <c r="HAV113" s="4"/>
      <c r="HAW113" s="4"/>
      <c r="HAX113" s="4"/>
      <c r="HAY113" s="4"/>
      <c r="HAZ113" s="4"/>
      <c r="HBA113" s="4"/>
      <c r="HBB113" s="4"/>
      <c r="HBC113" s="4"/>
      <c r="HBD113" s="4"/>
      <c r="HBE113" s="4"/>
      <c r="HBF113" s="4"/>
      <c r="HBG113" s="4"/>
      <c r="HBH113" s="4"/>
      <c r="HBI113" s="4"/>
      <c r="HBJ113" s="4"/>
      <c r="HBK113" s="4"/>
      <c r="HBL113" s="4"/>
      <c r="HBM113" s="4"/>
      <c r="HBN113" s="4"/>
      <c r="HBO113" s="4"/>
      <c r="HBP113" s="4"/>
      <c r="HBQ113" s="4"/>
      <c r="HBR113" s="4"/>
      <c r="HBS113" s="4"/>
      <c r="HBT113" s="4"/>
      <c r="HBU113" s="4"/>
      <c r="HBV113" s="4"/>
      <c r="HBW113" s="4"/>
      <c r="HBX113" s="4"/>
      <c r="HBY113" s="4"/>
      <c r="HBZ113" s="4"/>
      <c r="HCA113" s="4"/>
      <c r="HCB113" s="4"/>
      <c r="HCC113" s="4"/>
      <c r="HCD113" s="4"/>
      <c r="HCE113" s="4"/>
      <c r="HCF113" s="4"/>
      <c r="HCG113" s="4"/>
      <c r="HCH113" s="4"/>
      <c r="HCI113" s="4"/>
      <c r="HCJ113" s="4"/>
      <c r="HCK113" s="4"/>
      <c r="HCL113" s="4"/>
      <c r="HCM113" s="4"/>
      <c r="HCN113" s="4"/>
      <c r="HCO113" s="4"/>
      <c r="HCP113" s="4"/>
      <c r="HCQ113" s="4"/>
      <c r="HCR113" s="4"/>
      <c r="HCS113" s="4"/>
      <c r="HCT113" s="4"/>
      <c r="HCU113" s="4"/>
      <c r="HCV113" s="4"/>
      <c r="HCW113" s="4"/>
      <c r="HCX113" s="4"/>
      <c r="HCY113" s="4"/>
      <c r="HCZ113" s="4"/>
      <c r="HDA113" s="4"/>
      <c r="HDB113" s="4"/>
      <c r="HDC113" s="4"/>
      <c r="HDD113" s="4"/>
      <c r="HDE113" s="4"/>
      <c r="HDF113" s="4"/>
      <c r="HDG113" s="4"/>
      <c r="HDH113" s="4"/>
      <c r="HDI113" s="4"/>
      <c r="HDJ113" s="4"/>
      <c r="HDK113" s="4"/>
      <c r="HDL113" s="4"/>
      <c r="HDM113" s="4"/>
      <c r="HDN113" s="4"/>
      <c r="HDO113" s="4"/>
      <c r="HDP113" s="4"/>
      <c r="HDQ113" s="4"/>
      <c r="HDR113" s="4"/>
      <c r="HDS113" s="4"/>
      <c r="HDT113" s="4"/>
      <c r="HDU113" s="4"/>
      <c r="HDV113" s="4"/>
      <c r="HDW113" s="4"/>
      <c r="HDX113" s="4"/>
      <c r="HDY113" s="4"/>
      <c r="HDZ113" s="4"/>
      <c r="HEA113" s="4"/>
      <c r="HEB113" s="4"/>
      <c r="HEC113" s="4"/>
      <c r="HED113" s="4"/>
      <c r="HEE113" s="4"/>
      <c r="HEF113" s="4"/>
      <c r="HEG113" s="4"/>
      <c r="HEH113" s="4"/>
      <c r="HEI113" s="4"/>
      <c r="HEJ113" s="4"/>
      <c r="HEK113" s="4"/>
      <c r="HEL113" s="4"/>
      <c r="HEM113" s="4"/>
      <c r="HEN113" s="4"/>
      <c r="HEO113" s="4"/>
      <c r="HEP113" s="4"/>
      <c r="HEQ113" s="4"/>
      <c r="HER113" s="4"/>
      <c r="HES113" s="4"/>
      <c r="HET113" s="4"/>
      <c r="HEU113" s="4"/>
      <c r="HEV113" s="4"/>
      <c r="HEW113" s="4"/>
      <c r="HEX113" s="4"/>
      <c r="HEY113" s="4"/>
      <c r="HEZ113" s="4"/>
      <c r="HFA113" s="4"/>
      <c r="HFB113" s="4"/>
      <c r="HFC113" s="4"/>
      <c r="HFD113" s="4"/>
      <c r="HFE113" s="4"/>
      <c r="HFF113" s="4"/>
      <c r="HFG113" s="4"/>
      <c r="HFH113" s="4"/>
      <c r="HFI113" s="4"/>
      <c r="HFJ113" s="4"/>
      <c r="HFK113" s="4"/>
      <c r="HFL113" s="4"/>
      <c r="HFM113" s="4"/>
      <c r="HFN113" s="4"/>
      <c r="HFO113" s="4"/>
      <c r="HFP113" s="4"/>
      <c r="HFQ113" s="4"/>
      <c r="HFR113" s="4"/>
      <c r="HFS113" s="4"/>
      <c r="HFT113" s="4"/>
      <c r="HFU113" s="4"/>
      <c r="HFV113" s="4"/>
      <c r="HFW113" s="4"/>
      <c r="HFX113" s="4"/>
      <c r="HFY113" s="4"/>
      <c r="HFZ113" s="4"/>
      <c r="HGA113" s="4"/>
      <c r="HGB113" s="4"/>
      <c r="HGC113" s="4"/>
      <c r="HGD113" s="4"/>
      <c r="HGE113" s="4"/>
      <c r="HGF113" s="4"/>
      <c r="HGG113" s="4"/>
      <c r="HGH113" s="4"/>
      <c r="HGI113" s="4"/>
      <c r="HGJ113" s="4"/>
      <c r="HGK113" s="4"/>
      <c r="HGL113" s="4"/>
      <c r="HGM113" s="4"/>
      <c r="HGN113" s="4"/>
      <c r="HGO113" s="4"/>
      <c r="HGP113" s="4"/>
      <c r="HGQ113" s="4"/>
      <c r="HGR113" s="4"/>
      <c r="HGS113" s="4"/>
      <c r="HGT113" s="4"/>
      <c r="HGU113" s="4"/>
      <c r="HGV113" s="4"/>
      <c r="HGW113" s="4"/>
      <c r="HGX113" s="4"/>
      <c r="HGY113" s="4"/>
      <c r="HGZ113" s="4"/>
      <c r="HHA113" s="4"/>
      <c r="HHB113" s="4"/>
      <c r="HHC113" s="4"/>
      <c r="HHD113" s="4"/>
      <c r="HHE113" s="4"/>
      <c r="HHF113" s="4"/>
      <c r="HHG113" s="4"/>
      <c r="HHH113" s="4"/>
      <c r="HHI113" s="4"/>
      <c r="HHJ113" s="4"/>
      <c r="HHK113" s="4"/>
      <c r="HHL113" s="4"/>
      <c r="HHM113" s="4"/>
      <c r="HHN113" s="4"/>
      <c r="HHO113" s="4"/>
      <c r="HHP113" s="4"/>
      <c r="HHQ113" s="4"/>
      <c r="HHR113" s="4"/>
      <c r="HHS113" s="4"/>
      <c r="HHT113" s="4"/>
      <c r="HHU113" s="4"/>
      <c r="HHV113" s="4"/>
      <c r="HHW113" s="4"/>
      <c r="HHX113" s="4"/>
      <c r="HHY113" s="4"/>
      <c r="HHZ113" s="4"/>
      <c r="HIA113" s="4"/>
      <c r="HIB113" s="4"/>
      <c r="HIC113" s="4"/>
      <c r="HID113" s="4"/>
      <c r="HIE113" s="4"/>
      <c r="HIF113" s="4"/>
      <c r="HIG113" s="4"/>
      <c r="HIH113" s="4"/>
      <c r="HII113" s="4"/>
      <c r="HIJ113" s="4"/>
      <c r="HIK113" s="4"/>
      <c r="HIL113" s="4"/>
      <c r="HIM113" s="4"/>
      <c r="HIN113" s="4"/>
      <c r="HIO113" s="4"/>
      <c r="HIP113" s="4"/>
      <c r="HIQ113" s="4"/>
      <c r="HIR113" s="4"/>
      <c r="HIS113" s="4"/>
      <c r="HIT113" s="4"/>
      <c r="HIU113" s="4"/>
      <c r="HIV113" s="4"/>
      <c r="HIW113" s="4"/>
      <c r="HIX113" s="4"/>
      <c r="HIY113" s="4"/>
      <c r="HIZ113" s="4"/>
      <c r="HJA113" s="4"/>
      <c r="HJB113" s="4"/>
      <c r="HJC113" s="4"/>
      <c r="HJD113" s="4"/>
      <c r="HJE113" s="4"/>
      <c r="HJF113" s="4"/>
      <c r="HJG113" s="4"/>
      <c r="HJH113" s="4"/>
      <c r="HJI113" s="4"/>
      <c r="HJJ113" s="4"/>
      <c r="HJK113" s="4"/>
      <c r="HJL113" s="4"/>
      <c r="HJM113" s="4"/>
      <c r="HJN113" s="4"/>
      <c r="HJO113" s="4"/>
      <c r="HJP113" s="4"/>
      <c r="HJQ113" s="4"/>
      <c r="HJR113" s="4"/>
      <c r="HJS113" s="4"/>
      <c r="HJT113" s="4"/>
      <c r="HJU113" s="4"/>
      <c r="HJV113" s="4"/>
      <c r="HJW113" s="4"/>
      <c r="HJX113" s="4"/>
      <c r="HJY113" s="4"/>
      <c r="HJZ113" s="4"/>
      <c r="HKA113" s="4"/>
      <c r="HKB113" s="4"/>
      <c r="HKC113" s="4"/>
      <c r="HKD113" s="4"/>
      <c r="HKE113" s="4"/>
      <c r="HKF113" s="4"/>
      <c r="HKG113" s="4"/>
      <c r="HKH113" s="4"/>
      <c r="HKI113" s="4"/>
      <c r="HKJ113" s="4"/>
      <c r="HKK113" s="4"/>
      <c r="HKL113" s="4"/>
      <c r="HKM113" s="4"/>
      <c r="HKN113" s="4"/>
      <c r="HKO113" s="4"/>
      <c r="HKP113" s="4"/>
      <c r="HKQ113" s="4"/>
      <c r="HKR113" s="4"/>
      <c r="HKS113" s="4"/>
      <c r="HKT113" s="4"/>
      <c r="HKU113" s="4"/>
      <c r="HKV113" s="4"/>
      <c r="HKW113" s="4"/>
      <c r="HKX113" s="4"/>
      <c r="HKY113" s="4"/>
      <c r="HKZ113" s="4"/>
      <c r="HLA113" s="4"/>
      <c r="HLB113" s="4"/>
      <c r="HLC113" s="4"/>
      <c r="HLD113" s="4"/>
      <c r="HLE113" s="4"/>
      <c r="HLF113" s="4"/>
      <c r="HLG113" s="4"/>
      <c r="HLH113" s="4"/>
      <c r="HLI113" s="4"/>
      <c r="HLJ113" s="4"/>
      <c r="HLK113" s="4"/>
      <c r="HLL113" s="4"/>
      <c r="HLM113" s="4"/>
      <c r="HLN113" s="4"/>
      <c r="HLO113" s="4"/>
      <c r="HLP113" s="4"/>
      <c r="HLQ113" s="4"/>
      <c r="HLR113" s="4"/>
      <c r="HLS113" s="4"/>
      <c r="HLT113" s="4"/>
      <c r="HLU113" s="4"/>
      <c r="HLV113" s="4"/>
      <c r="HLW113" s="4"/>
      <c r="HLX113" s="4"/>
      <c r="HLY113" s="4"/>
      <c r="HLZ113" s="4"/>
      <c r="HMA113" s="4"/>
      <c r="HMB113" s="4"/>
      <c r="HMC113" s="4"/>
      <c r="HMD113" s="4"/>
      <c r="HME113" s="4"/>
      <c r="HMF113" s="4"/>
      <c r="HMG113" s="4"/>
      <c r="HMH113" s="4"/>
      <c r="HMI113" s="4"/>
      <c r="HMJ113" s="4"/>
      <c r="HMK113" s="4"/>
      <c r="HML113" s="4"/>
      <c r="HMM113" s="4"/>
      <c r="HMN113" s="4"/>
      <c r="HMO113" s="4"/>
      <c r="HMP113" s="4"/>
      <c r="HMQ113" s="4"/>
      <c r="HMR113" s="4"/>
      <c r="HMS113" s="4"/>
      <c r="HMT113" s="4"/>
      <c r="HMU113" s="4"/>
      <c r="HMV113" s="4"/>
      <c r="HMW113" s="4"/>
      <c r="HMX113" s="4"/>
      <c r="HMY113" s="4"/>
      <c r="HMZ113" s="4"/>
      <c r="HNA113" s="4"/>
      <c r="HNB113" s="4"/>
      <c r="HNC113" s="4"/>
      <c r="HND113" s="4"/>
      <c r="HNE113" s="4"/>
      <c r="HNF113" s="4"/>
      <c r="HNG113" s="4"/>
      <c r="HNH113" s="4"/>
      <c r="HNI113" s="4"/>
      <c r="HNJ113" s="4"/>
      <c r="HNK113" s="4"/>
      <c r="HNL113" s="4"/>
      <c r="HNM113" s="4"/>
      <c r="HNN113" s="4"/>
      <c r="HNO113" s="4"/>
      <c r="HNP113" s="4"/>
      <c r="HNQ113" s="4"/>
      <c r="HNR113" s="4"/>
      <c r="HNS113" s="4"/>
      <c r="HNT113" s="4"/>
      <c r="HNU113" s="4"/>
      <c r="HNV113" s="4"/>
      <c r="HNW113" s="4"/>
      <c r="HNX113" s="4"/>
      <c r="HNY113" s="4"/>
      <c r="HNZ113" s="4"/>
      <c r="HOA113" s="4"/>
      <c r="HOB113" s="4"/>
      <c r="HOC113" s="4"/>
      <c r="HOD113" s="4"/>
      <c r="HOE113" s="4"/>
      <c r="HOF113" s="4"/>
      <c r="HOG113" s="4"/>
      <c r="HOH113" s="4"/>
      <c r="HOI113" s="4"/>
      <c r="HOJ113" s="4"/>
      <c r="HOK113" s="4"/>
      <c r="HOL113" s="4"/>
      <c r="HOM113" s="4"/>
      <c r="HON113" s="4"/>
      <c r="HOO113" s="4"/>
      <c r="HOP113" s="4"/>
      <c r="HOQ113" s="4"/>
      <c r="HOR113" s="4"/>
      <c r="HOS113" s="4"/>
      <c r="HOT113" s="4"/>
      <c r="HOU113" s="4"/>
      <c r="HOV113" s="4"/>
      <c r="HOW113" s="4"/>
      <c r="HOX113" s="4"/>
      <c r="HOY113" s="4"/>
      <c r="HOZ113" s="4"/>
      <c r="HPA113" s="4"/>
      <c r="HPB113" s="4"/>
      <c r="HPC113" s="4"/>
      <c r="HPD113" s="4"/>
      <c r="HPE113" s="4"/>
      <c r="HPF113" s="4"/>
      <c r="HPG113" s="4"/>
      <c r="HPH113" s="4"/>
      <c r="HPI113" s="4"/>
      <c r="HPJ113" s="4"/>
      <c r="HPK113" s="4"/>
      <c r="HPL113" s="4"/>
      <c r="HPM113" s="4"/>
      <c r="HPN113" s="4"/>
      <c r="HPO113" s="4"/>
      <c r="HPP113" s="4"/>
      <c r="HPQ113" s="4"/>
      <c r="HPR113" s="4"/>
      <c r="HPS113" s="4"/>
      <c r="HPT113" s="4"/>
      <c r="HPU113" s="4"/>
      <c r="HPV113" s="4"/>
      <c r="HPW113" s="4"/>
      <c r="HPX113" s="4"/>
      <c r="HPY113" s="4"/>
      <c r="HPZ113" s="4"/>
      <c r="HQA113" s="4"/>
      <c r="HQB113" s="4"/>
      <c r="HQC113" s="4"/>
      <c r="HQD113" s="4"/>
      <c r="HQE113" s="4"/>
      <c r="HQF113" s="4"/>
      <c r="HQG113" s="4"/>
      <c r="HQH113" s="4"/>
      <c r="HQI113" s="4"/>
      <c r="HQJ113" s="4"/>
      <c r="HQK113" s="4"/>
      <c r="HQL113" s="4"/>
      <c r="HQM113" s="4"/>
      <c r="HQN113" s="4"/>
      <c r="HQO113" s="4"/>
      <c r="HQP113" s="4"/>
      <c r="HQQ113" s="4"/>
      <c r="HQR113" s="4"/>
      <c r="HQS113" s="4"/>
      <c r="HQT113" s="4"/>
      <c r="HQU113" s="4"/>
      <c r="HQV113" s="4"/>
      <c r="HQW113" s="4"/>
      <c r="HQX113" s="4"/>
      <c r="HQY113" s="4"/>
      <c r="HQZ113" s="4"/>
      <c r="HRA113" s="4"/>
      <c r="HRB113" s="4"/>
      <c r="HRC113" s="4"/>
      <c r="HRD113" s="4"/>
      <c r="HRE113" s="4"/>
      <c r="HRF113" s="4"/>
      <c r="HRG113" s="4"/>
      <c r="HRH113" s="4"/>
      <c r="HRI113" s="4"/>
      <c r="HRJ113" s="4"/>
      <c r="HRK113" s="4"/>
      <c r="HRL113" s="4"/>
      <c r="HRM113" s="4"/>
      <c r="HRN113" s="4"/>
      <c r="HRO113" s="4"/>
      <c r="HRP113" s="4"/>
      <c r="HRQ113" s="4"/>
      <c r="HRR113" s="4"/>
      <c r="HRS113" s="4"/>
      <c r="HRT113" s="4"/>
      <c r="HRU113" s="4"/>
      <c r="HRV113" s="4"/>
      <c r="HRW113" s="4"/>
      <c r="HRX113" s="4"/>
      <c r="HRY113" s="4"/>
      <c r="HRZ113" s="4"/>
      <c r="HSA113" s="4"/>
      <c r="HSB113" s="4"/>
      <c r="HSC113" s="4"/>
      <c r="HSD113" s="4"/>
      <c r="HSE113" s="4"/>
      <c r="HSF113" s="4"/>
      <c r="HSG113" s="4"/>
      <c r="HSH113" s="4"/>
      <c r="HSI113" s="4"/>
      <c r="HSJ113" s="4"/>
      <c r="HSK113" s="4"/>
      <c r="HSL113" s="4"/>
      <c r="HSM113" s="4"/>
      <c r="HSN113" s="4"/>
      <c r="HSO113" s="4"/>
      <c r="HSP113" s="4"/>
      <c r="HSQ113" s="4"/>
      <c r="HSR113" s="4"/>
      <c r="HSS113" s="4"/>
      <c r="HST113" s="4"/>
      <c r="HSU113" s="4"/>
      <c r="HSV113" s="4"/>
      <c r="HSW113" s="4"/>
      <c r="HSX113" s="4"/>
      <c r="HSY113" s="4"/>
      <c r="HSZ113" s="4"/>
      <c r="HTA113" s="4"/>
      <c r="HTB113" s="4"/>
      <c r="HTC113" s="4"/>
      <c r="HTD113" s="4"/>
      <c r="HTE113" s="4"/>
      <c r="HTF113" s="4"/>
      <c r="HTG113" s="4"/>
      <c r="HTH113" s="4"/>
      <c r="HTI113" s="4"/>
      <c r="HTJ113" s="4"/>
      <c r="HTK113" s="4"/>
      <c r="HTL113" s="4"/>
      <c r="HTM113" s="4"/>
      <c r="HTN113" s="4"/>
      <c r="HTO113" s="4"/>
      <c r="HTP113" s="4"/>
      <c r="HTQ113" s="4"/>
      <c r="HTR113" s="4"/>
      <c r="HTS113" s="4"/>
      <c r="HTT113" s="4"/>
      <c r="HTU113" s="4"/>
      <c r="HTV113" s="4"/>
      <c r="HTW113" s="4"/>
      <c r="HTX113" s="4"/>
      <c r="HTY113" s="4"/>
      <c r="HTZ113" s="4"/>
      <c r="HUA113" s="4"/>
      <c r="HUB113" s="4"/>
      <c r="HUC113" s="4"/>
      <c r="HUD113" s="4"/>
      <c r="HUE113" s="4"/>
      <c r="HUF113" s="4"/>
      <c r="HUG113" s="4"/>
      <c r="HUH113" s="4"/>
      <c r="HUI113" s="4"/>
      <c r="HUJ113" s="4"/>
      <c r="HUK113" s="4"/>
      <c r="HUL113" s="4"/>
      <c r="HUM113" s="4"/>
      <c r="HUN113" s="4"/>
      <c r="HUO113" s="4"/>
      <c r="HUP113" s="4"/>
      <c r="HUQ113" s="4"/>
      <c r="HUR113" s="4"/>
      <c r="HUS113" s="4"/>
      <c r="HUT113" s="4"/>
      <c r="HUU113" s="4"/>
      <c r="HUV113" s="4"/>
      <c r="HUW113" s="4"/>
      <c r="HUX113" s="4"/>
      <c r="HUY113" s="4"/>
      <c r="HUZ113" s="4"/>
      <c r="HVA113" s="4"/>
      <c r="HVB113" s="4"/>
      <c r="HVC113" s="4"/>
      <c r="HVD113" s="4"/>
      <c r="HVE113" s="4"/>
      <c r="HVF113" s="4"/>
      <c r="HVG113" s="4"/>
      <c r="HVH113" s="4"/>
      <c r="HVI113" s="4"/>
      <c r="HVJ113" s="4"/>
      <c r="HVK113" s="4"/>
      <c r="HVL113" s="4"/>
      <c r="HVM113" s="4"/>
      <c r="HVN113" s="4"/>
      <c r="HVO113" s="4"/>
      <c r="HVP113" s="4"/>
      <c r="HVQ113" s="4"/>
      <c r="HVR113" s="4"/>
      <c r="HVS113" s="4"/>
      <c r="HVT113" s="4"/>
      <c r="HVU113" s="4"/>
      <c r="HVV113" s="4"/>
      <c r="HVW113" s="4"/>
      <c r="HVX113" s="4"/>
      <c r="HVY113" s="4"/>
      <c r="HVZ113" s="4"/>
      <c r="HWA113" s="4"/>
      <c r="HWB113" s="4"/>
      <c r="HWC113" s="4"/>
      <c r="HWD113" s="4"/>
      <c r="HWE113" s="4"/>
      <c r="HWF113" s="4"/>
      <c r="HWG113" s="4"/>
      <c r="HWH113" s="4"/>
      <c r="HWI113" s="4"/>
      <c r="HWJ113" s="4"/>
      <c r="HWK113" s="4"/>
      <c r="HWL113" s="4"/>
      <c r="HWM113" s="4"/>
      <c r="HWN113" s="4"/>
      <c r="HWO113" s="4"/>
      <c r="HWP113" s="4"/>
      <c r="HWQ113" s="4"/>
      <c r="HWR113" s="4"/>
      <c r="HWS113" s="4"/>
      <c r="HWT113" s="4"/>
      <c r="HWU113" s="4"/>
      <c r="HWV113" s="4"/>
      <c r="HWW113" s="4"/>
      <c r="HWX113" s="4"/>
      <c r="HWY113" s="4"/>
      <c r="HWZ113" s="4"/>
      <c r="HXA113" s="4"/>
      <c r="HXB113" s="4"/>
      <c r="HXC113" s="4"/>
      <c r="HXD113" s="4"/>
      <c r="HXE113" s="4"/>
      <c r="HXF113" s="4"/>
      <c r="HXG113" s="4"/>
      <c r="HXH113" s="4"/>
      <c r="HXI113" s="4"/>
      <c r="HXJ113" s="4"/>
      <c r="HXK113" s="4"/>
      <c r="HXL113" s="4"/>
      <c r="HXM113" s="4"/>
      <c r="HXN113" s="4"/>
      <c r="HXO113" s="4"/>
      <c r="HXP113" s="4"/>
      <c r="HXQ113" s="4"/>
      <c r="HXR113" s="4"/>
      <c r="HXS113" s="4"/>
      <c r="HXT113" s="4"/>
      <c r="HXU113" s="4"/>
      <c r="HXV113" s="4"/>
      <c r="HXW113" s="4"/>
      <c r="HXX113" s="4"/>
      <c r="HXY113" s="4"/>
      <c r="HXZ113" s="4"/>
      <c r="HYA113" s="4"/>
      <c r="HYB113" s="4"/>
      <c r="HYC113" s="4"/>
      <c r="HYD113" s="4"/>
      <c r="HYE113" s="4"/>
      <c r="HYF113" s="4"/>
      <c r="HYG113" s="4"/>
      <c r="HYH113" s="4"/>
      <c r="HYI113" s="4"/>
      <c r="HYJ113" s="4"/>
      <c r="HYK113" s="4"/>
      <c r="HYL113" s="4"/>
      <c r="HYM113" s="4"/>
      <c r="HYN113" s="4"/>
      <c r="HYO113" s="4"/>
      <c r="HYP113" s="4"/>
      <c r="HYQ113" s="4"/>
      <c r="HYR113" s="4"/>
      <c r="HYS113" s="4"/>
      <c r="HYT113" s="4"/>
      <c r="HYU113" s="4"/>
      <c r="HYV113" s="4"/>
      <c r="HYW113" s="4"/>
      <c r="HYX113" s="4"/>
      <c r="HYY113" s="4"/>
      <c r="HYZ113" s="4"/>
      <c r="HZA113" s="4"/>
      <c r="HZB113" s="4"/>
      <c r="HZC113" s="4"/>
      <c r="HZD113" s="4"/>
      <c r="HZE113" s="4"/>
      <c r="HZF113" s="4"/>
      <c r="HZG113" s="4"/>
      <c r="HZH113" s="4"/>
      <c r="HZI113" s="4"/>
      <c r="HZJ113" s="4"/>
      <c r="HZK113" s="4"/>
      <c r="HZL113" s="4"/>
      <c r="HZM113" s="4"/>
      <c r="HZN113" s="4"/>
      <c r="HZO113" s="4"/>
      <c r="HZP113" s="4"/>
      <c r="HZQ113" s="4"/>
      <c r="HZR113" s="4"/>
      <c r="HZS113" s="4"/>
      <c r="HZT113" s="4"/>
      <c r="HZU113" s="4"/>
      <c r="HZV113" s="4"/>
      <c r="HZW113" s="4"/>
      <c r="HZX113" s="4"/>
      <c r="HZY113" s="4"/>
      <c r="HZZ113" s="4"/>
      <c r="IAA113" s="4"/>
      <c r="IAB113" s="4"/>
      <c r="IAC113" s="4"/>
      <c r="IAD113" s="4"/>
      <c r="IAE113" s="4"/>
      <c r="IAF113" s="4"/>
      <c r="IAG113" s="4"/>
      <c r="IAH113" s="4"/>
      <c r="IAI113" s="4"/>
      <c r="IAJ113" s="4"/>
      <c r="IAK113" s="4"/>
      <c r="IAL113" s="4"/>
      <c r="IAM113" s="4"/>
      <c r="IAN113" s="4"/>
      <c r="IAO113" s="4"/>
      <c r="IAP113" s="4"/>
      <c r="IAQ113" s="4"/>
      <c r="IAR113" s="4"/>
      <c r="IAS113" s="4"/>
      <c r="IAT113" s="4"/>
      <c r="IAU113" s="4"/>
      <c r="IAV113" s="4"/>
      <c r="IAW113" s="4"/>
      <c r="IAX113" s="4"/>
      <c r="IAY113" s="4"/>
      <c r="IAZ113" s="4"/>
      <c r="IBA113" s="4"/>
      <c r="IBB113" s="4"/>
      <c r="IBC113" s="4"/>
      <c r="IBD113" s="4"/>
      <c r="IBE113" s="4"/>
      <c r="IBF113" s="4"/>
      <c r="IBG113" s="4"/>
      <c r="IBH113" s="4"/>
      <c r="IBI113" s="4"/>
      <c r="IBJ113" s="4"/>
      <c r="IBK113" s="4"/>
      <c r="IBL113" s="4"/>
      <c r="IBM113" s="4"/>
      <c r="IBN113" s="4"/>
      <c r="IBO113" s="4"/>
      <c r="IBP113" s="4"/>
      <c r="IBQ113" s="4"/>
      <c r="IBR113" s="4"/>
      <c r="IBS113" s="4"/>
      <c r="IBT113" s="4"/>
      <c r="IBU113" s="4"/>
      <c r="IBV113" s="4"/>
      <c r="IBW113" s="4"/>
      <c r="IBX113" s="4"/>
      <c r="IBY113" s="4"/>
      <c r="IBZ113" s="4"/>
      <c r="ICA113" s="4"/>
      <c r="ICB113" s="4"/>
      <c r="ICC113" s="4"/>
      <c r="ICD113" s="4"/>
      <c r="ICE113" s="4"/>
      <c r="ICF113" s="4"/>
      <c r="ICG113" s="4"/>
      <c r="ICH113" s="4"/>
      <c r="ICI113" s="4"/>
      <c r="ICJ113" s="4"/>
      <c r="ICK113" s="4"/>
      <c r="ICL113" s="4"/>
      <c r="ICM113" s="4"/>
      <c r="ICN113" s="4"/>
      <c r="ICO113" s="4"/>
      <c r="ICP113" s="4"/>
      <c r="ICQ113" s="4"/>
      <c r="ICR113" s="4"/>
      <c r="ICS113" s="4"/>
      <c r="ICT113" s="4"/>
      <c r="ICU113" s="4"/>
      <c r="ICV113" s="4"/>
      <c r="ICW113" s="4"/>
      <c r="ICX113" s="4"/>
      <c r="ICY113" s="4"/>
      <c r="ICZ113" s="4"/>
      <c r="IDA113" s="4"/>
      <c r="IDB113" s="4"/>
      <c r="IDC113" s="4"/>
      <c r="IDD113" s="4"/>
      <c r="IDE113" s="4"/>
      <c r="IDF113" s="4"/>
      <c r="IDG113" s="4"/>
      <c r="IDH113" s="4"/>
      <c r="IDI113" s="4"/>
      <c r="IDJ113" s="4"/>
      <c r="IDK113" s="4"/>
      <c r="IDL113" s="4"/>
      <c r="IDM113" s="4"/>
      <c r="IDN113" s="4"/>
      <c r="IDO113" s="4"/>
      <c r="IDP113" s="4"/>
      <c r="IDQ113" s="4"/>
      <c r="IDR113" s="4"/>
      <c r="IDS113" s="4"/>
      <c r="IDT113" s="4"/>
      <c r="IDU113" s="4"/>
      <c r="IDV113" s="4"/>
      <c r="IDW113" s="4"/>
      <c r="IDX113" s="4"/>
      <c r="IDY113" s="4"/>
      <c r="IDZ113" s="4"/>
      <c r="IEA113" s="4"/>
      <c r="IEB113" s="4"/>
      <c r="IEC113" s="4"/>
      <c r="IED113" s="4"/>
      <c r="IEE113" s="4"/>
      <c r="IEF113" s="4"/>
      <c r="IEG113" s="4"/>
      <c r="IEH113" s="4"/>
      <c r="IEI113" s="4"/>
      <c r="IEJ113" s="4"/>
      <c r="IEK113" s="4"/>
      <c r="IEL113" s="4"/>
      <c r="IEM113" s="4"/>
      <c r="IEN113" s="4"/>
      <c r="IEO113" s="4"/>
      <c r="IEP113" s="4"/>
      <c r="IEQ113" s="4"/>
      <c r="IER113" s="4"/>
      <c r="IES113" s="4"/>
      <c r="IET113" s="4"/>
      <c r="IEU113" s="4"/>
      <c r="IEV113" s="4"/>
      <c r="IEW113" s="4"/>
      <c r="IEX113" s="4"/>
      <c r="IEY113" s="4"/>
      <c r="IEZ113" s="4"/>
      <c r="IFA113" s="4"/>
      <c r="IFB113" s="4"/>
      <c r="IFC113" s="4"/>
      <c r="IFD113" s="4"/>
      <c r="IFE113" s="4"/>
      <c r="IFF113" s="4"/>
      <c r="IFG113" s="4"/>
      <c r="IFH113" s="4"/>
      <c r="IFI113" s="4"/>
      <c r="IFJ113" s="4"/>
      <c r="IFK113" s="4"/>
      <c r="IFL113" s="4"/>
      <c r="IFM113" s="4"/>
      <c r="IFN113" s="4"/>
      <c r="IFO113" s="4"/>
      <c r="IFP113" s="4"/>
      <c r="IFQ113" s="4"/>
      <c r="IFR113" s="4"/>
      <c r="IFS113" s="4"/>
      <c r="IFT113" s="4"/>
      <c r="IFU113" s="4"/>
      <c r="IFV113" s="4"/>
      <c r="IFW113" s="4"/>
      <c r="IFX113" s="4"/>
      <c r="IFY113" s="4"/>
      <c r="IFZ113" s="4"/>
      <c r="IGA113" s="4"/>
      <c r="IGB113" s="4"/>
      <c r="IGC113" s="4"/>
      <c r="IGD113" s="4"/>
      <c r="IGE113" s="4"/>
      <c r="IGF113" s="4"/>
      <c r="IGG113" s="4"/>
      <c r="IGH113" s="4"/>
      <c r="IGI113" s="4"/>
      <c r="IGJ113" s="4"/>
      <c r="IGK113" s="4"/>
      <c r="IGL113" s="4"/>
      <c r="IGM113" s="4"/>
      <c r="IGN113" s="4"/>
      <c r="IGO113" s="4"/>
      <c r="IGP113" s="4"/>
      <c r="IGQ113" s="4"/>
      <c r="IGR113" s="4"/>
      <c r="IGS113" s="4"/>
      <c r="IGT113" s="4"/>
      <c r="IGU113" s="4"/>
      <c r="IGV113" s="4"/>
      <c r="IGW113" s="4"/>
      <c r="IGX113" s="4"/>
      <c r="IGY113" s="4"/>
      <c r="IGZ113" s="4"/>
      <c r="IHA113" s="4"/>
      <c r="IHB113" s="4"/>
      <c r="IHC113" s="4"/>
      <c r="IHD113" s="4"/>
      <c r="IHE113" s="4"/>
      <c r="IHF113" s="4"/>
      <c r="IHG113" s="4"/>
      <c r="IHH113" s="4"/>
      <c r="IHI113" s="4"/>
      <c r="IHJ113" s="4"/>
      <c r="IHK113" s="4"/>
      <c r="IHL113" s="4"/>
      <c r="IHM113" s="4"/>
      <c r="IHN113" s="4"/>
      <c r="IHO113" s="4"/>
      <c r="IHP113" s="4"/>
      <c r="IHQ113" s="4"/>
      <c r="IHR113" s="4"/>
      <c r="IHS113" s="4"/>
      <c r="IHT113" s="4"/>
      <c r="IHU113" s="4"/>
      <c r="IHV113" s="4"/>
      <c r="IHW113" s="4"/>
      <c r="IHX113" s="4"/>
      <c r="IHY113" s="4"/>
      <c r="IHZ113" s="4"/>
      <c r="IIA113" s="4"/>
      <c r="IIB113" s="4"/>
      <c r="IIC113" s="4"/>
      <c r="IID113" s="4"/>
      <c r="IIE113" s="4"/>
      <c r="IIF113" s="4"/>
      <c r="IIG113" s="4"/>
      <c r="IIH113" s="4"/>
      <c r="III113" s="4"/>
      <c r="IIJ113" s="4"/>
      <c r="IIK113" s="4"/>
      <c r="IIL113" s="4"/>
      <c r="IIM113" s="4"/>
      <c r="IIN113" s="4"/>
      <c r="IIO113" s="4"/>
      <c r="IIP113" s="4"/>
      <c r="IIQ113" s="4"/>
      <c r="IIR113" s="4"/>
      <c r="IIS113" s="4"/>
      <c r="IIT113" s="4"/>
      <c r="IIU113" s="4"/>
      <c r="IIV113" s="4"/>
      <c r="IIW113" s="4"/>
      <c r="IIX113" s="4"/>
      <c r="IIY113" s="4"/>
      <c r="IIZ113" s="4"/>
      <c r="IJA113" s="4"/>
      <c r="IJB113" s="4"/>
      <c r="IJC113" s="4"/>
      <c r="IJD113" s="4"/>
      <c r="IJE113" s="4"/>
      <c r="IJF113" s="4"/>
      <c r="IJG113" s="4"/>
      <c r="IJH113" s="4"/>
      <c r="IJI113" s="4"/>
      <c r="IJJ113" s="4"/>
      <c r="IJK113" s="4"/>
      <c r="IJL113" s="4"/>
      <c r="IJM113" s="4"/>
      <c r="IJN113" s="4"/>
      <c r="IJO113" s="4"/>
      <c r="IJP113" s="4"/>
      <c r="IJQ113" s="4"/>
      <c r="IJR113" s="4"/>
      <c r="IJS113" s="4"/>
      <c r="IJT113" s="4"/>
      <c r="IJU113" s="4"/>
      <c r="IJV113" s="4"/>
      <c r="IJW113" s="4"/>
      <c r="IJX113" s="4"/>
      <c r="IJY113" s="4"/>
      <c r="IJZ113" s="4"/>
      <c r="IKA113" s="4"/>
      <c r="IKB113" s="4"/>
      <c r="IKC113" s="4"/>
      <c r="IKD113" s="4"/>
      <c r="IKE113" s="4"/>
      <c r="IKF113" s="4"/>
      <c r="IKG113" s="4"/>
      <c r="IKH113" s="4"/>
      <c r="IKI113" s="4"/>
      <c r="IKJ113" s="4"/>
      <c r="IKK113" s="4"/>
      <c r="IKL113" s="4"/>
      <c r="IKM113" s="4"/>
      <c r="IKN113" s="4"/>
      <c r="IKO113" s="4"/>
      <c r="IKP113" s="4"/>
      <c r="IKQ113" s="4"/>
      <c r="IKR113" s="4"/>
      <c r="IKS113" s="4"/>
      <c r="IKT113" s="4"/>
      <c r="IKU113" s="4"/>
      <c r="IKV113" s="4"/>
      <c r="IKW113" s="4"/>
      <c r="IKX113" s="4"/>
      <c r="IKY113" s="4"/>
      <c r="IKZ113" s="4"/>
      <c r="ILA113" s="4"/>
      <c r="ILB113" s="4"/>
      <c r="ILC113" s="4"/>
      <c r="ILD113" s="4"/>
      <c r="ILE113" s="4"/>
      <c r="ILF113" s="4"/>
      <c r="ILG113" s="4"/>
      <c r="ILH113" s="4"/>
      <c r="ILI113" s="4"/>
      <c r="ILJ113" s="4"/>
      <c r="ILK113" s="4"/>
      <c r="ILL113" s="4"/>
      <c r="ILM113" s="4"/>
      <c r="ILN113" s="4"/>
      <c r="ILO113" s="4"/>
      <c r="ILP113" s="4"/>
      <c r="ILQ113" s="4"/>
      <c r="ILR113" s="4"/>
      <c r="ILS113" s="4"/>
      <c r="ILT113" s="4"/>
      <c r="ILU113" s="4"/>
      <c r="ILV113" s="4"/>
      <c r="ILW113" s="4"/>
      <c r="ILX113" s="4"/>
      <c r="ILY113" s="4"/>
      <c r="ILZ113" s="4"/>
      <c r="IMA113" s="4"/>
      <c r="IMB113" s="4"/>
      <c r="IMC113" s="4"/>
      <c r="IMD113" s="4"/>
      <c r="IME113" s="4"/>
      <c r="IMF113" s="4"/>
      <c r="IMG113" s="4"/>
      <c r="IMH113" s="4"/>
      <c r="IMI113" s="4"/>
      <c r="IMJ113" s="4"/>
      <c r="IMK113" s="4"/>
      <c r="IML113" s="4"/>
      <c r="IMM113" s="4"/>
      <c r="IMN113" s="4"/>
      <c r="IMO113" s="4"/>
      <c r="IMP113" s="4"/>
      <c r="IMQ113" s="4"/>
      <c r="IMR113" s="4"/>
      <c r="IMS113" s="4"/>
      <c r="IMT113" s="4"/>
      <c r="IMU113" s="4"/>
      <c r="IMV113" s="4"/>
      <c r="IMW113" s="4"/>
      <c r="IMX113" s="4"/>
      <c r="IMY113" s="4"/>
      <c r="IMZ113" s="4"/>
      <c r="INA113" s="4"/>
      <c r="INB113" s="4"/>
      <c r="INC113" s="4"/>
      <c r="IND113" s="4"/>
      <c r="INE113" s="4"/>
      <c r="INF113" s="4"/>
      <c r="ING113" s="4"/>
      <c r="INH113" s="4"/>
      <c r="INI113" s="4"/>
      <c r="INJ113" s="4"/>
      <c r="INK113" s="4"/>
      <c r="INL113" s="4"/>
      <c r="INM113" s="4"/>
      <c r="INN113" s="4"/>
      <c r="INO113" s="4"/>
      <c r="INP113" s="4"/>
      <c r="INQ113" s="4"/>
      <c r="INR113" s="4"/>
      <c r="INS113" s="4"/>
      <c r="INT113" s="4"/>
      <c r="INU113" s="4"/>
      <c r="INV113" s="4"/>
      <c r="INW113" s="4"/>
      <c r="INX113" s="4"/>
      <c r="INY113" s="4"/>
      <c r="INZ113" s="4"/>
      <c r="IOA113" s="4"/>
      <c r="IOB113" s="4"/>
      <c r="IOC113" s="4"/>
      <c r="IOD113" s="4"/>
      <c r="IOE113" s="4"/>
      <c r="IOF113" s="4"/>
      <c r="IOG113" s="4"/>
      <c r="IOH113" s="4"/>
      <c r="IOI113" s="4"/>
      <c r="IOJ113" s="4"/>
      <c r="IOK113" s="4"/>
      <c r="IOL113" s="4"/>
      <c r="IOM113" s="4"/>
      <c r="ION113" s="4"/>
      <c r="IOO113" s="4"/>
      <c r="IOP113" s="4"/>
      <c r="IOQ113" s="4"/>
      <c r="IOR113" s="4"/>
      <c r="IOS113" s="4"/>
      <c r="IOT113" s="4"/>
      <c r="IOU113" s="4"/>
      <c r="IOV113" s="4"/>
      <c r="IOW113" s="4"/>
      <c r="IOX113" s="4"/>
      <c r="IOY113" s="4"/>
      <c r="IOZ113" s="4"/>
      <c r="IPA113" s="4"/>
      <c r="IPB113" s="4"/>
      <c r="IPC113" s="4"/>
      <c r="IPD113" s="4"/>
      <c r="IPE113" s="4"/>
      <c r="IPF113" s="4"/>
      <c r="IPG113" s="4"/>
      <c r="IPH113" s="4"/>
      <c r="IPI113" s="4"/>
      <c r="IPJ113" s="4"/>
      <c r="IPK113" s="4"/>
      <c r="IPL113" s="4"/>
      <c r="IPM113" s="4"/>
      <c r="IPN113" s="4"/>
      <c r="IPO113" s="4"/>
      <c r="IPP113" s="4"/>
      <c r="IPQ113" s="4"/>
      <c r="IPR113" s="4"/>
      <c r="IPS113" s="4"/>
      <c r="IPT113" s="4"/>
      <c r="IPU113" s="4"/>
      <c r="IPV113" s="4"/>
      <c r="IPW113" s="4"/>
      <c r="IPX113" s="4"/>
      <c r="IPY113" s="4"/>
      <c r="IPZ113" s="4"/>
      <c r="IQA113" s="4"/>
      <c r="IQB113" s="4"/>
      <c r="IQC113" s="4"/>
      <c r="IQD113" s="4"/>
      <c r="IQE113" s="4"/>
      <c r="IQF113" s="4"/>
      <c r="IQG113" s="4"/>
      <c r="IQH113" s="4"/>
      <c r="IQI113" s="4"/>
      <c r="IQJ113" s="4"/>
      <c r="IQK113" s="4"/>
      <c r="IQL113" s="4"/>
      <c r="IQM113" s="4"/>
      <c r="IQN113" s="4"/>
      <c r="IQO113" s="4"/>
      <c r="IQP113" s="4"/>
      <c r="IQQ113" s="4"/>
      <c r="IQR113" s="4"/>
      <c r="IQS113" s="4"/>
      <c r="IQT113" s="4"/>
      <c r="IQU113" s="4"/>
      <c r="IQV113" s="4"/>
      <c r="IQW113" s="4"/>
      <c r="IQX113" s="4"/>
      <c r="IQY113" s="4"/>
      <c r="IQZ113" s="4"/>
      <c r="IRA113" s="4"/>
      <c r="IRB113" s="4"/>
      <c r="IRC113" s="4"/>
      <c r="IRD113" s="4"/>
      <c r="IRE113" s="4"/>
      <c r="IRF113" s="4"/>
      <c r="IRG113" s="4"/>
      <c r="IRH113" s="4"/>
      <c r="IRI113" s="4"/>
      <c r="IRJ113" s="4"/>
      <c r="IRK113" s="4"/>
      <c r="IRL113" s="4"/>
      <c r="IRM113" s="4"/>
      <c r="IRN113" s="4"/>
      <c r="IRO113" s="4"/>
      <c r="IRP113" s="4"/>
      <c r="IRQ113" s="4"/>
      <c r="IRR113" s="4"/>
      <c r="IRS113" s="4"/>
      <c r="IRT113" s="4"/>
      <c r="IRU113" s="4"/>
      <c r="IRV113" s="4"/>
      <c r="IRW113" s="4"/>
      <c r="IRX113" s="4"/>
      <c r="IRY113" s="4"/>
      <c r="IRZ113" s="4"/>
      <c r="ISA113" s="4"/>
      <c r="ISB113" s="4"/>
      <c r="ISC113" s="4"/>
      <c r="ISD113" s="4"/>
      <c r="ISE113" s="4"/>
      <c r="ISF113" s="4"/>
      <c r="ISG113" s="4"/>
      <c r="ISH113" s="4"/>
      <c r="ISI113" s="4"/>
      <c r="ISJ113" s="4"/>
      <c r="ISK113" s="4"/>
      <c r="ISL113" s="4"/>
      <c r="ISM113" s="4"/>
      <c r="ISN113" s="4"/>
      <c r="ISO113" s="4"/>
      <c r="ISP113" s="4"/>
      <c r="ISQ113" s="4"/>
      <c r="ISR113" s="4"/>
      <c r="ISS113" s="4"/>
      <c r="IST113" s="4"/>
      <c r="ISU113" s="4"/>
      <c r="ISV113" s="4"/>
      <c r="ISW113" s="4"/>
      <c r="ISX113" s="4"/>
      <c r="ISY113" s="4"/>
      <c r="ISZ113" s="4"/>
      <c r="ITA113" s="4"/>
      <c r="ITB113" s="4"/>
      <c r="ITC113" s="4"/>
      <c r="ITD113" s="4"/>
      <c r="ITE113" s="4"/>
      <c r="ITF113" s="4"/>
      <c r="ITG113" s="4"/>
      <c r="ITH113" s="4"/>
      <c r="ITI113" s="4"/>
      <c r="ITJ113" s="4"/>
      <c r="ITK113" s="4"/>
      <c r="ITL113" s="4"/>
      <c r="ITM113" s="4"/>
      <c r="ITN113" s="4"/>
      <c r="ITO113" s="4"/>
      <c r="ITP113" s="4"/>
      <c r="ITQ113" s="4"/>
      <c r="ITR113" s="4"/>
      <c r="ITS113" s="4"/>
      <c r="ITT113" s="4"/>
      <c r="ITU113" s="4"/>
      <c r="ITV113" s="4"/>
      <c r="ITW113" s="4"/>
      <c r="ITX113" s="4"/>
      <c r="ITY113" s="4"/>
      <c r="ITZ113" s="4"/>
      <c r="IUA113" s="4"/>
      <c r="IUB113" s="4"/>
      <c r="IUC113" s="4"/>
      <c r="IUD113" s="4"/>
      <c r="IUE113" s="4"/>
      <c r="IUF113" s="4"/>
      <c r="IUG113" s="4"/>
      <c r="IUH113" s="4"/>
      <c r="IUI113" s="4"/>
      <c r="IUJ113" s="4"/>
      <c r="IUK113" s="4"/>
      <c r="IUL113" s="4"/>
      <c r="IUM113" s="4"/>
      <c r="IUN113" s="4"/>
      <c r="IUO113" s="4"/>
      <c r="IUP113" s="4"/>
      <c r="IUQ113" s="4"/>
      <c r="IUR113" s="4"/>
      <c r="IUS113" s="4"/>
      <c r="IUT113" s="4"/>
      <c r="IUU113" s="4"/>
      <c r="IUV113" s="4"/>
      <c r="IUW113" s="4"/>
      <c r="IUX113" s="4"/>
      <c r="IUY113" s="4"/>
      <c r="IUZ113" s="4"/>
      <c r="IVA113" s="4"/>
      <c r="IVB113" s="4"/>
      <c r="IVC113" s="4"/>
      <c r="IVD113" s="4"/>
      <c r="IVE113" s="4"/>
      <c r="IVF113" s="4"/>
      <c r="IVG113" s="4"/>
      <c r="IVH113" s="4"/>
      <c r="IVI113" s="4"/>
      <c r="IVJ113" s="4"/>
      <c r="IVK113" s="4"/>
      <c r="IVL113" s="4"/>
      <c r="IVM113" s="4"/>
      <c r="IVN113" s="4"/>
      <c r="IVO113" s="4"/>
      <c r="IVP113" s="4"/>
      <c r="IVQ113" s="4"/>
      <c r="IVR113" s="4"/>
      <c r="IVS113" s="4"/>
      <c r="IVT113" s="4"/>
      <c r="IVU113" s="4"/>
      <c r="IVV113" s="4"/>
      <c r="IVW113" s="4"/>
      <c r="IVX113" s="4"/>
      <c r="IVY113" s="4"/>
      <c r="IVZ113" s="4"/>
      <c r="IWA113" s="4"/>
      <c r="IWB113" s="4"/>
      <c r="IWC113" s="4"/>
      <c r="IWD113" s="4"/>
      <c r="IWE113" s="4"/>
      <c r="IWF113" s="4"/>
      <c r="IWG113" s="4"/>
      <c r="IWH113" s="4"/>
      <c r="IWI113" s="4"/>
      <c r="IWJ113" s="4"/>
      <c r="IWK113" s="4"/>
      <c r="IWL113" s="4"/>
      <c r="IWM113" s="4"/>
      <c r="IWN113" s="4"/>
      <c r="IWO113" s="4"/>
      <c r="IWP113" s="4"/>
      <c r="IWQ113" s="4"/>
      <c r="IWR113" s="4"/>
      <c r="IWS113" s="4"/>
      <c r="IWT113" s="4"/>
      <c r="IWU113" s="4"/>
      <c r="IWV113" s="4"/>
      <c r="IWW113" s="4"/>
      <c r="IWX113" s="4"/>
      <c r="IWY113" s="4"/>
      <c r="IWZ113" s="4"/>
      <c r="IXA113" s="4"/>
      <c r="IXB113" s="4"/>
      <c r="IXC113" s="4"/>
      <c r="IXD113" s="4"/>
      <c r="IXE113" s="4"/>
      <c r="IXF113" s="4"/>
      <c r="IXG113" s="4"/>
      <c r="IXH113" s="4"/>
      <c r="IXI113" s="4"/>
      <c r="IXJ113" s="4"/>
      <c r="IXK113" s="4"/>
      <c r="IXL113" s="4"/>
      <c r="IXM113" s="4"/>
      <c r="IXN113" s="4"/>
      <c r="IXO113" s="4"/>
      <c r="IXP113" s="4"/>
      <c r="IXQ113" s="4"/>
      <c r="IXR113" s="4"/>
      <c r="IXS113" s="4"/>
      <c r="IXT113" s="4"/>
      <c r="IXU113" s="4"/>
      <c r="IXV113" s="4"/>
      <c r="IXW113" s="4"/>
      <c r="IXX113" s="4"/>
      <c r="IXY113" s="4"/>
      <c r="IXZ113" s="4"/>
      <c r="IYA113" s="4"/>
      <c r="IYB113" s="4"/>
      <c r="IYC113" s="4"/>
      <c r="IYD113" s="4"/>
      <c r="IYE113" s="4"/>
      <c r="IYF113" s="4"/>
      <c r="IYG113" s="4"/>
      <c r="IYH113" s="4"/>
      <c r="IYI113" s="4"/>
      <c r="IYJ113" s="4"/>
      <c r="IYK113" s="4"/>
      <c r="IYL113" s="4"/>
      <c r="IYM113" s="4"/>
      <c r="IYN113" s="4"/>
      <c r="IYO113" s="4"/>
      <c r="IYP113" s="4"/>
      <c r="IYQ113" s="4"/>
      <c r="IYR113" s="4"/>
      <c r="IYS113" s="4"/>
      <c r="IYT113" s="4"/>
      <c r="IYU113" s="4"/>
      <c r="IYV113" s="4"/>
      <c r="IYW113" s="4"/>
      <c r="IYX113" s="4"/>
      <c r="IYY113" s="4"/>
      <c r="IYZ113" s="4"/>
      <c r="IZA113" s="4"/>
      <c r="IZB113" s="4"/>
      <c r="IZC113" s="4"/>
      <c r="IZD113" s="4"/>
      <c r="IZE113" s="4"/>
      <c r="IZF113" s="4"/>
      <c r="IZG113" s="4"/>
      <c r="IZH113" s="4"/>
      <c r="IZI113" s="4"/>
      <c r="IZJ113" s="4"/>
      <c r="IZK113" s="4"/>
      <c r="IZL113" s="4"/>
      <c r="IZM113" s="4"/>
      <c r="IZN113" s="4"/>
      <c r="IZO113" s="4"/>
      <c r="IZP113" s="4"/>
      <c r="IZQ113" s="4"/>
      <c r="IZR113" s="4"/>
      <c r="IZS113" s="4"/>
      <c r="IZT113" s="4"/>
      <c r="IZU113" s="4"/>
      <c r="IZV113" s="4"/>
      <c r="IZW113" s="4"/>
      <c r="IZX113" s="4"/>
      <c r="IZY113" s="4"/>
      <c r="IZZ113" s="4"/>
      <c r="JAA113" s="4"/>
      <c r="JAB113" s="4"/>
      <c r="JAC113" s="4"/>
      <c r="JAD113" s="4"/>
      <c r="JAE113" s="4"/>
      <c r="JAF113" s="4"/>
      <c r="JAG113" s="4"/>
      <c r="JAH113" s="4"/>
      <c r="JAI113" s="4"/>
      <c r="JAJ113" s="4"/>
      <c r="JAK113" s="4"/>
      <c r="JAL113" s="4"/>
      <c r="JAM113" s="4"/>
      <c r="JAN113" s="4"/>
      <c r="JAO113" s="4"/>
      <c r="JAP113" s="4"/>
      <c r="JAQ113" s="4"/>
      <c r="JAR113" s="4"/>
      <c r="JAS113" s="4"/>
      <c r="JAT113" s="4"/>
      <c r="JAU113" s="4"/>
      <c r="JAV113" s="4"/>
      <c r="JAW113" s="4"/>
      <c r="JAX113" s="4"/>
      <c r="JAY113" s="4"/>
      <c r="JAZ113" s="4"/>
      <c r="JBA113" s="4"/>
      <c r="JBB113" s="4"/>
      <c r="JBC113" s="4"/>
      <c r="JBD113" s="4"/>
      <c r="JBE113" s="4"/>
      <c r="JBF113" s="4"/>
      <c r="JBG113" s="4"/>
      <c r="JBH113" s="4"/>
      <c r="JBI113" s="4"/>
      <c r="JBJ113" s="4"/>
      <c r="JBK113" s="4"/>
      <c r="JBL113" s="4"/>
      <c r="JBM113" s="4"/>
      <c r="JBN113" s="4"/>
      <c r="JBO113" s="4"/>
      <c r="JBP113" s="4"/>
      <c r="JBQ113" s="4"/>
      <c r="JBR113" s="4"/>
      <c r="JBS113" s="4"/>
      <c r="JBT113" s="4"/>
      <c r="JBU113" s="4"/>
      <c r="JBV113" s="4"/>
      <c r="JBW113" s="4"/>
      <c r="JBX113" s="4"/>
      <c r="JBY113" s="4"/>
      <c r="JBZ113" s="4"/>
      <c r="JCA113" s="4"/>
      <c r="JCB113" s="4"/>
      <c r="JCC113" s="4"/>
      <c r="JCD113" s="4"/>
      <c r="JCE113" s="4"/>
      <c r="JCF113" s="4"/>
      <c r="JCG113" s="4"/>
      <c r="JCH113" s="4"/>
      <c r="JCI113" s="4"/>
      <c r="JCJ113" s="4"/>
      <c r="JCK113" s="4"/>
      <c r="JCL113" s="4"/>
      <c r="JCM113" s="4"/>
      <c r="JCN113" s="4"/>
      <c r="JCO113" s="4"/>
      <c r="JCP113" s="4"/>
      <c r="JCQ113" s="4"/>
      <c r="JCR113" s="4"/>
      <c r="JCS113" s="4"/>
      <c r="JCT113" s="4"/>
      <c r="JCU113" s="4"/>
      <c r="JCV113" s="4"/>
      <c r="JCW113" s="4"/>
      <c r="JCX113" s="4"/>
      <c r="JCY113" s="4"/>
      <c r="JCZ113" s="4"/>
      <c r="JDA113" s="4"/>
      <c r="JDB113" s="4"/>
      <c r="JDC113" s="4"/>
      <c r="JDD113" s="4"/>
      <c r="JDE113" s="4"/>
      <c r="JDF113" s="4"/>
      <c r="JDG113" s="4"/>
      <c r="JDH113" s="4"/>
      <c r="JDI113" s="4"/>
      <c r="JDJ113" s="4"/>
      <c r="JDK113" s="4"/>
      <c r="JDL113" s="4"/>
      <c r="JDM113" s="4"/>
      <c r="JDN113" s="4"/>
      <c r="JDO113" s="4"/>
      <c r="JDP113" s="4"/>
      <c r="JDQ113" s="4"/>
      <c r="JDR113" s="4"/>
      <c r="JDS113" s="4"/>
      <c r="JDT113" s="4"/>
      <c r="JDU113" s="4"/>
      <c r="JDV113" s="4"/>
      <c r="JDW113" s="4"/>
      <c r="JDX113" s="4"/>
      <c r="JDY113" s="4"/>
      <c r="JDZ113" s="4"/>
      <c r="JEA113" s="4"/>
      <c r="JEB113" s="4"/>
      <c r="JEC113" s="4"/>
      <c r="JED113" s="4"/>
      <c r="JEE113" s="4"/>
      <c r="JEF113" s="4"/>
      <c r="JEG113" s="4"/>
      <c r="JEH113" s="4"/>
      <c r="JEI113" s="4"/>
      <c r="JEJ113" s="4"/>
      <c r="JEK113" s="4"/>
      <c r="JEL113" s="4"/>
      <c r="JEM113" s="4"/>
      <c r="JEN113" s="4"/>
      <c r="JEO113" s="4"/>
      <c r="JEP113" s="4"/>
      <c r="JEQ113" s="4"/>
      <c r="JER113" s="4"/>
      <c r="JES113" s="4"/>
      <c r="JET113" s="4"/>
      <c r="JEU113" s="4"/>
      <c r="JEV113" s="4"/>
      <c r="JEW113" s="4"/>
      <c r="JEX113" s="4"/>
      <c r="JEY113" s="4"/>
      <c r="JEZ113" s="4"/>
      <c r="JFA113" s="4"/>
      <c r="JFB113" s="4"/>
      <c r="JFC113" s="4"/>
      <c r="JFD113" s="4"/>
      <c r="JFE113" s="4"/>
      <c r="JFF113" s="4"/>
      <c r="JFG113" s="4"/>
      <c r="JFH113" s="4"/>
      <c r="JFI113" s="4"/>
      <c r="JFJ113" s="4"/>
      <c r="JFK113" s="4"/>
      <c r="JFL113" s="4"/>
      <c r="JFM113" s="4"/>
      <c r="JFN113" s="4"/>
      <c r="JFO113" s="4"/>
      <c r="JFP113" s="4"/>
      <c r="JFQ113" s="4"/>
      <c r="JFR113" s="4"/>
      <c r="JFS113" s="4"/>
      <c r="JFT113" s="4"/>
      <c r="JFU113" s="4"/>
      <c r="JFV113" s="4"/>
      <c r="JFW113" s="4"/>
      <c r="JFX113" s="4"/>
      <c r="JFY113" s="4"/>
      <c r="JFZ113" s="4"/>
      <c r="JGA113" s="4"/>
      <c r="JGB113" s="4"/>
      <c r="JGC113" s="4"/>
      <c r="JGD113" s="4"/>
      <c r="JGE113" s="4"/>
      <c r="JGF113" s="4"/>
      <c r="JGG113" s="4"/>
      <c r="JGH113" s="4"/>
      <c r="JGI113" s="4"/>
      <c r="JGJ113" s="4"/>
      <c r="JGK113" s="4"/>
      <c r="JGL113" s="4"/>
      <c r="JGM113" s="4"/>
      <c r="JGN113" s="4"/>
      <c r="JGO113" s="4"/>
      <c r="JGP113" s="4"/>
      <c r="JGQ113" s="4"/>
      <c r="JGR113" s="4"/>
      <c r="JGS113" s="4"/>
      <c r="JGT113" s="4"/>
      <c r="JGU113" s="4"/>
      <c r="JGV113" s="4"/>
      <c r="JGW113" s="4"/>
      <c r="JGX113" s="4"/>
      <c r="JGY113" s="4"/>
      <c r="JGZ113" s="4"/>
      <c r="JHA113" s="4"/>
      <c r="JHB113" s="4"/>
      <c r="JHC113" s="4"/>
      <c r="JHD113" s="4"/>
      <c r="JHE113" s="4"/>
      <c r="JHF113" s="4"/>
      <c r="JHG113" s="4"/>
      <c r="JHH113" s="4"/>
      <c r="JHI113" s="4"/>
      <c r="JHJ113" s="4"/>
      <c r="JHK113" s="4"/>
      <c r="JHL113" s="4"/>
      <c r="JHM113" s="4"/>
      <c r="JHN113" s="4"/>
      <c r="JHO113" s="4"/>
      <c r="JHP113" s="4"/>
      <c r="JHQ113" s="4"/>
      <c r="JHR113" s="4"/>
      <c r="JHS113" s="4"/>
      <c r="JHT113" s="4"/>
      <c r="JHU113" s="4"/>
      <c r="JHV113" s="4"/>
      <c r="JHW113" s="4"/>
      <c r="JHX113" s="4"/>
      <c r="JHY113" s="4"/>
      <c r="JHZ113" s="4"/>
      <c r="JIA113" s="4"/>
      <c r="JIB113" s="4"/>
      <c r="JIC113" s="4"/>
      <c r="JID113" s="4"/>
      <c r="JIE113" s="4"/>
      <c r="JIF113" s="4"/>
      <c r="JIG113" s="4"/>
      <c r="JIH113" s="4"/>
      <c r="JII113" s="4"/>
      <c r="JIJ113" s="4"/>
      <c r="JIK113" s="4"/>
      <c r="JIL113" s="4"/>
      <c r="JIM113" s="4"/>
      <c r="JIN113" s="4"/>
      <c r="JIO113" s="4"/>
      <c r="JIP113" s="4"/>
      <c r="JIQ113" s="4"/>
      <c r="JIR113" s="4"/>
      <c r="JIS113" s="4"/>
      <c r="JIT113" s="4"/>
      <c r="JIU113" s="4"/>
      <c r="JIV113" s="4"/>
      <c r="JIW113" s="4"/>
      <c r="JIX113" s="4"/>
      <c r="JIY113" s="4"/>
      <c r="JIZ113" s="4"/>
      <c r="JJA113" s="4"/>
      <c r="JJB113" s="4"/>
      <c r="JJC113" s="4"/>
      <c r="JJD113" s="4"/>
      <c r="JJE113" s="4"/>
      <c r="JJF113" s="4"/>
      <c r="JJG113" s="4"/>
      <c r="JJH113" s="4"/>
      <c r="JJI113" s="4"/>
      <c r="JJJ113" s="4"/>
      <c r="JJK113" s="4"/>
      <c r="JJL113" s="4"/>
      <c r="JJM113" s="4"/>
      <c r="JJN113" s="4"/>
      <c r="JJO113" s="4"/>
      <c r="JJP113" s="4"/>
      <c r="JJQ113" s="4"/>
      <c r="JJR113" s="4"/>
      <c r="JJS113" s="4"/>
      <c r="JJT113" s="4"/>
      <c r="JJU113" s="4"/>
      <c r="JJV113" s="4"/>
      <c r="JJW113" s="4"/>
      <c r="JJX113" s="4"/>
      <c r="JJY113" s="4"/>
      <c r="JJZ113" s="4"/>
      <c r="JKA113" s="4"/>
      <c r="JKB113" s="4"/>
      <c r="JKC113" s="4"/>
      <c r="JKD113" s="4"/>
      <c r="JKE113" s="4"/>
      <c r="JKF113" s="4"/>
      <c r="JKG113" s="4"/>
      <c r="JKH113" s="4"/>
      <c r="JKI113" s="4"/>
      <c r="JKJ113" s="4"/>
      <c r="JKK113" s="4"/>
      <c r="JKL113" s="4"/>
      <c r="JKM113" s="4"/>
      <c r="JKN113" s="4"/>
      <c r="JKO113" s="4"/>
      <c r="JKP113" s="4"/>
      <c r="JKQ113" s="4"/>
      <c r="JKR113" s="4"/>
      <c r="JKS113" s="4"/>
      <c r="JKT113" s="4"/>
      <c r="JKU113" s="4"/>
      <c r="JKV113" s="4"/>
      <c r="JKW113" s="4"/>
      <c r="JKX113" s="4"/>
      <c r="JKY113" s="4"/>
      <c r="JKZ113" s="4"/>
      <c r="JLA113" s="4"/>
      <c r="JLB113" s="4"/>
      <c r="JLC113" s="4"/>
      <c r="JLD113" s="4"/>
      <c r="JLE113" s="4"/>
      <c r="JLF113" s="4"/>
      <c r="JLG113" s="4"/>
      <c r="JLH113" s="4"/>
      <c r="JLI113" s="4"/>
      <c r="JLJ113" s="4"/>
      <c r="JLK113" s="4"/>
      <c r="JLL113" s="4"/>
      <c r="JLM113" s="4"/>
      <c r="JLN113" s="4"/>
      <c r="JLO113" s="4"/>
      <c r="JLP113" s="4"/>
      <c r="JLQ113" s="4"/>
      <c r="JLR113" s="4"/>
      <c r="JLS113" s="4"/>
      <c r="JLT113" s="4"/>
      <c r="JLU113" s="4"/>
      <c r="JLV113" s="4"/>
      <c r="JLW113" s="4"/>
      <c r="JLX113" s="4"/>
      <c r="JLY113" s="4"/>
      <c r="JLZ113" s="4"/>
      <c r="JMA113" s="4"/>
      <c r="JMB113" s="4"/>
      <c r="JMC113" s="4"/>
      <c r="JMD113" s="4"/>
      <c r="JME113" s="4"/>
      <c r="JMF113" s="4"/>
      <c r="JMG113" s="4"/>
      <c r="JMH113" s="4"/>
      <c r="JMI113" s="4"/>
      <c r="JMJ113" s="4"/>
      <c r="JMK113" s="4"/>
      <c r="JML113" s="4"/>
      <c r="JMM113" s="4"/>
      <c r="JMN113" s="4"/>
      <c r="JMO113" s="4"/>
      <c r="JMP113" s="4"/>
      <c r="JMQ113" s="4"/>
      <c r="JMR113" s="4"/>
      <c r="JMS113" s="4"/>
      <c r="JMT113" s="4"/>
      <c r="JMU113" s="4"/>
      <c r="JMV113" s="4"/>
      <c r="JMW113" s="4"/>
      <c r="JMX113" s="4"/>
      <c r="JMY113" s="4"/>
      <c r="JMZ113" s="4"/>
      <c r="JNA113" s="4"/>
      <c r="JNB113" s="4"/>
      <c r="JNC113" s="4"/>
      <c r="JND113" s="4"/>
      <c r="JNE113" s="4"/>
      <c r="JNF113" s="4"/>
      <c r="JNG113" s="4"/>
      <c r="JNH113" s="4"/>
      <c r="JNI113" s="4"/>
      <c r="JNJ113" s="4"/>
      <c r="JNK113" s="4"/>
      <c r="JNL113" s="4"/>
      <c r="JNM113" s="4"/>
      <c r="JNN113" s="4"/>
      <c r="JNO113" s="4"/>
      <c r="JNP113" s="4"/>
      <c r="JNQ113" s="4"/>
      <c r="JNR113" s="4"/>
      <c r="JNS113" s="4"/>
      <c r="JNT113" s="4"/>
      <c r="JNU113" s="4"/>
      <c r="JNV113" s="4"/>
      <c r="JNW113" s="4"/>
      <c r="JNX113" s="4"/>
      <c r="JNY113" s="4"/>
      <c r="JNZ113" s="4"/>
      <c r="JOA113" s="4"/>
      <c r="JOB113" s="4"/>
      <c r="JOC113" s="4"/>
      <c r="JOD113" s="4"/>
      <c r="JOE113" s="4"/>
      <c r="JOF113" s="4"/>
      <c r="JOG113" s="4"/>
      <c r="JOH113" s="4"/>
      <c r="JOI113" s="4"/>
      <c r="JOJ113" s="4"/>
      <c r="JOK113" s="4"/>
      <c r="JOL113" s="4"/>
      <c r="JOM113" s="4"/>
      <c r="JON113" s="4"/>
      <c r="JOO113" s="4"/>
      <c r="JOP113" s="4"/>
      <c r="JOQ113" s="4"/>
      <c r="JOR113" s="4"/>
      <c r="JOS113" s="4"/>
      <c r="JOT113" s="4"/>
      <c r="JOU113" s="4"/>
      <c r="JOV113" s="4"/>
      <c r="JOW113" s="4"/>
      <c r="JOX113" s="4"/>
      <c r="JOY113" s="4"/>
      <c r="JOZ113" s="4"/>
      <c r="JPA113" s="4"/>
      <c r="JPB113" s="4"/>
      <c r="JPC113" s="4"/>
      <c r="JPD113" s="4"/>
      <c r="JPE113" s="4"/>
      <c r="JPF113" s="4"/>
      <c r="JPG113" s="4"/>
      <c r="JPH113" s="4"/>
      <c r="JPI113" s="4"/>
      <c r="JPJ113" s="4"/>
      <c r="JPK113" s="4"/>
      <c r="JPL113" s="4"/>
      <c r="JPM113" s="4"/>
      <c r="JPN113" s="4"/>
      <c r="JPO113" s="4"/>
      <c r="JPP113" s="4"/>
      <c r="JPQ113" s="4"/>
      <c r="JPR113" s="4"/>
      <c r="JPS113" s="4"/>
      <c r="JPT113" s="4"/>
      <c r="JPU113" s="4"/>
      <c r="JPV113" s="4"/>
      <c r="JPW113" s="4"/>
      <c r="JPX113" s="4"/>
      <c r="JPY113" s="4"/>
      <c r="JPZ113" s="4"/>
      <c r="JQA113" s="4"/>
      <c r="JQB113" s="4"/>
      <c r="JQC113" s="4"/>
      <c r="JQD113" s="4"/>
      <c r="JQE113" s="4"/>
      <c r="JQF113" s="4"/>
      <c r="JQG113" s="4"/>
      <c r="JQH113" s="4"/>
      <c r="JQI113" s="4"/>
      <c r="JQJ113" s="4"/>
      <c r="JQK113" s="4"/>
      <c r="JQL113" s="4"/>
      <c r="JQM113" s="4"/>
      <c r="JQN113" s="4"/>
      <c r="JQO113" s="4"/>
      <c r="JQP113" s="4"/>
      <c r="JQQ113" s="4"/>
      <c r="JQR113" s="4"/>
      <c r="JQS113" s="4"/>
      <c r="JQT113" s="4"/>
      <c r="JQU113" s="4"/>
      <c r="JQV113" s="4"/>
      <c r="JQW113" s="4"/>
      <c r="JQX113" s="4"/>
      <c r="JQY113" s="4"/>
      <c r="JQZ113" s="4"/>
      <c r="JRA113" s="4"/>
      <c r="JRB113" s="4"/>
      <c r="JRC113" s="4"/>
      <c r="JRD113" s="4"/>
      <c r="JRE113" s="4"/>
      <c r="JRF113" s="4"/>
      <c r="JRG113" s="4"/>
      <c r="JRH113" s="4"/>
      <c r="JRI113" s="4"/>
      <c r="JRJ113" s="4"/>
      <c r="JRK113" s="4"/>
      <c r="JRL113" s="4"/>
      <c r="JRM113" s="4"/>
      <c r="JRN113" s="4"/>
      <c r="JRO113" s="4"/>
      <c r="JRP113" s="4"/>
      <c r="JRQ113" s="4"/>
      <c r="JRR113" s="4"/>
      <c r="JRS113" s="4"/>
      <c r="JRT113" s="4"/>
      <c r="JRU113" s="4"/>
      <c r="JRV113" s="4"/>
      <c r="JRW113" s="4"/>
      <c r="JRX113" s="4"/>
      <c r="JRY113" s="4"/>
      <c r="JRZ113" s="4"/>
      <c r="JSA113" s="4"/>
      <c r="JSB113" s="4"/>
      <c r="JSC113" s="4"/>
      <c r="JSD113" s="4"/>
      <c r="JSE113" s="4"/>
      <c r="JSF113" s="4"/>
      <c r="JSG113" s="4"/>
      <c r="JSH113" s="4"/>
      <c r="JSI113" s="4"/>
      <c r="JSJ113" s="4"/>
      <c r="JSK113" s="4"/>
      <c r="JSL113" s="4"/>
      <c r="JSM113" s="4"/>
      <c r="JSN113" s="4"/>
      <c r="JSO113" s="4"/>
      <c r="JSP113" s="4"/>
      <c r="JSQ113" s="4"/>
      <c r="JSR113" s="4"/>
      <c r="JSS113" s="4"/>
      <c r="JST113" s="4"/>
      <c r="JSU113" s="4"/>
      <c r="JSV113" s="4"/>
      <c r="JSW113" s="4"/>
      <c r="JSX113" s="4"/>
      <c r="JSY113" s="4"/>
      <c r="JSZ113" s="4"/>
      <c r="JTA113" s="4"/>
      <c r="JTB113" s="4"/>
      <c r="JTC113" s="4"/>
      <c r="JTD113" s="4"/>
      <c r="JTE113" s="4"/>
      <c r="JTF113" s="4"/>
      <c r="JTG113" s="4"/>
      <c r="JTH113" s="4"/>
      <c r="JTI113" s="4"/>
      <c r="JTJ113" s="4"/>
      <c r="JTK113" s="4"/>
      <c r="JTL113" s="4"/>
      <c r="JTM113" s="4"/>
      <c r="JTN113" s="4"/>
      <c r="JTO113" s="4"/>
      <c r="JTP113" s="4"/>
      <c r="JTQ113" s="4"/>
      <c r="JTR113" s="4"/>
      <c r="JTS113" s="4"/>
      <c r="JTT113" s="4"/>
      <c r="JTU113" s="4"/>
      <c r="JTV113" s="4"/>
      <c r="JTW113" s="4"/>
      <c r="JTX113" s="4"/>
      <c r="JTY113" s="4"/>
      <c r="JTZ113" s="4"/>
      <c r="JUA113" s="4"/>
      <c r="JUB113" s="4"/>
      <c r="JUC113" s="4"/>
      <c r="JUD113" s="4"/>
      <c r="JUE113" s="4"/>
      <c r="JUF113" s="4"/>
      <c r="JUG113" s="4"/>
      <c r="JUH113" s="4"/>
      <c r="JUI113" s="4"/>
      <c r="JUJ113" s="4"/>
      <c r="JUK113" s="4"/>
      <c r="JUL113" s="4"/>
      <c r="JUM113" s="4"/>
      <c r="JUN113" s="4"/>
      <c r="JUO113" s="4"/>
      <c r="JUP113" s="4"/>
      <c r="JUQ113" s="4"/>
      <c r="JUR113" s="4"/>
      <c r="JUS113" s="4"/>
      <c r="JUT113" s="4"/>
      <c r="JUU113" s="4"/>
      <c r="JUV113" s="4"/>
      <c r="JUW113" s="4"/>
      <c r="JUX113" s="4"/>
      <c r="JUY113" s="4"/>
      <c r="JUZ113" s="4"/>
      <c r="JVA113" s="4"/>
      <c r="JVB113" s="4"/>
      <c r="JVC113" s="4"/>
      <c r="JVD113" s="4"/>
      <c r="JVE113" s="4"/>
      <c r="JVF113" s="4"/>
      <c r="JVG113" s="4"/>
      <c r="JVH113" s="4"/>
      <c r="JVI113" s="4"/>
      <c r="JVJ113" s="4"/>
      <c r="JVK113" s="4"/>
      <c r="JVL113" s="4"/>
      <c r="JVM113" s="4"/>
      <c r="JVN113" s="4"/>
      <c r="JVO113" s="4"/>
      <c r="JVP113" s="4"/>
      <c r="JVQ113" s="4"/>
      <c r="JVR113" s="4"/>
      <c r="JVS113" s="4"/>
      <c r="JVT113" s="4"/>
      <c r="JVU113" s="4"/>
      <c r="JVV113" s="4"/>
      <c r="JVW113" s="4"/>
      <c r="JVX113" s="4"/>
      <c r="JVY113" s="4"/>
      <c r="JVZ113" s="4"/>
      <c r="JWA113" s="4"/>
      <c r="JWB113" s="4"/>
      <c r="JWC113" s="4"/>
      <c r="JWD113" s="4"/>
      <c r="JWE113" s="4"/>
      <c r="JWF113" s="4"/>
      <c r="JWG113" s="4"/>
      <c r="JWH113" s="4"/>
      <c r="JWI113" s="4"/>
      <c r="JWJ113" s="4"/>
      <c r="JWK113" s="4"/>
      <c r="JWL113" s="4"/>
      <c r="JWM113" s="4"/>
      <c r="JWN113" s="4"/>
      <c r="JWO113" s="4"/>
      <c r="JWP113" s="4"/>
      <c r="JWQ113" s="4"/>
      <c r="JWR113" s="4"/>
      <c r="JWS113" s="4"/>
      <c r="JWT113" s="4"/>
      <c r="JWU113" s="4"/>
      <c r="JWV113" s="4"/>
      <c r="JWW113" s="4"/>
      <c r="JWX113" s="4"/>
      <c r="JWY113" s="4"/>
      <c r="JWZ113" s="4"/>
      <c r="JXA113" s="4"/>
      <c r="JXB113" s="4"/>
      <c r="JXC113" s="4"/>
      <c r="JXD113" s="4"/>
      <c r="JXE113" s="4"/>
      <c r="JXF113" s="4"/>
      <c r="JXG113" s="4"/>
      <c r="JXH113" s="4"/>
      <c r="JXI113" s="4"/>
      <c r="JXJ113" s="4"/>
      <c r="JXK113" s="4"/>
      <c r="JXL113" s="4"/>
      <c r="JXM113" s="4"/>
      <c r="JXN113" s="4"/>
      <c r="JXO113" s="4"/>
      <c r="JXP113" s="4"/>
      <c r="JXQ113" s="4"/>
      <c r="JXR113" s="4"/>
      <c r="JXS113" s="4"/>
      <c r="JXT113" s="4"/>
      <c r="JXU113" s="4"/>
      <c r="JXV113" s="4"/>
      <c r="JXW113" s="4"/>
      <c r="JXX113" s="4"/>
      <c r="JXY113" s="4"/>
      <c r="JXZ113" s="4"/>
      <c r="JYA113" s="4"/>
      <c r="JYB113" s="4"/>
      <c r="JYC113" s="4"/>
      <c r="JYD113" s="4"/>
      <c r="JYE113" s="4"/>
      <c r="JYF113" s="4"/>
      <c r="JYG113" s="4"/>
      <c r="JYH113" s="4"/>
      <c r="JYI113" s="4"/>
      <c r="JYJ113" s="4"/>
      <c r="JYK113" s="4"/>
      <c r="JYL113" s="4"/>
      <c r="JYM113" s="4"/>
      <c r="JYN113" s="4"/>
      <c r="JYO113" s="4"/>
      <c r="JYP113" s="4"/>
      <c r="JYQ113" s="4"/>
      <c r="JYR113" s="4"/>
      <c r="JYS113" s="4"/>
      <c r="JYT113" s="4"/>
      <c r="JYU113" s="4"/>
      <c r="JYV113" s="4"/>
      <c r="JYW113" s="4"/>
      <c r="JYX113" s="4"/>
      <c r="JYY113" s="4"/>
      <c r="JYZ113" s="4"/>
      <c r="JZA113" s="4"/>
      <c r="JZB113" s="4"/>
      <c r="JZC113" s="4"/>
      <c r="JZD113" s="4"/>
      <c r="JZE113" s="4"/>
      <c r="JZF113" s="4"/>
      <c r="JZG113" s="4"/>
      <c r="JZH113" s="4"/>
      <c r="JZI113" s="4"/>
      <c r="JZJ113" s="4"/>
      <c r="JZK113" s="4"/>
      <c r="JZL113" s="4"/>
      <c r="JZM113" s="4"/>
      <c r="JZN113" s="4"/>
      <c r="JZO113" s="4"/>
      <c r="JZP113" s="4"/>
      <c r="JZQ113" s="4"/>
      <c r="JZR113" s="4"/>
      <c r="JZS113" s="4"/>
      <c r="JZT113" s="4"/>
      <c r="JZU113" s="4"/>
      <c r="JZV113" s="4"/>
      <c r="JZW113" s="4"/>
      <c r="JZX113" s="4"/>
      <c r="JZY113" s="4"/>
      <c r="JZZ113" s="4"/>
      <c r="KAA113" s="4"/>
      <c r="KAB113" s="4"/>
      <c r="KAC113" s="4"/>
      <c r="KAD113" s="4"/>
      <c r="KAE113" s="4"/>
      <c r="KAF113" s="4"/>
      <c r="KAG113" s="4"/>
      <c r="KAH113" s="4"/>
      <c r="KAI113" s="4"/>
      <c r="KAJ113" s="4"/>
      <c r="KAK113" s="4"/>
      <c r="KAL113" s="4"/>
      <c r="KAM113" s="4"/>
      <c r="KAN113" s="4"/>
      <c r="KAO113" s="4"/>
      <c r="KAP113" s="4"/>
      <c r="KAQ113" s="4"/>
      <c r="KAR113" s="4"/>
      <c r="KAS113" s="4"/>
      <c r="KAT113" s="4"/>
      <c r="KAU113" s="4"/>
      <c r="KAV113" s="4"/>
      <c r="KAW113" s="4"/>
      <c r="KAX113" s="4"/>
      <c r="KAY113" s="4"/>
      <c r="KAZ113" s="4"/>
      <c r="KBA113" s="4"/>
      <c r="KBB113" s="4"/>
      <c r="KBC113" s="4"/>
      <c r="KBD113" s="4"/>
      <c r="KBE113" s="4"/>
      <c r="KBF113" s="4"/>
      <c r="KBG113" s="4"/>
      <c r="KBH113" s="4"/>
      <c r="KBI113" s="4"/>
      <c r="KBJ113" s="4"/>
      <c r="KBK113" s="4"/>
      <c r="KBL113" s="4"/>
      <c r="KBM113" s="4"/>
      <c r="KBN113" s="4"/>
      <c r="KBO113" s="4"/>
      <c r="KBP113" s="4"/>
      <c r="KBQ113" s="4"/>
      <c r="KBR113" s="4"/>
      <c r="KBS113" s="4"/>
      <c r="KBT113" s="4"/>
      <c r="KBU113" s="4"/>
      <c r="KBV113" s="4"/>
      <c r="KBW113" s="4"/>
      <c r="KBX113" s="4"/>
      <c r="KBY113" s="4"/>
      <c r="KBZ113" s="4"/>
      <c r="KCA113" s="4"/>
      <c r="KCB113" s="4"/>
      <c r="KCC113" s="4"/>
      <c r="KCD113" s="4"/>
      <c r="KCE113" s="4"/>
      <c r="KCF113" s="4"/>
      <c r="KCG113" s="4"/>
      <c r="KCH113" s="4"/>
      <c r="KCI113" s="4"/>
      <c r="KCJ113" s="4"/>
      <c r="KCK113" s="4"/>
      <c r="KCL113" s="4"/>
      <c r="KCM113" s="4"/>
      <c r="KCN113" s="4"/>
      <c r="KCO113" s="4"/>
      <c r="KCP113" s="4"/>
      <c r="KCQ113" s="4"/>
      <c r="KCR113" s="4"/>
      <c r="KCS113" s="4"/>
      <c r="KCT113" s="4"/>
      <c r="KCU113" s="4"/>
      <c r="KCV113" s="4"/>
      <c r="KCW113" s="4"/>
      <c r="KCX113" s="4"/>
      <c r="KCY113" s="4"/>
      <c r="KCZ113" s="4"/>
      <c r="KDA113" s="4"/>
      <c r="KDB113" s="4"/>
      <c r="KDC113" s="4"/>
      <c r="KDD113" s="4"/>
      <c r="KDE113" s="4"/>
      <c r="KDF113" s="4"/>
      <c r="KDG113" s="4"/>
      <c r="KDH113" s="4"/>
      <c r="KDI113" s="4"/>
      <c r="KDJ113" s="4"/>
      <c r="KDK113" s="4"/>
      <c r="KDL113" s="4"/>
      <c r="KDM113" s="4"/>
      <c r="KDN113" s="4"/>
      <c r="KDO113" s="4"/>
      <c r="KDP113" s="4"/>
      <c r="KDQ113" s="4"/>
      <c r="KDR113" s="4"/>
      <c r="KDS113" s="4"/>
      <c r="KDT113" s="4"/>
      <c r="KDU113" s="4"/>
      <c r="KDV113" s="4"/>
      <c r="KDW113" s="4"/>
      <c r="KDX113" s="4"/>
      <c r="KDY113" s="4"/>
      <c r="KDZ113" s="4"/>
      <c r="KEA113" s="4"/>
      <c r="KEB113" s="4"/>
      <c r="KEC113" s="4"/>
      <c r="KED113" s="4"/>
      <c r="KEE113" s="4"/>
      <c r="KEF113" s="4"/>
      <c r="KEG113" s="4"/>
      <c r="KEH113" s="4"/>
      <c r="KEI113" s="4"/>
      <c r="KEJ113" s="4"/>
      <c r="KEK113" s="4"/>
      <c r="KEL113" s="4"/>
      <c r="KEM113" s="4"/>
      <c r="KEN113" s="4"/>
      <c r="KEO113" s="4"/>
      <c r="KEP113" s="4"/>
      <c r="KEQ113" s="4"/>
      <c r="KER113" s="4"/>
      <c r="KES113" s="4"/>
      <c r="KET113" s="4"/>
      <c r="KEU113" s="4"/>
      <c r="KEV113" s="4"/>
      <c r="KEW113" s="4"/>
      <c r="KEX113" s="4"/>
      <c r="KEY113" s="4"/>
      <c r="KEZ113" s="4"/>
      <c r="KFA113" s="4"/>
      <c r="KFB113" s="4"/>
      <c r="KFC113" s="4"/>
      <c r="KFD113" s="4"/>
      <c r="KFE113" s="4"/>
      <c r="KFF113" s="4"/>
      <c r="KFG113" s="4"/>
      <c r="KFH113" s="4"/>
      <c r="KFI113" s="4"/>
      <c r="KFJ113" s="4"/>
      <c r="KFK113" s="4"/>
      <c r="KFL113" s="4"/>
      <c r="KFM113" s="4"/>
      <c r="KFN113" s="4"/>
      <c r="KFO113" s="4"/>
      <c r="KFP113" s="4"/>
      <c r="KFQ113" s="4"/>
      <c r="KFR113" s="4"/>
      <c r="KFS113" s="4"/>
      <c r="KFT113" s="4"/>
      <c r="KFU113" s="4"/>
      <c r="KFV113" s="4"/>
      <c r="KFW113" s="4"/>
      <c r="KFX113" s="4"/>
      <c r="KFY113" s="4"/>
      <c r="KFZ113" s="4"/>
      <c r="KGA113" s="4"/>
      <c r="KGB113" s="4"/>
      <c r="KGC113" s="4"/>
      <c r="KGD113" s="4"/>
      <c r="KGE113" s="4"/>
      <c r="KGF113" s="4"/>
      <c r="KGG113" s="4"/>
      <c r="KGH113" s="4"/>
      <c r="KGI113" s="4"/>
      <c r="KGJ113" s="4"/>
      <c r="KGK113" s="4"/>
      <c r="KGL113" s="4"/>
      <c r="KGM113" s="4"/>
      <c r="KGN113" s="4"/>
      <c r="KGO113" s="4"/>
      <c r="KGP113" s="4"/>
      <c r="KGQ113" s="4"/>
      <c r="KGR113" s="4"/>
      <c r="KGS113" s="4"/>
      <c r="KGT113" s="4"/>
      <c r="KGU113" s="4"/>
      <c r="KGV113" s="4"/>
      <c r="KGW113" s="4"/>
      <c r="KGX113" s="4"/>
      <c r="KGY113" s="4"/>
      <c r="KGZ113" s="4"/>
      <c r="KHA113" s="4"/>
      <c r="KHB113" s="4"/>
      <c r="KHC113" s="4"/>
      <c r="KHD113" s="4"/>
      <c r="KHE113" s="4"/>
      <c r="KHF113" s="4"/>
      <c r="KHG113" s="4"/>
      <c r="KHH113" s="4"/>
      <c r="KHI113" s="4"/>
      <c r="KHJ113" s="4"/>
      <c r="KHK113" s="4"/>
      <c r="KHL113" s="4"/>
      <c r="KHM113" s="4"/>
      <c r="KHN113" s="4"/>
      <c r="KHO113" s="4"/>
      <c r="KHP113" s="4"/>
      <c r="KHQ113" s="4"/>
      <c r="KHR113" s="4"/>
      <c r="KHS113" s="4"/>
      <c r="KHT113" s="4"/>
      <c r="KHU113" s="4"/>
      <c r="KHV113" s="4"/>
      <c r="KHW113" s="4"/>
      <c r="KHX113" s="4"/>
      <c r="KHY113" s="4"/>
      <c r="KHZ113" s="4"/>
      <c r="KIA113" s="4"/>
      <c r="KIB113" s="4"/>
      <c r="KIC113" s="4"/>
      <c r="KID113" s="4"/>
      <c r="KIE113" s="4"/>
      <c r="KIF113" s="4"/>
      <c r="KIG113" s="4"/>
      <c r="KIH113" s="4"/>
      <c r="KII113" s="4"/>
      <c r="KIJ113" s="4"/>
      <c r="KIK113" s="4"/>
      <c r="KIL113" s="4"/>
      <c r="KIM113" s="4"/>
      <c r="KIN113" s="4"/>
      <c r="KIO113" s="4"/>
      <c r="KIP113" s="4"/>
      <c r="KIQ113" s="4"/>
      <c r="KIR113" s="4"/>
      <c r="KIS113" s="4"/>
      <c r="KIT113" s="4"/>
      <c r="KIU113" s="4"/>
      <c r="KIV113" s="4"/>
      <c r="KIW113" s="4"/>
      <c r="KIX113" s="4"/>
      <c r="KIY113" s="4"/>
      <c r="KIZ113" s="4"/>
      <c r="KJA113" s="4"/>
      <c r="KJB113" s="4"/>
      <c r="KJC113" s="4"/>
      <c r="KJD113" s="4"/>
      <c r="KJE113" s="4"/>
      <c r="KJF113" s="4"/>
      <c r="KJG113" s="4"/>
      <c r="KJH113" s="4"/>
      <c r="KJI113" s="4"/>
      <c r="KJJ113" s="4"/>
      <c r="KJK113" s="4"/>
      <c r="KJL113" s="4"/>
      <c r="KJM113" s="4"/>
      <c r="KJN113" s="4"/>
      <c r="KJO113" s="4"/>
      <c r="KJP113" s="4"/>
      <c r="KJQ113" s="4"/>
      <c r="KJR113" s="4"/>
      <c r="KJS113" s="4"/>
      <c r="KJT113" s="4"/>
      <c r="KJU113" s="4"/>
      <c r="KJV113" s="4"/>
      <c r="KJW113" s="4"/>
      <c r="KJX113" s="4"/>
      <c r="KJY113" s="4"/>
      <c r="KJZ113" s="4"/>
      <c r="KKA113" s="4"/>
      <c r="KKB113" s="4"/>
      <c r="KKC113" s="4"/>
      <c r="KKD113" s="4"/>
      <c r="KKE113" s="4"/>
      <c r="KKF113" s="4"/>
      <c r="KKG113" s="4"/>
      <c r="KKH113" s="4"/>
      <c r="KKI113" s="4"/>
      <c r="KKJ113" s="4"/>
      <c r="KKK113" s="4"/>
      <c r="KKL113" s="4"/>
      <c r="KKM113" s="4"/>
      <c r="KKN113" s="4"/>
      <c r="KKO113" s="4"/>
      <c r="KKP113" s="4"/>
      <c r="KKQ113" s="4"/>
      <c r="KKR113" s="4"/>
      <c r="KKS113" s="4"/>
      <c r="KKT113" s="4"/>
      <c r="KKU113" s="4"/>
      <c r="KKV113" s="4"/>
      <c r="KKW113" s="4"/>
      <c r="KKX113" s="4"/>
      <c r="KKY113" s="4"/>
      <c r="KKZ113" s="4"/>
      <c r="KLA113" s="4"/>
      <c r="KLB113" s="4"/>
      <c r="KLC113" s="4"/>
      <c r="KLD113" s="4"/>
      <c r="KLE113" s="4"/>
      <c r="KLF113" s="4"/>
      <c r="KLG113" s="4"/>
      <c r="KLH113" s="4"/>
      <c r="KLI113" s="4"/>
      <c r="KLJ113" s="4"/>
      <c r="KLK113" s="4"/>
      <c r="KLL113" s="4"/>
      <c r="KLM113" s="4"/>
      <c r="KLN113" s="4"/>
      <c r="KLO113" s="4"/>
      <c r="KLP113" s="4"/>
      <c r="KLQ113" s="4"/>
      <c r="KLR113" s="4"/>
      <c r="KLS113" s="4"/>
      <c r="KLT113" s="4"/>
      <c r="KLU113" s="4"/>
      <c r="KLV113" s="4"/>
      <c r="KLW113" s="4"/>
      <c r="KLX113" s="4"/>
      <c r="KLY113" s="4"/>
      <c r="KLZ113" s="4"/>
      <c r="KMA113" s="4"/>
      <c r="KMB113" s="4"/>
      <c r="KMC113" s="4"/>
      <c r="KMD113" s="4"/>
      <c r="KME113" s="4"/>
      <c r="KMF113" s="4"/>
      <c r="KMG113" s="4"/>
      <c r="KMH113" s="4"/>
      <c r="KMI113" s="4"/>
      <c r="KMJ113" s="4"/>
      <c r="KMK113" s="4"/>
      <c r="KML113" s="4"/>
      <c r="KMM113" s="4"/>
      <c r="KMN113" s="4"/>
      <c r="KMO113" s="4"/>
      <c r="KMP113" s="4"/>
      <c r="KMQ113" s="4"/>
      <c r="KMR113" s="4"/>
      <c r="KMS113" s="4"/>
      <c r="KMT113" s="4"/>
      <c r="KMU113" s="4"/>
      <c r="KMV113" s="4"/>
      <c r="KMW113" s="4"/>
      <c r="KMX113" s="4"/>
      <c r="KMY113" s="4"/>
      <c r="KMZ113" s="4"/>
      <c r="KNA113" s="4"/>
      <c r="KNB113" s="4"/>
      <c r="KNC113" s="4"/>
      <c r="KND113" s="4"/>
      <c r="KNE113" s="4"/>
      <c r="KNF113" s="4"/>
      <c r="KNG113" s="4"/>
      <c r="KNH113" s="4"/>
      <c r="KNI113" s="4"/>
      <c r="KNJ113" s="4"/>
      <c r="KNK113" s="4"/>
      <c r="KNL113" s="4"/>
      <c r="KNM113" s="4"/>
      <c r="KNN113" s="4"/>
      <c r="KNO113" s="4"/>
      <c r="KNP113" s="4"/>
      <c r="KNQ113" s="4"/>
      <c r="KNR113" s="4"/>
      <c r="KNS113" s="4"/>
      <c r="KNT113" s="4"/>
      <c r="KNU113" s="4"/>
      <c r="KNV113" s="4"/>
      <c r="KNW113" s="4"/>
      <c r="KNX113" s="4"/>
      <c r="KNY113" s="4"/>
      <c r="KNZ113" s="4"/>
      <c r="KOA113" s="4"/>
      <c r="KOB113" s="4"/>
      <c r="KOC113" s="4"/>
      <c r="KOD113" s="4"/>
      <c r="KOE113" s="4"/>
      <c r="KOF113" s="4"/>
      <c r="KOG113" s="4"/>
      <c r="KOH113" s="4"/>
      <c r="KOI113" s="4"/>
      <c r="KOJ113" s="4"/>
      <c r="KOK113" s="4"/>
      <c r="KOL113" s="4"/>
      <c r="KOM113" s="4"/>
      <c r="KON113" s="4"/>
      <c r="KOO113" s="4"/>
      <c r="KOP113" s="4"/>
      <c r="KOQ113" s="4"/>
      <c r="KOR113" s="4"/>
      <c r="KOS113" s="4"/>
      <c r="KOT113" s="4"/>
      <c r="KOU113" s="4"/>
      <c r="KOV113" s="4"/>
      <c r="KOW113" s="4"/>
      <c r="KOX113" s="4"/>
      <c r="KOY113" s="4"/>
      <c r="KOZ113" s="4"/>
      <c r="KPA113" s="4"/>
      <c r="KPB113" s="4"/>
      <c r="KPC113" s="4"/>
      <c r="KPD113" s="4"/>
      <c r="KPE113" s="4"/>
      <c r="KPF113" s="4"/>
      <c r="KPG113" s="4"/>
      <c r="KPH113" s="4"/>
      <c r="KPI113" s="4"/>
      <c r="KPJ113" s="4"/>
      <c r="KPK113" s="4"/>
      <c r="KPL113" s="4"/>
      <c r="KPM113" s="4"/>
      <c r="KPN113" s="4"/>
      <c r="KPO113" s="4"/>
      <c r="KPP113" s="4"/>
      <c r="KPQ113" s="4"/>
      <c r="KPR113" s="4"/>
      <c r="KPS113" s="4"/>
      <c r="KPT113" s="4"/>
      <c r="KPU113" s="4"/>
      <c r="KPV113" s="4"/>
      <c r="KPW113" s="4"/>
      <c r="KPX113" s="4"/>
      <c r="KPY113" s="4"/>
      <c r="KPZ113" s="4"/>
      <c r="KQA113" s="4"/>
      <c r="KQB113" s="4"/>
      <c r="KQC113" s="4"/>
      <c r="KQD113" s="4"/>
      <c r="KQE113" s="4"/>
      <c r="KQF113" s="4"/>
      <c r="KQG113" s="4"/>
      <c r="KQH113" s="4"/>
      <c r="KQI113" s="4"/>
      <c r="KQJ113" s="4"/>
      <c r="KQK113" s="4"/>
      <c r="KQL113" s="4"/>
      <c r="KQM113" s="4"/>
      <c r="KQN113" s="4"/>
      <c r="KQO113" s="4"/>
      <c r="KQP113" s="4"/>
      <c r="KQQ113" s="4"/>
      <c r="KQR113" s="4"/>
      <c r="KQS113" s="4"/>
      <c r="KQT113" s="4"/>
      <c r="KQU113" s="4"/>
      <c r="KQV113" s="4"/>
      <c r="KQW113" s="4"/>
      <c r="KQX113" s="4"/>
      <c r="KQY113" s="4"/>
      <c r="KQZ113" s="4"/>
      <c r="KRA113" s="4"/>
      <c r="KRB113" s="4"/>
      <c r="KRC113" s="4"/>
      <c r="KRD113" s="4"/>
      <c r="KRE113" s="4"/>
      <c r="KRF113" s="4"/>
      <c r="KRG113" s="4"/>
      <c r="KRH113" s="4"/>
      <c r="KRI113" s="4"/>
      <c r="KRJ113" s="4"/>
      <c r="KRK113" s="4"/>
      <c r="KRL113" s="4"/>
      <c r="KRM113" s="4"/>
      <c r="KRN113" s="4"/>
      <c r="KRO113" s="4"/>
      <c r="KRP113" s="4"/>
      <c r="KRQ113" s="4"/>
      <c r="KRR113" s="4"/>
      <c r="KRS113" s="4"/>
      <c r="KRT113" s="4"/>
      <c r="KRU113" s="4"/>
      <c r="KRV113" s="4"/>
      <c r="KRW113" s="4"/>
      <c r="KRX113" s="4"/>
      <c r="KRY113" s="4"/>
      <c r="KRZ113" s="4"/>
      <c r="KSA113" s="4"/>
      <c r="KSB113" s="4"/>
      <c r="KSC113" s="4"/>
      <c r="KSD113" s="4"/>
      <c r="KSE113" s="4"/>
      <c r="KSF113" s="4"/>
      <c r="KSG113" s="4"/>
      <c r="KSH113" s="4"/>
      <c r="KSI113" s="4"/>
      <c r="KSJ113" s="4"/>
      <c r="KSK113" s="4"/>
      <c r="KSL113" s="4"/>
      <c r="KSM113" s="4"/>
      <c r="KSN113" s="4"/>
      <c r="KSO113" s="4"/>
      <c r="KSP113" s="4"/>
      <c r="KSQ113" s="4"/>
      <c r="KSR113" s="4"/>
      <c r="KSS113" s="4"/>
      <c r="KST113" s="4"/>
      <c r="KSU113" s="4"/>
      <c r="KSV113" s="4"/>
      <c r="KSW113" s="4"/>
      <c r="KSX113" s="4"/>
      <c r="KSY113" s="4"/>
      <c r="KSZ113" s="4"/>
      <c r="KTA113" s="4"/>
      <c r="KTB113" s="4"/>
      <c r="KTC113" s="4"/>
      <c r="KTD113" s="4"/>
      <c r="KTE113" s="4"/>
      <c r="KTF113" s="4"/>
      <c r="KTG113" s="4"/>
      <c r="KTH113" s="4"/>
      <c r="KTI113" s="4"/>
      <c r="KTJ113" s="4"/>
      <c r="KTK113" s="4"/>
      <c r="KTL113" s="4"/>
      <c r="KTM113" s="4"/>
      <c r="KTN113" s="4"/>
      <c r="KTO113" s="4"/>
      <c r="KTP113" s="4"/>
      <c r="KTQ113" s="4"/>
      <c r="KTR113" s="4"/>
      <c r="KTS113" s="4"/>
      <c r="KTT113" s="4"/>
      <c r="KTU113" s="4"/>
      <c r="KTV113" s="4"/>
      <c r="KTW113" s="4"/>
      <c r="KTX113" s="4"/>
      <c r="KTY113" s="4"/>
      <c r="KTZ113" s="4"/>
      <c r="KUA113" s="4"/>
      <c r="KUB113" s="4"/>
      <c r="KUC113" s="4"/>
      <c r="KUD113" s="4"/>
      <c r="KUE113" s="4"/>
      <c r="KUF113" s="4"/>
      <c r="KUG113" s="4"/>
      <c r="KUH113" s="4"/>
      <c r="KUI113" s="4"/>
      <c r="KUJ113" s="4"/>
      <c r="KUK113" s="4"/>
      <c r="KUL113" s="4"/>
      <c r="KUM113" s="4"/>
      <c r="KUN113" s="4"/>
      <c r="KUO113" s="4"/>
      <c r="KUP113" s="4"/>
      <c r="KUQ113" s="4"/>
      <c r="KUR113" s="4"/>
      <c r="KUS113" s="4"/>
      <c r="KUT113" s="4"/>
      <c r="KUU113" s="4"/>
      <c r="KUV113" s="4"/>
      <c r="KUW113" s="4"/>
      <c r="KUX113" s="4"/>
      <c r="KUY113" s="4"/>
      <c r="KUZ113" s="4"/>
      <c r="KVA113" s="4"/>
      <c r="KVB113" s="4"/>
      <c r="KVC113" s="4"/>
      <c r="KVD113" s="4"/>
      <c r="KVE113" s="4"/>
      <c r="KVF113" s="4"/>
      <c r="KVG113" s="4"/>
      <c r="KVH113" s="4"/>
      <c r="KVI113" s="4"/>
      <c r="KVJ113" s="4"/>
      <c r="KVK113" s="4"/>
      <c r="KVL113" s="4"/>
      <c r="KVM113" s="4"/>
      <c r="KVN113" s="4"/>
      <c r="KVO113" s="4"/>
      <c r="KVP113" s="4"/>
      <c r="KVQ113" s="4"/>
      <c r="KVR113" s="4"/>
      <c r="KVS113" s="4"/>
      <c r="KVT113" s="4"/>
      <c r="KVU113" s="4"/>
      <c r="KVV113" s="4"/>
      <c r="KVW113" s="4"/>
      <c r="KVX113" s="4"/>
      <c r="KVY113" s="4"/>
      <c r="KVZ113" s="4"/>
      <c r="KWA113" s="4"/>
      <c r="KWB113" s="4"/>
      <c r="KWC113" s="4"/>
      <c r="KWD113" s="4"/>
      <c r="KWE113" s="4"/>
      <c r="KWF113" s="4"/>
      <c r="KWG113" s="4"/>
      <c r="KWH113" s="4"/>
      <c r="KWI113" s="4"/>
      <c r="KWJ113" s="4"/>
      <c r="KWK113" s="4"/>
      <c r="KWL113" s="4"/>
      <c r="KWM113" s="4"/>
      <c r="KWN113" s="4"/>
      <c r="KWO113" s="4"/>
      <c r="KWP113" s="4"/>
      <c r="KWQ113" s="4"/>
      <c r="KWR113" s="4"/>
      <c r="KWS113" s="4"/>
      <c r="KWT113" s="4"/>
      <c r="KWU113" s="4"/>
      <c r="KWV113" s="4"/>
      <c r="KWW113" s="4"/>
      <c r="KWX113" s="4"/>
      <c r="KWY113" s="4"/>
      <c r="KWZ113" s="4"/>
      <c r="KXA113" s="4"/>
      <c r="KXB113" s="4"/>
      <c r="KXC113" s="4"/>
      <c r="KXD113" s="4"/>
      <c r="KXE113" s="4"/>
      <c r="KXF113" s="4"/>
      <c r="KXG113" s="4"/>
      <c r="KXH113" s="4"/>
      <c r="KXI113" s="4"/>
      <c r="KXJ113" s="4"/>
      <c r="KXK113" s="4"/>
      <c r="KXL113" s="4"/>
      <c r="KXM113" s="4"/>
      <c r="KXN113" s="4"/>
      <c r="KXO113" s="4"/>
      <c r="KXP113" s="4"/>
      <c r="KXQ113" s="4"/>
      <c r="KXR113" s="4"/>
      <c r="KXS113" s="4"/>
      <c r="KXT113" s="4"/>
      <c r="KXU113" s="4"/>
      <c r="KXV113" s="4"/>
      <c r="KXW113" s="4"/>
      <c r="KXX113" s="4"/>
      <c r="KXY113" s="4"/>
      <c r="KXZ113" s="4"/>
      <c r="KYA113" s="4"/>
      <c r="KYB113" s="4"/>
      <c r="KYC113" s="4"/>
      <c r="KYD113" s="4"/>
      <c r="KYE113" s="4"/>
      <c r="KYF113" s="4"/>
      <c r="KYG113" s="4"/>
      <c r="KYH113" s="4"/>
      <c r="KYI113" s="4"/>
      <c r="KYJ113" s="4"/>
      <c r="KYK113" s="4"/>
      <c r="KYL113" s="4"/>
      <c r="KYM113" s="4"/>
      <c r="KYN113" s="4"/>
      <c r="KYO113" s="4"/>
      <c r="KYP113" s="4"/>
      <c r="KYQ113" s="4"/>
      <c r="KYR113" s="4"/>
      <c r="KYS113" s="4"/>
      <c r="KYT113" s="4"/>
      <c r="KYU113" s="4"/>
      <c r="KYV113" s="4"/>
      <c r="KYW113" s="4"/>
      <c r="KYX113" s="4"/>
      <c r="KYY113" s="4"/>
      <c r="KYZ113" s="4"/>
      <c r="KZA113" s="4"/>
      <c r="KZB113" s="4"/>
      <c r="KZC113" s="4"/>
      <c r="KZD113" s="4"/>
      <c r="KZE113" s="4"/>
      <c r="KZF113" s="4"/>
      <c r="KZG113" s="4"/>
      <c r="KZH113" s="4"/>
      <c r="KZI113" s="4"/>
      <c r="KZJ113" s="4"/>
      <c r="KZK113" s="4"/>
      <c r="KZL113" s="4"/>
      <c r="KZM113" s="4"/>
      <c r="KZN113" s="4"/>
      <c r="KZO113" s="4"/>
      <c r="KZP113" s="4"/>
      <c r="KZQ113" s="4"/>
      <c r="KZR113" s="4"/>
      <c r="KZS113" s="4"/>
      <c r="KZT113" s="4"/>
      <c r="KZU113" s="4"/>
      <c r="KZV113" s="4"/>
      <c r="KZW113" s="4"/>
      <c r="KZX113" s="4"/>
      <c r="KZY113" s="4"/>
      <c r="KZZ113" s="4"/>
      <c r="LAA113" s="4"/>
      <c r="LAB113" s="4"/>
      <c r="LAC113" s="4"/>
      <c r="LAD113" s="4"/>
      <c r="LAE113" s="4"/>
      <c r="LAF113" s="4"/>
      <c r="LAG113" s="4"/>
      <c r="LAH113" s="4"/>
      <c r="LAI113" s="4"/>
      <c r="LAJ113" s="4"/>
      <c r="LAK113" s="4"/>
      <c r="LAL113" s="4"/>
      <c r="LAM113" s="4"/>
      <c r="LAN113" s="4"/>
      <c r="LAO113" s="4"/>
      <c r="LAP113" s="4"/>
      <c r="LAQ113" s="4"/>
      <c r="LAR113" s="4"/>
      <c r="LAS113" s="4"/>
      <c r="LAT113" s="4"/>
      <c r="LAU113" s="4"/>
      <c r="LAV113" s="4"/>
      <c r="LAW113" s="4"/>
      <c r="LAX113" s="4"/>
      <c r="LAY113" s="4"/>
      <c r="LAZ113" s="4"/>
      <c r="LBA113" s="4"/>
      <c r="LBB113" s="4"/>
      <c r="LBC113" s="4"/>
      <c r="LBD113" s="4"/>
      <c r="LBE113" s="4"/>
      <c r="LBF113" s="4"/>
      <c r="LBG113" s="4"/>
      <c r="LBH113" s="4"/>
      <c r="LBI113" s="4"/>
      <c r="LBJ113" s="4"/>
      <c r="LBK113" s="4"/>
      <c r="LBL113" s="4"/>
      <c r="LBM113" s="4"/>
      <c r="LBN113" s="4"/>
      <c r="LBO113" s="4"/>
      <c r="LBP113" s="4"/>
      <c r="LBQ113" s="4"/>
      <c r="LBR113" s="4"/>
      <c r="LBS113" s="4"/>
      <c r="LBT113" s="4"/>
      <c r="LBU113" s="4"/>
      <c r="LBV113" s="4"/>
      <c r="LBW113" s="4"/>
      <c r="LBX113" s="4"/>
      <c r="LBY113" s="4"/>
      <c r="LBZ113" s="4"/>
      <c r="LCA113" s="4"/>
      <c r="LCB113" s="4"/>
      <c r="LCC113" s="4"/>
      <c r="LCD113" s="4"/>
      <c r="LCE113" s="4"/>
      <c r="LCF113" s="4"/>
      <c r="LCG113" s="4"/>
      <c r="LCH113" s="4"/>
      <c r="LCI113" s="4"/>
      <c r="LCJ113" s="4"/>
      <c r="LCK113" s="4"/>
      <c r="LCL113" s="4"/>
      <c r="LCM113" s="4"/>
      <c r="LCN113" s="4"/>
      <c r="LCO113" s="4"/>
      <c r="LCP113" s="4"/>
      <c r="LCQ113" s="4"/>
      <c r="LCR113" s="4"/>
      <c r="LCS113" s="4"/>
      <c r="LCT113" s="4"/>
      <c r="LCU113" s="4"/>
      <c r="LCV113" s="4"/>
      <c r="LCW113" s="4"/>
      <c r="LCX113" s="4"/>
      <c r="LCY113" s="4"/>
      <c r="LCZ113" s="4"/>
      <c r="LDA113" s="4"/>
      <c r="LDB113" s="4"/>
      <c r="LDC113" s="4"/>
      <c r="LDD113" s="4"/>
      <c r="LDE113" s="4"/>
      <c r="LDF113" s="4"/>
      <c r="LDG113" s="4"/>
      <c r="LDH113" s="4"/>
      <c r="LDI113" s="4"/>
      <c r="LDJ113" s="4"/>
      <c r="LDK113" s="4"/>
      <c r="LDL113" s="4"/>
      <c r="LDM113" s="4"/>
      <c r="LDN113" s="4"/>
      <c r="LDO113" s="4"/>
      <c r="LDP113" s="4"/>
      <c r="LDQ113" s="4"/>
      <c r="LDR113" s="4"/>
      <c r="LDS113" s="4"/>
      <c r="LDT113" s="4"/>
      <c r="LDU113" s="4"/>
      <c r="LDV113" s="4"/>
      <c r="LDW113" s="4"/>
      <c r="LDX113" s="4"/>
      <c r="LDY113" s="4"/>
      <c r="LDZ113" s="4"/>
      <c r="LEA113" s="4"/>
      <c r="LEB113" s="4"/>
      <c r="LEC113" s="4"/>
      <c r="LED113" s="4"/>
      <c r="LEE113" s="4"/>
      <c r="LEF113" s="4"/>
      <c r="LEG113" s="4"/>
      <c r="LEH113" s="4"/>
      <c r="LEI113" s="4"/>
      <c r="LEJ113" s="4"/>
      <c r="LEK113" s="4"/>
      <c r="LEL113" s="4"/>
      <c r="LEM113" s="4"/>
      <c r="LEN113" s="4"/>
      <c r="LEO113" s="4"/>
      <c r="LEP113" s="4"/>
      <c r="LEQ113" s="4"/>
      <c r="LER113" s="4"/>
      <c r="LES113" s="4"/>
      <c r="LET113" s="4"/>
      <c r="LEU113" s="4"/>
      <c r="LEV113" s="4"/>
      <c r="LEW113" s="4"/>
      <c r="LEX113" s="4"/>
      <c r="LEY113" s="4"/>
      <c r="LEZ113" s="4"/>
      <c r="LFA113" s="4"/>
      <c r="LFB113" s="4"/>
      <c r="LFC113" s="4"/>
      <c r="LFD113" s="4"/>
      <c r="LFE113" s="4"/>
      <c r="LFF113" s="4"/>
      <c r="LFG113" s="4"/>
      <c r="LFH113" s="4"/>
      <c r="LFI113" s="4"/>
      <c r="LFJ113" s="4"/>
      <c r="LFK113" s="4"/>
      <c r="LFL113" s="4"/>
      <c r="LFM113" s="4"/>
      <c r="LFN113" s="4"/>
      <c r="LFO113" s="4"/>
      <c r="LFP113" s="4"/>
      <c r="LFQ113" s="4"/>
      <c r="LFR113" s="4"/>
      <c r="LFS113" s="4"/>
      <c r="LFT113" s="4"/>
      <c r="LFU113" s="4"/>
      <c r="LFV113" s="4"/>
      <c r="LFW113" s="4"/>
      <c r="LFX113" s="4"/>
      <c r="LFY113" s="4"/>
      <c r="LFZ113" s="4"/>
      <c r="LGA113" s="4"/>
      <c r="LGB113" s="4"/>
      <c r="LGC113" s="4"/>
      <c r="LGD113" s="4"/>
      <c r="LGE113" s="4"/>
      <c r="LGF113" s="4"/>
      <c r="LGG113" s="4"/>
      <c r="LGH113" s="4"/>
      <c r="LGI113" s="4"/>
      <c r="LGJ113" s="4"/>
      <c r="LGK113" s="4"/>
      <c r="LGL113" s="4"/>
      <c r="LGM113" s="4"/>
      <c r="LGN113" s="4"/>
      <c r="LGO113" s="4"/>
      <c r="LGP113" s="4"/>
      <c r="LGQ113" s="4"/>
      <c r="LGR113" s="4"/>
      <c r="LGS113" s="4"/>
      <c r="LGT113" s="4"/>
      <c r="LGU113" s="4"/>
      <c r="LGV113" s="4"/>
      <c r="LGW113" s="4"/>
      <c r="LGX113" s="4"/>
      <c r="LGY113" s="4"/>
      <c r="LGZ113" s="4"/>
      <c r="LHA113" s="4"/>
      <c r="LHB113" s="4"/>
      <c r="LHC113" s="4"/>
      <c r="LHD113" s="4"/>
      <c r="LHE113" s="4"/>
      <c r="LHF113" s="4"/>
      <c r="LHG113" s="4"/>
      <c r="LHH113" s="4"/>
      <c r="LHI113" s="4"/>
      <c r="LHJ113" s="4"/>
      <c r="LHK113" s="4"/>
      <c r="LHL113" s="4"/>
      <c r="LHM113" s="4"/>
      <c r="LHN113" s="4"/>
      <c r="LHO113" s="4"/>
      <c r="LHP113" s="4"/>
      <c r="LHQ113" s="4"/>
      <c r="LHR113" s="4"/>
      <c r="LHS113" s="4"/>
      <c r="LHT113" s="4"/>
      <c r="LHU113" s="4"/>
      <c r="LHV113" s="4"/>
      <c r="LHW113" s="4"/>
      <c r="LHX113" s="4"/>
      <c r="LHY113" s="4"/>
      <c r="LHZ113" s="4"/>
      <c r="LIA113" s="4"/>
      <c r="LIB113" s="4"/>
      <c r="LIC113" s="4"/>
      <c r="LID113" s="4"/>
      <c r="LIE113" s="4"/>
      <c r="LIF113" s="4"/>
      <c r="LIG113" s="4"/>
      <c r="LIH113" s="4"/>
      <c r="LII113" s="4"/>
      <c r="LIJ113" s="4"/>
      <c r="LIK113" s="4"/>
      <c r="LIL113" s="4"/>
      <c r="LIM113" s="4"/>
      <c r="LIN113" s="4"/>
      <c r="LIO113" s="4"/>
      <c r="LIP113" s="4"/>
      <c r="LIQ113" s="4"/>
      <c r="LIR113" s="4"/>
      <c r="LIS113" s="4"/>
      <c r="LIT113" s="4"/>
      <c r="LIU113" s="4"/>
      <c r="LIV113" s="4"/>
      <c r="LIW113" s="4"/>
      <c r="LIX113" s="4"/>
      <c r="LIY113" s="4"/>
      <c r="LIZ113" s="4"/>
      <c r="LJA113" s="4"/>
      <c r="LJB113" s="4"/>
      <c r="LJC113" s="4"/>
      <c r="LJD113" s="4"/>
      <c r="LJE113" s="4"/>
      <c r="LJF113" s="4"/>
      <c r="LJG113" s="4"/>
      <c r="LJH113" s="4"/>
      <c r="LJI113" s="4"/>
      <c r="LJJ113" s="4"/>
      <c r="LJK113" s="4"/>
      <c r="LJL113" s="4"/>
      <c r="LJM113" s="4"/>
      <c r="LJN113" s="4"/>
      <c r="LJO113" s="4"/>
      <c r="LJP113" s="4"/>
      <c r="LJQ113" s="4"/>
      <c r="LJR113" s="4"/>
      <c r="LJS113" s="4"/>
      <c r="LJT113" s="4"/>
      <c r="LJU113" s="4"/>
      <c r="LJV113" s="4"/>
      <c r="LJW113" s="4"/>
      <c r="LJX113" s="4"/>
      <c r="LJY113" s="4"/>
      <c r="LJZ113" s="4"/>
      <c r="LKA113" s="4"/>
      <c r="LKB113" s="4"/>
      <c r="LKC113" s="4"/>
      <c r="LKD113" s="4"/>
      <c r="LKE113" s="4"/>
      <c r="LKF113" s="4"/>
      <c r="LKG113" s="4"/>
      <c r="LKH113" s="4"/>
      <c r="LKI113" s="4"/>
      <c r="LKJ113" s="4"/>
      <c r="LKK113" s="4"/>
      <c r="LKL113" s="4"/>
      <c r="LKM113" s="4"/>
      <c r="LKN113" s="4"/>
      <c r="LKO113" s="4"/>
      <c r="LKP113" s="4"/>
      <c r="LKQ113" s="4"/>
      <c r="LKR113" s="4"/>
      <c r="LKS113" s="4"/>
      <c r="LKT113" s="4"/>
      <c r="LKU113" s="4"/>
      <c r="LKV113" s="4"/>
      <c r="LKW113" s="4"/>
      <c r="LKX113" s="4"/>
      <c r="LKY113" s="4"/>
      <c r="LKZ113" s="4"/>
      <c r="LLA113" s="4"/>
      <c r="LLB113" s="4"/>
      <c r="LLC113" s="4"/>
      <c r="LLD113" s="4"/>
      <c r="LLE113" s="4"/>
      <c r="LLF113" s="4"/>
      <c r="LLG113" s="4"/>
      <c r="LLH113" s="4"/>
      <c r="LLI113" s="4"/>
      <c r="LLJ113" s="4"/>
      <c r="LLK113" s="4"/>
      <c r="LLL113" s="4"/>
      <c r="LLM113" s="4"/>
      <c r="LLN113" s="4"/>
      <c r="LLO113" s="4"/>
      <c r="LLP113" s="4"/>
      <c r="LLQ113" s="4"/>
      <c r="LLR113" s="4"/>
      <c r="LLS113" s="4"/>
      <c r="LLT113" s="4"/>
      <c r="LLU113" s="4"/>
      <c r="LLV113" s="4"/>
      <c r="LLW113" s="4"/>
      <c r="LLX113" s="4"/>
      <c r="LLY113" s="4"/>
      <c r="LLZ113" s="4"/>
      <c r="LMA113" s="4"/>
      <c r="LMB113" s="4"/>
      <c r="LMC113" s="4"/>
      <c r="LMD113" s="4"/>
      <c r="LME113" s="4"/>
      <c r="LMF113" s="4"/>
      <c r="LMG113" s="4"/>
      <c r="LMH113" s="4"/>
      <c r="LMI113" s="4"/>
      <c r="LMJ113" s="4"/>
      <c r="LMK113" s="4"/>
      <c r="LML113" s="4"/>
      <c r="LMM113" s="4"/>
      <c r="LMN113" s="4"/>
      <c r="LMO113" s="4"/>
      <c r="LMP113" s="4"/>
      <c r="LMQ113" s="4"/>
      <c r="LMR113" s="4"/>
      <c r="LMS113" s="4"/>
      <c r="LMT113" s="4"/>
      <c r="LMU113" s="4"/>
      <c r="LMV113" s="4"/>
      <c r="LMW113" s="4"/>
      <c r="LMX113" s="4"/>
      <c r="LMY113" s="4"/>
      <c r="LMZ113" s="4"/>
      <c r="LNA113" s="4"/>
      <c r="LNB113" s="4"/>
      <c r="LNC113" s="4"/>
      <c r="LND113" s="4"/>
      <c r="LNE113" s="4"/>
      <c r="LNF113" s="4"/>
      <c r="LNG113" s="4"/>
      <c r="LNH113" s="4"/>
      <c r="LNI113" s="4"/>
      <c r="LNJ113" s="4"/>
      <c r="LNK113" s="4"/>
      <c r="LNL113" s="4"/>
      <c r="LNM113" s="4"/>
      <c r="LNN113" s="4"/>
      <c r="LNO113" s="4"/>
      <c r="LNP113" s="4"/>
      <c r="LNQ113" s="4"/>
      <c r="LNR113" s="4"/>
      <c r="LNS113" s="4"/>
      <c r="LNT113" s="4"/>
      <c r="LNU113" s="4"/>
      <c r="LNV113" s="4"/>
      <c r="LNW113" s="4"/>
      <c r="LNX113" s="4"/>
      <c r="LNY113" s="4"/>
      <c r="LNZ113" s="4"/>
      <c r="LOA113" s="4"/>
      <c r="LOB113" s="4"/>
      <c r="LOC113" s="4"/>
      <c r="LOD113" s="4"/>
      <c r="LOE113" s="4"/>
      <c r="LOF113" s="4"/>
      <c r="LOG113" s="4"/>
      <c r="LOH113" s="4"/>
      <c r="LOI113" s="4"/>
      <c r="LOJ113" s="4"/>
      <c r="LOK113" s="4"/>
      <c r="LOL113" s="4"/>
      <c r="LOM113" s="4"/>
      <c r="LON113" s="4"/>
      <c r="LOO113" s="4"/>
      <c r="LOP113" s="4"/>
      <c r="LOQ113" s="4"/>
      <c r="LOR113" s="4"/>
      <c r="LOS113" s="4"/>
      <c r="LOT113" s="4"/>
      <c r="LOU113" s="4"/>
      <c r="LOV113" s="4"/>
      <c r="LOW113" s="4"/>
      <c r="LOX113" s="4"/>
      <c r="LOY113" s="4"/>
      <c r="LOZ113" s="4"/>
      <c r="LPA113" s="4"/>
      <c r="LPB113" s="4"/>
      <c r="LPC113" s="4"/>
      <c r="LPD113" s="4"/>
      <c r="LPE113" s="4"/>
      <c r="LPF113" s="4"/>
      <c r="LPG113" s="4"/>
      <c r="LPH113" s="4"/>
      <c r="LPI113" s="4"/>
      <c r="LPJ113" s="4"/>
      <c r="LPK113" s="4"/>
      <c r="LPL113" s="4"/>
      <c r="LPM113" s="4"/>
      <c r="LPN113" s="4"/>
      <c r="LPO113" s="4"/>
      <c r="LPP113" s="4"/>
      <c r="LPQ113" s="4"/>
      <c r="LPR113" s="4"/>
      <c r="LPS113" s="4"/>
      <c r="LPT113" s="4"/>
      <c r="LPU113" s="4"/>
      <c r="LPV113" s="4"/>
      <c r="LPW113" s="4"/>
      <c r="LPX113" s="4"/>
      <c r="LPY113" s="4"/>
      <c r="LPZ113" s="4"/>
      <c r="LQA113" s="4"/>
      <c r="LQB113" s="4"/>
      <c r="LQC113" s="4"/>
      <c r="LQD113" s="4"/>
      <c r="LQE113" s="4"/>
      <c r="LQF113" s="4"/>
      <c r="LQG113" s="4"/>
      <c r="LQH113" s="4"/>
      <c r="LQI113" s="4"/>
      <c r="LQJ113" s="4"/>
      <c r="LQK113" s="4"/>
      <c r="LQL113" s="4"/>
      <c r="LQM113" s="4"/>
      <c r="LQN113" s="4"/>
      <c r="LQO113" s="4"/>
      <c r="LQP113" s="4"/>
      <c r="LQQ113" s="4"/>
      <c r="LQR113" s="4"/>
      <c r="LQS113" s="4"/>
      <c r="LQT113" s="4"/>
      <c r="LQU113" s="4"/>
      <c r="LQV113" s="4"/>
      <c r="LQW113" s="4"/>
      <c r="LQX113" s="4"/>
      <c r="LQY113" s="4"/>
      <c r="LQZ113" s="4"/>
      <c r="LRA113" s="4"/>
      <c r="LRB113" s="4"/>
      <c r="LRC113" s="4"/>
      <c r="LRD113" s="4"/>
      <c r="LRE113" s="4"/>
      <c r="LRF113" s="4"/>
      <c r="LRG113" s="4"/>
      <c r="LRH113" s="4"/>
      <c r="LRI113" s="4"/>
      <c r="LRJ113" s="4"/>
      <c r="LRK113" s="4"/>
      <c r="LRL113" s="4"/>
      <c r="LRM113" s="4"/>
      <c r="LRN113" s="4"/>
      <c r="LRO113" s="4"/>
      <c r="LRP113" s="4"/>
      <c r="LRQ113" s="4"/>
      <c r="LRR113" s="4"/>
      <c r="LRS113" s="4"/>
      <c r="LRT113" s="4"/>
      <c r="LRU113" s="4"/>
      <c r="LRV113" s="4"/>
      <c r="LRW113" s="4"/>
      <c r="LRX113" s="4"/>
      <c r="LRY113" s="4"/>
      <c r="LRZ113" s="4"/>
      <c r="LSA113" s="4"/>
      <c r="LSB113" s="4"/>
      <c r="LSC113" s="4"/>
      <c r="LSD113" s="4"/>
      <c r="LSE113" s="4"/>
      <c r="LSF113" s="4"/>
      <c r="LSG113" s="4"/>
      <c r="LSH113" s="4"/>
      <c r="LSI113" s="4"/>
      <c r="LSJ113" s="4"/>
      <c r="LSK113" s="4"/>
      <c r="LSL113" s="4"/>
      <c r="LSM113" s="4"/>
      <c r="LSN113" s="4"/>
      <c r="LSO113" s="4"/>
      <c r="LSP113" s="4"/>
      <c r="LSQ113" s="4"/>
      <c r="LSR113" s="4"/>
      <c r="LSS113" s="4"/>
      <c r="LST113" s="4"/>
      <c r="LSU113" s="4"/>
      <c r="LSV113" s="4"/>
      <c r="LSW113" s="4"/>
      <c r="LSX113" s="4"/>
      <c r="LSY113" s="4"/>
      <c r="LSZ113" s="4"/>
      <c r="LTA113" s="4"/>
      <c r="LTB113" s="4"/>
      <c r="LTC113" s="4"/>
      <c r="LTD113" s="4"/>
      <c r="LTE113" s="4"/>
      <c r="LTF113" s="4"/>
      <c r="LTG113" s="4"/>
      <c r="LTH113" s="4"/>
      <c r="LTI113" s="4"/>
      <c r="LTJ113" s="4"/>
      <c r="LTK113" s="4"/>
      <c r="LTL113" s="4"/>
      <c r="LTM113" s="4"/>
      <c r="LTN113" s="4"/>
      <c r="LTO113" s="4"/>
      <c r="LTP113" s="4"/>
      <c r="LTQ113" s="4"/>
      <c r="LTR113" s="4"/>
      <c r="LTS113" s="4"/>
      <c r="LTT113" s="4"/>
      <c r="LTU113" s="4"/>
      <c r="LTV113" s="4"/>
      <c r="LTW113" s="4"/>
      <c r="LTX113" s="4"/>
      <c r="LTY113" s="4"/>
      <c r="LTZ113" s="4"/>
      <c r="LUA113" s="4"/>
      <c r="LUB113" s="4"/>
      <c r="LUC113" s="4"/>
      <c r="LUD113" s="4"/>
      <c r="LUE113" s="4"/>
      <c r="LUF113" s="4"/>
      <c r="LUG113" s="4"/>
      <c r="LUH113" s="4"/>
      <c r="LUI113" s="4"/>
      <c r="LUJ113" s="4"/>
      <c r="LUK113" s="4"/>
      <c r="LUL113" s="4"/>
      <c r="LUM113" s="4"/>
      <c r="LUN113" s="4"/>
      <c r="LUO113" s="4"/>
      <c r="LUP113" s="4"/>
      <c r="LUQ113" s="4"/>
      <c r="LUR113" s="4"/>
      <c r="LUS113" s="4"/>
      <c r="LUT113" s="4"/>
      <c r="LUU113" s="4"/>
      <c r="LUV113" s="4"/>
      <c r="LUW113" s="4"/>
      <c r="LUX113" s="4"/>
      <c r="LUY113" s="4"/>
      <c r="LUZ113" s="4"/>
      <c r="LVA113" s="4"/>
      <c r="LVB113" s="4"/>
      <c r="LVC113" s="4"/>
      <c r="LVD113" s="4"/>
      <c r="LVE113" s="4"/>
      <c r="LVF113" s="4"/>
      <c r="LVG113" s="4"/>
      <c r="LVH113" s="4"/>
      <c r="LVI113" s="4"/>
      <c r="LVJ113" s="4"/>
      <c r="LVK113" s="4"/>
      <c r="LVL113" s="4"/>
      <c r="LVM113" s="4"/>
      <c r="LVN113" s="4"/>
      <c r="LVO113" s="4"/>
      <c r="LVP113" s="4"/>
      <c r="LVQ113" s="4"/>
      <c r="LVR113" s="4"/>
      <c r="LVS113" s="4"/>
      <c r="LVT113" s="4"/>
      <c r="LVU113" s="4"/>
      <c r="LVV113" s="4"/>
      <c r="LVW113" s="4"/>
      <c r="LVX113" s="4"/>
      <c r="LVY113" s="4"/>
      <c r="LVZ113" s="4"/>
      <c r="LWA113" s="4"/>
      <c r="LWB113" s="4"/>
      <c r="LWC113" s="4"/>
      <c r="LWD113" s="4"/>
      <c r="LWE113" s="4"/>
      <c r="LWF113" s="4"/>
      <c r="LWG113" s="4"/>
      <c r="LWH113" s="4"/>
      <c r="LWI113" s="4"/>
      <c r="LWJ113" s="4"/>
      <c r="LWK113" s="4"/>
      <c r="LWL113" s="4"/>
      <c r="LWM113" s="4"/>
      <c r="LWN113" s="4"/>
      <c r="LWO113" s="4"/>
      <c r="LWP113" s="4"/>
      <c r="LWQ113" s="4"/>
      <c r="LWR113" s="4"/>
      <c r="LWS113" s="4"/>
      <c r="LWT113" s="4"/>
      <c r="LWU113" s="4"/>
      <c r="LWV113" s="4"/>
      <c r="LWW113" s="4"/>
      <c r="LWX113" s="4"/>
      <c r="LWY113" s="4"/>
      <c r="LWZ113" s="4"/>
      <c r="LXA113" s="4"/>
      <c r="LXB113" s="4"/>
      <c r="LXC113" s="4"/>
      <c r="LXD113" s="4"/>
      <c r="LXE113" s="4"/>
      <c r="LXF113" s="4"/>
      <c r="LXG113" s="4"/>
      <c r="LXH113" s="4"/>
      <c r="LXI113" s="4"/>
      <c r="LXJ113" s="4"/>
      <c r="LXK113" s="4"/>
      <c r="LXL113" s="4"/>
      <c r="LXM113" s="4"/>
      <c r="LXN113" s="4"/>
      <c r="LXO113" s="4"/>
      <c r="LXP113" s="4"/>
      <c r="LXQ113" s="4"/>
      <c r="LXR113" s="4"/>
      <c r="LXS113" s="4"/>
      <c r="LXT113" s="4"/>
      <c r="LXU113" s="4"/>
      <c r="LXV113" s="4"/>
      <c r="LXW113" s="4"/>
      <c r="LXX113" s="4"/>
      <c r="LXY113" s="4"/>
      <c r="LXZ113" s="4"/>
      <c r="LYA113" s="4"/>
      <c r="LYB113" s="4"/>
      <c r="LYC113" s="4"/>
      <c r="LYD113" s="4"/>
      <c r="LYE113" s="4"/>
      <c r="LYF113" s="4"/>
      <c r="LYG113" s="4"/>
      <c r="LYH113" s="4"/>
      <c r="LYI113" s="4"/>
      <c r="LYJ113" s="4"/>
      <c r="LYK113" s="4"/>
      <c r="LYL113" s="4"/>
      <c r="LYM113" s="4"/>
      <c r="LYN113" s="4"/>
      <c r="LYO113" s="4"/>
      <c r="LYP113" s="4"/>
      <c r="LYQ113" s="4"/>
      <c r="LYR113" s="4"/>
      <c r="LYS113" s="4"/>
      <c r="LYT113" s="4"/>
      <c r="LYU113" s="4"/>
      <c r="LYV113" s="4"/>
      <c r="LYW113" s="4"/>
      <c r="LYX113" s="4"/>
      <c r="LYY113" s="4"/>
      <c r="LYZ113" s="4"/>
      <c r="LZA113" s="4"/>
      <c r="LZB113" s="4"/>
      <c r="LZC113" s="4"/>
      <c r="LZD113" s="4"/>
      <c r="LZE113" s="4"/>
      <c r="LZF113" s="4"/>
      <c r="LZG113" s="4"/>
      <c r="LZH113" s="4"/>
      <c r="LZI113" s="4"/>
      <c r="LZJ113" s="4"/>
      <c r="LZK113" s="4"/>
      <c r="LZL113" s="4"/>
      <c r="LZM113" s="4"/>
      <c r="LZN113" s="4"/>
      <c r="LZO113" s="4"/>
      <c r="LZP113" s="4"/>
      <c r="LZQ113" s="4"/>
      <c r="LZR113" s="4"/>
      <c r="LZS113" s="4"/>
      <c r="LZT113" s="4"/>
      <c r="LZU113" s="4"/>
      <c r="LZV113" s="4"/>
      <c r="LZW113" s="4"/>
      <c r="LZX113" s="4"/>
      <c r="LZY113" s="4"/>
      <c r="LZZ113" s="4"/>
      <c r="MAA113" s="4"/>
      <c r="MAB113" s="4"/>
      <c r="MAC113" s="4"/>
      <c r="MAD113" s="4"/>
      <c r="MAE113" s="4"/>
      <c r="MAF113" s="4"/>
      <c r="MAG113" s="4"/>
      <c r="MAH113" s="4"/>
      <c r="MAI113" s="4"/>
      <c r="MAJ113" s="4"/>
      <c r="MAK113" s="4"/>
      <c r="MAL113" s="4"/>
      <c r="MAM113" s="4"/>
      <c r="MAN113" s="4"/>
      <c r="MAO113" s="4"/>
      <c r="MAP113" s="4"/>
      <c r="MAQ113" s="4"/>
      <c r="MAR113" s="4"/>
      <c r="MAS113" s="4"/>
      <c r="MAT113" s="4"/>
      <c r="MAU113" s="4"/>
      <c r="MAV113" s="4"/>
      <c r="MAW113" s="4"/>
      <c r="MAX113" s="4"/>
      <c r="MAY113" s="4"/>
      <c r="MAZ113" s="4"/>
      <c r="MBA113" s="4"/>
      <c r="MBB113" s="4"/>
      <c r="MBC113" s="4"/>
      <c r="MBD113" s="4"/>
      <c r="MBE113" s="4"/>
      <c r="MBF113" s="4"/>
      <c r="MBG113" s="4"/>
      <c r="MBH113" s="4"/>
      <c r="MBI113" s="4"/>
      <c r="MBJ113" s="4"/>
      <c r="MBK113" s="4"/>
      <c r="MBL113" s="4"/>
      <c r="MBM113" s="4"/>
      <c r="MBN113" s="4"/>
      <c r="MBO113" s="4"/>
      <c r="MBP113" s="4"/>
      <c r="MBQ113" s="4"/>
      <c r="MBR113" s="4"/>
      <c r="MBS113" s="4"/>
      <c r="MBT113" s="4"/>
      <c r="MBU113" s="4"/>
      <c r="MBV113" s="4"/>
      <c r="MBW113" s="4"/>
      <c r="MBX113" s="4"/>
      <c r="MBY113" s="4"/>
      <c r="MBZ113" s="4"/>
      <c r="MCA113" s="4"/>
      <c r="MCB113" s="4"/>
      <c r="MCC113" s="4"/>
      <c r="MCD113" s="4"/>
      <c r="MCE113" s="4"/>
      <c r="MCF113" s="4"/>
      <c r="MCG113" s="4"/>
      <c r="MCH113" s="4"/>
      <c r="MCI113" s="4"/>
      <c r="MCJ113" s="4"/>
      <c r="MCK113" s="4"/>
      <c r="MCL113" s="4"/>
      <c r="MCM113" s="4"/>
      <c r="MCN113" s="4"/>
      <c r="MCO113" s="4"/>
      <c r="MCP113" s="4"/>
      <c r="MCQ113" s="4"/>
      <c r="MCR113" s="4"/>
      <c r="MCS113" s="4"/>
      <c r="MCT113" s="4"/>
      <c r="MCU113" s="4"/>
      <c r="MCV113" s="4"/>
      <c r="MCW113" s="4"/>
      <c r="MCX113" s="4"/>
      <c r="MCY113" s="4"/>
      <c r="MCZ113" s="4"/>
      <c r="MDA113" s="4"/>
      <c r="MDB113" s="4"/>
      <c r="MDC113" s="4"/>
      <c r="MDD113" s="4"/>
      <c r="MDE113" s="4"/>
      <c r="MDF113" s="4"/>
      <c r="MDG113" s="4"/>
      <c r="MDH113" s="4"/>
      <c r="MDI113" s="4"/>
      <c r="MDJ113" s="4"/>
      <c r="MDK113" s="4"/>
      <c r="MDL113" s="4"/>
      <c r="MDM113" s="4"/>
      <c r="MDN113" s="4"/>
      <c r="MDO113" s="4"/>
      <c r="MDP113" s="4"/>
      <c r="MDQ113" s="4"/>
      <c r="MDR113" s="4"/>
      <c r="MDS113" s="4"/>
      <c r="MDT113" s="4"/>
      <c r="MDU113" s="4"/>
      <c r="MDV113" s="4"/>
      <c r="MDW113" s="4"/>
      <c r="MDX113" s="4"/>
      <c r="MDY113" s="4"/>
      <c r="MDZ113" s="4"/>
      <c r="MEA113" s="4"/>
      <c r="MEB113" s="4"/>
      <c r="MEC113" s="4"/>
      <c r="MED113" s="4"/>
      <c r="MEE113" s="4"/>
      <c r="MEF113" s="4"/>
      <c r="MEG113" s="4"/>
      <c r="MEH113" s="4"/>
      <c r="MEI113" s="4"/>
      <c r="MEJ113" s="4"/>
      <c r="MEK113" s="4"/>
      <c r="MEL113" s="4"/>
      <c r="MEM113" s="4"/>
      <c r="MEN113" s="4"/>
      <c r="MEO113" s="4"/>
      <c r="MEP113" s="4"/>
      <c r="MEQ113" s="4"/>
      <c r="MER113" s="4"/>
      <c r="MES113" s="4"/>
      <c r="MET113" s="4"/>
      <c r="MEU113" s="4"/>
      <c r="MEV113" s="4"/>
      <c r="MEW113" s="4"/>
      <c r="MEX113" s="4"/>
      <c r="MEY113" s="4"/>
      <c r="MEZ113" s="4"/>
      <c r="MFA113" s="4"/>
      <c r="MFB113" s="4"/>
      <c r="MFC113" s="4"/>
      <c r="MFD113" s="4"/>
      <c r="MFE113" s="4"/>
      <c r="MFF113" s="4"/>
      <c r="MFG113" s="4"/>
      <c r="MFH113" s="4"/>
      <c r="MFI113" s="4"/>
      <c r="MFJ113" s="4"/>
      <c r="MFK113" s="4"/>
      <c r="MFL113" s="4"/>
      <c r="MFM113" s="4"/>
      <c r="MFN113" s="4"/>
      <c r="MFO113" s="4"/>
      <c r="MFP113" s="4"/>
      <c r="MFQ113" s="4"/>
      <c r="MFR113" s="4"/>
      <c r="MFS113" s="4"/>
      <c r="MFT113" s="4"/>
      <c r="MFU113" s="4"/>
      <c r="MFV113" s="4"/>
      <c r="MFW113" s="4"/>
      <c r="MFX113" s="4"/>
      <c r="MFY113" s="4"/>
      <c r="MFZ113" s="4"/>
      <c r="MGA113" s="4"/>
      <c r="MGB113" s="4"/>
      <c r="MGC113" s="4"/>
      <c r="MGD113" s="4"/>
      <c r="MGE113" s="4"/>
      <c r="MGF113" s="4"/>
      <c r="MGG113" s="4"/>
      <c r="MGH113" s="4"/>
      <c r="MGI113" s="4"/>
      <c r="MGJ113" s="4"/>
      <c r="MGK113" s="4"/>
      <c r="MGL113" s="4"/>
      <c r="MGM113" s="4"/>
      <c r="MGN113" s="4"/>
      <c r="MGO113" s="4"/>
      <c r="MGP113" s="4"/>
      <c r="MGQ113" s="4"/>
      <c r="MGR113" s="4"/>
      <c r="MGS113" s="4"/>
      <c r="MGT113" s="4"/>
      <c r="MGU113" s="4"/>
      <c r="MGV113" s="4"/>
      <c r="MGW113" s="4"/>
      <c r="MGX113" s="4"/>
      <c r="MGY113" s="4"/>
      <c r="MGZ113" s="4"/>
      <c r="MHA113" s="4"/>
      <c r="MHB113" s="4"/>
      <c r="MHC113" s="4"/>
      <c r="MHD113" s="4"/>
      <c r="MHE113" s="4"/>
      <c r="MHF113" s="4"/>
      <c r="MHG113" s="4"/>
      <c r="MHH113" s="4"/>
      <c r="MHI113" s="4"/>
      <c r="MHJ113" s="4"/>
      <c r="MHK113" s="4"/>
      <c r="MHL113" s="4"/>
      <c r="MHM113" s="4"/>
      <c r="MHN113" s="4"/>
      <c r="MHO113" s="4"/>
      <c r="MHP113" s="4"/>
      <c r="MHQ113" s="4"/>
      <c r="MHR113" s="4"/>
      <c r="MHS113" s="4"/>
      <c r="MHT113" s="4"/>
      <c r="MHU113" s="4"/>
      <c r="MHV113" s="4"/>
      <c r="MHW113" s="4"/>
      <c r="MHX113" s="4"/>
      <c r="MHY113" s="4"/>
      <c r="MHZ113" s="4"/>
      <c r="MIA113" s="4"/>
      <c r="MIB113" s="4"/>
      <c r="MIC113" s="4"/>
      <c r="MID113" s="4"/>
      <c r="MIE113" s="4"/>
      <c r="MIF113" s="4"/>
      <c r="MIG113" s="4"/>
      <c r="MIH113" s="4"/>
      <c r="MII113" s="4"/>
      <c r="MIJ113" s="4"/>
      <c r="MIK113" s="4"/>
      <c r="MIL113" s="4"/>
      <c r="MIM113" s="4"/>
      <c r="MIN113" s="4"/>
      <c r="MIO113" s="4"/>
      <c r="MIP113" s="4"/>
      <c r="MIQ113" s="4"/>
      <c r="MIR113" s="4"/>
      <c r="MIS113" s="4"/>
      <c r="MIT113" s="4"/>
      <c r="MIU113" s="4"/>
      <c r="MIV113" s="4"/>
      <c r="MIW113" s="4"/>
      <c r="MIX113" s="4"/>
      <c r="MIY113" s="4"/>
      <c r="MIZ113" s="4"/>
      <c r="MJA113" s="4"/>
      <c r="MJB113" s="4"/>
      <c r="MJC113" s="4"/>
      <c r="MJD113" s="4"/>
      <c r="MJE113" s="4"/>
      <c r="MJF113" s="4"/>
      <c r="MJG113" s="4"/>
      <c r="MJH113" s="4"/>
      <c r="MJI113" s="4"/>
      <c r="MJJ113" s="4"/>
      <c r="MJK113" s="4"/>
      <c r="MJL113" s="4"/>
      <c r="MJM113" s="4"/>
      <c r="MJN113" s="4"/>
      <c r="MJO113" s="4"/>
      <c r="MJP113" s="4"/>
      <c r="MJQ113" s="4"/>
      <c r="MJR113" s="4"/>
      <c r="MJS113" s="4"/>
      <c r="MJT113" s="4"/>
      <c r="MJU113" s="4"/>
      <c r="MJV113" s="4"/>
      <c r="MJW113" s="4"/>
      <c r="MJX113" s="4"/>
      <c r="MJY113" s="4"/>
      <c r="MJZ113" s="4"/>
      <c r="MKA113" s="4"/>
      <c r="MKB113" s="4"/>
      <c r="MKC113" s="4"/>
      <c r="MKD113" s="4"/>
      <c r="MKE113" s="4"/>
      <c r="MKF113" s="4"/>
      <c r="MKG113" s="4"/>
      <c r="MKH113" s="4"/>
      <c r="MKI113" s="4"/>
      <c r="MKJ113" s="4"/>
      <c r="MKK113" s="4"/>
      <c r="MKL113" s="4"/>
      <c r="MKM113" s="4"/>
      <c r="MKN113" s="4"/>
      <c r="MKO113" s="4"/>
      <c r="MKP113" s="4"/>
      <c r="MKQ113" s="4"/>
      <c r="MKR113" s="4"/>
      <c r="MKS113" s="4"/>
      <c r="MKT113" s="4"/>
      <c r="MKU113" s="4"/>
      <c r="MKV113" s="4"/>
      <c r="MKW113" s="4"/>
      <c r="MKX113" s="4"/>
      <c r="MKY113" s="4"/>
      <c r="MKZ113" s="4"/>
      <c r="MLA113" s="4"/>
      <c r="MLB113" s="4"/>
      <c r="MLC113" s="4"/>
      <c r="MLD113" s="4"/>
      <c r="MLE113" s="4"/>
      <c r="MLF113" s="4"/>
      <c r="MLG113" s="4"/>
      <c r="MLH113" s="4"/>
      <c r="MLI113" s="4"/>
      <c r="MLJ113" s="4"/>
      <c r="MLK113" s="4"/>
      <c r="MLL113" s="4"/>
      <c r="MLM113" s="4"/>
      <c r="MLN113" s="4"/>
      <c r="MLO113" s="4"/>
      <c r="MLP113" s="4"/>
      <c r="MLQ113" s="4"/>
      <c r="MLR113" s="4"/>
      <c r="MLS113" s="4"/>
      <c r="MLT113" s="4"/>
      <c r="MLU113" s="4"/>
      <c r="MLV113" s="4"/>
      <c r="MLW113" s="4"/>
      <c r="MLX113" s="4"/>
      <c r="MLY113" s="4"/>
      <c r="MLZ113" s="4"/>
      <c r="MMA113" s="4"/>
      <c r="MMB113" s="4"/>
      <c r="MMC113" s="4"/>
      <c r="MMD113" s="4"/>
      <c r="MME113" s="4"/>
      <c r="MMF113" s="4"/>
      <c r="MMG113" s="4"/>
      <c r="MMH113" s="4"/>
      <c r="MMI113" s="4"/>
      <c r="MMJ113" s="4"/>
      <c r="MMK113" s="4"/>
      <c r="MML113" s="4"/>
      <c r="MMM113" s="4"/>
      <c r="MMN113" s="4"/>
      <c r="MMO113" s="4"/>
      <c r="MMP113" s="4"/>
      <c r="MMQ113" s="4"/>
      <c r="MMR113" s="4"/>
      <c r="MMS113" s="4"/>
      <c r="MMT113" s="4"/>
      <c r="MMU113" s="4"/>
      <c r="MMV113" s="4"/>
      <c r="MMW113" s="4"/>
      <c r="MMX113" s="4"/>
      <c r="MMY113" s="4"/>
      <c r="MMZ113" s="4"/>
      <c r="MNA113" s="4"/>
      <c r="MNB113" s="4"/>
      <c r="MNC113" s="4"/>
      <c r="MND113" s="4"/>
      <c r="MNE113" s="4"/>
      <c r="MNF113" s="4"/>
      <c r="MNG113" s="4"/>
      <c r="MNH113" s="4"/>
      <c r="MNI113" s="4"/>
      <c r="MNJ113" s="4"/>
      <c r="MNK113" s="4"/>
      <c r="MNL113" s="4"/>
      <c r="MNM113" s="4"/>
      <c r="MNN113" s="4"/>
      <c r="MNO113" s="4"/>
      <c r="MNP113" s="4"/>
      <c r="MNQ113" s="4"/>
      <c r="MNR113" s="4"/>
      <c r="MNS113" s="4"/>
      <c r="MNT113" s="4"/>
      <c r="MNU113" s="4"/>
      <c r="MNV113" s="4"/>
      <c r="MNW113" s="4"/>
      <c r="MNX113" s="4"/>
      <c r="MNY113" s="4"/>
      <c r="MNZ113" s="4"/>
      <c r="MOA113" s="4"/>
      <c r="MOB113" s="4"/>
      <c r="MOC113" s="4"/>
      <c r="MOD113" s="4"/>
      <c r="MOE113" s="4"/>
      <c r="MOF113" s="4"/>
      <c r="MOG113" s="4"/>
      <c r="MOH113" s="4"/>
      <c r="MOI113" s="4"/>
      <c r="MOJ113" s="4"/>
      <c r="MOK113" s="4"/>
      <c r="MOL113" s="4"/>
      <c r="MOM113" s="4"/>
      <c r="MON113" s="4"/>
      <c r="MOO113" s="4"/>
      <c r="MOP113" s="4"/>
      <c r="MOQ113" s="4"/>
      <c r="MOR113" s="4"/>
      <c r="MOS113" s="4"/>
      <c r="MOT113" s="4"/>
      <c r="MOU113" s="4"/>
      <c r="MOV113" s="4"/>
      <c r="MOW113" s="4"/>
      <c r="MOX113" s="4"/>
      <c r="MOY113" s="4"/>
      <c r="MOZ113" s="4"/>
      <c r="MPA113" s="4"/>
      <c r="MPB113" s="4"/>
      <c r="MPC113" s="4"/>
      <c r="MPD113" s="4"/>
      <c r="MPE113" s="4"/>
      <c r="MPF113" s="4"/>
      <c r="MPG113" s="4"/>
      <c r="MPH113" s="4"/>
      <c r="MPI113" s="4"/>
      <c r="MPJ113" s="4"/>
      <c r="MPK113" s="4"/>
      <c r="MPL113" s="4"/>
      <c r="MPM113" s="4"/>
      <c r="MPN113" s="4"/>
      <c r="MPO113" s="4"/>
      <c r="MPP113" s="4"/>
      <c r="MPQ113" s="4"/>
      <c r="MPR113" s="4"/>
      <c r="MPS113" s="4"/>
      <c r="MPT113" s="4"/>
      <c r="MPU113" s="4"/>
      <c r="MPV113" s="4"/>
      <c r="MPW113" s="4"/>
      <c r="MPX113" s="4"/>
      <c r="MPY113" s="4"/>
      <c r="MPZ113" s="4"/>
      <c r="MQA113" s="4"/>
      <c r="MQB113" s="4"/>
      <c r="MQC113" s="4"/>
      <c r="MQD113" s="4"/>
      <c r="MQE113" s="4"/>
      <c r="MQF113" s="4"/>
      <c r="MQG113" s="4"/>
      <c r="MQH113" s="4"/>
      <c r="MQI113" s="4"/>
      <c r="MQJ113" s="4"/>
      <c r="MQK113" s="4"/>
      <c r="MQL113" s="4"/>
      <c r="MQM113" s="4"/>
      <c r="MQN113" s="4"/>
      <c r="MQO113" s="4"/>
      <c r="MQP113" s="4"/>
      <c r="MQQ113" s="4"/>
      <c r="MQR113" s="4"/>
      <c r="MQS113" s="4"/>
      <c r="MQT113" s="4"/>
      <c r="MQU113" s="4"/>
      <c r="MQV113" s="4"/>
      <c r="MQW113" s="4"/>
      <c r="MQX113" s="4"/>
      <c r="MQY113" s="4"/>
      <c r="MQZ113" s="4"/>
      <c r="MRA113" s="4"/>
      <c r="MRB113" s="4"/>
      <c r="MRC113" s="4"/>
      <c r="MRD113" s="4"/>
      <c r="MRE113" s="4"/>
      <c r="MRF113" s="4"/>
      <c r="MRG113" s="4"/>
      <c r="MRH113" s="4"/>
      <c r="MRI113" s="4"/>
      <c r="MRJ113" s="4"/>
      <c r="MRK113" s="4"/>
      <c r="MRL113" s="4"/>
      <c r="MRM113" s="4"/>
      <c r="MRN113" s="4"/>
      <c r="MRO113" s="4"/>
      <c r="MRP113" s="4"/>
      <c r="MRQ113" s="4"/>
      <c r="MRR113" s="4"/>
      <c r="MRS113" s="4"/>
      <c r="MRT113" s="4"/>
      <c r="MRU113" s="4"/>
      <c r="MRV113" s="4"/>
      <c r="MRW113" s="4"/>
      <c r="MRX113" s="4"/>
      <c r="MRY113" s="4"/>
      <c r="MRZ113" s="4"/>
      <c r="MSA113" s="4"/>
      <c r="MSB113" s="4"/>
      <c r="MSC113" s="4"/>
      <c r="MSD113" s="4"/>
      <c r="MSE113" s="4"/>
      <c r="MSF113" s="4"/>
      <c r="MSG113" s="4"/>
      <c r="MSH113" s="4"/>
      <c r="MSI113" s="4"/>
      <c r="MSJ113" s="4"/>
      <c r="MSK113" s="4"/>
      <c r="MSL113" s="4"/>
      <c r="MSM113" s="4"/>
      <c r="MSN113" s="4"/>
      <c r="MSO113" s="4"/>
      <c r="MSP113" s="4"/>
      <c r="MSQ113" s="4"/>
      <c r="MSR113" s="4"/>
      <c r="MSS113" s="4"/>
      <c r="MST113" s="4"/>
      <c r="MSU113" s="4"/>
      <c r="MSV113" s="4"/>
      <c r="MSW113" s="4"/>
      <c r="MSX113" s="4"/>
      <c r="MSY113" s="4"/>
      <c r="MSZ113" s="4"/>
      <c r="MTA113" s="4"/>
      <c r="MTB113" s="4"/>
      <c r="MTC113" s="4"/>
      <c r="MTD113" s="4"/>
      <c r="MTE113" s="4"/>
      <c r="MTF113" s="4"/>
      <c r="MTG113" s="4"/>
      <c r="MTH113" s="4"/>
      <c r="MTI113" s="4"/>
      <c r="MTJ113" s="4"/>
      <c r="MTK113" s="4"/>
      <c r="MTL113" s="4"/>
      <c r="MTM113" s="4"/>
      <c r="MTN113" s="4"/>
      <c r="MTO113" s="4"/>
      <c r="MTP113" s="4"/>
      <c r="MTQ113" s="4"/>
      <c r="MTR113" s="4"/>
      <c r="MTS113" s="4"/>
      <c r="MTT113" s="4"/>
      <c r="MTU113" s="4"/>
      <c r="MTV113" s="4"/>
      <c r="MTW113" s="4"/>
      <c r="MTX113" s="4"/>
      <c r="MTY113" s="4"/>
      <c r="MTZ113" s="4"/>
      <c r="MUA113" s="4"/>
      <c r="MUB113" s="4"/>
      <c r="MUC113" s="4"/>
      <c r="MUD113" s="4"/>
      <c r="MUE113" s="4"/>
      <c r="MUF113" s="4"/>
      <c r="MUG113" s="4"/>
      <c r="MUH113" s="4"/>
      <c r="MUI113" s="4"/>
      <c r="MUJ113" s="4"/>
      <c r="MUK113" s="4"/>
      <c r="MUL113" s="4"/>
      <c r="MUM113" s="4"/>
      <c r="MUN113" s="4"/>
      <c r="MUO113" s="4"/>
      <c r="MUP113" s="4"/>
      <c r="MUQ113" s="4"/>
      <c r="MUR113" s="4"/>
      <c r="MUS113" s="4"/>
      <c r="MUT113" s="4"/>
      <c r="MUU113" s="4"/>
      <c r="MUV113" s="4"/>
      <c r="MUW113" s="4"/>
      <c r="MUX113" s="4"/>
      <c r="MUY113" s="4"/>
      <c r="MUZ113" s="4"/>
      <c r="MVA113" s="4"/>
      <c r="MVB113" s="4"/>
      <c r="MVC113" s="4"/>
      <c r="MVD113" s="4"/>
      <c r="MVE113" s="4"/>
      <c r="MVF113" s="4"/>
      <c r="MVG113" s="4"/>
      <c r="MVH113" s="4"/>
      <c r="MVI113" s="4"/>
      <c r="MVJ113" s="4"/>
      <c r="MVK113" s="4"/>
      <c r="MVL113" s="4"/>
      <c r="MVM113" s="4"/>
      <c r="MVN113" s="4"/>
      <c r="MVO113" s="4"/>
      <c r="MVP113" s="4"/>
      <c r="MVQ113" s="4"/>
      <c r="MVR113" s="4"/>
      <c r="MVS113" s="4"/>
      <c r="MVT113" s="4"/>
      <c r="MVU113" s="4"/>
      <c r="MVV113" s="4"/>
      <c r="MVW113" s="4"/>
      <c r="MVX113" s="4"/>
      <c r="MVY113" s="4"/>
      <c r="MVZ113" s="4"/>
      <c r="MWA113" s="4"/>
      <c r="MWB113" s="4"/>
      <c r="MWC113" s="4"/>
      <c r="MWD113" s="4"/>
      <c r="MWE113" s="4"/>
      <c r="MWF113" s="4"/>
      <c r="MWG113" s="4"/>
      <c r="MWH113" s="4"/>
      <c r="MWI113" s="4"/>
      <c r="MWJ113" s="4"/>
      <c r="MWK113" s="4"/>
      <c r="MWL113" s="4"/>
      <c r="MWM113" s="4"/>
      <c r="MWN113" s="4"/>
      <c r="MWO113" s="4"/>
      <c r="MWP113" s="4"/>
      <c r="MWQ113" s="4"/>
      <c r="MWR113" s="4"/>
      <c r="MWS113" s="4"/>
      <c r="MWT113" s="4"/>
      <c r="MWU113" s="4"/>
      <c r="MWV113" s="4"/>
      <c r="MWW113" s="4"/>
      <c r="MWX113" s="4"/>
      <c r="MWY113" s="4"/>
      <c r="MWZ113" s="4"/>
      <c r="MXA113" s="4"/>
      <c r="MXB113" s="4"/>
      <c r="MXC113" s="4"/>
      <c r="MXD113" s="4"/>
      <c r="MXE113" s="4"/>
      <c r="MXF113" s="4"/>
      <c r="MXG113" s="4"/>
      <c r="MXH113" s="4"/>
      <c r="MXI113" s="4"/>
      <c r="MXJ113" s="4"/>
      <c r="MXK113" s="4"/>
      <c r="MXL113" s="4"/>
      <c r="MXM113" s="4"/>
      <c r="MXN113" s="4"/>
      <c r="MXO113" s="4"/>
      <c r="MXP113" s="4"/>
      <c r="MXQ113" s="4"/>
      <c r="MXR113" s="4"/>
      <c r="MXS113" s="4"/>
      <c r="MXT113" s="4"/>
      <c r="MXU113" s="4"/>
      <c r="MXV113" s="4"/>
      <c r="MXW113" s="4"/>
      <c r="MXX113" s="4"/>
      <c r="MXY113" s="4"/>
      <c r="MXZ113" s="4"/>
      <c r="MYA113" s="4"/>
      <c r="MYB113" s="4"/>
      <c r="MYC113" s="4"/>
      <c r="MYD113" s="4"/>
      <c r="MYE113" s="4"/>
      <c r="MYF113" s="4"/>
      <c r="MYG113" s="4"/>
      <c r="MYH113" s="4"/>
      <c r="MYI113" s="4"/>
      <c r="MYJ113" s="4"/>
      <c r="MYK113" s="4"/>
      <c r="MYL113" s="4"/>
      <c r="MYM113" s="4"/>
      <c r="MYN113" s="4"/>
      <c r="MYO113" s="4"/>
      <c r="MYP113" s="4"/>
      <c r="MYQ113" s="4"/>
      <c r="MYR113" s="4"/>
      <c r="MYS113" s="4"/>
      <c r="MYT113" s="4"/>
      <c r="MYU113" s="4"/>
      <c r="MYV113" s="4"/>
      <c r="MYW113" s="4"/>
      <c r="MYX113" s="4"/>
      <c r="MYY113" s="4"/>
      <c r="MYZ113" s="4"/>
      <c r="MZA113" s="4"/>
      <c r="MZB113" s="4"/>
      <c r="MZC113" s="4"/>
      <c r="MZD113" s="4"/>
      <c r="MZE113" s="4"/>
      <c r="MZF113" s="4"/>
      <c r="MZG113" s="4"/>
      <c r="MZH113" s="4"/>
      <c r="MZI113" s="4"/>
      <c r="MZJ113" s="4"/>
      <c r="MZK113" s="4"/>
      <c r="MZL113" s="4"/>
      <c r="MZM113" s="4"/>
      <c r="MZN113" s="4"/>
      <c r="MZO113" s="4"/>
      <c r="MZP113" s="4"/>
      <c r="MZQ113" s="4"/>
      <c r="MZR113" s="4"/>
      <c r="MZS113" s="4"/>
      <c r="MZT113" s="4"/>
      <c r="MZU113" s="4"/>
      <c r="MZV113" s="4"/>
      <c r="MZW113" s="4"/>
      <c r="MZX113" s="4"/>
      <c r="MZY113" s="4"/>
      <c r="MZZ113" s="4"/>
      <c r="NAA113" s="4"/>
      <c r="NAB113" s="4"/>
      <c r="NAC113" s="4"/>
      <c r="NAD113" s="4"/>
      <c r="NAE113" s="4"/>
      <c r="NAF113" s="4"/>
      <c r="NAG113" s="4"/>
      <c r="NAH113" s="4"/>
      <c r="NAI113" s="4"/>
      <c r="NAJ113" s="4"/>
      <c r="NAK113" s="4"/>
      <c r="NAL113" s="4"/>
      <c r="NAM113" s="4"/>
      <c r="NAN113" s="4"/>
      <c r="NAO113" s="4"/>
      <c r="NAP113" s="4"/>
      <c r="NAQ113" s="4"/>
      <c r="NAR113" s="4"/>
      <c r="NAS113" s="4"/>
      <c r="NAT113" s="4"/>
      <c r="NAU113" s="4"/>
      <c r="NAV113" s="4"/>
      <c r="NAW113" s="4"/>
      <c r="NAX113" s="4"/>
      <c r="NAY113" s="4"/>
      <c r="NAZ113" s="4"/>
      <c r="NBA113" s="4"/>
      <c r="NBB113" s="4"/>
      <c r="NBC113" s="4"/>
      <c r="NBD113" s="4"/>
      <c r="NBE113" s="4"/>
      <c r="NBF113" s="4"/>
      <c r="NBG113" s="4"/>
      <c r="NBH113" s="4"/>
      <c r="NBI113" s="4"/>
      <c r="NBJ113" s="4"/>
      <c r="NBK113" s="4"/>
      <c r="NBL113" s="4"/>
      <c r="NBM113" s="4"/>
      <c r="NBN113" s="4"/>
      <c r="NBO113" s="4"/>
      <c r="NBP113" s="4"/>
      <c r="NBQ113" s="4"/>
      <c r="NBR113" s="4"/>
      <c r="NBS113" s="4"/>
      <c r="NBT113" s="4"/>
      <c r="NBU113" s="4"/>
      <c r="NBV113" s="4"/>
      <c r="NBW113" s="4"/>
      <c r="NBX113" s="4"/>
      <c r="NBY113" s="4"/>
      <c r="NBZ113" s="4"/>
      <c r="NCA113" s="4"/>
      <c r="NCB113" s="4"/>
      <c r="NCC113" s="4"/>
      <c r="NCD113" s="4"/>
      <c r="NCE113" s="4"/>
      <c r="NCF113" s="4"/>
      <c r="NCG113" s="4"/>
      <c r="NCH113" s="4"/>
      <c r="NCI113" s="4"/>
      <c r="NCJ113" s="4"/>
      <c r="NCK113" s="4"/>
      <c r="NCL113" s="4"/>
      <c r="NCM113" s="4"/>
      <c r="NCN113" s="4"/>
      <c r="NCO113" s="4"/>
      <c r="NCP113" s="4"/>
      <c r="NCQ113" s="4"/>
      <c r="NCR113" s="4"/>
      <c r="NCS113" s="4"/>
      <c r="NCT113" s="4"/>
      <c r="NCU113" s="4"/>
      <c r="NCV113" s="4"/>
      <c r="NCW113" s="4"/>
      <c r="NCX113" s="4"/>
      <c r="NCY113" s="4"/>
      <c r="NCZ113" s="4"/>
      <c r="NDA113" s="4"/>
      <c r="NDB113" s="4"/>
      <c r="NDC113" s="4"/>
      <c r="NDD113" s="4"/>
      <c r="NDE113" s="4"/>
      <c r="NDF113" s="4"/>
      <c r="NDG113" s="4"/>
      <c r="NDH113" s="4"/>
      <c r="NDI113" s="4"/>
      <c r="NDJ113" s="4"/>
      <c r="NDK113" s="4"/>
      <c r="NDL113" s="4"/>
      <c r="NDM113" s="4"/>
      <c r="NDN113" s="4"/>
      <c r="NDO113" s="4"/>
      <c r="NDP113" s="4"/>
      <c r="NDQ113" s="4"/>
      <c r="NDR113" s="4"/>
      <c r="NDS113" s="4"/>
      <c r="NDT113" s="4"/>
      <c r="NDU113" s="4"/>
      <c r="NDV113" s="4"/>
      <c r="NDW113" s="4"/>
      <c r="NDX113" s="4"/>
      <c r="NDY113" s="4"/>
      <c r="NDZ113" s="4"/>
      <c r="NEA113" s="4"/>
      <c r="NEB113" s="4"/>
      <c r="NEC113" s="4"/>
      <c r="NED113" s="4"/>
      <c r="NEE113" s="4"/>
      <c r="NEF113" s="4"/>
      <c r="NEG113" s="4"/>
      <c r="NEH113" s="4"/>
      <c r="NEI113" s="4"/>
      <c r="NEJ113" s="4"/>
      <c r="NEK113" s="4"/>
      <c r="NEL113" s="4"/>
      <c r="NEM113" s="4"/>
      <c r="NEN113" s="4"/>
      <c r="NEO113" s="4"/>
      <c r="NEP113" s="4"/>
      <c r="NEQ113" s="4"/>
      <c r="NER113" s="4"/>
      <c r="NES113" s="4"/>
      <c r="NET113" s="4"/>
      <c r="NEU113" s="4"/>
      <c r="NEV113" s="4"/>
      <c r="NEW113" s="4"/>
      <c r="NEX113" s="4"/>
      <c r="NEY113" s="4"/>
      <c r="NEZ113" s="4"/>
      <c r="NFA113" s="4"/>
      <c r="NFB113" s="4"/>
      <c r="NFC113" s="4"/>
      <c r="NFD113" s="4"/>
      <c r="NFE113" s="4"/>
      <c r="NFF113" s="4"/>
      <c r="NFG113" s="4"/>
      <c r="NFH113" s="4"/>
      <c r="NFI113" s="4"/>
      <c r="NFJ113" s="4"/>
      <c r="NFK113" s="4"/>
      <c r="NFL113" s="4"/>
      <c r="NFM113" s="4"/>
      <c r="NFN113" s="4"/>
      <c r="NFO113" s="4"/>
      <c r="NFP113" s="4"/>
      <c r="NFQ113" s="4"/>
      <c r="NFR113" s="4"/>
      <c r="NFS113" s="4"/>
      <c r="NFT113" s="4"/>
      <c r="NFU113" s="4"/>
      <c r="NFV113" s="4"/>
      <c r="NFW113" s="4"/>
      <c r="NFX113" s="4"/>
      <c r="NFY113" s="4"/>
      <c r="NFZ113" s="4"/>
      <c r="NGA113" s="4"/>
      <c r="NGB113" s="4"/>
      <c r="NGC113" s="4"/>
      <c r="NGD113" s="4"/>
      <c r="NGE113" s="4"/>
      <c r="NGF113" s="4"/>
      <c r="NGG113" s="4"/>
      <c r="NGH113" s="4"/>
      <c r="NGI113" s="4"/>
      <c r="NGJ113" s="4"/>
      <c r="NGK113" s="4"/>
      <c r="NGL113" s="4"/>
      <c r="NGM113" s="4"/>
      <c r="NGN113" s="4"/>
      <c r="NGO113" s="4"/>
      <c r="NGP113" s="4"/>
      <c r="NGQ113" s="4"/>
      <c r="NGR113" s="4"/>
      <c r="NGS113" s="4"/>
      <c r="NGT113" s="4"/>
      <c r="NGU113" s="4"/>
      <c r="NGV113" s="4"/>
      <c r="NGW113" s="4"/>
      <c r="NGX113" s="4"/>
      <c r="NGY113" s="4"/>
      <c r="NGZ113" s="4"/>
      <c r="NHA113" s="4"/>
      <c r="NHB113" s="4"/>
      <c r="NHC113" s="4"/>
      <c r="NHD113" s="4"/>
      <c r="NHE113" s="4"/>
      <c r="NHF113" s="4"/>
      <c r="NHG113" s="4"/>
      <c r="NHH113" s="4"/>
      <c r="NHI113" s="4"/>
      <c r="NHJ113" s="4"/>
      <c r="NHK113" s="4"/>
      <c r="NHL113" s="4"/>
      <c r="NHM113" s="4"/>
      <c r="NHN113" s="4"/>
      <c r="NHO113" s="4"/>
      <c r="NHP113" s="4"/>
      <c r="NHQ113" s="4"/>
      <c r="NHR113" s="4"/>
      <c r="NHS113" s="4"/>
      <c r="NHT113" s="4"/>
      <c r="NHU113" s="4"/>
      <c r="NHV113" s="4"/>
      <c r="NHW113" s="4"/>
      <c r="NHX113" s="4"/>
      <c r="NHY113" s="4"/>
      <c r="NHZ113" s="4"/>
      <c r="NIA113" s="4"/>
      <c r="NIB113" s="4"/>
      <c r="NIC113" s="4"/>
      <c r="NID113" s="4"/>
      <c r="NIE113" s="4"/>
      <c r="NIF113" s="4"/>
      <c r="NIG113" s="4"/>
      <c r="NIH113" s="4"/>
      <c r="NII113" s="4"/>
      <c r="NIJ113" s="4"/>
      <c r="NIK113" s="4"/>
      <c r="NIL113" s="4"/>
      <c r="NIM113" s="4"/>
      <c r="NIN113" s="4"/>
      <c r="NIO113" s="4"/>
      <c r="NIP113" s="4"/>
      <c r="NIQ113" s="4"/>
      <c r="NIR113" s="4"/>
      <c r="NIS113" s="4"/>
      <c r="NIT113" s="4"/>
      <c r="NIU113" s="4"/>
      <c r="NIV113" s="4"/>
      <c r="NIW113" s="4"/>
      <c r="NIX113" s="4"/>
      <c r="NIY113" s="4"/>
      <c r="NIZ113" s="4"/>
      <c r="NJA113" s="4"/>
      <c r="NJB113" s="4"/>
      <c r="NJC113" s="4"/>
      <c r="NJD113" s="4"/>
      <c r="NJE113" s="4"/>
      <c r="NJF113" s="4"/>
      <c r="NJG113" s="4"/>
      <c r="NJH113" s="4"/>
      <c r="NJI113" s="4"/>
      <c r="NJJ113" s="4"/>
      <c r="NJK113" s="4"/>
      <c r="NJL113" s="4"/>
      <c r="NJM113" s="4"/>
      <c r="NJN113" s="4"/>
      <c r="NJO113" s="4"/>
      <c r="NJP113" s="4"/>
      <c r="NJQ113" s="4"/>
      <c r="NJR113" s="4"/>
      <c r="NJS113" s="4"/>
      <c r="NJT113" s="4"/>
      <c r="NJU113" s="4"/>
      <c r="NJV113" s="4"/>
      <c r="NJW113" s="4"/>
      <c r="NJX113" s="4"/>
      <c r="NJY113" s="4"/>
      <c r="NJZ113" s="4"/>
      <c r="NKA113" s="4"/>
      <c r="NKB113" s="4"/>
      <c r="NKC113" s="4"/>
      <c r="NKD113" s="4"/>
      <c r="NKE113" s="4"/>
      <c r="NKF113" s="4"/>
      <c r="NKG113" s="4"/>
      <c r="NKH113" s="4"/>
      <c r="NKI113" s="4"/>
      <c r="NKJ113" s="4"/>
      <c r="NKK113" s="4"/>
      <c r="NKL113" s="4"/>
      <c r="NKM113" s="4"/>
      <c r="NKN113" s="4"/>
      <c r="NKO113" s="4"/>
      <c r="NKP113" s="4"/>
      <c r="NKQ113" s="4"/>
      <c r="NKR113" s="4"/>
      <c r="NKS113" s="4"/>
      <c r="NKT113" s="4"/>
      <c r="NKU113" s="4"/>
      <c r="NKV113" s="4"/>
      <c r="NKW113" s="4"/>
      <c r="NKX113" s="4"/>
      <c r="NKY113" s="4"/>
      <c r="NKZ113" s="4"/>
      <c r="NLA113" s="4"/>
      <c r="NLB113" s="4"/>
      <c r="NLC113" s="4"/>
      <c r="NLD113" s="4"/>
      <c r="NLE113" s="4"/>
      <c r="NLF113" s="4"/>
      <c r="NLG113" s="4"/>
      <c r="NLH113" s="4"/>
      <c r="NLI113" s="4"/>
      <c r="NLJ113" s="4"/>
      <c r="NLK113" s="4"/>
      <c r="NLL113" s="4"/>
      <c r="NLM113" s="4"/>
      <c r="NLN113" s="4"/>
      <c r="NLO113" s="4"/>
      <c r="NLP113" s="4"/>
      <c r="NLQ113" s="4"/>
      <c r="NLR113" s="4"/>
      <c r="NLS113" s="4"/>
      <c r="NLT113" s="4"/>
      <c r="NLU113" s="4"/>
      <c r="NLV113" s="4"/>
      <c r="NLW113" s="4"/>
      <c r="NLX113" s="4"/>
      <c r="NLY113" s="4"/>
      <c r="NLZ113" s="4"/>
      <c r="NMA113" s="4"/>
      <c r="NMB113" s="4"/>
      <c r="NMC113" s="4"/>
      <c r="NMD113" s="4"/>
      <c r="NME113" s="4"/>
      <c r="NMF113" s="4"/>
      <c r="NMG113" s="4"/>
      <c r="NMH113" s="4"/>
      <c r="NMI113" s="4"/>
      <c r="NMJ113" s="4"/>
      <c r="NMK113" s="4"/>
      <c r="NML113" s="4"/>
      <c r="NMM113" s="4"/>
      <c r="NMN113" s="4"/>
      <c r="NMO113" s="4"/>
      <c r="NMP113" s="4"/>
      <c r="NMQ113" s="4"/>
      <c r="NMR113" s="4"/>
      <c r="NMS113" s="4"/>
      <c r="NMT113" s="4"/>
      <c r="NMU113" s="4"/>
      <c r="NMV113" s="4"/>
      <c r="NMW113" s="4"/>
      <c r="NMX113" s="4"/>
      <c r="NMY113" s="4"/>
      <c r="NMZ113" s="4"/>
      <c r="NNA113" s="4"/>
      <c r="NNB113" s="4"/>
      <c r="NNC113" s="4"/>
      <c r="NND113" s="4"/>
      <c r="NNE113" s="4"/>
      <c r="NNF113" s="4"/>
      <c r="NNG113" s="4"/>
      <c r="NNH113" s="4"/>
      <c r="NNI113" s="4"/>
      <c r="NNJ113" s="4"/>
      <c r="NNK113" s="4"/>
      <c r="NNL113" s="4"/>
      <c r="NNM113" s="4"/>
      <c r="NNN113" s="4"/>
      <c r="NNO113" s="4"/>
      <c r="NNP113" s="4"/>
      <c r="NNQ113" s="4"/>
      <c r="NNR113" s="4"/>
      <c r="NNS113" s="4"/>
      <c r="NNT113" s="4"/>
      <c r="NNU113" s="4"/>
      <c r="NNV113" s="4"/>
      <c r="NNW113" s="4"/>
      <c r="NNX113" s="4"/>
      <c r="NNY113" s="4"/>
      <c r="NNZ113" s="4"/>
      <c r="NOA113" s="4"/>
      <c r="NOB113" s="4"/>
      <c r="NOC113" s="4"/>
      <c r="NOD113" s="4"/>
      <c r="NOE113" s="4"/>
      <c r="NOF113" s="4"/>
      <c r="NOG113" s="4"/>
      <c r="NOH113" s="4"/>
      <c r="NOI113" s="4"/>
      <c r="NOJ113" s="4"/>
      <c r="NOK113" s="4"/>
      <c r="NOL113" s="4"/>
      <c r="NOM113" s="4"/>
      <c r="NON113" s="4"/>
      <c r="NOO113" s="4"/>
      <c r="NOP113" s="4"/>
      <c r="NOQ113" s="4"/>
      <c r="NOR113" s="4"/>
      <c r="NOS113" s="4"/>
      <c r="NOT113" s="4"/>
      <c r="NOU113" s="4"/>
      <c r="NOV113" s="4"/>
      <c r="NOW113" s="4"/>
      <c r="NOX113" s="4"/>
      <c r="NOY113" s="4"/>
      <c r="NOZ113" s="4"/>
      <c r="NPA113" s="4"/>
      <c r="NPB113" s="4"/>
      <c r="NPC113" s="4"/>
      <c r="NPD113" s="4"/>
      <c r="NPE113" s="4"/>
      <c r="NPF113" s="4"/>
      <c r="NPG113" s="4"/>
      <c r="NPH113" s="4"/>
      <c r="NPI113" s="4"/>
      <c r="NPJ113" s="4"/>
      <c r="NPK113" s="4"/>
      <c r="NPL113" s="4"/>
      <c r="NPM113" s="4"/>
      <c r="NPN113" s="4"/>
      <c r="NPO113" s="4"/>
      <c r="NPP113" s="4"/>
      <c r="NPQ113" s="4"/>
      <c r="NPR113" s="4"/>
      <c r="NPS113" s="4"/>
      <c r="NPT113" s="4"/>
      <c r="NPU113" s="4"/>
      <c r="NPV113" s="4"/>
      <c r="NPW113" s="4"/>
      <c r="NPX113" s="4"/>
      <c r="NPY113" s="4"/>
      <c r="NPZ113" s="4"/>
      <c r="NQA113" s="4"/>
      <c r="NQB113" s="4"/>
      <c r="NQC113" s="4"/>
      <c r="NQD113" s="4"/>
      <c r="NQE113" s="4"/>
      <c r="NQF113" s="4"/>
      <c r="NQG113" s="4"/>
      <c r="NQH113" s="4"/>
      <c r="NQI113" s="4"/>
      <c r="NQJ113" s="4"/>
      <c r="NQK113" s="4"/>
      <c r="NQL113" s="4"/>
      <c r="NQM113" s="4"/>
      <c r="NQN113" s="4"/>
      <c r="NQO113" s="4"/>
      <c r="NQP113" s="4"/>
      <c r="NQQ113" s="4"/>
      <c r="NQR113" s="4"/>
      <c r="NQS113" s="4"/>
      <c r="NQT113" s="4"/>
      <c r="NQU113" s="4"/>
      <c r="NQV113" s="4"/>
      <c r="NQW113" s="4"/>
      <c r="NQX113" s="4"/>
      <c r="NQY113" s="4"/>
      <c r="NQZ113" s="4"/>
      <c r="NRA113" s="4"/>
      <c r="NRB113" s="4"/>
      <c r="NRC113" s="4"/>
      <c r="NRD113" s="4"/>
      <c r="NRE113" s="4"/>
      <c r="NRF113" s="4"/>
      <c r="NRG113" s="4"/>
      <c r="NRH113" s="4"/>
      <c r="NRI113" s="4"/>
      <c r="NRJ113" s="4"/>
      <c r="NRK113" s="4"/>
      <c r="NRL113" s="4"/>
      <c r="NRM113" s="4"/>
      <c r="NRN113" s="4"/>
      <c r="NRO113" s="4"/>
      <c r="NRP113" s="4"/>
      <c r="NRQ113" s="4"/>
      <c r="NRR113" s="4"/>
      <c r="NRS113" s="4"/>
      <c r="NRT113" s="4"/>
      <c r="NRU113" s="4"/>
      <c r="NRV113" s="4"/>
      <c r="NRW113" s="4"/>
      <c r="NRX113" s="4"/>
      <c r="NRY113" s="4"/>
      <c r="NRZ113" s="4"/>
      <c r="NSA113" s="4"/>
      <c r="NSB113" s="4"/>
      <c r="NSC113" s="4"/>
      <c r="NSD113" s="4"/>
      <c r="NSE113" s="4"/>
      <c r="NSF113" s="4"/>
      <c r="NSG113" s="4"/>
      <c r="NSH113" s="4"/>
      <c r="NSI113" s="4"/>
      <c r="NSJ113" s="4"/>
      <c r="NSK113" s="4"/>
      <c r="NSL113" s="4"/>
      <c r="NSM113" s="4"/>
      <c r="NSN113" s="4"/>
      <c r="NSO113" s="4"/>
      <c r="NSP113" s="4"/>
      <c r="NSQ113" s="4"/>
      <c r="NSR113" s="4"/>
      <c r="NSS113" s="4"/>
      <c r="NST113" s="4"/>
      <c r="NSU113" s="4"/>
      <c r="NSV113" s="4"/>
      <c r="NSW113" s="4"/>
      <c r="NSX113" s="4"/>
      <c r="NSY113" s="4"/>
      <c r="NSZ113" s="4"/>
      <c r="NTA113" s="4"/>
      <c r="NTB113" s="4"/>
      <c r="NTC113" s="4"/>
      <c r="NTD113" s="4"/>
      <c r="NTE113" s="4"/>
      <c r="NTF113" s="4"/>
      <c r="NTG113" s="4"/>
      <c r="NTH113" s="4"/>
      <c r="NTI113" s="4"/>
      <c r="NTJ113" s="4"/>
      <c r="NTK113" s="4"/>
      <c r="NTL113" s="4"/>
      <c r="NTM113" s="4"/>
      <c r="NTN113" s="4"/>
      <c r="NTO113" s="4"/>
      <c r="NTP113" s="4"/>
      <c r="NTQ113" s="4"/>
      <c r="NTR113" s="4"/>
      <c r="NTS113" s="4"/>
      <c r="NTT113" s="4"/>
      <c r="NTU113" s="4"/>
      <c r="NTV113" s="4"/>
      <c r="NTW113" s="4"/>
      <c r="NTX113" s="4"/>
      <c r="NTY113" s="4"/>
      <c r="NTZ113" s="4"/>
      <c r="NUA113" s="4"/>
      <c r="NUB113" s="4"/>
      <c r="NUC113" s="4"/>
      <c r="NUD113" s="4"/>
      <c r="NUE113" s="4"/>
      <c r="NUF113" s="4"/>
      <c r="NUG113" s="4"/>
      <c r="NUH113" s="4"/>
      <c r="NUI113" s="4"/>
      <c r="NUJ113" s="4"/>
      <c r="NUK113" s="4"/>
      <c r="NUL113" s="4"/>
      <c r="NUM113" s="4"/>
      <c r="NUN113" s="4"/>
      <c r="NUO113" s="4"/>
      <c r="NUP113" s="4"/>
      <c r="NUQ113" s="4"/>
      <c r="NUR113" s="4"/>
      <c r="NUS113" s="4"/>
      <c r="NUT113" s="4"/>
      <c r="NUU113" s="4"/>
      <c r="NUV113" s="4"/>
      <c r="NUW113" s="4"/>
      <c r="NUX113" s="4"/>
      <c r="NUY113" s="4"/>
      <c r="NUZ113" s="4"/>
      <c r="NVA113" s="4"/>
      <c r="NVB113" s="4"/>
      <c r="NVC113" s="4"/>
      <c r="NVD113" s="4"/>
      <c r="NVE113" s="4"/>
      <c r="NVF113" s="4"/>
      <c r="NVG113" s="4"/>
      <c r="NVH113" s="4"/>
      <c r="NVI113" s="4"/>
      <c r="NVJ113" s="4"/>
      <c r="NVK113" s="4"/>
      <c r="NVL113" s="4"/>
      <c r="NVM113" s="4"/>
      <c r="NVN113" s="4"/>
      <c r="NVO113" s="4"/>
      <c r="NVP113" s="4"/>
      <c r="NVQ113" s="4"/>
      <c r="NVR113" s="4"/>
      <c r="NVS113" s="4"/>
      <c r="NVT113" s="4"/>
      <c r="NVU113" s="4"/>
      <c r="NVV113" s="4"/>
      <c r="NVW113" s="4"/>
      <c r="NVX113" s="4"/>
      <c r="NVY113" s="4"/>
      <c r="NVZ113" s="4"/>
      <c r="NWA113" s="4"/>
      <c r="NWB113" s="4"/>
      <c r="NWC113" s="4"/>
      <c r="NWD113" s="4"/>
      <c r="NWE113" s="4"/>
      <c r="NWF113" s="4"/>
      <c r="NWG113" s="4"/>
      <c r="NWH113" s="4"/>
      <c r="NWI113" s="4"/>
      <c r="NWJ113" s="4"/>
      <c r="NWK113" s="4"/>
      <c r="NWL113" s="4"/>
      <c r="NWM113" s="4"/>
      <c r="NWN113" s="4"/>
      <c r="NWO113" s="4"/>
      <c r="NWP113" s="4"/>
      <c r="NWQ113" s="4"/>
      <c r="NWR113" s="4"/>
      <c r="NWS113" s="4"/>
      <c r="NWT113" s="4"/>
      <c r="NWU113" s="4"/>
      <c r="NWV113" s="4"/>
      <c r="NWW113" s="4"/>
      <c r="NWX113" s="4"/>
      <c r="NWY113" s="4"/>
      <c r="NWZ113" s="4"/>
      <c r="NXA113" s="4"/>
      <c r="NXB113" s="4"/>
      <c r="NXC113" s="4"/>
      <c r="NXD113" s="4"/>
      <c r="NXE113" s="4"/>
      <c r="NXF113" s="4"/>
      <c r="NXG113" s="4"/>
      <c r="NXH113" s="4"/>
      <c r="NXI113" s="4"/>
      <c r="NXJ113" s="4"/>
      <c r="NXK113" s="4"/>
      <c r="NXL113" s="4"/>
      <c r="NXM113" s="4"/>
      <c r="NXN113" s="4"/>
      <c r="NXO113" s="4"/>
      <c r="NXP113" s="4"/>
      <c r="NXQ113" s="4"/>
      <c r="NXR113" s="4"/>
      <c r="NXS113" s="4"/>
      <c r="NXT113" s="4"/>
      <c r="NXU113" s="4"/>
      <c r="NXV113" s="4"/>
      <c r="NXW113" s="4"/>
      <c r="NXX113" s="4"/>
      <c r="NXY113" s="4"/>
      <c r="NXZ113" s="4"/>
      <c r="NYA113" s="4"/>
      <c r="NYB113" s="4"/>
      <c r="NYC113" s="4"/>
      <c r="NYD113" s="4"/>
      <c r="NYE113" s="4"/>
      <c r="NYF113" s="4"/>
      <c r="NYG113" s="4"/>
      <c r="NYH113" s="4"/>
      <c r="NYI113" s="4"/>
      <c r="NYJ113" s="4"/>
      <c r="NYK113" s="4"/>
      <c r="NYL113" s="4"/>
      <c r="NYM113" s="4"/>
      <c r="NYN113" s="4"/>
      <c r="NYO113" s="4"/>
      <c r="NYP113" s="4"/>
      <c r="NYQ113" s="4"/>
      <c r="NYR113" s="4"/>
      <c r="NYS113" s="4"/>
      <c r="NYT113" s="4"/>
      <c r="NYU113" s="4"/>
      <c r="NYV113" s="4"/>
      <c r="NYW113" s="4"/>
      <c r="NYX113" s="4"/>
      <c r="NYY113" s="4"/>
      <c r="NYZ113" s="4"/>
      <c r="NZA113" s="4"/>
      <c r="NZB113" s="4"/>
      <c r="NZC113" s="4"/>
      <c r="NZD113" s="4"/>
      <c r="NZE113" s="4"/>
      <c r="NZF113" s="4"/>
      <c r="NZG113" s="4"/>
      <c r="NZH113" s="4"/>
      <c r="NZI113" s="4"/>
      <c r="NZJ113" s="4"/>
      <c r="NZK113" s="4"/>
      <c r="NZL113" s="4"/>
      <c r="NZM113" s="4"/>
      <c r="NZN113" s="4"/>
      <c r="NZO113" s="4"/>
      <c r="NZP113" s="4"/>
      <c r="NZQ113" s="4"/>
      <c r="NZR113" s="4"/>
      <c r="NZS113" s="4"/>
      <c r="NZT113" s="4"/>
      <c r="NZU113" s="4"/>
      <c r="NZV113" s="4"/>
      <c r="NZW113" s="4"/>
      <c r="NZX113" s="4"/>
      <c r="NZY113" s="4"/>
      <c r="NZZ113" s="4"/>
      <c r="OAA113" s="4"/>
      <c r="OAB113" s="4"/>
      <c r="OAC113" s="4"/>
      <c r="OAD113" s="4"/>
      <c r="OAE113" s="4"/>
      <c r="OAF113" s="4"/>
      <c r="OAG113" s="4"/>
      <c r="OAH113" s="4"/>
      <c r="OAI113" s="4"/>
      <c r="OAJ113" s="4"/>
      <c r="OAK113" s="4"/>
      <c r="OAL113" s="4"/>
      <c r="OAM113" s="4"/>
      <c r="OAN113" s="4"/>
      <c r="OAO113" s="4"/>
      <c r="OAP113" s="4"/>
      <c r="OAQ113" s="4"/>
      <c r="OAR113" s="4"/>
      <c r="OAS113" s="4"/>
      <c r="OAT113" s="4"/>
      <c r="OAU113" s="4"/>
      <c r="OAV113" s="4"/>
      <c r="OAW113" s="4"/>
      <c r="OAX113" s="4"/>
      <c r="OAY113" s="4"/>
      <c r="OAZ113" s="4"/>
      <c r="OBA113" s="4"/>
      <c r="OBB113" s="4"/>
      <c r="OBC113" s="4"/>
      <c r="OBD113" s="4"/>
      <c r="OBE113" s="4"/>
      <c r="OBF113" s="4"/>
      <c r="OBG113" s="4"/>
      <c r="OBH113" s="4"/>
      <c r="OBI113" s="4"/>
      <c r="OBJ113" s="4"/>
      <c r="OBK113" s="4"/>
      <c r="OBL113" s="4"/>
      <c r="OBM113" s="4"/>
      <c r="OBN113" s="4"/>
      <c r="OBO113" s="4"/>
      <c r="OBP113" s="4"/>
      <c r="OBQ113" s="4"/>
      <c r="OBR113" s="4"/>
      <c r="OBS113" s="4"/>
      <c r="OBT113" s="4"/>
      <c r="OBU113" s="4"/>
      <c r="OBV113" s="4"/>
      <c r="OBW113" s="4"/>
      <c r="OBX113" s="4"/>
      <c r="OBY113" s="4"/>
      <c r="OBZ113" s="4"/>
      <c r="OCA113" s="4"/>
      <c r="OCB113" s="4"/>
      <c r="OCC113" s="4"/>
      <c r="OCD113" s="4"/>
      <c r="OCE113" s="4"/>
      <c r="OCF113" s="4"/>
      <c r="OCG113" s="4"/>
      <c r="OCH113" s="4"/>
      <c r="OCI113" s="4"/>
      <c r="OCJ113" s="4"/>
      <c r="OCK113" s="4"/>
      <c r="OCL113" s="4"/>
      <c r="OCM113" s="4"/>
      <c r="OCN113" s="4"/>
      <c r="OCO113" s="4"/>
      <c r="OCP113" s="4"/>
      <c r="OCQ113" s="4"/>
      <c r="OCR113" s="4"/>
      <c r="OCS113" s="4"/>
      <c r="OCT113" s="4"/>
      <c r="OCU113" s="4"/>
      <c r="OCV113" s="4"/>
      <c r="OCW113" s="4"/>
      <c r="OCX113" s="4"/>
      <c r="OCY113" s="4"/>
      <c r="OCZ113" s="4"/>
      <c r="ODA113" s="4"/>
      <c r="ODB113" s="4"/>
      <c r="ODC113" s="4"/>
      <c r="ODD113" s="4"/>
      <c r="ODE113" s="4"/>
      <c r="ODF113" s="4"/>
      <c r="ODG113" s="4"/>
      <c r="ODH113" s="4"/>
      <c r="ODI113" s="4"/>
      <c r="ODJ113" s="4"/>
      <c r="ODK113" s="4"/>
      <c r="ODL113" s="4"/>
      <c r="ODM113" s="4"/>
      <c r="ODN113" s="4"/>
      <c r="ODO113" s="4"/>
      <c r="ODP113" s="4"/>
      <c r="ODQ113" s="4"/>
      <c r="ODR113" s="4"/>
      <c r="ODS113" s="4"/>
      <c r="ODT113" s="4"/>
      <c r="ODU113" s="4"/>
      <c r="ODV113" s="4"/>
      <c r="ODW113" s="4"/>
      <c r="ODX113" s="4"/>
      <c r="ODY113" s="4"/>
      <c r="ODZ113" s="4"/>
      <c r="OEA113" s="4"/>
      <c r="OEB113" s="4"/>
      <c r="OEC113" s="4"/>
      <c r="OED113" s="4"/>
      <c r="OEE113" s="4"/>
      <c r="OEF113" s="4"/>
      <c r="OEG113" s="4"/>
      <c r="OEH113" s="4"/>
      <c r="OEI113" s="4"/>
      <c r="OEJ113" s="4"/>
      <c r="OEK113" s="4"/>
      <c r="OEL113" s="4"/>
      <c r="OEM113" s="4"/>
      <c r="OEN113" s="4"/>
      <c r="OEO113" s="4"/>
      <c r="OEP113" s="4"/>
      <c r="OEQ113" s="4"/>
      <c r="OER113" s="4"/>
      <c r="OES113" s="4"/>
      <c r="OET113" s="4"/>
      <c r="OEU113" s="4"/>
      <c r="OEV113" s="4"/>
      <c r="OEW113" s="4"/>
      <c r="OEX113" s="4"/>
      <c r="OEY113" s="4"/>
      <c r="OEZ113" s="4"/>
      <c r="OFA113" s="4"/>
      <c r="OFB113" s="4"/>
      <c r="OFC113" s="4"/>
      <c r="OFD113" s="4"/>
      <c r="OFE113" s="4"/>
      <c r="OFF113" s="4"/>
      <c r="OFG113" s="4"/>
      <c r="OFH113" s="4"/>
      <c r="OFI113" s="4"/>
      <c r="OFJ113" s="4"/>
      <c r="OFK113" s="4"/>
      <c r="OFL113" s="4"/>
      <c r="OFM113" s="4"/>
      <c r="OFN113" s="4"/>
      <c r="OFO113" s="4"/>
      <c r="OFP113" s="4"/>
      <c r="OFQ113" s="4"/>
      <c r="OFR113" s="4"/>
      <c r="OFS113" s="4"/>
      <c r="OFT113" s="4"/>
      <c r="OFU113" s="4"/>
      <c r="OFV113" s="4"/>
      <c r="OFW113" s="4"/>
      <c r="OFX113" s="4"/>
      <c r="OFY113" s="4"/>
      <c r="OFZ113" s="4"/>
      <c r="OGA113" s="4"/>
      <c r="OGB113" s="4"/>
      <c r="OGC113" s="4"/>
      <c r="OGD113" s="4"/>
      <c r="OGE113" s="4"/>
      <c r="OGF113" s="4"/>
      <c r="OGG113" s="4"/>
      <c r="OGH113" s="4"/>
      <c r="OGI113" s="4"/>
      <c r="OGJ113" s="4"/>
      <c r="OGK113" s="4"/>
      <c r="OGL113" s="4"/>
      <c r="OGM113" s="4"/>
      <c r="OGN113" s="4"/>
      <c r="OGO113" s="4"/>
      <c r="OGP113" s="4"/>
      <c r="OGQ113" s="4"/>
      <c r="OGR113" s="4"/>
      <c r="OGS113" s="4"/>
      <c r="OGT113" s="4"/>
      <c r="OGU113" s="4"/>
      <c r="OGV113" s="4"/>
      <c r="OGW113" s="4"/>
      <c r="OGX113" s="4"/>
      <c r="OGY113" s="4"/>
      <c r="OGZ113" s="4"/>
      <c r="OHA113" s="4"/>
      <c r="OHB113" s="4"/>
      <c r="OHC113" s="4"/>
      <c r="OHD113" s="4"/>
      <c r="OHE113" s="4"/>
      <c r="OHF113" s="4"/>
      <c r="OHG113" s="4"/>
      <c r="OHH113" s="4"/>
      <c r="OHI113" s="4"/>
      <c r="OHJ113" s="4"/>
      <c r="OHK113" s="4"/>
      <c r="OHL113" s="4"/>
      <c r="OHM113" s="4"/>
      <c r="OHN113" s="4"/>
      <c r="OHO113" s="4"/>
      <c r="OHP113" s="4"/>
      <c r="OHQ113" s="4"/>
      <c r="OHR113" s="4"/>
      <c r="OHS113" s="4"/>
      <c r="OHT113" s="4"/>
      <c r="OHU113" s="4"/>
      <c r="OHV113" s="4"/>
      <c r="OHW113" s="4"/>
      <c r="OHX113" s="4"/>
      <c r="OHY113" s="4"/>
      <c r="OHZ113" s="4"/>
      <c r="OIA113" s="4"/>
      <c r="OIB113" s="4"/>
      <c r="OIC113" s="4"/>
      <c r="OID113" s="4"/>
      <c r="OIE113" s="4"/>
      <c r="OIF113" s="4"/>
      <c r="OIG113" s="4"/>
      <c r="OIH113" s="4"/>
      <c r="OII113" s="4"/>
      <c r="OIJ113" s="4"/>
      <c r="OIK113" s="4"/>
      <c r="OIL113" s="4"/>
      <c r="OIM113" s="4"/>
      <c r="OIN113" s="4"/>
      <c r="OIO113" s="4"/>
      <c r="OIP113" s="4"/>
      <c r="OIQ113" s="4"/>
      <c r="OIR113" s="4"/>
      <c r="OIS113" s="4"/>
      <c r="OIT113" s="4"/>
      <c r="OIU113" s="4"/>
      <c r="OIV113" s="4"/>
      <c r="OIW113" s="4"/>
      <c r="OIX113" s="4"/>
      <c r="OIY113" s="4"/>
      <c r="OIZ113" s="4"/>
      <c r="OJA113" s="4"/>
      <c r="OJB113" s="4"/>
      <c r="OJC113" s="4"/>
      <c r="OJD113" s="4"/>
      <c r="OJE113" s="4"/>
      <c r="OJF113" s="4"/>
      <c r="OJG113" s="4"/>
      <c r="OJH113" s="4"/>
      <c r="OJI113" s="4"/>
      <c r="OJJ113" s="4"/>
      <c r="OJK113" s="4"/>
      <c r="OJL113" s="4"/>
      <c r="OJM113" s="4"/>
      <c r="OJN113" s="4"/>
      <c r="OJO113" s="4"/>
      <c r="OJP113" s="4"/>
      <c r="OJQ113" s="4"/>
      <c r="OJR113" s="4"/>
      <c r="OJS113" s="4"/>
      <c r="OJT113" s="4"/>
      <c r="OJU113" s="4"/>
      <c r="OJV113" s="4"/>
      <c r="OJW113" s="4"/>
      <c r="OJX113" s="4"/>
      <c r="OJY113" s="4"/>
      <c r="OJZ113" s="4"/>
      <c r="OKA113" s="4"/>
      <c r="OKB113" s="4"/>
      <c r="OKC113" s="4"/>
      <c r="OKD113" s="4"/>
      <c r="OKE113" s="4"/>
      <c r="OKF113" s="4"/>
      <c r="OKG113" s="4"/>
      <c r="OKH113" s="4"/>
      <c r="OKI113" s="4"/>
      <c r="OKJ113" s="4"/>
      <c r="OKK113" s="4"/>
      <c r="OKL113" s="4"/>
      <c r="OKM113" s="4"/>
      <c r="OKN113" s="4"/>
      <c r="OKO113" s="4"/>
      <c r="OKP113" s="4"/>
      <c r="OKQ113" s="4"/>
      <c r="OKR113" s="4"/>
      <c r="OKS113" s="4"/>
      <c r="OKT113" s="4"/>
      <c r="OKU113" s="4"/>
      <c r="OKV113" s="4"/>
      <c r="OKW113" s="4"/>
      <c r="OKX113" s="4"/>
      <c r="OKY113" s="4"/>
      <c r="OKZ113" s="4"/>
      <c r="OLA113" s="4"/>
      <c r="OLB113" s="4"/>
      <c r="OLC113" s="4"/>
      <c r="OLD113" s="4"/>
      <c r="OLE113" s="4"/>
      <c r="OLF113" s="4"/>
      <c r="OLG113" s="4"/>
      <c r="OLH113" s="4"/>
      <c r="OLI113" s="4"/>
      <c r="OLJ113" s="4"/>
      <c r="OLK113" s="4"/>
      <c r="OLL113" s="4"/>
      <c r="OLM113" s="4"/>
      <c r="OLN113" s="4"/>
      <c r="OLO113" s="4"/>
      <c r="OLP113" s="4"/>
      <c r="OLQ113" s="4"/>
      <c r="OLR113" s="4"/>
      <c r="OLS113" s="4"/>
      <c r="OLT113" s="4"/>
      <c r="OLU113" s="4"/>
      <c r="OLV113" s="4"/>
      <c r="OLW113" s="4"/>
      <c r="OLX113" s="4"/>
      <c r="OLY113" s="4"/>
      <c r="OLZ113" s="4"/>
      <c r="OMA113" s="4"/>
      <c r="OMB113" s="4"/>
      <c r="OMC113" s="4"/>
      <c r="OMD113" s="4"/>
      <c r="OME113" s="4"/>
      <c r="OMF113" s="4"/>
      <c r="OMG113" s="4"/>
      <c r="OMH113" s="4"/>
      <c r="OMI113" s="4"/>
      <c r="OMJ113" s="4"/>
      <c r="OMK113" s="4"/>
      <c r="OML113" s="4"/>
      <c r="OMM113" s="4"/>
      <c r="OMN113" s="4"/>
      <c r="OMO113" s="4"/>
      <c r="OMP113" s="4"/>
      <c r="OMQ113" s="4"/>
      <c r="OMR113" s="4"/>
      <c r="OMS113" s="4"/>
      <c r="OMT113" s="4"/>
      <c r="OMU113" s="4"/>
      <c r="OMV113" s="4"/>
      <c r="OMW113" s="4"/>
      <c r="OMX113" s="4"/>
      <c r="OMY113" s="4"/>
      <c r="OMZ113" s="4"/>
      <c r="ONA113" s="4"/>
      <c r="ONB113" s="4"/>
      <c r="ONC113" s="4"/>
      <c r="OND113" s="4"/>
      <c r="ONE113" s="4"/>
      <c r="ONF113" s="4"/>
      <c r="ONG113" s="4"/>
      <c r="ONH113" s="4"/>
      <c r="ONI113" s="4"/>
      <c r="ONJ113" s="4"/>
      <c r="ONK113" s="4"/>
      <c r="ONL113" s="4"/>
      <c r="ONM113" s="4"/>
      <c r="ONN113" s="4"/>
      <c r="ONO113" s="4"/>
      <c r="ONP113" s="4"/>
      <c r="ONQ113" s="4"/>
      <c r="ONR113" s="4"/>
      <c r="ONS113" s="4"/>
      <c r="ONT113" s="4"/>
      <c r="ONU113" s="4"/>
      <c r="ONV113" s="4"/>
      <c r="ONW113" s="4"/>
      <c r="ONX113" s="4"/>
      <c r="ONY113" s="4"/>
      <c r="ONZ113" s="4"/>
      <c r="OOA113" s="4"/>
      <c r="OOB113" s="4"/>
      <c r="OOC113" s="4"/>
      <c r="OOD113" s="4"/>
      <c r="OOE113" s="4"/>
      <c r="OOF113" s="4"/>
      <c r="OOG113" s="4"/>
      <c r="OOH113" s="4"/>
      <c r="OOI113" s="4"/>
      <c r="OOJ113" s="4"/>
      <c r="OOK113" s="4"/>
      <c r="OOL113" s="4"/>
      <c r="OOM113" s="4"/>
      <c r="OON113" s="4"/>
      <c r="OOO113" s="4"/>
      <c r="OOP113" s="4"/>
      <c r="OOQ113" s="4"/>
      <c r="OOR113" s="4"/>
      <c r="OOS113" s="4"/>
      <c r="OOT113" s="4"/>
      <c r="OOU113" s="4"/>
      <c r="OOV113" s="4"/>
      <c r="OOW113" s="4"/>
      <c r="OOX113" s="4"/>
      <c r="OOY113" s="4"/>
      <c r="OOZ113" s="4"/>
      <c r="OPA113" s="4"/>
      <c r="OPB113" s="4"/>
      <c r="OPC113" s="4"/>
      <c r="OPD113" s="4"/>
      <c r="OPE113" s="4"/>
      <c r="OPF113" s="4"/>
      <c r="OPG113" s="4"/>
      <c r="OPH113" s="4"/>
      <c r="OPI113" s="4"/>
      <c r="OPJ113" s="4"/>
      <c r="OPK113" s="4"/>
      <c r="OPL113" s="4"/>
      <c r="OPM113" s="4"/>
      <c r="OPN113" s="4"/>
      <c r="OPO113" s="4"/>
      <c r="OPP113" s="4"/>
      <c r="OPQ113" s="4"/>
      <c r="OPR113" s="4"/>
      <c r="OPS113" s="4"/>
      <c r="OPT113" s="4"/>
      <c r="OPU113" s="4"/>
      <c r="OPV113" s="4"/>
      <c r="OPW113" s="4"/>
      <c r="OPX113" s="4"/>
      <c r="OPY113" s="4"/>
      <c r="OPZ113" s="4"/>
      <c r="OQA113" s="4"/>
      <c r="OQB113" s="4"/>
      <c r="OQC113" s="4"/>
      <c r="OQD113" s="4"/>
      <c r="OQE113" s="4"/>
      <c r="OQF113" s="4"/>
      <c r="OQG113" s="4"/>
      <c r="OQH113" s="4"/>
      <c r="OQI113" s="4"/>
      <c r="OQJ113" s="4"/>
      <c r="OQK113" s="4"/>
      <c r="OQL113" s="4"/>
      <c r="OQM113" s="4"/>
      <c r="OQN113" s="4"/>
      <c r="OQO113" s="4"/>
      <c r="OQP113" s="4"/>
      <c r="OQQ113" s="4"/>
      <c r="OQR113" s="4"/>
      <c r="OQS113" s="4"/>
      <c r="OQT113" s="4"/>
      <c r="OQU113" s="4"/>
      <c r="OQV113" s="4"/>
      <c r="OQW113" s="4"/>
      <c r="OQX113" s="4"/>
      <c r="OQY113" s="4"/>
      <c r="OQZ113" s="4"/>
      <c r="ORA113" s="4"/>
      <c r="ORB113" s="4"/>
      <c r="ORC113" s="4"/>
      <c r="ORD113" s="4"/>
      <c r="ORE113" s="4"/>
      <c r="ORF113" s="4"/>
      <c r="ORG113" s="4"/>
      <c r="ORH113" s="4"/>
      <c r="ORI113" s="4"/>
      <c r="ORJ113" s="4"/>
      <c r="ORK113" s="4"/>
      <c r="ORL113" s="4"/>
      <c r="ORM113" s="4"/>
      <c r="ORN113" s="4"/>
      <c r="ORO113" s="4"/>
      <c r="ORP113" s="4"/>
      <c r="ORQ113" s="4"/>
      <c r="ORR113" s="4"/>
      <c r="ORS113" s="4"/>
      <c r="ORT113" s="4"/>
      <c r="ORU113" s="4"/>
      <c r="ORV113" s="4"/>
      <c r="ORW113" s="4"/>
      <c r="ORX113" s="4"/>
      <c r="ORY113" s="4"/>
      <c r="ORZ113" s="4"/>
      <c r="OSA113" s="4"/>
      <c r="OSB113" s="4"/>
      <c r="OSC113" s="4"/>
      <c r="OSD113" s="4"/>
      <c r="OSE113" s="4"/>
      <c r="OSF113" s="4"/>
      <c r="OSG113" s="4"/>
      <c r="OSH113" s="4"/>
      <c r="OSI113" s="4"/>
      <c r="OSJ113" s="4"/>
      <c r="OSK113" s="4"/>
      <c r="OSL113" s="4"/>
      <c r="OSM113" s="4"/>
      <c r="OSN113" s="4"/>
      <c r="OSO113" s="4"/>
      <c r="OSP113" s="4"/>
      <c r="OSQ113" s="4"/>
      <c r="OSR113" s="4"/>
      <c r="OSS113" s="4"/>
      <c r="OST113" s="4"/>
      <c r="OSU113" s="4"/>
      <c r="OSV113" s="4"/>
      <c r="OSW113" s="4"/>
      <c r="OSX113" s="4"/>
      <c r="OSY113" s="4"/>
      <c r="OSZ113" s="4"/>
      <c r="OTA113" s="4"/>
      <c r="OTB113" s="4"/>
      <c r="OTC113" s="4"/>
      <c r="OTD113" s="4"/>
      <c r="OTE113" s="4"/>
      <c r="OTF113" s="4"/>
      <c r="OTG113" s="4"/>
      <c r="OTH113" s="4"/>
      <c r="OTI113" s="4"/>
      <c r="OTJ113" s="4"/>
      <c r="OTK113" s="4"/>
      <c r="OTL113" s="4"/>
      <c r="OTM113" s="4"/>
      <c r="OTN113" s="4"/>
      <c r="OTO113" s="4"/>
      <c r="OTP113" s="4"/>
      <c r="OTQ113" s="4"/>
      <c r="OTR113" s="4"/>
      <c r="OTS113" s="4"/>
      <c r="OTT113" s="4"/>
      <c r="OTU113" s="4"/>
      <c r="OTV113" s="4"/>
      <c r="OTW113" s="4"/>
      <c r="OTX113" s="4"/>
      <c r="OTY113" s="4"/>
      <c r="OTZ113" s="4"/>
      <c r="OUA113" s="4"/>
      <c r="OUB113" s="4"/>
      <c r="OUC113" s="4"/>
      <c r="OUD113" s="4"/>
      <c r="OUE113" s="4"/>
      <c r="OUF113" s="4"/>
      <c r="OUG113" s="4"/>
      <c r="OUH113" s="4"/>
      <c r="OUI113" s="4"/>
      <c r="OUJ113" s="4"/>
      <c r="OUK113" s="4"/>
      <c r="OUL113" s="4"/>
      <c r="OUM113" s="4"/>
      <c r="OUN113" s="4"/>
      <c r="OUO113" s="4"/>
      <c r="OUP113" s="4"/>
      <c r="OUQ113" s="4"/>
      <c r="OUR113" s="4"/>
      <c r="OUS113" s="4"/>
      <c r="OUT113" s="4"/>
      <c r="OUU113" s="4"/>
      <c r="OUV113" s="4"/>
      <c r="OUW113" s="4"/>
      <c r="OUX113" s="4"/>
      <c r="OUY113" s="4"/>
      <c r="OUZ113" s="4"/>
      <c r="OVA113" s="4"/>
      <c r="OVB113" s="4"/>
      <c r="OVC113" s="4"/>
      <c r="OVD113" s="4"/>
      <c r="OVE113" s="4"/>
      <c r="OVF113" s="4"/>
      <c r="OVG113" s="4"/>
      <c r="OVH113" s="4"/>
      <c r="OVI113" s="4"/>
      <c r="OVJ113" s="4"/>
      <c r="OVK113" s="4"/>
      <c r="OVL113" s="4"/>
      <c r="OVM113" s="4"/>
      <c r="OVN113" s="4"/>
      <c r="OVO113" s="4"/>
      <c r="OVP113" s="4"/>
      <c r="OVQ113" s="4"/>
      <c r="OVR113" s="4"/>
      <c r="OVS113" s="4"/>
      <c r="OVT113" s="4"/>
      <c r="OVU113" s="4"/>
      <c r="OVV113" s="4"/>
      <c r="OVW113" s="4"/>
      <c r="OVX113" s="4"/>
      <c r="OVY113" s="4"/>
      <c r="OVZ113" s="4"/>
      <c r="OWA113" s="4"/>
      <c r="OWB113" s="4"/>
      <c r="OWC113" s="4"/>
      <c r="OWD113" s="4"/>
      <c r="OWE113" s="4"/>
      <c r="OWF113" s="4"/>
      <c r="OWG113" s="4"/>
      <c r="OWH113" s="4"/>
      <c r="OWI113" s="4"/>
      <c r="OWJ113" s="4"/>
      <c r="OWK113" s="4"/>
      <c r="OWL113" s="4"/>
      <c r="OWM113" s="4"/>
      <c r="OWN113" s="4"/>
      <c r="OWO113" s="4"/>
      <c r="OWP113" s="4"/>
      <c r="OWQ113" s="4"/>
      <c r="OWR113" s="4"/>
      <c r="OWS113" s="4"/>
      <c r="OWT113" s="4"/>
      <c r="OWU113" s="4"/>
      <c r="OWV113" s="4"/>
      <c r="OWW113" s="4"/>
      <c r="OWX113" s="4"/>
      <c r="OWY113" s="4"/>
      <c r="OWZ113" s="4"/>
      <c r="OXA113" s="4"/>
      <c r="OXB113" s="4"/>
      <c r="OXC113" s="4"/>
      <c r="OXD113" s="4"/>
      <c r="OXE113" s="4"/>
      <c r="OXF113" s="4"/>
      <c r="OXG113" s="4"/>
      <c r="OXH113" s="4"/>
      <c r="OXI113" s="4"/>
      <c r="OXJ113" s="4"/>
      <c r="OXK113" s="4"/>
      <c r="OXL113" s="4"/>
      <c r="OXM113" s="4"/>
      <c r="OXN113" s="4"/>
      <c r="OXO113" s="4"/>
      <c r="OXP113" s="4"/>
      <c r="OXQ113" s="4"/>
      <c r="OXR113" s="4"/>
      <c r="OXS113" s="4"/>
      <c r="OXT113" s="4"/>
      <c r="OXU113" s="4"/>
      <c r="OXV113" s="4"/>
      <c r="OXW113" s="4"/>
      <c r="OXX113" s="4"/>
      <c r="OXY113" s="4"/>
      <c r="OXZ113" s="4"/>
      <c r="OYA113" s="4"/>
      <c r="OYB113" s="4"/>
      <c r="OYC113" s="4"/>
      <c r="OYD113" s="4"/>
      <c r="OYE113" s="4"/>
      <c r="OYF113" s="4"/>
      <c r="OYG113" s="4"/>
      <c r="OYH113" s="4"/>
      <c r="OYI113" s="4"/>
      <c r="OYJ113" s="4"/>
      <c r="OYK113" s="4"/>
      <c r="OYL113" s="4"/>
      <c r="OYM113" s="4"/>
      <c r="OYN113" s="4"/>
      <c r="OYO113" s="4"/>
      <c r="OYP113" s="4"/>
      <c r="OYQ113" s="4"/>
      <c r="OYR113" s="4"/>
      <c r="OYS113" s="4"/>
      <c r="OYT113" s="4"/>
      <c r="OYU113" s="4"/>
      <c r="OYV113" s="4"/>
      <c r="OYW113" s="4"/>
      <c r="OYX113" s="4"/>
      <c r="OYY113" s="4"/>
      <c r="OYZ113" s="4"/>
      <c r="OZA113" s="4"/>
      <c r="OZB113" s="4"/>
      <c r="OZC113" s="4"/>
      <c r="OZD113" s="4"/>
      <c r="OZE113" s="4"/>
      <c r="OZF113" s="4"/>
      <c r="OZG113" s="4"/>
      <c r="OZH113" s="4"/>
      <c r="OZI113" s="4"/>
      <c r="OZJ113" s="4"/>
      <c r="OZK113" s="4"/>
      <c r="OZL113" s="4"/>
      <c r="OZM113" s="4"/>
      <c r="OZN113" s="4"/>
      <c r="OZO113" s="4"/>
      <c r="OZP113" s="4"/>
      <c r="OZQ113" s="4"/>
      <c r="OZR113" s="4"/>
      <c r="OZS113" s="4"/>
      <c r="OZT113" s="4"/>
      <c r="OZU113" s="4"/>
      <c r="OZV113" s="4"/>
      <c r="OZW113" s="4"/>
      <c r="OZX113" s="4"/>
      <c r="OZY113" s="4"/>
      <c r="OZZ113" s="4"/>
      <c r="PAA113" s="4"/>
      <c r="PAB113" s="4"/>
      <c r="PAC113" s="4"/>
      <c r="PAD113" s="4"/>
      <c r="PAE113" s="4"/>
      <c r="PAF113" s="4"/>
      <c r="PAG113" s="4"/>
      <c r="PAH113" s="4"/>
      <c r="PAI113" s="4"/>
      <c r="PAJ113" s="4"/>
      <c r="PAK113" s="4"/>
      <c r="PAL113" s="4"/>
      <c r="PAM113" s="4"/>
      <c r="PAN113" s="4"/>
      <c r="PAO113" s="4"/>
      <c r="PAP113" s="4"/>
      <c r="PAQ113" s="4"/>
      <c r="PAR113" s="4"/>
      <c r="PAS113" s="4"/>
      <c r="PAT113" s="4"/>
      <c r="PAU113" s="4"/>
      <c r="PAV113" s="4"/>
      <c r="PAW113" s="4"/>
      <c r="PAX113" s="4"/>
      <c r="PAY113" s="4"/>
      <c r="PAZ113" s="4"/>
      <c r="PBA113" s="4"/>
      <c r="PBB113" s="4"/>
      <c r="PBC113" s="4"/>
      <c r="PBD113" s="4"/>
      <c r="PBE113" s="4"/>
      <c r="PBF113" s="4"/>
      <c r="PBG113" s="4"/>
      <c r="PBH113" s="4"/>
      <c r="PBI113" s="4"/>
      <c r="PBJ113" s="4"/>
      <c r="PBK113" s="4"/>
      <c r="PBL113" s="4"/>
      <c r="PBM113" s="4"/>
      <c r="PBN113" s="4"/>
      <c r="PBO113" s="4"/>
      <c r="PBP113" s="4"/>
      <c r="PBQ113" s="4"/>
      <c r="PBR113" s="4"/>
      <c r="PBS113" s="4"/>
      <c r="PBT113" s="4"/>
      <c r="PBU113" s="4"/>
      <c r="PBV113" s="4"/>
      <c r="PBW113" s="4"/>
      <c r="PBX113" s="4"/>
      <c r="PBY113" s="4"/>
      <c r="PBZ113" s="4"/>
      <c r="PCA113" s="4"/>
      <c r="PCB113" s="4"/>
      <c r="PCC113" s="4"/>
      <c r="PCD113" s="4"/>
      <c r="PCE113" s="4"/>
      <c r="PCF113" s="4"/>
      <c r="PCG113" s="4"/>
      <c r="PCH113" s="4"/>
      <c r="PCI113" s="4"/>
      <c r="PCJ113" s="4"/>
      <c r="PCK113" s="4"/>
      <c r="PCL113" s="4"/>
      <c r="PCM113" s="4"/>
      <c r="PCN113" s="4"/>
      <c r="PCO113" s="4"/>
      <c r="PCP113" s="4"/>
      <c r="PCQ113" s="4"/>
      <c r="PCR113" s="4"/>
      <c r="PCS113" s="4"/>
      <c r="PCT113" s="4"/>
      <c r="PCU113" s="4"/>
      <c r="PCV113" s="4"/>
      <c r="PCW113" s="4"/>
      <c r="PCX113" s="4"/>
      <c r="PCY113" s="4"/>
      <c r="PCZ113" s="4"/>
      <c r="PDA113" s="4"/>
      <c r="PDB113" s="4"/>
      <c r="PDC113" s="4"/>
      <c r="PDD113" s="4"/>
      <c r="PDE113" s="4"/>
      <c r="PDF113" s="4"/>
      <c r="PDG113" s="4"/>
      <c r="PDH113" s="4"/>
      <c r="PDI113" s="4"/>
      <c r="PDJ113" s="4"/>
      <c r="PDK113" s="4"/>
      <c r="PDL113" s="4"/>
      <c r="PDM113" s="4"/>
      <c r="PDN113" s="4"/>
      <c r="PDO113" s="4"/>
      <c r="PDP113" s="4"/>
      <c r="PDQ113" s="4"/>
      <c r="PDR113" s="4"/>
      <c r="PDS113" s="4"/>
      <c r="PDT113" s="4"/>
      <c r="PDU113" s="4"/>
      <c r="PDV113" s="4"/>
      <c r="PDW113" s="4"/>
      <c r="PDX113" s="4"/>
      <c r="PDY113" s="4"/>
      <c r="PDZ113" s="4"/>
      <c r="PEA113" s="4"/>
      <c r="PEB113" s="4"/>
      <c r="PEC113" s="4"/>
      <c r="PED113" s="4"/>
      <c r="PEE113" s="4"/>
      <c r="PEF113" s="4"/>
      <c r="PEG113" s="4"/>
      <c r="PEH113" s="4"/>
      <c r="PEI113" s="4"/>
      <c r="PEJ113" s="4"/>
      <c r="PEK113" s="4"/>
      <c r="PEL113" s="4"/>
      <c r="PEM113" s="4"/>
      <c r="PEN113" s="4"/>
      <c r="PEO113" s="4"/>
      <c r="PEP113" s="4"/>
      <c r="PEQ113" s="4"/>
      <c r="PER113" s="4"/>
      <c r="PES113" s="4"/>
      <c r="PET113" s="4"/>
      <c r="PEU113" s="4"/>
      <c r="PEV113" s="4"/>
      <c r="PEW113" s="4"/>
      <c r="PEX113" s="4"/>
      <c r="PEY113" s="4"/>
      <c r="PEZ113" s="4"/>
      <c r="PFA113" s="4"/>
      <c r="PFB113" s="4"/>
      <c r="PFC113" s="4"/>
      <c r="PFD113" s="4"/>
      <c r="PFE113" s="4"/>
      <c r="PFF113" s="4"/>
      <c r="PFG113" s="4"/>
      <c r="PFH113" s="4"/>
      <c r="PFI113" s="4"/>
      <c r="PFJ113" s="4"/>
      <c r="PFK113" s="4"/>
      <c r="PFL113" s="4"/>
      <c r="PFM113" s="4"/>
      <c r="PFN113" s="4"/>
      <c r="PFO113" s="4"/>
      <c r="PFP113" s="4"/>
      <c r="PFQ113" s="4"/>
      <c r="PFR113" s="4"/>
      <c r="PFS113" s="4"/>
      <c r="PFT113" s="4"/>
      <c r="PFU113" s="4"/>
      <c r="PFV113" s="4"/>
      <c r="PFW113" s="4"/>
      <c r="PFX113" s="4"/>
      <c r="PFY113" s="4"/>
      <c r="PFZ113" s="4"/>
      <c r="PGA113" s="4"/>
      <c r="PGB113" s="4"/>
      <c r="PGC113" s="4"/>
      <c r="PGD113" s="4"/>
      <c r="PGE113" s="4"/>
      <c r="PGF113" s="4"/>
      <c r="PGG113" s="4"/>
      <c r="PGH113" s="4"/>
      <c r="PGI113" s="4"/>
      <c r="PGJ113" s="4"/>
      <c r="PGK113" s="4"/>
      <c r="PGL113" s="4"/>
      <c r="PGM113" s="4"/>
      <c r="PGN113" s="4"/>
      <c r="PGO113" s="4"/>
      <c r="PGP113" s="4"/>
      <c r="PGQ113" s="4"/>
      <c r="PGR113" s="4"/>
      <c r="PGS113" s="4"/>
      <c r="PGT113" s="4"/>
      <c r="PGU113" s="4"/>
      <c r="PGV113" s="4"/>
      <c r="PGW113" s="4"/>
      <c r="PGX113" s="4"/>
      <c r="PGY113" s="4"/>
      <c r="PGZ113" s="4"/>
      <c r="PHA113" s="4"/>
      <c r="PHB113" s="4"/>
      <c r="PHC113" s="4"/>
      <c r="PHD113" s="4"/>
      <c r="PHE113" s="4"/>
      <c r="PHF113" s="4"/>
      <c r="PHG113" s="4"/>
      <c r="PHH113" s="4"/>
      <c r="PHI113" s="4"/>
      <c r="PHJ113" s="4"/>
      <c r="PHK113" s="4"/>
      <c r="PHL113" s="4"/>
      <c r="PHM113" s="4"/>
      <c r="PHN113" s="4"/>
      <c r="PHO113" s="4"/>
      <c r="PHP113" s="4"/>
      <c r="PHQ113" s="4"/>
      <c r="PHR113" s="4"/>
      <c r="PHS113" s="4"/>
      <c r="PHT113" s="4"/>
      <c r="PHU113" s="4"/>
      <c r="PHV113" s="4"/>
      <c r="PHW113" s="4"/>
      <c r="PHX113" s="4"/>
      <c r="PHY113" s="4"/>
      <c r="PHZ113" s="4"/>
      <c r="PIA113" s="4"/>
      <c r="PIB113" s="4"/>
      <c r="PIC113" s="4"/>
      <c r="PID113" s="4"/>
      <c r="PIE113" s="4"/>
      <c r="PIF113" s="4"/>
      <c r="PIG113" s="4"/>
      <c r="PIH113" s="4"/>
      <c r="PII113" s="4"/>
      <c r="PIJ113" s="4"/>
      <c r="PIK113" s="4"/>
      <c r="PIL113" s="4"/>
      <c r="PIM113" s="4"/>
      <c r="PIN113" s="4"/>
      <c r="PIO113" s="4"/>
      <c r="PIP113" s="4"/>
      <c r="PIQ113" s="4"/>
      <c r="PIR113" s="4"/>
      <c r="PIS113" s="4"/>
      <c r="PIT113" s="4"/>
      <c r="PIU113" s="4"/>
      <c r="PIV113" s="4"/>
      <c r="PIW113" s="4"/>
      <c r="PIX113" s="4"/>
      <c r="PIY113" s="4"/>
      <c r="PIZ113" s="4"/>
      <c r="PJA113" s="4"/>
      <c r="PJB113" s="4"/>
      <c r="PJC113" s="4"/>
      <c r="PJD113" s="4"/>
      <c r="PJE113" s="4"/>
      <c r="PJF113" s="4"/>
      <c r="PJG113" s="4"/>
      <c r="PJH113" s="4"/>
      <c r="PJI113" s="4"/>
      <c r="PJJ113" s="4"/>
      <c r="PJK113" s="4"/>
      <c r="PJL113" s="4"/>
      <c r="PJM113" s="4"/>
      <c r="PJN113" s="4"/>
      <c r="PJO113" s="4"/>
      <c r="PJP113" s="4"/>
      <c r="PJQ113" s="4"/>
      <c r="PJR113" s="4"/>
      <c r="PJS113" s="4"/>
      <c r="PJT113" s="4"/>
      <c r="PJU113" s="4"/>
      <c r="PJV113" s="4"/>
      <c r="PJW113" s="4"/>
      <c r="PJX113" s="4"/>
      <c r="PJY113" s="4"/>
      <c r="PJZ113" s="4"/>
      <c r="PKA113" s="4"/>
      <c r="PKB113" s="4"/>
      <c r="PKC113" s="4"/>
      <c r="PKD113" s="4"/>
      <c r="PKE113" s="4"/>
      <c r="PKF113" s="4"/>
      <c r="PKG113" s="4"/>
      <c r="PKH113" s="4"/>
      <c r="PKI113" s="4"/>
      <c r="PKJ113" s="4"/>
      <c r="PKK113" s="4"/>
      <c r="PKL113" s="4"/>
      <c r="PKM113" s="4"/>
      <c r="PKN113" s="4"/>
      <c r="PKO113" s="4"/>
      <c r="PKP113" s="4"/>
      <c r="PKQ113" s="4"/>
      <c r="PKR113" s="4"/>
      <c r="PKS113" s="4"/>
      <c r="PKT113" s="4"/>
      <c r="PKU113" s="4"/>
      <c r="PKV113" s="4"/>
      <c r="PKW113" s="4"/>
      <c r="PKX113" s="4"/>
      <c r="PKY113" s="4"/>
      <c r="PKZ113" s="4"/>
      <c r="PLA113" s="4"/>
      <c r="PLB113" s="4"/>
      <c r="PLC113" s="4"/>
      <c r="PLD113" s="4"/>
      <c r="PLE113" s="4"/>
      <c r="PLF113" s="4"/>
      <c r="PLG113" s="4"/>
      <c r="PLH113" s="4"/>
      <c r="PLI113" s="4"/>
      <c r="PLJ113" s="4"/>
      <c r="PLK113" s="4"/>
      <c r="PLL113" s="4"/>
      <c r="PLM113" s="4"/>
      <c r="PLN113" s="4"/>
      <c r="PLO113" s="4"/>
      <c r="PLP113" s="4"/>
      <c r="PLQ113" s="4"/>
      <c r="PLR113" s="4"/>
      <c r="PLS113" s="4"/>
      <c r="PLT113" s="4"/>
      <c r="PLU113" s="4"/>
      <c r="PLV113" s="4"/>
      <c r="PLW113" s="4"/>
      <c r="PLX113" s="4"/>
      <c r="PLY113" s="4"/>
      <c r="PLZ113" s="4"/>
      <c r="PMA113" s="4"/>
      <c r="PMB113" s="4"/>
      <c r="PMC113" s="4"/>
      <c r="PMD113" s="4"/>
      <c r="PME113" s="4"/>
      <c r="PMF113" s="4"/>
      <c r="PMG113" s="4"/>
      <c r="PMH113" s="4"/>
      <c r="PMI113" s="4"/>
      <c r="PMJ113" s="4"/>
      <c r="PMK113" s="4"/>
      <c r="PML113" s="4"/>
      <c r="PMM113" s="4"/>
      <c r="PMN113" s="4"/>
      <c r="PMO113" s="4"/>
      <c r="PMP113" s="4"/>
      <c r="PMQ113" s="4"/>
      <c r="PMR113" s="4"/>
      <c r="PMS113" s="4"/>
      <c r="PMT113" s="4"/>
      <c r="PMU113" s="4"/>
      <c r="PMV113" s="4"/>
      <c r="PMW113" s="4"/>
      <c r="PMX113" s="4"/>
      <c r="PMY113" s="4"/>
      <c r="PMZ113" s="4"/>
      <c r="PNA113" s="4"/>
      <c r="PNB113" s="4"/>
      <c r="PNC113" s="4"/>
      <c r="PND113" s="4"/>
      <c r="PNE113" s="4"/>
      <c r="PNF113" s="4"/>
      <c r="PNG113" s="4"/>
      <c r="PNH113" s="4"/>
      <c r="PNI113" s="4"/>
      <c r="PNJ113" s="4"/>
      <c r="PNK113" s="4"/>
      <c r="PNL113" s="4"/>
      <c r="PNM113" s="4"/>
      <c r="PNN113" s="4"/>
      <c r="PNO113" s="4"/>
      <c r="PNP113" s="4"/>
      <c r="PNQ113" s="4"/>
      <c r="PNR113" s="4"/>
      <c r="PNS113" s="4"/>
      <c r="PNT113" s="4"/>
      <c r="PNU113" s="4"/>
      <c r="PNV113" s="4"/>
      <c r="PNW113" s="4"/>
      <c r="PNX113" s="4"/>
      <c r="PNY113" s="4"/>
      <c r="PNZ113" s="4"/>
      <c r="POA113" s="4"/>
      <c r="POB113" s="4"/>
      <c r="POC113" s="4"/>
      <c r="POD113" s="4"/>
      <c r="POE113" s="4"/>
      <c r="POF113" s="4"/>
      <c r="POG113" s="4"/>
      <c r="POH113" s="4"/>
      <c r="POI113" s="4"/>
      <c r="POJ113" s="4"/>
      <c r="POK113" s="4"/>
      <c r="POL113" s="4"/>
      <c r="POM113" s="4"/>
      <c r="PON113" s="4"/>
      <c r="POO113" s="4"/>
      <c r="POP113" s="4"/>
      <c r="POQ113" s="4"/>
      <c r="POR113" s="4"/>
      <c r="POS113" s="4"/>
      <c r="POT113" s="4"/>
      <c r="POU113" s="4"/>
      <c r="POV113" s="4"/>
      <c r="POW113" s="4"/>
      <c r="POX113" s="4"/>
      <c r="POY113" s="4"/>
      <c r="POZ113" s="4"/>
      <c r="PPA113" s="4"/>
      <c r="PPB113" s="4"/>
      <c r="PPC113" s="4"/>
      <c r="PPD113" s="4"/>
      <c r="PPE113" s="4"/>
      <c r="PPF113" s="4"/>
      <c r="PPG113" s="4"/>
      <c r="PPH113" s="4"/>
      <c r="PPI113" s="4"/>
      <c r="PPJ113" s="4"/>
      <c r="PPK113" s="4"/>
      <c r="PPL113" s="4"/>
      <c r="PPM113" s="4"/>
      <c r="PPN113" s="4"/>
      <c r="PPO113" s="4"/>
      <c r="PPP113" s="4"/>
      <c r="PPQ113" s="4"/>
      <c r="PPR113" s="4"/>
      <c r="PPS113" s="4"/>
      <c r="PPT113" s="4"/>
      <c r="PPU113" s="4"/>
      <c r="PPV113" s="4"/>
      <c r="PPW113" s="4"/>
      <c r="PPX113" s="4"/>
      <c r="PPY113" s="4"/>
      <c r="PPZ113" s="4"/>
      <c r="PQA113" s="4"/>
      <c r="PQB113" s="4"/>
      <c r="PQC113" s="4"/>
      <c r="PQD113" s="4"/>
      <c r="PQE113" s="4"/>
      <c r="PQF113" s="4"/>
      <c r="PQG113" s="4"/>
      <c r="PQH113" s="4"/>
      <c r="PQI113" s="4"/>
      <c r="PQJ113" s="4"/>
      <c r="PQK113" s="4"/>
      <c r="PQL113" s="4"/>
      <c r="PQM113" s="4"/>
      <c r="PQN113" s="4"/>
      <c r="PQO113" s="4"/>
      <c r="PQP113" s="4"/>
      <c r="PQQ113" s="4"/>
      <c r="PQR113" s="4"/>
      <c r="PQS113" s="4"/>
      <c r="PQT113" s="4"/>
      <c r="PQU113" s="4"/>
      <c r="PQV113" s="4"/>
      <c r="PQW113" s="4"/>
      <c r="PQX113" s="4"/>
      <c r="PQY113" s="4"/>
      <c r="PQZ113" s="4"/>
      <c r="PRA113" s="4"/>
      <c r="PRB113" s="4"/>
      <c r="PRC113" s="4"/>
      <c r="PRD113" s="4"/>
      <c r="PRE113" s="4"/>
      <c r="PRF113" s="4"/>
      <c r="PRG113" s="4"/>
      <c r="PRH113" s="4"/>
      <c r="PRI113" s="4"/>
      <c r="PRJ113" s="4"/>
      <c r="PRK113" s="4"/>
      <c r="PRL113" s="4"/>
      <c r="PRM113" s="4"/>
      <c r="PRN113" s="4"/>
      <c r="PRO113" s="4"/>
      <c r="PRP113" s="4"/>
      <c r="PRQ113" s="4"/>
      <c r="PRR113" s="4"/>
      <c r="PRS113" s="4"/>
      <c r="PRT113" s="4"/>
      <c r="PRU113" s="4"/>
      <c r="PRV113" s="4"/>
      <c r="PRW113" s="4"/>
      <c r="PRX113" s="4"/>
      <c r="PRY113" s="4"/>
      <c r="PRZ113" s="4"/>
      <c r="PSA113" s="4"/>
      <c r="PSB113" s="4"/>
      <c r="PSC113" s="4"/>
      <c r="PSD113" s="4"/>
      <c r="PSE113" s="4"/>
      <c r="PSF113" s="4"/>
      <c r="PSG113" s="4"/>
      <c r="PSH113" s="4"/>
      <c r="PSI113" s="4"/>
      <c r="PSJ113" s="4"/>
      <c r="PSK113" s="4"/>
      <c r="PSL113" s="4"/>
      <c r="PSM113" s="4"/>
      <c r="PSN113" s="4"/>
      <c r="PSO113" s="4"/>
      <c r="PSP113" s="4"/>
      <c r="PSQ113" s="4"/>
      <c r="PSR113" s="4"/>
      <c r="PSS113" s="4"/>
      <c r="PST113" s="4"/>
      <c r="PSU113" s="4"/>
      <c r="PSV113" s="4"/>
      <c r="PSW113" s="4"/>
      <c r="PSX113" s="4"/>
      <c r="PSY113" s="4"/>
      <c r="PSZ113" s="4"/>
      <c r="PTA113" s="4"/>
      <c r="PTB113" s="4"/>
      <c r="PTC113" s="4"/>
      <c r="PTD113" s="4"/>
      <c r="PTE113" s="4"/>
      <c r="PTF113" s="4"/>
      <c r="PTG113" s="4"/>
      <c r="PTH113" s="4"/>
      <c r="PTI113" s="4"/>
      <c r="PTJ113" s="4"/>
      <c r="PTK113" s="4"/>
      <c r="PTL113" s="4"/>
      <c r="PTM113" s="4"/>
      <c r="PTN113" s="4"/>
      <c r="PTO113" s="4"/>
      <c r="PTP113" s="4"/>
      <c r="PTQ113" s="4"/>
      <c r="PTR113" s="4"/>
      <c r="PTS113" s="4"/>
      <c r="PTT113" s="4"/>
      <c r="PTU113" s="4"/>
      <c r="PTV113" s="4"/>
      <c r="PTW113" s="4"/>
      <c r="PTX113" s="4"/>
      <c r="PTY113" s="4"/>
      <c r="PTZ113" s="4"/>
      <c r="PUA113" s="4"/>
      <c r="PUB113" s="4"/>
      <c r="PUC113" s="4"/>
      <c r="PUD113" s="4"/>
      <c r="PUE113" s="4"/>
      <c r="PUF113" s="4"/>
      <c r="PUG113" s="4"/>
      <c r="PUH113" s="4"/>
      <c r="PUI113" s="4"/>
      <c r="PUJ113" s="4"/>
      <c r="PUK113" s="4"/>
      <c r="PUL113" s="4"/>
      <c r="PUM113" s="4"/>
      <c r="PUN113" s="4"/>
      <c r="PUO113" s="4"/>
      <c r="PUP113" s="4"/>
      <c r="PUQ113" s="4"/>
      <c r="PUR113" s="4"/>
      <c r="PUS113" s="4"/>
      <c r="PUT113" s="4"/>
      <c r="PUU113" s="4"/>
      <c r="PUV113" s="4"/>
      <c r="PUW113" s="4"/>
      <c r="PUX113" s="4"/>
      <c r="PUY113" s="4"/>
      <c r="PUZ113" s="4"/>
      <c r="PVA113" s="4"/>
      <c r="PVB113" s="4"/>
      <c r="PVC113" s="4"/>
      <c r="PVD113" s="4"/>
      <c r="PVE113" s="4"/>
      <c r="PVF113" s="4"/>
      <c r="PVG113" s="4"/>
      <c r="PVH113" s="4"/>
      <c r="PVI113" s="4"/>
      <c r="PVJ113" s="4"/>
      <c r="PVK113" s="4"/>
      <c r="PVL113" s="4"/>
      <c r="PVM113" s="4"/>
      <c r="PVN113" s="4"/>
      <c r="PVO113" s="4"/>
      <c r="PVP113" s="4"/>
      <c r="PVQ113" s="4"/>
      <c r="PVR113" s="4"/>
      <c r="PVS113" s="4"/>
      <c r="PVT113" s="4"/>
      <c r="PVU113" s="4"/>
      <c r="PVV113" s="4"/>
      <c r="PVW113" s="4"/>
      <c r="PVX113" s="4"/>
      <c r="PVY113" s="4"/>
      <c r="PVZ113" s="4"/>
      <c r="PWA113" s="4"/>
      <c r="PWB113" s="4"/>
      <c r="PWC113" s="4"/>
      <c r="PWD113" s="4"/>
      <c r="PWE113" s="4"/>
      <c r="PWF113" s="4"/>
      <c r="PWG113" s="4"/>
      <c r="PWH113" s="4"/>
      <c r="PWI113" s="4"/>
      <c r="PWJ113" s="4"/>
      <c r="PWK113" s="4"/>
      <c r="PWL113" s="4"/>
      <c r="PWM113" s="4"/>
      <c r="PWN113" s="4"/>
      <c r="PWO113" s="4"/>
      <c r="PWP113" s="4"/>
      <c r="PWQ113" s="4"/>
      <c r="PWR113" s="4"/>
      <c r="PWS113" s="4"/>
      <c r="PWT113" s="4"/>
      <c r="PWU113" s="4"/>
      <c r="PWV113" s="4"/>
      <c r="PWW113" s="4"/>
      <c r="PWX113" s="4"/>
      <c r="PWY113" s="4"/>
      <c r="PWZ113" s="4"/>
      <c r="PXA113" s="4"/>
      <c r="PXB113" s="4"/>
      <c r="PXC113" s="4"/>
      <c r="PXD113" s="4"/>
      <c r="PXE113" s="4"/>
      <c r="PXF113" s="4"/>
      <c r="PXG113" s="4"/>
      <c r="PXH113" s="4"/>
      <c r="PXI113" s="4"/>
      <c r="PXJ113" s="4"/>
      <c r="PXK113" s="4"/>
      <c r="PXL113" s="4"/>
      <c r="PXM113" s="4"/>
      <c r="PXN113" s="4"/>
      <c r="PXO113" s="4"/>
      <c r="PXP113" s="4"/>
      <c r="PXQ113" s="4"/>
      <c r="PXR113" s="4"/>
      <c r="PXS113" s="4"/>
      <c r="PXT113" s="4"/>
      <c r="PXU113" s="4"/>
      <c r="PXV113" s="4"/>
      <c r="PXW113" s="4"/>
      <c r="PXX113" s="4"/>
      <c r="PXY113" s="4"/>
      <c r="PXZ113" s="4"/>
      <c r="PYA113" s="4"/>
      <c r="PYB113" s="4"/>
      <c r="PYC113" s="4"/>
      <c r="PYD113" s="4"/>
      <c r="PYE113" s="4"/>
      <c r="PYF113" s="4"/>
      <c r="PYG113" s="4"/>
      <c r="PYH113" s="4"/>
      <c r="PYI113" s="4"/>
      <c r="PYJ113" s="4"/>
      <c r="PYK113" s="4"/>
      <c r="PYL113" s="4"/>
      <c r="PYM113" s="4"/>
      <c r="PYN113" s="4"/>
      <c r="PYO113" s="4"/>
      <c r="PYP113" s="4"/>
      <c r="PYQ113" s="4"/>
      <c r="PYR113" s="4"/>
      <c r="PYS113" s="4"/>
      <c r="PYT113" s="4"/>
      <c r="PYU113" s="4"/>
      <c r="PYV113" s="4"/>
      <c r="PYW113" s="4"/>
      <c r="PYX113" s="4"/>
      <c r="PYY113" s="4"/>
      <c r="PYZ113" s="4"/>
      <c r="PZA113" s="4"/>
      <c r="PZB113" s="4"/>
      <c r="PZC113" s="4"/>
      <c r="PZD113" s="4"/>
      <c r="PZE113" s="4"/>
      <c r="PZF113" s="4"/>
      <c r="PZG113" s="4"/>
      <c r="PZH113" s="4"/>
      <c r="PZI113" s="4"/>
      <c r="PZJ113" s="4"/>
      <c r="PZK113" s="4"/>
      <c r="PZL113" s="4"/>
      <c r="PZM113" s="4"/>
      <c r="PZN113" s="4"/>
      <c r="PZO113" s="4"/>
      <c r="PZP113" s="4"/>
      <c r="PZQ113" s="4"/>
      <c r="PZR113" s="4"/>
      <c r="PZS113" s="4"/>
      <c r="PZT113" s="4"/>
      <c r="PZU113" s="4"/>
      <c r="PZV113" s="4"/>
      <c r="PZW113" s="4"/>
      <c r="PZX113" s="4"/>
      <c r="PZY113" s="4"/>
      <c r="PZZ113" s="4"/>
      <c r="QAA113" s="4"/>
      <c r="QAB113" s="4"/>
      <c r="QAC113" s="4"/>
      <c r="QAD113" s="4"/>
      <c r="QAE113" s="4"/>
      <c r="QAF113" s="4"/>
      <c r="QAG113" s="4"/>
      <c r="QAH113" s="4"/>
      <c r="QAI113" s="4"/>
      <c r="QAJ113" s="4"/>
      <c r="QAK113" s="4"/>
      <c r="QAL113" s="4"/>
      <c r="QAM113" s="4"/>
      <c r="QAN113" s="4"/>
      <c r="QAO113" s="4"/>
      <c r="QAP113" s="4"/>
      <c r="QAQ113" s="4"/>
      <c r="QAR113" s="4"/>
      <c r="QAS113" s="4"/>
      <c r="QAT113" s="4"/>
      <c r="QAU113" s="4"/>
      <c r="QAV113" s="4"/>
      <c r="QAW113" s="4"/>
      <c r="QAX113" s="4"/>
      <c r="QAY113" s="4"/>
      <c r="QAZ113" s="4"/>
      <c r="QBA113" s="4"/>
      <c r="QBB113" s="4"/>
      <c r="QBC113" s="4"/>
      <c r="QBD113" s="4"/>
      <c r="QBE113" s="4"/>
      <c r="QBF113" s="4"/>
      <c r="QBG113" s="4"/>
      <c r="QBH113" s="4"/>
      <c r="QBI113" s="4"/>
      <c r="QBJ113" s="4"/>
      <c r="QBK113" s="4"/>
      <c r="QBL113" s="4"/>
      <c r="QBM113" s="4"/>
      <c r="QBN113" s="4"/>
      <c r="QBO113" s="4"/>
      <c r="QBP113" s="4"/>
      <c r="QBQ113" s="4"/>
      <c r="QBR113" s="4"/>
      <c r="QBS113" s="4"/>
      <c r="QBT113" s="4"/>
      <c r="QBU113" s="4"/>
      <c r="QBV113" s="4"/>
      <c r="QBW113" s="4"/>
      <c r="QBX113" s="4"/>
      <c r="QBY113" s="4"/>
      <c r="QBZ113" s="4"/>
      <c r="QCA113" s="4"/>
      <c r="QCB113" s="4"/>
      <c r="QCC113" s="4"/>
      <c r="QCD113" s="4"/>
      <c r="QCE113" s="4"/>
      <c r="QCF113" s="4"/>
      <c r="QCG113" s="4"/>
      <c r="QCH113" s="4"/>
      <c r="QCI113" s="4"/>
      <c r="QCJ113" s="4"/>
      <c r="QCK113" s="4"/>
      <c r="QCL113" s="4"/>
      <c r="QCM113" s="4"/>
      <c r="QCN113" s="4"/>
      <c r="QCO113" s="4"/>
      <c r="QCP113" s="4"/>
      <c r="QCQ113" s="4"/>
      <c r="QCR113" s="4"/>
      <c r="QCS113" s="4"/>
      <c r="QCT113" s="4"/>
      <c r="QCU113" s="4"/>
      <c r="QCV113" s="4"/>
      <c r="QCW113" s="4"/>
      <c r="QCX113" s="4"/>
      <c r="QCY113" s="4"/>
      <c r="QCZ113" s="4"/>
      <c r="QDA113" s="4"/>
      <c r="QDB113" s="4"/>
      <c r="QDC113" s="4"/>
      <c r="QDD113" s="4"/>
      <c r="QDE113" s="4"/>
      <c r="QDF113" s="4"/>
      <c r="QDG113" s="4"/>
      <c r="QDH113" s="4"/>
      <c r="QDI113" s="4"/>
      <c r="QDJ113" s="4"/>
      <c r="QDK113" s="4"/>
      <c r="QDL113" s="4"/>
      <c r="QDM113" s="4"/>
      <c r="QDN113" s="4"/>
      <c r="QDO113" s="4"/>
      <c r="QDP113" s="4"/>
      <c r="QDQ113" s="4"/>
      <c r="QDR113" s="4"/>
      <c r="QDS113" s="4"/>
      <c r="QDT113" s="4"/>
      <c r="QDU113" s="4"/>
      <c r="QDV113" s="4"/>
      <c r="QDW113" s="4"/>
      <c r="QDX113" s="4"/>
      <c r="QDY113" s="4"/>
      <c r="QDZ113" s="4"/>
      <c r="QEA113" s="4"/>
      <c r="QEB113" s="4"/>
      <c r="QEC113" s="4"/>
      <c r="QED113" s="4"/>
      <c r="QEE113" s="4"/>
      <c r="QEF113" s="4"/>
      <c r="QEG113" s="4"/>
      <c r="QEH113" s="4"/>
      <c r="QEI113" s="4"/>
      <c r="QEJ113" s="4"/>
      <c r="QEK113" s="4"/>
      <c r="QEL113" s="4"/>
      <c r="QEM113" s="4"/>
      <c r="QEN113" s="4"/>
      <c r="QEO113" s="4"/>
      <c r="QEP113" s="4"/>
      <c r="QEQ113" s="4"/>
      <c r="QER113" s="4"/>
      <c r="QES113" s="4"/>
      <c r="QET113" s="4"/>
      <c r="QEU113" s="4"/>
      <c r="QEV113" s="4"/>
      <c r="QEW113" s="4"/>
      <c r="QEX113" s="4"/>
      <c r="QEY113" s="4"/>
      <c r="QEZ113" s="4"/>
      <c r="QFA113" s="4"/>
      <c r="QFB113" s="4"/>
      <c r="QFC113" s="4"/>
      <c r="QFD113" s="4"/>
      <c r="QFE113" s="4"/>
      <c r="QFF113" s="4"/>
      <c r="QFG113" s="4"/>
      <c r="QFH113" s="4"/>
      <c r="QFI113" s="4"/>
      <c r="QFJ113" s="4"/>
      <c r="QFK113" s="4"/>
      <c r="QFL113" s="4"/>
      <c r="QFM113" s="4"/>
      <c r="QFN113" s="4"/>
      <c r="QFO113" s="4"/>
      <c r="QFP113" s="4"/>
      <c r="QFQ113" s="4"/>
      <c r="QFR113" s="4"/>
      <c r="QFS113" s="4"/>
      <c r="QFT113" s="4"/>
      <c r="QFU113" s="4"/>
      <c r="QFV113" s="4"/>
      <c r="QFW113" s="4"/>
      <c r="QFX113" s="4"/>
      <c r="QFY113" s="4"/>
      <c r="QFZ113" s="4"/>
      <c r="QGA113" s="4"/>
      <c r="QGB113" s="4"/>
      <c r="QGC113" s="4"/>
      <c r="QGD113" s="4"/>
      <c r="QGE113" s="4"/>
      <c r="QGF113" s="4"/>
      <c r="QGG113" s="4"/>
      <c r="QGH113" s="4"/>
      <c r="QGI113" s="4"/>
      <c r="QGJ113" s="4"/>
      <c r="QGK113" s="4"/>
      <c r="QGL113" s="4"/>
      <c r="QGM113" s="4"/>
      <c r="QGN113" s="4"/>
      <c r="QGO113" s="4"/>
      <c r="QGP113" s="4"/>
      <c r="QGQ113" s="4"/>
      <c r="QGR113" s="4"/>
      <c r="QGS113" s="4"/>
      <c r="QGT113" s="4"/>
      <c r="QGU113" s="4"/>
      <c r="QGV113" s="4"/>
      <c r="QGW113" s="4"/>
      <c r="QGX113" s="4"/>
      <c r="QGY113" s="4"/>
      <c r="QGZ113" s="4"/>
      <c r="QHA113" s="4"/>
      <c r="QHB113" s="4"/>
      <c r="QHC113" s="4"/>
      <c r="QHD113" s="4"/>
      <c r="QHE113" s="4"/>
      <c r="QHF113" s="4"/>
      <c r="QHG113" s="4"/>
      <c r="QHH113" s="4"/>
      <c r="QHI113" s="4"/>
      <c r="QHJ113" s="4"/>
      <c r="QHK113" s="4"/>
      <c r="QHL113" s="4"/>
      <c r="QHM113" s="4"/>
      <c r="QHN113" s="4"/>
      <c r="QHO113" s="4"/>
      <c r="QHP113" s="4"/>
      <c r="QHQ113" s="4"/>
      <c r="QHR113" s="4"/>
      <c r="QHS113" s="4"/>
      <c r="QHT113" s="4"/>
      <c r="QHU113" s="4"/>
      <c r="QHV113" s="4"/>
      <c r="QHW113" s="4"/>
      <c r="QHX113" s="4"/>
      <c r="QHY113" s="4"/>
      <c r="QHZ113" s="4"/>
      <c r="QIA113" s="4"/>
      <c r="QIB113" s="4"/>
      <c r="QIC113" s="4"/>
      <c r="QID113" s="4"/>
      <c r="QIE113" s="4"/>
      <c r="QIF113" s="4"/>
      <c r="QIG113" s="4"/>
      <c r="QIH113" s="4"/>
      <c r="QII113" s="4"/>
      <c r="QIJ113" s="4"/>
      <c r="QIK113" s="4"/>
      <c r="QIL113" s="4"/>
      <c r="QIM113" s="4"/>
      <c r="QIN113" s="4"/>
      <c r="QIO113" s="4"/>
      <c r="QIP113" s="4"/>
      <c r="QIQ113" s="4"/>
      <c r="QIR113" s="4"/>
      <c r="QIS113" s="4"/>
      <c r="QIT113" s="4"/>
      <c r="QIU113" s="4"/>
      <c r="QIV113" s="4"/>
      <c r="QIW113" s="4"/>
      <c r="QIX113" s="4"/>
      <c r="QIY113" s="4"/>
      <c r="QIZ113" s="4"/>
      <c r="QJA113" s="4"/>
      <c r="QJB113" s="4"/>
      <c r="QJC113" s="4"/>
      <c r="QJD113" s="4"/>
      <c r="QJE113" s="4"/>
      <c r="QJF113" s="4"/>
      <c r="QJG113" s="4"/>
      <c r="QJH113" s="4"/>
      <c r="QJI113" s="4"/>
      <c r="QJJ113" s="4"/>
      <c r="QJK113" s="4"/>
      <c r="QJL113" s="4"/>
      <c r="QJM113" s="4"/>
      <c r="QJN113" s="4"/>
      <c r="QJO113" s="4"/>
      <c r="QJP113" s="4"/>
      <c r="QJQ113" s="4"/>
      <c r="QJR113" s="4"/>
      <c r="QJS113" s="4"/>
      <c r="QJT113" s="4"/>
      <c r="QJU113" s="4"/>
      <c r="QJV113" s="4"/>
      <c r="QJW113" s="4"/>
      <c r="QJX113" s="4"/>
      <c r="QJY113" s="4"/>
      <c r="QJZ113" s="4"/>
      <c r="QKA113" s="4"/>
      <c r="QKB113" s="4"/>
      <c r="QKC113" s="4"/>
      <c r="QKD113" s="4"/>
      <c r="QKE113" s="4"/>
      <c r="QKF113" s="4"/>
      <c r="QKG113" s="4"/>
      <c r="QKH113" s="4"/>
      <c r="QKI113" s="4"/>
      <c r="QKJ113" s="4"/>
      <c r="QKK113" s="4"/>
      <c r="QKL113" s="4"/>
      <c r="QKM113" s="4"/>
      <c r="QKN113" s="4"/>
      <c r="QKO113" s="4"/>
      <c r="QKP113" s="4"/>
      <c r="QKQ113" s="4"/>
      <c r="QKR113" s="4"/>
      <c r="QKS113" s="4"/>
      <c r="QKT113" s="4"/>
      <c r="QKU113" s="4"/>
      <c r="QKV113" s="4"/>
      <c r="QKW113" s="4"/>
      <c r="QKX113" s="4"/>
      <c r="QKY113" s="4"/>
      <c r="QKZ113" s="4"/>
      <c r="QLA113" s="4"/>
      <c r="QLB113" s="4"/>
      <c r="QLC113" s="4"/>
      <c r="QLD113" s="4"/>
      <c r="QLE113" s="4"/>
      <c r="QLF113" s="4"/>
      <c r="QLG113" s="4"/>
      <c r="QLH113" s="4"/>
      <c r="QLI113" s="4"/>
      <c r="QLJ113" s="4"/>
      <c r="QLK113" s="4"/>
      <c r="QLL113" s="4"/>
      <c r="QLM113" s="4"/>
      <c r="QLN113" s="4"/>
      <c r="QLO113" s="4"/>
      <c r="QLP113" s="4"/>
      <c r="QLQ113" s="4"/>
      <c r="QLR113" s="4"/>
      <c r="QLS113" s="4"/>
      <c r="QLT113" s="4"/>
      <c r="QLU113" s="4"/>
      <c r="QLV113" s="4"/>
      <c r="QLW113" s="4"/>
      <c r="QLX113" s="4"/>
      <c r="QLY113" s="4"/>
      <c r="QLZ113" s="4"/>
      <c r="QMA113" s="4"/>
      <c r="QMB113" s="4"/>
      <c r="QMC113" s="4"/>
      <c r="QMD113" s="4"/>
      <c r="QME113" s="4"/>
      <c r="QMF113" s="4"/>
      <c r="QMG113" s="4"/>
      <c r="QMH113" s="4"/>
      <c r="QMI113" s="4"/>
      <c r="QMJ113" s="4"/>
      <c r="QMK113" s="4"/>
      <c r="QML113" s="4"/>
      <c r="QMM113" s="4"/>
      <c r="QMN113" s="4"/>
      <c r="QMO113" s="4"/>
      <c r="QMP113" s="4"/>
      <c r="QMQ113" s="4"/>
      <c r="QMR113" s="4"/>
      <c r="QMS113" s="4"/>
      <c r="QMT113" s="4"/>
      <c r="QMU113" s="4"/>
      <c r="QMV113" s="4"/>
      <c r="QMW113" s="4"/>
      <c r="QMX113" s="4"/>
      <c r="QMY113" s="4"/>
      <c r="QMZ113" s="4"/>
      <c r="QNA113" s="4"/>
      <c r="QNB113" s="4"/>
      <c r="QNC113" s="4"/>
      <c r="QND113" s="4"/>
      <c r="QNE113" s="4"/>
      <c r="QNF113" s="4"/>
      <c r="QNG113" s="4"/>
      <c r="QNH113" s="4"/>
      <c r="QNI113" s="4"/>
      <c r="QNJ113" s="4"/>
      <c r="QNK113" s="4"/>
      <c r="QNL113" s="4"/>
      <c r="QNM113" s="4"/>
      <c r="QNN113" s="4"/>
      <c r="QNO113" s="4"/>
      <c r="QNP113" s="4"/>
      <c r="QNQ113" s="4"/>
      <c r="QNR113" s="4"/>
      <c r="QNS113" s="4"/>
      <c r="QNT113" s="4"/>
      <c r="QNU113" s="4"/>
      <c r="QNV113" s="4"/>
      <c r="QNW113" s="4"/>
      <c r="QNX113" s="4"/>
      <c r="QNY113" s="4"/>
      <c r="QNZ113" s="4"/>
      <c r="QOA113" s="4"/>
      <c r="QOB113" s="4"/>
      <c r="QOC113" s="4"/>
      <c r="QOD113" s="4"/>
      <c r="QOE113" s="4"/>
      <c r="QOF113" s="4"/>
      <c r="QOG113" s="4"/>
      <c r="QOH113" s="4"/>
      <c r="QOI113" s="4"/>
      <c r="QOJ113" s="4"/>
      <c r="QOK113" s="4"/>
      <c r="QOL113" s="4"/>
      <c r="QOM113" s="4"/>
      <c r="QON113" s="4"/>
      <c r="QOO113" s="4"/>
      <c r="QOP113" s="4"/>
      <c r="QOQ113" s="4"/>
      <c r="QOR113" s="4"/>
      <c r="QOS113" s="4"/>
      <c r="QOT113" s="4"/>
      <c r="QOU113" s="4"/>
      <c r="QOV113" s="4"/>
      <c r="QOW113" s="4"/>
      <c r="QOX113" s="4"/>
      <c r="QOY113" s="4"/>
      <c r="QOZ113" s="4"/>
      <c r="QPA113" s="4"/>
      <c r="QPB113" s="4"/>
      <c r="QPC113" s="4"/>
      <c r="QPD113" s="4"/>
      <c r="QPE113" s="4"/>
      <c r="QPF113" s="4"/>
      <c r="QPG113" s="4"/>
      <c r="QPH113" s="4"/>
      <c r="QPI113" s="4"/>
      <c r="QPJ113" s="4"/>
      <c r="QPK113" s="4"/>
      <c r="QPL113" s="4"/>
      <c r="QPM113" s="4"/>
      <c r="QPN113" s="4"/>
      <c r="QPO113" s="4"/>
      <c r="QPP113" s="4"/>
      <c r="QPQ113" s="4"/>
      <c r="QPR113" s="4"/>
      <c r="QPS113" s="4"/>
      <c r="QPT113" s="4"/>
      <c r="QPU113" s="4"/>
      <c r="QPV113" s="4"/>
      <c r="QPW113" s="4"/>
      <c r="QPX113" s="4"/>
      <c r="QPY113" s="4"/>
      <c r="QPZ113" s="4"/>
      <c r="QQA113" s="4"/>
      <c r="QQB113" s="4"/>
      <c r="QQC113" s="4"/>
      <c r="QQD113" s="4"/>
      <c r="QQE113" s="4"/>
      <c r="QQF113" s="4"/>
      <c r="QQG113" s="4"/>
      <c r="QQH113" s="4"/>
      <c r="QQI113" s="4"/>
      <c r="QQJ113" s="4"/>
      <c r="QQK113" s="4"/>
      <c r="QQL113" s="4"/>
      <c r="QQM113" s="4"/>
      <c r="QQN113" s="4"/>
      <c r="QQO113" s="4"/>
      <c r="QQP113" s="4"/>
      <c r="QQQ113" s="4"/>
      <c r="QQR113" s="4"/>
      <c r="QQS113" s="4"/>
      <c r="QQT113" s="4"/>
      <c r="QQU113" s="4"/>
      <c r="QQV113" s="4"/>
      <c r="QQW113" s="4"/>
      <c r="QQX113" s="4"/>
      <c r="QQY113" s="4"/>
      <c r="QQZ113" s="4"/>
      <c r="QRA113" s="4"/>
      <c r="QRB113" s="4"/>
      <c r="QRC113" s="4"/>
      <c r="QRD113" s="4"/>
      <c r="QRE113" s="4"/>
      <c r="QRF113" s="4"/>
      <c r="QRG113" s="4"/>
      <c r="QRH113" s="4"/>
      <c r="QRI113" s="4"/>
      <c r="QRJ113" s="4"/>
      <c r="QRK113" s="4"/>
      <c r="QRL113" s="4"/>
      <c r="QRM113" s="4"/>
      <c r="QRN113" s="4"/>
      <c r="QRO113" s="4"/>
      <c r="QRP113" s="4"/>
      <c r="QRQ113" s="4"/>
      <c r="QRR113" s="4"/>
      <c r="QRS113" s="4"/>
      <c r="QRT113" s="4"/>
      <c r="QRU113" s="4"/>
      <c r="QRV113" s="4"/>
      <c r="QRW113" s="4"/>
      <c r="QRX113" s="4"/>
      <c r="QRY113" s="4"/>
      <c r="QRZ113" s="4"/>
      <c r="QSA113" s="4"/>
      <c r="QSB113" s="4"/>
      <c r="QSC113" s="4"/>
      <c r="QSD113" s="4"/>
      <c r="QSE113" s="4"/>
      <c r="QSF113" s="4"/>
      <c r="QSG113" s="4"/>
      <c r="QSH113" s="4"/>
      <c r="QSI113" s="4"/>
      <c r="QSJ113" s="4"/>
      <c r="QSK113" s="4"/>
      <c r="QSL113" s="4"/>
      <c r="QSM113" s="4"/>
      <c r="QSN113" s="4"/>
      <c r="QSO113" s="4"/>
      <c r="QSP113" s="4"/>
      <c r="QSQ113" s="4"/>
      <c r="QSR113" s="4"/>
      <c r="QSS113" s="4"/>
      <c r="QST113" s="4"/>
      <c r="QSU113" s="4"/>
      <c r="QSV113" s="4"/>
      <c r="QSW113" s="4"/>
      <c r="QSX113" s="4"/>
      <c r="QSY113" s="4"/>
      <c r="QSZ113" s="4"/>
      <c r="QTA113" s="4"/>
      <c r="QTB113" s="4"/>
      <c r="QTC113" s="4"/>
      <c r="QTD113" s="4"/>
      <c r="QTE113" s="4"/>
      <c r="QTF113" s="4"/>
      <c r="QTG113" s="4"/>
      <c r="QTH113" s="4"/>
      <c r="QTI113" s="4"/>
      <c r="QTJ113" s="4"/>
      <c r="QTK113" s="4"/>
      <c r="QTL113" s="4"/>
      <c r="QTM113" s="4"/>
      <c r="QTN113" s="4"/>
      <c r="QTO113" s="4"/>
      <c r="QTP113" s="4"/>
      <c r="QTQ113" s="4"/>
      <c r="QTR113" s="4"/>
      <c r="QTS113" s="4"/>
      <c r="QTT113" s="4"/>
      <c r="QTU113" s="4"/>
      <c r="QTV113" s="4"/>
      <c r="QTW113" s="4"/>
      <c r="QTX113" s="4"/>
      <c r="QTY113" s="4"/>
      <c r="QTZ113" s="4"/>
      <c r="QUA113" s="4"/>
      <c r="QUB113" s="4"/>
      <c r="QUC113" s="4"/>
      <c r="QUD113" s="4"/>
      <c r="QUE113" s="4"/>
      <c r="QUF113" s="4"/>
      <c r="QUG113" s="4"/>
      <c r="QUH113" s="4"/>
      <c r="QUI113" s="4"/>
      <c r="QUJ113" s="4"/>
      <c r="QUK113" s="4"/>
      <c r="QUL113" s="4"/>
      <c r="QUM113" s="4"/>
      <c r="QUN113" s="4"/>
      <c r="QUO113" s="4"/>
      <c r="QUP113" s="4"/>
      <c r="QUQ113" s="4"/>
      <c r="QUR113" s="4"/>
      <c r="QUS113" s="4"/>
      <c r="QUT113" s="4"/>
      <c r="QUU113" s="4"/>
      <c r="QUV113" s="4"/>
      <c r="QUW113" s="4"/>
      <c r="QUX113" s="4"/>
      <c r="QUY113" s="4"/>
      <c r="QUZ113" s="4"/>
      <c r="QVA113" s="4"/>
      <c r="QVB113" s="4"/>
      <c r="QVC113" s="4"/>
      <c r="QVD113" s="4"/>
      <c r="QVE113" s="4"/>
      <c r="QVF113" s="4"/>
      <c r="QVG113" s="4"/>
      <c r="QVH113" s="4"/>
      <c r="QVI113" s="4"/>
      <c r="QVJ113" s="4"/>
      <c r="QVK113" s="4"/>
      <c r="QVL113" s="4"/>
      <c r="QVM113" s="4"/>
      <c r="QVN113" s="4"/>
      <c r="QVO113" s="4"/>
      <c r="QVP113" s="4"/>
      <c r="QVQ113" s="4"/>
      <c r="QVR113" s="4"/>
      <c r="QVS113" s="4"/>
      <c r="QVT113" s="4"/>
      <c r="QVU113" s="4"/>
      <c r="QVV113" s="4"/>
      <c r="QVW113" s="4"/>
      <c r="QVX113" s="4"/>
      <c r="QVY113" s="4"/>
      <c r="QVZ113" s="4"/>
      <c r="QWA113" s="4"/>
      <c r="QWB113" s="4"/>
      <c r="QWC113" s="4"/>
      <c r="QWD113" s="4"/>
      <c r="QWE113" s="4"/>
      <c r="QWF113" s="4"/>
      <c r="QWG113" s="4"/>
      <c r="QWH113" s="4"/>
      <c r="QWI113" s="4"/>
      <c r="QWJ113" s="4"/>
      <c r="QWK113" s="4"/>
      <c r="QWL113" s="4"/>
      <c r="QWM113" s="4"/>
      <c r="QWN113" s="4"/>
      <c r="QWO113" s="4"/>
      <c r="QWP113" s="4"/>
      <c r="QWQ113" s="4"/>
      <c r="QWR113" s="4"/>
      <c r="QWS113" s="4"/>
      <c r="QWT113" s="4"/>
      <c r="QWU113" s="4"/>
      <c r="QWV113" s="4"/>
      <c r="QWW113" s="4"/>
      <c r="QWX113" s="4"/>
      <c r="QWY113" s="4"/>
      <c r="QWZ113" s="4"/>
      <c r="QXA113" s="4"/>
      <c r="QXB113" s="4"/>
      <c r="QXC113" s="4"/>
      <c r="QXD113" s="4"/>
      <c r="QXE113" s="4"/>
      <c r="QXF113" s="4"/>
      <c r="QXG113" s="4"/>
      <c r="QXH113" s="4"/>
      <c r="QXI113" s="4"/>
      <c r="QXJ113" s="4"/>
      <c r="QXK113" s="4"/>
      <c r="QXL113" s="4"/>
      <c r="QXM113" s="4"/>
      <c r="QXN113" s="4"/>
      <c r="QXO113" s="4"/>
      <c r="QXP113" s="4"/>
      <c r="QXQ113" s="4"/>
      <c r="QXR113" s="4"/>
      <c r="QXS113" s="4"/>
      <c r="QXT113" s="4"/>
      <c r="QXU113" s="4"/>
      <c r="QXV113" s="4"/>
      <c r="QXW113" s="4"/>
      <c r="QXX113" s="4"/>
      <c r="QXY113" s="4"/>
      <c r="QXZ113" s="4"/>
      <c r="QYA113" s="4"/>
      <c r="QYB113" s="4"/>
      <c r="QYC113" s="4"/>
      <c r="QYD113" s="4"/>
      <c r="QYE113" s="4"/>
      <c r="QYF113" s="4"/>
      <c r="QYG113" s="4"/>
      <c r="QYH113" s="4"/>
      <c r="QYI113" s="4"/>
      <c r="QYJ113" s="4"/>
      <c r="QYK113" s="4"/>
      <c r="QYL113" s="4"/>
      <c r="QYM113" s="4"/>
      <c r="QYN113" s="4"/>
      <c r="QYO113" s="4"/>
      <c r="QYP113" s="4"/>
      <c r="QYQ113" s="4"/>
      <c r="QYR113" s="4"/>
      <c r="QYS113" s="4"/>
      <c r="QYT113" s="4"/>
      <c r="QYU113" s="4"/>
      <c r="QYV113" s="4"/>
      <c r="QYW113" s="4"/>
      <c r="QYX113" s="4"/>
      <c r="QYY113" s="4"/>
      <c r="QYZ113" s="4"/>
      <c r="QZA113" s="4"/>
      <c r="QZB113" s="4"/>
      <c r="QZC113" s="4"/>
      <c r="QZD113" s="4"/>
      <c r="QZE113" s="4"/>
      <c r="QZF113" s="4"/>
      <c r="QZG113" s="4"/>
      <c r="QZH113" s="4"/>
      <c r="QZI113" s="4"/>
      <c r="QZJ113" s="4"/>
      <c r="QZK113" s="4"/>
      <c r="QZL113" s="4"/>
      <c r="QZM113" s="4"/>
      <c r="QZN113" s="4"/>
      <c r="QZO113" s="4"/>
      <c r="QZP113" s="4"/>
      <c r="QZQ113" s="4"/>
      <c r="QZR113" s="4"/>
      <c r="QZS113" s="4"/>
      <c r="QZT113" s="4"/>
      <c r="QZU113" s="4"/>
      <c r="QZV113" s="4"/>
      <c r="QZW113" s="4"/>
      <c r="QZX113" s="4"/>
      <c r="QZY113" s="4"/>
      <c r="QZZ113" s="4"/>
      <c r="RAA113" s="4"/>
      <c r="RAB113" s="4"/>
      <c r="RAC113" s="4"/>
      <c r="RAD113" s="4"/>
      <c r="RAE113" s="4"/>
      <c r="RAF113" s="4"/>
      <c r="RAG113" s="4"/>
      <c r="RAH113" s="4"/>
      <c r="RAI113" s="4"/>
      <c r="RAJ113" s="4"/>
      <c r="RAK113" s="4"/>
      <c r="RAL113" s="4"/>
      <c r="RAM113" s="4"/>
      <c r="RAN113" s="4"/>
      <c r="RAO113" s="4"/>
      <c r="RAP113" s="4"/>
      <c r="RAQ113" s="4"/>
      <c r="RAR113" s="4"/>
      <c r="RAS113" s="4"/>
      <c r="RAT113" s="4"/>
      <c r="RAU113" s="4"/>
      <c r="RAV113" s="4"/>
      <c r="RAW113" s="4"/>
      <c r="RAX113" s="4"/>
      <c r="RAY113" s="4"/>
      <c r="RAZ113" s="4"/>
      <c r="RBA113" s="4"/>
      <c r="RBB113" s="4"/>
      <c r="RBC113" s="4"/>
      <c r="RBD113" s="4"/>
      <c r="RBE113" s="4"/>
      <c r="RBF113" s="4"/>
      <c r="RBG113" s="4"/>
      <c r="RBH113" s="4"/>
      <c r="RBI113" s="4"/>
      <c r="RBJ113" s="4"/>
      <c r="RBK113" s="4"/>
      <c r="RBL113" s="4"/>
      <c r="RBM113" s="4"/>
      <c r="RBN113" s="4"/>
      <c r="RBO113" s="4"/>
      <c r="RBP113" s="4"/>
      <c r="RBQ113" s="4"/>
      <c r="RBR113" s="4"/>
      <c r="RBS113" s="4"/>
      <c r="RBT113" s="4"/>
      <c r="RBU113" s="4"/>
      <c r="RBV113" s="4"/>
      <c r="RBW113" s="4"/>
      <c r="RBX113" s="4"/>
      <c r="RBY113" s="4"/>
      <c r="RBZ113" s="4"/>
      <c r="RCA113" s="4"/>
      <c r="RCB113" s="4"/>
      <c r="RCC113" s="4"/>
      <c r="RCD113" s="4"/>
      <c r="RCE113" s="4"/>
      <c r="RCF113" s="4"/>
      <c r="RCG113" s="4"/>
      <c r="RCH113" s="4"/>
      <c r="RCI113" s="4"/>
      <c r="RCJ113" s="4"/>
      <c r="RCK113" s="4"/>
      <c r="RCL113" s="4"/>
      <c r="RCM113" s="4"/>
      <c r="RCN113" s="4"/>
      <c r="RCO113" s="4"/>
      <c r="RCP113" s="4"/>
      <c r="RCQ113" s="4"/>
      <c r="RCR113" s="4"/>
      <c r="RCS113" s="4"/>
      <c r="RCT113" s="4"/>
      <c r="RCU113" s="4"/>
      <c r="RCV113" s="4"/>
      <c r="RCW113" s="4"/>
      <c r="RCX113" s="4"/>
      <c r="RCY113" s="4"/>
      <c r="RCZ113" s="4"/>
      <c r="RDA113" s="4"/>
      <c r="RDB113" s="4"/>
      <c r="RDC113" s="4"/>
      <c r="RDD113" s="4"/>
      <c r="RDE113" s="4"/>
      <c r="RDF113" s="4"/>
      <c r="RDG113" s="4"/>
      <c r="RDH113" s="4"/>
      <c r="RDI113" s="4"/>
      <c r="RDJ113" s="4"/>
      <c r="RDK113" s="4"/>
      <c r="RDL113" s="4"/>
      <c r="RDM113" s="4"/>
      <c r="RDN113" s="4"/>
      <c r="RDO113" s="4"/>
      <c r="RDP113" s="4"/>
      <c r="RDQ113" s="4"/>
      <c r="RDR113" s="4"/>
      <c r="RDS113" s="4"/>
      <c r="RDT113" s="4"/>
      <c r="RDU113" s="4"/>
      <c r="RDV113" s="4"/>
      <c r="RDW113" s="4"/>
      <c r="RDX113" s="4"/>
      <c r="RDY113" s="4"/>
      <c r="RDZ113" s="4"/>
      <c r="REA113" s="4"/>
      <c r="REB113" s="4"/>
      <c r="REC113" s="4"/>
      <c r="RED113" s="4"/>
      <c r="REE113" s="4"/>
      <c r="REF113" s="4"/>
      <c r="REG113" s="4"/>
      <c r="REH113" s="4"/>
      <c r="REI113" s="4"/>
      <c r="REJ113" s="4"/>
      <c r="REK113" s="4"/>
      <c r="REL113" s="4"/>
      <c r="REM113" s="4"/>
      <c r="REN113" s="4"/>
      <c r="REO113" s="4"/>
      <c r="REP113" s="4"/>
      <c r="REQ113" s="4"/>
      <c r="RER113" s="4"/>
      <c r="RES113" s="4"/>
      <c r="RET113" s="4"/>
      <c r="REU113" s="4"/>
      <c r="REV113" s="4"/>
      <c r="REW113" s="4"/>
      <c r="REX113" s="4"/>
      <c r="REY113" s="4"/>
      <c r="REZ113" s="4"/>
      <c r="RFA113" s="4"/>
      <c r="RFB113" s="4"/>
      <c r="RFC113" s="4"/>
      <c r="RFD113" s="4"/>
      <c r="RFE113" s="4"/>
      <c r="RFF113" s="4"/>
      <c r="RFG113" s="4"/>
      <c r="RFH113" s="4"/>
      <c r="RFI113" s="4"/>
      <c r="RFJ113" s="4"/>
      <c r="RFK113" s="4"/>
      <c r="RFL113" s="4"/>
      <c r="RFM113" s="4"/>
      <c r="RFN113" s="4"/>
      <c r="RFO113" s="4"/>
      <c r="RFP113" s="4"/>
      <c r="RFQ113" s="4"/>
      <c r="RFR113" s="4"/>
      <c r="RFS113" s="4"/>
      <c r="RFT113" s="4"/>
      <c r="RFU113" s="4"/>
      <c r="RFV113" s="4"/>
      <c r="RFW113" s="4"/>
      <c r="RFX113" s="4"/>
      <c r="RFY113" s="4"/>
      <c r="RFZ113" s="4"/>
      <c r="RGA113" s="4"/>
      <c r="RGB113" s="4"/>
      <c r="RGC113" s="4"/>
      <c r="RGD113" s="4"/>
      <c r="RGE113" s="4"/>
      <c r="RGF113" s="4"/>
      <c r="RGG113" s="4"/>
      <c r="RGH113" s="4"/>
      <c r="RGI113" s="4"/>
      <c r="RGJ113" s="4"/>
      <c r="RGK113" s="4"/>
      <c r="RGL113" s="4"/>
      <c r="RGM113" s="4"/>
      <c r="RGN113" s="4"/>
      <c r="RGO113" s="4"/>
      <c r="RGP113" s="4"/>
      <c r="RGQ113" s="4"/>
      <c r="RGR113" s="4"/>
      <c r="RGS113" s="4"/>
      <c r="RGT113" s="4"/>
      <c r="RGU113" s="4"/>
      <c r="RGV113" s="4"/>
      <c r="RGW113" s="4"/>
      <c r="RGX113" s="4"/>
      <c r="RGY113" s="4"/>
      <c r="RGZ113" s="4"/>
      <c r="RHA113" s="4"/>
      <c r="RHB113" s="4"/>
      <c r="RHC113" s="4"/>
      <c r="RHD113" s="4"/>
      <c r="RHE113" s="4"/>
      <c r="RHF113" s="4"/>
      <c r="RHG113" s="4"/>
      <c r="RHH113" s="4"/>
      <c r="RHI113" s="4"/>
      <c r="RHJ113" s="4"/>
      <c r="RHK113" s="4"/>
      <c r="RHL113" s="4"/>
      <c r="RHM113" s="4"/>
      <c r="RHN113" s="4"/>
      <c r="RHO113" s="4"/>
      <c r="RHP113" s="4"/>
      <c r="RHQ113" s="4"/>
      <c r="RHR113" s="4"/>
      <c r="RHS113" s="4"/>
      <c r="RHT113" s="4"/>
      <c r="RHU113" s="4"/>
      <c r="RHV113" s="4"/>
      <c r="RHW113" s="4"/>
      <c r="RHX113" s="4"/>
      <c r="RHY113" s="4"/>
      <c r="RHZ113" s="4"/>
      <c r="RIA113" s="4"/>
      <c r="RIB113" s="4"/>
      <c r="RIC113" s="4"/>
      <c r="RID113" s="4"/>
      <c r="RIE113" s="4"/>
      <c r="RIF113" s="4"/>
      <c r="RIG113" s="4"/>
      <c r="RIH113" s="4"/>
      <c r="RII113" s="4"/>
      <c r="RIJ113" s="4"/>
      <c r="RIK113" s="4"/>
      <c r="RIL113" s="4"/>
      <c r="RIM113" s="4"/>
      <c r="RIN113" s="4"/>
      <c r="RIO113" s="4"/>
      <c r="RIP113" s="4"/>
      <c r="RIQ113" s="4"/>
      <c r="RIR113" s="4"/>
      <c r="RIS113" s="4"/>
      <c r="RIT113" s="4"/>
      <c r="RIU113" s="4"/>
      <c r="RIV113" s="4"/>
      <c r="RIW113" s="4"/>
      <c r="RIX113" s="4"/>
      <c r="RIY113" s="4"/>
      <c r="RIZ113" s="4"/>
      <c r="RJA113" s="4"/>
      <c r="RJB113" s="4"/>
      <c r="RJC113" s="4"/>
      <c r="RJD113" s="4"/>
      <c r="RJE113" s="4"/>
      <c r="RJF113" s="4"/>
      <c r="RJG113" s="4"/>
      <c r="RJH113" s="4"/>
      <c r="RJI113" s="4"/>
      <c r="RJJ113" s="4"/>
      <c r="RJK113" s="4"/>
      <c r="RJL113" s="4"/>
      <c r="RJM113" s="4"/>
      <c r="RJN113" s="4"/>
      <c r="RJO113" s="4"/>
      <c r="RJP113" s="4"/>
      <c r="RJQ113" s="4"/>
      <c r="RJR113" s="4"/>
      <c r="RJS113" s="4"/>
      <c r="RJT113" s="4"/>
      <c r="RJU113" s="4"/>
      <c r="RJV113" s="4"/>
      <c r="RJW113" s="4"/>
      <c r="RJX113" s="4"/>
      <c r="RJY113" s="4"/>
      <c r="RJZ113" s="4"/>
      <c r="RKA113" s="4"/>
      <c r="RKB113" s="4"/>
      <c r="RKC113" s="4"/>
      <c r="RKD113" s="4"/>
      <c r="RKE113" s="4"/>
      <c r="RKF113" s="4"/>
      <c r="RKG113" s="4"/>
      <c r="RKH113" s="4"/>
      <c r="RKI113" s="4"/>
      <c r="RKJ113" s="4"/>
      <c r="RKK113" s="4"/>
      <c r="RKL113" s="4"/>
      <c r="RKM113" s="4"/>
      <c r="RKN113" s="4"/>
      <c r="RKO113" s="4"/>
      <c r="RKP113" s="4"/>
      <c r="RKQ113" s="4"/>
      <c r="RKR113" s="4"/>
      <c r="RKS113" s="4"/>
      <c r="RKT113" s="4"/>
      <c r="RKU113" s="4"/>
      <c r="RKV113" s="4"/>
      <c r="RKW113" s="4"/>
      <c r="RKX113" s="4"/>
      <c r="RKY113" s="4"/>
      <c r="RKZ113" s="4"/>
      <c r="RLA113" s="4"/>
      <c r="RLB113" s="4"/>
      <c r="RLC113" s="4"/>
      <c r="RLD113" s="4"/>
      <c r="RLE113" s="4"/>
      <c r="RLF113" s="4"/>
      <c r="RLG113" s="4"/>
      <c r="RLH113" s="4"/>
      <c r="RLI113" s="4"/>
      <c r="RLJ113" s="4"/>
      <c r="RLK113" s="4"/>
      <c r="RLL113" s="4"/>
      <c r="RLM113" s="4"/>
      <c r="RLN113" s="4"/>
      <c r="RLO113" s="4"/>
      <c r="RLP113" s="4"/>
      <c r="RLQ113" s="4"/>
      <c r="RLR113" s="4"/>
      <c r="RLS113" s="4"/>
      <c r="RLT113" s="4"/>
      <c r="RLU113" s="4"/>
      <c r="RLV113" s="4"/>
      <c r="RLW113" s="4"/>
      <c r="RLX113" s="4"/>
      <c r="RLY113" s="4"/>
      <c r="RLZ113" s="4"/>
      <c r="RMA113" s="4"/>
      <c r="RMB113" s="4"/>
      <c r="RMC113" s="4"/>
      <c r="RMD113" s="4"/>
      <c r="RME113" s="4"/>
      <c r="RMF113" s="4"/>
      <c r="RMG113" s="4"/>
      <c r="RMH113" s="4"/>
      <c r="RMI113" s="4"/>
      <c r="RMJ113" s="4"/>
      <c r="RMK113" s="4"/>
      <c r="RML113" s="4"/>
      <c r="RMM113" s="4"/>
      <c r="RMN113" s="4"/>
      <c r="RMO113" s="4"/>
      <c r="RMP113" s="4"/>
      <c r="RMQ113" s="4"/>
      <c r="RMR113" s="4"/>
      <c r="RMS113" s="4"/>
      <c r="RMT113" s="4"/>
      <c r="RMU113" s="4"/>
      <c r="RMV113" s="4"/>
      <c r="RMW113" s="4"/>
      <c r="RMX113" s="4"/>
      <c r="RMY113" s="4"/>
      <c r="RMZ113" s="4"/>
      <c r="RNA113" s="4"/>
      <c r="RNB113" s="4"/>
      <c r="RNC113" s="4"/>
      <c r="RND113" s="4"/>
      <c r="RNE113" s="4"/>
      <c r="RNF113" s="4"/>
      <c r="RNG113" s="4"/>
      <c r="RNH113" s="4"/>
      <c r="RNI113" s="4"/>
      <c r="RNJ113" s="4"/>
      <c r="RNK113" s="4"/>
      <c r="RNL113" s="4"/>
      <c r="RNM113" s="4"/>
      <c r="RNN113" s="4"/>
      <c r="RNO113" s="4"/>
      <c r="RNP113" s="4"/>
      <c r="RNQ113" s="4"/>
      <c r="RNR113" s="4"/>
      <c r="RNS113" s="4"/>
      <c r="RNT113" s="4"/>
      <c r="RNU113" s="4"/>
      <c r="RNV113" s="4"/>
      <c r="RNW113" s="4"/>
      <c r="RNX113" s="4"/>
      <c r="RNY113" s="4"/>
      <c r="RNZ113" s="4"/>
      <c r="ROA113" s="4"/>
      <c r="ROB113" s="4"/>
      <c r="ROC113" s="4"/>
      <c r="ROD113" s="4"/>
      <c r="ROE113" s="4"/>
      <c r="ROF113" s="4"/>
      <c r="ROG113" s="4"/>
      <c r="ROH113" s="4"/>
      <c r="ROI113" s="4"/>
      <c r="ROJ113" s="4"/>
      <c r="ROK113" s="4"/>
      <c r="ROL113" s="4"/>
      <c r="ROM113" s="4"/>
      <c r="RON113" s="4"/>
      <c r="ROO113" s="4"/>
      <c r="ROP113" s="4"/>
      <c r="ROQ113" s="4"/>
      <c r="ROR113" s="4"/>
      <c r="ROS113" s="4"/>
      <c r="ROT113" s="4"/>
      <c r="ROU113" s="4"/>
      <c r="ROV113" s="4"/>
      <c r="ROW113" s="4"/>
      <c r="ROX113" s="4"/>
      <c r="ROY113" s="4"/>
      <c r="ROZ113" s="4"/>
      <c r="RPA113" s="4"/>
      <c r="RPB113" s="4"/>
      <c r="RPC113" s="4"/>
      <c r="RPD113" s="4"/>
      <c r="RPE113" s="4"/>
      <c r="RPF113" s="4"/>
      <c r="RPG113" s="4"/>
      <c r="RPH113" s="4"/>
      <c r="RPI113" s="4"/>
      <c r="RPJ113" s="4"/>
      <c r="RPK113" s="4"/>
      <c r="RPL113" s="4"/>
      <c r="RPM113" s="4"/>
      <c r="RPN113" s="4"/>
      <c r="RPO113" s="4"/>
      <c r="RPP113" s="4"/>
      <c r="RPQ113" s="4"/>
      <c r="RPR113" s="4"/>
      <c r="RPS113" s="4"/>
      <c r="RPT113" s="4"/>
      <c r="RPU113" s="4"/>
      <c r="RPV113" s="4"/>
      <c r="RPW113" s="4"/>
      <c r="RPX113" s="4"/>
      <c r="RPY113" s="4"/>
      <c r="RPZ113" s="4"/>
      <c r="RQA113" s="4"/>
      <c r="RQB113" s="4"/>
      <c r="RQC113" s="4"/>
      <c r="RQD113" s="4"/>
      <c r="RQE113" s="4"/>
      <c r="RQF113" s="4"/>
      <c r="RQG113" s="4"/>
      <c r="RQH113" s="4"/>
      <c r="RQI113" s="4"/>
      <c r="RQJ113" s="4"/>
      <c r="RQK113" s="4"/>
      <c r="RQL113" s="4"/>
      <c r="RQM113" s="4"/>
      <c r="RQN113" s="4"/>
      <c r="RQO113" s="4"/>
      <c r="RQP113" s="4"/>
      <c r="RQQ113" s="4"/>
      <c r="RQR113" s="4"/>
      <c r="RQS113" s="4"/>
      <c r="RQT113" s="4"/>
      <c r="RQU113" s="4"/>
      <c r="RQV113" s="4"/>
      <c r="RQW113" s="4"/>
      <c r="RQX113" s="4"/>
      <c r="RQY113" s="4"/>
      <c r="RQZ113" s="4"/>
      <c r="RRA113" s="4"/>
      <c r="RRB113" s="4"/>
      <c r="RRC113" s="4"/>
      <c r="RRD113" s="4"/>
      <c r="RRE113" s="4"/>
      <c r="RRF113" s="4"/>
      <c r="RRG113" s="4"/>
      <c r="RRH113" s="4"/>
      <c r="RRI113" s="4"/>
      <c r="RRJ113" s="4"/>
      <c r="RRK113" s="4"/>
      <c r="RRL113" s="4"/>
      <c r="RRM113" s="4"/>
      <c r="RRN113" s="4"/>
      <c r="RRO113" s="4"/>
      <c r="RRP113" s="4"/>
      <c r="RRQ113" s="4"/>
      <c r="RRR113" s="4"/>
      <c r="RRS113" s="4"/>
      <c r="RRT113" s="4"/>
      <c r="RRU113" s="4"/>
      <c r="RRV113" s="4"/>
      <c r="RRW113" s="4"/>
      <c r="RRX113" s="4"/>
      <c r="RRY113" s="4"/>
      <c r="RRZ113" s="4"/>
      <c r="RSA113" s="4"/>
      <c r="RSB113" s="4"/>
      <c r="RSC113" s="4"/>
      <c r="RSD113" s="4"/>
      <c r="RSE113" s="4"/>
      <c r="RSF113" s="4"/>
      <c r="RSG113" s="4"/>
      <c r="RSH113" s="4"/>
      <c r="RSI113" s="4"/>
      <c r="RSJ113" s="4"/>
      <c r="RSK113" s="4"/>
      <c r="RSL113" s="4"/>
      <c r="RSM113" s="4"/>
      <c r="RSN113" s="4"/>
      <c r="RSO113" s="4"/>
      <c r="RSP113" s="4"/>
      <c r="RSQ113" s="4"/>
      <c r="RSR113" s="4"/>
      <c r="RSS113" s="4"/>
      <c r="RST113" s="4"/>
      <c r="RSU113" s="4"/>
      <c r="RSV113" s="4"/>
      <c r="RSW113" s="4"/>
      <c r="RSX113" s="4"/>
      <c r="RSY113" s="4"/>
      <c r="RSZ113" s="4"/>
      <c r="RTA113" s="4"/>
      <c r="RTB113" s="4"/>
      <c r="RTC113" s="4"/>
      <c r="RTD113" s="4"/>
      <c r="RTE113" s="4"/>
      <c r="RTF113" s="4"/>
      <c r="RTG113" s="4"/>
      <c r="RTH113" s="4"/>
      <c r="RTI113" s="4"/>
      <c r="RTJ113" s="4"/>
      <c r="RTK113" s="4"/>
      <c r="RTL113" s="4"/>
      <c r="RTM113" s="4"/>
      <c r="RTN113" s="4"/>
      <c r="RTO113" s="4"/>
      <c r="RTP113" s="4"/>
      <c r="RTQ113" s="4"/>
      <c r="RTR113" s="4"/>
      <c r="RTS113" s="4"/>
      <c r="RTT113" s="4"/>
      <c r="RTU113" s="4"/>
      <c r="RTV113" s="4"/>
      <c r="RTW113" s="4"/>
      <c r="RTX113" s="4"/>
      <c r="RTY113" s="4"/>
      <c r="RTZ113" s="4"/>
      <c r="RUA113" s="4"/>
      <c r="RUB113" s="4"/>
      <c r="RUC113" s="4"/>
      <c r="RUD113" s="4"/>
      <c r="RUE113" s="4"/>
      <c r="RUF113" s="4"/>
      <c r="RUG113" s="4"/>
      <c r="RUH113" s="4"/>
      <c r="RUI113" s="4"/>
      <c r="RUJ113" s="4"/>
      <c r="RUK113" s="4"/>
      <c r="RUL113" s="4"/>
      <c r="RUM113" s="4"/>
      <c r="RUN113" s="4"/>
      <c r="RUO113" s="4"/>
      <c r="RUP113" s="4"/>
      <c r="RUQ113" s="4"/>
      <c r="RUR113" s="4"/>
      <c r="RUS113" s="4"/>
      <c r="RUT113" s="4"/>
      <c r="RUU113" s="4"/>
      <c r="RUV113" s="4"/>
      <c r="RUW113" s="4"/>
      <c r="RUX113" s="4"/>
      <c r="RUY113" s="4"/>
      <c r="RUZ113" s="4"/>
      <c r="RVA113" s="4"/>
      <c r="RVB113" s="4"/>
      <c r="RVC113" s="4"/>
      <c r="RVD113" s="4"/>
      <c r="RVE113" s="4"/>
      <c r="RVF113" s="4"/>
      <c r="RVG113" s="4"/>
      <c r="RVH113" s="4"/>
      <c r="RVI113" s="4"/>
      <c r="RVJ113" s="4"/>
      <c r="RVK113" s="4"/>
      <c r="RVL113" s="4"/>
      <c r="RVM113" s="4"/>
      <c r="RVN113" s="4"/>
      <c r="RVO113" s="4"/>
      <c r="RVP113" s="4"/>
      <c r="RVQ113" s="4"/>
      <c r="RVR113" s="4"/>
      <c r="RVS113" s="4"/>
      <c r="RVT113" s="4"/>
      <c r="RVU113" s="4"/>
      <c r="RVV113" s="4"/>
      <c r="RVW113" s="4"/>
      <c r="RVX113" s="4"/>
      <c r="RVY113" s="4"/>
      <c r="RVZ113" s="4"/>
      <c r="RWA113" s="4"/>
      <c r="RWB113" s="4"/>
      <c r="RWC113" s="4"/>
      <c r="RWD113" s="4"/>
      <c r="RWE113" s="4"/>
      <c r="RWF113" s="4"/>
      <c r="RWG113" s="4"/>
      <c r="RWH113" s="4"/>
      <c r="RWI113" s="4"/>
      <c r="RWJ113" s="4"/>
      <c r="RWK113" s="4"/>
      <c r="RWL113" s="4"/>
      <c r="RWM113" s="4"/>
      <c r="RWN113" s="4"/>
      <c r="RWO113" s="4"/>
      <c r="RWP113" s="4"/>
      <c r="RWQ113" s="4"/>
      <c r="RWR113" s="4"/>
      <c r="RWS113" s="4"/>
      <c r="RWT113" s="4"/>
      <c r="RWU113" s="4"/>
      <c r="RWV113" s="4"/>
      <c r="RWW113" s="4"/>
      <c r="RWX113" s="4"/>
      <c r="RWY113" s="4"/>
      <c r="RWZ113" s="4"/>
      <c r="RXA113" s="4"/>
      <c r="RXB113" s="4"/>
      <c r="RXC113" s="4"/>
      <c r="RXD113" s="4"/>
      <c r="RXE113" s="4"/>
      <c r="RXF113" s="4"/>
      <c r="RXG113" s="4"/>
      <c r="RXH113" s="4"/>
      <c r="RXI113" s="4"/>
      <c r="RXJ113" s="4"/>
      <c r="RXK113" s="4"/>
      <c r="RXL113" s="4"/>
      <c r="RXM113" s="4"/>
      <c r="RXN113" s="4"/>
      <c r="RXO113" s="4"/>
      <c r="RXP113" s="4"/>
      <c r="RXQ113" s="4"/>
      <c r="RXR113" s="4"/>
      <c r="RXS113" s="4"/>
      <c r="RXT113" s="4"/>
      <c r="RXU113" s="4"/>
      <c r="RXV113" s="4"/>
      <c r="RXW113" s="4"/>
      <c r="RXX113" s="4"/>
      <c r="RXY113" s="4"/>
      <c r="RXZ113" s="4"/>
      <c r="RYA113" s="4"/>
      <c r="RYB113" s="4"/>
      <c r="RYC113" s="4"/>
      <c r="RYD113" s="4"/>
      <c r="RYE113" s="4"/>
      <c r="RYF113" s="4"/>
      <c r="RYG113" s="4"/>
      <c r="RYH113" s="4"/>
      <c r="RYI113" s="4"/>
      <c r="RYJ113" s="4"/>
      <c r="RYK113" s="4"/>
      <c r="RYL113" s="4"/>
      <c r="RYM113" s="4"/>
      <c r="RYN113" s="4"/>
      <c r="RYO113" s="4"/>
      <c r="RYP113" s="4"/>
      <c r="RYQ113" s="4"/>
      <c r="RYR113" s="4"/>
      <c r="RYS113" s="4"/>
      <c r="RYT113" s="4"/>
      <c r="RYU113" s="4"/>
      <c r="RYV113" s="4"/>
      <c r="RYW113" s="4"/>
      <c r="RYX113" s="4"/>
      <c r="RYY113" s="4"/>
      <c r="RYZ113" s="4"/>
      <c r="RZA113" s="4"/>
      <c r="RZB113" s="4"/>
      <c r="RZC113" s="4"/>
      <c r="RZD113" s="4"/>
      <c r="RZE113" s="4"/>
      <c r="RZF113" s="4"/>
      <c r="RZG113" s="4"/>
      <c r="RZH113" s="4"/>
      <c r="RZI113" s="4"/>
      <c r="RZJ113" s="4"/>
      <c r="RZK113" s="4"/>
      <c r="RZL113" s="4"/>
      <c r="RZM113" s="4"/>
      <c r="RZN113" s="4"/>
      <c r="RZO113" s="4"/>
      <c r="RZP113" s="4"/>
      <c r="RZQ113" s="4"/>
      <c r="RZR113" s="4"/>
      <c r="RZS113" s="4"/>
      <c r="RZT113" s="4"/>
      <c r="RZU113" s="4"/>
      <c r="RZV113" s="4"/>
      <c r="RZW113" s="4"/>
      <c r="RZX113" s="4"/>
      <c r="RZY113" s="4"/>
      <c r="RZZ113" s="4"/>
      <c r="SAA113" s="4"/>
      <c r="SAB113" s="4"/>
      <c r="SAC113" s="4"/>
      <c r="SAD113" s="4"/>
      <c r="SAE113" s="4"/>
      <c r="SAF113" s="4"/>
      <c r="SAG113" s="4"/>
      <c r="SAH113" s="4"/>
      <c r="SAI113" s="4"/>
      <c r="SAJ113" s="4"/>
      <c r="SAK113" s="4"/>
      <c r="SAL113" s="4"/>
      <c r="SAM113" s="4"/>
      <c r="SAN113" s="4"/>
      <c r="SAO113" s="4"/>
      <c r="SAP113" s="4"/>
      <c r="SAQ113" s="4"/>
      <c r="SAR113" s="4"/>
      <c r="SAS113" s="4"/>
      <c r="SAT113" s="4"/>
      <c r="SAU113" s="4"/>
      <c r="SAV113" s="4"/>
      <c r="SAW113" s="4"/>
      <c r="SAX113" s="4"/>
      <c r="SAY113" s="4"/>
      <c r="SAZ113" s="4"/>
      <c r="SBA113" s="4"/>
      <c r="SBB113" s="4"/>
      <c r="SBC113" s="4"/>
      <c r="SBD113" s="4"/>
      <c r="SBE113" s="4"/>
      <c r="SBF113" s="4"/>
      <c r="SBG113" s="4"/>
      <c r="SBH113" s="4"/>
      <c r="SBI113" s="4"/>
      <c r="SBJ113" s="4"/>
      <c r="SBK113" s="4"/>
      <c r="SBL113" s="4"/>
      <c r="SBM113" s="4"/>
      <c r="SBN113" s="4"/>
      <c r="SBO113" s="4"/>
      <c r="SBP113" s="4"/>
      <c r="SBQ113" s="4"/>
      <c r="SBR113" s="4"/>
      <c r="SBS113" s="4"/>
      <c r="SBT113" s="4"/>
      <c r="SBU113" s="4"/>
      <c r="SBV113" s="4"/>
      <c r="SBW113" s="4"/>
      <c r="SBX113" s="4"/>
      <c r="SBY113" s="4"/>
      <c r="SBZ113" s="4"/>
      <c r="SCA113" s="4"/>
      <c r="SCB113" s="4"/>
      <c r="SCC113" s="4"/>
      <c r="SCD113" s="4"/>
      <c r="SCE113" s="4"/>
      <c r="SCF113" s="4"/>
      <c r="SCG113" s="4"/>
      <c r="SCH113" s="4"/>
      <c r="SCI113" s="4"/>
      <c r="SCJ113" s="4"/>
      <c r="SCK113" s="4"/>
      <c r="SCL113" s="4"/>
      <c r="SCM113" s="4"/>
      <c r="SCN113" s="4"/>
      <c r="SCO113" s="4"/>
      <c r="SCP113" s="4"/>
      <c r="SCQ113" s="4"/>
      <c r="SCR113" s="4"/>
      <c r="SCS113" s="4"/>
      <c r="SCT113" s="4"/>
      <c r="SCU113" s="4"/>
      <c r="SCV113" s="4"/>
      <c r="SCW113" s="4"/>
      <c r="SCX113" s="4"/>
      <c r="SCY113" s="4"/>
      <c r="SCZ113" s="4"/>
      <c r="SDA113" s="4"/>
      <c r="SDB113" s="4"/>
      <c r="SDC113" s="4"/>
      <c r="SDD113" s="4"/>
      <c r="SDE113" s="4"/>
      <c r="SDF113" s="4"/>
      <c r="SDG113" s="4"/>
      <c r="SDH113" s="4"/>
      <c r="SDI113" s="4"/>
      <c r="SDJ113" s="4"/>
      <c r="SDK113" s="4"/>
      <c r="SDL113" s="4"/>
      <c r="SDM113" s="4"/>
      <c r="SDN113" s="4"/>
      <c r="SDO113" s="4"/>
      <c r="SDP113" s="4"/>
      <c r="SDQ113" s="4"/>
      <c r="SDR113" s="4"/>
      <c r="SDS113" s="4"/>
      <c r="SDT113" s="4"/>
      <c r="SDU113" s="4"/>
      <c r="SDV113" s="4"/>
      <c r="SDW113" s="4"/>
      <c r="SDX113" s="4"/>
      <c r="SDY113" s="4"/>
      <c r="SDZ113" s="4"/>
      <c r="SEA113" s="4"/>
      <c r="SEB113" s="4"/>
      <c r="SEC113" s="4"/>
      <c r="SED113" s="4"/>
      <c r="SEE113" s="4"/>
      <c r="SEF113" s="4"/>
      <c r="SEG113" s="4"/>
      <c r="SEH113" s="4"/>
      <c r="SEI113" s="4"/>
      <c r="SEJ113" s="4"/>
      <c r="SEK113" s="4"/>
      <c r="SEL113" s="4"/>
      <c r="SEM113" s="4"/>
      <c r="SEN113" s="4"/>
      <c r="SEO113" s="4"/>
      <c r="SEP113" s="4"/>
      <c r="SEQ113" s="4"/>
      <c r="SER113" s="4"/>
      <c r="SES113" s="4"/>
      <c r="SET113" s="4"/>
      <c r="SEU113" s="4"/>
      <c r="SEV113" s="4"/>
      <c r="SEW113" s="4"/>
      <c r="SEX113" s="4"/>
      <c r="SEY113" s="4"/>
      <c r="SEZ113" s="4"/>
      <c r="SFA113" s="4"/>
      <c r="SFB113" s="4"/>
      <c r="SFC113" s="4"/>
      <c r="SFD113" s="4"/>
      <c r="SFE113" s="4"/>
      <c r="SFF113" s="4"/>
      <c r="SFG113" s="4"/>
      <c r="SFH113" s="4"/>
      <c r="SFI113" s="4"/>
      <c r="SFJ113" s="4"/>
      <c r="SFK113" s="4"/>
      <c r="SFL113" s="4"/>
      <c r="SFM113" s="4"/>
      <c r="SFN113" s="4"/>
      <c r="SFO113" s="4"/>
      <c r="SFP113" s="4"/>
      <c r="SFQ113" s="4"/>
      <c r="SFR113" s="4"/>
      <c r="SFS113" s="4"/>
      <c r="SFT113" s="4"/>
      <c r="SFU113" s="4"/>
      <c r="SFV113" s="4"/>
      <c r="SFW113" s="4"/>
      <c r="SFX113" s="4"/>
      <c r="SFY113" s="4"/>
      <c r="SFZ113" s="4"/>
      <c r="SGA113" s="4"/>
      <c r="SGB113" s="4"/>
      <c r="SGC113" s="4"/>
      <c r="SGD113" s="4"/>
      <c r="SGE113" s="4"/>
      <c r="SGF113" s="4"/>
      <c r="SGG113" s="4"/>
      <c r="SGH113" s="4"/>
      <c r="SGI113" s="4"/>
      <c r="SGJ113" s="4"/>
      <c r="SGK113" s="4"/>
      <c r="SGL113" s="4"/>
      <c r="SGM113" s="4"/>
      <c r="SGN113" s="4"/>
      <c r="SGO113" s="4"/>
      <c r="SGP113" s="4"/>
      <c r="SGQ113" s="4"/>
      <c r="SGR113" s="4"/>
      <c r="SGS113" s="4"/>
      <c r="SGT113" s="4"/>
      <c r="SGU113" s="4"/>
      <c r="SGV113" s="4"/>
      <c r="SGW113" s="4"/>
      <c r="SGX113" s="4"/>
      <c r="SGY113" s="4"/>
      <c r="SGZ113" s="4"/>
      <c r="SHA113" s="4"/>
      <c r="SHB113" s="4"/>
      <c r="SHC113" s="4"/>
      <c r="SHD113" s="4"/>
      <c r="SHE113" s="4"/>
      <c r="SHF113" s="4"/>
      <c r="SHG113" s="4"/>
      <c r="SHH113" s="4"/>
      <c r="SHI113" s="4"/>
      <c r="SHJ113" s="4"/>
      <c r="SHK113" s="4"/>
      <c r="SHL113" s="4"/>
      <c r="SHM113" s="4"/>
      <c r="SHN113" s="4"/>
      <c r="SHO113" s="4"/>
      <c r="SHP113" s="4"/>
      <c r="SHQ113" s="4"/>
      <c r="SHR113" s="4"/>
      <c r="SHS113" s="4"/>
      <c r="SHT113" s="4"/>
      <c r="SHU113" s="4"/>
      <c r="SHV113" s="4"/>
      <c r="SHW113" s="4"/>
      <c r="SHX113" s="4"/>
      <c r="SHY113" s="4"/>
      <c r="SHZ113" s="4"/>
      <c r="SIA113" s="4"/>
      <c r="SIB113" s="4"/>
      <c r="SIC113" s="4"/>
      <c r="SID113" s="4"/>
      <c r="SIE113" s="4"/>
      <c r="SIF113" s="4"/>
      <c r="SIG113" s="4"/>
      <c r="SIH113" s="4"/>
      <c r="SII113" s="4"/>
      <c r="SIJ113" s="4"/>
      <c r="SIK113" s="4"/>
      <c r="SIL113" s="4"/>
      <c r="SIM113" s="4"/>
      <c r="SIN113" s="4"/>
      <c r="SIO113" s="4"/>
      <c r="SIP113" s="4"/>
      <c r="SIQ113" s="4"/>
      <c r="SIR113" s="4"/>
      <c r="SIS113" s="4"/>
      <c r="SIT113" s="4"/>
      <c r="SIU113" s="4"/>
      <c r="SIV113" s="4"/>
      <c r="SIW113" s="4"/>
      <c r="SIX113" s="4"/>
      <c r="SIY113" s="4"/>
      <c r="SIZ113" s="4"/>
      <c r="SJA113" s="4"/>
      <c r="SJB113" s="4"/>
      <c r="SJC113" s="4"/>
      <c r="SJD113" s="4"/>
      <c r="SJE113" s="4"/>
      <c r="SJF113" s="4"/>
      <c r="SJG113" s="4"/>
      <c r="SJH113" s="4"/>
      <c r="SJI113" s="4"/>
      <c r="SJJ113" s="4"/>
      <c r="SJK113" s="4"/>
      <c r="SJL113" s="4"/>
      <c r="SJM113" s="4"/>
      <c r="SJN113" s="4"/>
      <c r="SJO113" s="4"/>
      <c r="SJP113" s="4"/>
      <c r="SJQ113" s="4"/>
      <c r="SJR113" s="4"/>
      <c r="SJS113" s="4"/>
      <c r="SJT113" s="4"/>
      <c r="SJU113" s="4"/>
      <c r="SJV113" s="4"/>
      <c r="SJW113" s="4"/>
      <c r="SJX113" s="4"/>
      <c r="SJY113" s="4"/>
      <c r="SJZ113" s="4"/>
      <c r="SKA113" s="4"/>
      <c r="SKB113" s="4"/>
      <c r="SKC113" s="4"/>
      <c r="SKD113" s="4"/>
      <c r="SKE113" s="4"/>
      <c r="SKF113" s="4"/>
      <c r="SKG113" s="4"/>
      <c r="SKH113" s="4"/>
      <c r="SKI113" s="4"/>
      <c r="SKJ113" s="4"/>
      <c r="SKK113" s="4"/>
      <c r="SKL113" s="4"/>
      <c r="SKM113" s="4"/>
      <c r="SKN113" s="4"/>
      <c r="SKO113" s="4"/>
      <c r="SKP113" s="4"/>
      <c r="SKQ113" s="4"/>
      <c r="SKR113" s="4"/>
      <c r="SKS113" s="4"/>
      <c r="SKT113" s="4"/>
      <c r="SKU113" s="4"/>
      <c r="SKV113" s="4"/>
      <c r="SKW113" s="4"/>
      <c r="SKX113" s="4"/>
      <c r="SKY113" s="4"/>
      <c r="SKZ113" s="4"/>
      <c r="SLA113" s="4"/>
      <c r="SLB113" s="4"/>
      <c r="SLC113" s="4"/>
      <c r="SLD113" s="4"/>
      <c r="SLE113" s="4"/>
      <c r="SLF113" s="4"/>
      <c r="SLG113" s="4"/>
      <c r="SLH113" s="4"/>
      <c r="SLI113" s="4"/>
      <c r="SLJ113" s="4"/>
      <c r="SLK113" s="4"/>
      <c r="SLL113" s="4"/>
      <c r="SLM113" s="4"/>
      <c r="SLN113" s="4"/>
      <c r="SLO113" s="4"/>
      <c r="SLP113" s="4"/>
      <c r="SLQ113" s="4"/>
      <c r="SLR113" s="4"/>
      <c r="SLS113" s="4"/>
      <c r="SLT113" s="4"/>
      <c r="SLU113" s="4"/>
      <c r="SLV113" s="4"/>
      <c r="SLW113" s="4"/>
      <c r="SLX113" s="4"/>
      <c r="SLY113" s="4"/>
      <c r="SLZ113" s="4"/>
      <c r="SMA113" s="4"/>
      <c r="SMB113" s="4"/>
      <c r="SMC113" s="4"/>
      <c r="SMD113" s="4"/>
      <c r="SME113" s="4"/>
      <c r="SMF113" s="4"/>
      <c r="SMG113" s="4"/>
      <c r="SMH113" s="4"/>
      <c r="SMI113" s="4"/>
      <c r="SMJ113" s="4"/>
      <c r="SMK113" s="4"/>
      <c r="SML113" s="4"/>
      <c r="SMM113" s="4"/>
      <c r="SMN113" s="4"/>
      <c r="SMO113" s="4"/>
      <c r="SMP113" s="4"/>
      <c r="SMQ113" s="4"/>
      <c r="SMR113" s="4"/>
      <c r="SMS113" s="4"/>
      <c r="SMT113" s="4"/>
      <c r="SMU113" s="4"/>
      <c r="SMV113" s="4"/>
      <c r="SMW113" s="4"/>
      <c r="SMX113" s="4"/>
      <c r="SMY113" s="4"/>
      <c r="SMZ113" s="4"/>
      <c r="SNA113" s="4"/>
      <c r="SNB113" s="4"/>
      <c r="SNC113" s="4"/>
      <c r="SND113" s="4"/>
      <c r="SNE113" s="4"/>
      <c r="SNF113" s="4"/>
      <c r="SNG113" s="4"/>
      <c r="SNH113" s="4"/>
      <c r="SNI113" s="4"/>
      <c r="SNJ113" s="4"/>
      <c r="SNK113" s="4"/>
      <c r="SNL113" s="4"/>
      <c r="SNM113" s="4"/>
      <c r="SNN113" s="4"/>
      <c r="SNO113" s="4"/>
      <c r="SNP113" s="4"/>
      <c r="SNQ113" s="4"/>
      <c r="SNR113" s="4"/>
      <c r="SNS113" s="4"/>
      <c r="SNT113" s="4"/>
      <c r="SNU113" s="4"/>
      <c r="SNV113" s="4"/>
      <c r="SNW113" s="4"/>
      <c r="SNX113" s="4"/>
      <c r="SNY113" s="4"/>
      <c r="SNZ113" s="4"/>
      <c r="SOA113" s="4"/>
      <c r="SOB113" s="4"/>
      <c r="SOC113" s="4"/>
      <c r="SOD113" s="4"/>
      <c r="SOE113" s="4"/>
      <c r="SOF113" s="4"/>
      <c r="SOG113" s="4"/>
      <c r="SOH113" s="4"/>
      <c r="SOI113" s="4"/>
      <c r="SOJ113" s="4"/>
      <c r="SOK113" s="4"/>
      <c r="SOL113" s="4"/>
      <c r="SOM113" s="4"/>
      <c r="SON113" s="4"/>
      <c r="SOO113" s="4"/>
      <c r="SOP113" s="4"/>
      <c r="SOQ113" s="4"/>
      <c r="SOR113" s="4"/>
      <c r="SOS113" s="4"/>
      <c r="SOT113" s="4"/>
      <c r="SOU113" s="4"/>
      <c r="SOV113" s="4"/>
      <c r="SOW113" s="4"/>
      <c r="SOX113" s="4"/>
      <c r="SOY113" s="4"/>
      <c r="SOZ113" s="4"/>
      <c r="SPA113" s="4"/>
      <c r="SPB113" s="4"/>
      <c r="SPC113" s="4"/>
      <c r="SPD113" s="4"/>
      <c r="SPE113" s="4"/>
      <c r="SPF113" s="4"/>
      <c r="SPG113" s="4"/>
      <c r="SPH113" s="4"/>
      <c r="SPI113" s="4"/>
      <c r="SPJ113" s="4"/>
      <c r="SPK113" s="4"/>
      <c r="SPL113" s="4"/>
      <c r="SPM113" s="4"/>
      <c r="SPN113" s="4"/>
      <c r="SPO113" s="4"/>
      <c r="SPP113" s="4"/>
      <c r="SPQ113" s="4"/>
      <c r="SPR113" s="4"/>
      <c r="SPS113" s="4"/>
      <c r="SPT113" s="4"/>
      <c r="SPU113" s="4"/>
      <c r="SPV113" s="4"/>
      <c r="SPW113" s="4"/>
      <c r="SPX113" s="4"/>
      <c r="SPY113" s="4"/>
      <c r="SPZ113" s="4"/>
      <c r="SQA113" s="4"/>
      <c r="SQB113" s="4"/>
      <c r="SQC113" s="4"/>
      <c r="SQD113" s="4"/>
      <c r="SQE113" s="4"/>
      <c r="SQF113" s="4"/>
      <c r="SQG113" s="4"/>
      <c r="SQH113" s="4"/>
      <c r="SQI113" s="4"/>
      <c r="SQJ113" s="4"/>
      <c r="SQK113" s="4"/>
      <c r="SQL113" s="4"/>
      <c r="SQM113" s="4"/>
      <c r="SQN113" s="4"/>
      <c r="SQO113" s="4"/>
      <c r="SQP113" s="4"/>
      <c r="SQQ113" s="4"/>
      <c r="SQR113" s="4"/>
      <c r="SQS113" s="4"/>
      <c r="SQT113" s="4"/>
      <c r="SQU113" s="4"/>
      <c r="SQV113" s="4"/>
      <c r="SQW113" s="4"/>
      <c r="SQX113" s="4"/>
      <c r="SQY113" s="4"/>
      <c r="SQZ113" s="4"/>
      <c r="SRA113" s="4"/>
      <c r="SRB113" s="4"/>
      <c r="SRC113" s="4"/>
      <c r="SRD113" s="4"/>
      <c r="SRE113" s="4"/>
      <c r="SRF113" s="4"/>
      <c r="SRG113" s="4"/>
      <c r="SRH113" s="4"/>
      <c r="SRI113" s="4"/>
      <c r="SRJ113" s="4"/>
      <c r="SRK113" s="4"/>
      <c r="SRL113" s="4"/>
      <c r="SRM113" s="4"/>
      <c r="SRN113" s="4"/>
      <c r="SRO113" s="4"/>
      <c r="SRP113" s="4"/>
      <c r="SRQ113" s="4"/>
      <c r="SRR113" s="4"/>
      <c r="SRS113" s="4"/>
      <c r="SRT113" s="4"/>
      <c r="SRU113" s="4"/>
      <c r="SRV113" s="4"/>
      <c r="SRW113" s="4"/>
      <c r="SRX113" s="4"/>
      <c r="SRY113" s="4"/>
      <c r="SRZ113" s="4"/>
      <c r="SSA113" s="4"/>
      <c r="SSB113" s="4"/>
      <c r="SSC113" s="4"/>
      <c r="SSD113" s="4"/>
      <c r="SSE113" s="4"/>
      <c r="SSF113" s="4"/>
      <c r="SSG113" s="4"/>
      <c r="SSH113" s="4"/>
      <c r="SSI113" s="4"/>
      <c r="SSJ113" s="4"/>
      <c r="SSK113" s="4"/>
      <c r="SSL113" s="4"/>
      <c r="SSM113" s="4"/>
      <c r="SSN113" s="4"/>
      <c r="SSO113" s="4"/>
      <c r="SSP113" s="4"/>
      <c r="SSQ113" s="4"/>
      <c r="SSR113" s="4"/>
      <c r="SSS113" s="4"/>
      <c r="SST113" s="4"/>
      <c r="SSU113" s="4"/>
      <c r="SSV113" s="4"/>
      <c r="SSW113" s="4"/>
      <c r="SSX113" s="4"/>
      <c r="SSY113" s="4"/>
      <c r="SSZ113" s="4"/>
      <c r="STA113" s="4"/>
      <c r="STB113" s="4"/>
      <c r="STC113" s="4"/>
      <c r="STD113" s="4"/>
      <c r="STE113" s="4"/>
      <c r="STF113" s="4"/>
      <c r="STG113" s="4"/>
      <c r="STH113" s="4"/>
      <c r="STI113" s="4"/>
      <c r="STJ113" s="4"/>
      <c r="STK113" s="4"/>
      <c r="STL113" s="4"/>
      <c r="STM113" s="4"/>
      <c r="STN113" s="4"/>
      <c r="STO113" s="4"/>
      <c r="STP113" s="4"/>
      <c r="STQ113" s="4"/>
      <c r="STR113" s="4"/>
      <c r="STS113" s="4"/>
      <c r="STT113" s="4"/>
      <c r="STU113" s="4"/>
      <c r="STV113" s="4"/>
      <c r="STW113" s="4"/>
      <c r="STX113" s="4"/>
      <c r="STY113" s="4"/>
      <c r="STZ113" s="4"/>
      <c r="SUA113" s="4"/>
      <c r="SUB113" s="4"/>
      <c r="SUC113" s="4"/>
      <c r="SUD113" s="4"/>
      <c r="SUE113" s="4"/>
      <c r="SUF113" s="4"/>
      <c r="SUG113" s="4"/>
      <c r="SUH113" s="4"/>
      <c r="SUI113" s="4"/>
      <c r="SUJ113" s="4"/>
      <c r="SUK113" s="4"/>
      <c r="SUL113" s="4"/>
      <c r="SUM113" s="4"/>
      <c r="SUN113" s="4"/>
      <c r="SUO113" s="4"/>
      <c r="SUP113" s="4"/>
      <c r="SUQ113" s="4"/>
      <c r="SUR113" s="4"/>
      <c r="SUS113" s="4"/>
      <c r="SUT113" s="4"/>
      <c r="SUU113" s="4"/>
      <c r="SUV113" s="4"/>
      <c r="SUW113" s="4"/>
      <c r="SUX113" s="4"/>
      <c r="SUY113" s="4"/>
      <c r="SUZ113" s="4"/>
      <c r="SVA113" s="4"/>
      <c r="SVB113" s="4"/>
      <c r="SVC113" s="4"/>
      <c r="SVD113" s="4"/>
      <c r="SVE113" s="4"/>
      <c r="SVF113" s="4"/>
      <c r="SVG113" s="4"/>
      <c r="SVH113" s="4"/>
      <c r="SVI113" s="4"/>
      <c r="SVJ113" s="4"/>
      <c r="SVK113" s="4"/>
      <c r="SVL113" s="4"/>
      <c r="SVM113" s="4"/>
      <c r="SVN113" s="4"/>
      <c r="SVO113" s="4"/>
      <c r="SVP113" s="4"/>
      <c r="SVQ113" s="4"/>
      <c r="SVR113" s="4"/>
      <c r="SVS113" s="4"/>
      <c r="SVT113" s="4"/>
      <c r="SVU113" s="4"/>
      <c r="SVV113" s="4"/>
      <c r="SVW113" s="4"/>
      <c r="SVX113" s="4"/>
      <c r="SVY113" s="4"/>
      <c r="SVZ113" s="4"/>
      <c r="SWA113" s="4"/>
      <c r="SWB113" s="4"/>
      <c r="SWC113" s="4"/>
      <c r="SWD113" s="4"/>
      <c r="SWE113" s="4"/>
      <c r="SWF113" s="4"/>
      <c r="SWG113" s="4"/>
      <c r="SWH113" s="4"/>
      <c r="SWI113" s="4"/>
      <c r="SWJ113" s="4"/>
      <c r="SWK113" s="4"/>
      <c r="SWL113" s="4"/>
      <c r="SWM113" s="4"/>
      <c r="SWN113" s="4"/>
      <c r="SWO113" s="4"/>
      <c r="SWP113" s="4"/>
      <c r="SWQ113" s="4"/>
      <c r="SWR113" s="4"/>
      <c r="SWS113" s="4"/>
      <c r="SWT113" s="4"/>
      <c r="SWU113" s="4"/>
      <c r="SWV113" s="4"/>
      <c r="SWW113" s="4"/>
      <c r="SWX113" s="4"/>
      <c r="SWY113" s="4"/>
      <c r="SWZ113" s="4"/>
      <c r="SXA113" s="4"/>
      <c r="SXB113" s="4"/>
      <c r="SXC113" s="4"/>
      <c r="SXD113" s="4"/>
      <c r="SXE113" s="4"/>
      <c r="SXF113" s="4"/>
      <c r="SXG113" s="4"/>
      <c r="SXH113" s="4"/>
      <c r="SXI113" s="4"/>
      <c r="SXJ113" s="4"/>
      <c r="SXK113" s="4"/>
      <c r="SXL113" s="4"/>
      <c r="SXM113" s="4"/>
      <c r="SXN113" s="4"/>
      <c r="SXO113" s="4"/>
      <c r="SXP113" s="4"/>
      <c r="SXQ113" s="4"/>
      <c r="SXR113" s="4"/>
      <c r="SXS113" s="4"/>
      <c r="SXT113" s="4"/>
      <c r="SXU113" s="4"/>
      <c r="SXV113" s="4"/>
      <c r="SXW113" s="4"/>
      <c r="SXX113" s="4"/>
      <c r="SXY113" s="4"/>
      <c r="SXZ113" s="4"/>
      <c r="SYA113" s="4"/>
      <c r="SYB113" s="4"/>
      <c r="SYC113" s="4"/>
      <c r="SYD113" s="4"/>
      <c r="SYE113" s="4"/>
      <c r="SYF113" s="4"/>
      <c r="SYG113" s="4"/>
      <c r="SYH113" s="4"/>
      <c r="SYI113" s="4"/>
      <c r="SYJ113" s="4"/>
      <c r="SYK113" s="4"/>
      <c r="SYL113" s="4"/>
      <c r="SYM113" s="4"/>
      <c r="SYN113" s="4"/>
      <c r="SYO113" s="4"/>
      <c r="SYP113" s="4"/>
      <c r="SYQ113" s="4"/>
      <c r="SYR113" s="4"/>
      <c r="SYS113" s="4"/>
      <c r="SYT113" s="4"/>
      <c r="SYU113" s="4"/>
      <c r="SYV113" s="4"/>
      <c r="SYW113" s="4"/>
      <c r="SYX113" s="4"/>
      <c r="SYY113" s="4"/>
      <c r="SYZ113" s="4"/>
      <c r="SZA113" s="4"/>
      <c r="SZB113" s="4"/>
      <c r="SZC113" s="4"/>
      <c r="SZD113" s="4"/>
      <c r="SZE113" s="4"/>
      <c r="SZF113" s="4"/>
      <c r="SZG113" s="4"/>
      <c r="SZH113" s="4"/>
      <c r="SZI113" s="4"/>
      <c r="SZJ113" s="4"/>
      <c r="SZK113" s="4"/>
      <c r="SZL113" s="4"/>
      <c r="SZM113" s="4"/>
      <c r="SZN113" s="4"/>
      <c r="SZO113" s="4"/>
      <c r="SZP113" s="4"/>
      <c r="SZQ113" s="4"/>
      <c r="SZR113" s="4"/>
      <c r="SZS113" s="4"/>
      <c r="SZT113" s="4"/>
      <c r="SZU113" s="4"/>
      <c r="SZV113" s="4"/>
      <c r="SZW113" s="4"/>
      <c r="SZX113" s="4"/>
      <c r="SZY113" s="4"/>
      <c r="SZZ113" s="4"/>
      <c r="TAA113" s="4"/>
      <c r="TAB113" s="4"/>
      <c r="TAC113" s="4"/>
      <c r="TAD113" s="4"/>
      <c r="TAE113" s="4"/>
      <c r="TAF113" s="4"/>
      <c r="TAG113" s="4"/>
      <c r="TAH113" s="4"/>
      <c r="TAI113" s="4"/>
      <c r="TAJ113" s="4"/>
      <c r="TAK113" s="4"/>
      <c r="TAL113" s="4"/>
      <c r="TAM113" s="4"/>
      <c r="TAN113" s="4"/>
      <c r="TAO113" s="4"/>
      <c r="TAP113" s="4"/>
      <c r="TAQ113" s="4"/>
      <c r="TAR113" s="4"/>
      <c r="TAS113" s="4"/>
      <c r="TAT113" s="4"/>
      <c r="TAU113" s="4"/>
      <c r="TAV113" s="4"/>
      <c r="TAW113" s="4"/>
      <c r="TAX113" s="4"/>
      <c r="TAY113" s="4"/>
      <c r="TAZ113" s="4"/>
      <c r="TBA113" s="4"/>
      <c r="TBB113" s="4"/>
      <c r="TBC113" s="4"/>
      <c r="TBD113" s="4"/>
      <c r="TBE113" s="4"/>
      <c r="TBF113" s="4"/>
      <c r="TBG113" s="4"/>
      <c r="TBH113" s="4"/>
      <c r="TBI113" s="4"/>
      <c r="TBJ113" s="4"/>
      <c r="TBK113" s="4"/>
      <c r="TBL113" s="4"/>
      <c r="TBM113" s="4"/>
      <c r="TBN113" s="4"/>
      <c r="TBO113" s="4"/>
      <c r="TBP113" s="4"/>
      <c r="TBQ113" s="4"/>
      <c r="TBR113" s="4"/>
      <c r="TBS113" s="4"/>
      <c r="TBT113" s="4"/>
      <c r="TBU113" s="4"/>
      <c r="TBV113" s="4"/>
      <c r="TBW113" s="4"/>
      <c r="TBX113" s="4"/>
      <c r="TBY113" s="4"/>
      <c r="TBZ113" s="4"/>
      <c r="TCA113" s="4"/>
      <c r="TCB113" s="4"/>
      <c r="TCC113" s="4"/>
      <c r="TCD113" s="4"/>
      <c r="TCE113" s="4"/>
      <c r="TCF113" s="4"/>
      <c r="TCG113" s="4"/>
      <c r="TCH113" s="4"/>
      <c r="TCI113" s="4"/>
      <c r="TCJ113" s="4"/>
      <c r="TCK113" s="4"/>
      <c r="TCL113" s="4"/>
      <c r="TCM113" s="4"/>
      <c r="TCN113" s="4"/>
      <c r="TCO113" s="4"/>
      <c r="TCP113" s="4"/>
      <c r="TCQ113" s="4"/>
      <c r="TCR113" s="4"/>
      <c r="TCS113" s="4"/>
      <c r="TCT113" s="4"/>
      <c r="TCU113" s="4"/>
      <c r="TCV113" s="4"/>
      <c r="TCW113" s="4"/>
      <c r="TCX113" s="4"/>
      <c r="TCY113" s="4"/>
      <c r="TCZ113" s="4"/>
      <c r="TDA113" s="4"/>
      <c r="TDB113" s="4"/>
      <c r="TDC113" s="4"/>
      <c r="TDD113" s="4"/>
      <c r="TDE113" s="4"/>
      <c r="TDF113" s="4"/>
      <c r="TDG113" s="4"/>
      <c r="TDH113" s="4"/>
      <c r="TDI113" s="4"/>
      <c r="TDJ113" s="4"/>
      <c r="TDK113" s="4"/>
      <c r="TDL113" s="4"/>
      <c r="TDM113" s="4"/>
      <c r="TDN113" s="4"/>
      <c r="TDO113" s="4"/>
      <c r="TDP113" s="4"/>
      <c r="TDQ113" s="4"/>
      <c r="TDR113" s="4"/>
      <c r="TDS113" s="4"/>
      <c r="TDT113" s="4"/>
      <c r="TDU113" s="4"/>
      <c r="TDV113" s="4"/>
      <c r="TDW113" s="4"/>
      <c r="TDX113" s="4"/>
      <c r="TDY113" s="4"/>
      <c r="TDZ113" s="4"/>
      <c r="TEA113" s="4"/>
      <c r="TEB113" s="4"/>
      <c r="TEC113" s="4"/>
      <c r="TED113" s="4"/>
      <c r="TEE113" s="4"/>
      <c r="TEF113" s="4"/>
      <c r="TEG113" s="4"/>
      <c r="TEH113" s="4"/>
      <c r="TEI113" s="4"/>
      <c r="TEJ113" s="4"/>
      <c r="TEK113" s="4"/>
      <c r="TEL113" s="4"/>
      <c r="TEM113" s="4"/>
      <c r="TEN113" s="4"/>
      <c r="TEO113" s="4"/>
      <c r="TEP113" s="4"/>
      <c r="TEQ113" s="4"/>
      <c r="TER113" s="4"/>
      <c r="TES113" s="4"/>
      <c r="TET113" s="4"/>
      <c r="TEU113" s="4"/>
      <c r="TEV113" s="4"/>
      <c r="TEW113" s="4"/>
      <c r="TEX113" s="4"/>
      <c r="TEY113" s="4"/>
      <c r="TEZ113" s="4"/>
      <c r="TFA113" s="4"/>
      <c r="TFB113" s="4"/>
      <c r="TFC113" s="4"/>
      <c r="TFD113" s="4"/>
      <c r="TFE113" s="4"/>
      <c r="TFF113" s="4"/>
      <c r="TFG113" s="4"/>
      <c r="TFH113" s="4"/>
      <c r="TFI113" s="4"/>
      <c r="TFJ113" s="4"/>
      <c r="TFK113" s="4"/>
      <c r="TFL113" s="4"/>
      <c r="TFM113" s="4"/>
      <c r="TFN113" s="4"/>
      <c r="TFO113" s="4"/>
      <c r="TFP113" s="4"/>
      <c r="TFQ113" s="4"/>
      <c r="TFR113" s="4"/>
      <c r="TFS113" s="4"/>
      <c r="TFT113" s="4"/>
      <c r="TFU113" s="4"/>
      <c r="TFV113" s="4"/>
      <c r="TFW113" s="4"/>
      <c r="TFX113" s="4"/>
      <c r="TFY113" s="4"/>
      <c r="TFZ113" s="4"/>
      <c r="TGA113" s="4"/>
      <c r="TGB113" s="4"/>
      <c r="TGC113" s="4"/>
      <c r="TGD113" s="4"/>
      <c r="TGE113" s="4"/>
      <c r="TGF113" s="4"/>
      <c r="TGG113" s="4"/>
      <c r="TGH113" s="4"/>
      <c r="TGI113" s="4"/>
      <c r="TGJ113" s="4"/>
      <c r="TGK113" s="4"/>
      <c r="TGL113" s="4"/>
      <c r="TGM113" s="4"/>
      <c r="TGN113" s="4"/>
      <c r="TGO113" s="4"/>
      <c r="TGP113" s="4"/>
      <c r="TGQ113" s="4"/>
      <c r="TGR113" s="4"/>
      <c r="TGS113" s="4"/>
      <c r="TGT113" s="4"/>
      <c r="TGU113" s="4"/>
      <c r="TGV113" s="4"/>
      <c r="TGW113" s="4"/>
      <c r="TGX113" s="4"/>
      <c r="TGY113" s="4"/>
      <c r="TGZ113" s="4"/>
      <c r="THA113" s="4"/>
      <c r="THB113" s="4"/>
      <c r="THC113" s="4"/>
      <c r="THD113" s="4"/>
      <c r="THE113" s="4"/>
      <c r="THF113" s="4"/>
      <c r="THG113" s="4"/>
      <c r="THH113" s="4"/>
      <c r="THI113" s="4"/>
      <c r="THJ113" s="4"/>
      <c r="THK113" s="4"/>
      <c r="THL113" s="4"/>
      <c r="THM113" s="4"/>
      <c r="THN113" s="4"/>
      <c r="THO113" s="4"/>
      <c r="THP113" s="4"/>
      <c r="THQ113" s="4"/>
      <c r="THR113" s="4"/>
      <c r="THS113" s="4"/>
      <c r="THT113" s="4"/>
      <c r="THU113" s="4"/>
      <c r="THV113" s="4"/>
      <c r="THW113" s="4"/>
      <c r="THX113" s="4"/>
      <c r="THY113" s="4"/>
      <c r="THZ113" s="4"/>
      <c r="TIA113" s="4"/>
      <c r="TIB113" s="4"/>
      <c r="TIC113" s="4"/>
      <c r="TID113" s="4"/>
      <c r="TIE113" s="4"/>
      <c r="TIF113" s="4"/>
      <c r="TIG113" s="4"/>
      <c r="TIH113" s="4"/>
      <c r="TII113" s="4"/>
      <c r="TIJ113" s="4"/>
      <c r="TIK113" s="4"/>
      <c r="TIL113" s="4"/>
      <c r="TIM113" s="4"/>
      <c r="TIN113" s="4"/>
      <c r="TIO113" s="4"/>
      <c r="TIP113" s="4"/>
      <c r="TIQ113" s="4"/>
      <c r="TIR113" s="4"/>
      <c r="TIS113" s="4"/>
      <c r="TIT113" s="4"/>
      <c r="TIU113" s="4"/>
      <c r="TIV113" s="4"/>
      <c r="TIW113" s="4"/>
      <c r="TIX113" s="4"/>
      <c r="TIY113" s="4"/>
      <c r="TIZ113" s="4"/>
      <c r="TJA113" s="4"/>
      <c r="TJB113" s="4"/>
      <c r="TJC113" s="4"/>
      <c r="TJD113" s="4"/>
      <c r="TJE113" s="4"/>
      <c r="TJF113" s="4"/>
      <c r="TJG113" s="4"/>
      <c r="TJH113" s="4"/>
      <c r="TJI113" s="4"/>
      <c r="TJJ113" s="4"/>
      <c r="TJK113" s="4"/>
      <c r="TJL113" s="4"/>
      <c r="TJM113" s="4"/>
      <c r="TJN113" s="4"/>
      <c r="TJO113" s="4"/>
      <c r="TJP113" s="4"/>
      <c r="TJQ113" s="4"/>
      <c r="TJR113" s="4"/>
      <c r="TJS113" s="4"/>
      <c r="TJT113" s="4"/>
      <c r="TJU113" s="4"/>
      <c r="TJV113" s="4"/>
      <c r="TJW113" s="4"/>
      <c r="TJX113" s="4"/>
      <c r="TJY113" s="4"/>
      <c r="TJZ113" s="4"/>
      <c r="TKA113" s="4"/>
      <c r="TKB113" s="4"/>
      <c r="TKC113" s="4"/>
      <c r="TKD113" s="4"/>
      <c r="TKE113" s="4"/>
      <c r="TKF113" s="4"/>
      <c r="TKG113" s="4"/>
      <c r="TKH113" s="4"/>
      <c r="TKI113" s="4"/>
      <c r="TKJ113" s="4"/>
      <c r="TKK113" s="4"/>
      <c r="TKL113" s="4"/>
      <c r="TKM113" s="4"/>
      <c r="TKN113" s="4"/>
      <c r="TKO113" s="4"/>
      <c r="TKP113" s="4"/>
      <c r="TKQ113" s="4"/>
      <c r="TKR113" s="4"/>
      <c r="TKS113" s="4"/>
      <c r="TKT113" s="4"/>
      <c r="TKU113" s="4"/>
      <c r="TKV113" s="4"/>
      <c r="TKW113" s="4"/>
      <c r="TKX113" s="4"/>
      <c r="TKY113" s="4"/>
      <c r="TKZ113" s="4"/>
      <c r="TLA113" s="4"/>
      <c r="TLB113" s="4"/>
      <c r="TLC113" s="4"/>
      <c r="TLD113" s="4"/>
      <c r="TLE113" s="4"/>
      <c r="TLF113" s="4"/>
      <c r="TLG113" s="4"/>
      <c r="TLH113" s="4"/>
      <c r="TLI113" s="4"/>
      <c r="TLJ113" s="4"/>
      <c r="TLK113" s="4"/>
      <c r="TLL113" s="4"/>
      <c r="TLM113" s="4"/>
      <c r="TLN113" s="4"/>
      <c r="TLO113" s="4"/>
      <c r="TLP113" s="4"/>
      <c r="TLQ113" s="4"/>
      <c r="TLR113" s="4"/>
      <c r="TLS113" s="4"/>
      <c r="TLT113" s="4"/>
      <c r="TLU113" s="4"/>
      <c r="TLV113" s="4"/>
      <c r="TLW113" s="4"/>
      <c r="TLX113" s="4"/>
      <c r="TLY113" s="4"/>
      <c r="TLZ113" s="4"/>
      <c r="TMA113" s="4"/>
      <c r="TMB113" s="4"/>
      <c r="TMC113" s="4"/>
      <c r="TMD113" s="4"/>
      <c r="TME113" s="4"/>
      <c r="TMF113" s="4"/>
      <c r="TMG113" s="4"/>
      <c r="TMH113" s="4"/>
      <c r="TMI113" s="4"/>
      <c r="TMJ113" s="4"/>
      <c r="TMK113" s="4"/>
      <c r="TML113" s="4"/>
      <c r="TMM113" s="4"/>
      <c r="TMN113" s="4"/>
      <c r="TMO113" s="4"/>
      <c r="TMP113" s="4"/>
      <c r="TMQ113" s="4"/>
      <c r="TMR113" s="4"/>
      <c r="TMS113" s="4"/>
      <c r="TMT113" s="4"/>
      <c r="TMU113" s="4"/>
      <c r="TMV113" s="4"/>
      <c r="TMW113" s="4"/>
      <c r="TMX113" s="4"/>
      <c r="TMY113" s="4"/>
      <c r="TMZ113" s="4"/>
      <c r="TNA113" s="4"/>
      <c r="TNB113" s="4"/>
      <c r="TNC113" s="4"/>
      <c r="TND113" s="4"/>
      <c r="TNE113" s="4"/>
      <c r="TNF113" s="4"/>
      <c r="TNG113" s="4"/>
      <c r="TNH113" s="4"/>
      <c r="TNI113" s="4"/>
      <c r="TNJ113" s="4"/>
      <c r="TNK113" s="4"/>
      <c r="TNL113" s="4"/>
      <c r="TNM113" s="4"/>
      <c r="TNN113" s="4"/>
      <c r="TNO113" s="4"/>
      <c r="TNP113" s="4"/>
      <c r="TNQ113" s="4"/>
      <c r="TNR113" s="4"/>
      <c r="TNS113" s="4"/>
      <c r="TNT113" s="4"/>
      <c r="TNU113" s="4"/>
      <c r="TNV113" s="4"/>
      <c r="TNW113" s="4"/>
      <c r="TNX113" s="4"/>
      <c r="TNY113" s="4"/>
      <c r="TNZ113" s="4"/>
      <c r="TOA113" s="4"/>
      <c r="TOB113" s="4"/>
      <c r="TOC113" s="4"/>
      <c r="TOD113" s="4"/>
      <c r="TOE113" s="4"/>
      <c r="TOF113" s="4"/>
      <c r="TOG113" s="4"/>
      <c r="TOH113" s="4"/>
      <c r="TOI113" s="4"/>
      <c r="TOJ113" s="4"/>
      <c r="TOK113" s="4"/>
      <c r="TOL113" s="4"/>
      <c r="TOM113" s="4"/>
      <c r="TON113" s="4"/>
      <c r="TOO113" s="4"/>
      <c r="TOP113" s="4"/>
      <c r="TOQ113" s="4"/>
      <c r="TOR113" s="4"/>
      <c r="TOS113" s="4"/>
      <c r="TOT113" s="4"/>
      <c r="TOU113" s="4"/>
      <c r="TOV113" s="4"/>
      <c r="TOW113" s="4"/>
      <c r="TOX113" s="4"/>
      <c r="TOY113" s="4"/>
      <c r="TOZ113" s="4"/>
      <c r="TPA113" s="4"/>
      <c r="TPB113" s="4"/>
      <c r="TPC113" s="4"/>
      <c r="TPD113" s="4"/>
      <c r="TPE113" s="4"/>
      <c r="TPF113" s="4"/>
      <c r="TPG113" s="4"/>
      <c r="TPH113" s="4"/>
      <c r="TPI113" s="4"/>
      <c r="TPJ113" s="4"/>
      <c r="TPK113" s="4"/>
      <c r="TPL113" s="4"/>
      <c r="TPM113" s="4"/>
      <c r="TPN113" s="4"/>
      <c r="TPO113" s="4"/>
      <c r="TPP113" s="4"/>
      <c r="TPQ113" s="4"/>
      <c r="TPR113" s="4"/>
      <c r="TPS113" s="4"/>
      <c r="TPT113" s="4"/>
      <c r="TPU113" s="4"/>
      <c r="TPV113" s="4"/>
      <c r="TPW113" s="4"/>
      <c r="TPX113" s="4"/>
      <c r="TPY113" s="4"/>
      <c r="TPZ113" s="4"/>
      <c r="TQA113" s="4"/>
      <c r="TQB113" s="4"/>
      <c r="TQC113" s="4"/>
      <c r="TQD113" s="4"/>
      <c r="TQE113" s="4"/>
      <c r="TQF113" s="4"/>
      <c r="TQG113" s="4"/>
      <c r="TQH113" s="4"/>
      <c r="TQI113" s="4"/>
      <c r="TQJ113" s="4"/>
      <c r="TQK113" s="4"/>
      <c r="TQL113" s="4"/>
      <c r="TQM113" s="4"/>
      <c r="TQN113" s="4"/>
      <c r="TQO113" s="4"/>
      <c r="TQP113" s="4"/>
      <c r="TQQ113" s="4"/>
      <c r="TQR113" s="4"/>
      <c r="TQS113" s="4"/>
      <c r="TQT113" s="4"/>
      <c r="TQU113" s="4"/>
      <c r="TQV113" s="4"/>
      <c r="TQW113" s="4"/>
      <c r="TQX113" s="4"/>
      <c r="TQY113" s="4"/>
      <c r="TQZ113" s="4"/>
      <c r="TRA113" s="4"/>
      <c r="TRB113" s="4"/>
      <c r="TRC113" s="4"/>
      <c r="TRD113" s="4"/>
      <c r="TRE113" s="4"/>
      <c r="TRF113" s="4"/>
      <c r="TRG113" s="4"/>
      <c r="TRH113" s="4"/>
      <c r="TRI113" s="4"/>
      <c r="TRJ113" s="4"/>
      <c r="TRK113" s="4"/>
      <c r="TRL113" s="4"/>
      <c r="TRM113" s="4"/>
      <c r="TRN113" s="4"/>
      <c r="TRO113" s="4"/>
      <c r="TRP113" s="4"/>
      <c r="TRQ113" s="4"/>
      <c r="TRR113" s="4"/>
      <c r="TRS113" s="4"/>
      <c r="TRT113" s="4"/>
      <c r="TRU113" s="4"/>
      <c r="TRV113" s="4"/>
      <c r="TRW113" s="4"/>
      <c r="TRX113" s="4"/>
      <c r="TRY113" s="4"/>
      <c r="TRZ113" s="4"/>
      <c r="TSA113" s="4"/>
      <c r="TSB113" s="4"/>
      <c r="TSC113" s="4"/>
      <c r="TSD113" s="4"/>
      <c r="TSE113" s="4"/>
      <c r="TSF113" s="4"/>
      <c r="TSG113" s="4"/>
      <c r="TSH113" s="4"/>
      <c r="TSI113" s="4"/>
      <c r="TSJ113" s="4"/>
      <c r="TSK113" s="4"/>
      <c r="TSL113" s="4"/>
      <c r="TSM113" s="4"/>
      <c r="TSN113" s="4"/>
      <c r="TSO113" s="4"/>
      <c r="TSP113" s="4"/>
      <c r="TSQ113" s="4"/>
      <c r="TSR113" s="4"/>
      <c r="TSS113" s="4"/>
      <c r="TST113" s="4"/>
      <c r="TSU113" s="4"/>
      <c r="TSV113" s="4"/>
      <c r="TSW113" s="4"/>
      <c r="TSX113" s="4"/>
      <c r="TSY113" s="4"/>
      <c r="TSZ113" s="4"/>
      <c r="TTA113" s="4"/>
      <c r="TTB113" s="4"/>
      <c r="TTC113" s="4"/>
      <c r="TTD113" s="4"/>
      <c r="TTE113" s="4"/>
      <c r="TTF113" s="4"/>
      <c r="TTG113" s="4"/>
      <c r="TTH113" s="4"/>
      <c r="TTI113" s="4"/>
      <c r="TTJ113" s="4"/>
      <c r="TTK113" s="4"/>
      <c r="TTL113" s="4"/>
      <c r="TTM113" s="4"/>
      <c r="TTN113" s="4"/>
      <c r="TTO113" s="4"/>
      <c r="TTP113" s="4"/>
      <c r="TTQ113" s="4"/>
      <c r="TTR113" s="4"/>
      <c r="TTS113" s="4"/>
      <c r="TTT113" s="4"/>
      <c r="TTU113" s="4"/>
      <c r="TTV113" s="4"/>
      <c r="TTW113" s="4"/>
      <c r="TTX113" s="4"/>
      <c r="TTY113" s="4"/>
      <c r="TTZ113" s="4"/>
      <c r="TUA113" s="4"/>
      <c r="TUB113" s="4"/>
      <c r="TUC113" s="4"/>
      <c r="TUD113" s="4"/>
      <c r="TUE113" s="4"/>
      <c r="TUF113" s="4"/>
      <c r="TUG113" s="4"/>
      <c r="TUH113" s="4"/>
      <c r="TUI113" s="4"/>
      <c r="TUJ113" s="4"/>
      <c r="TUK113" s="4"/>
      <c r="TUL113" s="4"/>
      <c r="TUM113" s="4"/>
      <c r="TUN113" s="4"/>
      <c r="TUO113" s="4"/>
      <c r="TUP113" s="4"/>
      <c r="TUQ113" s="4"/>
      <c r="TUR113" s="4"/>
      <c r="TUS113" s="4"/>
      <c r="TUT113" s="4"/>
      <c r="TUU113" s="4"/>
      <c r="TUV113" s="4"/>
      <c r="TUW113" s="4"/>
      <c r="TUX113" s="4"/>
      <c r="TUY113" s="4"/>
      <c r="TUZ113" s="4"/>
      <c r="TVA113" s="4"/>
      <c r="TVB113" s="4"/>
      <c r="TVC113" s="4"/>
      <c r="TVD113" s="4"/>
      <c r="TVE113" s="4"/>
      <c r="TVF113" s="4"/>
      <c r="TVG113" s="4"/>
      <c r="TVH113" s="4"/>
      <c r="TVI113" s="4"/>
      <c r="TVJ113" s="4"/>
      <c r="TVK113" s="4"/>
      <c r="TVL113" s="4"/>
      <c r="TVM113" s="4"/>
      <c r="TVN113" s="4"/>
      <c r="TVO113" s="4"/>
      <c r="TVP113" s="4"/>
      <c r="TVQ113" s="4"/>
      <c r="TVR113" s="4"/>
      <c r="TVS113" s="4"/>
      <c r="TVT113" s="4"/>
      <c r="TVU113" s="4"/>
      <c r="TVV113" s="4"/>
      <c r="TVW113" s="4"/>
      <c r="TVX113" s="4"/>
      <c r="TVY113" s="4"/>
      <c r="TVZ113" s="4"/>
      <c r="TWA113" s="4"/>
      <c r="TWB113" s="4"/>
      <c r="TWC113" s="4"/>
      <c r="TWD113" s="4"/>
      <c r="TWE113" s="4"/>
      <c r="TWF113" s="4"/>
      <c r="TWG113" s="4"/>
      <c r="TWH113" s="4"/>
      <c r="TWI113" s="4"/>
      <c r="TWJ113" s="4"/>
      <c r="TWK113" s="4"/>
      <c r="TWL113" s="4"/>
      <c r="TWM113" s="4"/>
      <c r="TWN113" s="4"/>
      <c r="TWO113" s="4"/>
      <c r="TWP113" s="4"/>
      <c r="TWQ113" s="4"/>
      <c r="TWR113" s="4"/>
      <c r="TWS113" s="4"/>
      <c r="TWT113" s="4"/>
      <c r="TWU113" s="4"/>
      <c r="TWV113" s="4"/>
      <c r="TWW113" s="4"/>
      <c r="TWX113" s="4"/>
      <c r="TWY113" s="4"/>
      <c r="TWZ113" s="4"/>
      <c r="TXA113" s="4"/>
      <c r="TXB113" s="4"/>
      <c r="TXC113" s="4"/>
      <c r="TXD113" s="4"/>
      <c r="TXE113" s="4"/>
      <c r="TXF113" s="4"/>
      <c r="TXG113" s="4"/>
      <c r="TXH113" s="4"/>
      <c r="TXI113" s="4"/>
      <c r="TXJ113" s="4"/>
      <c r="TXK113" s="4"/>
      <c r="TXL113" s="4"/>
      <c r="TXM113" s="4"/>
      <c r="TXN113" s="4"/>
      <c r="TXO113" s="4"/>
      <c r="TXP113" s="4"/>
      <c r="TXQ113" s="4"/>
      <c r="TXR113" s="4"/>
      <c r="TXS113" s="4"/>
      <c r="TXT113" s="4"/>
      <c r="TXU113" s="4"/>
      <c r="TXV113" s="4"/>
      <c r="TXW113" s="4"/>
      <c r="TXX113" s="4"/>
      <c r="TXY113" s="4"/>
      <c r="TXZ113" s="4"/>
      <c r="TYA113" s="4"/>
      <c r="TYB113" s="4"/>
      <c r="TYC113" s="4"/>
      <c r="TYD113" s="4"/>
      <c r="TYE113" s="4"/>
      <c r="TYF113" s="4"/>
      <c r="TYG113" s="4"/>
      <c r="TYH113" s="4"/>
      <c r="TYI113" s="4"/>
      <c r="TYJ113" s="4"/>
      <c r="TYK113" s="4"/>
      <c r="TYL113" s="4"/>
      <c r="TYM113" s="4"/>
      <c r="TYN113" s="4"/>
      <c r="TYO113" s="4"/>
      <c r="TYP113" s="4"/>
      <c r="TYQ113" s="4"/>
      <c r="TYR113" s="4"/>
      <c r="TYS113" s="4"/>
      <c r="TYT113" s="4"/>
      <c r="TYU113" s="4"/>
      <c r="TYV113" s="4"/>
      <c r="TYW113" s="4"/>
      <c r="TYX113" s="4"/>
      <c r="TYY113" s="4"/>
      <c r="TYZ113" s="4"/>
      <c r="TZA113" s="4"/>
      <c r="TZB113" s="4"/>
      <c r="TZC113" s="4"/>
      <c r="TZD113" s="4"/>
      <c r="TZE113" s="4"/>
      <c r="TZF113" s="4"/>
      <c r="TZG113" s="4"/>
      <c r="TZH113" s="4"/>
      <c r="TZI113" s="4"/>
      <c r="TZJ113" s="4"/>
      <c r="TZK113" s="4"/>
      <c r="TZL113" s="4"/>
      <c r="TZM113" s="4"/>
      <c r="TZN113" s="4"/>
      <c r="TZO113" s="4"/>
      <c r="TZP113" s="4"/>
      <c r="TZQ113" s="4"/>
      <c r="TZR113" s="4"/>
      <c r="TZS113" s="4"/>
      <c r="TZT113" s="4"/>
      <c r="TZU113" s="4"/>
      <c r="TZV113" s="4"/>
      <c r="TZW113" s="4"/>
      <c r="TZX113" s="4"/>
      <c r="TZY113" s="4"/>
      <c r="TZZ113" s="4"/>
      <c r="UAA113" s="4"/>
      <c r="UAB113" s="4"/>
      <c r="UAC113" s="4"/>
      <c r="UAD113" s="4"/>
      <c r="UAE113" s="4"/>
      <c r="UAF113" s="4"/>
      <c r="UAG113" s="4"/>
      <c r="UAH113" s="4"/>
      <c r="UAI113" s="4"/>
      <c r="UAJ113" s="4"/>
      <c r="UAK113" s="4"/>
      <c r="UAL113" s="4"/>
      <c r="UAM113" s="4"/>
      <c r="UAN113" s="4"/>
      <c r="UAO113" s="4"/>
      <c r="UAP113" s="4"/>
      <c r="UAQ113" s="4"/>
      <c r="UAR113" s="4"/>
      <c r="UAS113" s="4"/>
      <c r="UAT113" s="4"/>
      <c r="UAU113" s="4"/>
      <c r="UAV113" s="4"/>
      <c r="UAW113" s="4"/>
      <c r="UAX113" s="4"/>
      <c r="UAY113" s="4"/>
      <c r="UAZ113" s="4"/>
      <c r="UBA113" s="4"/>
      <c r="UBB113" s="4"/>
      <c r="UBC113" s="4"/>
      <c r="UBD113" s="4"/>
      <c r="UBE113" s="4"/>
      <c r="UBF113" s="4"/>
      <c r="UBG113" s="4"/>
      <c r="UBH113" s="4"/>
      <c r="UBI113" s="4"/>
      <c r="UBJ113" s="4"/>
      <c r="UBK113" s="4"/>
      <c r="UBL113" s="4"/>
      <c r="UBM113" s="4"/>
      <c r="UBN113" s="4"/>
      <c r="UBO113" s="4"/>
      <c r="UBP113" s="4"/>
      <c r="UBQ113" s="4"/>
      <c r="UBR113" s="4"/>
      <c r="UBS113" s="4"/>
      <c r="UBT113" s="4"/>
      <c r="UBU113" s="4"/>
      <c r="UBV113" s="4"/>
      <c r="UBW113" s="4"/>
      <c r="UBX113" s="4"/>
      <c r="UBY113" s="4"/>
      <c r="UBZ113" s="4"/>
      <c r="UCA113" s="4"/>
      <c r="UCB113" s="4"/>
      <c r="UCC113" s="4"/>
      <c r="UCD113" s="4"/>
      <c r="UCE113" s="4"/>
      <c r="UCF113" s="4"/>
      <c r="UCG113" s="4"/>
      <c r="UCH113" s="4"/>
      <c r="UCI113" s="4"/>
      <c r="UCJ113" s="4"/>
      <c r="UCK113" s="4"/>
      <c r="UCL113" s="4"/>
      <c r="UCM113" s="4"/>
      <c r="UCN113" s="4"/>
      <c r="UCO113" s="4"/>
      <c r="UCP113" s="4"/>
      <c r="UCQ113" s="4"/>
      <c r="UCR113" s="4"/>
      <c r="UCS113" s="4"/>
      <c r="UCT113" s="4"/>
      <c r="UCU113" s="4"/>
      <c r="UCV113" s="4"/>
      <c r="UCW113" s="4"/>
      <c r="UCX113" s="4"/>
      <c r="UCY113" s="4"/>
      <c r="UCZ113" s="4"/>
      <c r="UDA113" s="4"/>
      <c r="UDB113" s="4"/>
      <c r="UDC113" s="4"/>
      <c r="UDD113" s="4"/>
      <c r="UDE113" s="4"/>
      <c r="UDF113" s="4"/>
      <c r="UDG113" s="4"/>
      <c r="UDH113" s="4"/>
      <c r="UDI113" s="4"/>
      <c r="UDJ113" s="4"/>
      <c r="UDK113" s="4"/>
      <c r="UDL113" s="4"/>
      <c r="UDM113" s="4"/>
      <c r="UDN113" s="4"/>
      <c r="UDO113" s="4"/>
      <c r="UDP113" s="4"/>
      <c r="UDQ113" s="4"/>
      <c r="UDR113" s="4"/>
      <c r="UDS113" s="4"/>
      <c r="UDT113" s="4"/>
      <c r="UDU113" s="4"/>
      <c r="UDV113" s="4"/>
      <c r="UDW113" s="4"/>
      <c r="UDX113" s="4"/>
      <c r="UDY113" s="4"/>
      <c r="UDZ113" s="4"/>
      <c r="UEA113" s="4"/>
      <c r="UEB113" s="4"/>
      <c r="UEC113" s="4"/>
      <c r="UED113" s="4"/>
      <c r="UEE113" s="4"/>
      <c r="UEF113" s="4"/>
      <c r="UEG113" s="4"/>
      <c r="UEH113" s="4"/>
      <c r="UEI113" s="4"/>
      <c r="UEJ113" s="4"/>
      <c r="UEK113" s="4"/>
      <c r="UEL113" s="4"/>
      <c r="UEM113" s="4"/>
      <c r="UEN113" s="4"/>
      <c r="UEO113" s="4"/>
      <c r="UEP113" s="4"/>
      <c r="UEQ113" s="4"/>
      <c r="UER113" s="4"/>
      <c r="UES113" s="4"/>
      <c r="UET113" s="4"/>
      <c r="UEU113" s="4"/>
      <c r="UEV113" s="4"/>
      <c r="UEW113" s="4"/>
      <c r="UEX113" s="4"/>
      <c r="UEY113" s="4"/>
      <c r="UEZ113" s="4"/>
      <c r="UFA113" s="4"/>
      <c r="UFB113" s="4"/>
      <c r="UFC113" s="4"/>
      <c r="UFD113" s="4"/>
      <c r="UFE113" s="4"/>
      <c r="UFF113" s="4"/>
      <c r="UFG113" s="4"/>
      <c r="UFH113" s="4"/>
      <c r="UFI113" s="4"/>
      <c r="UFJ113" s="4"/>
      <c r="UFK113" s="4"/>
      <c r="UFL113" s="4"/>
      <c r="UFM113" s="4"/>
      <c r="UFN113" s="4"/>
      <c r="UFO113" s="4"/>
      <c r="UFP113" s="4"/>
      <c r="UFQ113" s="4"/>
      <c r="UFR113" s="4"/>
      <c r="UFS113" s="4"/>
      <c r="UFT113" s="4"/>
      <c r="UFU113" s="4"/>
      <c r="UFV113" s="4"/>
      <c r="UFW113" s="4"/>
      <c r="UFX113" s="4"/>
      <c r="UFY113" s="4"/>
      <c r="UFZ113" s="4"/>
      <c r="UGA113" s="4"/>
      <c r="UGB113" s="4"/>
      <c r="UGC113" s="4"/>
      <c r="UGD113" s="4"/>
      <c r="UGE113" s="4"/>
      <c r="UGF113" s="4"/>
      <c r="UGG113" s="4"/>
      <c r="UGH113" s="4"/>
      <c r="UGI113" s="4"/>
      <c r="UGJ113" s="4"/>
      <c r="UGK113" s="4"/>
      <c r="UGL113" s="4"/>
      <c r="UGM113" s="4"/>
      <c r="UGN113" s="4"/>
      <c r="UGO113" s="4"/>
      <c r="UGP113" s="4"/>
      <c r="UGQ113" s="4"/>
      <c r="UGR113" s="4"/>
      <c r="UGS113" s="4"/>
      <c r="UGT113" s="4"/>
      <c r="UGU113" s="4"/>
      <c r="UGV113" s="4"/>
      <c r="UGW113" s="4"/>
      <c r="UGX113" s="4"/>
      <c r="UGY113" s="4"/>
      <c r="UGZ113" s="4"/>
      <c r="UHA113" s="4"/>
      <c r="UHB113" s="4"/>
      <c r="UHC113" s="4"/>
      <c r="UHD113" s="4"/>
      <c r="UHE113" s="4"/>
      <c r="UHF113" s="4"/>
      <c r="UHG113" s="4"/>
      <c r="UHH113" s="4"/>
      <c r="UHI113" s="4"/>
      <c r="UHJ113" s="4"/>
      <c r="UHK113" s="4"/>
      <c r="UHL113" s="4"/>
      <c r="UHM113" s="4"/>
      <c r="UHN113" s="4"/>
      <c r="UHO113" s="4"/>
      <c r="UHP113" s="4"/>
      <c r="UHQ113" s="4"/>
      <c r="UHR113" s="4"/>
      <c r="UHS113" s="4"/>
      <c r="UHT113" s="4"/>
      <c r="UHU113" s="4"/>
      <c r="UHV113" s="4"/>
      <c r="UHW113" s="4"/>
      <c r="UHX113" s="4"/>
      <c r="UHY113" s="4"/>
      <c r="UHZ113" s="4"/>
      <c r="UIA113" s="4"/>
      <c r="UIB113" s="4"/>
      <c r="UIC113" s="4"/>
      <c r="UID113" s="4"/>
      <c r="UIE113" s="4"/>
      <c r="UIF113" s="4"/>
      <c r="UIG113" s="4"/>
      <c r="UIH113" s="4"/>
      <c r="UII113" s="4"/>
      <c r="UIJ113" s="4"/>
      <c r="UIK113" s="4"/>
      <c r="UIL113" s="4"/>
      <c r="UIM113" s="4"/>
      <c r="UIN113" s="4"/>
      <c r="UIO113" s="4"/>
      <c r="UIP113" s="4"/>
      <c r="UIQ113" s="4"/>
      <c r="UIR113" s="4"/>
      <c r="UIS113" s="4"/>
      <c r="UIT113" s="4"/>
      <c r="UIU113" s="4"/>
      <c r="UIV113" s="4"/>
      <c r="UIW113" s="4"/>
      <c r="UIX113" s="4"/>
      <c r="UIY113" s="4"/>
      <c r="UIZ113" s="4"/>
      <c r="UJA113" s="4"/>
      <c r="UJB113" s="4"/>
      <c r="UJC113" s="4"/>
      <c r="UJD113" s="4"/>
      <c r="UJE113" s="4"/>
      <c r="UJF113" s="4"/>
      <c r="UJG113" s="4"/>
      <c r="UJH113" s="4"/>
      <c r="UJI113" s="4"/>
      <c r="UJJ113" s="4"/>
      <c r="UJK113" s="4"/>
      <c r="UJL113" s="4"/>
      <c r="UJM113" s="4"/>
      <c r="UJN113" s="4"/>
      <c r="UJO113" s="4"/>
      <c r="UJP113" s="4"/>
      <c r="UJQ113" s="4"/>
      <c r="UJR113" s="4"/>
      <c r="UJS113" s="4"/>
      <c r="UJT113" s="4"/>
      <c r="UJU113" s="4"/>
      <c r="UJV113" s="4"/>
      <c r="UJW113" s="4"/>
      <c r="UJX113" s="4"/>
      <c r="UJY113" s="4"/>
      <c r="UJZ113" s="4"/>
      <c r="UKA113" s="4"/>
      <c r="UKB113" s="4"/>
      <c r="UKC113" s="4"/>
      <c r="UKD113" s="4"/>
      <c r="UKE113" s="4"/>
      <c r="UKF113" s="4"/>
      <c r="UKG113" s="4"/>
      <c r="UKH113" s="4"/>
      <c r="UKI113" s="4"/>
      <c r="UKJ113" s="4"/>
      <c r="UKK113" s="4"/>
      <c r="UKL113" s="4"/>
      <c r="UKM113" s="4"/>
      <c r="UKN113" s="4"/>
      <c r="UKO113" s="4"/>
      <c r="UKP113" s="4"/>
      <c r="UKQ113" s="4"/>
      <c r="UKR113" s="4"/>
      <c r="UKS113" s="4"/>
      <c r="UKT113" s="4"/>
      <c r="UKU113" s="4"/>
      <c r="UKV113" s="4"/>
      <c r="UKW113" s="4"/>
      <c r="UKX113" s="4"/>
      <c r="UKY113" s="4"/>
      <c r="UKZ113" s="4"/>
      <c r="ULA113" s="4"/>
      <c r="ULB113" s="4"/>
      <c r="ULC113" s="4"/>
      <c r="ULD113" s="4"/>
      <c r="ULE113" s="4"/>
      <c r="ULF113" s="4"/>
      <c r="ULG113" s="4"/>
      <c r="ULH113" s="4"/>
      <c r="ULI113" s="4"/>
      <c r="ULJ113" s="4"/>
      <c r="ULK113" s="4"/>
      <c r="ULL113" s="4"/>
      <c r="ULM113" s="4"/>
      <c r="ULN113" s="4"/>
      <c r="ULO113" s="4"/>
      <c r="ULP113" s="4"/>
      <c r="ULQ113" s="4"/>
      <c r="ULR113" s="4"/>
      <c r="ULS113" s="4"/>
      <c r="ULT113" s="4"/>
      <c r="ULU113" s="4"/>
      <c r="ULV113" s="4"/>
      <c r="ULW113" s="4"/>
      <c r="ULX113" s="4"/>
      <c r="ULY113" s="4"/>
      <c r="ULZ113" s="4"/>
      <c r="UMA113" s="4"/>
      <c r="UMB113" s="4"/>
      <c r="UMC113" s="4"/>
      <c r="UMD113" s="4"/>
      <c r="UME113" s="4"/>
      <c r="UMF113" s="4"/>
      <c r="UMG113" s="4"/>
      <c r="UMH113" s="4"/>
      <c r="UMI113" s="4"/>
      <c r="UMJ113" s="4"/>
      <c r="UMK113" s="4"/>
      <c r="UML113" s="4"/>
      <c r="UMM113" s="4"/>
      <c r="UMN113" s="4"/>
      <c r="UMO113" s="4"/>
      <c r="UMP113" s="4"/>
      <c r="UMQ113" s="4"/>
      <c r="UMR113" s="4"/>
      <c r="UMS113" s="4"/>
      <c r="UMT113" s="4"/>
      <c r="UMU113" s="4"/>
      <c r="UMV113" s="4"/>
      <c r="UMW113" s="4"/>
      <c r="UMX113" s="4"/>
      <c r="UMY113" s="4"/>
      <c r="UMZ113" s="4"/>
      <c r="UNA113" s="4"/>
      <c r="UNB113" s="4"/>
      <c r="UNC113" s="4"/>
      <c r="UND113" s="4"/>
      <c r="UNE113" s="4"/>
      <c r="UNF113" s="4"/>
      <c r="UNG113" s="4"/>
      <c r="UNH113" s="4"/>
      <c r="UNI113" s="4"/>
      <c r="UNJ113" s="4"/>
      <c r="UNK113" s="4"/>
      <c r="UNL113" s="4"/>
      <c r="UNM113" s="4"/>
      <c r="UNN113" s="4"/>
      <c r="UNO113" s="4"/>
      <c r="UNP113" s="4"/>
      <c r="UNQ113" s="4"/>
      <c r="UNR113" s="4"/>
      <c r="UNS113" s="4"/>
      <c r="UNT113" s="4"/>
      <c r="UNU113" s="4"/>
      <c r="UNV113" s="4"/>
      <c r="UNW113" s="4"/>
      <c r="UNX113" s="4"/>
      <c r="UNY113" s="4"/>
      <c r="UNZ113" s="4"/>
      <c r="UOA113" s="4"/>
      <c r="UOB113" s="4"/>
      <c r="UOC113" s="4"/>
      <c r="UOD113" s="4"/>
      <c r="UOE113" s="4"/>
      <c r="UOF113" s="4"/>
      <c r="UOG113" s="4"/>
      <c r="UOH113" s="4"/>
      <c r="UOI113" s="4"/>
      <c r="UOJ113" s="4"/>
      <c r="UOK113" s="4"/>
      <c r="UOL113" s="4"/>
      <c r="UOM113" s="4"/>
      <c r="UON113" s="4"/>
      <c r="UOO113" s="4"/>
      <c r="UOP113" s="4"/>
      <c r="UOQ113" s="4"/>
      <c r="UOR113" s="4"/>
      <c r="UOS113" s="4"/>
      <c r="UOT113" s="4"/>
      <c r="UOU113" s="4"/>
      <c r="UOV113" s="4"/>
      <c r="UOW113" s="4"/>
      <c r="UOX113" s="4"/>
      <c r="UOY113" s="4"/>
      <c r="UOZ113" s="4"/>
      <c r="UPA113" s="4"/>
      <c r="UPB113" s="4"/>
      <c r="UPC113" s="4"/>
      <c r="UPD113" s="4"/>
      <c r="UPE113" s="4"/>
      <c r="UPF113" s="4"/>
      <c r="UPG113" s="4"/>
      <c r="UPH113" s="4"/>
      <c r="UPI113" s="4"/>
      <c r="UPJ113" s="4"/>
      <c r="UPK113" s="4"/>
      <c r="UPL113" s="4"/>
      <c r="UPM113" s="4"/>
      <c r="UPN113" s="4"/>
      <c r="UPO113" s="4"/>
      <c r="UPP113" s="4"/>
      <c r="UPQ113" s="4"/>
      <c r="UPR113" s="4"/>
      <c r="UPS113" s="4"/>
      <c r="UPT113" s="4"/>
      <c r="UPU113" s="4"/>
      <c r="UPV113" s="4"/>
      <c r="UPW113" s="4"/>
      <c r="UPX113" s="4"/>
      <c r="UPY113" s="4"/>
      <c r="UPZ113" s="4"/>
      <c r="UQA113" s="4"/>
      <c r="UQB113" s="4"/>
      <c r="UQC113" s="4"/>
      <c r="UQD113" s="4"/>
      <c r="UQE113" s="4"/>
      <c r="UQF113" s="4"/>
      <c r="UQG113" s="4"/>
      <c r="UQH113" s="4"/>
      <c r="UQI113" s="4"/>
      <c r="UQJ113" s="4"/>
      <c r="UQK113" s="4"/>
      <c r="UQL113" s="4"/>
      <c r="UQM113" s="4"/>
      <c r="UQN113" s="4"/>
      <c r="UQO113" s="4"/>
      <c r="UQP113" s="4"/>
      <c r="UQQ113" s="4"/>
      <c r="UQR113" s="4"/>
      <c r="UQS113" s="4"/>
      <c r="UQT113" s="4"/>
      <c r="UQU113" s="4"/>
      <c r="UQV113" s="4"/>
      <c r="UQW113" s="4"/>
      <c r="UQX113" s="4"/>
      <c r="UQY113" s="4"/>
      <c r="UQZ113" s="4"/>
      <c r="URA113" s="4"/>
      <c r="URB113" s="4"/>
      <c r="URC113" s="4"/>
      <c r="URD113" s="4"/>
      <c r="URE113" s="4"/>
      <c r="URF113" s="4"/>
      <c r="URG113" s="4"/>
      <c r="URH113" s="4"/>
      <c r="URI113" s="4"/>
      <c r="URJ113" s="4"/>
      <c r="URK113" s="4"/>
      <c r="URL113" s="4"/>
      <c r="URM113" s="4"/>
      <c r="URN113" s="4"/>
      <c r="URO113" s="4"/>
      <c r="URP113" s="4"/>
      <c r="URQ113" s="4"/>
      <c r="URR113" s="4"/>
      <c r="URS113" s="4"/>
      <c r="URT113" s="4"/>
      <c r="URU113" s="4"/>
      <c r="URV113" s="4"/>
      <c r="URW113" s="4"/>
      <c r="URX113" s="4"/>
      <c r="URY113" s="4"/>
      <c r="URZ113" s="4"/>
      <c r="USA113" s="4"/>
      <c r="USB113" s="4"/>
      <c r="USC113" s="4"/>
      <c r="USD113" s="4"/>
      <c r="USE113" s="4"/>
      <c r="USF113" s="4"/>
      <c r="USG113" s="4"/>
      <c r="USH113" s="4"/>
      <c r="USI113" s="4"/>
      <c r="USJ113" s="4"/>
      <c r="USK113" s="4"/>
      <c r="USL113" s="4"/>
      <c r="USM113" s="4"/>
      <c r="USN113" s="4"/>
      <c r="USO113" s="4"/>
      <c r="USP113" s="4"/>
      <c r="USQ113" s="4"/>
      <c r="USR113" s="4"/>
      <c r="USS113" s="4"/>
      <c r="UST113" s="4"/>
      <c r="USU113" s="4"/>
      <c r="USV113" s="4"/>
      <c r="USW113" s="4"/>
      <c r="USX113" s="4"/>
      <c r="USY113" s="4"/>
      <c r="USZ113" s="4"/>
      <c r="UTA113" s="4"/>
      <c r="UTB113" s="4"/>
      <c r="UTC113" s="4"/>
      <c r="UTD113" s="4"/>
      <c r="UTE113" s="4"/>
      <c r="UTF113" s="4"/>
      <c r="UTG113" s="4"/>
      <c r="UTH113" s="4"/>
      <c r="UTI113" s="4"/>
      <c r="UTJ113" s="4"/>
      <c r="UTK113" s="4"/>
      <c r="UTL113" s="4"/>
      <c r="UTM113" s="4"/>
      <c r="UTN113" s="4"/>
      <c r="UTO113" s="4"/>
      <c r="UTP113" s="4"/>
      <c r="UTQ113" s="4"/>
      <c r="UTR113" s="4"/>
      <c r="UTS113" s="4"/>
      <c r="UTT113" s="4"/>
      <c r="UTU113" s="4"/>
      <c r="UTV113" s="4"/>
      <c r="UTW113" s="4"/>
      <c r="UTX113" s="4"/>
      <c r="UTY113" s="4"/>
      <c r="UTZ113" s="4"/>
      <c r="UUA113" s="4"/>
      <c r="UUB113" s="4"/>
      <c r="UUC113" s="4"/>
      <c r="UUD113" s="4"/>
      <c r="UUE113" s="4"/>
      <c r="UUF113" s="4"/>
      <c r="UUG113" s="4"/>
      <c r="UUH113" s="4"/>
      <c r="UUI113" s="4"/>
      <c r="UUJ113" s="4"/>
      <c r="UUK113" s="4"/>
      <c r="UUL113" s="4"/>
      <c r="UUM113" s="4"/>
      <c r="UUN113" s="4"/>
      <c r="UUO113" s="4"/>
      <c r="UUP113" s="4"/>
      <c r="UUQ113" s="4"/>
      <c r="UUR113" s="4"/>
      <c r="UUS113" s="4"/>
      <c r="UUT113" s="4"/>
      <c r="UUU113" s="4"/>
      <c r="UUV113" s="4"/>
      <c r="UUW113" s="4"/>
      <c r="UUX113" s="4"/>
      <c r="UUY113" s="4"/>
      <c r="UUZ113" s="4"/>
      <c r="UVA113" s="4"/>
      <c r="UVB113" s="4"/>
      <c r="UVC113" s="4"/>
      <c r="UVD113" s="4"/>
      <c r="UVE113" s="4"/>
      <c r="UVF113" s="4"/>
      <c r="UVG113" s="4"/>
      <c r="UVH113" s="4"/>
      <c r="UVI113" s="4"/>
      <c r="UVJ113" s="4"/>
      <c r="UVK113" s="4"/>
      <c r="UVL113" s="4"/>
      <c r="UVM113" s="4"/>
      <c r="UVN113" s="4"/>
      <c r="UVO113" s="4"/>
      <c r="UVP113" s="4"/>
      <c r="UVQ113" s="4"/>
      <c r="UVR113" s="4"/>
      <c r="UVS113" s="4"/>
      <c r="UVT113" s="4"/>
      <c r="UVU113" s="4"/>
      <c r="UVV113" s="4"/>
      <c r="UVW113" s="4"/>
      <c r="UVX113" s="4"/>
      <c r="UVY113" s="4"/>
      <c r="UVZ113" s="4"/>
      <c r="UWA113" s="4"/>
      <c r="UWB113" s="4"/>
      <c r="UWC113" s="4"/>
      <c r="UWD113" s="4"/>
      <c r="UWE113" s="4"/>
      <c r="UWF113" s="4"/>
      <c r="UWG113" s="4"/>
      <c r="UWH113" s="4"/>
      <c r="UWI113" s="4"/>
      <c r="UWJ113" s="4"/>
      <c r="UWK113" s="4"/>
      <c r="UWL113" s="4"/>
      <c r="UWM113" s="4"/>
      <c r="UWN113" s="4"/>
      <c r="UWO113" s="4"/>
      <c r="UWP113" s="4"/>
      <c r="UWQ113" s="4"/>
      <c r="UWR113" s="4"/>
      <c r="UWS113" s="4"/>
      <c r="UWT113" s="4"/>
      <c r="UWU113" s="4"/>
      <c r="UWV113" s="4"/>
      <c r="UWW113" s="4"/>
      <c r="UWX113" s="4"/>
      <c r="UWY113" s="4"/>
      <c r="UWZ113" s="4"/>
      <c r="UXA113" s="4"/>
      <c r="UXB113" s="4"/>
      <c r="UXC113" s="4"/>
      <c r="UXD113" s="4"/>
      <c r="UXE113" s="4"/>
      <c r="UXF113" s="4"/>
      <c r="UXG113" s="4"/>
      <c r="UXH113" s="4"/>
      <c r="UXI113" s="4"/>
      <c r="UXJ113" s="4"/>
      <c r="UXK113" s="4"/>
      <c r="UXL113" s="4"/>
      <c r="UXM113" s="4"/>
      <c r="UXN113" s="4"/>
      <c r="UXO113" s="4"/>
      <c r="UXP113" s="4"/>
      <c r="UXQ113" s="4"/>
      <c r="UXR113" s="4"/>
      <c r="UXS113" s="4"/>
      <c r="UXT113" s="4"/>
      <c r="UXU113" s="4"/>
      <c r="UXV113" s="4"/>
      <c r="UXW113" s="4"/>
      <c r="UXX113" s="4"/>
      <c r="UXY113" s="4"/>
      <c r="UXZ113" s="4"/>
      <c r="UYA113" s="4"/>
      <c r="UYB113" s="4"/>
      <c r="UYC113" s="4"/>
      <c r="UYD113" s="4"/>
      <c r="UYE113" s="4"/>
      <c r="UYF113" s="4"/>
      <c r="UYG113" s="4"/>
      <c r="UYH113" s="4"/>
      <c r="UYI113" s="4"/>
      <c r="UYJ113" s="4"/>
      <c r="UYK113" s="4"/>
      <c r="UYL113" s="4"/>
      <c r="UYM113" s="4"/>
      <c r="UYN113" s="4"/>
      <c r="UYO113" s="4"/>
      <c r="UYP113" s="4"/>
      <c r="UYQ113" s="4"/>
      <c r="UYR113" s="4"/>
      <c r="UYS113" s="4"/>
      <c r="UYT113" s="4"/>
      <c r="UYU113" s="4"/>
      <c r="UYV113" s="4"/>
      <c r="UYW113" s="4"/>
      <c r="UYX113" s="4"/>
      <c r="UYY113" s="4"/>
      <c r="UYZ113" s="4"/>
      <c r="UZA113" s="4"/>
      <c r="UZB113" s="4"/>
      <c r="UZC113" s="4"/>
      <c r="UZD113" s="4"/>
      <c r="UZE113" s="4"/>
      <c r="UZF113" s="4"/>
      <c r="UZG113" s="4"/>
      <c r="UZH113" s="4"/>
      <c r="UZI113" s="4"/>
      <c r="UZJ113" s="4"/>
      <c r="UZK113" s="4"/>
      <c r="UZL113" s="4"/>
      <c r="UZM113" s="4"/>
      <c r="UZN113" s="4"/>
      <c r="UZO113" s="4"/>
      <c r="UZP113" s="4"/>
      <c r="UZQ113" s="4"/>
      <c r="UZR113" s="4"/>
      <c r="UZS113" s="4"/>
      <c r="UZT113" s="4"/>
      <c r="UZU113" s="4"/>
      <c r="UZV113" s="4"/>
      <c r="UZW113" s="4"/>
      <c r="UZX113" s="4"/>
      <c r="UZY113" s="4"/>
      <c r="UZZ113" s="4"/>
      <c r="VAA113" s="4"/>
      <c r="VAB113" s="4"/>
      <c r="VAC113" s="4"/>
      <c r="VAD113" s="4"/>
      <c r="VAE113" s="4"/>
      <c r="VAF113" s="4"/>
      <c r="VAG113" s="4"/>
      <c r="VAH113" s="4"/>
      <c r="VAI113" s="4"/>
      <c r="VAJ113" s="4"/>
      <c r="VAK113" s="4"/>
      <c r="VAL113" s="4"/>
      <c r="VAM113" s="4"/>
      <c r="VAN113" s="4"/>
      <c r="VAO113" s="4"/>
      <c r="VAP113" s="4"/>
      <c r="VAQ113" s="4"/>
      <c r="VAR113" s="4"/>
      <c r="VAS113" s="4"/>
      <c r="VAT113" s="4"/>
      <c r="VAU113" s="4"/>
      <c r="VAV113" s="4"/>
      <c r="VAW113" s="4"/>
      <c r="VAX113" s="4"/>
      <c r="VAY113" s="4"/>
      <c r="VAZ113" s="4"/>
      <c r="VBA113" s="4"/>
      <c r="VBB113" s="4"/>
      <c r="VBC113" s="4"/>
      <c r="VBD113" s="4"/>
      <c r="VBE113" s="4"/>
      <c r="VBF113" s="4"/>
      <c r="VBG113" s="4"/>
      <c r="VBH113" s="4"/>
      <c r="VBI113" s="4"/>
      <c r="VBJ113" s="4"/>
      <c r="VBK113" s="4"/>
      <c r="VBL113" s="4"/>
      <c r="VBM113" s="4"/>
      <c r="VBN113" s="4"/>
      <c r="VBO113" s="4"/>
      <c r="VBP113" s="4"/>
      <c r="VBQ113" s="4"/>
      <c r="VBR113" s="4"/>
      <c r="VBS113" s="4"/>
      <c r="VBT113" s="4"/>
      <c r="VBU113" s="4"/>
      <c r="VBV113" s="4"/>
      <c r="VBW113" s="4"/>
      <c r="VBX113" s="4"/>
      <c r="VBY113" s="4"/>
      <c r="VBZ113" s="4"/>
      <c r="VCA113" s="4"/>
      <c r="VCB113" s="4"/>
      <c r="VCC113" s="4"/>
      <c r="VCD113" s="4"/>
      <c r="VCE113" s="4"/>
      <c r="VCF113" s="4"/>
      <c r="VCG113" s="4"/>
      <c r="VCH113" s="4"/>
      <c r="VCI113" s="4"/>
      <c r="VCJ113" s="4"/>
      <c r="VCK113" s="4"/>
      <c r="VCL113" s="4"/>
      <c r="VCM113" s="4"/>
      <c r="VCN113" s="4"/>
      <c r="VCO113" s="4"/>
      <c r="VCP113" s="4"/>
      <c r="VCQ113" s="4"/>
      <c r="VCR113" s="4"/>
      <c r="VCS113" s="4"/>
      <c r="VCT113" s="4"/>
      <c r="VCU113" s="4"/>
      <c r="VCV113" s="4"/>
      <c r="VCW113" s="4"/>
      <c r="VCX113" s="4"/>
      <c r="VCY113" s="4"/>
      <c r="VCZ113" s="4"/>
      <c r="VDA113" s="4"/>
      <c r="VDB113" s="4"/>
      <c r="VDC113" s="4"/>
      <c r="VDD113" s="4"/>
      <c r="VDE113" s="4"/>
      <c r="VDF113" s="4"/>
      <c r="VDG113" s="4"/>
      <c r="VDH113" s="4"/>
      <c r="VDI113" s="4"/>
      <c r="VDJ113" s="4"/>
      <c r="VDK113" s="4"/>
      <c r="VDL113" s="4"/>
      <c r="VDM113" s="4"/>
      <c r="VDN113" s="4"/>
      <c r="VDO113" s="4"/>
      <c r="VDP113" s="4"/>
      <c r="VDQ113" s="4"/>
      <c r="VDR113" s="4"/>
      <c r="VDS113" s="4"/>
      <c r="VDT113" s="4"/>
      <c r="VDU113" s="4"/>
      <c r="VDV113" s="4"/>
      <c r="VDW113" s="4"/>
      <c r="VDX113" s="4"/>
      <c r="VDY113" s="4"/>
      <c r="VDZ113" s="4"/>
      <c r="VEA113" s="4"/>
      <c r="VEB113" s="4"/>
      <c r="VEC113" s="4"/>
      <c r="VED113" s="4"/>
      <c r="VEE113" s="4"/>
      <c r="VEF113" s="4"/>
      <c r="VEG113" s="4"/>
      <c r="VEH113" s="4"/>
      <c r="VEI113" s="4"/>
      <c r="VEJ113" s="4"/>
      <c r="VEK113" s="4"/>
      <c r="VEL113" s="4"/>
      <c r="VEM113" s="4"/>
      <c r="VEN113" s="4"/>
      <c r="VEO113" s="4"/>
      <c r="VEP113" s="4"/>
      <c r="VEQ113" s="4"/>
      <c r="VER113" s="4"/>
      <c r="VES113" s="4"/>
      <c r="VET113" s="4"/>
      <c r="VEU113" s="4"/>
      <c r="VEV113" s="4"/>
      <c r="VEW113" s="4"/>
      <c r="VEX113" s="4"/>
      <c r="VEY113" s="4"/>
      <c r="VEZ113" s="4"/>
      <c r="VFA113" s="4"/>
      <c r="VFB113" s="4"/>
      <c r="VFC113" s="4"/>
      <c r="VFD113" s="4"/>
      <c r="VFE113" s="4"/>
      <c r="VFF113" s="4"/>
      <c r="VFG113" s="4"/>
      <c r="VFH113" s="4"/>
      <c r="VFI113" s="4"/>
      <c r="VFJ113" s="4"/>
      <c r="VFK113" s="4"/>
      <c r="VFL113" s="4"/>
      <c r="VFM113" s="4"/>
      <c r="VFN113" s="4"/>
      <c r="VFO113" s="4"/>
      <c r="VFP113" s="4"/>
      <c r="VFQ113" s="4"/>
      <c r="VFR113" s="4"/>
      <c r="VFS113" s="4"/>
      <c r="VFT113" s="4"/>
      <c r="VFU113" s="4"/>
      <c r="VFV113" s="4"/>
      <c r="VFW113" s="4"/>
      <c r="VFX113" s="4"/>
      <c r="VFY113" s="4"/>
      <c r="VFZ113" s="4"/>
      <c r="VGA113" s="4"/>
      <c r="VGB113" s="4"/>
      <c r="VGC113" s="4"/>
      <c r="VGD113" s="4"/>
      <c r="VGE113" s="4"/>
      <c r="VGF113" s="4"/>
      <c r="VGG113" s="4"/>
      <c r="VGH113" s="4"/>
      <c r="VGI113" s="4"/>
      <c r="VGJ113" s="4"/>
      <c r="VGK113" s="4"/>
      <c r="VGL113" s="4"/>
      <c r="VGM113" s="4"/>
      <c r="VGN113" s="4"/>
      <c r="VGO113" s="4"/>
      <c r="VGP113" s="4"/>
      <c r="VGQ113" s="4"/>
      <c r="VGR113" s="4"/>
      <c r="VGS113" s="4"/>
      <c r="VGT113" s="4"/>
      <c r="VGU113" s="4"/>
      <c r="VGV113" s="4"/>
      <c r="VGW113" s="4"/>
      <c r="VGX113" s="4"/>
      <c r="VGY113" s="4"/>
      <c r="VGZ113" s="4"/>
      <c r="VHA113" s="4"/>
      <c r="VHB113" s="4"/>
      <c r="VHC113" s="4"/>
      <c r="VHD113" s="4"/>
      <c r="VHE113" s="4"/>
      <c r="VHF113" s="4"/>
      <c r="VHG113" s="4"/>
      <c r="VHH113" s="4"/>
      <c r="VHI113" s="4"/>
      <c r="VHJ113" s="4"/>
      <c r="VHK113" s="4"/>
      <c r="VHL113" s="4"/>
      <c r="VHM113" s="4"/>
      <c r="VHN113" s="4"/>
      <c r="VHO113" s="4"/>
      <c r="VHP113" s="4"/>
      <c r="VHQ113" s="4"/>
      <c r="VHR113" s="4"/>
      <c r="VHS113" s="4"/>
      <c r="VHT113" s="4"/>
      <c r="VHU113" s="4"/>
      <c r="VHV113" s="4"/>
      <c r="VHW113" s="4"/>
      <c r="VHX113" s="4"/>
      <c r="VHY113" s="4"/>
      <c r="VHZ113" s="4"/>
      <c r="VIA113" s="4"/>
      <c r="VIB113" s="4"/>
      <c r="VIC113" s="4"/>
      <c r="VID113" s="4"/>
      <c r="VIE113" s="4"/>
      <c r="VIF113" s="4"/>
      <c r="VIG113" s="4"/>
      <c r="VIH113" s="4"/>
      <c r="VII113" s="4"/>
      <c r="VIJ113" s="4"/>
      <c r="VIK113" s="4"/>
      <c r="VIL113" s="4"/>
      <c r="VIM113" s="4"/>
      <c r="VIN113" s="4"/>
      <c r="VIO113" s="4"/>
      <c r="VIP113" s="4"/>
      <c r="VIQ113" s="4"/>
      <c r="VIR113" s="4"/>
      <c r="VIS113" s="4"/>
      <c r="VIT113" s="4"/>
      <c r="VIU113" s="4"/>
      <c r="VIV113" s="4"/>
      <c r="VIW113" s="4"/>
      <c r="VIX113" s="4"/>
      <c r="VIY113" s="4"/>
      <c r="VIZ113" s="4"/>
      <c r="VJA113" s="4"/>
      <c r="VJB113" s="4"/>
      <c r="VJC113" s="4"/>
      <c r="VJD113" s="4"/>
      <c r="VJE113" s="4"/>
      <c r="VJF113" s="4"/>
      <c r="VJG113" s="4"/>
      <c r="VJH113" s="4"/>
      <c r="VJI113" s="4"/>
      <c r="VJJ113" s="4"/>
      <c r="VJK113" s="4"/>
      <c r="VJL113" s="4"/>
      <c r="VJM113" s="4"/>
      <c r="VJN113" s="4"/>
      <c r="VJO113" s="4"/>
      <c r="VJP113" s="4"/>
      <c r="VJQ113" s="4"/>
      <c r="VJR113" s="4"/>
      <c r="VJS113" s="4"/>
      <c r="VJT113" s="4"/>
      <c r="VJU113" s="4"/>
      <c r="VJV113" s="4"/>
      <c r="VJW113" s="4"/>
      <c r="VJX113" s="4"/>
      <c r="VJY113" s="4"/>
      <c r="VJZ113" s="4"/>
      <c r="VKA113" s="4"/>
      <c r="VKB113" s="4"/>
      <c r="VKC113" s="4"/>
      <c r="VKD113" s="4"/>
      <c r="VKE113" s="4"/>
      <c r="VKF113" s="4"/>
      <c r="VKG113" s="4"/>
      <c r="VKH113" s="4"/>
      <c r="VKI113" s="4"/>
      <c r="VKJ113" s="4"/>
      <c r="VKK113" s="4"/>
      <c r="VKL113" s="4"/>
      <c r="VKM113" s="4"/>
      <c r="VKN113" s="4"/>
      <c r="VKO113" s="4"/>
      <c r="VKP113" s="4"/>
      <c r="VKQ113" s="4"/>
      <c r="VKR113" s="4"/>
      <c r="VKS113" s="4"/>
      <c r="VKT113" s="4"/>
      <c r="VKU113" s="4"/>
      <c r="VKV113" s="4"/>
      <c r="VKW113" s="4"/>
      <c r="VKX113" s="4"/>
      <c r="VKY113" s="4"/>
      <c r="VKZ113" s="4"/>
      <c r="VLA113" s="4"/>
      <c r="VLB113" s="4"/>
      <c r="VLC113" s="4"/>
      <c r="VLD113" s="4"/>
      <c r="VLE113" s="4"/>
      <c r="VLF113" s="4"/>
      <c r="VLG113" s="4"/>
      <c r="VLH113" s="4"/>
      <c r="VLI113" s="4"/>
      <c r="VLJ113" s="4"/>
      <c r="VLK113" s="4"/>
      <c r="VLL113" s="4"/>
      <c r="VLM113" s="4"/>
      <c r="VLN113" s="4"/>
      <c r="VLO113" s="4"/>
      <c r="VLP113" s="4"/>
      <c r="VLQ113" s="4"/>
      <c r="VLR113" s="4"/>
      <c r="VLS113" s="4"/>
      <c r="VLT113" s="4"/>
      <c r="VLU113" s="4"/>
      <c r="VLV113" s="4"/>
      <c r="VLW113" s="4"/>
      <c r="VLX113" s="4"/>
      <c r="VLY113" s="4"/>
      <c r="VLZ113" s="4"/>
      <c r="VMA113" s="4"/>
      <c r="VMB113" s="4"/>
      <c r="VMC113" s="4"/>
      <c r="VMD113" s="4"/>
      <c r="VME113" s="4"/>
      <c r="VMF113" s="4"/>
      <c r="VMG113" s="4"/>
      <c r="VMH113" s="4"/>
      <c r="VMI113" s="4"/>
      <c r="VMJ113" s="4"/>
      <c r="VMK113" s="4"/>
      <c r="VML113" s="4"/>
      <c r="VMM113" s="4"/>
      <c r="VMN113" s="4"/>
      <c r="VMO113" s="4"/>
      <c r="VMP113" s="4"/>
      <c r="VMQ113" s="4"/>
      <c r="VMR113" s="4"/>
      <c r="VMS113" s="4"/>
      <c r="VMT113" s="4"/>
      <c r="VMU113" s="4"/>
      <c r="VMV113" s="4"/>
      <c r="VMW113" s="4"/>
      <c r="VMX113" s="4"/>
      <c r="VMY113" s="4"/>
      <c r="VMZ113" s="4"/>
      <c r="VNA113" s="4"/>
      <c r="VNB113" s="4"/>
      <c r="VNC113" s="4"/>
      <c r="VND113" s="4"/>
      <c r="VNE113" s="4"/>
      <c r="VNF113" s="4"/>
      <c r="VNG113" s="4"/>
      <c r="VNH113" s="4"/>
      <c r="VNI113" s="4"/>
      <c r="VNJ113" s="4"/>
      <c r="VNK113" s="4"/>
      <c r="VNL113" s="4"/>
      <c r="VNM113" s="4"/>
      <c r="VNN113" s="4"/>
      <c r="VNO113" s="4"/>
      <c r="VNP113" s="4"/>
      <c r="VNQ113" s="4"/>
      <c r="VNR113" s="4"/>
      <c r="VNS113" s="4"/>
      <c r="VNT113" s="4"/>
      <c r="VNU113" s="4"/>
      <c r="VNV113" s="4"/>
      <c r="VNW113" s="4"/>
      <c r="VNX113" s="4"/>
      <c r="VNY113" s="4"/>
      <c r="VNZ113" s="4"/>
      <c r="VOA113" s="4"/>
      <c r="VOB113" s="4"/>
      <c r="VOC113" s="4"/>
      <c r="VOD113" s="4"/>
      <c r="VOE113" s="4"/>
      <c r="VOF113" s="4"/>
      <c r="VOG113" s="4"/>
      <c r="VOH113" s="4"/>
      <c r="VOI113" s="4"/>
      <c r="VOJ113" s="4"/>
      <c r="VOK113" s="4"/>
      <c r="VOL113" s="4"/>
      <c r="VOM113" s="4"/>
      <c r="VON113" s="4"/>
      <c r="VOO113" s="4"/>
      <c r="VOP113" s="4"/>
      <c r="VOQ113" s="4"/>
      <c r="VOR113" s="4"/>
      <c r="VOS113" s="4"/>
      <c r="VOT113" s="4"/>
      <c r="VOU113" s="4"/>
      <c r="VOV113" s="4"/>
      <c r="VOW113" s="4"/>
      <c r="VOX113" s="4"/>
      <c r="VOY113" s="4"/>
      <c r="VOZ113" s="4"/>
      <c r="VPA113" s="4"/>
      <c r="VPB113" s="4"/>
      <c r="VPC113" s="4"/>
      <c r="VPD113" s="4"/>
      <c r="VPE113" s="4"/>
      <c r="VPF113" s="4"/>
      <c r="VPG113" s="4"/>
      <c r="VPH113" s="4"/>
      <c r="VPI113" s="4"/>
      <c r="VPJ113" s="4"/>
      <c r="VPK113" s="4"/>
      <c r="VPL113" s="4"/>
      <c r="VPM113" s="4"/>
      <c r="VPN113" s="4"/>
      <c r="VPO113" s="4"/>
      <c r="VPP113" s="4"/>
      <c r="VPQ113" s="4"/>
      <c r="VPR113" s="4"/>
      <c r="VPS113" s="4"/>
      <c r="VPT113" s="4"/>
      <c r="VPU113" s="4"/>
      <c r="VPV113" s="4"/>
      <c r="VPW113" s="4"/>
      <c r="VPX113" s="4"/>
      <c r="VPY113" s="4"/>
      <c r="VPZ113" s="4"/>
      <c r="VQA113" s="4"/>
      <c r="VQB113" s="4"/>
      <c r="VQC113" s="4"/>
      <c r="VQD113" s="4"/>
      <c r="VQE113" s="4"/>
      <c r="VQF113" s="4"/>
      <c r="VQG113" s="4"/>
      <c r="VQH113" s="4"/>
      <c r="VQI113" s="4"/>
      <c r="VQJ113" s="4"/>
      <c r="VQK113" s="4"/>
      <c r="VQL113" s="4"/>
      <c r="VQM113" s="4"/>
      <c r="VQN113" s="4"/>
      <c r="VQO113" s="4"/>
      <c r="VQP113" s="4"/>
      <c r="VQQ113" s="4"/>
      <c r="VQR113" s="4"/>
      <c r="VQS113" s="4"/>
      <c r="VQT113" s="4"/>
      <c r="VQU113" s="4"/>
      <c r="VQV113" s="4"/>
      <c r="VQW113" s="4"/>
      <c r="VQX113" s="4"/>
      <c r="VQY113" s="4"/>
      <c r="VQZ113" s="4"/>
      <c r="VRA113" s="4"/>
      <c r="VRB113" s="4"/>
      <c r="VRC113" s="4"/>
      <c r="VRD113" s="4"/>
      <c r="VRE113" s="4"/>
      <c r="VRF113" s="4"/>
      <c r="VRG113" s="4"/>
      <c r="VRH113" s="4"/>
      <c r="VRI113" s="4"/>
      <c r="VRJ113" s="4"/>
      <c r="VRK113" s="4"/>
      <c r="VRL113" s="4"/>
      <c r="VRM113" s="4"/>
      <c r="VRN113" s="4"/>
      <c r="VRO113" s="4"/>
      <c r="VRP113" s="4"/>
      <c r="VRQ113" s="4"/>
      <c r="VRR113" s="4"/>
      <c r="VRS113" s="4"/>
      <c r="VRT113" s="4"/>
      <c r="VRU113" s="4"/>
      <c r="VRV113" s="4"/>
      <c r="VRW113" s="4"/>
      <c r="VRX113" s="4"/>
      <c r="VRY113" s="4"/>
      <c r="VRZ113" s="4"/>
      <c r="VSA113" s="4"/>
      <c r="VSB113" s="4"/>
      <c r="VSC113" s="4"/>
      <c r="VSD113" s="4"/>
      <c r="VSE113" s="4"/>
      <c r="VSF113" s="4"/>
      <c r="VSG113" s="4"/>
      <c r="VSH113" s="4"/>
      <c r="VSI113" s="4"/>
      <c r="VSJ113" s="4"/>
      <c r="VSK113" s="4"/>
      <c r="VSL113" s="4"/>
      <c r="VSM113" s="4"/>
      <c r="VSN113" s="4"/>
      <c r="VSO113" s="4"/>
      <c r="VSP113" s="4"/>
      <c r="VSQ113" s="4"/>
      <c r="VSR113" s="4"/>
      <c r="VSS113" s="4"/>
      <c r="VST113" s="4"/>
      <c r="VSU113" s="4"/>
      <c r="VSV113" s="4"/>
      <c r="VSW113" s="4"/>
      <c r="VSX113" s="4"/>
      <c r="VSY113" s="4"/>
      <c r="VSZ113" s="4"/>
      <c r="VTA113" s="4"/>
      <c r="VTB113" s="4"/>
      <c r="VTC113" s="4"/>
      <c r="VTD113" s="4"/>
      <c r="VTE113" s="4"/>
      <c r="VTF113" s="4"/>
      <c r="VTG113" s="4"/>
      <c r="VTH113" s="4"/>
      <c r="VTI113" s="4"/>
      <c r="VTJ113" s="4"/>
      <c r="VTK113" s="4"/>
      <c r="VTL113" s="4"/>
      <c r="VTM113" s="4"/>
      <c r="VTN113" s="4"/>
      <c r="VTO113" s="4"/>
      <c r="VTP113" s="4"/>
      <c r="VTQ113" s="4"/>
      <c r="VTR113" s="4"/>
      <c r="VTS113" s="4"/>
      <c r="VTT113" s="4"/>
      <c r="VTU113" s="4"/>
      <c r="VTV113" s="4"/>
      <c r="VTW113" s="4"/>
      <c r="VTX113" s="4"/>
      <c r="VTY113" s="4"/>
      <c r="VTZ113" s="4"/>
      <c r="VUA113" s="4"/>
      <c r="VUB113" s="4"/>
      <c r="VUC113" s="4"/>
      <c r="VUD113" s="4"/>
      <c r="VUE113" s="4"/>
      <c r="VUF113" s="4"/>
      <c r="VUG113" s="4"/>
      <c r="VUH113" s="4"/>
      <c r="VUI113" s="4"/>
      <c r="VUJ113" s="4"/>
      <c r="VUK113" s="4"/>
      <c r="VUL113" s="4"/>
      <c r="VUM113" s="4"/>
      <c r="VUN113" s="4"/>
      <c r="VUO113" s="4"/>
      <c r="VUP113" s="4"/>
      <c r="VUQ113" s="4"/>
      <c r="VUR113" s="4"/>
      <c r="VUS113" s="4"/>
      <c r="VUT113" s="4"/>
      <c r="VUU113" s="4"/>
      <c r="VUV113" s="4"/>
      <c r="VUW113" s="4"/>
      <c r="VUX113" s="4"/>
      <c r="VUY113" s="4"/>
      <c r="VUZ113" s="4"/>
      <c r="VVA113" s="4"/>
      <c r="VVB113" s="4"/>
      <c r="VVC113" s="4"/>
      <c r="VVD113" s="4"/>
      <c r="VVE113" s="4"/>
      <c r="VVF113" s="4"/>
      <c r="VVG113" s="4"/>
      <c r="VVH113" s="4"/>
      <c r="VVI113" s="4"/>
      <c r="VVJ113" s="4"/>
      <c r="VVK113" s="4"/>
      <c r="VVL113" s="4"/>
      <c r="VVM113" s="4"/>
      <c r="VVN113" s="4"/>
      <c r="VVO113" s="4"/>
      <c r="VVP113" s="4"/>
      <c r="VVQ113" s="4"/>
      <c r="VVR113" s="4"/>
      <c r="VVS113" s="4"/>
      <c r="VVT113" s="4"/>
      <c r="VVU113" s="4"/>
      <c r="VVV113" s="4"/>
      <c r="VVW113" s="4"/>
      <c r="VVX113" s="4"/>
      <c r="VVY113" s="4"/>
      <c r="VVZ113" s="4"/>
      <c r="VWA113" s="4"/>
      <c r="VWB113" s="4"/>
      <c r="VWC113" s="4"/>
      <c r="VWD113" s="4"/>
      <c r="VWE113" s="4"/>
      <c r="VWF113" s="4"/>
      <c r="VWG113" s="4"/>
      <c r="VWH113" s="4"/>
      <c r="VWI113" s="4"/>
      <c r="VWJ113" s="4"/>
      <c r="VWK113" s="4"/>
      <c r="VWL113" s="4"/>
      <c r="VWM113" s="4"/>
      <c r="VWN113" s="4"/>
      <c r="VWO113" s="4"/>
      <c r="VWP113" s="4"/>
      <c r="VWQ113" s="4"/>
      <c r="VWR113" s="4"/>
      <c r="VWS113" s="4"/>
      <c r="VWT113" s="4"/>
      <c r="VWU113" s="4"/>
      <c r="VWV113" s="4"/>
      <c r="VWW113" s="4"/>
      <c r="VWX113" s="4"/>
      <c r="VWY113" s="4"/>
      <c r="VWZ113" s="4"/>
      <c r="VXA113" s="4"/>
      <c r="VXB113" s="4"/>
      <c r="VXC113" s="4"/>
      <c r="VXD113" s="4"/>
      <c r="VXE113" s="4"/>
      <c r="VXF113" s="4"/>
      <c r="VXG113" s="4"/>
      <c r="VXH113" s="4"/>
      <c r="VXI113" s="4"/>
      <c r="VXJ113" s="4"/>
      <c r="VXK113" s="4"/>
      <c r="VXL113" s="4"/>
      <c r="VXM113" s="4"/>
      <c r="VXN113" s="4"/>
      <c r="VXO113" s="4"/>
      <c r="VXP113" s="4"/>
      <c r="VXQ113" s="4"/>
      <c r="VXR113" s="4"/>
      <c r="VXS113" s="4"/>
      <c r="VXT113" s="4"/>
      <c r="VXU113" s="4"/>
      <c r="VXV113" s="4"/>
      <c r="VXW113" s="4"/>
      <c r="VXX113" s="4"/>
      <c r="VXY113" s="4"/>
      <c r="VXZ113" s="4"/>
      <c r="VYA113" s="4"/>
      <c r="VYB113" s="4"/>
      <c r="VYC113" s="4"/>
      <c r="VYD113" s="4"/>
      <c r="VYE113" s="4"/>
      <c r="VYF113" s="4"/>
      <c r="VYG113" s="4"/>
      <c r="VYH113" s="4"/>
      <c r="VYI113" s="4"/>
      <c r="VYJ113" s="4"/>
      <c r="VYK113" s="4"/>
      <c r="VYL113" s="4"/>
      <c r="VYM113" s="4"/>
      <c r="VYN113" s="4"/>
      <c r="VYO113" s="4"/>
      <c r="VYP113" s="4"/>
      <c r="VYQ113" s="4"/>
      <c r="VYR113" s="4"/>
      <c r="VYS113" s="4"/>
      <c r="VYT113" s="4"/>
      <c r="VYU113" s="4"/>
      <c r="VYV113" s="4"/>
      <c r="VYW113" s="4"/>
      <c r="VYX113" s="4"/>
      <c r="VYY113" s="4"/>
      <c r="VYZ113" s="4"/>
      <c r="VZA113" s="4"/>
      <c r="VZB113" s="4"/>
      <c r="VZC113" s="4"/>
      <c r="VZD113" s="4"/>
      <c r="VZE113" s="4"/>
      <c r="VZF113" s="4"/>
      <c r="VZG113" s="4"/>
      <c r="VZH113" s="4"/>
      <c r="VZI113" s="4"/>
      <c r="VZJ113" s="4"/>
      <c r="VZK113" s="4"/>
      <c r="VZL113" s="4"/>
      <c r="VZM113" s="4"/>
      <c r="VZN113" s="4"/>
      <c r="VZO113" s="4"/>
      <c r="VZP113" s="4"/>
      <c r="VZQ113" s="4"/>
      <c r="VZR113" s="4"/>
      <c r="VZS113" s="4"/>
      <c r="VZT113" s="4"/>
      <c r="VZU113" s="4"/>
      <c r="VZV113" s="4"/>
      <c r="VZW113" s="4"/>
      <c r="VZX113" s="4"/>
      <c r="VZY113" s="4"/>
      <c r="VZZ113" s="4"/>
      <c r="WAA113" s="4"/>
      <c r="WAB113" s="4"/>
      <c r="WAC113" s="4"/>
      <c r="WAD113" s="4"/>
      <c r="WAE113" s="4"/>
      <c r="WAF113" s="4"/>
      <c r="WAG113" s="4"/>
      <c r="WAH113" s="4"/>
      <c r="WAI113" s="4"/>
      <c r="WAJ113" s="4"/>
      <c r="WAK113" s="4"/>
      <c r="WAL113" s="4"/>
      <c r="WAM113" s="4"/>
      <c r="WAN113" s="4"/>
      <c r="WAO113" s="4"/>
      <c r="WAP113" s="4"/>
      <c r="WAQ113" s="4"/>
      <c r="WAR113" s="4"/>
      <c r="WAS113" s="4"/>
      <c r="WAT113" s="4"/>
      <c r="WAU113" s="4"/>
      <c r="WAV113" s="4"/>
      <c r="WAW113" s="4"/>
      <c r="WAX113" s="4"/>
      <c r="WAY113" s="4"/>
      <c r="WAZ113" s="4"/>
      <c r="WBA113" s="4"/>
      <c r="WBB113" s="4"/>
      <c r="WBC113" s="4"/>
      <c r="WBD113" s="4"/>
      <c r="WBE113" s="4"/>
      <c r="WBF113" s="4"/>
      <c r="WBG113" s="4"/>
      <c r="WBH113" s="4"/>
      <c r="WBI113" s="4"/>
      <c r="WBJ113" s="4"/>
      <c r="WBK113" s="4"/>
      <c r="WBL113" s="4"/>
      <c r="WBM113" s="4"/>
      <c r="WBN113" s="4"/>
      <c r="WBO113" s="4"/>
      <c r="WBP113" s="4"/>
      <c r="WBQ113" s="4"/>
      <c r="WBR113" s="4"/>
      <c r="WBS113" s="4"/>
      <c r="WBT113" s="4"/>
      <c r="WBU113" s="4"/>
      <c r="WBV113" s="4"/>
      <c r="WBW113" s="4"/>
      <c r="WBX113" s="4"/>
      <c r="WBY113" s="4"/>
      <c r="WBZ113" s="4"/>
      <c r="WCA113" s="4"/>
      <c r="WCB113" s="4"/>
      <c r="WCC113" s="4"/>
      <c r="WCD113" s="4"/>
      <c r="WCE113" s="4"/>
      <c r="WCF113" s="4"/>
      <c r="WCG113" s="4"/>
      <c r="WCH113" s="4"/>
      <c r="WCI113" s="4"/>
      <c r="WCJ113" s="4"/>
      <c r="WCK113" s="4"/>
      <c r="WCL113" s="4"/>
      <c r="WCM113" s="4"/>
      <c r="WCN113" s="4"/>
      <c r="WCO113" s="4"/>
      <c r="WCP113" s="4"/>
      <c r="WCQ113" s="4"/>
      <c r="WCR113" s="4"/>
      <c r="WCS113" s="4"/>
      <c r="WCT113" s="4"/>
      <c r="WCU113" s="4"/>
      <c r="WCV113" s="4"/>
      <c r="WCW113" s="4"/>
      <c r="WCX113" s="4"/>
      <c r="WCY113" s="4"/>
      <c r="WCZ113" s="4"/>
      <c r="WDA113" s="4"/>
      <c r="WDB113" s="4"/>
      <c r="WDC113" s="4"/>
      <c r="WDD113" s="4"/>
      <c r="WDE113" s="4"/>
      <c r="WDF113" s="4"/>
      <c r="WDG113" s="4"/>
      <c r="WDH113" s="4"/>
      <c r="WDI113" s="4"/>
      <c r="WDJ113" s="4"/>
      <c r="WDK113" s="4"/>
      <c r="WDL113" s="4"/>
      <c r="WDM113" s="4"/>
      <c r="WDN113" s="4"/>
      <c r="WDO113" s="4"/>
      <c r="WDP113" s="4"/>
      <c r="WDQ113" s="4"/>
      <c r="WDR113" s="4"/>
      <c r="WDS113" s="4"/>
      <c r="WDT113" s="4"/>
      <c r="WDU113" s="4"/>
      <c r="WDV113" s="4"/>
      <c r="WDW113" s="4"/>
      <c r="WDX113" s="4"/>
      <c r="WDY113" s="4"/>
      <c r="WDZ113" s="4"/>
      <c r="WEA113" s="4"/>
      <c r="WEB113" s="4"/>
      <c r="WEC113" s="4"/>
      <c r="WED113" s="4"/>
      <c r="WEE113" s="4"/>
      <c r="WEF113" s="4"/>
      <c r="WEG113" s="4"/>
      <c r="WEH113" s="4"/>
      <c r="WEI113" s="4"/>
      <c r="WEJ113" s="4"/>
      <c r="WEK113" s="4"/>
      <c r="WEL113" s="4"/>
      <c r="WEM113" s="4"/>
      <c r="WEN113" s="4"/>
      <c r="WEO113" s="4"/>
      <c r="WEP113" s="4"/>
      <c r="WEQ113" s="4"/>
      <c r="WER113" s="4"/>
      <c r="WES113" s="4"/>
      <c r="WET113" s="4"/>
      <c r="WEU113" s="4"/>
      <c r="WEV113" s="4"/>
      <c r="WEW113" s="4"/>
      <c r="WEX113" s="4"/>
      <c r="WEY113" s="4"/>
      <c r="WEZ113" s="4"/>
      <c r="WFA113" s="4"/>
      <c r="WFB113" s="4"/>
      <c r="WFC113" s="4"/>
      <c r="WFD113" s="4"/>
      <c r="WFE113" s="4"/>
      <c r="WFF113" s="4"/>
      <c r="WFG113" s="4"/>
      <c r="WFH113" s="4"/>
      <c r="WFI113" s="4"/>
      <c r="WFJ113" s="4"/>
      <c r="WFK113" s="4"/>
      <c r="WFL113" s="4"/>
      <c r="WFM113" s="4"/>
      <c r="WFN113" s="4"/>
      <c r="WFO113" s="4"/>
      <c r="WFP113" s="4"/>
      <c r="WFQ113" s="4"/>
      <c r="WFR113" s="4"/>
      <c r="WFS113" s="4"/>
      <c r="WFT113" s="4"/>
      <c r="WFU113" s="4"/>
      <c r="WFV113" s="4"/>
      <c r="WFW113" s="4"/>
      <c r="WFX113" s="4"/>
      <c r="WFY113" s="4"/>
      <c r="WFZ113" s="4"/>
      <c r="WGA113" s="4"/>
      <c r="WGB113" s="4"/>
      <c r="WGC113" s="4"/>
      <c r="WGD113" s="4"/>
      <c r="WGE113" s="4"/>
      <c r="WGF113" s="4"/>
      <c r="WGG113" s="4"/>
      <c r="WGH113" s="4"/>
      <c r="WGI113" s="4"/>
      <c r="WGJ113" s="4"/>
      <c r="WGK113" s="4"/>
      <c r="WGL113" s="4"/>
      <c r="WGM113" s="4"/>
      <c r="WGN113" s="4"/>
      <c r="WGO113" s="4"/>
      <c r="WGP113" s="4"/>
      <c r="WGQ113" s="4"/>
      <c r="WGR113" s="4"/>
      <c r="WGS113" s="4"/>
      <c r="WGT113" s="4"/>
      <c r="WGU113" s="4"/>
      <c r="WGV113" s="4"/>
      <c r="WGW113" s="4"/>
      <c r="WGX113" s="4"/>
      <c r="WGY113" s="4"/>
      <c r="WGZ113" s="4"/>
      <c r="WHA113" s="4"/>
      <c r="WHB113" s="4"/>
      <c r="WHC113" s="4"/>
      <c r="WHD113" s="4"/>
      <c r="WHE113" s="4"/>
      <c r="WHF113" s="4"/>
      <c r="WHG113" s="4"/>
      <c r="WHH113" s="4"/>
      <c r="WHI113" s="4"/>
      <c r="WHJ113" s="4"/>
      <c r="WHK113" s="4"/>
      <c r="WHL113" s="4"/>
      <c r="WHM113" s="4"/>
      <c r="WHN113" s="4"/>
      <c r="WHO113" s="4"/>
      <c r="WHP113" s="4"/>
      <c r="WHQ113" s="4"/>
      <c r="WHR113" s="4"/>
      <c r="WHS113" s="4"/>
      <c r="WHT113" s="4"/>
      <c r="WHU113" s="4"/>
      <c r="WHV113" s="4"/>
      <c r="WHW113" s="4"/>
      <c r="WHX113" s="4"/>
      <c r="WHY113" s="4"/>
      <c r="WHZ113" s="4"/>
      <c r="WIA113" s="4"/>
      <c r="WIB113" s="4"/>
      <c r="WIC113" s="4"/>
      <c r="WID113" s="4"/>
      <c r="WIE113" s="4"/>
      <c r="WIF113" s="4"/>
      <c r="WIG113" s="4"/>
      <c r="WIH113" s="4"/>
      <c r="WII113" s="4"/>
      <c r="WIJ113" s="4"/>
      <c r="WIK113" s="4"/>
      <c r="WIL113" s="4"/>
      <c r="WIM113" s="4"/>
      <c r="WIN113" s="4"/>
      <c r="WIO113" s="4"/>
      <c r="WIP113" s="4"/>
      <c r="WIQ113" s="4"/>
      <c r="WIR113" s="4"/>
      <c r="WIS113" s="4"/>
      <c r="WIT113" s="4"/>
      <c r="WIU113" s="4"/>
      <c r="WIV113" s="4"/>
      <c r="WIW113" s="4"/>
      <c r="WIX113" s="4"/>
      <c r="WIY113" s="4"/>
      <c r="WIZ113" s="4"/>
      <c r="WJA113" s="4"/>
      <c r="WJB113" s="4"/>
      <c r="WJC113" s="4"/>
      <c r="WJD113" s="4"/>
      <c r="WJE113" s="4"/>
      <c r="WJF113" s="4"/>
      <c r="WJG113" s="4"/>
      <c r="WJH113" s="4"/>
      <c r="WJI113" s="4"/>
      <c r="WJJ113" s="4"/>
      <c r="WJK113" s="4"/>
      <c r="WJL113" s="4"/>
      <c r="WJM113" s="4"/>
      <c r="WJN113" s="4"/>
      <c r="WJO113" s="4"/>
      <c r="WJP113" s="4"/>
      <c r="WJQ113" s="4"/>
      <c r="WJR113" s="4"/>
      <c r="WJS113" s="4"/>
      <c r="WJT113" s="4"/>
      <c r="WJU113" s="4"/>
      <c r="WJV113" s="4"/>
      <c r="WJW113" s="4"/>
      <c r="WJX113" s="4"/>
      <c r="WJY113" s="4"/>
      <c r="WJZ113" s="4"/>
      <c r="WKA113" s="4"/>
      <c r="WKB113" s="4"/>
      <c r="WKC113" s="4"/>
      <c r="WKD113" s="4"/>
      <c r="WKE113" s="4"/>
      <c r="WKF113" s="4"/>
      <c r="WKG113" s="4"/>
      <c r="WKH113" s="4"/>
      <c r="WKI113" s="4"/>
      <c r="WKJ113" s="4"/>
      <c r="WKK113" s="4"/>
      <c r="WKL113" s="4"/>
      <c r="WKM113" s="4"/>
      <c r="WKN113" s="4"/>
      <c r="WKO113" s="4"/>
      <c r="WKP113" s="4"/>
      <c r="WKQ113" s="4"/>
      <c r="WKR113" s="4"/>
      <c r="WKS113" s="4"/>
      <c r="WKT113" s="4"/>
      <c r="WKU113" s="4"/>
      <c r="WKV113" s="4"/>
      <c r="WKW113" s="4"/>
      <c r="WKX113" s="4"/>
      <c r="WKY113" s="4"/>
      <c r="WKZ113" s="4"/>
      <c r="WLA113" s="4"/>
      <c r="WLB113" s="4"/>
      <c r="WLC113" s="4"/>
      <c r="WLD113" s="4"/>
      <c r="WLE113" s="4"/>
      <c r="WLF113" s="4"/>
      <c r="WLG113" s="4"/>
      <c r="WLH113" s="4"/>
      <c r="WLI113" s="4"/>
      <c r="WLJ113" s="4"/>
      <c r="WLK113" s="4"/>
      <c r="WLL113" s="4"/>
      <c r="WLM113" s="4"/>
      <c r="WLN113" s="4"/>
      <c r="WLO113" s="4"/>
      <c r="WLP113" s="4"/>
      <c r="WLQ113" s="4"/>
      <c r="WLR113" s="4"/>
      <c r="WLS113" s="4"/>
      <c r="WLT113" s="4"/>
      <c r="WLU113" s="4"/>
      <c r="WLV113" s="4"/>
      <c r="WLW113" s="4"/>
      <c r="WLX113" s="4"/>
      <c r="WLY113" s="4"/>
      <c r="WLZ113" s="4"/>
      <c r="WMA113" s="4"/>
      <c r="WMB113" s="4"/>
      <c r="WMC113" s="4"/>
      <c r="WMD113" s="4"/>
      <c r="WME113" s="4"/>
      <c r="WMF113" s="4"/>
      <c r="WMG113" s="4"/>
      <c r="WMH113" s="4"/>
      <c r="WMI113" s="4"/>
      <c r="WMJ113" s="4"/>
      <c r="WMK113" s="4"/>
      <c r="WML113" s="4"/>
      <c r="WMM113" s="4"/>
      <c r="WMN113" s="4"/>
      <c r="WMO113" s="4"/>
      <c r="WMP113" s="4"/>
      <c r="WMQ113" s="4"/>
      <c r="WMR113" s="4"/>
      <c r="WMS113" s="4"/>
      <c r="WMT113" s="4"/>
      <c r="WMU113" s="4"/>
      <c r="WMV113" s="4"/>
      <c r="WMW113" s="4"/>
      <c r="WMX113" s="4"/>
      <c r="WMY113" s="4"/>
      <c r="WMZ113" s="4"/>
      <c r="WNA113" s="4"/>
      <c r="WNB113" s="4"/>
      <c r="WNC113" s="4"/>
      <c r="WND113" s="4"/>
      <c r="WNE113" s="4"/>
      <c r="WNF113" s="4"/>
      <c r="WNG113" s="4"/>
      <c r="WNH113" s="4"/>
      <c r="WNI113" s="4"/>
      <c r="WNJ113" s="4"/>
      <c r="WNK113" s="4"/>
      <c r="WNL113" s="4"/>
      <c r="WNM113" s="4"/>
      <c r="WNN113" s="4"/>
      <c r="WNO113" s="4"/>
      <c r="WNP113" s="4"/>
      <c r="WNQ113" s="4"/>
      <c r="WNR113" s="4"/>
      <c r="WNS113" s="4"/>
      <c r="WNT113" s="4"/>
      <c r="WNU113" s="4"/>
      <c r="WNV113" s="4"/>
      <c r="WNW113" s="4"/>
      <c r="WNX113" s="4"/>
      <c r="WNY113" s="4"/>
      <c r="WNZ113" s="4"/>
      <c r="WOA113" s="4"/>
      <c r="WOB113" s="4"/>
      <c r="WOC113" s="4"/>
      <c r="WOD113" s="4"/>
      <c r="WOE113" s="4"/>
      <c r="WOF113" s="4"/>
      <c r="WOG113" s="4"/>
      <c r="WOH113" s="4"/>
      <c r="WOI113" s="4"/>
      <c r="WOJ113" s="4"/>
      <c r="WOK113" s="4"/>
      <c r="WOL113" s="4"/>
      <c r="WOM113" s="4"/>
      <c r="WON113" s="4"/>
      <c r="WOO113" s="4"/>
      <c r="WOP113" s="4"/>
      <c r="WOQ113" s="4"/>
      <c r="WOR113" s="4"/>
      <c r="WOS113" s="4"/>
      <c r="WOT113" s="4"/>
      <c r="WOU113" s="4"/>
      <c r="WOV113" s="4"/>
      <c r="WOW113" s="4"/>
      <c r="WOX113" s="4"/>
      <c r="WOY113" s="4"/>
      <c r="WOZ113" s="4"/>
      <c r="WPA113" s="4"/>
      <c r="WPB113" s="4"/>
      <c r="WPC113" s="4"/>
      <c r="WPD113" s="4"/>
      <c r="WPE113" s="4"/>
      <c r="WPF113" s="4"/>
      <c r="WPG113" s="4"/>
      <c r="WPH113" s="4"/>
      <c r="WPI113" s="4"/>
      <c r="WPJ113" s="4"/>
      <c r="WPK113" s="4"/>
      <c r="WPL113" s="4"/>
      <c r="WPM113" s="4"/>
      <c r="WPN113" s="4"/>
      <c r="WPO113" s="4"/>
      <c r="WPP113" s="4"/>
      <c r="WPQ113" s="4"/>
      <c r="WPR113" s="4"/>
      <c r="WPS113" s="4"/>
      <c r="WPT113" s="4"/>
      <c r="WPU113" s="4"/>
      <c r="WPV113" s="4"/>
      <c r="WPW113" s="4"/>
      <c r="WPX113" s="4"/>
      <c r="WPY113" s="4"/>
      <c r="WPZ113" s="4"/>
      <c r="WQA113" s="4"/>
      <c r="WQB113" s="4"/>
      <c r="WQC113" s="4"/>
      <c r="WQD113" s="4"/>
      <c r="WQE113" s="4"/>
      <c r="WQF113" s="4"/>
      <c r="WQG113" s="4"/>
      <c r="WQH113" s="4"/>
      <c r="WQI113" s="4"/>
      <c r="WQJ113" s="4"/>
      <c r="WQK113" s="4"/>
      <c r="WQL113" s="4"/>
      <c r="WQM113" s="4"/>
      <c r="WQN113" s="4"/>
      <c r="WQO113" s="4"/>
      <c r="WQP113" s="4"/>
      <c r="WQQ113" s="4"/>
      <c r="WQR113" s="4"/>
      <c r="WQS113" s="4"/>
      <c r="WQT113" s="4"/>
      <c r="WQU113" s="4"/>
      <c r="WQV113" s="4"/>
      <c r="WQW113" s="4"/>
      <c r="WQX113" s="4"/>
      <c r="WQY113" s="4"/>
      <c r="WQZ113" s="4"/>
      <c r="WRA113" s="4"/>
      <c r="WRB113" s="4"/>
      <c r="WRC113" s="4"/>
      <c r="WRD113" s="4"/>
      <c r="WRE113" s="4"/>
      <c r="WRF113" s="4"/>
      <c r="WRG113" s="4"/>
      <c r="WRH113" s="4"/>
      <c r="WRI113" s="4"/>
      <c r="WRJ113" s="4"/>
      <c r="WRK113" s="4"/>
      <c r="WRL113" s="4"/>
      <c r="WRM113" s="4"/>
      <c r="WRN113" s="4"/>
      <c r="WRO113" s="4"/>
      <c r="WRP113" s="4"/>
      <c r="WRQ113" s="4"/>
      <c r="WRR113" s="4"/>
      <c r="WRS113" s="4"/>
      <c r="WRT113" s="4"/>
      <c r="WRU113" s="4"/>
      <c r="WRV113" s="4"/>
      <c r="WRW113" s="4"/>
      <c r="WRX113" s="4"/>
      <c r="WRY113" s="4"/>
      <c r="WRZ113" s="4"/>
      <c r="WSA113" s="4"/>
      <c r="WSB113" s="4"/>
      <c r="WSC113" s="4"/>
      <c r="WSD113" s="4"/>
      <c r="WSE113" s="4"/>
      <c r="WSF113" s="4"/>
      <c r="WSG113" s="4"/>
      <c r="WSH113" s="4"/>
      <c r="WSI113" s="4"/>
      <c r="WSJ113" s="4"/>
      <c r="WSK113" s="4"/>
      <c r="WSL113" s="4"/>
      <c r="WSM113" s="4"/>
      <c r="WSN113" s="4"/>
      <c r="WSO113" s="4"/>
      <c r="WSP113" s="4"/>
      <c r="WSQ113" s="4"/>
      <c r="WSR113" s="4"/>
      <c r="WSS113" s="4"/>
      <c r="WST113" s="4"/>
      <c r="WSU113" s="4"/>
      <c r="WSV113" s="4"/>
      <c r="WSW113" s="4"/>
      <c r="WSX113" s="4"/>
      <c r="WSY113" s="4"/>
      <c r="WSZ113" s="4"/>
      <c r="WTA113" s="4"/>
      <c r="WTB113" s="4"/>
      <c r="WTC113" s="4"/>
      <c r="WTD113" s="4"/>
      <c r="WTE113" s="4"/>
      <c r="WTF113" s="4"/>
      <c r="WTG113" s="4"/>
      <c r="WTH113" s="4"/>
      <c r="WTI113" s="4"/>
      <c r="WTJ113" s="4"/>
      <c r="WTK113" s="4"/>
      <c r="WTL113" s="4"/>
      <c r="WTM113" s="4"/>
      <c r="WTN113" s="4"/>
      <c r="WTO113" s="4"/>
      <c r="WTP113" s="4"/>
      <c r="WTQ113" s="4"/>
      <c r="WTR113" s="4"/>
      <c r="WTS113" s="4"/>
      <c r="WTT113" s="4"/>
      <c r="WTU113" s="4"/>
      <c r="WTV113" s="4"/>
      <c r="WTW113" s="4"/>
      <c r="WTX113" s="4"/>
      <c r="WTY113" s="4"/>
      <c r="WTZ113" s="4"/>
      <c r="WUA113" s="4"/>
      <c r="WUB113" s="4"/>
      <c r="WUC113" s="4"/>
      <c r="WUD113" s="4"/>
      <c r="WUE113" s="4"/>
      <c r="WUF113" s="4"/>
      <c r="WUG113" s="4"/>
      <c r="WUH113" s="4"/>
      <c r="WUI113" s="4"/>
      <c r="WUJ113" s="4"/>
      <c r="WUK113" s="4"/>
      <c r="WUL113" s="4"/>
      <c r="WUM113" s="4"/>
      <c r="WUN113" s="4"/>
      <c r="WUO113" s="4"/>
      <c r="WUP113" s="4"/>
      <c r="WUQ113" s="4"/>
      <c r="WUR113" s="4"/>
      <c r="WUS113" s="4"/>
      <c r="WUT113" s="4"/>
      <c r="WUU113" s="4"/>
      <c r="WUV113" s="4"/>
      <c r="WUW113" s="4"/>
      <c r="WUX113" s="4"/>
      <c r="WUY113" s="4"/>
      <c r="WUZ113" s="4"/>
      <c r="WVA113" s="4"/>
      <c r="WVB113" s="4"/>
      <c r="WVC113" s="4"/>
      <c r="WVD113" s="4"/>
      <c r="WVE113" s="4"/>
      <c r="WVF113" s="4"/>
      <c r="WVG113" s="4"/>
      <c r="WVH113" s="4"/>
      <c r="WVI113" s="4"/>
      <c r="WVJ113" s="4"/>
      <c r="WVK113" s="4"/>
      <c r="WVL113" s="4"/>
      <c r="WVM113" s="4"/>
      <c r="WVN113" s="4"/>
      <c r="WVO113" s="4"/>
      <c r="WVP113" s="4"/>
      <c r="WVQ113" s="4"/>
      <c r="WVR113" s="4"/>
      <c r="WVS113" s="4"/>
      <c r="WVT113" s="4"/>
      <c r="WVU113" s="4"/>
      <c r="WVV113" s="4"/>
      <c r="WVW113" s="4"/>
      <c r="WVX113" s="4"/>
      <c r="WVY113" s="4"/>
      <c r="WVZ113" s="4"/>
      <c r="WWA113" s="4"/>
      <c r="WWB113" s="4"/>
      <c r="WWC113" s="4"/>
      <c r="WWD113" s="4"/>
      <c r="WWE113" s="4"/>
      <c r="WWF113" s="4"/>
      <c r="WWG113" s="4"/>
      <c r="WWH113" s="4"/>
      <c r="WWI113" s="4"/>
      <c r="WWJ113" s="4"/>
      <c r="WWK113" s="4"/>
      <c r="WWL113" s="4"/>
      <c r="WWM113" s="4"/>
      <c r="WWN113" s="4"/>
      <c r="WWO113" s="4"/>
      <c r="WWP113" s="4"/>
      <c r="WWQ113" s="4"/>
      <c r="WWR113" s="4"/>
      <c r="WWS113" s="4"/>
      <c r="WWT113" s="4"/>
      <c r="WWU113" s="4"/>
      <c r="WWV113" s="4"/>
      <c r="WWW113" s="4"/>
      <c r="WWX113" s="4"/>
      <c r="WWY113" s="4"/>
      <c r="WWZ113" s="4"/>
      <c r="WXA113" s="4"/>
      <c r="WXB113" s="4"/>
      <c r="WXC113" s="4"/>
      <c r="WXD113" s="4"/>
      <c r="WXE113" s="4"/>
      <c r="WXF113" s="4"/>
      <c r="WXG113" s="4"/>
      <c r="WXH113" s="4"/>
      <c r="WXI113" s="4"/>
      <c r="WXJ113" s="4"/>
      <c r="WXK113" s="4"/>
      <c r="WXL113" s="4"/>
      <c r="WXM113" s="4"/>
      <c r="WXN113" s="4"/>
      <c r="WXO113" s="4"/>
      <c r="WXP113" s="4"/>
      <c r="WXQ113" s="4"/>
      <c r="WXR113" s="4"/>
      <c r="WXS113" s="4"/>
      <c r="WXT113" s="4"/>
      <c r="WXU113" s="4"/>
      <c r="WXV113" s="4"/>
      <c r="WXW113" s="4"/>
      <c r="WXX113" s="4"/>
      <c r="WXY113" s="4"/>
      <c r="WXZ113" s="4"/>
      <c r="WYA113" s="4"/>
      <c r="WYB113" s="4"/>
      <c r="WYC113" s="4"/>
      <c r="WYD113" s="4"/>
      <c r="WYE113" s="4"/>
      <c r="WYF113" s="4"/>
      <c r="WYG113" s="4"/>
      <c r="WYH113" s="4"/>
      <c r="WYI113" s="4"/>
      <c r="WYJ113" s="4"/>
      <c r="WYK113" s="4"/>
      <c r="WYL113" s="4"/>
      <c r="WYM113" s="4"/>
      <c r="WYN113" s="4"/>
      <c r="WYO113" s="4"/>
      <c r="WYP113" s="4"/>
      <c r="WYQ113" s="4"/>
      <c r="WYR113" s="4"/>
      <c r="WYS113" s="4"/>
      <c r="WYT113" s="4"/>
      <c r="WYU113" s="4"/>
      <c r="WYV113" s="4"/>
      <c r="WYW113" s="4"/>
      <c r="WYX113" s="4"/>
      <c r="WYY113" s="4"/>
      <c r="WYZ113" s="4"/>
      <c r="WZA113" s="4"/>
      <c r="WZB113" s="4"/>
      <c r="WZC113" s="4"/>
      <c r="WZD113" s="4"/>
      <c r="WZE113" s="4"/>
      <c r="WZF113" s="4"/>
      <c r="WZG113" s="4"/>
      <c r="WZH113" s="4"/>
      <c r="WZI113" s="4"/>
      <c r="WZJ113" s="4"/>
      <c r="WZK113" s="4"/>
      <c r="WZL113" s="4"/>
      <c r="WZM113" s="4"/>
      <c r="WZN113" s="4"/>
      <c r="WZO113" s="4"/>
      <c r="WZP113" s="4"/>
      <c r="WZQ113" s="4"/>
      <c r="WZR113" s="4"/>
      <c r="WZS113" s="4"/>
      <c r="WZT113" s="4"/>
      <c r="WZU113" s="4"/>
      <c r="WZV113" s="4"/>
      <c r="WZW113" s="4"/>
      <c r="WZX113" s="4"/>
      <c r="WZY113" s="4"/>
      <c r="WZZ113" s="4"/>
      <c r="XAA113" s="4"/>
      <c r="XAB113" s="4"/>
      <c r="XAC113" s="4"/>
      <c r="XAD113" s="4"/>
      <c r="XAE113" s="4"/>
      <c r="XAF113" s="4"/>
      <c r="XAG113" s="4"/>
      <c r="XAH113" s="4"/>
      <c r="XAI113" s="4"/>
      <c r="XAJ113" s="4"/>
      <c r="XAK113" s="4"/>
      <c r="XAL113" s="4"/>
      <c r="XAM113" s="4"/>
      <c r="XAN113" s="4"/>
      <c r="XAO113" s="4"/>
      <c r="XAP113" s="4"/>
      <c r="XAQ113" s="4"/>
      <c r="XAR113" s="4"/>
      <c r="XAS113" s="4"/>
      <c r="XAT113" s="4"/>
      <c r="XAU113" s="4"/>
      <c r="XAV113" s="4"/>
      <c r="XAW113" s="4"/>
      <c r="XAX113" s="4"/>
      <c r="XAY113" s="4"/>
      <c r="XAZ113" s="4"/>
      <c r="XBA113" s="4"/>
      <c r="XBB113" s="4"/>
      <c r="XBC113" s="4"/>
      <c r="XBD113" s="4"/>
      <c r="XBE113" s="4"/>
      <c r="XBF113" s="4"/>
      <c r="XBG113" s="4"/>
      <c r="XBH113" s="4"/>
      <c r="XBI113" s="4"/>
      <c r="XBJ113" s="4"/>
      <c r="XBK113" s="4"/>
      <c r="XBL113" s="4"/>
      <c r="XBM113" s="4"/>
      <c r="XBN113" s="4"/>
      <c r="XBO113" s="4"/>
      <c r="XBP113" s="4"/>
      <c r="XBQ113" s="4"/>
      <c r="XBR113" s="4"/>
      <c r="XBS113" s="4"/>
      <c r="XBT113" s="4"/>
      <c r="XBU113" s="4"/>
      <c r="XBV113" s="4"/>
      <c r="XBW113" s="4"/>
      <c r="XBX113" s="4"/>
      <c r="XBY113" s="4"/>
      <c r="XBZ113" s="4"/>
      <c r="XCA113" s="4"/>
      <c r="XCB113" s="4"/>
      <c r="XCC113" s="4"/>
      <c r="XCD113" s="4"/>
      <c r="XCE113" s="4"/>
      <c r="XCF113" s="4"/>
      <c r="XCG113" s="4"/>
      <c r="XCH113" s="4"/>
      <c r="XCI113" s="4"/>
      <c r="XCJ113" s="4"/>
      <c r="XCK113" s="4"/>
      <c r="XCL113" s="4"/>
      <c r="XCM113" s="4"/>
      <c r="XCN113" s="4"/>
      <c r="XCO113" s="4"/>
      <c r="XCP113" s="4"/>
      <c r="XCQ113" s="4"/>
      <c r="XCR113" s="4"/>
      <c r="XCS113" s="4"/>
      <c r="XCT113" s="4"/>
      <c r="XCU113" s="4"/>
      <c r="XCV113" s="4"/>
      <c r="XCW113" s="4"/>
      <c r="XCX113" s="4"/>
      <c r="XCY113" s="4"/>
      <c r="XCZ113" s="4"/>
      <c r="XDA113" s="4"/>
      <c r="XDB113" s="4"/>
      <c r="XDC113" s="4"/>
      <c r="XDD113" s="4"/>
      <c r="XDE113" s="4"/>
      <c r="XDF113" s="4"/>
      <c r="XDG113" s="4"/>
      <c r="XDH113" s="4"/>
      <c r="XDI113" s="4"/>
      <c r="XDJ113" s="4"/>
      <c r="XDK113" s="4"/>
      <c r="XDL113" s="4"/>
      <c r="XDM113" s="4"/>
      <c r="XDN113" s="4"/>
      <c r="XDO113" s="4"/>
      <c r="XDP113" s="4"/>
      <c r="XDQ113" s="4"/>
      <c r="XDR113" s="4"/>
      <c r="XDS113" s="4"/>
      <c r="XDT113" s="4"/>
      <c r="XDU113" s="4"/>
      <c r="XDV113" s="4"/>
      <c r="XDW113" s="4"/>
      <c r="XDX113" s="4"/>
      <c r="XDY113" s="4"/>
      <c r="XDZ113" s="4"/>
      <c r="XEA113" s="4"/>
      <c r="XEB113" s="4"/>
      <c r="XEC113" s="4"/>
      <c r="XED113" s="4"/>
      <c r="XEE113" s="4"/>
      <c r="XEF113" s="4"/>
      <c r="XEG113" s="4"/>
      <c r="XEH113" s="4"/>
      <c r="XEI113" s="4"/>
      <c r="XEJ113" s="4"/>
      <c r="XEK113" s="4"/>
    </row>
    <row r="114" spans="1:16365" s="29" customFormat="1" ht="13.5" customHeight="1" x14ac:dyDescent="0.25">
      <c r="A114" s="418" t="s">
        <v>172</v>
      </c>
      <c r="B114" s="418" t="s">
        <v>193</v>
      </c>
      <c r="C114" s="418" t="s">
        <v>272</v>
      </c>
      <c r="D114" s="418" t="s">
        <v>281</v>
      </c>
      <c r="E114" s="418" t="s">
        <v>183</v>
      </c>
      <c r="F114" s="418" t="s">
        <v>177</v>
      </c>
      <c r="G114" s="418" t="s">
        <v>178</v>
      </c>
      <c r="H114" s="418" t="s">
        <v>305</v>
      </c>
      <c r="I114" s="419" t="s">
        <v>593</v>
      </c>
      <c r="J114" s="425"/>
      <c r="K114" s="425" t="s">
        <v>306</v>
      </c>
      <c r="L114" s="3"/>
      <c r="M114" s="196" t="s">
        <v>250</v>
      </c>
      <c r="N114" s="44">
        <f t="shared" si="4"/>
        <v>0</v>
      </c>
      <c r="O114" s="4"/>
      <c r="P114" s="4"/>
      <c r="Q114" s="4"/>
      <c r="R114" s="44"/>
      <c r="S114" s="20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  <c r="BKS114" s="4"/>
      <c r="BKT114" s="4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  <c r="BLE114" s="4"/>
      <c r="BLF114" s="4"/>
      <c r="BLG114" s="4"/>
      <c r="BLH114" s="4"/>
      <c r="BLI114" s="4"/>
      <c r="BLJ114" s="4"/>
      <c r="BLK114" s="4"/>
      <c r="BLL114" s="4"/>
      <c r="BLM114" s="4"/>
      <c r="BLN114" s="4"/>
      <c r="BLO114" s="4"/>
      <c r="BLP114" s="4"/>
      <c r="BLQ114" s="4"/>
      <c r="BLR114" s="4"/>
      <c r="BLS114" s="4"/>
      <c r="BLT114" s="4"/>
      <c r="BLU114" s="4"/>
      <c r="BLV114" s="4"/>
      <c r="BLW114" s="4"/>
      <c r="BLX114" s="4"/>
      <c r="BLY114" s="4"/>
      <c r="BLZ114" s="4"/>
      <c r="BMA114" s="4"/>
      <c r="BMB114" s="4"/>
      <c r="BMC114" s="4"/>
      <c r="BMD114" s="4"/>
      <c r="BME114" s="4"/>
      <c r="BMF114" s="4"/>
      <c r="BMG114" s="4"/>
      <c r="BMH114" s="4"/>
      <c r="BMI114" s="4"/>
      <c r="BMJ114" s="4"/>
      <c r="BMK114" s="4"/>
      <c r="BML114" s="4"/>
      <c r="BMM114" s="4"/>
      <c r="BMN114" s="4"/>
      <c r="BMO114" s="4"/>
      <c r="BMP114" s="4"/>
      <c r="BMQ114" s="4"/>
      <c r="BMR114" s="4"/>
      <c r="BMS114" s="4"/>
      <c r="BMT114" s="4"/>
      <c r="BMU114" s="4"/>
      <c r="BMV114" s="4"/>
      <c r="BMW114" s="4"/>
      <c r="BMX114" s="4"/>
      <c r="BMY114" s="4"/>
      <c r="BMZ114" s="4"/>
      <c r="BNA114" s="4"/>
      <c r="BNB114" s="4"/>
      <c r="BNC114" s="4"/>
      <c r="BND114" s="4"/>
      <c r="BNE114" s="4"/>
      <c r="BNF114" s="4"/>
      <c r="BNG114" s="4"/>
      <c r="BNH114" s="4"/>
      <c r="BNI114" s="4"/>
      <c r="BNJ114" s="4"/>
      <c r="BNK114" s="4"/>
      <c r="BNL114" s="4"/>
      <c r="BNM114" s="4"/>
      <c r="BNN114" s="4"/>
      <c r="BNO114" s="4"/>
      <c r="BNP114" s="4"/>
      <c r="BNQ114" s="4"/>
      <c r="BNR114" s="4"/>
      <c r="BNS114" s="4"/>
      <c r="BNT114" s="4"/>
      <c r="BNU114" s="4"/>
      <c r="BNV114" s="4"/>
      <c r="BNW114" s="4"/>
      <c r="BNX114" s="4"/>
      <c r="BNY114" s="4"/>
      <c r="BNZ114" s="4"/>
      <c r="BOA114" s="4"/>
      <c r="BOB114" s="4"/>
      <c r="BOC114" s="4"/>
      <c r="BOD114" s="4"/>
      <c r="BOE114" s="4"/>
      <c r="BOF114" s="4"/>
      <c r="BOG114" s="4"/>
      <c r="BOH114" s="4"/>
      <c r="BOI114" s="4"/>
      <c r="BOJ114" s="4"/>
      <c r="BOK114" s="4"/>
      <c r="BOL114" s="4"/>
      <c r="BOM114" s="4"/>
      <c r="BON114" s="4"/>
      <c r="BOO114" s="4"/>
      <c r="BOP114" s="4"/>
      <c r="BOQ114" s="4"/>
      <c r="BOR114" s="4"/>
      <c r="BOS114" s="4"/>
      <c r="BOT114" s="4"/>
      <c r="BOU114" s="4"/>
      <c r="BOV114" s="4"/>
      <c r="BOW114" s="4"/>
      <c r="BOX114" s="4"/>
      <c r="BOY114" s="4"/>
      <c r="BOZ114" s="4"/>
      <c r="BPA114" s="4"/>
      <c r="BPB114" s="4"/>
      <c r="BPC114" s="4"/>
      <c r="BPD114" s="4"/>
      <c r="BPE114" s="4"/>
      <c r="BPF114" s="4"/>
      <c r="BPG114" s="4"/>
      <c r="BPH114" s="4"/>
      <c r="BPI114" s="4"/>
      <c r="BPJ114" s="4"/>
      <c r="BPK114" s="4"/>
      <c r="BPL114" s="4"/>
      <c r="BPM114" s="4"/>
      <c r="BPN114" s="4"/>
      <c r="BPO114" s="4"/>
      <c r="BPP114" s="4"/>
      <c r="BPQ114" s="4"/>
      <c r="BPR114" s="4"/>
      <c r="BPS114" s="4"/>
      <c r="BPT114" s="4"/>
      <c r="BPU114" s="4"/>
      <c r="BPV114" s="4"/>
      <c r="BPW114" s="4"/>
      <c r="BPX114" s="4"/>
      <c r="BPY114" s="4"/>
      <c r="BPZ114" s="4"/>
      <c r="BQA114" s="4"/>
      <c r="BQB114" s="4"/>
      <c r="BQC114" s="4"/>
      <c r="BQD114" s="4"/>
      <c r="BQE114" s="4"/>
      <c r="BQF114" s="4"/>
      <c r="BQG114" s="4"/>
      <c r="BQH114" s="4"/>
      <c r="BQI114" s="4"/>
      <c r="BQJ114" s="4"/>
      <c r="BQK114" s="4"/>
      <c r="BQL114" s="4"/>
      <c r="BQM114" s="4"/>
      <c r="BQN114" s="4"/>
      <c r="BQO114" s="4"/>
      <c r="BQP114" s="4"/>
      <c r="BQQ114" s="4"/>
      <c r="BQR114" s="4"/>
      <c r="BQS114" s="4"/>
      <c r="BQT114" s="4"/>
      <c r="BQU114" s="4"/>
      <c r="BQV114" s="4"/>
      <c r="BQW114" s="4"/>
      <c r="BQX114" s="4"/>
      <c r="BQY114" s="4"/>
      <c r="BQZ114" s="4"/>
      <c r="BRA114" s="4"/>
      <c r="BRB114" s="4"/>
      <c r="BRC114" s="4"/>
      <c r="BRD114" s="4"/>
      <c r="BRE114" s="4"/>
      <c r="BRF114" s="4"/>
      <c r="BRG114" s="4"/>
      <c r="BRH114" s="4"/>
      <c r="BRI114" s="4"/>
      <c r="BRJ114" s="4"/>
      <c r="BRK114" s="4"/>
      <c r="BRL114" s="4"/>
      <c r="BRM114" s="4"/>
      <c r="BRN114" s="4"/>
      <c r="BRO114" s="4"/>
      <c r="BRP114" s="4"/>
      <c r="BRQ114" s="4"/>
      <c r="BRR114" s="4"/>
      <c r="BRS114" s="4"/>
      <c r="BRT114" s="4"/>
      <c r="BRU114" s="4"/>
      <c r="BRV114" s="4"/>
      <c r="BRW114" s="4"/>
      <c r="BRX114" s="4"/>
      <c r="BRY114" s="4"/>
      <c r="BRZ114" s="4"/>
      <c r="BSA114" s="4"/>
      <c r="BSB114" s="4"/>
      <c r="BSC114" s="4"/>
      <c r="BSD114" s="4"/>
      <c r="BSE114" s="4"/>
      <c r="BSF114" s="4"/>
      <c r="BSG114" s="4"/>
      <c r="BSH114" s="4"/>
      <c r="BSI114" s="4"/>
      <c r="BSJ114" s="4"/>
      <c r="BSK114" s="4"/>
      <c r="BSL114" s="4"/>
      <c r="BSM114" s="4"/>
      <c r="BSN114" s="4"/>
      <c r="BSO114" s="4"/>
      <c r="BSP114" s="4"/>
      <c r="BSQ114" s="4"/>
      <c r="BSR114" s="4"/>
      <c r="BSS114" s="4"/>
      <c r="BST114" s="4"/>
      <c r="BSU114" s="4"/>
      <c r="BSV114" s="4"/>
      <c r="BSW114" s="4"/>
      <c r="BSX114" s="4"/>
      <c r="BSY114" s="4"/>
      <c r="BSZ114" s="4"/>
      <c r="BTA114" s="4"/>
      <c r="BTB114" s="4"/>
      <c r="BTC114" s="4"/>
      <c r="BTD114" s="4"/>
      <c r="BTE114" s="4"/>
      <c r="BTF114" s="4"/>
      <c r="BTG114" s="4"/>
      <c r="BTH114" s="4"/>
      <c r="BTI114" s="4"/>
      <c r="BTJ114" s="4"/>
      <c r="BTK114" s="4"/>
      <c r="BTL114" s="4"/>
      <c r="BTM114" s="4"/>
      <c r="BTN114" s="4"/>
      <c r="BTO114" s="4"/>
      <c r="BTP114" s="4"/>
      <c r="BTQ114" s="4"/>
      <c r="BTR114" s="4"/>
      <c r="BTS114" s="4"/>
      <c r="BTT114" s="4"/>
      <c r="BTU114" s="4"/>
      <c r="BTV114" s="4"/>
      <c r="BTW114" s="4"/>
      <c r="BTX114" s="4"/>
      <c r="BTY114" s="4"/>
      <c r="BTZ114" s="4"/>
      <c r="BUA114" s="4"/>
      <c r="BUB114" s="4"/>
      <c r="BUC114" s="4"/>
      <c r="BUD114" s="4"/>
      <c r="BUE114" s="4"/>
      <c r="BUF114" s="4"/>
      <c r="BUG114" s="4"/>
      <c r="BUH114" s="4"/>
      <c r="BUI114" s="4"/>
      <c r="BUJ114" s="4"/>
      <c r="BUK114" s="4"/>
      <c r="BUL114" s="4"/>
      <c r="BUM114" s="4"/>
      <c r="BUN114" s="4"/>
      <c r="BUO114" s="4"/>
      <c r="BUP114" s="4"/>
      <c r="BUQ114" s="4"/>
      <c r="BUR114" s="4"/>
      <c r="BUS114" s="4"/>
      <c r="BUT114" s="4"/>
      <c r="BUU114" s="4"/>
      <c r="BUV114" s="4"/>
      <c r="BUW114" s="4"/>
      <c r="BUX114" s="4"/>
      <c r="BUY114" s="4"/>
      <c r="BUZ114" s="4"/>
      <c r="BVA114" s="4"/>
      <c r="BVB114" s="4"/>
      <c r="BVC114" s="4"/>
      <c r="BVD114" s="4"/>
      <c r="BVE114" s="4"/>
      <c r="BVF114" s="4"/>
      <c r="BVG114" s="4"/>
      <c r="BVH114" s="4"/>
      <c r="BVI114" s="4"/>
      <c r="BVJ114" s="4"/>
      <c r="BVK114" s="4"/>
      <c r="BVL114" s="4"/>
      <c r="BVM114" s="4"/>
      <c r="BVN114" s="4"/>
      <c r="BVO114" s="4"/>
      <c r="BVP114" s="4"/>
      <c r="BVQ114" s="4"/>
      <c r="BVR114" s="4"/>
      <c r="BVS114" s="4"/>
      <c r="BVT114" s="4"/>
      <c r="BVU114" s="4"/>
      <c r="BVV114" s="4"/>
      <c r="BVW114" s="4"/>
      <c r="BVX114" s="4"/>
      <c r="BVY114" s="4"/>
      <c r="BVZ114" s="4"/>
      <c r="BWA114" s="4"/>
      <c r="BWB114" s="4"/>
      <c r="BWC114" s="4"/>
      <c r="BWD114" s="4"/>
      <c r="BWE114" s="4"/>
      <c r="BWF114" s="4"/>
      <c r="BWG114" s="4"/>
      <c r="BWH114" s="4"/>
      <c r="BWI114" s="4"/>
      <c r="BWJ114" s="4"/>
      <c r="BWK114" s="4"/>
      <c r="BWL114" s="4"/>
      <c r="BWM114" s="4"/>
      <c r="BWN114" s="4"/>
      <c r="BWO114" s="4"/>
      <c r="BWP114" s="4"/>
      <c r="BWQ114" s="4"/>
      <c r="BWR114" s="4"/>
      <c r="BWS114" s="4"/>
      <c r="BWT114" s="4"/>
      <c r="BWU114" s="4"/>
      <c r="BWV114" s="4"/>
      <c r="BWW114" s="4"/>
      <c r="BWX114" s="4"/>
      <c r="BWY114" s="4"/>
      <c r="BWZ114" s="4"/>
      <c r="BXA114" s="4"/>
      <c r="BXB114" s="4"/>
      <c r="BXC114" s="4"/>
      <c r="BXD114" s="4"/>
      <c r="BXE114" s="4"/>
      <c r="BXF114" s="4"/>
      <c r="BXG114" s="4"/>
      <c r="BXH114" s="4"/>
      <c r="BXI114" s="4"/>
      <c r="BXJ114" s="4"/>
      <c r="BXK114" s="4"/>
      <c r="BXL114" s="4"/>
      <c r="BXM114" s="4"/>
      <c r="BXN114" s="4"/>
      <c r="BXO114" s="4"/>
      <c r="BXP114" s="4"/>
      <c r="BXQ114" s="4"/>
      <c r="BXR114" s="4"/>
      <c r="BXS114" s="4"/>
      <c r="BXT114" s="4"/>
      <c r="BXU114" s="4"/>
      <c r="BXV114" s="4"/>
      <c r="BXW114" s="4"/>
      <c r="BXX114" s="4"/>
      <c r="BXY114" s="4"/>
      <c r="BXZ114" s="4"/>
      <c r="BYA114" s="4"/>
      <c r="BYB114" s="4"/>
      <c r="BYC114" s="4"/>
      <c r="BYD114" s="4"/>
      <c r="BYE114" s="4"/>
      <c r="BYF114" s="4"/>
      <c r="BYG114" s="4"/>
      <c r="BYH114" s="4"/>
      <c r="BYI114" s="4"/>
      <c r="BYJ114" s="4"/>
      <c r="BYK114" s="4"/>
      <c r="BYL114" s="4"/>
      <c r="BYM114" s="4"/>
      <c r="BYN114" s="4"/>
      <c r="BYO114" s="4"/>
      <c r="BYP114" s="4"/>
      <c r="BYQ114" s="4"/>
      <c r="BYR114" s="4"/>
      <c r="BYS114" s="4"/>
      <c r="BYT114" s="4"/>
      <c r="BYU114" s="4"/>
      <c r="BYV114" s="4"/>
      <c r="BYW114" s="4"/>
      <c r="BYX114" s="4"/>
      <c r="BYY114" s="4"/>
      <c r="BYZ114" s="4"/>
      <c r="BZA114" s="4"/>
      <c r="BZB114" s="4"/>
      <c r="BZC114" s="4"/>
      <c r="BZD114" s="4"/>
      <c r="BZE114" s="4"/>
      <c r="BZF114" s="4"/>
      <c r="BZG114" s="4"/>
      <c r="BZH114" s="4"/>
      <c r="BZI114" s="4"/>
      <c r="BZJ114" s="4"/>
      <c r="BZK114" s="4"/>
      <c r="BZL114" s="4"/>
      <c r="BZM114" s="4"/>
      <c r="BZN114" s="4"/>
      <c r="BZO114" s="4"/>
      <c r="BZP114" s="4"/>
      <c r="BZQ114" s="4"/>
      <c r="BZR114" s="4"/>
      <c r="BZS114" s="4"/>
      <c r="BZT114" s="4"/>
      <c r="BZU114" s="4"/>
      <c r="BZV114" s="4"/>
      <c r="BZW114" s="4"/>
      <c r="BZX114" s="4"/>
      <c r="BZY114" s="4"/>
      <c r="BZZ114" s="4"/>
      <c r="CAA114" s="4"/>
      <c r="CAB114" s="4"/>
      <c r="CAC114" s="4"/>
      <c r="CAD114" s="4"/>
      <c r="CAE114" s="4"/>
      <c r="CAF114" s="4"/>
      <c r="CAG114" s="4"/>
      <c r="CAH114" s="4"/>
      <c r="CAI114" s="4"/>
      <c r="CAJ114" s="4"/>
      <c r="CAK114" s="4"/>
      <c r="CAL114" s="4"/>
      <c r="CAM114" s="4"/>
      <c r="CAN114" s="4"/>
      <c r="CAO114" s="4"/>
      <c r="CAP114" s="4"/>
      <c r="CAQ114" s="4"/>
      <c r="CAR114" s="4"/>
      <c r="CAS114" s="4"/>
      <c r="CAT114" s="4"/>
      <c r="CAU114" s="4"/>
      <c r="CAV114" s="4"/>
      <c r="CAW114" s="4"/>
      <c r="CAX114" s="4"/>
      <c r="CAY114" s="4"/>
      <c r="CAZ114" s="4"/>
      <c r="CBA114" s="4"/>
      <c r="CBB114" s="4"/>
      <c r="CBC114" s="4"/>
      <c r="CBD114" s="4"/>
      <c r="CBE114" s="4"/>
      <c r="CBF114" s="4"/>
      <c r="CBG114" s="4"/>
      <c r="CBH114" s="4"/>
      <c r="CBI114" s="4"/>
      <c r="CBJ114" s="4"/>
      <c r="CBK114" s="4"/>
      <c r="CBL114" s="4"/>
      <c r="CBM114" s="4"/>
      <c r="CBN114" s="4"/>
      <c r="CBO114" s="4"/>
      <c r="CBP114" s="4"/>
      <c r="CBQ114" s="4"/>
      <c r="CBR114" s="4"/>
      <c r="CBS114" s="4"/>
      <c r="CBT114" s="4"/>
      <c r="CBU114" s="4"/>
      <c r="CBV114" s="4"/>
      <c r="CBW114" s="4"/>
      <c r="CBX114" s="4"/>
      <c r="CBY114" s="4"/>
      <c r="CBZ114" s="4"/>
      <c r="CCA114" s="4"/>
      <c r="CCB114" s="4"/>
      <c r="CCC114" s="4"/>
      <c r="CCD114" s="4"/>
      <c r="CCE114" s="4"/>
      <c r="CCF114" s="4"/>
      <c r="CCG114" s="4"/>
      <c r="CCH114" s="4"/>
      <c r="CCI114" s="4"/>
      <c r="CCJ114" s="4"/>
      <c r="CCK114" s="4"/>
      <c r="CCL114" s="4"/>
      <c r="CCM114" s="4"/>
      <c r="CCN114" s="4"/>
      <c r="CCO114" s="4"/>
      <c r="CCP114" s="4"/>
      <c r="CCQ114" s="4"/>
      <c r="CCR114" s="4"/>
      <c r="CCS114" s="4"/>
      <c r="CCT114" s="4"/>
      <c r="CCU114" s="4"/>
      <c r="CCV114" s="4"/>
      <c r="CCW114" s="4"/>
      <c r="CCX114" s="4"/>
      <c r="CCY114" s="4"/>
      <c r="CCZ114" s="4"/>
      <c r="CDA114" s="4"/>
      <c r="CDB114" s="4"/>
      <c r="CDC114" s="4"/>
      <c r="CDD114" s="4"/>
      <c r="CDE114" s="4"/>
      <c r="CDF114" s="4"/>
      <c r="CDG114" s="4"/>
      <c r="CDH114" s="4"/>
      <c r="CDI114" s="4"/>
      <c r="CDJ114" s="4"/>
      <c r="CDK114" s="4"/>
      <c r="CDL114" s="4"/>
      <c r="CDM114" s="4"/>
      <c r="CDN114" s="4"/>
      <c r="CDO114" s="4"/>
      <c r="CDP114" s="4"/>
      <c r="CDQ114" s="4"/>
      <c r="CDR114" s="4"/>
      <c r="CDS114" s="4"/>
      <c r="CDT114" s="4"/>
      <c r="CDU114" s="4"/>
      <c r="CDV114" s="4"/>
      <c r="CDW114" s="4"/>
      <c r="CDX114" s="4"/>
      <c r="CDY114" s="4"/>
      <c r="CDZ114" s="4"/>
      <c r="CEA114" s="4"/>
      <c r="CEB114" s="4"/>
      <c r="CEC114" s="4"/>
      <c r="CED114" s="4"/>
      <c r="CEE114" s="4"/>
      <c r="CEF114" s="4"/>
      <c r="CEG114" s="4"/>
      <c r="CEH114" s="4"/>
      <c r="CEI114" s="4"/>
      <c r="CEJ114" s="4"/>
      <c r="CEK114" s="4"/>
      <c r="CEL114" s="4"/>
      <c r="CEM114" s="4"/>
      <c r="CEN114" s="4"/>
      <c r="CEO114" s="4"/>
      <c r="CEP114" s="4"/>
      <c r="CEQ114" s="4"/>
      <c r="CER114" s="4"/>
      <c r="CES114" s="4"/>
      <c r="CET114" s="4"/>
      <c r="CEU114" s="4"/>
      <c r="CEV114" s="4"/>
      <c r="CEW114" s="4"/>
      <c r="CEX114" s="4"/>
      <c r="CEY114" s="4"/>
      <c r="CEZ114" s="4"/>
      <c r="CFA114" s="4"/>
      <c r="CFB114" s="4"/>
      <c r="CFC114" s="4"/>
      <c r="CFD114" s="4"/>
      <c r="CFE114" s="4"/>
      <c r="CFF114" s="4"/>
      <c r="CFG114" s="4"/>
      <c r="CFH114" s="4"/>
      <c r="CFI114" s="4"/>
      <c r="CFJ114" s="4"/>
      <c r="CFK114" s="4"/>
      <c r="CFL114" s="4"/>
      <c r="CFM114" s="4"/>
      <c r="CFN114" s="4"/>
      <c r="CFO114" s="4"/>
      <c r="CFP114" s="4"/>
      <c r="CFQ114" s="4"/>
      <c r="CFR114" s="4"/>
      <c r="CFS114" s="4"/>
      <c r="CFT114" s="4"/>
      <c r="CFU114" s="4"/>
      <c r="CFV114" s="4"/>
      <c r="CFW114" s="4"/>
      <c r="CFX114" s="4"/>
      <c r="CFY114" s="4"/>
      <c r="CFZ114" s="4"/>
      <c r="CGA114" s="4"/>
      <c r="CGB114" s="4"/>
      <c r="CGC114" s="4"/>
      <c r="CGD114" s="4"/>
      <c r="CGE114" s="4"/>
      <c r="CGF114" s="4"/>
      <c r="CGG114" s="4"/>
      <c r="CGH114" s="4"/>
      <c r="CGI114" s="4"/>
      <c r="CGJ114" s="4"/>
      <c r="CGK114" s="4"/>
      <c r="CGL114" s="4"/>
      <c r="CGM114" s="4"/>
      <c r="CGN114" s="4"/>
      <c r="CGO114" s="4"/>
      <c r="CGP114" s="4"/>
      <c r="CGQ114" s="4"/>
      <c r="CGR114" s="4"/>
      <c r="CGS114" s="4"/>
      <c r="CGT114" s="4"/>
      <c r="CGU114" s="4"/>
      <c r="CGV114" s="4"/>
      <c r="CGW114" s="4"/>
      <c r="CGX114" s="4"/>
      <c r="CGY114" s="4"/>
      <c r="CGZ114" s="4"/>
      <c r="CHA114" s="4"/>
      <c r="CHB114" s="4"/>
      <c r="CHC114" s="4"/>
      <c r="CHD114" s="4"/>
      <c r="CHE114" s="4"/>
      <c r="CHF114" s="4"/>
      <c r="CHG114" s="4"/>
      <c r="CHH114" s="4"/>
      <c r="CHI114" s="4"/>
      <c r="CHJ114" s="4"/>
      <c r="CHK114" s="4"/>
      <c r="CHL114" s="4"/>
      <c r="CHM114" s="4"/>
      <c r="CHN114" s="4"/>
      <c r="CHO114" s="4"/>
      <c r="CHP114" s="4"/>
      <c r="CHQ114" s="4"/>
      <c r="CHR114" s="4"/>
      <c r="CHS114" s="4"/>
      <c r="CHT114" s="4"/>
      <c r="CHU114" s="4"/>
      <c r="CHV114" s="4"/>
      <c r="CHW114" s="4"/>
      <c r="CHX114" s="4"/>
      <c r="CHY114" s="4"/>
      <c r="CHZ114" s="4"/>
      <c r="CIA114" s="4"/>
      <c r="CIB114" s="4"/>
      <c r="CIC114" s="4"/>
      <c r="CID114" s="4"/>
      <c r="CIE114" s="4"/>
      <c r="CIF114" s="4"/>
      <c r="CIG114" s="4"/>
      <c r="CIH114" s="4"/>
      <c r="CII114" s="4"/>
      <c r="CIJ114" s="4"/>
      <c r="CIK114" s="4"/>
      <c r="CIL114" s="4"/>
      <c r="CIM114" s="4"/>
      <c r="CIN114" s="4"/>
      <c r="CIO114" s="4"/>
      <c r="CIP114" s="4"/>
      <c r="CIQ114" s="4"/>
      <c r="CIR114" s="4"/>
      <c r="CIS114" s="4"/>
      <c r="CIT114" s="4"/>
      <c r="CIU114" s="4"/>
      <c r="CIV114" s="4"/>
      <c r="CIW114" s="4"/>
      <c r="CIX114" s="4"/>
      <c r="CIY114" s="4"/>
      <c r="CIZ114" s="4"/>
      <c r="CJA114" s="4"/>
      <c r="CJB114" s="4"/>
      <c r="CJC114" s="4"/>
      <c r="CJD114" s="4"/>
      <c r="CJE114" s="4"/>
      <c r="CJF114" s="4"/>
      <c r="CJG114" s="4"/>
      <c r="CJH114" s="4"/>
      <c r="CJI114" s="4"/>
      <c r="CJJ114" s="4"/>
      <c r="CJK114" s="4"/>
      <c r="CJL114" s="4"/>
      <c r="CJM114" s="4"/>
      <c r="CJN114" s="4"/>
      <c r="CJO114" s="4"/>
      <c r="CJP114" s="4"/>
      <c r="CJQ114" s="4"/>
      <c r="CJR114" s="4"/>
      <c r="CJS114" s="4"/>
      <c r="CJT114" s="4"/>
      <c r="CJU114" s="4"/>
      <c r="CJV114" s="4"/>
      <c r="CJW114" s="4"/>
      <c r="CJX114" s="4"/>
      <c r="CJY114" s="4"/>
      <c r="CJZ114" s="4"/>
      <c r="CKA114" s="4"/>
      <c r="CKB114" s="4"/>
      <c r="CKC114" s="4"/>
      <c r="CKD114" s="4"/>
      <c r="CKE114" s="4"/>
      <c r="CKF114" s="4"/>
      <c r="CKG114" s="4"/>
      <c r="CKH114" s="4"/>
      <c r="CKI114" s="4"/>
      <c r="CKJ114" s="4"/>
      <c r="CKK114" s="4"/>
      <c r="CKL114" s="4"/>
      <c r="CKM114" s="4"/>
      <c r="CKN114" s="4"/>
      <c r="CKO114" s="4"/>
      <c r="CKP114" s="4"/>
      <c r="CKQ114" s="4"/>
      <c r="CKR114" s="4"/>
      <c r="CKS114" s="4"/>
      <c r="CKT114" s="4"/>
      <c r="CKU114" s="4"/>
      <c r="CKV114" s="4"/>
      <c r="CKW114" s="4"/>
      <c r="CKX114" s="4"/>
      <c r="CKY114" s="4"/>
      <c r="CKZ114" s="4"/>
      <c r="CLA114" s="4"/>
      <c r="CLB114" s="4"/>
      <c r="CLC114" s="4"/>
      <c r="CLD114" s="4"/>
      <c r="CLE114" s="4"/>
      <c r="CLF114" s="4"/>
      <c r="CLG114" s="4"/>
      <c r="CLH114" s="4"/>
      <c r="CLI114" s="4"/>
      <c r="CLJ114" s="4"/>
      <c r="CLK114" s="4"/>
      <c r="CLL114" s="4"/>
      <c r="CLM114" s="4"/>
      <c r="CLN114" s="4"/>
      <c r="CLO114" s="4"/>
      <c r="CLP114" s="4"/>
      <c r="CLQ114" s="4"/>
      <c r="CLR114" s="4"/>
      <c r="CLS114" s="4"/>
      <c r="CLT114" s="4"/>
      <c r="CLU114" s="4"/>
      <c r="CLV114" s="4"/>
      <c r="CLW114" s="4"/>
      <c r="CLX114" s="4"/>
      <c r="CLY114" s="4"/>
      <c r="CLZ114" s="4"/>
      <c r="CMA114" s="4"/>
      <c r="CMB114" s="4"/>
      <c r="CMC114" s="4"/>
      <c r="CMD114" s="4"/>
      <c r="CME114" s="4"/>
      <c r="CMF114" s="4"/>
      <c r="CMG114" s="4"/>
      <c r="CMH114" s="4"/>
      <c r="CMI114" s="4"/>
      <c r="CMJ114" s="4"/>
      <c r="CMK114" s="4"/>
      <c r="CML114" s="4"/>
      <c r="CMM114" s="4"/>
      <c r="CMN114" s="4"/>
      <c r="CMO114" s="4"/>
      <c r="CMP114" s="4"/>
      <c r="CMQ114" s="4"/>
      <c r="CMR114" s="4"/>
      <c r="CMS114" s="4"/>
      <c r="CMT114" s="4"/>
      <c r="CMU114" s="4"/>
      <c r="CMV114" s="4"/>
      <c r="CMW114" s="4"/>
      <c r="CMX114" s="4"/>
      <c r="CMY114" s="4"/>
      <c r="CMZ114" s="4"/>
      <c r="CNA114" s="4"/>
      <c r="CNB114" s="4"/>
      <c r="CNC114" s="4"/>
      <c r="CND114" s="4"/>
      <c r="CNE114" s="4"/>
      <c r="CNF114" s="4"/>
      <c r="CNG114" s="4"/>
      <c r="CNH114" s="4"/>
      <c r="CNI114" s="4"/>
      <c r="CNJ114" s="4"/>
      <c r="CNK114" s="4"/>
      <c r="CNL114" s="4"/>
      <c r="CNM114" s="4"/>
      <c r="CNN114" s="4"/>
      <c r="CNO114" s="4"/>
      <c r="CNP114" s="4"/>
      <c r="CNQ114" s="4"/>
      <c r="CNR114" s="4"/>
      <c r="CNS114" s="4"/>
      <c r="CNT114" s="4"/>
      <c r="CNU114" s="4"/>
      <c r="CNV114" s="4"/>
      <c r="CNW114" s="4"/>
      <c r="CNX114" s="4"/>
      <c r="CNY114" s="4"/>
      <c r="CNZ114" s="4"/>
      <c r="COA114" s="4"/>
      <c r="COB114" s="4"/>
      <c r="COC114" s="4"/>
      <c r="COD114" s="4"/>
      <c r="COE114" s="4"/>
      <c r="COF114" s="4"/>
      <c r="COG114" s="4"/>
      <c r="COH114" s="4"/>
      <c r="COI114" s="4"/>
      <c r="COJ114" s="4"/>
      <c r="COK114" s="4"/>
      <c r="COL114" s="4"/>
      <c r="COM114" s="4"/>
      <c r="CON114" s="4"/>
      <c r="COO114" s="4"/>
      <c r="COP114" s="4"/>
      <c r="COQ114" s="4"/>
      <c r="COR114" s="4"/>
      <c r="COS114" s="4"/>
      <c r="COT114" s="4"/>
      <c r="COU114" s="4"/>
      <c r="COV114" s="4"/>
      <c r="COW114" s="4"/>
      <c r="COX114" s="4"/>
      <c r="COY114" s="4"/>
      <c r="COZ114" s="4"/>
      <c r="CPA114" s="4"/>
      <c r="CPB114" s="4"/>
      <c r="CPC114" s="4"/>
      <c r="CPD114" s="4"/>
      <c r="CPE114" s="4"/>
      <c r="CPF114" s="4"/>
      <c r="CPG114" s="4"/>
      <c r="CPH114" s="4"/>
      <c r="CPI114" s="4"/>
      <c r="CPJ114" s="4"/>
      <c r="CPK114" s="4"/>
      <c r="CPL114" s="4"/>
      <c r="CPM114" s="4"/>
      <c r="CPN114" s="4"/>
      <c r="CPO114" s="4"/>
      <c r="CPP114" s="4"/>
      <c r="CPQ114" s="4"/>
      <c r="CPR114" s="4"/>
      <c r="CPS114" s="4"/>
      <c r="CPT114" s="4"/>
      <c r="CPU114" s="4"/>
      <c r="CPV114" s="4"/>
      <c r="CPW114" s="4"/>
      <c r="CPX114" s="4"/>
      <c r="CPY114" s="4"/>
      <c r="CPZ114" s="4"/>
      <c r="CQA114" s="4"/>
      <c r="CQB114" s="4"/>
      <c r="CQC114" s="4"/>
      <c r="CQD114" s="4"/>
      <c r="CQE114" s="4"/>
      <c r="CQF114" s="4"/>
      <c r="CQG114" s="4"/>
      <c r="CQH114" s="4"/>
      <c r="CQI114" s="4"/>
      <c r="CQJ114" s="4"/>
      <c r="CQK114" s="4"/>
      <c r="CQL114" s="4"/>
      <c r="CQM114" s="4"/>
      <c r="CQN114" s="4"/>
      <c r="CQO114" s="4"/>
      <c r="CQP114" s="4"/>
      <c r="CQQ114" s="4"/>
      <c r="CQR114" s="4"/>
      <c r="CQS114" s="4"/>
      <c r="CQT114" s="4"/>
      <c r="CQU114" s="4"/>
      <c r="CQV114" s="4"/>
      <c r="CQW114" s="4"/>
      <c r="CQX114" s="4"/>
      <c r="CQY114" s="4"/>
      <c r="CQZ114" s="4"/>
      <c r="CRA114" s="4"/>
      <c r="CRB114" s="4"/>
      <c r="CRC114" s="4"/>
      <c r="CRD114" s="4"/>
      <c r="CRE114" s="4"/>
      <c r="CRF114" s="4"/>
      <c r="CRG114" s="4"/>
      <c r="CRH114" s="4"/>
      <c r="CRI114" s="4"/>
      <c r="CRJ114" s="4"/>
      <c r="CRK114" s="4"/>
      <c r="CRL114" s="4"/>
      <c r="CRM114" s="4"/>
      <c r="CRN114" s="4"/>
      <c r="CRO114" s="4"/>
      <c r="CRP114" s="4"/>
      <c r="CRQ114" s="4"/>
      <c r="CRR114" s="4"/>
      <c r="CRS114" s="4"/>
      <c r="CRT114" s="4"/>
      <c r="CRU114" s="4"/>
      <c r="CRV114" s="4"/>
      <c r="CRW114" s="4"/>
      <c r="CRX114" s="4"/>
      <c r="CRY114" s="4"/>
      <c r="CRZ114" s="4"/>
      <c r="CSA114" s="4"/>
      <c r="CSB114" s="4"/>
      <c r="CSC114" s="4"/>
      <c r="CSD114" s="4"/>
      <c r="CSE114" s="4"/>
      <c r="CSF114" s="4"/>
      <c r="CSG114" s="4"/>
      <c r="CSH114" s="4"/>
      <c r="CSI114" s="4"/>
      <c r="CSJ114" s="4"/>
      <c r="CSK114" s="4"/>
      <c r="CSL114" s="4"/>
      <c r="CSM114" s="4"/>
      <c r="CSN114" s="4"/>
      <c r="CSO114" s="4"/>
      <c r="CSP114" s="4"/>
      <c r="CSQ114" s="4"/>
      <c r="CSR114" s="4"/>
      <c r="CSS114" s="4"/>
      <c r="CST114" s="4"/>
      <c r="CSU114" s="4"/>
      <c r="CSV114" s="4"/>
      <c r="CSW114" s="4"/>
      <c r="CSX114" s="4"/>
      <c r="CSY114" s="4"/>
      <c r="CSZ114" s="4"/>
      <c r="CTA114" s="4"/>
      <c r="CTB114" s="4"/>
      <c r="CTC114" s="4"/>
      <c r="CTD114" s="4"/>
      <c r="CTE114" s="4"/>
      <c r="CTF114" s="4"/>
      <c r="CTG114" s="4"/>
      <c r="CTH114" s="4"/>
      <c r="CTI114" s="4"/>
      <c r="CTJ114" s="4"/>
      <c r="CTK114" s="4"/>
      <c r="CTL114" s="4"/>
      <c r="CTM114" s="4"/>
      <c r="CTN114" s="4"/>
      <c r="CTO114" s="4"/>
      <c r="CTP114" s="4"/>
      <c r="CTQ114" s="4"/>
      <c r="CTR114" s="4"/>
      <c r="CTS114" s="4"/>
      <c r="CTT114" s="4"/>
      <c r="CTU114" s="4"/>
      <c r="CTV114" s="4"/>
      <c r="CTW114" s="4"/>
      <c r="CTX114" s="4"/>
      <c r="CTY114" s="4"/>
      <c r="CTZ114" s="4"/>
      <c r="CUA114" s="4"/>
      <c r="CUB114" s="4"/>
      <c r="CUC114" s="4"/>
      <c r="CUD114" s="4"/>
      <c r="CUE114" s="4"/>
      <c r="CUF114" s="4"/>
      <c r="CUG114" s="4"/>
      <c r="CUH114" s="4"/>
      <c r="CUI114" s="4"/>
      <c r="CUJ114" s="4"/>
      <c r="CUK114" s="4"/>
      <c r="CUL114" s="4"/>
      <c r="CUM114" s="4"/>
      <c r="CUN114" s="4"/>
      <c r="CUO114" s="4"/>
      <c r="CUP114" s="4"/>
      <c r="CUQ114" s="4"/>
      <c r="CUR114" s="4"/>
      <c r="CUS114" s="4"/>
      <c r="CUT114" s="4"/>
      <c r="CUU114" s="4"/>
      <c r="CUV114" s="4"/>
      <c r="CUW114" s="4"/>
      <c r="CUX114" s="4"/>
      <c r="CUY114" s="4"/>
      <c r="CUZ114" s="4"/>
      <c r="CVA114" s="4"/>
      <c r="CVB114" s="4"/>
      <c r="CVC114" s="4"/>
      <c r="CVD114" s="4"/>
      <c r="CVE114" s="4"/>
      <c r="CVF114" s="4"/>
      <c r="CVG114" s="4"/>
      <c r="CVH114" s="4"/>
      <c r="CVI114" s="4"/>
      <c r="CVJ114" s="4"/>
      <c r="CVK114" s="4"/>
      <c r="CVL114" s="4"/>
      <c r="CVM114" s="4"/>
      <c r="CVN114" s="4"/>
      <c r="CVO114" s="4"/>
      <c r="CVP114" s="4"/>
      <c r="CVQ114" s="4"/>
      <c r="CVR114" s="4"/>
      <c r="CVS114" s="4"/>
      <c r="CVT114" s="4"/>
      <c r="CVU114" s="4"/>
      <c r="CVV114" s="4"/>
      <c r="CVW114" s="4"/>
      <c r="CVX114" s="4"/>
      <c r="CVY114" s="4"/>
      <c r="CVZ114" s="4"/>
      <c r="CWA114" s="4"/>
      <c r="CWB114" s="4"/>
      <c r="CWC114" s="4"/>
      <c r="CWD114" s="4"/>
      <c r="CWE114" s="4"/>
      <c r="CWF114" s="4"/>
      <c r="CWG114" s="4"/>
      <c r="CWH114" s="4"/>
      <c r="CWI114" s="4"/>
      <c r="CWJ114" s="4"/>
      <c r="CWK114" s="4"/>
      <c r="CWL114" s="4"/>
      <c r="CWM114" s="4"/>
      <c r="CWN114" s="4"/>
      <c r="CWO114" s="4"/>
      <c r="CWP114" s="4"/>
      <c r="CWQ114" s="4"/>
      <c r="CWR114" s="4"/>
      <c r="CWS114" s="4"/>
      <c r="CWT114" s="4"/>
      <c r="CWU114" s="4"/>
      <c r="CWV114" s="4"/>
      <c r="CWW114" s="4"/>
      <c r="CWX114" s="4"/>
      <c r="CWY114" s="4"/>
      <c r="CWZ114" s="4"/>
      <c r="CXA114" s="4"/>
      <c r="CXB114" s="4"/>
      <c r="CXC114" s="4"/>
      <c r="CXD114" s="4"/>
      <c r="CXE114" s="4"/>
      <c r="CXF114" s="4"/>
      <c r="CXG114" s="4"/>
      <c r="CXH114" s="4"/>
      <c r="CXI114" s="4"/>
      <c r="CXJ114" s="4"/>
      <c r="CXK114" s="4"/>
      <c r="CXL114" s="4"/>
      <c r="CXM114" s="4"/>
      <c r="CXN114" s="4"/>
      <c r="CXO114" s="4"/>
      <c r="CXP114" s="4"/>
      <c r="CXQ114" s="4"/>
      <c r="CXR114" s="4"/>
      <c r="CXS114" s="4"/>
      <c r="CXT114" s="4"/>
      <c r="CXU114" s="4"/>
      <c r="CXV114" s="4"/>
      <c r="CXW114" s="4"/>
      <c r="CXX114" s="4"/>
      <c r="CXY114" s="4"/>
      <c r="CXZ114" s="4"/>
      <c r="CYA114" s="4"/>
      <c r="CYB114" s="4"/>
      <c r="CYC114" s="4"/>
      <c r="CYD114" s="4"/>
      <c r="CYE114" s="4"/>
      <c r="CYF114" s="4"/>
      <c r="CYG114" s="4"/>
      <c r="CYH114" s="4"/>
      <c r="CYI114" s="4"/>
      <c r="CYJ114" s="4"/>
      <c r="CYK114" s="4"/>
      <c r="CYL114" s="4"/>
      <c r="CYM114" s="4"/>
      <c r="CYN114" s="4"/>
      <c r="CYO114" s="4"/>
      <c r="CYP114" s="4"/>
      <c r="CYQ114" s="4"/>
      <c r="CYR114" s="4"/>
      <c r="CYS114" s="4"/>
      <c r="CYT114" s="4"/>
      <c r="CYU114" s="4"/>
      <c r="CYV114" s="4"/>
      <c r="CYW114" s="4"/>
      <c r="CYX114" s="4"/>
      <c r="CYY114" s="4"/>
      <c r="CYZ114" s="4"/>
      <c r="CZA114" s="4"/>
      <c r="CZB114" s="4"/>
      <c r="CZC114" s="4"/>
      <c r="CZD114" s="4"/>
      <c r="CZE114" s="4"/>
      <c r="CZF114" s="4"/>
      <c r="CZG114" s="4"/>
      <c r="CZH114" s="4"/>
      <c r="CZI114" s="4"/>
      <c r="CZJ114" s="4"/>
      <c r="CZK114" s="4"/>
      <c r="CZL114" s="4"/>
      <c r="CZM114" s="4"/>
      <c r="CZN114" s="4"/>
      <c r="CZO114" s="4"/>
      <c r="CZP114" s="4"/>
      <c r="CZQ114" s="4"/>
      <c r="CZR114" s="4"/>
      <c r="CZS114" s="4"/>
      <c r="CZT114" s="4"/>
      <c r="CZU114" s="4"/>
      <c r="CZV114" s="4"/>
      <c r="CZW114" s="4"/>
      <c r="CZX114" s="4"/>
      <c r="CZY114" s="4"/>
      <c r="CZZ114" s="4"/>
      <c r="DAA114" s="4"/>
      <c r="DAB114" s="4"/>
      <c r="DAC114" s="4"/>
      <c r="DAD114" s="4"/>
      <c r="DAE114" s="4"/>
      <c r="DAF114" s="4"/>
      <c r="DAG114" s="4"/>
      <c r="DAH114" s="4"/>
      <c r="DAI114" s="4"/>
      <c r="DAJ114" s="4"/>
      <c r="DAK114" s="4"/>
      <c r="DAL114" s="4"/>
      <c r="DAM114" s="4"/>
      <c r="DAN114" s="4"/>
      <c r="DAO114" s="4"/>
      <c r="DAP114" s="4"/>
      <c r="DAQ114" s="4"/>
      <c r="DAR114" s="4"/>
      <c r="DAS114" s="4"/>
      <c r="DAT114" s="4"/>
      <c r="DAU114" s="4"/>
      <c r="DAV114" s="4"/>
      <c r="DAW114" s="4"/>
      <c r="DAX114" s="4"/>
      <c r="DAY114" s="4"/>
      <c r="DAZ114" s="4"/>
      <c r="DBA114" s="4"/>
      <c r="DBB114" s="4"/>
      <c r="DBC114" s="4"/>
      <c r="DBD114" s="4"/>
      <c r="DBE114" s="4"/>
      <c r="DBF114" s="4"/>
      <c r="DBG114" s="4"/>
      <c r="DBH114" s="4"/>
      <c r="DBI114" s="4"/>
      <c r="DBJ114" s="4"/>
      <c r="DBK114" s="4"/>
      <c r="DBL114" s="4"/>
      <c r="DBM114" s="4"/>
      <c r="DBN114" s="4"/>
      <c r="DBO114" s="4"/>
      <c r="DBP114" s="4"/>
      <c r="DBQ114" s="4"/>
      <c r="DBR114" s="4"/>
      <c r="DBS114" s="4"/>
      <c r="DBT114" s="4"/>
      <c r="DBU114" s="4"/>
      <c r="DBV114" s="4"/>
      <c r="DBW114" s="4"/>
      <c r="DBX114" s="4"/>
      <c r="DBY114" s="4"/>
      <c r="DBZ114" s="4"/>
      <c r="DCA114" s="4"/>
      <c r="DCB114" s="4"/>
      <c r="DCC114" s="4"/>
      <c r="DCD114" s="4"/>
      <c r="DCE114" s="4"/>
      <c r="DCF114" s="4"/>
      <c r="DCG114" s="4"/>
      <c r="DCH114" s="4"/>
      <c r="DCI114" s="4"/>
      <c r="DCJ114" s="4"/>
      <c r="DCK114" s="4"/>
      <c r="DCL114" s="4"/>
      <c r="DCM114" s="4"/>
      <c r="DCN114" s="4"/>
      <c r="DCO114" s="4"/>
      <c r="DCP114" s="4"/>
      <c r="DCQ114" s="4"/>
      <c r="DCR114" s="4"/>
      <c r="DCS114" s="4"/>
      <c r="DCT114" s="4"/>
      <c r="DCU114" s="4"/>
      <c r="DCV114" s="4"/>
      <c r="DCW114" s="4"/>
      <c r="DCX114" s="4"/>
      <c r="DCY114" s="4"/>
      <c r="DCZ114" s="4"/>
      <c r="DDA114" s="4"/>
      <c r="DDB114" s="4"/>
      <c r="DDC114" s="4"/>
      <c r="DDD114" s="4"/>
      <c r="DDE114" s="4"/>
      <c r="DDF114" s="4"/>
      <c r="DDG114" s="4"/>
      <c r="DDH114" s="4"/>
      <c r="DDI114" s="4"/>
      <c r="DDJ114" s="4"/>
      <c r="DDK114" s="4"/>
      <c r="DDL114" s="4"/>
      <c r="DDM114" s="4"/>
      <c r="DDN114" s="4"/>
      <c r="DDO114" s="4"/>
      <c r="DDP114" s="4"/>
      <c r="DDQ114" s="4"/>
      <c r="DDR114" s="4"/>
      <c r="DDS114" s="4"/>
      <c r="DDT114" s="4"/>
      <c r="DDU114" s="4"/>
      <c r="DDV114" s="4"/>
      <c r="DDW114" s="4"/>
      <c r="DDX114" s="4"/>
      <c r="DDY114" s="4"/>
      <c r="DDZ114" s="4"/>
      <c r="DEA114" s="4"/>
      <c r="DEB114" s="4"/>
      <c r="DEC114" s="4"/>
      <c r="DED114" s="4"/>
      <c r="DEE114" s="4"/>
      <c r="DEF114" s="4"/>
      <c r="DEG114" s="4"/>
      <c r="DEH114" s="4"/>
      <c r="DEI114" s="4"/>
      <c r="DEJ114" s="4"/>
      <c r="DEK114" s="4"/>
      <c r="DEL114" s="4"/>
      <c r="DEM114" s="4"/>
      <c r="DEN114" s="4"/>
      <c r="DEO114" s="4"/>
      <c r="DEP114" s="4"/>
      <c r="DEQ114" s="4"/>
      <c r="DER114" s="4"/>
      <c r="DES114" s="4"/>
      <c r="DET114" s="4"/>
      <c r="DEU114" s="4"/>
      <c r="DEV114" s="4"/>
      <c r="DEW114" s="4"/>
      <c r="DEX114" s="4"/>
      <c r="DEY114" s="4"/>
      <c r="DEZ114" s="4"/>
      <c r="DFA114" s="4"/>
      <c r="DFB114" s="4"/>
      <c r="DFC114" s="4"/>
      <c r="DFD114" s="4"/>
      <c r="DFE114" s="4"/>
      <c r="DFF114" s="4"/>
      <c r="DFG114" s="4"/>
      <c r="DFH114" s="4"/>
      <c r="DFI114" s="4"/>
      <c r="DFJ114" s="4"/>
      <c r="DFK114" s="4"/>
      <c r="DFL114" s="4"/>
      <c r="DFM114" s="4"/>
      <c r="DFN114" s="4"/>
      <c r="DFO114" s="4"/>
      <c r="DFP114" s="4"/>
      <c r="DFQ114" s="4"/>
      <c r="DFR114" s="4"/>
      <c r="DFS114" s="4"/>
      <c r="DFT114" s="4"/>
      <c r="DFU114" s="4"/>
      <c r="DFV114" s="4"/>
      <c r="DFW114" s="4"/>
      <c r="DFX114" s="4"/>
      <c r="DFY114" s="4"/>
      <c r="DFZ114" s="4"/>
      <c r="DGA114" s="4"/>
      <c r="DGB114" s="4"/>
      <c r="DGC114" s="4"/>
      <c r="DGD114" s="4"/>
      <c r="DGE114" s="4"/>
      <c r="DGF114" s="4"/>
      <c r="DGG114" s="4"/>
      <c r="DGH114" s="4"/>
      <c r="DGI114" s="4"/>
      <c r="DGJ114" s="4"/>
      <c r="DGK114" s="4"/>
      <c r="DGL114" s="4"/>
      <c r="DGM114" s="4"/>
      <c r="DGN114" s="4"/>
      <c r="DGO114" s="4"/>
      <c r="DGP114" s="4"/>
      <c r="DGQ114" s="4"/>
      <c r="DGR114" s="4"/>
      <c r="DGS114" s="4"/>
      <c r="DGT114" s="4"/>
      <c r="DGU114" s="4"/>
      <c r="DGV114" s="4"/>
      <c r="DGW114" s="4"/>
      <c r="DGX114" s="4"/>
      <c r="DGY114" s="4"/>
      <c r="DGZ114" s="4"/>
      <c r="DHA114" s="4"/>
      <c r="DHB114" s="4"/>
      <c r="DHC114" s="4"/>
      <c r="DHD114" s="4"/>
      <c r="DHE114" s="4"/>
      <c r="DHF114" s="4"/>
      <c r="DHG114" s="4"/>
      <c r="DHH114" s="4"/>
      <c r="DHI114" s="4"/>
      <c r="DHJ114" s="4"/>
      <c r="DHK114" s="4"/>
      <c r="DHL114" s="4"/>
      <c r="DHM114" s="4"/>
      <c r="DHN114" s="4"/>
      <c r="DHO114" s="4"/>
      <c r="DHP114" s="4"/>
      <c r="DHQ114" s="4"/>
      <c r="DHR114" s="4"/>
      <c r="DHS114" s="4"/>
      <c r="DHT114" s="4"/>
      <c r="DHU114" s="4"/>
      <c r="DHV114" s="4"/>
      <c r="DHW114" s="4"/>
      <c r="DHX114" s="4"/>
      <c r="DHY114" s="4"/>
      <c r="DHZ114" s="4"/>
      <c r="DIA114" s="4"/>
      <c r="DIB114" s="4"/>
      <c r="DIC114" s="4"/>
      <c r="DID114" s="4"/>
      <c r="DIE114" s="4"/>
      <c r="DIF114" s="4"/>
      <c r="DIG114" s="4"/>
      <c r="DIH114" s="4"/>
      <c r="DII114" s="4"/>
      <c r="DIJ114" s="4"/>
      <c r="DIK114" s="4"/>
      <c r="DIL114" s="4"/>
      <c r="DIM114" s="4"/>
      <c r="DIN114" s="4"/>
      <c r="DIO114" s="4"/>
      <c r="DIP114" s="4"/>
      <c r="DIQ114" s="4"/>
      <c r="DIR114" s="4"/>
      <c r="DIS114" s="4"/>
      <c r="DIT114" s="4"/>
      <c r="DIU114" s="4"/>
      <c r="DIV114" s="4"/>
      <c r="DIW114" s="4"/>
      <c r="DIX114" s="4"/>
      <c r="DIY114" s="4"/>
      <c r="DIZ114" s="4"/>
      <c r="DJA114" s="4"/>
      <c r="DJB114" s="4"/>
      <c r="DJC114" s="4"/>
      <c r="DJD114" s="4"/>
      <c r="DJE114" s="4"/>
      <c r="DJF114" s="4"/>
      <c r="DJG114" s="4"/>
      <c r="DJH114" s="4"/>
      <c r="DJI114" s="4"/>
      <c r="DJJ114" s="4"/>
      <c r="DJK114" s="4"/>
      <c r="DJL114" s="4"/>
      <c r="DJM114" s="4"/>
      <c r="DJN114" s="4"/>
      <c r="DJO114" s="4"/>
      <c r="DJP114" s="4"/>
      <c r="DJQ114" s="4"/>
      <c r="DJR114" s="4"/>
      <c r="DJS114" s="4"/>
      <c r="DJT114" s="4"/>
      <c r="DJU114" s="4"/>
      <c r="DJV114" s="4"/>
      <c r="DJW114" s="4"/>
      <c r="DJX114" s="4"/>
      <c r="DJY114" s="4"/>
      <c r="DJZ114" s="4"/>
      <c r="DKA114" s="4"/>
      <c r="DKB114" s="4"/>
      <c r="DKC114" s="4"/>
      <c r="DKD114" s="4"/>
      <c r="DKE114" s="4"/>
      <c r="DKF114" s="4"/>
      <c r="DKG114" s="4"/>
      <c r="DKH114" s="4"/>
      <c r="DKI114" s="4"/>
      <c r="DKJ114" s="4"/>
      <c r="DKK114" s="4"/>
      <c r="DKL114" s="4"/>
      <c r="DKM114" s="4"/>
      <c r="DKN114" s="4"/>
      <c r="DKO114" s="4"/>
      <c r="DKP114" s="4"/>
      <c r="DKQ114" s="4"/>
      <c r="DKR114" s="4"/>
      <c r="DKS114" s="4"/>
      <c r="DKT114" s="4"/>
      <c r="DKU114" s="4"/>
      <c r="DKV114" s="4"/>
      <c r="DKW114" s="4"/>
      <c r="DKX114" s="4"/>
      <c r="DKY114" s="4"/>
      <c r="DKZ114" s="4"/>
      <c r="DLA114" s="4"/>
      <c r="DLB114" s="4"/>
      <c r="DLC114" s="4"/>
      <c r="DLD114" s="4"/>
      <c r="DLE114" s="4"/>
      <c r="DLF114" s="4"/>
      <c r="DLG114" s="4"/>
      <c r="DLH114" s="4"/>
      <c r="DLI114" s="4"/>
      <c r="DLJ114" s="4"/>
      <c r="DLK114" s="4"/>
      <c r="DLL114" s="4"/>
      <c r="DLM114" s="4"/>
      <c r="DLN114" s="4"/>
      <c r="DLO114" s="4"/>
      <c r="DLP114" s="4"/>
      <c r="DLQ114" s="4"/>
      <c r="DLR114" s="4"/>
      <c r="DLS114" s="4"/>
      <c r="DLT114" s="4"/>
      <c r="DLU114" s="4"/>
      <c r="DLV114" s="4"/>
      <c r="DLW114" s="4"/>
      <c r="DLX114" s="4"/>
      <c r="DLY114" s="4"/>
      <c r="DLZ114" s="4"/>
      <c r="DMA114" s="4"/>
      <c r="DMB114" s="4"/>
      <c r="DMC114" s="4"/>
      <c r="DMD114" s="4"/>
      <c r="DME114" s="4"/>
      <c r="DMF114" s="4"/>
      <c r="DMG114" s="4"/>
      <c r="DMH114" s="4"/>
      <c r="DMI114" s="4"/>
      <c r="DMJ114" s="4"/>
      <c r="DMK114" s="4"/>
      <c r="DML114" s="4"/>
      <c r="DMM114" s="4"/>
      <c r="DMN114" s="4"/>
      <c r="DMO114" s="4"/>
      <c r="DMP114" s="4"/>
      <c r="DMQ114" s="4"/>
      <c r="DMR114" s="4"/>
      <c r="DMS114" s="4"/>
      <c r="DMT114" s="4"/>
      <c r="DMU114" s="4"/>
      <c r="DMV114" s="4"/>
      <c r="DMW114" s="4"/>
      <c r="DMX114" s="4"/>
      <c r="DMY114" s="4"/>
      <c r="DMZ114" s="4"/>
      <c r="DNA114" s="4"/>
      <c r="DNB114" s="4"/>
      <c r="DNC114" s="4"/>
      <c r="DND114" s="4"/>
      <c r="DNE114" s="4"/>
      <c r="DNF114" s="4"/>
      <c r="DNG114" s="4"/>
      <c r="DNH114" s="4"/>
      <c r="DNI114" s="4"/>
      <c r="DNJ114" s="4"/>
      <c r="DNK114" s="4"/>
      <c r="DNL114" s="4"/>
      <c r="DNM114" s="4"/>
      <c r="DNN114" s="4"/>
      <c r="DNO114" s="4"/>
      <c r="DNP114" s="4"/>
      <c r="DNQ114" s="4"/>
      <c r="DNR114" s="4"/>
      <c r="DNS114" s="4"/>
      <c r="DNT114" s="4"/>
      <c r="DNU114" s="4"/>
      <c r="DNV114" s="4"/>
      <c r="DNW114" s="4"/>
      <c r="DNX114" s="4"/>
      <c r="DNY114" s="4"/>
      <c r="DNZ114" s="4"/>
      <c r="DOA114" s="4"/>
      <c r="DOB114" s="4"/>
      <c r="DOC114" s="4"/>
      <c r="DOD114" s="4"/>
      <c r="DOE114" s="4"/>
      <c r="DOF114" s="4"/>
      <c r="DOG114" s="4"/>
      <c r="DOH114" s="4"/>
      <c r="DOI114" s="4"/>
      <c r="DOJ114" s="4"/>
      <c r="DOK114" s="4"/>
      <c r="DOL114" s="4"/>
      <c r="DOM114" s="4"/>
      <c r="DON114" s="4"/>
      <c r="DOO114" s="4"/>
      <c r="DOP114" s="4"/>
      <c r="DOQ114" s="4"/>
      <c r="DOR114" s="4"/>
      <c r="DOS114" s="4"/>
      <c r="DOT114" s="4"/>
      <c r="DOU114" s="4"/>
      <c r="DOV114" s="4"/>
      <c r="DOW114" s="4"/>
      <c r="DOX114" s="4"/>
      <c r="DOY114" s="4"/>
      <c r="DOZ114" s="4"/>
      <c r="DPA114" s="4"/>
      <c r="DPB114" s="4"/>
      <c r="DPC114" s="4"/>
      <c r="DPD114" s="4"/>
      <c r="DPE114" s="4"/>
      <c r="DPF114" s="4"/>
      <c r="DPG114" s="4"/>
      <c r="DPH114" s="4"/>
      <c r="DPI114" s="4"/>
      <c r="DPJ114" s="4"/>
      <c r="DPK114" s="4"/>
      <c r="DPL114" s="4"/>
      <c r="DPM114" s="4"/>
      <c r="DPN114" s="4"/>
      <c r="DPO114" s="4"/>
      <c r="DPP114" s="4"/>
      <c r="DPQ114" s="4"/>
      <c r="DPR114" s="4"/>
      <c r="DPS114" s="4"/>
      <c r="DPT114" s="4"/>
      <c r="DPU114" s="4"/>
      <c r="DPV114" s="4"/>
      <c r="DPW114" s="4"/>
      <c r="DPX114" s="4"/>
      <c r="DPY114" s="4"/>
      <c r="DPZ114" s="4"/>
      <c r="DQA114" s="4"/>
      <c r="DQB114" s="4"/>
      <c r="DQC114" s="4"/>
      <c r="DQD114" s="4"/>
      <c r="DQE114" s="4"/>
      <c r="DQF114" s="4"/>
      <c r="DQG114" s="4"/>
      <c r="DQH114" s="4"/>
      <c r="DQI114" s="4"/>
      <c r="DQJ114" s="4"/>
      <c r="DQK114" s="4"/>
      <c r="DQL114" s="4"/>
      <c r="DQM114" s="4"/>
      <c r="DQN114" s="4"/>
      <c r="DQO114" s="4"/>
      <c r="DQP114" s="4"/>
      <c r="DQQ114" s="4"/>
      <c r="DQR114" s="4"/>
      <c r="DQS114" s="4"/>
      <c r="DQT114" s="4"/>
      <c r="DQU114" s="4"/>
      <c r="DQV114" s="4"/>
      <c r="DQW114" s="4"/>
      <c r="DQX114" s="4"/>
      <c r="DQY114" s="4"/>
      <c r="DQZ114" s="4"/>
      <c r="DRA114" s="4"/>
      <c r="DRB114" s="4"/>
      <c r="DRC114" s="4"/>
      <c r="DRD114" s="4"/>
      <c r="DRE114" s="4"/>
      <c r="DRF114" s="4"/>
      <c r="DRG114" s="4"/>
      <c r="DRH114" s="4"/>
      <c r="DRI114" s="4"/>
      <c r="DRJ114" s="4"/>
      <c r="DRK114" s="4"/>
      <c r="DRL114" s="4"/>
      <c r="DRM114" s="4"/>
      <c r="DRN114" s="4"/>
      <c r="DRO114" s="4"/>
      <c r="DRP114" s="4"/>
      <c r="DRQ114" s="4"/>
      <c r="DRR114" s="4"/>
      <c r="DRS114" s="4"/>
      <c r="DRT114" s="4"/>
      <c r="DRU114" s="4"/>
      <c r="DRV114" s="4"/>
      <c r="DRW114" s="4"/>
      <c r="DRX114" s="4"/>
      <c r="DRY114" s="4"/>
      <c r="DRZ114" s="4"/>
      <c r="DSA114" s="4"/>
      <c r="DSB114" s="4"/>
      <c r="DSC114" s="4"/>
      <c r="DSD114" s="4"/>
      <c r="DSE114" s="4"/>
      <c r="DSF114" s="4"/>
      <c r="DSG114" s="4"/>
      <c r="DSH114" s="4"/>
      <c r="DSI114" s="4"/>
      <c r="DSJ114" s="4"/>
      <c r="DSK114" s="4"/>
      <c r="DSL114" s="4"/>
      <c r="DSM114" s="4"/>
      <c r="DSN114" s="4"/>
      <c r="DSO114" s="4"/>
      <c r="DSP114" s="4"/>
      <c r="DSQ114" s="4"/>
      <c r="DSR114" s="4"/>
      <c r="DSS114" s="4"/>
      <c r="DST114" s="4"/>
      <c r="DSU114" s="4"/>
      <c r="DSV114" s="4"/>
      <c r="DSW114" s="4"/>
      <c r="DSX114" s="4"/>
      <c r="DSY114" s="4"/>
      <c r="DSZ114" s="4"/>
      <c r="DTA114" s="4"/>
      <c r="DTB114" s="4"/>
      <c r="DTC114" s="4"/>
      <c r="DTD114" s="4"/>
      <c r="DTE114" s="4"/>
      <c r="DTF114" s="4"/>
      <c r="DTG114" s="4"/>
      <c r="DTH114" s="4"/>
      <c r="DTI114" s="4"/>
      <c r="DTJ114" s="4"/>
      <c r="DTK114" s="4"/>
      <c r="DTL114" s="4"/>
      <c r="DTM114" s="4"/>
      <c r="DTN114" s="4"/>
      <c r="DTO114" s="4"/>
      <c r="DTP114" s="4"/>
      <c r="DTQ114" s="4"/>
      <c r="DTR114" s="4"/>
      <c r="DTS114" s="4"/>
      <c r="DTT114" s="4"/>
      <c r="DTU114" s="4"/>
      <c r="DTV114" s="4"/>
      <c r="DTW114" s="4"/>
      <c r="DTX114" s="4"/>
      <c r="DTY114" s="4"/>
      <c r="DTZ114" s="4"/>
      <c r="DUA114" s="4"/>
      <c r="DUB114" s="4"/>
      <c r="DUC114" s="4"/>
      <c r="DUD114" s="4"/>
      <c r="DUE114" s="4"/>
      <c r="DUF114" s="4"/>
      <c r="DUG114" s="4"/>
      <c r="DUH114" s="4"/>
      <c r="DUI114" s="4"/>
      <c r="DUJ114" s="4"/>
      <c r="DUK114" s="4"/>
      <c r="DUL114" s="4"/>
      <c r="DUM114" s="4"/>
      <c r="DUN114" s="4"/>
      <c r="DUO114" s="4"/>
      <c r="DUP114" s="4"/>
      <c r="DUQ114" s="4"/>
      <c r="DUR114" s="4"/>
      <c r="DUS114" s="4"/>
      <c r="DUT114" s="4"/>
      <c r="DUU114" s="4"/>
      <c r="DUV114" s="4"/>
      <c r="DUW114" s="4"/>
      <c r="DUX114" s="4"/>
      <c r="DUY114" s="4"/>
      <c r="DUZ114" s="4"/>
      <c r="DVA114" s="4"/>
      <c r="DVB114" s="4"/>
      <c r="DVC114" s="4"/>
      <c r="DVD114" s="4"/>
      <c r="DVE114" s="4"/>
      <c r="DVF114" s="4"/>
      <c r="DVG114" s="4"/>
      <c r="DVH114" s="4"/>
      <c r="DVI114" s="4"/>
      <c r="DVJ114" s="4"/>
      <c r="DVK114" s="4"/>
      <c r="DVL114" s="4"/>
      <c r="DVM114" s="4"/>
      <c r="DVN114" s="4"/>
      <c r="DVO114" s="4"/>
      <c r="DVP114" s="4"/>
      <c r="DVQ114" s="4"/>
      <c r="DVR114" s="4"/>
      <c r="DVS114" s="4"/>
      <c r="DVT114" s="4"/>
      <c r="DVU114" s="4"/>
      <c r="DVV114" s="4"/>
      <c r="DVW114" s="4"/>
      <c r="DVX114" s="4"/>
      <c r="DVY114" s="4"/>
      <c r="DVZ114" s="4"/>
      <c r="DWA114" s="4"/>
      <c r="DWB114" s="4"/>
      <c r="DWC114" s="4"/>
      <c r="DWD114" s="4"/>
      <c r="DWE114" s="4"/>
      <c r="DWF114" s="4"/>
      <c r="DWG114" s="4"/>
      <c r="DWH114" s="4"/>
      <c r="DWI114" s="4"/>
      <c r="DWJ114" s="4"/>
      <c r="DWK114" s="4"/>
      <c r="DWL114" s="4"/>
      <c r="DWM114" s="4"/>
      <c r="DWN114" s="4"/>
      <c r="DWO114" s="4"/>
      <c r="DWP114" s="4"/>
      <c r="DWQ114" s="4"/>
      <c r="DWR114" s="4"/>
      <c r="DWS114" s="4"/>
      <c r="DWT114" s="4"/>
      <c r="DWU114" s="4"/>
      <c r="DWV114" s="4"/>
      <c r="DWW114" s="4"/>
      <c r="DWX114" s="4"/>
      <c r="DWY114" s="4"/>
      <c r="DWZ114" s="4"/>
      <c r="DXA114" s="4"/>
      <c r="DXB114" s="4"/>
      <c r="DXC114" s="4"/>
      <c r="DXD114" s="4"/>
      <c r="DXE114" s="4"/>
      <c r="DXF114" s="4"/>
      <c r="DXG114" s="4"/>
      <c r="DXH114" s="4"/>
      <c r="DXI114" s="4"/>
      <c r="DXJ114" s="4"/>
      <c r="DXK114" s="4"/>
      <c r="DXL114" s="4"/>
      <c r="DXM114" s="4"/>
      <c r="DXN114" s="4"/>
      <c r="DXO114" s="4"/>
      <c r="DXP114" s="4"/>
      <c r="DXQ114" s="4"/>
      <c r="DXR114" s="4"/>
      <c r="DXS114" s="4"/>
      <c r="DXT114" s="4"/>
      <c r="DXU114" s="4"/>
      <c r="DXV114" s="4"/>
      <c r="DXW114" s="4"/>
      <c r="DXX114" s="4"/>
      <c r="DXY114" s="4"/>
      <c r="DXZ114" s="4"/>
      <c r="DYA114" s="4"/>
      <c r="DYB114" s="4"/>
      <c r="DYC114" s="4"/>
      <c r="DYD114" s="4"/>
      <c r="DYE114" s="4"/>
      <c r="DYF114" s="4"/>
      <c r="DYG114" s="4"/>
      <c r="DYH114" s="4"/>
      <c r="DYI114" s="4"/>
      <c r="DYJ114" s="4"/>
      <c r="DYK114" s="4"/>
      <c r="DYL114" s="4"/>
      <c r="DYM114" s="4"/>
      <c r="DYN114" s="4"/>
      <c r="DYO114" s="4"/>
      <c r="DYP114" s="4"/>
      <c r="DYQ114" s="4"/>
      <c r="DYR114" s="4"/>
      <c r="DYS114" s="4"/>
      <c r="DYT114" s="4"/>
      <c r="DYU114" s="4"/>
      <c r="DYV114" s="4"/>
      <c r="DYW114" s="4"/>
      <c r="DYX114" s="4"/>
      <c r="DYY114" s="4"/>
      <c r="DYZ114" s="4"/>
      <c r="DZA114" s="4"/>
      <c r="DZB114" s="4"/>
      <c r="DZC114" s="4"/>
      <c r="DZD114" s="4"/>
      <c r="DZE114" s="4"/>
      <c r="DZF114" s="4"/>
      <c r="DZG114" s="4"/>
      <c r="DZH114" s="4"/>
      <c r="DZI114" s="4"/>
      <c r="DZJ114" s="4"/>
      <c r="DZK114" s="4"/>
      <c r="DZL114" s="4"/>
      <c r="DZM114" s="4"/>
      <c r="DZN114" s="4"/>
      <c r="DZO114" s="4"/>
      <c r="DZP114" s="4"/>
      <c r="DZQ114" s="4"/>
      <c r="DZR114" s="4"/>
      <c r="DZS114" s="4"/>
      <c r="DZT114" s="4"/>
      <c r="DZU114" s="4"/>
      <c r="DZV114" s="4"/>
      <c r="DZW114" s="4"/>
      <c r="DZX114" s="4"/>
      <c r="DZY114" s="4"/>
      <c r="DZZ114" s="4"/>
      <c r="EAA114" s="4"/>
      <c r="EAB114" s="4"/>
      <c r="EAC114" s="4"/>
      <c r="EAD114" s="4"/>
      <c r="EAE114" s="4"/>
      <c r="EAF114" s="4"/>
      <c r="EAG114" s="4"/>
      <c r="EAH114" s="4"/>
      <c r="EAI114" s="4"/>
      <c r="EAJ114" s="4"/>
      <c r="EAK114" s="4"/>
      <c r="EAL114" s="4"/>
      <c r="EAM114" s="4"/>
      <c r="EAN114" s="4"/>
      <c r="EAO114" s="4"/>
      <c r="EAP114" s="4"/>
      <c r="EAQ114" s="4"/>
      <c r="EAR114" s="4"/>
      <c r="EAS114" s="4"/>
      <c r="EAT114" s="4"/>
      <c r="EAU114" s="4"/>
      <c r="EAV114" s="4"/>
      <c r="EAW114" s="4"/>
      <c r="EAX114" s="4"/>
      <c r="EAY114" s="4"/>
      <c r="EAZ114" s="4"/>
      <c r="EBA114" s="4"/>
      <c r="EBB114" s="4"/>
      <c r="EBC114" s="4"/>
      <c r="EBD114" s="4"/>
      <c r="EBE114" s="4"/>
      <c r="EBF114" s="4"/>
      <c r="EBG114" s="4"/>
      <c r="EBH114" s="4"/>
      <c r="EBI114" s="4"/>
      <c r="EBJ114" s="4"/>
      <c r="EBK114" s="4"/>
      <c r="EBL114" s="4"/>
      <c r="EBM114" s="4"/>
      <c r="EBN114" s="4"/>
      <c r="EBO114" s="4"/>
      <c r="EBP114" s="4"/>
      <c r="EBQ114" s="4"/>
      <c r="EBR114" s="4"/>
      <c r="EBS114" s="4"/>
      <c r="EBT114" s="4"/>
      <c r="EBU114" s="4"/>
      <c r="EBV114" s="4"/>
      <c r="EBW114" s="4"/>
      <c r="EBX114" s="4"/>
      <c r="EBY114" s="4"/>
      <c r="EBZ114" s="4"/>
      <c r="ECA114" s="4"/>
      <c r="ECB114" s="4"/>
      <c r="ECC114" s="4"/>
      <c r="ECD114" s="4"/>
      <c r="ECE114" s="4"/>
      <c r="ECF114" s="4"/>
      <c r="ECG114" s="4"/>
      <c r="ECH114" s="4"/>
      <c r="ECI114" s="4"/>
      <c r="ECJ114" s="4"/>
      <c r="ECK114" s="4"/>
      <c r="ECL114" s="4"/>
      <c r="ECM114" s="4"/>
      <c r="ECN114" s="4"/>
      <c r="ECO114" s="4"/>
      <c r="ECP114" s="4"/>
      <c r="ECQ114" s="4"/>
      <c r="ECR114" s="4"/>
      <c r="ECS114" s="4"/>
      <c r="ECT114" s="4"/>
      <c r="ECU114" s="4"/>
      <c r="ECV114" s="4"/>
      <c r="ECW114" s="4"/>
      <c r="ECX114" s="4"/>
      <c r="ECY114" s="4"/>
      <c r="ECZ114" s="4"/>
      <c r="EDA114" s="4"/>
      <c r="EDB114" s="4"/>
      <c r="EDC114" s="4"/>
      <c r="EDD114" s="4"/>
      <c r="EDE114" s="4"/>
      <c r="EDF114" s="4"/>
      <c r="EDG114" s="4"/>
      <c r="EDH114" s="4"/>
      <c r="EDI114" s="4"/>
      <c r="EDJ114" s="4"/>
      <c r="EDK114" s="4"/>
      <c r="EDL114" s="4"/>
      <c r="EDM114" s="4"/>
      <c r="EDN114" s="4"/>
      <c r="EDO114" s="4"/>
      <c r="EDP114" s="4"/>
      <c r="EDQ114" s="4"/>
      <c r="EDR114" s="4"/>
      <c r="EDS114" s="4"/>
      <c r="EDT114" s="4"/>
      <c r="EDU114" s="4"/>
      <c r="EDV114" s="4"/>
      <c r="EDW114" s="4"/>
      <c r="EDX114" s="4"/>
      <c r="EDY114" s="4"/>
      <c r="EDZ114" s="4"/>
      <c r="EEA114" s="4"/>
      <c r="EEB114" s="4"/>
      <c r="EEC114" s="4"/>
      <c r="EED114" s="4"/>
      <c r="EEE114" s="4"/>
      <c r="EEF114" s="4"/>
      <c r="EEG114" s="4"/>
      <c r="EEH114" s="4"/>
      <c r="EEI114" s="4"/>
      <c r="EEJ114" s="4"/>
      <c r="EEK114" s="4"/>
      <c r="EEL114" s="4"/>
      <c r="EEM114" s="4"/>
      <c r="EEN114" s="4"/>
      <c r="EEO114" s="4"/>
      <c r="EEP114" s="4"/>
      <c r="EEQ114" s="4"/>
      <c r="EER114" s="4"/>
      <c r="EES114" s="4"/>
      <c r="EET114" s="4"/>
      <c r="EEU114" s="4"/>
      <c r="EEV114" s="4"/>
      <c r="EEW114" s="4"/>
      <c r="EEX114" s="4"/>
      <c r="EEY114" s="4"/>
      <c r="EEZ114" s="4"/>
      <c r="EFA114" s="4"/>
      <c r="EFB114" s="4"/>
      <c r="EFC114" s="4"/>
      <c r="EFD114" s="4"/>
      <c r="EFE114" s="4"/>
      <c r="EFF114" s="4"/>
      <c r="EFG114" s="4"/>
      <c r="EFH114" s="4"/>
      <c r="EFI114" s="4"/>
      <c r="EFJ114" s="4"/>
      <c r="EFK114" s="4"/>
      <c r="EFL114" s="4"/>
      <c r="EFM114" s="4"/>
      <c r="EFN114" s="4"/>
      <c r="EFO114" s="4"/>
      <c r="EFP114" s="4"/>
      <c r="EFQ114" s="4"/>
      <c r="EFR114" s="4"/>
      <c r="EFS114" s="4"/>
      <c r="EFT114" s="4"/>
      <c r="EFU114" s="4"/>
      <c r="EFV114" s="4"/>
      <c r="EFW114" s="4"/>
      <c r="EFX114" s="4"/>
      <c r="EFY114" s="4"/>
      <c r="EFZ114" s="4"/>
      <c r="EGA114" s="4"/>
      <c r="EGB114" s="4"/>
      <c r="EGC114" s="4"/>
      <c r="EGD114" s="4"/>
      <c r="EGE114" s="4"/>
      <c r="EGF114" s="4"/>
      <c r="EGG114" s="4"/>
      <c r="EGH114" s="4"/>
      <c r="EGI114" s="4"/>
      <c r="EGJ114" s="4"/>
      <c r="EGK114" s="4"/>
      <c r="EGL114" s="4"/>
      <c r="EGM114" s="4"/>
      <c r="EGN114" s="4"/>
      <c r="EGO114" s="4"/>
      <c r="EGP114" s="4"/>
      <c r="EGQ114" s="4"/>
      <c r="EGR114" s="4"/>
      <c r="EGS114" s="4"/>
      <c r="EGT114" s="4"/>
      <c r="EGU114" s="4"/>
      <c r="EGV114" s="4"/>
      <c r="EGW114" s="4"/>
      <c r="EGX114" s="4"/>
      <c r="EGY114" s="4"/>
      <c r="EGZ114" s="4"/>
      <c r="EHA114" s="4"/>
      <c r="EHB114" s="4"/>
      <c r="EHC114" s="4"/>
      <c r="EHD114" s="4"/>
      <c r="EHE114" s="4"/>
      <c r="EHF114" s="4"/>
      <c r="EHG114" s="4"/>
      <c r="EHH114" s="4"/>
      <c r="EHI114" s="4"/>
      <c r="EHJ114" s="4"/>
      <c r="EHK114" s="4"/>
      <c r="EHL114" s="4"/>
      <c r="EHM114" s="4"/>
      <c r="EHN114" s="4"/>
      <c r="EHO114" s="4"/>
      <c r="EHP114" s="4"/>
      <c r="EHQ114" s="4"/>
      <c r="EHR114" s="4"/>
      <c r="EHS114" s="4"/>
      <c r="EHT114" s="4"/>
      <c r="EHU114" s="4"/>
      <c r="EHV114" s="4"/>
      <c r="EHW114" s="4"/>
      <c r="EHX114" s="4"/>
      <c r="EHY114" s="4"/>
      <c r="EHZ114" s="4"/>
      <c r="EIA114" s="4"/>
      <c r="EIB114" s="4"/>
      <c r="EIC114" s="4"/>
      <c r="EID114" s="4"/>
      <c r="EIE114" s="4"/>
      <c r="EIF114" s="4"/>
      <c r="EIG114" s="4"/>
      <c r="EIH114" s="4"/>
      <c r="EII114" s="4"/>
      <c r="EIJ114" s="4"/>
      <c r="EIK114" s="4"/>
      <c r="EIL114" s="4"/>
      <c r="EIM114" s="4"/>
      <c r="EIN114" s="4"/>
      <c r="EIO114" s="4"/>
      <c r="EIP114" s="4"/>
      <c r="EIQ114" s="4"/>
      <c r="EIR114" s="4"/>
      <c r="EIS114" s="4"/>
      <c r="EIT114" s="4"/>
      <c r="EIU114" s="4"/>
      <c r="EIV114" s="4"/>
      <c r="EIW114" s="4"/>
      <c r="EIX114" s="4"/>
      <c r="EIY114" s="4"/>
      <c r="EIZ114" s="4"/>
      <c r="EJA114" s="4"/>
      <c r="EJB114" s="4"/>
      <c r="EJC114" s="4"/>
      <c r="EJD114" s="4"/>
      <c r="EJE114" s="4"/>
      <c r="EJF114" s="4"/>
      <c r="EJG114" s="4"/>
      <c r="EJH114" s="4"/>
      <c r="EJI114" s="4"/>
      <c r="EJJ114" s="4"/>
      <c r="EJK114" s="4"/>
      <c r="EJL114" s="4"/>
      <c r="EJM114" s="4"/>
      <c r="EJN114" s="4"/>
      <c r="EJO114" s="4"/>
      <c r="EJP114" s="4"/>
      <c r="EJQ114" s="4"/>
      <c r="EJR114" s="4"/>
      <c r="EJS114" s="4"/>
      <c r="EJT114" s="4"/>
      <c r="EJU114" s="4"/>
      <c r="EJV114" s="4"/>
      <c r="EJW114" s="4"/>
      <c r="EJX114" s="4"/>
      <c r="EJY114" s="4"/>
      <c r="EJZ114" s="4"/>
      <c r="EKA114" s="4"/>
      <c r="EKB114" s="4"/>
      <c r="EKC114" s="4"/>
      <c r="EKD114" s="4"/>
      <c r="EKE114" s="4"/>
      <c r="EKF114" s="4"/>
      <c r="EKG114" s="4"/>
      <c r="EKH114" s="4"/>
      <c r="EKI114" s="4"/>
      <c r="EKJ114" s="4"/>
      <c r="EKK114" s="4"/>
      <c r="EKL114" s="4"/>
      <c r="EKM114" s="4"/>
      <c r="EKN114" s="4"/>
      <c r="EKO114" s="4"/>
      <c r="EKP114" s="4"/>
      <c r="EKQ114" s="4"/>
      <c r="EKR114" s="4"/>
      <c r="EKS114" s="4"/>
      <c r="EKT114" s="4"/>
      <c r="EKU114" s="4"/>
      <c r="EKV114" s="4"/>
      <c r="EKW114" s="4"/>
      <c r="EKX114" s="4"/>
      <c r="EKY114" s="4"/>
      <c r="EKZ114" s="4"/>
      <c r="ELA114" s="4"/>
      <c r="ELB114" s="4"/>
      <c r="ELC114" s="4"/>
      <c r="ELD114" s="4"/>
      <c r="ELE114" s="4"/>
      <c r="ELF114" s="4"/>
      <c r="ELG114" s="4"/>
      <c r="ELH114" s="4"/>
      <c r="ELI114" s="4"/>
      <c r="ELJ114" s="4"/>
      <c r="ELK114" s="4"/>
      <c r="ELL114" s="4"/>
      <c r="ELM114" s="4"/>
      <c r="ELN114" s="4"/>
      <c r="ELO114" s="4"/>
      <c r="ELP114" s="4"/>
      <c r="ELQ114" s="4"/>
      <c r="ELR114" s="4"/>
      <c r="ELS114" s="4"/>
      <c r="ELT114" s="4"/>
      <c r="ELU114" s="4"/>
      <c r="ELV114" s="4"/>
      <c r="ELW114" s="4"/>
      <c r="ELX114" s="4"/>
      <c r="ELY114" s="4"/>
      <c r="ELZ114" s="4"/>
      <c r="EMA114" s="4"/>
      <c r="EMB114" s="4"/>
      <c r="EMC114" s="4"/>
      <c r="EMD114" s="4"/>
      <c r="EME114" s="4"/>
      <c r="EMF114" s="4"/>
      <c r="EMG114" s="4"/>
      <c r="EMH114" s="4"/>
      <c r="EMI114" s="4"/>
      <c r="EMJ114" s="4"/>
      <c r="EMK114" s="4"/>
      <c r="EML114" s="4"/>
      <c r="EMM114" s="4"/>
      <c r="EMN114" s="4"/>
      <c r="EMO114" s="4"/>
      <c r="EMP114" s="4"/>
      <c r="EMQ114" s="4"/>
      <c r="EMR114" s="4"/>
      <c r="EMS114" s="4"/>
      <c r="EMT114" s="4"/>
      <c r="EMU114" s="4"/>
      <c r="EMV114" s="4"/>
      <c r="EMW114" s="4"/>
      <c r="EMX114" s="4"/>
      <c r="EMY114" s="4"/>
      <c r="EMZ114" s="4"/>
      <c r="ENA114" s="4"/>
      <c r="ENB114" s="4"/>
      <c r="ENC114" s="4"/>
      <c r="END114" s="4"/>
      <c r="ENE114" s="4"/>
      <c r="ENF114" s="4"/>
      <c r="ENG114" s="4"/>
      <c r="ENH114" s="4"/>
      <c r="ENI114" s="4"/>
      <c r="ENJ114" s="4"/>
      <c r="ENK114" s="4"/>
      <c r="ENL114" s="4"/>
      <c r="ENM114" s="4"/>
      <c r="ENN114" s="4"/>
      <c r="ENO114" s="4"/>
      <c r="ENP114" s="4"/>
      <c r="ENQ114" s="4"/>
      <c r="ENR114" s="4"/>
      <c r="ENS114" s="4"/>
      <c r="ENT114" s="4"/>
      <c r="ENU114" s="4"/>
      <c r="ENV114" s="4"/>
      <c r="ENW114" s="4"/>
      <c r="ENX114" s="4"/>
      <c r="ENY114" s="4"/>
      <c r="ENZ114" s="4"/>
      <c r="EOA114" s="4"/>
      <c r="EOB114" s="4"/>
      <c r="EOC114" s="4"/>
      <c r="EOD114" s="4"/>
      <c r="EOE114" s="4"/>
      <c r="EOF114" s="4"/>
      <c r="EOG114" s="4"/>
      <c r="EOH114" s="4"/>
      <c r="EOI114" s="4"/>
      <c r="EOJ114" s="4"/>
      <c r="EOK114" s="4"/>
      <c r="EOL114" s="4"/>
      <c r="EOM114" s="4"/>
      <c r="EON114" s="4"/>
      <c r="EOO114" s="4"/>
      <c r="EOP114" s="4"/>
      <c r="EOQ114" s="4"/>
      <c r="EOR114" s="4"/>
      <c r="EOS114" s="4"/>
      <c r="EOT114" s="4"/>
      <c r="EOU114" s="4"/>
      <c r="EOV114" s="4"/>
      <c r="EOW114" s="4"/>
      <c r="EOX114" s="4"/>
      <c r="EOY114" s="4"/>
      <c r="EOZ114" s="4"/>
      <c r="EPA114" s="4"/>
      <c r="EPB114" s="4"/>
      <c r="EPC114" s="4"/>
      <c r="EPD114" s="4"/>
      <c r="EPE114" s="4"/>
      <c r="EPF114" s="4"/>
      <c r="EPG114" s="4"/>
      <c r="EPH114" s="4"/>
      <c r="EPI114" s="4"/>
      <c r="EPJ114" s="4"/>
      <c r="EPK114" s="4"/>
      <c r="EPL114" s="4"/>
      <c r="EPM114" s="4"/>
      <c r="EPN114" s="4"/>
      <c r="EPO114" s="4"/>
      <c r="EPP114" s="4"/>
      <c r="EPQ114" s="4"/>
      <c r="EPR114" s="4"/>
      <c r="EPS114" s="4"/>
      <c r="EPT114" s="4"/>
      <c r="EPU114" s="4"/>
      <c r="EPV114" s="4"/>
      <c r="EPW114" s="4"/>
      <c r="EPX114" s="4"/>
      <c r="EPY114" s="4"/>
      <c r="EPZ114" s="4"/>
      <c r="EQA114" s="4"/>
      <c r="EQB114" s="4"/>
      <c r="EQC114" s="4"/>
      <c r="EQD114" s="4"/>
      <c r="EQE114" s="4"/>
      <c r="EQF114" s="4"/>
      <c r="EQG114" s="4"/>
      <c r="EQH114" s="4"/>
      <c r="EQI114" s="4"/>
      <c r="EQJ114" s="4"/>
      <c r="EQK114" s="4"/>
      <c r="EQL114" s="4"/>
      <c r="EQM114" s="4"/>
      <c r="EQN114" s="4"/>
      <c r="EQO114" s="4"/>
      <c r="EQP114" s="4"/>
      <c r="EQQ114" s="4"/>
      <c r="EQR114" s="4"/>
      <c r="EQS114" s="4"/>
      <c r="EQT114" s="4"/>
      <c r="EQU114" s="4"/>
      <c r="EQV114" s="4"/>
      <c r="EQW114" s="4"/>
      <c r="EQX114" s="4"/>
      <c r="EQY114" s="4"/>
      <c r="EQZ114" s="4"/>
      <c r="ERA114" s="4"/>
      <c r="ERB114" s="4"/>
      <c r="ERC114" s="4"/>
      <c r="ERD114" s="4"/>
      <c r="ERE114" s="4"/>
      <c r="ERF114" s="4"/>
      <c r="ERG114" s="4"/>
      <c r="ERH114" s="4"/>
      <c r="ERI114" s="4"/>
      <c r="ERJ114" s="4"/>
      <c r="ERK114" s="4"/>
      <c r="ERL114" s="4"/>
      <c r="ERM114" s="4"/>
      <c r="ERN114" s="4"/>
      <c r="ERO114" s="4"/>
      <c r="ERP114" s="4"/>
      <c r="ERQ114" s="4"/>
      <c r="ERR114" s="4"/>
      <c r="ERS114" s="4"/>
      <c r="ERT114" s="4"/>
      <c r="ERU114" s="4"/>
      <c r="ERV114" s="4"/>
      <c r="ERW114" s="4"/>
      <c r="ERX114" s="4"/>
      <c r="ERY114" s="4"/>
      <c r="ERZ114" s="4"/>
      <c r="ESA114" s="4"/>
      <c r="ESB114" s="4"/>
      <c r="ESC114" s="4"/>
      <c r="ESD114" s="4"/>
      <c r="ESE114" s="4"/>
      <c r="ESF114" s="4"/>
      <c r="ESG114" s="4"/>
      <c r="ESH114" s="4"/>
      <c r="ESI114" s="4"/>
      <c r="ESJ114" s="4"/>
      <c r="ESK114" s="4"/>
      <c r="ESL114" s="4"/>
      <c r="ESM114" s="4"/>
      <c r="ESN114" s="4"/>
      <c r="ESO114" s="4"/>
      <c r="ESP114" s="4"/>
      <c r="ESQ114" s="4"/>
      <c r="ESR114" s="4"/>
      <c r="ESS114" s="4"/>
      <c r="EST114" s="4"/>
      <c r="ESU114" s="4"/>
      <c r="ESV114" s="4"/>
      <c r="ESW114" s="4"/>
      <c r="ESX114" s="4"/>
      <c r="ESY114" s="4"/>
      <c r="ESZ114" s="4"/>
      <c r="ETA114" s="4"/>
      <c r="ETB114" s="4"/>
      <c r="ETC114" s="4"/>
      <c r="ETD114" s="4"/>
      <c r="ETE114" s="4"/>
      <c r="ETF114" s="4"/>
      <c r="ETG114" s="4"/>
      <c r="ETH114" s="4"/>
      <c r="ETI114" s="4"/>
      <c r="ETJ114" s="4"/>
      <c r="ETK114" s="4"/>
      <c r="ETL114" s="4"/>
      <c r="ETM114" s="4"/>
      <c r="ETN114" s="4"/>
      <c r="ETO114" s="4"/>
      <c r="ETP114" s="4"/>
      <c r="ETQ114" s="4"/>
      <c r="ETR114" s="4"/>
      <c r="ETS114" s="4"/>
      <c r="ETT114" s="4"/>
      <c r="ETU114" s="4"/>
      <c r="ETV114" s="4"/>
      <c r="ETW114" s="4"/>
      <c r="ETX114" s="4"/>
      <c r="ETY114" s="4"/>
      <c r="ETZ114" s="4"/>
      <c r="EUA114" s="4"/>
      <c r="EUB114" s="4"/>
      <c r="EUC114" s="4"/>
      <c r="EUD114" s="4"/>
      <c r="EUE114" s="4"/>
      <c r="EUF114" s="4"/>
      <c r="EUG114" s="4"/>
      <c r="EUH114" s="4"/>
      <c r="EUI114" s="4"/>
      <c r="EUJ114" s="4"/>
      <c r="EUK114" s="4"/>
      <c r="EUL114" s="4"/>
      <c r="EUM114" s="4"/>
      <c r="EUN114" s="4"/>
      <c r="EUO114" s="4"/>
      <c r="EUP114" s="4"/>
      <c r="EUQ114" s="4"/>
      <c r="EUR114" s="4"/>
      <c r="EUS114" s="4"/>
      <c r="EUT114" s="4"/>
      <c r="EUU114" s="4"/>
      <c r="EUV114" s="4"/>
      <c r="EUW114" s="4"/>
      <c r="EUX114" s="4"/>
      <c r="EUY114" s="4"/>
      <c r="EUZ114" s="4"/>
      <c r="EVA114" s="4"/>
      <c r="EVB114" s="4"/>
      <c r="EVC114" s="4"/>
      <c r="EVD114" s="4"/>
      <c r="EVE114" s="4"/>
      <c r="EVF114" s="4"/>
      <c r="EVG114" s="4"/>
      <c r="EVH114" s="4"/>
      <c r="EVI114" s="4"/>
      <c r="EVJ114" s="4"/>
      <c r="EVK114" s="4"/>
      <c r="EVL114" s="4"/>
      <c r="EVM114" s="4"/>
      <c r="EVN114" s="4"/>
      <c r="EVO114" s="4"/>
      <c r="EVP114" s="4"/>
      <c r="EVQ114" s="4"/>
      <c r="EVR114" s="4"/>
      <c r="EVS114" s="4"/>
      <c r="EVT114" s="4"/>
      <c r="EVU114" s="4"/>
      <c r="EVV114" s="4"/>
      <c r="EVW114" s="4"/>
      <c r="EVX114" s="4"/>
      <c r="EVY114" s="4"/>
      <c r="EVZ114" s="4"/>
      <c r="EWA114" s="4"/>
      <c r="EWB114" s="4"/>
      <c r="EWC114" s="4"/>
      <c r="EWD114" s="4"/>
      <c r="EWE114" s="4"/>
      <c r="EWF114" s="4"/>
      <c r="EWG114" s="4"/>
      <c r="EWH114" s="4"/>
      <c r="EWI114" s="4"/>
      <c r="EWJ114" s="4"/>
      <c r="EWK114" s="4"/>
      <c r="EWL114" s="4"/>
      <c r="EWM114" s="4"/>
      <c r="EWN114" s="4"/>
      <c r="EWO114" s="4"/>
      <c r="EWP114" s="4"/>
      <c r="EWQ114" s="4"/>
      <c r="EWR114" s="4"/>
      <c r="EWS114" s="4"/>
      <c r="EWT114" s="4"/>
      <c r="EWU114" s="4"/>
      <c r="EWV114" s="4"/>
      <c r="EWW114" s="4"/>
      <c r="EWX114" s="4"/>
      <c r="EWY114" s="4"/>
      <c r="EWZ114" s="4"/>
      <c r="EXA114" s="4"/>
      <c r="EXB114" s="4"/>
      <c r="EXC114" s="4"/>
      <c r="EXD114" s="4"/>
      <c r="EXE114" s="4"/>
      <c r="EXF114" s="4"/>
      <c r="EXG114" s="4"/>
      <c r="EXH114" s="4"/>
      <c r="EXI114" s="4"/>
      <c r="EXJ114" s="4"/>
      <c r="EXK114" s="4"/>
      <c r="EXL114" s="4"/>
      <c r="EXM114" s="4"/>
      <c r="EXN114" s="4"/>
      <c r="EXO114" s="4"/>
      <c r="EXP114" s="4"/>
      <c r="EXQ114" s="4"/>
      <c r="EXR114" s="4"/>
      <c r="EXS114" s="4"/>
      <c r="EXT114" s="4"/>
      <c r="EXU114" s="4"/>
      <c r="EXV114" s="4"/>
      <c r="EXW114" s="4"/>
      <c r="EXX114" s="4"/>
      <c r="EXY114" s="4"/>
      <c r="EXZ114" s="4"/>
      <c r="EYA114" s="4"/>
      <c r="EYB114" s="4"/>
      <c r="EYC114" s="4"/>
      <c r="EYD114" s="4"/>
      <c r="EYE114" s="4"/>
      <c r="EYF114" s="4"/>
      <c r="EYG114" s="4"/>
      <c r="EYH114" s="4"/>
      <c r="EYI114" s="4"/>
      <c r="EYJ114" s="4"/>
      <c r="EYK114" s="4"/>
      <c r="EYL114" s="4"/>
      <c r="EYM114" s="4"/>
      <c r="EYN114" s="4"/>
      <c r="EYO114" s="4"/>
      <c r="EYP114" s="4"/>
      <c r="EYQ114" s="4"/>
      <c r="EYR114" s="4"/>
      <c r="EYS114" s="4"/>
      <c r="EYT114" s="4"/>
      <c r="EYU114" s="4"/>
      <c r="EYV114" s="4"/>
      <c r="EYW114" s="4"/>
      <c r="EYX114" s="4"/>
      <c r="EYY114" s="4"/>
      <c r="EYZ114" s="4"/>
      <c r="EZA114" s="4"/>
      <c r="EZB114" s="4"/>
      <c r="EZC114" s="4"/>
      <c r="EZD114" s="4"/>
      <c r="EZE114" s="4"/>
      <c r="EZF114" s="4"/>
      <c r="EZG114" s="4"/>
      <c r="EZH114" s="4"/>
      <c r="EZI114" s="4"/>
      <c r="EZJ114" s="4"/>
      <c r="EZK114" s="4"/>
      <c r="EZL114" s="4"/>
      <c r="EZM114" s="4"/>
      <c r="EZN114" s="4"/>
      <c r="EZO114" s="4"/>
      <c r="EZP114" s="4"/>
      <c r="EZQ114" s="4"/>
      <c r="EZR114" s="4"/>
      <c r="EZS114" s="4"/>
      <c r="EZT114" s="4"/>
      <c r="EZU114" s="4"/>
      <c r="EZV114" s="4"/>
      <c r="EZW114" s="4"/>
      <c r="EZX114" s="4"/>
      <c r="EZY114" s="4"/>
      <c r="EZZ114" s="4"/>
      <c r="FAA114" s="4"/>
      <c r="FAB114" s="4"/>
      <c r="FAC114" s="4"/>
      <c r="FAD114" s="4"/>
      <c r="FAE114" s="4"/>
      <c r="FAF114" s="4"/>
      <c r="FAG114" s="4"/>
      <c r="FAH114" s="4"/>
      <c r="FAI114" s="4"/>
      <c r="FAJ114" s="4"/>
      <c r="FAK114" s="4"/>
      <c r="FAL114" s="4"/>
      <c r="FAM114" s="4"/>
      <c r="FAN114" s="4"/>
      <c r="FAO114" s="4"/>
      <c r="FAP114" s="4"/>
      <c r="FAQ114" s="4"/>
      <c r="FAR114" s="4"/>
      <c r="FAS114" s="4"/>
      <c r="FAT114" s="4"/>
      <c r="FAU114" s="4"/>
      <c r="FAV114" s="4"/>
      <c r="FAW114" s="4"/>
      <c r="FAX114" s="4"/>
      <c r="FAY114" s="4"/>
      <c r="FAZ114" s="4"/>
      <c r="FBA114" s="4"/>
      <c r="FBB114" s="4"/>
      <c r="FBC114" s="4"/>
      <c r="FBD114" s="4"/>
      <c r="FBE114" s="4"/>
      <c r="FBF114" s="4"/>
      <c r="FBG114" s="4"/>
      <c r="FBH114" s="4"/>
      <c r="FBI114" s="4"/>
      <c r="FBJ114" s="4"/>
      <c r="FBK114" s="4"/>
      <c r="FBL114" s="4"/>
      <c r="FBM114" s="4"/>
      <c r="FBN114" s="4"/>
      <c r="FBO114" s="4"/>
      <c r="FBP114" s="4"/>
      <c r="FBQ114" s="4"/>
      <c r="FBR114" s="4"/>
      <c r="FBS114" s="4"/>
      <c r="FBT114" s="4"/>
      <c r="FBU114" s="4"/>
      <c r="FBV114" s="4"/>
      <c r="FBW114" s="4"/>
      <c r="FBX114" s="4"/>
      <c r="FBY114" s="4"/>
      <c r="FBZ114" s="4"/>
      <c r="FCA114" s="4"/>
      <c r="FCB114" s="4"/>
      <c r="FCC114" s="4"/>
      <c r="FCD114" s="4"/>
      <c r="FCE114" s="4"/>
      <c r="FCF114" s="4"/>
      <c r="FCG114" s="4"/>
      <c r="FCH114" s="4"/>
      <c r="FCI114" s="4"/>
      <c r="FCJ114" s="4"/>
      <c r="FCK114" s="4"/>
      <c r="FCL114" s="4"/>
      <c r="FCM114" s="4"/>
      <c r="FCN114" s="4"/>
      <c r="FCO114" s="4"/>
      <c r="FCP114" s="4"/>
      <c r="FCQ114" s="4"/>
      <c r="FCR114" s="4"/>
      <c r="FCS114" s="4"/>
      <c r="FCT114" s="4"/>
      <c r="FCU114" s="4"/>
      <c r="FCV114" s="4"/>
      <c r="FCW114" s="4"/>
      <c r="FCX114" s="4"/>
      <c r="FCY114" s="4"/>
      <c r="FCZ114" s="4"/>
      <c r="FDA114" s="4"/>
      <c r="FDB114" s="4"/>
      <c r="FDC114" s="4"/>
      <c r="FDD114" s="4"/>
      <c r="FDE114" s="4"/>
      <c r="FDF114" s="4"/>
      <c r="FDG114" s="4"/>
      <c r="FDH114" s="4"/>
      <c r="FDI114" s="4"/>
      <c r="FDJ114" s="4"/>
      <c r="FDK114" s="4"/>
      <c r="FDL114" s="4"/>
      <c r="FDM114" s="4"/>
      <c r="FDN114" s="4"/>
      <c r="FDO114" s="4"/>
      <c r="FDP114" s="4"/>
      <c r="FDQ114" s="4"/>
      <c r="FDR114" s="4"/>
      <c r="FDS114" s="4"/>
      <c r="FDT114" s="4"/>
      <c r="FDU114" s="4"/>
      <c r="FDV114" s="4"/>
      <c r="FDW114" s="4"/>
      <c r="FDX114" s="4"/>
      <c r="FDY114" s="4"/>
      <c r="FDZ114" s="4"/>
      <c r="FEA114" s="4"/>
      <c r="FEB114" s="4"/>
      <c r="FEC114" s="4"/>
      <c r="FED114" s="4"/>
      <c r="FEE114" s="4"/>
      <c r="FEF114" s="4"/>
      <c r="FEG114" s="4"/>
      <c r="FEH114" s="4"/>
      <c r="FEI114" s="4"/>
      <c r="FEJ114" s="4"/>
      <c r="FEK114" s="4"/>
      <c r="FEL114" s="4"/>
      <c r="FEM114" s="4"/>
      <c r="FEN114" s="4"/>
      <c r="FEO114" s="4"/>
      <c r="FEP114" s="4"/>
      <c r="FEQ114" s="4"/>
      <c r="FER114" s="4"/>
      <c r="FES114" s="4"/>
      <c r="FET114" s="4"/>
      <c r="FEU114" s="4"/>
      <c r="FEV114" s="4"/>
      <c r="FEW114" s="4"/>
      <c r="FEX114" s="4"/>
      <c r="FEY114" s="4"/>
      <c r="FEZ114" s="4"/>
      <c r="FFA114" s="4"/>
      <c r="FFB114" s="4"/>
      <c r="FFC114" s="4"/>
      <c r="FFD114" s="4"/>
      <c r="FFE114" s="4"/>
      <c r="FFF114" s="4"/>
      <c r="FFG114" s="4"/>
      <c r="FFH114" s="4"/>
      <c r="FFI114" s="4"/>
      <c r="FFJ114" s="4"/>
      <c r="FFK114" s="4"/>
      <c r="FFL114" s="4"/>
      <c r="FFM114" s="4"/>
      <c r="FFN114" s="4"/>
      <c r="FFO114" s="4"/>
      <c r="FFP114" s="4"/>
      <c r="FFQ114" s="4"/>
      <c r="FFR114" s="4"/>
      <c r="FFS114" s="4"/>
      <c r="FFT114" s="4"/>
      <c r="FFU114" s="4"/>
      <c r="FFV114" s="4"/>
      <c r="FFW114" s="4"/>
      <c r="FFX114" s="4"/>
      <c r="FFY114" s="4"/>
      <c r="FFZ114" s="4"/>
      <c r="FGA114" s="4"/>
      <c r="FGB114" s="4"/>
      <c r="FGC114" s="4"/>
      <c r="FGD114" s="4"/>
      <c r="FGE114" s="4"/>
      <c r="FGF114" s="4"/>
      <c r="FGG114" s="4"/>
      <c r="FGH114" s="4"/>
      <c r="FGI114" s="4"/>
      <c r="FGJ114" s="4"/>
      <c r="FGK114" s="4"/>
      <c r="FGL114" s="4"/>
      <c r="FGM114" s="4"/>
      <c r="FGN114" s="4"/>
      <c r="FGO114" s="4"/>
      <c r="FGP114" s="4"/>
      <c r="FGQ114" s="4"/>
      <c r="FGR114" s="4"/>
      <c r="FGS114" s="4"/>
      <c r="FGT114" s="4"/>
      <c r="FGU114" s="4"/>
      <c r="FGV114" s="4"/>
      <c r="FGW114" s="4"/>
      <c r="FGX114" s="4"/>
      <c r="FGY114" s="4"/>
      <c r="FGZ114" s="4"/>
      <c r="FHA114" s="4"/>
      <c r="FHB114" s="4"/>
      <c r="FHC114" s="4"/>
      <c r="FHD114" s="4"/>
      <c r="FHE114" s="4"/>
      <c r="FHF114" s="4"/>
      <c r="FHG114" s="4"/>
      <c r="FHH114" s="4"/>
      <c r="FHI114" s="4"/>
      <c r="FHJ114" s="4"/>
      <c r="FHK114" s="4"/>
      <c r="FHL114" s="4"/>
      <c r="FHM114" s="4"/>
      <c r="FHN114" s="4"/>
      <c r="FHO114" s="4"/>
      <c r="FHP114" s="4"/>
      <c r="FHQ114" s="4"/>
      <c r="FHR114" s="4"/>
      <c r="FHS114" s="4"/>
      <c r="FHT114" s="4"/>
      <c r="FHU114" s="4"/>
      <c r="FHV114" s="4"/>
      <c r="FHW114" s="4"/>
      <c r="FHX114" s="4"/>
      <c r="FHY114" s="4"/>
      <c r="FHZ114" s="4"/>
      <c r="FIA114" s="4"/>
      <c r="FIB114" s="4"/>
      <c r="FIC114" s="4"/>
      <c r="FID114" s="4"/>
      <c r="FIE114" s="4"/>
      <c r="FIF114" s="4"/>
      <c r="FIG114" s="4"/>
      <c r="FIH114" s="4"/>
      <c r="FII114" s="4"/>
      <c r="FIJ114" s="4"/>
      <c r="FIK114" s="4"/>
      <c r="FIL114" s="4"/>
      <c r="FIM114" s="4"/>
      <c r="FIN114" s="4"/>
      <c r="FIO114" s="4"/>
      <c r="FIP114" s="4"/>
      <c r="FIQ114" s="4"/>
      <c r="FIR114" s="4"/>
      <c r="FIS114" s="4"/>
      <c r="FIT114" s="4"/>
      <c r="FIU114" s="4"/>
      <c r="FIV114" s="4"/>
      <c r="FIW114" s="4"/>
      <c r="FIX114" s="4"/>
      <c r="FIY114" s="4"/>
      <c r="FIZ114" s="4"/>
      <c r="FJA114" s="4"/>
      <c r="FJB114" s="4"/>
      <c r="FJC114" s="4"/>
      <c r="FJD114" s="4"/>
      <c r="FJE114" s="4"/>
      <c r="FJF114" s="4"/>
      <c r="FJG114" s="4"/>
      <c r="FJH114" s="4"/>
      <c r="FJI114" s="4"/>
      <c r="FJJ114" s="4"/>
      <c r="FJK114" s="4"/>
      <c r="FJL114" s="4"/>
      <c r="FJM114" s="4"/>
      <c r="FJN114" s="4"/>
      <c r="FJO114" s="4"/>
      <c r="FJP114" s="4"/>
      <c r="FJQ114" s="4"/>
      <c r="FJR114" s="4"/>
      <c r="FJS114" s="4"/>
      <c r="FJT114" s="4"/>
      <c r="FJU114" s="4"/>
      <c r="FJV114" s="4"/>
      <c r="FJW114" s="4"/>
      <c r="FJX114" s="4"/>
      <c r="FJY114" s="4"/>
      <c r="FJZ114" s="4"/>
      <c r="FKA114" s="4"/>
      <c r="FKB114" s="4"/>
      <c r="FKC114" s="4"/>
      <c r="FKD114" s="4"/>
      <c r="FKE114" s="4"/>
      <c r="FKF114" s="4"/>
      <c r="FKG114" s="4"/>
      <c r="FKH114" s="4"/>
      <c r="FKI114" s="4"/>
      <c r="FKJ114" s="4"/>
      <c r="FKK114" s="4"/>
      <c r="FKL114" s="4"/>
      <c r="FKM114" s="4"/>
      <c r="FKN114" s="4"/>
      <c r="FKO114" s="4"/>
      <c r="FKP114" s="4"/>
      <c r="FKQ114" s="4"/>
      <c r="FKR114" s="4"/>
      <c r="FKS114" s="4"/>
      <c r="FKT114" s="4"/>
      <c r="FKU114" s="4"/>
      <c r="FKV114" s="4"/>
      <c r="FKW114" s="4"/>
      <c r="FKX114" s="4"/>
      <c r="FKY114" s="4"/>
      <c r="FKZ114" s="4"/>
      <c r="FLA114" s="4"/>
      <c r="FLB114" s="4"/>
      <c r="FLC114" s="4"/>
      <c r="FLD114" s="4"/>
      <c r="FLE114" s="4"/>
      <c r="FLF114" s="4"/>
      <c r="FLG114" s="4"/>
      <c r="FLH114" s="4"/>
      <c r="FLI114" s="4"/>
      <c r="FLJ114" s="4"/>
      <c r="FLK114" s="4"/>
      <c r="FLL114" s="4"/>
      <c r="FLM114" s="4"/>
      <c r="FLN114" s="4"/>
      <c r="FLO114" s="4"/>
      <c r="FLP114" s="4"/>
      <c r="FLQ114" s="4"/>
      <c r="FLR114" s="4"/>
      <c r="FLS114" s="4"/>
      <c r="FLT114" s="4"/>
      <c r="FLU114" s="4"/>
      <c r="FLV114" s="4"/>
      <c r="FLW114" s="4"/>
      <c r="FLX114" s="4"/>
      <c r="FLY114" s="4"/>
      <c r="FLZ114" s="4"/>
      <c r="FMA114" s="4"/>
      <c r="FMB114" s="4"/>
      <c r="FMC114" s="4"/>
      <c r="FMD114" s="4"/>
      <c r="FME114" s="4"/>
      <c r="FMF114" s="4"/>
      <c r="FMG114" s="4"/>
      <c r="FMH114" s="4"/>
      <c r="FMI114" s="4"/>
      <c r="FMJ114" s="4"/>
      <c r="FMK114" s="4"/>
      <c r="FML114" s="4"/>
      <c r="FMM114" s="4"/>
      <c r="FMN114" s="4"/>
      <c r="FMO114" s="4"/>
      <c r="FMP114" s="4"/>
      <c r="FMQ114" s="4"/>
      <c r="FMR114" s="4"/>
      <c r="FMS114" s="4"/>
      <c r="FMT114" s="4"/>
      <c r="FMU114" s="4"/>
      <c r="FMV114" s="4"/>
      <c r="FMW114" s="4"/>
      <c r="FMX114" s="4"/>
      <c r="FMY114" s="4"/>
      <c r="FMZ114" s="4"/>
      <c r="FNA114" s="4"/>
      <c r="FNB114" s="4"/>
      <c r="FNC114" s="4"/>
      <c r="FND114" s="4"/>
      <c r="FNE114" s="4"/>
      <c r="FNF114" s="4"/>
      <c r="FNG114" s="4"/>
      <c r="FNH114" s="4"/>
      <c r="FNI114" s="4"/>
      <c r="FNJ114" s="4"/>
      <c r="FNK114" s="4"/>
      <c r="FNL114" s="4"/>
      <c r="FNM114" s="4"/>
      <c r="FNN114" s="4"/>
      <c r="FNO114" s="4"/>
      <c r="FNP114" s="4"/>
      <c r="FNQ114" s="4"/>
      <c r="FNR114" s="4"/>
      <c r="FNS114" s="4"/>
      <c r="FNT114" s="4"/>
      <c r="FNU114" s="4"/>
      <c r="FNV114" s="4"/>
      <c r="FNW114" s="4"/>
      <c r="FNX114" s="4"/>
      <c r="FNY114" s="4"/>
      <c r="FNZ114" s="4"/>
      <c r="FOA114" s="4"/>
      <c r="FOB114" s="4"/>
      <c r="FOC114" s="4"/>
      <c r="FOD114" s="4"/>
      <c r="FOE114" s="4"/>
      <c r="FOF114" s="4"/>
      <c r="FOG114" s="4"/>
      <c r="FOH114" s="4"/>
      <c r="FOI114" s="4"/>
      <c r="FOJ114" s="4"/>
      <c r="FOK114" s="4"/>
      <c r="FOL114" s="4"/>
      <c r="FOM114" s="4"/>
      <c r="FON114" s="4"/>
      <c r="FOO114" s="4"/>
      <c r="FOP114" s="4"/>
      <c r="FOQ114" s="4"/>
      <c r="FOR114" s="4"/>
      <c r="FOS114" s="4"/>
      <c r="FOT114" s="4"/>
      <c r="FOU114" s="4"/>
      <c r="FOV114" s="4"/>
      <c r="FOW114" s="4"/>
      <c r="FOX114" s="4"/>
      <c r="FOY114" s="4"/>
      <c r="FOZ114" s="4"/>
      <c r="FPA114" s="4"/>
      <c r="FPB114" s="4"/>
      <c r="FPC114" s="4"/>
      <c r="FPD114" s="4"/>
      <c r="FPE114" s="4"/>
      <c r="FPF114" s="4"/>
      <c r="FPG114" s="4"/>
      <c r="FPH114" s="4"/>
      <c r="FPI114" s="4"/>
      <c r="FPJ114" s="4"/>
      <c r="FPK114" s="4"/>
      <c r="FPL114" s="4"/>
      <c r="FPM114" s="4"/>
      <c r="FPN114" s="4"/>
      <c r="FPO114" s="4"/>
      <c r="FPP114" s="4"/>
      <c r="FPQ114" s="4"/>
      <c r="FPR114" s="4"/>
      <c r="FPS114" s="4"/>
      <c r="FPT114" s="4"/>
      <c r="FPU114" s="4"/>
      <c r="FPV114" s="4"/>
      <c r="FPW114" s="4"/>
      <c r="FPX114" s="4"/>
      <c r="FPY114" s="4"/>
      <c r="FPZ114" s="4"/>
      <c r="FQA114" s="4"/>
      <c r="FQB114" s="4"/>
      <c r="FQC114" s="4"/>
      <c r="FQD114" s="4"/>
      <c r="FQE114" s="4"/>
      <c r="FQF114" s="4"/>
      <c r="FQG114" s="4"/>
      <c r="FQH114" s="4"/>
      <c r="FQI114" s="4"/>
      <c r="FQJ114" s="4"/>
      <c r="FQK114" s="4"/>
      <c r="FQL114" s="4"/>
      <c r="FQM114" s="4"/>
      <c r="FQN114" s="4"/>
      <c r="FQO114" s="4"/>
      <c r="FQP114" s="4"/>
      <c r="FQQ114" s="4"/>
      <c r="FQR114" s="4"/>
      <c r="FQS114" s="4"/>
      <c r="FQT114" s="4"/>
      <c r="FQU114" s="4"/>
      <c r="FQV114" s="4"/>
      <c r="FQW114" s="4"/>
      <c r="FQX114" s="4"/>
      <c r="FQY114" s="4"/>
      <c r="FQZ114" s="4"/>
      <c r="FRA114" s="4"/>
      <c r="FRB114" s="4"/>
      <c r="FRC114" s="4"/>
      <c r="FRD114" s="4"/>
      <c r="FRE114" s="4"/>
      <c r="FRF114" s="4"/>
      <c r="FRG114" s="4"/>
      <c r="FRH114" s="4"/>
      <c r="FRI114" s="4"/>
      <c r="FRJ114" s="4"/>
      <c r="FRK114" s="4"/>
      <c r="FRL114" s="4"/>
      <c r="FRM114" s="4"/>
      <c r="FRN114" s="4"/>
      <c r="FRO114" s="4"/>
      <c r="FRP114" s="4"/>
      <c r="FRQ114" s="4"/>
      <c r="FRR114" s="4"/>
      <c r="FRS114" s="4"/>
      <c r="FRT114" s="4"/>
      <c r="FRU114" s="4"/>
      <c r="FRV114" s="4"/>
      <c r="FRW114" s="4"/>
      <c r="FRX114" s="4"/>
      <c r="FRY114" s="4"/>
      <c r="FRZ114" s="4"/>
      <c r="FSA114" s="4"/>
      <c r="FSB114" s="4"/>
      <c r="FSC114" s="4"/>
      <c r="FSD114" s="4"/>
      <c r="FSE114" s="4"/>
      <c r="FSF114" s="4"/>
      <c r="FSG114" s="4"/>
      <c r="FSH114" s="4"/>
      <c r="FSI114" s="4"/>
      <c r="FSJ114" s="4"/>
      <c r="FSK114" s="4"/>
      <c r="FSL114" s="4"/>
      <c r="FSM114" s="4"/>
      <c r="FSN114" s="4"/>
      <c r="FSO114" s="4"/>
      <c r="FSP114" s="4"/>
      <c r="FSQ114" s="4"/>
      <c r="FSR114" s="4"/>
      <c r="FSS114" s="4"/>
      <c r="FST114" s="4"/>
      <c r="FSU114" s="4"/>
      <c r="FSV114" s="4"/>
      <c r="FSW114" s="4"/>
      <c r="FSX114" s="4"/>
      <c r="FSY114" s="4"/>
      <c r="FSZ114" s="4"/>
      <c r="FTA114" s="4"/>
      <c r="FTB114" s="4"/>
      <c r="FTC114" s="4"/>
      <c r="FTD114" s="4"/>
      <c r="FTE114" s="4"/>
      <c r="FTF114" s="4"/>
      <c r="FTG114" s="4"/>
      <c r="FTH114" s="4"/>
      <c r="FTI114" s="4"/>
      <c r="FTJ114" s="4"/>
      <c r="FTK114" s="4"/>
      <c r="FTL114" s="4"/>
      <c r="FTM114" s="4"/>
      <c r="FTN114" s="4"/>
      <c r="FTO114" s="4"/>
      <c r="FTP114" s="4"/>
      <c r="FTQ114" s="4"/>
      <c r="FTR114" s="4"/>
      <c r="FTS114" s="4"/>
      <c r="FTT114" s="4"/>
      <c r="FTU114" s="4"/>
      <c r="FTV114" s="4"/>
      <c r="FTW114" s="4"/>
      <c r="FTX114" s="4"/>
      <c r="FTY114" s="4"/>
      <c r="FTZ114" s="4"/>
      <c r="FUA114" s="4"/>
      <c r="FUB114" s="4"/>
      <c r="FUC114" s="4"/>
      <c r="FUD114" s="4"/>
      <c r="FUE114" s="4"/>
      <c r="FUF114" s="4"/>
      <c r="FUG114" s="4"/>
      <c r="FUH114" s="4"/>
      <c r="FUI114" s="4"/>
      <c r="FUJ114" s="4"/>
      <c r="FUK114" s="4"/>
      <c r="FUL114" s="4"/>
      <c r="FUM114" s="4"/>
      <c r="FUN114" s="4"/>
      <c r="FUO114" s="4"/>
      <c r="FUP114" s="4"/>
      <c r="FUQ114" s="4"/>
      <c r="FUR114" s="4"/>
      <c r="FUS114" s="4"/>
      <c r="FUT114" s="4"/>
      <c r="FUU114" s="4"/>
      <c r="FUV114" s="4"/>
      <c r="FUW114" s="4"/>
      <c r="FUX114" s="4"/>
      <c r="FUY114" s="4"/>
      <c r="FUZ114" s="4"/>
      <c r="FVA114" s="4"/>
      <c r="FVB114" s="4"/>
      <c r="FVC114" s="4"/>
      <c r="FVD114" s="4"/>
      <c r="FVE114" s="4"/>
      <c r="FVF114" s="4"/>
      <c r="FVG114" s="4"/>
      <c r="FVH114" s="4"/>
      <c r="FVI114" s="4"/>
      <c r="FVJ114" s="4"/>
      <c r="FVK114" s="4"/>
      <c r="FVL114" s="4"/>
      <c r="FVM114" s="4"/>
      <c r="FVN114" s="4"/>
      <c r="FVO114" s="4"/>
      <c r="FVP114" s="4"/>
      <c r="FVQ114" s="4"/>
      <c r="FVR114" s="4"/>
      <c r="FVS114" s="4"/>
      <c r="FVT114" s="4"/>
      <c r="FVU114" s="4"/>
      <c r="FVV114" s="4"/>
      <c r="FVW114" s="4"/>
      <c r="FVX114" s="4"/>
      <c r="FVY114" s="4"/>
      <c r="FVZ114" s="4"/>
      <c r="FWA114" s="4"/>
      <c r="FWB114" s="4"/>
      <c r="FWC114" s="4"/>
      <c r="FWD114" s="4"/>
      <c r="FWE114" s="4"/>
      <c r="FWF114" s="4"/>
      <c r="FWG114" s="4"/>
      <c r="FWH114" s="4"/>
      <c r="FWI114" s="4"/>
      <c r="FWJ114" s="4"/>
      <c r="FWK114" s="4"/>
      <c r="FWL114" s="4"/>
      <c r="FWM114" s="4"/>
      <c r="FWN114" s="4"/>
      <c r="FWO114" s="4"/>
      <c r="FWP114" s="4"/>
      <c r="FWQ114" s="4"/>
      <c r="FWR114" s="4"/>
      <c r="FWS114" s="4"/>
      <c r="FWT114" s="4"/>
      <c r="FWU114" s="4"/>
      <c r="FWV114" s="4"/>
      <c r="FWW114" s="4"/>
      <c r="FWX114" s="4"/>
      <c r="FWY114" s="4"/>
      <c r="FWZ114" s="4"/>
      <c r="FXA114" s="4"/>
      <c r="FXB114" s="4"/>
      <c r="FXC114" s="4"/>
      <c r="FXD114" s="4"/>
      <c r="FXE114" s="4"/>
      <c r="FXF114" s="4"/>
      <c r="FXG114" s="4"/>
      <c r="FXH114" s="4"/>
      <c r="FXI114" s="4"/>
      <c r="FXJ114" s="4"/>
      <c r="FXK114" s="4"/>
      <c r="FXL114" s="4"/>
      <c r="FXM114" s="4"/>
      <c r="FXN114" s="4"/>
      <c r="FXO114" s="4"/>
      <c r="FXP114" s="4"/>
      <c r="FXQ114" s="4"/>
      <c r="FXR114" s="4"/>
      <c r="FXS114" s="4"/>
      <c r="FXT114" s="4"/>
      <c r="FXU114" s="4"/>
      <c r="FXV114" s="4"/>
      <c r="FXW114" s="4"/>
      <c r="FXX114" s="4"/>
      <c r="FXY114" s="4"/>
      <c r="FXZ114" s="4"/>
      <c r="FYA114" s="4"/>
      <c r="FYB114" s="4"/>
      <c r="FYC114" s="4"/>
      <c r="FYD114" s="4"/>
      <c r="FYE114" s="4"/>
      <c r="FYF114" s="4"/>
      <c r="FYG114" s="4"/>
      <c r="FYH114" s="4"/>
      <c r="FYI114" s="4"/>
      <c r="FYJ114" s="4"/>
      <c r="FYK114" s="4"/>
      <c r="FYL114" s="4"/>
      <c r="FYM114" s="4"/>
      <c r="FYN114" s="4"/>
      <c r="FYO114" s="4"/>
      <c r="FYP114" s="4"/>
      <c r="FYQ114" s="4"/>
      <c r="FYR114" s="4"/>
      <c r="FYS114" s="4"/>
      <c r="FYT114" s="4"/>
      <c r="FYU114" s="4"/>
      <c r="FYV114" s="4"/>
      <c r="FYW114" s="4"/>
      <c r="FYX114" s="4"/>
      <c r="FYY114" s="4"/>
      <c r="FYZ114" s="4"/>
      <c r="FZA114" s="4"/>
      <c r="FZB114" s="4"/>
      <c r="FZC114" s="4"/>
      <c r="FZD114" s="4"/>
      <c r="FZE114" s="4"/>
      <c r="FZF114" s="4"/>
      <c r="FZG114" s="4"/>
      <c r="FZH114" s="4"/>
      <c r="FZI114" s="4"/>
      <c r="FZJ114" s="4"/>
      <c r="FZK114" s="4"/>
      <c r="FZL114" s="4"/>
      <c r="FZM114" s="4"/>
      <c r="FZN114" s="4"/>
      <c r="FZO114" s="4"/>
      <c r="FZP114" s="4"/>
      <c r="FZQ114" s="4"/>
      <c r="FZR114" s="4"/>
      <c r="FZS114" s="4"/>
      <c r="FZT114" s="4"/>
      <c r="FZU114" s="4"/>
      <c r="FZV114" s="4"/>
      <c r="FZW114" s="4"/>
      <c r="FZX114" s="4"/>
      <c r="FZY114" s="4"/>
      <c r="FZZ114" s="4"/>
      <c r="GAA114" s="4"/>
      <c r="GAB114" s="4"/>
      <c r="GAC114" s="4"/>
      <c r="GAD114" s="4"/>
      <c r="GAE114" s="4"/>
      <c r="GAF114" s="4"/>
      <c r="GAG114" s="4"/>
      <c r="GAH114" s="4"/>
      <c r="GAI114" s="4"/>
      <c r="GAJ114" s="4"/>
      <c r="GAK114" s="4"/>
      <c r="GAL114" s="4"/>
      <c r="GAM114" s="4"/>
      <c r="GAN114" s="4"/>
      <c r="GAO114" s="4"/>
      <c r="GAP114" s="4"/>
      <c r="GAQ114" s="4"/>
      <c r="GAR114" s="4"/>
      <c r="GAS114" s="4"/>
      <c r="GAT114" s="4"/>
      <c r="GAU114" s="4"/>
      <c r="GAV114" s="4"/>
      <c r="GAW114" s="4"/>
      <c r="GAX114" s="4"/>
      <c r="GAY114" s="4"/>
      <c r="GAZ114" s="4"/>
      <c r="GBA114" s="4"/>
      <c r="GBB114" s="4"/>
      <c r="GBC114" s="4"/>
      <c r="GBD114" s="4"/>
      <c r="GBE114" s="4"/>
      <c r="GBF114" s="4"/>
      <c r="GBG114" s="4"/>
      <c r="GBH114" s="4"/>
      <c r="GBI114" s="4"/>
      <c r="GBJ114" s="4"/>
      <c r="GBK114" s="4"/>
      <c r="GBL114" s="4"/>
      <c r="GBM114" s="4"/>
      <c r="GBN114" s="4"/>
      <c r="GBO114" s="4"/>
      <c r="GBP114" s="4"/>
      <c r="GBQ114" s="4"/>
      <c r="GBR114" s="4"/>
      <c r="GBS114" s="4"/>
      <c r="GBT114" s="4"/>
      <c r="GBU114" s="4"/>
      <c r="GBV114" s="4"/>
      <c r="GBW114" s="4"/>
      <c r="GBX114" s="4"/>
      <c r="GBY114" s="4"/>
      <c r="GBZ114" s="4"/>
      <c r="GCA114" s="4"/>
      <c r="GCB114" s="4"/>
      <c r="GCC114" s="4"/>
      <c r="GCD114" s="4"/>
      <c r="GCE114" s="4"/>
      <c r="GCF114" s="4"/>
      <c r="GCG114" s="4"/>
      <c r="GCH114" s="4"/>
      <c r="GCI114" s="4"/>
      <c r="GCJ114" s="4"/>
      <c r="GCK114" s="4"/>
      <c r="GCL114" s="4"/>
      <c r="GCM114" s="4"/>
      <c r="GCN114" s="4"/>
      <c r="GCO114" s="4"/>
      <c r="GCP114" s="4"/>
      <c r="GCQ114" s="4"/>
      <c r="GCR114" s="4"/>
      <c r="GCS114" s="4"/>
      <c r="GCT114" s="4"/>
      <c r="GCU114" s="4"/>
      <c r="GCV114" s="4"/>
      <c r="GCW114" s="4"/>
      <c r="GCX114" s="4"/>
      <c r="GCY114" s="4"/>
      <c r="GCZ114" s="4"/>
      <c r="GDA114" s="4"/>
      <c r="GDB114" s="4"/>
      <c r="GDC114" s="4"/>
      <c r="GDD114" s="4"/>
      <c r="GDE114" s="4"/>
      <c r="GDF114" s="4"/>
      <c r="GDG114" s="4"/>
      <c r="GDH114" s="4"/>
      <c r="GDI114" s="4"/>
      <c r="GDJ114" s="4"/>
      <c r="GDK114" s="4"/>
      <c r="GDL114" s="4"/>
      <c r="GDM114" s="4"/>
      <c r="GDN114" s="4"/>
      <c r="GDO114" s="4"/>
      <c r="GDP114" s="4"/>
      <c r="GDQ114" s="4"/>
      <c r="GDR114" s="4"/>
      <c r="GDS114" s="4"/>
      <c r="GDT114" s="4"/>
      <c r="GDU114" s="4"/>
      <c r="GDV114" s="4"/>
      <c r="GDW114" s="4"/>
      <c r="GDX114" s="4"/>
      <c r="GDY114" s="4"/>
      <c r="GDZ114" s="4"/>
      <c r="GEA114" s="4"/>
      <c r="GEB114" s="4"/>
      <c r="GEC114" s="4"/>
      <c r="GED114" s="4"/>
      <c r="GEE114" s="4"/>
      <c r="GEF114" s="4"/>
      <c r="GEG114" s="4"/>
      <c r="GEH114" s="4"/>
      <c r="GEI114" s="4"/>
      <c r="GEJ114" s="4"/>
      <c r="GEK114" s="4"/>
      <c r="GEL114" s="4"/>
      <c r="GEM114" s="4"/>
      <c r="GEN114" s="4"/>
      <c r="GEO114" s="4"/>
      <c r="GEP114" s="4"/>
      <c r="GEQ114" s="4"/>
      <c r="GER114" s="4"/>
      <c r="GES114" s="4"/>
      <c r="GET114" s="4"/>
      <c r="GEU114" s="4"/>
      <c r="GEV114" s="4"/>
      <c r="GEW114" s="4"/>
      <c r="GEX114" s="4"/>
      <c r="GEY114" s="4"/>
      <c r="GEZ114" s="4"/>
      <c r="GFA114" s="4"/>
      <c r="GFB114" s="4"/>
      <c r="GFC114" s="4"/>
      <c r="GFD114" s="4"/>
      <c r="GFE114" s="4"/>
      <c r="GFF114" s="4"/>
      <c r="GFG114" s="4"/>
      <c r="GFH114" s="4"/>
      <c r="GFI114" s="4"/>
      <c r="GFJ114" s="4"/>
      <c r="GFK114" s="4"/>
      <c r="GFL114" s="4"/>
      <c r="GFM114" s="4"/>
      <c r="GFN114" s="4"/>
      <c r="GFO114" s="4"/>
      <c r="GFP114" s="4"/>
      <c r="GFQ114" s="4"/>
      <c r="GFR114" s="4"/>
      <c r="GFS114" s="4"/>
      <c r="GFT114" s="4"/>
      <c r="GFU114" s="4"/>
      <c r="GFV114" s="4"/>
      <c r="GFW114" s="4"/>
      <c r="GFX114" s="4"/>
      <c r="GFY114" s="4"/>
      <c r="GFZ114" s="4"/>
      <c r="GGA114" s="4"/>
      <c r="GGB114" s="4"/>
      <c r="GGC114" s="4"/>
      <c r="GGD114" s="4"/>
      <c r="GGE114" s="4"/>
      <c r="GGF114" s="4"/>
      <c r="GGG114" s="4"/>
      <c r="GGH114" s="4"/>
      <c r="GGI114" s="4"/>
      <c r="GGJ114" s="4"/>
      <c r="GGK114" s="4"/>
      <c r="GGL114" s="4"/>
      <c r="GGM114" s="4"/>
      <c r="GGN114" s="4"/>
      <c r="GGO114" s="4"/>
      <c r="GGP114" s="4"/>
      <c r="GGQ114" s="4"/>
      <c r="GGR114" s="4"/>
      <c r="GGS114" s="4"/>
      <c r="GGT114" s="4"/>
      <c r="GGU114" s="4"/>
      <c r="GGV114" s="4"/>
      <c r="GGW114" s="4"/>
      <c r="GGX114" s="4"/>
      <c r="GGY114" s="4"/>
      <c r="GGZ114" s="4"/>
      <c r="GHA114" s="4"/>
      <c r="GHB114" s="4"/>
      <c r="GHC114" s="4"/>
      <c r="GHD114" s="4"/>
      <c r="GHE114" s="4"/>
      <c r="GHF114" s="4"/>
      <c r="GHG114" s="4"/>
      <c r="GHH114" s="4"/>
      <c r="GHI114" s="4"/>
      <c r="GHJ114" s="4"/>
      <c r="GHK114" s="4"/>
      <c r="GHL114" s="4"/>
      <c r="GHM114" s="4"/>
      <c r="GHN114" s="4"/>
      <c r="GHO114" s="4"/>
      <c r="GHP114" s="4"/>
      <c r="GHQ114" s="4"/>
      <c r="GHR114" s="4"/>
      <c r="GHS114" s="4"/>
      <c r="GHT114" s="4"/>
      <c r="GHU114" s="4"/>
      <c r="GHV114" s="4"/>
      <c r="GHW114" s="4"/>
      <c r="GHX114" s="4"/>
      <c r="GHY114" s="4"/>
      <c r="GHZ114" s="4"/>
      <c r="GIA114" s="4"/>
      <c r="GIB114" s="4"/>
      <c r="GIC114" s="4"/>
      <c r="GID114" s="4"/>
      <c r="GIE114" s="4"/>
      <c r="GIF114" s="4"/>
      <c r="GIG114" s="4"/>
      <c r="GIH114" s="4"/>
      <c r="GII114" s="4"/>
      <c r="GIJ114" s="4"/>
      <c r="GIK114" s="4"/>
      <c r="GIL114" s="4"/>
      <c r="GIM114" s="4"/>
      <c r="GIN114" s="4"/>
      <c r="GIO114" s="4"/>
      <c r="GIP114" s="4"/>
      <c r="GIQ114" s="4"/>
      <c r="GIR114" s="4"/>
      <c r="GIS114" s="4"/>
      <c r="GIT114" s="4"/>
      <c r="GIU114" s="4"/>
      <c r="GIV114" s="4"/>
      <c r="GIW114" s="4"/>
      <c r="GIX114" s="4"/>
      <c r="GIY114" s="4"/>
      <c r="GIZ114" s="4"/>
      <c r="GJA114" s="4"/>
      <c r="GJB114" s="4"/>
      <c r="GJC114" s="4"/>
      <c r="GJD114" s="4"/>
      <c r="GJE114" s="4"/>
      <c r="GJF114" s="4"/>
      <c r="GJG114" s="4"/>
      <c r="GJH114" s="4"/>
      <c r="GJI114" s="4"/>
      <c r="GJJ114" s="4"/>
      <c r="GJK114" s="4"/>
      <c r="GJL114" s="4"/>
      <c r="GJM114" s="4"/>
      <c r="GJN114" s="4"/>
      <c r="GJO114" s="4"/>
      <c r="GJP114" s="4"/>
      <c r="GJQ114" s="4"/>
      <c r="GJR114" s="4"/>
      <c r="GJS114" s="4"/>
      <c r="GJT114" s="4"/>
      <c r="GJU114" s="4"/>
      <c r="GJV114" s="4"/>
      <c r="GJW114" s="4"/>
      <c r="GJX114" s="4"/>
      <c r="GJY114" s="4"/>
      <c r="GJZ114" s="4"/>
      <c r="GKA114" s="4"/>
      <c r="GKB114" s="4"/>
      <c r="GKC114" s="4"/>
      <c r="GKD114" s="4"/>
      <c r="GKE114" s="4"/>
      <c r="GKF114" s="4"/>
      <c r="GKG114" s="4"/>
      <c r="GKH114" s="4"/>
      <c r="GKI114" s="4"/>
      <c r="GKJ114" s="4"/>
      <c r="GKK114" s="4"/>
      <c r="GKL114" s="4"/>
      <c r="GKM114" s="4"/>
      <c r="GKN114" s="4"/>
      <c r="GKO114" s="4"/>
      <c r="GKP114" s="4"/>
      <c r="GKQ114" s="4"/>
      <c r="GKR114" s="4"/>
      <c r="GKS114" s="4"/>
      <c r="GKT114" s="4"/>
      <c r="GKU114" s="4"/>
      <c r="GKV114" s="4"/>
      <c r="GKW114" s="4"/>
      <c r="GKX114" s="4"/>
      <c r="GKY114" s="4"/>
      <c r="GKZ114" s="4"/>
      <c r="GLA114" s="4"/>
      <c r="GLB114" s="4"/>
      <c r="GLC114" s="4"/>
      <c r="GLD114" s="4"/>
      <c r="GLE114" s="4"/>
      <c r="GLF114" s="4"/>
      <c r="GLG114" s="4"/>
      <c r="GLH114" s="4"/>
      <c r="GLI114" s="4"/>
      <c r="GLJ114" s="4"/>
      <c r="GLK114" s="4"/>
      <c r="GLL114" s="4"/>
      <c r="GLM114" s="4"/>
      <c r="GLN114" s="4"/>
      <c r="GLO114" s="4"/>
      <c r="GLP114" s="4"/>
      <c r="GLQ114" s="4"/>
      <c r="GLR114" s="4"/>
      <c r="GLS114" s="4"/>
      <c r="GLT114" s="4"/>
      <c r="GLU114" s="4"/>
      <c r="GLV114" s="4"/>
      <c r="GLW114" s="4"/>
      <c r="GLX114" s="4"/>
      <c r="GLY114" s="4"/>
      <c r="GLZ114" s="4"/>
      <c r="GMA114" s="4"/>
      <c r="GMB114" s="4"/>
      <c r="GMC114" s="4"/>
      <c r="GMD114" s="4"/>
      <c r="GME114" s="4"/>
      <c r="GMF114" s="4"/>
      <c r="GMG114" s="4"/>
      <c r="GMH114" s="4"/>
      <c r="GMI114" s="4"/>
      <c r="GMJ114" s="4"/>
      <c r="GMK114" s="4"/>
      <c r="GML114" s="4"/>
      <c r="GMM114" s="4"/>
      <c r="GMN114" s="4"/>
      <c r="GMO114" s="4"/>
      <c r="GMP114" s="4"/>
      <c r="GMQ114" s="4"/>
      <c r="GMR114" s="4"/>
      <c r="GMS114" s="4"/>
      <c r="GMT114" s="4"/>
      <c r="GMU114" s="4"/>
      <c r="GMV114" s="4"/>
      <c r="GMW114" s="4"/>
      <c r="GMX114" s="4"/>
      <c r="GMY114" s="4"/>
      <c r="GMZ114" s="4"/>
      <c r="GNA114" s="4"/>
      <c r="GNB114" s="4"/>
      <c r="GNC114" s="4"/>
      <c r="GND114" s="4"/>
      <c r="GNE114" s="4"/>
      <c r="GNF114" s="4"/>
      <c r="GNG114" s="4"/>
      <c r="GNH114" s="4"/>
      <c r="GNI114" s="4"/>
      <c r="GNJ114" s="4"/>
      <c r="GNK114" s="4"/>
      <c r="GNL114" s="4"/>
      <c r="GNM114" s="4"/>
      <c r="GNN114" s="4"/>
      <c r="GNO114" s="4"/>
      <c r="GNP114" s="4"/>
      <c r="GNQ114" s="4"/>
      <c r="GNR114" s="4"/>
      <c r="GNS114" s="4"/>
      <c r="GNT114" s="4"/>
      <c r="GNU114" s="4"/>
      <c r="GNV114" s="4"/>
      <c r="GNW114" s="4"/>
      <c r="GNX114" s="4"/>
      <c r="GNY114" s="4"/>
      <c r="GNZ114" s="4"/>
      <c r="GOA114" s="4"/>
      <c r="GOB114" s="4"/>
      <c r="GOC114" s="4"/>
      <c r="GOD114" s="4"/>
      <c r="GOE114" s="4"/>
      <c r="GOF114" s="4"/>
      <c r="GOG114" s="4"/>
      <c r="GOH114" s="4"/>
      <c r="GOI114" s="4"/>
      <c r="GOJ114" s="4"/>
      <c r="GOK114" s="4"/>
      <c r="GOL114" s="4"/>
      <c r="GOM114" s="4"/>
      <c r="GON114" s="4"/>
      <c r="GOO114" s="4"/>
      <c r="GOP114" s="4"/>
      <c r="GOQ114" s="4"/>
      <c r="GOR114" s="4"/>
      <c r="GOS114" s="4"/>
      <c r="GOT114" s="4"/>
      <c r="GOU114" s="4"/>
      <c r="GOV114" s="4"/>
      <c r="GOW114" s="4"/>
      <c r="GOX114" s="4"/>
      <c r="GOY114" s="4"/>
      <c r="GOZ114" s="4"/>
      <c r="GPA114" s="4"/>
      <c r="GPB114" s="4"/>
      <c r="GPC114" s="4"/>
      <c r="GPD114" s="4"/>
      <c r="GPE114" s="4"/>
      <c r="GPF114" s="4"/>
      <c r="GPG114" s="4"/>
      <c r="GPH114" s="4"/>
      <c r="GPI114" s="4"/>
      <c r="GPJ114" s="4"/>
      <c r="GPK114" s="4"/>
      <c r="GPL114" s="4"/>
      <c r="GPM114" s="4"/>
      <c r="GPN114" s="4"/>
      <c r="GPO114" s="4"/>
      <c r="GPP114" s="4"/>
      <c r="GPQ114" s="4"/>
      <c r="GPR114" s="4"/>
      <c r="GPS114" s="4"/>
      <c r="GPT114" s="4"/>
      <c r="GPU114" s="4"/>
      <c r="GPV114" s="4"/>
      <c r="GPW114" s="4"/>
      <c r="GPX114" s="4"/>
      <c r="GPY114" s="4"/>
      <c r="GPZ114" s="4"/>
      <c r="GQA114" s="4"/>
      <c r="GQB114" s="4"/>
      <c r="GQC114" s="4"/>
      <c r="GQD114" s="4"/>
      <c r="GQE114" s="4"/>
      <c r="GQF114" s="4"/>
      <c r="GQG114" s="4"/>
      <c r="GQH114" s="4"/>
      <c r="GQI114" s="4"/>
      <c r="GQJ114" s="4"/>
      <c r="GQK114" s="4"/>
      <c r="GQL114" s="4"/>
      <c r="GQM114" s="4"/>
      <c r="GQN114" s="4"/>
      <c r="GQO114" s="4"/>
      <c r="GQP114" s="4"/>
      <c r="GQQ114" s="4"/>
      <c r="GQR114" s="4"/>
      <c r="GQS114" s="4"/>
      <c r="GQT114" s="4"/>
      <c r="GQU114" s="4"/>
      <c r="GQV114" s="4"/>
      <c r="GQW114" s="4"/>
      <c r="GQX114" s="4"/>
      <c r="GQY114" s="4"/>
      <c r="GQZ114" s="4"/>
      <c r="GRA114" s="4"/>
      <c r="GRB114" s="4"/>
      <c r="GRC114" s="4"/>
      <c r="GRD114" s="4"/>
      <c r="GRE114" s="4"/>
      <c r="GRF114" s="4"/>
      <c r="GRG114" s="4"/>
      <c r="GRH114" s="4"/>
      <c r="GRI114" s="4"/>
      <c r="GRJ114" s="4"/>
      <c r="GRK114" s="4"/>
      <c r="GRL114" s="4"/>
      <c r="GRM114" s="4"/>
      <c r="GRN114" s="4"/>
      <c r="GRO114" s="4"/>
      <c r="GRP114" s="4"/>
      <c r="GRQ114" s="4"/>
      <c r="GRR114" s="4"/>
      <c r="GRS114" s="4"/>
      <c r="GRT114" s="4"/>
      <c r="GRU114" s="4"/>
      <c r="GRV114" s="4"/>
      <c r="GRW114" s="4"/>
      <c r="GRX114" s="4"/>
      <c r="GRY114" s="4"/>
      <c r="GRZ114" s="4"/>
      <c r="GSA114" s="4"/>
      <c r="GSB114" s="4"/>
      <c r="GSC114" s="4"/>
      <c r="GSD114" s="4"/>
      <c r="GSE114" s="4"/>
      <c r="GSF114" s="4"/>
      <c r="GSG114" s="4"/>
      <c r="GSH114" s="4"/>
      <c r="GSI114" s="4"/>
      <c r="GSJ114" s="4"/>
      <c r="GSK114" s="4"/>
      <c r="GSL114" s="4"/>
      <c r="GSM114" s="4"/>
      <c r="GSN114" s="4"/>
      <c r="GSO114" s="4"/>
      <c r="GSP114" s="4"/>
      <c r="GSQ114" s="4"/>
      <c r="GSR114" s="4"/>
      <c r="GSS114" s="4"/>
      <c r="GST114" s="4"/>
      <c r="GSU114" s="4"/>
      <c r="GSV114" s="4"/>
      <c r="GSW114" s="4"/>
      <c r="GSX114" s="4"/>
      <c r="GSY114" s="4"/>
      <c r="GSZ114" s="4"/>
      <c r="GTA114" s="4"/>
      <c r="GTB114" s="4"/>
      <c r="GTC114" s="4"/>
      <c r="GTD114" s="4"/>
      <c r="GTE114" s="4"/>
      <c r="GTF114" s="4"/>
      <c r="GTG114" s="4"/>
      <c r="GTH114" s="4"/>
      <c r="GTI114" s="4"/>
      <c r="GTJ114" s="4"/>
      <c r="GTK114" s="4"/>
      <c r="GTL114" s="4"/>
      <c r="GTM114" s="4"/>
      <c r="GTN114" s="4"/>
      <c r="GTO114" s="4"/>
      <c r="GTP114" s="4"/>
      <c r="GTQ114" s="4"/>
      <c r="GTR114" s="4"/>
      <c r="GTS114" s="4"/>
      <c r="GTT114" s="4"/>
      <c r="GTU114" s="4"/>
      <c r="GTV114" s="4"/>
      <c r="GTW114" s="4"/>
      <c r="GTX114" s="4"/>
      <c r="GTY114" s="4"/>
      <c r="GTZ114" s="4"/>
      <c r="GUA114" s="4"/>
      <c r="GUB114" s="4"/>
      <c r="GUC114" s="4"/>
      <c r="GUD114" s="4"/>
      <c r="GUE114" s="4"/>
      <c r="GUF114" s="4"/>
      <c r="GUG114" s="4"/>
      <c r="GUH114" s="4"/>
      <c r="GUI114" s="4"/>
      <c r="GUJ114" s="4"/>
      <c r="GUK114" s="4"/>
      <c r="GUL114" s="4"/>
      <c r="GUM114" s="4"/>
      <c r="GUN114" s="4"/>
      <c r="GUO114" s="4"/>
      <c r="GUP114" s="4"/>
      <c r="GUQ114" s="4"/>
      <c r="GUR114" s="4"/>
      <c r="GUS114" s="4"/>
      <c r="GUT114" s="4"/>
      <c r="GUU114" s="4"/>
      <c r="GUV114" s="4"/>
      <c r="GUW114" s="4"/>
      <c r="GUX114" s="4"/>
      <c r="GUY114" s="4"/>
      <c r="GUZ114" s="4"/>
      <c r="GVA114" s="4"/>
      <c r="GVB114" s="4"/>
      <c r="GVC114" s="4"/>
      <c r="GVD114" s="4"/>
      <c r="GVE114" s="4"/>
      <c r="GVF114" s="4"/>
      <c r="GVG114" s="4"/>
      <c r="GVH114" s="4"/>
      <c r="GVI114" s="4"/>
      <c r="GVJ114" s="4"/>
      <c r="GVK114" s="4"/>
      <c r="GVL114" s="4"/>
      <c r="GVM114" s="4"/>
      <c r="GVN114" s="4"/>
      <c r="GVO114" s="4"/>
      <c r="GVP114" s="4"/>
      <c r="GVQ114" s="4"/>
      <c r="GVR114" s="4"/>
      <c r="GVS114" s="4"/>
      <c r="GVT114" s="4"/>
      <c r="GVU114" s="4"/>
      <c r="GVV114" s="4"/>
      <c r="GVW114" s="4"/>
      <c r="GVX114" s="4"/>
      <c r="GVY114" s="4"/>
      <c r="GVZ114" s="4"/>
      <c r="GWA114" s="4"/>
      <c r="GWB114" s="4"/>
      <c r="GWC114" s="4"/>
      <c r="GWD114" s="4"/>
      <c r="GWE114" s="4"/>
      <c r="GWF114" s="4"/>
      <c r="GWG114" s="4"/>
      <c r="GWH114" s="4"/>
      <c r="GWI114" s="4"/>
      <c r="GWJ114" s="4"/>
      <c r="GWK114" s="4"/>
      <c r="GWL114" s="4"/>
      <c r="GWM114" s="4"/>
      <c r="GWN114" s="4"/>
      <c r="GWO114" s="4"/>
      <c r="GWP114" s="4"/>
      <c r="GWQ114" s="4"/>
      <c r="GWR114" s="4"/>
      <c r="GWS114" s="4"/>
      <c r="GWT114" s="4"/>
      <c r="GWU114" s="4"/>
      <c r="GWV114" s="4"/>
      <c r="GWW114" s="4"/>
      <c r="GWX114" s="4"/>
      <c r="GWY114" s="4"/>
      <c r="GWZ114" s="4"/>
      <c r="GXA114" s="4"/>
      <c r="GXB114" s="4"/>
      <c r="GXC114" s="4"/>
      <c r="GXD114" s="4"/>
      <c r="GXE114" s="4"/>
      <c r="GXF114" s="4"/>
      <c r="GXG114" s="4"/>
      <c r="GXH114" s="4"/>
      <c r="GXI114" s="4"/>
      <c r="GXJ114" s="4"/>
      <c r="GXK114" s="4"/>
      <c r="GXL114" s="4"/>
      <c r="GXM114" s="4"/>
      <c r="GXN114" s="4"/>
      <c r="GXO114" s="4"/>
      <c r="GXP114" s="4"/>
      <c r="GXQ114" s="4"/>
      <c r="GXR114" s="4"/>
      <c r="GXS114" s="4"/>
      <c r="GXT114" s="4"/>
      <c r="GXU114" s="4"/>
      <c r="GXV114" s="4"/>
      <c r="GXW114" s="4"/>
      <c r="GXX114" s="4"/>
      <c r="GXY114" s="4"/>
      <c r="GXZ114" s="4"/>
      <c r="GYA114" s="4"/>
      <c r="GYB114" s="4"/>
      <c r="GYC114" s="4"/>
      <c r="GYD114" s="4"/>
      <c r="GYE114" s="4"/>
      <c r="GYF114" s="4"/>
      <c r="GYG114" s="4"/>
      <c r="GYH114" s="4"/>
      <c r="GYI114" s="4"/>
      <c r="GYJ114" s="4"/>
      <c r="GYK114" s="4"/>
      <c r="GYL114" s="4"/>
      <c r="GYM114" s="4"/>
      <c r="GYN114" s="4"/>
      <c r="GYO114" s="4"/>
      <c r="GYP114" s="4"/>
      <c r="GYQ114" s="4"/>
      <c r="GYR114" s="4"/>
      <c r="GYS114" s="4"/>
      <c r="GYT114" s="4"/>
      <c r="GYU114" s="4"/>
      <c r="GYV114" s="4"/>
      <c r="GYW114" s="4"/>
      <c r="GYX114" s="4"/>
      <c r="GYY114" s="4"/>
      <c r="GYZ114" s="4"/>
      <c r="GZA114" s="4"/>
      <c r="GZB114" s="4"/>
      <c r="GZC114" s="4"/>
      <c r="GZD114" s="4"/>
      <c r="GZE114" s="4"/>
      <c r="GZF114" s="4"/>
      <c r="GZG114" s="4"/>
      <c r="GZH114" s="4"/>
      <c r="GZI114" s="4"/>
      <c r="GZJ114" s="4"/>
      <c r="GZK114" s="4"/>
      <c r="GZL114" s="4"/>
      <c r="GZM114" s="4"/>
      <c r="GZN114" s="4"/>
      <c r="GZO114" s="4"/>
      <c r="GZP114" s="4"/>
      <c r="GZQ114" s="4"/>
      <c r="GZR114" s="4"/>
      <c r="GZS114" s="4"/>
      <c r="GZT114" s="4"/>
      <c r="GZU114" s="4"/>
      <c r="GZV114" s="4"/>
      <c r="GZW114" s="4"/>
      <c r="GZX114" s="4"/>
      <c r="GZY114" s="4"/>
      <c r="GZZ114" s="4"/>
      <c r="HAA114" s="4"/>
      <c r="HAB114" s="4"/>
      <c r="HAC114" s="4"/>
      <c r="HAD114" s="4"/>
      <c r="HAE114" s="4"/>
      <c r="HAF114" s="4"/>
      <c r="HAG114" s="4"/>
      <c r="HAH114" s="4"/>
      <c r="HAI114" s="4"/>
      <c r="HAJ114" s="4"/>
      <c r="HAK114" s="4"/>
      <c r="HAL114" s="4"/>
      <c r="HAM114" s="4"/>
      <c r="HAN114" s="4"/>
      <c r="HAO114" s="4"/>
      <c r="HAP114" s="4"/>
      <c r="HAQ114" s="4"/>
      <c r="HAR114" s="4"/>
      <c r="HAS114" s="4"/>
      <c r="HAT114" s="4"/>
      <c r="HAU114" s="4"/>
      <c r="HAV114" s="4"/>
      <c r="HAW114" s="4"/>
      <c r="HAX114" s="4"/>
      <c r="HAY114" s="4"/>
      <c r="HAZ114" s="4"/>
      <c r="HBA114" s="4"/>
      <c r="HBB114" s="4"/>
      <c r="HBC114" s="4"/>
      <c r="HBD114" s="4"/>
      <c r="HBE114" s="4"/>
      <c r="HBF114" s="4"/>
      <c r="HBG114" s="4"/>
      <c r="HBH114" s="4"/>
      <c r="HBI114" s="4"/>
      <c r="HBJ114" s="4"/>
      <c r="HBK114" s="4"/>
      <c r="HBL114" s="4"/>
      <c r="HBM114" s="4"/>
      <c r="HBN114" s="4"/>
      <c r="HBO114" s="4"/>
      <c r="HBP114" s="4"/>
      <c r="HBQ114" s="4"/>
      <c r="HBR114" s="4"/>
      <c r="HBS114" s="4"/>
      <c r="HBT114" s="4"/>
      <c r="HBU114" s="4"/>
      <c r="HBV114" s="4"/>
      <c r="HBW114" s="4"/>
      <c r="HBX114" s="4"/>
      <c r="HBY114" s="4"/>
      <c r="HBZ114" s="4"/>
      <c r="HCA114" s="4"/>
      <c r="HCB114" s="4"/>
      <c r="HCC114" s="4"/>
      <c r="HCD114" s="4"/>
      <c r="HCE114" s="4"/>
      <c r="HCF114" s="4"/>
      <c r="HCG114" s="4"/>
      <c r="HCH114" s="4"/>
      <c r="HCI114" s="4"/>
      <c r="HCJ114" s="4"/>
      <c r="HCK114" s="4"/>
      <c r="HCL114" s="4"/>
      <c r="HCM114" s="4"/>
      <c r="HCN114" s="4"/>
      <c r="HCO114" s="4"/>
      <c r="HCP114" s="4"/>
      <c r="HCQ114" s="4"/>
      <c r="HCR114" s="4"/>
      <c r="HCS114" s="4"/>
      <c r="HCT114" s="4"/>
      <c r="HCU114" s="4"/>
      <c r="HCV114" s="4"/>
      <c r="HCW114" s="4"/>
      <c r="HCX114" s="4"/>
      <c r="HCY114" s="4"/>
      <c r="HCZ114" s="4"/>
      <c r="HDA114" s="4"/>
      <c r="HDB114" s="4"/>
      <c r="HDC114" s="4"/>
      <c r="HDD114" s="4"/>
      <c r="HDE114" s="4"/>
      <c r="HDF114" s="4"/>
      <c r="HDG114" s="4"/>
      <c r="HDH114" s="4"/>
      <c r="HDI114" s="4"/>
      <c r="HDJ114" s="4"/>
      <c r="HDK114" s="4"/>
      <c r="HDL114" s="4"/>
      <c r="HDM114" s="4"/>
      <c r="HDN114" s="4"/>
      <c r="HDO114" s="4"/>
      <c r="HDP114" s="4"/>
      <c r="HDQ114" s="4"/>
      <c r="HDR114" s="4"/>
      <c r="HDS114" s="4"/>
      <c r="HDT114" s="4"/>
      <c r="HDU114" s="4"/>
      <c r="HDV114" s="4"/>
      <c r="HDW114" s="4"/>
      <c r="HDX114" s="4"/>
      <c r="HDY114" s="4"/>
      <c r="HDZ114" s="4"/>
      <c r="HEA114" s="4"/>
      <c r="HEB114" s="4"/>
      <c r="HEC114" s="4"/>
      <c r="HED114" s="4"/>
      <c r="HEE114" s="4"/>
      <c r="HEF114" s="4"/>
      <c r="HEG114" s="4"/>
      <c r="HEH114" s="4"/>
      <c r="HEI114" s="4"/>
      <c r="HEJ114" s="4"/>
      <c r="HEK114" s="4"/>
      <c r="HEL114" s="4"/>
      <c r="HEM114" s="4"/>
      <c r="HEN114" s="4"/>
      <c r="HEO114" s="4"/>
      <c r="HEP114" s="4"/>
      <c r="HEQ114" s="4"/>
      <c r="HER114" s="4"/>
      <c r="HES114" s="4"/>
      <c r="HET114" s="4"/>
      <c r="HEU114" s="4"/>
      <c r="HEV114" s="4"/>
      <c r="HEW114" s="4"/>
      <c r="HEX114" s="4"/>
      <c r="HEY114" s="4"/>
      <c r="HEZ114" s="4"/>
      <c r="HFA114" s="4"/>
      <c r="HFB114" s="4"/>
      <c r="HFC114" s="4"/>
      <c r="HFD114" s="4"/>
      <c r="HFE114" s="4"/>
      <c r="HFF114" s="4"/>
      <c r="HFG114" s="4"/>
      <c r="HFH114" s="4"/>
      <c r="HFI114" s="4"/>
      <c r="HFJ114" s="4"/>
      <c r="HFK114" s="4"/>
      <c r="HFL114" s="4"/>
      <c r="HFM114" s="4"/>
      <c r="HFN114" s="4"/>
      <c r="HFO114" s="4"/>
      <c r="HFP114" s="4"/>
      <c r="HFQ114" s="4"/>
      <c r="HFR114" s="4"/>
      <c r="HFS114" s="4"/>
      <c r="HFT114" s="4"/>
      <c r="HFU114" s="4"/>
      <c r="HFV114" s="4"/>
      <c r="HFW114" s="4"/>
      <c r="HFX114" s="4"/>
      <c r="HFY114" s="4"/>
      <c r="HFZ114" s="4"/>
      <c r="HGA114" s="4"/>
      <c r="HGB114" s="4"/>
      <c r="HGC114" s="4"/>
      <c r="HGD114" s="4"/>
      <c r="HGE114" s="4"/>
      <c r="HGF114" s="4"/>
      <c r="HGG114" s="4"/>
      <c r="HGH114" s="4"/>
      <c r="HGI114" s="4"/>
      <c r="HGJ114" s="4"/>
      <c r="HGK114" s="4"/>
      <c r="HGL114" s="4"/>
      <c r="HGM114" s="4"/>
      <c r="HGN114" s="4"/>
      <c r="HGO114" s="4"/>
      <c r="HGP114" s="4"/>
      <c r="HGQ114" s="4"/>
      <c r="HGR114" s="4"/>
      <c r="HGS114" s="4"/>
      <c r="HGT114" s="4"/>
      <c r="HGU114" s="4"/>
      <c r="HGV114" s="4"/>
      <c r="HGW114" s="4"/>
      <c r="HGX114" s="4"/>
      <c r="HGY114" s="4"/>
      <c r="HGZ114" s="4"/>
      <c r="HHA114" s="4"/>
      <c r="HHB114" s="4"/>
      <c r="HHC114" s="4"/>
      <c r="HHD114" s="4"/>
      <c r="HHE114" s="4"/>
      <c r="HHF114" s="4"/>
      <c r="HHG114" s="4"/>
      <c r="HHH114" s="4"/>
      <c r="HHI114" s="4"/>
      <c r="HHJ114" s="4"/>
      <c r="HHK114" s="4"/>
      <c r="HHL114" s="4"/>
      <c r="HHM114" s="4"/>
      <c r="HHN114" s="4"/>
      <c r="HHO114" s="4"/>
      <c r="HHP114" s="4"/>
      <c r="HHQ114" s="4"/>
      <c r="HHR114" s="4"/>
      <c r="HHS114" s="4"/>
      <c r="HHT114" s="4"/>
      <c r="HHU114" s="4"/>
      <c r="HHV114" s="4"/>
      <c r="HHW114" s="4"/>
      <c r="HHX114" s="4"/>
      <c r="HHY114" s="4"/>
      <c r="HHZ114" s="4"/>
      <c r="HIA114" s="4"/>
      <c r="HIB114" s="4"/>
      <c r="HIC114" s="4"/>
      <c r="HID114" s="4"/>
      <c r="HIE114" s="4"/>
      <c r="HIF114" s="4"/>
      <c r="HIG114" s="4"/>
      <c r="HIH114" s="4"/>
      <c r="HII114" s="4"/>
      <c r="HIJ114" s="4"/>
      <c r="HIK114" s="4"/>
      <c r="HIL114" s="4"/>
      <c r="HIM114" s="4"/>
      <c r="HIN114" s="4"/>
      <c r="HIO114" s="4"/>
      <c r="HIP114" s="4"/>
      <c r="HIQ114" s="4"/>
      <c r="HIR114" s="4"/>
      <c r="HIS114" s="4"/>
      <c r="HIT114" s="4"/>
      <c r="HIU114" s="4"/>
      <c r="HIV114" s="4"/>
      <c r="HIW114" s="4"/>
      <c r="HIX114" s="4"/>
      <c r="HIY114" s="4"/>
      <c r="HIZ114" s="4"/>
      <c r="HJA114" s="4"/>
      <c r="HJB114" s="4"/>
      <c r="HJC114" s="4"/>
      <c r="HJD114" s="4"/>
      <c r="HJE114" s="4"/>
      <c r="HJF114" s="4"/>
      <c r="HJG114" s="4"/>
      <c r="HJH114" s="4"/>
      <c r="HJI114" s="4"/>
      <c r="HJJ114" s="4"/>
      <c r="HJK114" s="4"/>
      <c r="HJL114" s="4"/>
      <c r="HJM114" s="4"/>
      <c r="HJN114" s="4"/>
      <c r="HJO114" s="4"/>
      <c r="HJP114" s="4"/>
      <c r="HJQ114" s="4"/>
      <c r="HJR114" s="4"/>
      <c r="HJS114" s="4"/>
      <c r="HJT114" s="4"/>
      <c r="HJU114" s="4"/>
      <c r="HJV114" s="4"/>
      <c r="HJW114" s="4"/>
      <c r="HJX114" s="4"/>
      <c r="HJY114" s="4"/>
      <c r="HJZ114" s="4"/>
      <c r="HKA114" s="4"/>
      <c r="HKB114" s="4"/>
      <c r="HKC114" s="4"/>
      <c r="HKD114" s="4"/>
      <c r="HKE114" s="4"/>
      <c r="HKF114" s="4"/>
      <c r="HKG114" s="4"/>
      <c r="HKH114" s="4"/>
      <c r="HKI114" s="4"/>
      <c r="HKJ114" s="4"/>
      <c r="HKK114" s="4"/>
      <c r="HKL114" s="4"/>
      <c r="HKM114" s="4"/>
      <c r="HKN114" s="4"/>
      <c r="HKO114" s="4"/>
      <c r="HKP114" s="4"/>
      <c r="HKQ114" s="4"/>
      <c r="HKR114" s="4"/>
      <c r="HKS114" s="4"/>
      <c r="HKT114" s="4"/>
      <c r="HKU114" s="4"/>
      <c r="HKV114" s="4"/>
      <c r="HKW114" s="4"/>
      <c r="HKX114" s="4"/>
      <c r="HKY114" s="4"/>
      <c r="HKZ114" s="4"/>
      <c r="HLA114" s="4"/>
      <c r="HLB114" s="4"/>
      <c r="HLC114" s="4"/>
      <c r="HLD114" s="4"/>
      <c r="HLE114" s="4"/>
      <c r="HLF114" s="4"/>
      <c r="HLG114" s="4"/>
      <c r="HLH114" s="4"/>
      <c r="HLI114" s="4"/>
      <c r="HLJ114" s="4"/>
      <c r="HLK114" s="4"/>
      <c r="HLL114" s="4"/>
      <c r="HLM114" s="4"/>
      <c r="HLN114" s="4"/>
      <c r="HLO114" s="4"/>
      <c r="HLP114" s="4"/>
      <c r="HLQ114" s="4"/>
      <c r="HLR114" s="4"/>
      <c r="HLS114" s="4"/>
      <c r="HLT114" s="4"/>
      <c r="HLU114" s="4"/>
      <c r="HLV114" s="4"/>
      <c r="HLW114" s="4"/>
      <c r="HLX114" s="4"/>
      <c r="HLY114" s="4"/>
      <c r="HLZ114" s="4"/>
      <c r="HMA114" s="4"/>
      <c r="HMB114" s="4"/>
      <c r="HMC114" s="4"/>
      <c r="HMD114" s="4"/>
      <c r="HME114" s="4"/>
      <c r="HMF114" s="4"/>
      <c r="HMG114" s="4"/>
      <c r="HMH114" s="4"/>
      <c r="HMI114" s="4"/>
      <c r="HMJ114" s="4"/>
      <c r="HMK114" s="4"/>
      <c r="HML114" s="4"/>
      <c r="HMM114" s="4"/>
      <c r="HMN114" s="4"/>
      <c r="HMO114" s="4"/>
      <c r="HMP114" s="4"/>
      <c r="HMQ114" s="4"/>
      <c r="HMR114" s="4"/>
      <c r="HMS114" s="4"/>
      <c r="HMT114" s="4"/>
      <c r="HMU114" s="4"/>
      <c r="HMV114" s="4"/>
      <c r="HMW114" s="4"/>
      <c r="HMX114" s="4"/>
      <c r="HMY114" s="4"/>
      <c r="HMZ114" s="4"/>
      <c r="HNA114" s="4"/>
      <c r="HNB114" s="4"/>
      <c r="HNC114" s="4"/>
      <c r="HND114" s="4"/>
      <c r="HNE114" s="4"/>
      <c r="HNF114" s="4"/>
      <c r="HNG114" s="4"/>
      <c r="HNH114" s="4"/>
      <c r="HNI114" s="4"/>
      <c r="HNJ114" s="4"/>
      <c r="HNK114" s="4"/>
      <c r="HNL114" s="4"/>
      <c r="HNM114" s="4"/>
      <c r="HNN114" s="4"/>
      <c r="HNO114" s="4"/>
      <c r="HNP114" s="4"/>
      <c r="HNQ114" s="4"/>
      <c r="HNR114" s="4"/>
      <c r="HNS114" s="4"/>
      <c r="HNT114" s="4"/>
      <c r="HNU114" s="4"/>
      <c r="HNV114" s="4"/>
      <c r="HNW114" s="4"/>
      <c r="HNX114" s="4"/>
      <c r="HNY114" s="4"/>
      <c r="HNZ114" s="4"/>
      <c r="HOA114" s="4"/>
      <c r="HOB114" s="4"/>
      <c r="HOC114" s="4"/>
      <c r="HOD114" s="4"/>
      <c r="HOE114" s="4"/>
      <c r="HOF114" s="4"/>
      <c r="HOG114" s="4"/>
      <c r="HOH114" s="4"/>
      <c r="HOI114" s="4"/>
      <c r="HOJ114" s="4"/>
      <c r="HOK114" s="4"/>
      <c r="HOL114" s="4"/>
      <c r="HOM114" s="4"/>
      <c r="HON114" s="4"/>
      <c r="HOO114" s="4"/>
      <c r="HOP114" s="4"/>
      <c r="HOQ114" s="4"/>
      <c r="HOR114" s="4"/>
      <c r="HOS114" s="4"/>
      <c r="HOT114" s="4"/>
      <c r="HOU114" s="4"/>
      <c r="HOV114" s="4"/>
      <c r="HOW114" s="4"/>
      <c r="HOX114" s="4"/>
      <c r="HOY114" s="4"/>
      <c r="HOZ114" s="4"/>
      <c r="HPA114" s="4"/>
      <c r="HPB114" s="4"/>
      <c r="HPC114" s="4"/>
      <c r="HPD114" s="4"/>
      <c r="HPE114" s="4"/>
      <c r="HPF114" s="4"/>
      <c r="HPG114" s="4"/>
      <c r="HPH114" s="4"/>
      <c r="HPI114" s="4"/>
      <c r="HPJ114" s="4"/>
      <c r="HPK114" s="4"/>
      <c r="HPL114" s="4"/>
      <c r="HPM114" s="4"/>
      <c r="HPN114" s="4"/>
      <c r="HPO114" s="4"/>
      <c r="HPP114" s="4"/>
      <c r="HPQ114" s="4"/>
      <c r="HPR114" s="4"/>
      <c r="HPS114" s="4"/>
      <c r="HPT114" s="4"/>
      <c r="HPU114" s="4"/>
      <c r="HPV114" s="4"/>
      <c r="HPW114" s="4"/>
      <c r="HPX114" s="4"/>
      <c r="HPY114" s="4"/>
      <c r="HPZ114" s="4"/>
      <c r="HQA114" s="4"/>
      <c r="HQB114" s="4"/>
      <c r="HQC114" s="4"/>
      <c r="HQD114" s="4"/>
      <c r="HQE114" s="4"/>
      <c r="HQF114" s="4"/>
      <c r="HQG114" s="4"/>
      <c r="HQH114" s="4"/>
      <c r="HQI114" s="4"/>
      <c r="HQJ114" s="4"/>
      <c r="HQK114" s="4"/>
      <c r="HQL114" s="4"/>
      <c r="HQM114" s="4"/>
      <c r="HQN114" s="4"/>
      <c r="HQO114" s="4"/>
      <c r="HQP114" s="4"/>
      <c r="HQQ114" s="4"/>
      <c r="HQR114" s="4"/>
      <c r="HQS114" s="4"/>
      <c r="HQT114" s="4"/>
      <c r="HQU114" s="4"/>
      <c r="HQV114" s="4"/>
      <c r="HQW114" s="4"/>
      <c r="HQX114" s="4"/>
      <c r="HQY114" s="4"/>
      <c r="HQZ114" s="4"/>
      <c r="HRA114" s="4"/>
      <c r="HRB114" s="4"/>
      <c r="HRC114" s="4"/>
      <c r="HRD114" s="4"/>
      <c r="HRE114" s="4"/>
      <c r="HRF114" s="4"/>
      <c r="HRG114" s="4"/>
      <c r="HRH114" s="4"/>
      <c r="HRI114" s="4"/>
      <c r="HRJ114" s="4"/>
      <c r="HRK114" s="4"/>
      <c r="HRL114" s="4"/>
      <c r="HRM114" s="4"/>
      <c r="HRN114" s="4"/>
      <c r="HRO114" s="4"/>
      <c r="HRP114" s="4"/>
      <c r="HRQ114" s="4"/>
      <c r="HRR114" s="4"/>
      <c r="HRS114" s="4"/>
      <c r="HRT114" s="4"/>
      <c r="HRU114" s="4"/>
      <c r="HRV114" s="4"/>
      <c r="HRW114" s="4"/>
      <c r="HRX114" s="4"/>
      <c r="HRY114" s="4"/>
      <c r="HRZ114" s="4"/>
      <c r="HSA114" s="4"/>
      <c r="HSB114" s="4"/>
      <c r="HSC114" s="4"/>
      <c r="HSD114" s="4"/>
      <c r="HSE114" s="4"/>
      <c r="HSF114" s="4"/>
      <c r="HSG114" s="4"/>
      <c r="HSH114" s="4"/>
      <c r="HSI114" s="4"/>
      <c r="HSJ114" s="4"/>
      <c r="HSK114" s="4"/>
      <c r="HSL114" s="4"/>
      <c r="HSM114" s="4"/>
      <c r="HSN114" s="4"/>
      <c r="HSO114" s="4"/>
      <c r="HSP114" s="4"/>
      <c r="HSQ114" s="4"/>
      <c r="HSR114" s="4"/>
      <c r="HSS114" s="4"/>
      <c r="HST114" s="4"/>
      <c r="HSU114" s="4"/>
      <c r="HSV114" s="4"/>
      <c r="HSW114" s="4"/>
      <c r="HSX114" s="4"/>
      <c r="HSY114" s="4"/>
      <c r="HSZ114" s="4"/>
      <c r="HTA114" s="4"/>
      <c r="HTB114" s="4"/>
      <c r="HTC114" s="4"/>
      <c r="HTD114" s="4"/>
      <c r="HTE114" s="4"/>
      <c r="HTF114" s="4"/>
      <c r="HTG114" s="4"/>
      <c r="HTH114" s="4"/>
      <c r="HTI114" s="4"/>
      <c r="HTJ114" s="4"/>
      <c r="HTK114" s="4"/>
      <c r="HTL114" s="4"/>
      <c r="HTM114" s="4"/>
      <c r="HTN114" s="4"/>
      <c r="HTO114" s="4"/>
      <c r="HTP114" s="4"/>
      <c r="HTQ114" s="4"/>
      <c r="HTR114" s="4"/>
      <c r="HTS114" s="4"/>
      <c r="HTT114" s="4"/>
      <c r="HTU114" s="4"/>
      <c r="HTV114" s="4"/>
      <c r="HTW114" s="4"/>
      <c r="HTX114" s="4"/>
      <c r="HTY114" s="4"/>
      <c r="HTZ114" s="4"/>
      <c r="HUA114" s="4"/>
      <c r="HUB114" s="4"/>
      <c r="HUC114" s="4"/>
      <c r="HUD114" s="4"/>
      <c r="HUE114" s="4"/>
      <c r="HUF114" s="4"/>
      <c r="HUG114" s="4"/>
      <c r="HUH114" s="4"/>
      <c r="HUI114" s="4"/>
      <c r="HUJ114" s="4"/>
      <c r="HUK114" s="4"/>
      <c r="HUL114" s="4"/>
      <c r="HUM114" s="4"/>
      <c r="HUN114" s="4"/>
      <c r="HUO114" s="4"/>
      <c r="HUP114" s="4"/>
      <c r="HUQ114" s="4"/>
      <c r="HUR114" s="4"/>
      <c r="HUS114" s="4"/>
      <c r="HUT114" s="4"/>
      <c r="HUU114" s="4"/>
      <c r="HUV114" s="4"/>
      <c r="HUW114" s="4"/>
      <c r="HUX114" s="4"/>
      <c r="HUY114" s="4"/>
      <c r="HUZ114" s="4"/>
      <c r="HVA114" s="4"/>
      <c r="HVB114" s="4"/>
      <c r="HVC114" s="4"/>
      <c r="HVD114" s="4"/>
      <c r="HVE114" s="4"/>
      <c r="HVF114" s="4"/>
      <c r="HVG114" s="4"/>
      <c r="HVH114" s="4"/>
      <c r="HVI114" s="4"/>
      <c r="HVJ114" s="4"/>
      <c r="HVK114" s="4"/>
      <c r="HVL114" s="4"/>
      <c r="HVM114" s="4"/>
      <c r="HVN114" s="4"/>
      <c r="HVO114" s="4"/>
      <c r="HVP114" s="4"/>
      <c r="HVQ114" s="4"/>
      <c r="HVR114" s="4"/>
      <c r="HVS114" s="4"/>
      <c r="HVT114" s="4"/>
      <c r="HVU114" s="4"/>
      <c r="HVV114" s="4"/>
      <c r="HVW114" s="4"/>
      <c r="HVX114" s="4"/>
      <c r="HVY114" s="4"/>
      <c r="HVZ114" s="4"/>
      <c r="HWA114" s="4"/>
      <c r="HWB114" s="4"/>
      <c r="HWC114" s="4"/>
      <c r="HWD114" s="4"/>
      <c r="HWE114" s="4"/>
      <c r="HWF114" s="4"/>
      <c r="HWG114" s="4"/>
      <c r="HWH114" s="4"/>
      <c r="HWI114" s="4"/>
      <c r="HWJ114" s="4"/>
      <c r="HWK114" s="4"/>
      <c r="HWL114" s="4"/>
      <c r="HWM114" s="4"/>
      <c r="HWN114" s="4"/>
      <c r="HWO114" s="4"/>
      <c r="HWP114" s="4"/>
      <c r="HWQ114" s="4"/>
      <c r="HWR114" s="4"/>
      <c r="HWS114" s="4"/>
      <c r="HWT114" s="4"/>
      <c r="HWU114" s="4"/>
      <c r="HWV114" s="4"/>
      <c r="HWW114" s="4"/>
      <c r="HWX114" s="4"/>
      <c r="HWY114" s="4"/>
      <c r="HWZ114" s="4"/>
      <c r="HXA114" s="4"/>
      <c r="HXB114" s="4"/>
      <c r="HXC114" s="4"/>
      <c r="HXD114" s="4"/>
      <c r="HXE114" s="4"/>
      <c r="HXF114" s="4"/>
      <c r="HXG114" s="4"/>
      <c r="HXH114" s="4"/>
      <c r="HXI114" s="4"/>
      <c r="HXJ114" s="4"/>
      <c r="HXK114" s="4"/>
      <c r="HXL114" s="4"/>
      <c r="HXM114" s="4"/>
      <c r="HXN114" s="4"/>
      <c r="HXO114" s="4"/>
      <c r="HXP114" s="4"/>
      <c r="HXQ114" s="4"/>
      <c r="HXR114" s="4"/>
      <c r="HXS114" s="4"/>
      <c r="HXT114" s="4"/>
      <c r="HXU114" s="4"/>
      <c r="HXV114" s="4"/>
      <c r="HXW114" s="4"/>
      <c r="HXX114" s="4"/>
      <c r="HXY114" s="4"/>
      <c r="HXZ114" s="4"/>
      <c r="HYA114" s="4"/>
      <c r="HYB114" s="4"/>
      <c r="HYC114" s="4"/>
      <c r="HYD114" s="4"/>
      <c r="HYE114" s="4"/>
      <c r="HYF114" s="4"/>
      <c r="HYG114" s="4"/>
      <c r="HYH114" s="4"/>
      <c r="HYI114" s="4"/>
      <c r="HYJ114" s="4"/>
      <c r="HYK114" s="4"/>
      <c r="HYL114" s="4"/>
      <c r="HYM114" s="4"/>
      <c r="HYN114" s="4"/>
      <c r="HYO114" s="4"/>
      <c r="HYP114" s="4"/>
      <c r="HYQ114" s="4"/>
      <c r="HYR114" s="4"/>
      <c r="HYS114" s="4"/>
      <c r="HYT114" s="4"/>
      <c r="HYU114" s="4"/>
      <c r="HYV114" s="4"/>
      <c r="HYW114" s="4"/>
      <c r="HYX114" s="4"/>
      <c r="HYY114" s="4"/>
      <c r="HYZ114" s="4"/>
      <c r="HZA114" s="4"/>
      <c r="HZB114" s="4"/>
      <c r="HZC114" s="4"/>
      <c r="HZD114" s="4"/>
      <c r="HZE114" s="4"/>
      <c r="HZF114" s="4"/>
      <c r="HZG114" s="4"/>
      <c r="HZH114" s="4"/>
      <c r="HZI114" s="4"/>
      <c r="HZJ114" s="4"/>
      <c r="HZK114" s="4"/>
      <c r="HZL114" s="4"/>
      <c r="HZM114" s="4"/>
      <c r="HZN114" s="4"/>
      <c r="HZO114" s="4"/>
      <c r="HZP114" s="4"/>
      <c r="HZQ114" s="4"/>
      <c r="HZR114" s="4"/>
      <c r="HZS114" s="4"/>
      <c r="HZT114" s="4"/>
      <c r="HZU114" s="4"/>
      <c r="HZV114" s="4"/>
      <c r="HZW114" s="4"/>
      <c r="HZX114" s="4"/>
      <c r="HZY114" s="4"/>
      <c r="HZZ114" s="4"/>
      <c r="IAA114" s="4"/>
      <c r="IAB114" s="4"/>
      <c r="IAC114" s="4"/>
      <c r="IAD114" s="4"/>
      <c r="IAE114" s="4"/>
      <c r="IAF114" s="4"/>
      <c r="IAG114" s="4"/>
      <c r="IAH114" s="4"/>
      <c r="IAI114" s="4"/>
      <c r="IAJ114" s="4"/>
      <c r="IAK114" s="4"/>
      <c r="IAL114" s="4"/>
      <c r="IAM114" s="4"/>
      <c r="IAN114" s="4"/>
      <c r="IAO114" s="4"/>
      <c r="IAP114" s="4"/>
      <c r="IAQ114" s="4"/>
      <c r="IAR114" s="4"/>
      <c r="IAS114" s="4"/>
      <c r="IAT114" s="4"/>
      <c r="IAU114" s="4"/>
      <c r="IAV114" s="4"/>
      <c r="IAW114" s="4"/>
      <c r="IAX114" s="4"/>
      <c r="IAY114" s="4"/>
      <c r="IAZ114" s="4"/>
      <c r="IBA114" s="4"/>
      <c r="IBB114" s="4"/>
      <c r="IBC114" s="4"/>
      <c r="IBD114" s="4"/>
      <c r="IBE114" s="4"/>
      <c r="IBF114" s="4"/>
      <c r="IBG114" s="4"/>
      <c r="IBH114" s="4"/>
      <c r="IBI114" s="4"/>
      <c r="IBJ114" s="4"/>
      <c r="IBK114" s="4"/>
      <c r="IBL114" s="4"/>
      <c r="IBM114" s="4"/>
      <c r="IBN114" s="4"/>
      <c r="IBO114" s="4"/>
      <c r="IBP114" s="4"/>
      <c r="IBQ114" s="4"/>
      <c r="IBR114" s="4"/>
      <c r="IBS114" s="4"/>
      <c r="IBT114" s="4"/>
      <c r="IBU114" s="4"/>
      <c r="IBV114" s="4"/>
      <c r="IBW114" s="4"/>
      <c r="IBX114" s="4"/>
      <c r="IBY114" s="4"/>
      <c r="IBZ114" s="4"/>
      <c r="ICA114" s="4"/>
      <c r="ICB114" s="4"/>
      <c r="ICC114" s="4"/>
      <c r="ICD114" s="4"/>
      <c r="ICE114" s="4"/>
      <c r="ICF114" s="4"/>
      <c r="ICG114" s="4"/>
      <c r="ICH114" s="4"/>
      <c r="ICI114" s="4"/>
      <c r="ICJ114" s="4"/>
      <c r="ICK114" s="4"/>
      <c r="ICL114" s="4"/>
      <c r="ICM114" s="4"/>
      <c r="ICN114" s="4"/>
      <c r="ICO114" s="4"/>
      <c r="ICP114" s="4"/>
      <c r="ICQ114" s="4"/>
      <c r="ICR114" s="4"/>
      <c r="ICS114" s="4"/>
      <c r="ICT114" s="4"/>
      <c r="ICU114" s="4"/>
      <c r="ICV114" s="4"/>
      <c r="ICW114" s="4"/>
      <c r="ICX114" s="4"/>
      <c r="ICY114" s="4"/>
      <c r="ICZ114" s="4"/>
      <c r="IDA114" s="4"/>
      <c r="IDB114" s="4"/>
      <c r="IDC114" s="4"/>
      <c r="IDD114" s="4"/>
      <c r="IDE114" s="4"/>
      <c r="IDF114" s="4"/>
      <c r="IDG114" s="4"/>
      <c r="IDH114" s="4"/>
      <c r="IDI114" s="4"/>
      <c r="IDJ114" s="4"/>
      <c r="IDK114" s="4"/>
      <c r="IDL114" s="4"/>
      <c r="IDM114" s="4"/>
      <c r="IDN114" s="4"/>
      <c r="IDO114" s="4"/>
      <c r="IDP114" s="4"/>
      <c r="IDQ114" s="4"/>
      <c r="IDR114" s="4"/>
      <c r="IDS114" s="4"/>
      <c r="IDT114" s="4"/>
      <c r="IDU114" s="4"/>
      <c r="IDV114" s="4"/>
      <c r="IDW114" s="4"/>
      <c r="IDX114" s="4"/>
      <c r="IDY114" s="4"/>
      <c r="IDZ114" s="4"/>
      <c r="IEA114" s="4"/>
      <c r="IEB114" s="4"/>
      <c r="IEC114" s="4"/>
      <c r="IED114" s="4"/>
      <c r="IEE114" s="4"/>
      <c r="IEF114" s="4"/>
      <c r="IEG114" s="4"/>
      <c r="IEH114" s="4"/>
      <c r="IEI114" s="4"/>
      <c r="IEJ114" s="4"/>
      <c r="IEK114" s="4"/>
      <c r="IEL114" s="4"/>
      <c r="IEM114" s="4"/>
      <c r="IEN114" s="4"/>
      <c r="IEO114" s="4"/>
      <c r="IEP114" s="4"/>
      <c r="IEQ114" s="4"/>
      <c r="IER114" s="4"/>
      <c r="IES114" s="4"/>
      <c r="IET114" s="4"/>
      <c r="IEU114" s="4"/>
      <c r="IEV114" s="4"/>
      <c r="IEW114" s="4"/>
      <c r="IEX114" s="4"/>
      <c r="IEY114" s="4"/>
      <c r="IEZ114" s="4"/>
      <c r="IFA114" s="4"/>
      <c r="IFB114" s="4"/>
      <c r="IFC114" s="4"/>
      <c r="IFD114" s="4"/>
      <c r="IFE114" s="4"/>
      <c r="IFF114" s="4"/>
      <c r="IFG114" s="4"/>
      <c r="IFH114" s="4"/>
      <c r="IFI114" s="4"/>
      <c r="IFJ114" s="4"/>
      <c r="IFK114" s="4"/>
      <c r="IFL114" s="4"/>
      <c r="IFM114" s="4"/>
      <c r="IFN114" s="4"/>
      <c r="IFO114" s="4"/>
      <c r="IFP114" s="4"/>
      <c r="IFQ114" s="4"/>
      <c r="IFR114" s="4"/>
      <c r="IFS114" s="4"/>
      <c r="IFT114" s="4"/>
      <c r="IFU114" s="4"/>
      <c r="IFV114" s="4"/>
      <c r="IFW114" s="4"/>
      <c r="IFX114" s="4"/>
      <c r="IFY114" s="4"/>
      <c r="IFZ114" s="4"/>
      <c r="IGA114" s="4"/>
      <c r="IGB114" s="4"/>
      <c r="IGC114" s="4"/>
      <c r="IGD114" s="4"/>
      <c r="IGE114" s="4"/>
      <c r="IGF114" s="4"/>
      <c r="IGG114" s="4"/>
      <c r="IGH114" s="4"/>
      <c r="IGI114" s="4"/>
      <c r="IGJ114" s="4"/>
      <c r="IGK114" s="4"/>
      <c r="IGL114" s="4"/>
      <c r="IGM114" s="4"/>
      <c r="IGN114" s="4"/>
      <c r="IGO114" s="4"/>
      <c r="IGP114" s="4"/>
      <c r="IGQ114" s="4"/>
      <c r="IGR114" s="4"/>
      <c r="IGS114" s="4"/>
      <c r="IGT114" s="4"/>
      <c r="IGU114" s="4"/>
      <c r="IGV114" s="4"/>
      <c r="IGW114" s="4"/>
      <c r="IGX114" s="4"/>
      <c r="IGY114" s="4"/>
      <c r="IGZ114" s="4"/>
      <c r="IHA114" s="4"/>
      <c r="IHB114" s="4"/>
      <c r="IHC114" s="4"/>
      <c r="IHD114" s="4"/>
      <c r="IHE114" s="4"/>
      <c r="IHF114" s="4"/>
      <c r="IHG114" s="4"/>
      <c r="IHH114" s="4"/>
      <c r="IHI114" s="4"/>
      <c r="IHJ114" s="4"/>
      <c r="IHK114" s="4"/>
      <c r="IHL114" s="4"/>
      <c r="IHM114" s="4"/>
      <c r="IHN114" s="4"/>
      <c r="IHO114" s="4"/>
      <c r="IHP114" s="4"/>
      <c r="IHQ114" s="4"/>
      <c r="IHR114" s="4"/>
      <c r="IHS114" s="4"/>
      <c r="IHT114" s="4"/>
      <c r="IHU114" s="4"/>
      <c r="IHV114" s="4"/>
      <c r="IHW114" s="4"/>
      <c r="IHX114" s="4"/>
      <c r="IHY114" s="4"/>
      <c r="IHZ114" s="4"/>
      <c r="IIA114" s="4"/>
      <c r="IIB114" s="4"/>
      <c r="IIC114" s="4"/>
      <c r="IID114" s="4"/>
      <c r="IIE114" s="4"/>
      <c r="IIF114" s="4"/>
      <c r="IIG114" s="4"/>
      <c r="IIH114" s="4"/>
      <c r="III114" s="4"/>
      <c r="IIJ114" s="4"/>
      <c r="IIK114" s="4"/>
      <c r="IIL114" s="4"/>
      <c r="IIM114" s="4"/>
      <c r="IIN114" s="4"/>
      <c r="IIO114" s="4"/>
      <c r="IIP114" s="4"/>
      <c r="IIQ114" s="4"/>
      <c r="IIR114" s="4"/>
      <c r="IIS114" s="4"/>
      <c r="IIT114" s="4"/>
      <c r="IIU114" s="4"/>
      <c r="IIV114" s="4"/>
      <c r="IIW114" s="4"/>
      <c r="IIX114" s="4"/>
      <c r="IIY114" s="4"/>
      <c r="IIZ114" s="4"/>
      <c r="IJA114" s="4"/>
      <c r="IJB114" s="4"/>
      <c r="IJC114" s="4"/>
      <c r="IJD114" s="4"/>
      <c r="IJE114" s="4"/>
      <c r="IJF114" s="4"/>
      <c r="IJG114" s="4"/>
      <c r="IJH114" s="4"/>
      <c r="IJI114" s="4"/>
      <c r="IJJ114" s="4"/>
      <c r="IJK114" s="4"/>
      <c r="IJL114" s="4"/>
      <c r="IJM114" s="4"/>
      <c r="IJN114" s="4"/>
      <c r="IJO114" s="4"/>
      <c r="IJP114" s="4"/>
      <c r="IJQ114" s="4"/>
      <c r="IJR114" s="4"/>
      <c r="IJS114" s="4"/>
      <c r="IJT114" s="4"/>
      <c r="IJU114" s="4"/>
      <c r="IJV114" s="4"/>
      <c r="IJW114" s="4"/>
      <c r="IJX114" s="4"/>
      <c r="IJY114" s="4"/>
      <c r="IJZ114" s="4"/>
      <c r="IKA114" s="4"/>
      <c r="IKB114" s="4"/>
      <c r="IKC114" s="4"/>
      <c r="IKD114" s="4"/>
      <c r="IKE114" s="4"/>
      <c r="IKF114" s="4"/>
      <c r="IKG114" s="4"/>
      <c r="IKH114" s="4"/>
      <c r="IKI114" s="4"/>
      <c r="IKJ114" s="4"/>
      <c r="IKK114" s="4"/>
      <c r="IKL114" s="4"/>
      <c r="IKM114" s="4"/>
      <c r="IKN114" s="4"/>
      <c r="IKO114" s="4"/>
      <c r="IKP114" s="4"/>
      <c r="IKQ114" s="4"/>
      <c r="IKR114" s="4"/>
      <c r="IKS114" s="4"/>
      <c r="IKT114" s="4"/>
      <c r="IKU114" s="4"/>
      <c r="IKV114" s="4"/>
      <c r="IKW114" s="4"/>
      <c r="IKX114" s="4"/>
      <c r="IKY114" s="4"/>
      <c r="IKZ114" s="4"/>
      <c r="ILA114" s="4"/>
      <c r="ILB114" s="4"/>
      <c r="ILC114" s="4"/>
      <c r="ILD114" s="4"/>
      <c r="ILE114" s="4"/>
      <c r="ILF114" s="4"/>
      <c r="ILG114" s="4"/>
      <c r="ILH114" s="4"/>
      <c r="ILI114" s="4"/>
      <c r="ILJ114" s="4"/>
      <c r="ILK114" s="4"/>
      <c r="ILL114" s="4"/>
      <c r="ILM114" s="4"/>
      <c r="ILN114" s="4"/>
      <c r="ILO114" s="4"/>
      <c r="ILP114" s="4"/>
      <c r="ILQ114" s="4"/>
      <c r="ILR114" s="4"/>
      <c r="ILS114" s="4"/>
      <c r="ILT114" s="4"/>
      <c r="ILU114" s="4"/>
      <c r="ILV114" s="4"/>
      <c r="ILW114" s="4"/>
      <c r="ILX114" s="4"/>
      <c r="ILY114" s="4"/>
      <c r="ILZ114" s="4"/>
      <c r="IMA114" s="4"/>
      <c r="IMB114" s="4"/>
      <c r="IMC114" s="4"/>
      <c r="IMD114" s="4"/>
      <c r="IME114" s="4"/>
      <c r="IMF114" s="4"/>
      <c r="IMG114" s="4"/>
      <c r="IMH114" s="4"/>
      <c r="IMI114" s="4"/>
      <c r="IMJ114" s="4"/>
      <c r="IMK114" s="4"/>
      <c r="IML114" s="4"/>
      <c r="IMM114" s="4"/>
      <c r="IMN114" s="4"/>
      <c r="IMO114" s="4"/>
      <c r="IMP114" s="4"/>
      <c r="IMQ114" s="4"/>
      <c r="IMR114" s="4"/>
      <c r="IMS114" s="4"/>
      <c r="IMT114" s="4"/>
      <c r="IMU114" s="4"/>
      <c r="IMV114" s="4"/>
      <c r="IMW114" s="4"/>
      <c r="IMX114" s="4"/>
      <c r="IMY114" s="4"/>
      <c r="IMZ114" s="4"/>
      <c r="INA114" s="4"/>
      <c r="INB114" s="4"/>
      <c r="INC114" s="4"/>
      <c r="IND114" s="4"/>
      <c r="INE114" s="4"/>
      <c r="INF114" s="4"/>
      <c r="ING114" s="4"/>
      <c r="INH114" s="4"/>
      <c r="INI114" s="4"/>
      <c r="INJ114" s="4"/>
      <c r="INK114" s="4"/>
      <c r="INL114" s="4"/>
      <c r="INM114" s="4"/>
      <c r="INN114" s="4"/>
      <c r="INO114" s="4"/>
      <c r="INP114" s="4"/>
      <c r="INQ114" s="4"/>
      <c r="INR114" s="4"/>
      <c r="INS114" s="4"/>
      <c r="INT114" s="4"/>
      <c r="INU114" s="4"/>
      <c r="INV114" s="4"/>
      <c r="INW114" s="4"/>
      <c r="INX114" s="4"/>
      <c r="INY114" s="4"/>
      <c r="INZ114" s="4"/>
      <c r="IOA114" s="4"/>
      <c r="IOB114" s="4"/>
      <c r="IOC114" s="4"/>
      <c r="IOD114" s="4"/>
      <c r="IOE114" s="4"/>
      <c r="IOF114" s="4"/>
      <c r="IOG114" s="4"/>
      <c r="IOH114" s="4"/>
      <c r="IOI114" s="4"/>
      <c r="IOJ114" s="4"/>
      <c r="IOK114" s="4"/>
      <c r="IOL114" s="4"/>
      <c r="IOM114" s="4"/>
      <c r="ION114" s="4"/>
      <c r="IOO114" s="4"/>
      <c r="IOP114" s="4"/>
      <c r="IOQ114" s="4"/>
      <c r="IOR114" s="4"/>
      <c r="IOS114" s="4"/>
      <c r="IOT114" s="4"/>
      <c r="IOU114" s="4"/>
      <c r="IOV114" s="4"/>
      <c r="IOW114" s="4"/>
      <c r="IOX114" s="4"/>
      <c r="IOY114" s="4"/>
      <c r="IOZ114" s="4"/>
      <c r="IPA114" s="4"/>
      <c r="IPB114" s="4"/>
      <c r="IPC114" s="4"/>
      <c r="IPD114" s="4"/>
      <c r="IPE114" s="4"/>
      <c r="IPF114" s="4"/>
      <c r="IPG114" s="4"/>
      <c r="IPH114" s="4"/>
      <c r="IPI114" s="4"/>
      <c r="IPJ114" s="4"/>
      <c r="IPK114" s="4"/>
      <c r="IPL114" s="4"/>
      <c r="IPM114" s="4"/>
      <c r="IPN114" s="4"/>
      <c r="IPO114" s="4"/>
      <c r="IPP114" s="4"/>
      <c r="IPQ114" s="4"/>
      <c r="IPR114" s="4"/>
      <c r="IPS114" s="4"/>
      <c r="IPT114" s="4"/>
      <c r="IPU114" s="4"/>
      <c r="IPV114" s="4"/>
      <c r="IPW114" s="4"/>
      <c r="IPX114" s="4"/>
      <c r="IPY114" s="4"/>
      <c r="IPZ114" s="4"/>
      <c r="IQA114" s="4"/>
      <c r="IQB114" s="4"/>
      <c r="IQC114" s="4"/>
      <c r="IQD114" s="4"/>
      <c r="IQE114" s="4"/>
      <c r="IQF114" s="4"/>
      <c r="IQG114" s="4"/>
      <c r="IQH114" s="4"/>
      <c r="IQI114" s="4"/>
      <c r="IQJ114" s="4"/>
      <c r="IQK114" s="4"/>
      <c r="IQL114" s="4"/>
      <c r="IQM114" s="4"/>
      <c r="IQN114" s="4"/>
      <c r="IQO114" s="4"/>
      <c r="IQP114" s="4"/>
      <c r="IQQ114" s="4"/>
      <c r="IQR114" s="4"/>
      <c r="IQS114" s="4"/>
      <c r="IQT114" s="4"/>
      <c r="IQU114" s="4"/>
      <c r="IQV114" s="4"/>
      <c r="IQW114" s="4"/>
      <c r="IQX114" s="4"/>
      <c r="IQY114" s="4"/>
      <c r="IQZ114" s="4"/>
      <c r="IRA114" s="4"/>
      <c r="IRB114" s="4"/>
      <c r="IRC114" s="4"/>
      <c r="IRD114" s="4"/>
      <c r="IRE114" s="4"/>
      <c r="IRF114" s="4"/>
      <c r="IRG114" s="4"/>
      <c r="IRH114" s="4"/>
      <c r="IRI114" s="4"/>
      <c r="IRJ114" s="4"/>
      <c r="IRK114" s="4"/>
      <c r="IRL114" s="4"/>
      <c r="IRM114" s="4"/>
      <c r="IRN114" s="4"/>
      <c r="IRO114" s="4"/>
      <c r="IRP114" s="4"/>
      <c r="IRQ114" s="4"/>
      <c r="IRR114" s="4"/>
      <c r="IRS114" s="4"/>
      <c r="IRT114" s="4"/>
      <c r="IRU114" s="4"/>
      <c r="IRV114" s="4"/>
      <c r="IRW114" s="4"/>
      <c r="IRX114" s="4"/>
      <c r="IRY114" s="4"/>
      <c r="IRZ114" s="4"/>
      <c r="ISA114" s="4"/>
      <c r="ISB114" s="4"/>
      <c r="ISC114" s="4"/>
      <c r="ISD114" s="4"/>
      <c r="ISE114" s="4"/>
      <c r="ISF114" s="4"/>
      <c r="ISG114" s="4"/>
      <c r="ISH114" s="4"/>
      <c r="ISI114" s="4"/>
      <c r="ISJ114" s="4"/>
      <c r="ISK114" s="4"/>
      <c r="ISL114" s="4"/>
      <c r="ISM114" s="4"/>
      <c r="ISN114" s="4"/>
      <c r="ISO114" s="4"/>
      <c r="ISP114" s="4"/>
      <c r="ISQ114" s="4"/>
      <c r="ISR114" s="4"/>
      <c r="ISS114" s="4"/>
      <c r="IST114" s="4"/>
      <c r="ISU114" s="4"/>
      <c r="ISV114" s="4"/>
      <c r="ISW114" s="4"/>
      <c r="ISX114" s="4"/>
      <c r="ISY114" s="4"/>
      <c r="ISZ114" s="4"/>
      <c r="ITA114" s="4"/>
      <c r="ITB114" s="4"/>
      <c r="ITC114" s="4"/>
      <c r="ITD114" s="4"/>
      <c r="ITE114" s="4"/>
      <c r="ITF114" s="4"/>
      <c r="ITG114" s="4"/>
      <c r="ITH114" s="4"/>
      <c r="ITI114" s="4"/>
      <c r="ITJ114" s="4"/>
      <c r="ITK114" s="4"/>
      <c r="ITL114" s="4"/>
      <c r="ITM114" s="4"/>
      <c r="ITN114" s="4"/>
      <c r="ITO114" s="4"/>
      <c r="ITP114" s="4"/>
      <c r="ITQ114" s="4"/>
      <c r="ITR114" s="4"/>
      <c r="ITS114" s="4"/>
      <c r="ITT114" s="4"/>
      <c r="ITU114" s="4"/>
      <c r="ITV114" s="4"/>
      <c r="ITW114" s="4"/>
      <c r="ITX114" s="4"/>
      <c r="ITY114" s="4"/>
      <c r="ITZ114" s="4"/>
      <c r="IUA114" s="4"/>
      <c r="IUB114" s="4"/>
      <c r="IUC114" s="4"/>
      <c r="IUD114" s="4"/>
      <c r="IUE114" s="4"/>
      <c r="IUF114" s="4"/>
      <c r="IUG114" s="4"/>
      <c r="IUH114" s="4"/>
      <c r="IUI114" s="4"/>
      <c r="IUJ114" s="4"/>
      <c r="IUK114" s="4"/>
      <c r="IUL114" s="4"/>
      <c r="IUM114" s="4"/>
      <c r="IUN114" s="4"/>
      <c r="IUO114" s="4"/>
      <c r="IUP114" s="4"/>
      <c r="IUQ114" s="4"/>
      <c r="IUR114" s="4"/>
      <c r="IUS114" s="4"/>
      <c r="IUT114" s="4"/>
      <c r="IUU114" s="4"/>
      <c r="IUV114" s="4"/>
      <c r="IUW114" s="4"/>
      <c r="IUX114" s="4"/>
      <c r="IUY114" s="4"/>
      <c r="IUZ114" s="4"/>
      <c r="IVA114" s="4"/>
      <c r="IVB114" s="4"/>
      <c r="IVC114" s="4"/>
      <c r="IVD114" s="4"/>
      <c r="IVE114" s="4"/>
      <c r="IVF114" s="4"/>
      <c r="IVG114" s="4"/>
      <c r="IVH114" s="4"/>
      <c r="IVI114" s="4"/>
      <c r="IVJ114" s="4"/>
      <c r="IVK114" s="4"/>
      <c r="IVL114" s="4"/>
      <c r="IVM114" s="4"/>
      <c r="IVN114" s="4"/>
      <c r="IVO114" s="4"/>
      <c r="IVP114" s="4"/>
      <c r="IVQ114" s="4"/>
      <c r="IVR114" s="4"/>
      <c r="IVS114" s="4"/>
      <c r="IVT114" s="4"/>
      <c r="IVU114" s="4"/>
      <c r="IVV114" s="4"/>
      <c r="IVW114" s="4"/>
      <c r="IVX114" s="4"/>
      <c r="IVY114" s="4"/>
      <c r="IVZ114" s="4"/>
      <c r="IWA114" s="4"/>
      <c r="IWB114" s="4"/>
      <c r="IWC114" s="4"/>
      <c r="IWD114" s="4"/>
      <c r="IWE114" s="4"/>
      <c r="IWF114" s="4"/>
      <c r="IWG114" s="4"/>
      <c r="IWH114" s="4"/>
      <c r="IWI114" s="4"/>
      <c r="IWJ114" s="4"/>
      <c r="IWK114" s="4"/>
      <c r="IWL114" s="4"/>
      <c r="IWM114" s="4"/>
      <c r="IWN114" s="4"/>
      <c r="IWO114" s="4"/>
      <c r="IWP114" s="4"/>
      <c r="IWQ114" s="4"/>
      <c r="IWR114" s="4"/>
      <c r="IWS114" s="4"/>
      <c r="IWT114" s="4"/>
      <c r="IWU114" s="4"/>
      <c r="IWV114" s="4"/>
      <c r="IWW114" s="4"/>
      <c r="IWX114" s="4"/>
      <c r="IWY114" s="4"/>
      <c r="IWZ114" s="4"/>
      <c r="IXA114" s="4"/>
      <c r="IXB114" s="4"/>
      <c r="IXC114" s="4"/>
      <c r="IXD114" s="4"/>
      <c r="IXE114" s="4"/>
      <c r="IXF114" s="4"/>
      <c r="IXG114" s="4"/>
      <c r="IXH114" s="4"/>
      <c r="IXI114" s="4"/>
      <c r="IXJ114" s="4"/>
      <c r="IXK114" s="4"/>
      <c r="IXL114" s="4"/>
      <c r="IXM114" s="4"/>
      <c r="IXN114" s="4"/>
      <c r="IXO114" s="4"/>
      <c r="IXP114" s="4"/>
      <c r="IXQ114" s="4"/>
      <c r="IXR114" s="4"/>
      <c r="IXS114" s="4"/>
      <c r="IXT114" s="4"/>
      <c r="IXU114" s="4"/>
      <c r="IXV114" s="4"/>
      <c r="IXW114" s="4"/>
      <c r="IXX114" s="4"/>
      <c r="IXY114" s="4"/>
      <c r="IXZ114" s="4"/>
      <c r="IYA114" s="4"/>
      <c r="IYB114" s="4"/>
      <c r="IYC114" s="4"/>
      <c r="IYD114" s="4"/>
      <c r="IYE114" s="4"/>
      <c r="IYF114" s="4"/>
      <c r="IYG114" s="4"/>
      <c r="IYH114" s="4"/>
      <c r="IYI114" s="4"/>
      <c r="IYJ114" s="4"/>
      <c r="IYK114" s="4"/>
      <c r="IYL114" s="4"/>
      <c r="IYM114" s="4"/>
      <c r="IYN114" s="4"/>
      <c r="IYO114" s="4"/>
      <c r="IYP114" s="4"/>
      <c r="IYQ114" s="4"/>
      <c r="IYR114" s="4"/>
      <c r="IYS114" s="4"/>
      <c r="IYT114" s="4"/>
      <c r="IYU114" s="4"/>
      <c r="IYV114" s="4"/>
      <c r="IYW114" s="4"/>
      <c r="IYX114" s="4"/>
      <c r="IYY114" s="4"/>
      <c r="IYZ114" s="4"/>
      <c r="IZA114" s="4"/>
      <c r="IZB114" s="4"/>
      <c r="IZC114" s="4"/>
      <c r="IZD114" s="4"/>
      <c r="IZE114" s="4"/>
      <c r="IZF114" s="4"/>
      <c r="IZG114" s="4"/>
      <c r="IZH114" s="4"/>
      <c r="IZI114" s="4"/>
      <c r="IZJ114" s="4"/>
      <c r="IZK114" s="4"/>
      <c r="IZL114" s="4"/>
      <c r="IZM114" s="4"/>
      <c r="IZN114" s="4"/>
      <c r="IZO114" s="4"/>
      <c r="IZP114" s="4"/>
      <c r="IZQ114" s="4"/>
      <c r="IZR114" s="4"/>
      <c r="IZS114" s="4"/>
      <c r="IZT114" s="4"/>
      <c r="IZU114" s="4"/>
      <c r="IZV114" s="4"/>
      <c r="IZW114" s="4"/>
      <c r="IZX114" s="4"/>
      <c r="IZY114" s="4"/>
      <c r="IZZ114" s="4"/>
      <c r="JAA114" s="4"/>
      <c r="JAB114" s="4"/>
      <c r="JAC114" s="4"/>
      <c r="JAD114" s="4"/>
      <c r="JAE114" s="4"/>
      <c r="JAF114" s="4"/>
      <c r="JAG114" s="4"/>
      <c r="JAH114" s="4"/>
      <c r="JAI114" s="4"/>
      <c r="JAJ114" s="4"/>
      <c r="JAK114" s="4"/>
      <c r="JAL114" s="4"/>
      <c r="JAM114" s="4"/>
      <c r="JAN114" s="4"/>
      <c r="JAO114" s="4"/>
      <c r="JAP114" s="4"/>
      <c r="JAQ114" s="4"/>
      <c r="JAR114" s="4"/>
      <c r="JAS114" s="4"/>
      <c r="JAT114" s="4"/>
      <c r="JAU114" s="4"/>
      <c r="JAV114" s="4"/>
      <c r="JAW114" s="4"/>
      <c r="JAX114" s="4"/>
      <c r="JAY114" s="4"/>
      <c r="JAZ114" s="4"/>
      <c r="JBA114" s="4"/>
      <c r="JBB114" s="4"/>
      <c r="JBC114" s="4"/>
      <c r="JBD114" s="4"/>
      <c r="JBE114" s="4"/>
      <c r="JBF114" s="4"/>
      <c r="JBG114" s="4"/>
      <c r="JBH114" s="4"/>
      <c r="JBI114" s="4"/>
      <c r="JBJ114" s="4"/>
      <c r="JBK114" s="4"/>
      <c r="JBL114" s="4"/>
      <c r="JBM114" s="4"/>
      <c r="JBN114" s="4"/>
      <c r="JBO114" s="4"/>
      <c r="JBP114" s="4"/>
      <c r="JBQ114" s="4"/>
      <c r="JBR114" s="4"/>
      <c r="JBS114" s="4"/>
      <c r="JBT114" s="4"/>
      <c r="JBU114" s="4"/>
      <c r="JBV114" s="4"/>
      <c r="JBW114" s="4"/>
      <c r="JBX114" s="4"/>
      <c r="JBY114" s="4"/>
      <c r="JBZ114" s="4"/>
      <c r="JCA114" s="4"/>
      <c r="JCB114" s="4"/>
      <c r="JCC114" s="4"/>
      <c r="JCD114" s="4"/>
      <c r="JCE114" s="4"/>
      <c r="JCF114" s="4"/>
      <c r="JCG114" s="4"/>
      <c r="JCH114" s="4"/>
      <c r="JCI114" s="4"/>
      <c r="JCJ114" s="4"/>
      <c r="JCK114" s="4"/>
      <c r="JCL114" s="4"/>
      <c r="JCM114" s="4"/>
      <c r="JCN114" s="4"/>
      <c r="JCO114" s="4"/>
      <c r="JCP114" s="4"/>
      <c r="JCQ114" s="4"/>
      <c r="JCR114" s="4"/>
      <c r="JCS114" s="4"/>
      <c r="JCT114" s="4"/>
      <c r="JCU114" s="4"/>
      <c r="JCV114" s="4"/>
      <c r="JCW114" s="4"/>
      <c r="JCX114" s="4"/>
      <c r="JCY114" s="4"/>
      <c r="JCZ114" s="4"/>
      <c r="JDA114" s="4"/>
      <c r="JDB114" s="4"/>
      <c r="JDC114" s="4"/>
      <c r="JDD114" s="4"/>
      <c r="JDE114" s="4"/>
      <c r="JDF114" s="4"/>
      <c r="JDG114" s="4"/>
      <c r="JDH114" s="4"/>
      <c r="JDI114" s="4"/>
      <c r="JDJ114" s="4"/>
      <c r="JDK114" s="4"/>
      <c r="JDL114" s="4"/>
      <c r="JDM114" s="4"/>
      <c r="JDN114" s="4"/>
      <c r="JDO114" s="4"/>
      <c r="JDP114" s="4"/>
      <c r="JDQ114" s="4"/>
      <c r="JDR114" s="4"/>
      <c r="JDS114" s="4"/>
      <c r="JDT114" s="4"/>
      <c r="JDU114" s="4"/>
      <c r="JDV114" s="4"/>
      <c r="JDW114" s="4"/>
      <c r="JDX114" s="4"/>
      <c r="JDY114" s="4"/>
      <c r="JDZ114" s="4"/>
      <c r="JEA114" s="4"/>
      <c r="JEB114" s="4"/>
      <c r="JEC114" s="4"/>
      <c r="JED114" s="4"/>
      <c r="JEE114" s="4"/>
      <c r="JEF114" s="4"/>
      <c r="JEG114" s="4"/>
      <c r="JEH114" s="4"/>
      <c r="JEI114" s="4"/>
      <c r="JEJ114" s="4"/>
      <c r="JEK114" s="4"/>
      <c r="JEL114" s="4"/>
      <c r="JEM114" s="4"/>
      <c r="JEN114" s="4"/>
      <c r="JEO114" s="4"/>
      <c r="JEP114" s="4"/>
      <c r="JEQ114" s="4"/>
      <c r="JER114" s="4"/>
      <c r="JES114" s="4"/>
      <c r="JET114" s="4"/>
      <c r="JEU114" s="4"/>
      <c r="JEV114" s="4"/>
      <c r="JEW114" s="4"/>
      <c r="JEX114" s="4"/>
      <c r="JEY114" s="4"/>
      <c r="JEZ114" s="4"/>
      <c r="JFA114" s="4"/>
      <c r="JFB114" s="4"/>
      <c r="JFC114" s="4"/>
      <c r="JFD114" s="4"/>
      <c r="JFE114" s="4"/>
      <c r="JFF114" s="4"/>
      <c r="JFG114" s="4"/>
      <c r="JFH114" s="4"/>
      <c r="JFI114" s="4"/>
      <c r="JFJ114" s="4"/>
      <c r="JFK114" s="4"/>
      <c r="JFL114" s="4"/>
      <c r="JFM114" s="4"/>
      <c r="JFN114" s="4"/>
      <c r="JFO114" s="4"/>
      <c r="JFP114" s="4"/>
      <c r="JFQ114" s="4"/>
      <c r="JFR114" s="4"/>
      <c r="JFS114" s="4"/>
      <c r="JFT114" s="4"/>
      <c r="JFU114" s="4"/>
      <c r="JFV114" s="4"/>
      <c r="JFW114" s="4"/>
      <c r="JFX114" s="4"/>
      <c r="JFY114" s="4"/>
      <c r="JFZ114" s="4"/>
      <c r="JGA114" s="4"/>
      <c r="JGB114" s="4"/>
      <c r="JGC114" s="4"/>
      <c r="JGD114" s="4"/>
      <c r="JGE114" s="4"/>
      <c r="JGF114" s="4"/>
      <c r="JGG114" s="4"/>
      <c r="JGH114" s="4"/>
      <c r="JGI114" s="4"/>
      <c r="JGJ114" s="4"/>
      <c r="JGK114" s="4"/>
      <c r="JGL114" s="4"/>
      <c r="JGM114" s="4"/>
      <c r="JGN114" s="4"/>
      <c r="JGO114" s="4"/>
      <c r="JGP114" s="4"/>
      <c r="JGQ114" s="4"/>
      <c r="JGR114" s="4"/>
      <c r="JGS114" s="4"/>
      <c r="JGT114" s="4"/>
      <c r="JGU114" s="4"/>
      <c r="JGV114" s="4"/>
      <c r="JGW114" s="4"/>
      <c r="JGX114" s="4"/>
      <c r="JGY114" s="4"/>
      <c r="JGZ114" s="4"/>
      <c r="JHA114" s="4"/>
      <c r="JHB114" s="4"/>
      <c r="JHC114" s="4"/>
      <c r="JHD114" s="4"/>
      <c r="JHE114" s="4"/>
      <c r="JHF114" s="4"/>
      <c r="JHG114" s="4"/>
      <c r="JHH114" s="4"/>
      <c r="JHI114" s="4"/>
      <c r="JHJ114" s="4"/>
      <c r="JHK114" s="4"/>
      <c r="JHL114" s="4"/>
      <c r="JHM114" s="4"/>
      <c r="JHN114" s="4"/>
      <c r="JHO114" s="4"/>
      <c r="JHP114" s="4"/>
      <c r="JHQ114" s="4"/>
      <c r="JHR114" s="4"/>
      <c r="JHS114" s="4"/>
      <c r="JHT114" s="4"/>
      <c r="JHU114" s="4"/>
      <c r="JHV114" s="4"/>
      <c r="JHW114" s="4"/>
      <c r="JHX114" s="4"/>
      <c r="JHY114" s="4"/>
      <c r="JHZ114" s="4"/>
      <c r="JIA114" s="4"/>
      <c r="JIB114" s="4"/>
      <c r="JIC114" s="4"/>
      <c r="JID114" s="4"/>
      <c r="JIE114" s="4"/>
      <c r="JIF114" s="4"/>
      <c r="JIG114" s="4"/>
      <c r="JIH114" s="4"/>
      <c r="JII114" s="4"/>
      <c r="JIJ114" s="4"/>
      <c r="JIK114" s="4"/>
      <c r="JIL114" s="4"/>
      <c r="JIM114" s="4"/>
      <c r="JIN114" s="4"/>
      <c r="JIO114" s="4"/>
      <c r="JIP114" s="4"/>
      <c r="JIQ114" s="4"/>
      <c r="JIR114" s="4"/>
      <c r="JIS114" s="4"/>
      <c r="JIT114" s="4"/>
      <c r="JIU114" s="4"/>
      <c r="JIV114" s="4"/>
      <c r="JIW114" s="4"/>
      <c r="JIX114" s="4"/>
      <c r="JIY114" s="4"/>
      <c r="JIZ114" s="4"/>
      <c r="JJA114" s="4"/>
      <c r="JJB114" s="4"/>
      <c r="JJC114" s="4"/>
      <c r="JJD114" s="4"/>
      <c r="JJE114" s="4"/>
      <c r="JJF114" s="4"/>
      <c r="JJG114" s="4"/>
      <c r="JJH114" s="4"/>
      <c r="JJI114" s="4"/>
      <c r="JJJ114" s="4"/>
      <c r="JJK114" s="4"/>
      <c r="JJL114" s="4"/>
      <c r="JJM114" s="4"/>
      <c r="JJN114" s="4"/>
      <c r="JJO114" s="4"/>
      <c r="JJP114" s="4"/>
      <c r="JJQ114" s="4"/>
      <c r="JJR114" s="4"/>
      <c r="JJS114" s="4"/>
      <c r="JJT114" s="4"/>
      <c r="JJU114" s="4"/>
      <c r="JJV114" s="4"/>
      <c r="JJW114" s="4"/>
      <c r="JJX114" s="4"/>
      <c r="JJY114" s="4"/>
      <c r="JJZ114" s="4"/>
      <c r="JKA114" s="4"/>
      <c r="JKB114" s="4"/>
      <c r="JKC114" s="4"/>
      <c r="JKD114" s="4"/>
      <c r="JKE114" s="4"/>
      <c r="JKF114" s="4"/>
      <c r="JKG114" s="4"/>
      <c r="JKH114" s="4"/>
      <c r="JKI114" s="4"/>
      <c r="JKJ114" s="4"/>
      <c r="JKK114" s="4"/>
      <c r="JKL114" s="4"/>
      <c r="JKM114" s="4"/>
      <c r="JKN114" s="4"/>
      <c r="JKO114" s="4"/>
      <c r="JKP114" s="4"/>
      <c r="JKQ114" s="4"/>
      <c r="JKR114" s="4"/>
      <c r="JKS114" s="4"/>
      <c r="JKT114" s="4"/>
      <c r="JKU114" s="4"/>
      <c r="JKV114" s="4"/>
      <c r="JKW114" s="4"/>
      <c r="JKX114" s="4"/>
      <c r="JKY114" s="4"/>
      <c r="JKZ114" s="4"/>
      <c r="JLA114" s="4"/>
      <c r="JLB114" s="4"/>
      <c r="JLC114" s="4"/>
      <c r="JLD114" s="4"/>
      <c r="JLE114" s="4"/>
      <c r="JLF114" s="4"/>
      <c r="JLG114" s="4"/>
      <c r="JLH114" s="4"/>
      <c r="JLI114" s="4"/>
      <c r="JLJ114" s="4"/>
      <c r="JLK114" s="4"/>
      <c r="JLL114" s="4"/>
      <c r="JLM114" s="4"/>
      <c r="JLN114" s="4"/>
      <c r="JLO114" s="4"/>
      <c r="JLP114" s="4"/>
      <c r="JLQ114" s="4"/>
      <c r="JLR114" s="4"/>
      <c r="JLS114" s="4"/>
      <c r="JLT114" s="4"/>
      <c r="JLU114" s="4"/>
      <c r="JLV114" s="4"/>
      <c r="JLW114" s="4"/>
      <c r="JLX114" s="4"/>
      <c r="JLY114" s="4"/>
      <c r="JLZ114" s="4"/>
      <c r="JMA114" s="4"/>
      <c r="JMB114" s="4"/>
      <c r="JMC114" s="4"/>
      <c r="JMD114" s="4"/>
      <c r="JME114" s="4"/>
      <c r="JMF114" s="4"/>
      <c r="JMG114" s="4"/>
      <c r="JMH114" s="4"/>
      <c r="JMI114" s="4"/>
      <c r="JMJ114" s="4"/>
      <c r="JMK114" s="4"/>
      <c r="JML114" s="4"/>
      <c r="JMM114" s="4"/>
      <c r="JMN114" s="4"/>
      <c r="JMO114" s="4"/>
      <c r="JMP114" s="4"/>
      <c r="JMQ114" s="4"/>
      <c r="JMR114" s="4"/>
      <c r="JMS114" s="4"/>
      <c r="JMT114" s="4"/>
      <c r="JMU114" s="4"/>
      <c r="JMV114" s="4"/>
      <c r="JMW114" s="4"/>
      <c r="JMX114" s="4"/>
      <c r="JMY114" s="4"/>
      <c r="JMZ114" s="4"/>
      <c r="JNA114" s="4"/>
      <c r="JNB114" s="4"/>
      <c r="JNC114" s="4"/>
      <c r="JND114" s="4"/>
      <c r="JNE114" s="4"/>
      <c r="JNF114" s="4"/>
      <c r="JNG114" s="4"/>
      <c r="JNH114" s="4"/>
      <c r="JNI114" s="4"/>
      <c r="JNJ114" s="4"/>
      <c r="JNK114" s="4"/>
      <c r="JNL114" s="4"/>
      <c r="JNM114" s="4"/>
      <c r="JNN114" s="4"/>
      <c r="JNO114" s="4"/>
      <c r="JNP114" s="4"/>
      <c r="JNQ114" s="4"/>
      <c r="JNR114" s="4"/>
      <c r="JNS114" s="4"/>
      <c r="JNT114" s="4"/>
      <c r="JNU114" s="4"/>
      <c r="JNV114" s="4"/>
      <c r="JNW114" s="4"/>
      <c r="JNX114" s="4"/>
      <c r="JNY114" s="4"/>
      <c r="JNZ114" s="4"/>
      <c r="JOA114" s="4"/>
      <c r="JOB114" s="4"/>
      <c r="JOC114" s="4"/>
      <c r="JOD114" s="4"/>
      <c r="JOE114" s="4"/>
      <c r="JOF114" s="4"/>
      <c r="JOG114" s="4"/>
      <c r="JOH114" s="4"/>
      <c r="JOI114" s="4"/>
      <c r="JOJ114" s="4"/>
      <c r="JOK114" s="4"/>
      <c r="JOL114" s="4"/>
      <c r="JOM114" s="4"/>
      <c r="JON114" s="4"/>
      <c r="JOO114" s="4"/>
      <c r="JOP114" s="4"/>
      <c r="JOQ114" s="4"/>
      <c r="JOR114" s="4"/>
      <c r="JOS114" s="4"/>
      <c r="JOT114" s="4"/>
      <c r="JOU114" s="4"/>
      <c r="JOV114" s="4"/>
      <c r="JOW114" s="4"/>
      <c r="JOX114" s="4"/>
      <c r="JOY114" s="4"/>
      <c r="JOZ114" s="4"/>
      <c r="JPA114" s="4"/>
      <c r="JPB114" s="4"/>
      <c r="JPC114" s="4"/>
      <c r="JPD114" s="4"/>
      <c r="JPE114" s="4"/>
      <c r="JPF114" s="4"/>
      <c r="JPG114" s="4"/>
      <c r="JPH114" s="4"/>
      <c r="JPI114" s="4"/>
      <c r="JPJ114" s="4"/>
      <c r="JPK114" s="4"/>
      <c r="JPL114" s="4"/>
      <c r="JPM114" s="4"/>
      <c r="JPN114" s="4"/>
      <c r="JPO114" s="4"/>
      <c r="JPP114" s="4"/>
      <c r="JPQ114" s="4"/>
      <c r="JPR114" s="4"/>
      <c r="JPS114" s="4"/>
      <c r="JPT114" s="4"/>
      <c r="JPU114" s="4"/>
      <c r="JPV114" s="4"/>
      <c r="JPW114" s="4"/>
      <c r="JPX114" s="4"/>
      <c r="JPY114" s="4"/>
      <c r="JPZ114" s="4"/>
      <c r="JQA114" s="4"/>
      <c r="JQB114" s="4"/>
      <c r="JQC114" s="4"/>
      <c r="JQD114" s="4"/>
      <c r="JQE114" s="4"/>
      <c r="JQF114" s="4"/>
      <c r="JQG114" s="4"/>
      <c r="JQH114" s="4"/>
      <c r="JQI114" s="4"/>
      <c r="JQJ114" s="4"/>
      <c r="JQK114" s="4"/>
      <c r="JQL114" s="4"/>
      <c r="JQM114" s="4"/>
      <c r="JQN114" s="4"/>
      <c r="JQO114" s="4"/>
      <c r="JQP114" s="4"/>
      <c r="JQQ114" s="4"/>
      <c r="JQR114" s="4"/>
      <c r="JQS114" s="4"/>
      <c r="JQT114" s="4"/>
      <c r="JQU114" s="4"/>
      <c r="JQV114" s="4"/>
      <c r="JQW114" s="4"/>
      <c r="JQX114" s="4"/>
      <c r="JQY114" s="4"/>
      <c r="JQZ114" s="4"/>
      <c r="JRA114" s="4"/>
      <c r="JRB114" s="4"/>
      <c r="JRC114" s="4"/>
      <c r="JRD114" s="4"/>
      <c r="JRE114" s="4"/>
      <c r="JRF114" s="4"/>
      <c r="JRG114" s="4"/>
      <c r="JRH114" s="4"/>
      <c r="JRI114" s="4"/>
      <c r="JRJ114" s="4"/>
      <c r="JRK114" s="4"/>
      <c r="JRL114" s="4"/>
      <c r="JRM114" s="4"/>
      <c r="JRN114" s="4"/>
      <c r="JRO114" s="4"/>
      <c r="JRP114" s="4"/>
      <c r="JRQ114" s="4"/>
      <c r="JRR114" s="4"/>
      <c r="JRS114" s="4"/>
      <c r="JRT114" s="4"/>
      <c r="JRU114" s="4"/>
      <c r="JRV114" s="4"/>
      <c r="JRW114" s="4"/>
      <c r="JRX114" s="4"/>
      <c r="JRY114" s="4"/>
      <c r="JRZ114" s="4"/>
      <c r="JSA114" s="4"/>
      <c r="JSB114" s="4"/>
      <c r="JSC114" s="4"/>
      <c r="JSD114" s="4"/>
      <c r="JSE114" s="4"/>
      <c r="JSF114" s="4"/>
      <c r="JSG114" s="4"/>
      <c r="JSH114" s="4"/>
      <c r="JSI114" s="4"/>
      <c r="JSJ114" s="4"/>
      <c r="JSK114" s="4"/>
      <c r="JSL114" s="4"/>
      <c r="JSM114" s="4"/>
      <c r="JSN114" s="4"/>
      <c r="JSO114" s="4"/>
      <c r="JSP114" s="4"/>
      <c r="JSQ114" s="4"/>
      <c r="JSR114" s="4"/>
      <c r="JSS114" s="4"/>
      <c r="JST114" s="4"/>
      <c r="JSU114" s="4"/>
      <c r="JSV114" s="4"/>
      <c r="JSW114" s="4"/>
      <c r="JSX114" s="4"/>
      <c r="JSY114" s="4"/>
      <c r="JSZ114" s="4"/>
      <c r="JTA114" s="4"/>
      <c r="JTB114" s="4"/>
      <c r="JTC114" s="4"/>
      <c r="JTD114" s="4"/>
      <c r="JTE114" s="4"/>
      <c r="JTF114" s="4"/>
      <c r="JTG114" s="4"/>
      <c r="JTH114" s="4"/>
      <c r="JTI114" s="4"/>
      <c r="JTJ114" s="4"/>
      <c r="JTK114" s="4"/>
      <c r="JTL114" s="4"/>
      <c r="JTM114" s="4"/>
      <c r="JTN114" s="4"/>
      <c r="JTO114" s="4"/>
      <c r="JTP114" s="4"/>
      <c r="JTQ114" s="4"/>
      <c r="JTR114" s="4"/>
      <c r="JTS114" s="4"/>
      <c r="JTT114" s="4"/>
      <c r="JTU114" s="4"/>
      <c r="JTV114" s="4"/>
      <c r="JTW114" s="4"/>
      <c r="JTX114" s="4"/>
      <c r="JTY114" s="4"/>
      <c r="JTZ114" s="4"/>
      <c r="JUA114" s="4"/>
      <c r="JUB114" s="4"/>
      <c r="JUC114" s="4"/>
      <c r="JUD114" s="4"/>
      <c r="JUE114" s="4"/>
      <c r="JUF114" s="4"/>
      <c r="JUG114" s="4"/>
      <c r="JUH114" s="4"/>
      <c r="JUI114" s="4"/>
      <c r="JUJ114" s="4"/>
      <c r="JUK114" s="4"/>
      <c r="JUL114" s="4"/>
      <c r="JUM114" s="4"/>
      <c r="JUN114" s="4"/>
      <c r="JUO114" s="4"/>
      <c r="JUP114" s="4"/>
      <c r="JUQ114" s="4"/>
      <c r="JUR114" s="4"/>
      <c r="JUS114" s="4"/>
      <c r="JUT114" s="4"/>
      <c r="JUU114" s="4"/>
      <c r="JUV114" s="4"/>
      <c r="JUW114" s="4"/>
      <c r="JUX114" s="4"/>
      <c r="JUY114" s="4"/>
      <c r="JUZ114" s="4"/>
      <c r="JVA114" s="4"/>
      <c r="JVB114" s="4"/>
      <c r="JVC114" s="4"/>
      <c r="JVD114" s="4"/>
      <c r="JVE114" s="4"/>
      <c r="JVF114" s="4"/>
      <c r="JVG114" s="4"/>
      <c r="JVH114" s="4"/>
      <c r="JVI114" s="4"/>
      <c r="JVJ114" s="4"/>
      <c r="JVK114" s="4"/>
      <c r="JVL114" s="4"/>
      <c r="JVM114" s="4"/>
      <c r="JVN114" s="4"/>
      <c r="JVO114" s="4"/>
      <c r="JVP114" s="4"/>
      <c r="JVQ114" s="4"/>
      <c r="JVR114" s="4"/>
      <c r="JVS114" s="4"/>
      <c r="JVT114" s="4"/>
      <c r="JVU114" s="4"/>
      <c r="JVV114" s="4"/>
      <c r="JVW114" s="4"/>
      <c r="JVX114" s="4"/>
      <c r="JVY114" s="4"/>
      <c r="JVZ114" s="4"/>
      <c r="JWA114" s="4"/>
      <c r="JWB114" s="4"/>
      <c r="JWC114" s="4"/>
      <c r="JWD114" s="4"/>
      <c r="JWE114" s="4"/>
      <c r="JWF114" s="4"/>
      <c r="JWG114" s="4"/>
      <c r="JWH114" s="4"/>
      <c r="JWI114" s="4"/>
      <c r="JWJ114" s="4"/>
      <c r="JWK114" s="4"/>
      <c r="JWL114" s="4"/>
      <c r="JWM114" s="4"/>
      <c r="JWN114" s="4"/>
      <c r="JWO114" s="4"/>
      <c r="JWP114" s="4"/>
      <c r="JWQ114" s="4"/>
      <c r="JWR114" s="4"/>
      <c r="JWS114" s="4"/>
      <c r="JWT114" s="4"/>
      <c r="JWU114" s="4"/>
      <c r="JWV114" s="4"/>
      <c r="JWW114" s="4"/>
      <c r="JWX114" s="4"/>
      <c r="JWY114" s="4"/>
      <c r="JWZ114" s="4"/>
      <c r="JXA114" s="4"/>
      <c r="JXB114" s="4"/>
      <c r="JXC114" s="4"/>
      <c r="JXD114" s="4"/>
      <c r="JXE114" s="4"/>
      <c r="JXF114" s="4"/>
      <c r="JXG114" s="4"/>
      <c r="JXH114" s="4"/>
      <c r="JXI114" s="4"/>
      <c r="JXJ114" s="4"/>
      <c r="JXK114" s="4"/>
      <c r="JXL114" s="4"/>
      <c r="JXM114" s="4"/>
      <c r="JXN114" s="4"/>
      <c r="JXO114" s="4"/>
      <c r="JXP114" s="4"/>
      <c r="JXQ114" s="4"/>
      <c r="JXR114" s="4"/>
      <c r="JXS114" s="4"/>
      <c r="JXT114" s="4"/>
      <c r="JXU114" s="4"/>
      <c r="JXV114" s="4"/>
      <c r="JXW114" s="4"/>
      <c r="JXX114" s="4"/>
      <c r="JXY114" s="4"/>
      <c r="JXZ114" s="4"/>
      <c r="JYA114" s="4"/>
      <c r="JYB114" s="4"/>
      <c r="JYC114" s="4"/>
      <c r="JYD114" s="4"/>
      <c r="JYE114" s="4"/>
      <c r="JYF114" s="4"/>
      <c r="JYG114" s="4"/>
      <c r="JYH114" s="4"/>
      <c r="JYI114" s="4"/>
      <c r="JYJ114" s="4"/>
      <c r="JYK114" s="4"/>
      <c r="JYL114" s="4"/>
      <c r="JYM114" s="4"/>
      <c r="JYN114" s="4"/>
      <c r="JYO114" s="4"/>
      <c r="JYP114" s="4"/>
      <c r="JYQ114" s="4"/>
      <c r="JYR114" s="4"/>
      <c r="JYS114" s="4"/>
      <c r="JYT114" s="4"/>
      <c r="JYU114" s="4"/>
      <c r="JYV114" s="4"/>
      <c r="JYW114" s="4"/>
      <c r="JYX114" s="4"/>
      <c r="JYY114" s="4"/>
      <c r="JYZ114" s="4"/>
      <c r="JZA114" s="4"/>
      <c r="JZB114" s="4"/>
      <c r="JZC114" s="4"/>
      <c r="JZD114" s="4"/>
      <c r="JZE114" s="4"/>
      <c r="JZF114" s="4"/>
      <c r="JZG114" s="4"/>
      <c r="JZH114" s="4"/>
      <c r="JZI114" s="4"/>
      <c r="JZJ114" s="4"/>
      <c r="JZK114" s="4"/>
      <c r="JZL114" s="4"/>
      <c r="JZM114" s="4"/>
      <c r="JZN114" s="4"/>
      <c r="JZO114" s="4"/>
      <c r="JZP114" s="4"/>
      <c r="JZQ114" s="4"/>
      <c r="JZR114" s="4"/>
      <c r="JZS114" s="4"/>
      <c r="JZT114" s="4"/>
      <c r="JZU114" s="4"/>
      <c r="JZV114" s="4"/>
      <c r="JZW114" s="4"/>
      <c r="JZX114" s="4"/>
      <c r="JZY114" s="4"/>
      <c r="JZZ114" s="4"/>
      <c r="KAA114" s="4"/>
      <c r="KAB114" s="4"/>
      <c r="KAC114" s="4"/>
      <c r="KAD114" s="4"/>
      <c r="KAE114" s="4"/>
      <c r="KAF114" s="4"/>
      <c r="KAG114" s="4"/>
      <c r="KAH114" s="4"/>
      <c r="KAI114" s="4"/>
      <c r="KAJ114" s="4"/>
      <c r="KAK114" s="4"/>
      <c r="KAL114" s="4"/>
      <c r="KAM114" s="4"/>
      <c r="KAN114" s="4"/>
      <c r="KAO114" s="4"/>
      <c r="KAP114" s="4"/>
      <c r="KAQ114" s="4"/>
      <c r="KAR114" s="4"/>
      <c r="KAS114" s="4"/>
      <c r="KAT114" s="4"/>
      <c r="KAU114" s="4"/>
      <c r="KAV114" s="4"/>
      <c r="KAW114" s="4"/>
      <c r="KAX114" s="4"/>
      <c r="KAY114" s="4"/>
      <c r="KAZ114" s="4"/>
      <c r="KBA114" s="4"/>
      <c r="KBB114" s="4"/>
      <c r="KBC114" s="4"/>
      <c r="KBD114" s="4"/>
      <c r="KBE114" s="4"/>
      <c r="KBF114" s="4"/>
      <c r="KBG114" s="4"/>
      <c r="KBH114" s="4"/>
      <c r="KBI114" s="4"/>
      <c r="KBJ114" s="4"/>
      <c r="KBK114" s="4"/>
      <c r="KBL114" s="4"/>
      <c r="KBM114" s="4"/>
      <c r="KBN114" s="4"/>
      <c r="KBO114" s="4"/>
      <c r="KBP114" s="4"/>
      <c r="KBQ114" s="4"/>
      <c r="KBR114" s="4"/>
      <c r="KBS114" s="4"/>
      <c r="KBT114" s="4"/>
      <c r="KBU114" s="4"/>
      <c r="KBV114" s="4"/>
      <c r="KBW114" s="4"/>
      <c r="KBX114" s="4"/>
      <c r="KBY114" s="4"/>
      <c r="KBZ114" s="4"/>
      <c r="KCA114" s="4"/>
      <c r="KCB114" s="4"/>
      <c r="KCC114" s="4"/>
      <c r="KCD114" s="4"/>
      <c r="KCE114" s="4"/>
      <c r="KCF114" s="4"/>
      <c r="KCG114" s="4"/>
      <c r="KCH114" s="4"/>
      <c r="KCI114" s="4"/>
      <c r="KCJ114" s="4"/>
      <c r="KCK114" s="4"/>
      <c r="KCL114" s="4"/>
      <c r="KCM114" s="4"/>
      <c r="KCN114" s="4"/>
      <c r="KCO114" s="4"/>
      <c r="KCP114" s="4"/>
      <c r="KCQ114" s="4"/>
      <c r="KCR114" s="4"/>
      <c r="KCS114" s="4"/>
      <c r="KCT114" s="4"/>
      <c r="KCU114" s="4"/>
      <c r="KCV114" s="4"/>
      <c r="KCW114" s="4"/>
      <c r="KCX114" s="4"/>
      <c r="KCY114" s="4"/>
      <c r="KCZ114" s="4"/>
      <c r="KDA114" s="4"/>
      <c r="KDB114" s="4"/>
      <c r="KDC114" s="4"/>
      <c r="KDD114" s="4"/>
      <c r="KDE114" s="4"/>
      <c r="KDF114" s="4"/>
      <c r="KDG114" s="4"/>
      <c r="KDH114" s="4"/>
      <c r="KDI114" s="4"/>
      <c r="KDJ114" s="4"/>
      <c r="KDK114" s="4"/>
      <c r="KDL114" s="4"/>
      <c r="KDM114" s="4"/>
      <c r="KDN114" s="4"/>
      <c r="KDO114" s="4"/>
      <c r="KDP114" s="4"/>
      <c r="KDQ114" s="4"/>
      <c r="KDR114" s="4"/>
      <c r="KDS114" s="4"/>
      <c r="KDT114" s="4"/>
      <c r="KDU114" s="4"/>
      <c r="KDV114" s="4"/>
      <c r="KDW114" s="4"/>
      <c r="KDX114" s="4"/>
      <c r="KDY114" s="4"/>
      <c r="KDZ114" s="4"/>
      <c r="KEA114" s="4"/>
      <c r="KEB114" s="4"/>
      <c r="KEC114" s="4"/>
      <c r="KED114" s="4"/>
      <c r="KEE114" s="4"/>
      <c r="KEF114" s="4"/>
      <c r="KEG114" s="4"/>
      <c r="KEH114" s="4"/>
      <c r="KEI114" s="4"/>
      <c r="KEJ114" s="4"/>
      <c r="KEK114" s="4"/>
      <c r="KEL114" s="4"/>
      <c r="KEM114" s="4"/>
      <c r="KEN114" s="4"/>
      <c r="KEO114" s="4"/>
      <c r="KEP114" s="4"/>
      <c r="KEQ114" s="4"/>
      <c r="KER114" s="4"/>
      <c r="KES114" s="4"/>
      <c r="KET114" s="4"/>
      <c r="KEU114" s="4"/>
      <c r="KEV114" s="4"/>
      <c r="KEW114" s="4"/>
      <c r="KEX114" s="4"/>
      <c r="KEY114" s="4"/>
      <c r="KEZ114" s="4"/>
      <c r="KFA114" s="4"/>
      <c r="KFB114" s="4"/>
      <c r="KFC114" s="4"/>
      <c r="KFD114" s="4"/>
      <c r="KFE114" s="4"/>
      <c r="KFF114" s="4"/>
      <c r="KFG114" s="4"/>
      <c r="KFH114" s="4"/>
      <c r="KFI114" s="4"/>
      <c r="KFJ114" s="4"/>
      <c r="KFK114" s="4"/>
      <c r="KFL114" s="4"/>
      <c r="KFM114" s="4"/>
      <c r="KFN114" s="4"/>
      <c r="KFO114" s="4"/>
      <c r="KFP114" s="4"/>
      <c r="KFQ114" s="4"/>
      <c r="KFR114" s="4"/>
      <c r="KFS114" s="4"/>
      <c r="KFT114" s="4"/>
      <c r="KFU114" s="4"/>
      <c r="KFV114" s="4"/>
      <c r="KFW114" s="4"/>
      <c r="KFX114" s="4"/>
      <c r="KFY114" s="4"/>
      <c r="KFZ114" s="4"/>
      <c r="KGA114" s="4"/>
      <c r="KGB114" s="4"/>
      <c r="KGC114" s="4"/>
      <c r="KGD114" s="4"/>
      <c r="KGE114" s="4"/>
      <c r="KGF114" s="4"/>
      <c r="KGG114" s="4"/>
      <c r="KGH114" s="4"/>
      <c r="KGI114" s="4"/>
      <c r="KGJ114" s="4"/>
      <c r="KGK114" s="4"/>
      <c r="KGL114" s="4"/>
      <c r="KGM114" s="4"/>
      <c r="KGN114" s="4"/>
      <c r="KGO114" s="4"/>
      <c r="KGP114" s="4"/>
      <c r="KGQ114" s="4"/>
      <c r="KGR114" s="4"/>
      <c r="KGS114" s="4"/>
      <c r="KGT114" s="4"/>
      <c r="KGU114" s="4"/>
      <c r="KGV114" s="4"/>
      <c r="KGW114" s="4"/>
      <c r="KGX114" s="4"/>
      <c r="KGY114" s="4"/>
      <c r="KGZ114" s="4"/>
      <c r="KHA114" s="4"/>
      <c r="KHB114" s="4"/>
      <c r="KHC114" s="4"/>
      <c r="KHD114" s="4"/>
      <c r="KHE114" s="4"/>
      <c r="KHF114" s="4"/>
      <c r="KHG114" s="4"/>
      <c r="KHH114" s="4"/>
      <c r="KHI114" s="4"/>
      <c r="KHJ114" s="4"/>
      <c r="KHK114" s="4"/>
      <c r="KHL114" s="4"/>
      <c r="KHM114" s="4"/>
      <c r="KHN114" s="4"/>
      <c r="KHO114" s="4"/>
      <c r="KHP114" s="4"/>
      <c r="KHQ114" s="4"/>
      <c r="KHR114" s="4"/>
      <c r="KHS114" s="4"/>
      <c r="KHT114" s="4"/>
      <c r="KHU114" s="4"/>
      <c r="KHV114" s="4"/>
      <c r="KHW114" s="4"/>
      <c r="KHX114" s="4"/>
      <c r="KHY114" s="4"/>
      <c r="KHZ114" s="4"/>
      <c r="KIA114" s="4"/>
      <c r="KIB114" s="4"/>
      <c r="KIC114" s="4"/>
      <c r="KID114" s="4"/>
      <c r="KIE114" s="4"/>
      <c r="KIF114" s="4"/>
      <c r="KIG114" s="4"/>
      <c r="KIH114" s="4"/>
      <c r="KII114" s="4"/>
      <c r="KIJ114" s="4"/>
      <c r="KIK114" s="4"/>
      <c r="KIL114" s="4"/>
      <c r="KIM114" s="4"/>
      <c r="KIN114" s="4"/>
      <c r="KIO114" s="4"/>
      <c r="KIP114" s="4"/>
      <c r="KIQ114" s="4"/>
      <c r="KIR114" s="4"/>
      <c r="KIS114" s="4"/>
      <c r="KIT114" s="4"/>
      <c r="KIU114" s="4"/>
      <c r="KIV114" s="4"/>
      <c r="KIW114" s="4"/>
      <c r="KIX114" s="4"/>
      <c r="KIY114" s="4"/>
      <c r="KIZ114" s="4"/>
      <c r="KJA114" s="4"/>
      <c r="KJB114" s="4"/>
      <c r="KJC114" s="4"/>
      <c r="KJD114" s="4"/>
      <c r="KJE114" s="4"/>
      <c r="KJF114" s="4"/>
      <c r="KJG114" s="4"/>
      <c r="KJH114" s="4"/>
      <c r="KJI114" s="4"/>
      <c r="KJJ114" s="4"/>
      <c r="KJK114" s="4"/>
      <c r="KJL114" s="4"/>
      <c r="KJM114" s="4"/>
      <c r="KJN114" s="4"/>
      <c r="KJO114" s="4"/>
      <c r="KJP114" s="4"/>
      <c r="KJQ114" s="4"/>
      <c r="KJR114" s="4"/>
      <c r="KJS114" s="4"/>
      <c r="KJT114" s="4"/>
      <c r="KJU114" s="4"/>
      <c r="KJV114" s="4"/>
      <c r="KJW114" s="4"/>
      <c r="KJX114" s="4"/>
      <c r="KJY114" s="4"/>
      <c r="KJZ114" s="4"/>
      <c r="KKA114" s="4"/>
      <c r="KKB114" s="4"/>
      <c r="KKC114" s="4"/>
      <c r="KKD114" s="4"/>
      <c r="KKE114" s="4"/>
      <c r="KKF114" s="4"/>
      <c r="KKG114" s="4"/>
      <c r="KKH114" s="4"/>
      <c r="KKI114" s="4"/>
      <c r="KKJ114" s="4"/>
      <c r="KKK114" s="4"/>
      <c r="KKL114" s="4"/>
      <c r="KKM114" s="4"/>
      <c r="KKN114" s="4"/>
      <c r="KKO114" s="4"/>
      <c r="KKP114" s="4"/>
      <c r="KKQ114" s="4"/>
      <c r="KKR114" s="4"/>
      <c r="KKS114" s="4"/>
      <c r="KKT114" s="4"/>
      <c r="KKU114" s="4"/>
      <c r="KKV114" s="4"/>
      <c r="KKW114" s="4"/>
      <c r="KKX114" s="4"/>
      <c r="KKY114" s="4"/>
      <c r="KKZ114" s="4"/>
      <c r="KLA114" s="4"/>
      <c r="KLB114" s="4"/>
      <c r="KLC114" s="4"/>
      <c r="KLD114" s="4"/>
      <c r="KLE114" s="4"/>
      <c r="KLF114" s="4"/>
      <c r="KLG114" s="4"/>
      <c r="KLH114" s="4"/>
      <c r="KLI114" s="4"/>
      <c r="KLJ114" s="4"/>
      <c r="KLK114" s="4"/>
      <c r="KLL114" s="4"/>
      <c r="KLM114" s="4"/>
      <c r="KLN114" s="4"/>
      <c r="KLO114" s="4"/>
      <c r="KLP114" s="4"/>
      <c r="KLQ114" s="4"/>
      <c r="KLR114" s="4"/>
      <c r="KLS114" s="4"/>
      <c r="KLT114" s="4"/>
      <c r="KLU114" s="4"/>
      <c r="KLV114" s="4"/>
      <c r="KLW114" s="4"/>
      <c r="KLX114" s="4"/>
      <c r="KLY114" s="4"/>
      <c r="KLZ114" s="4"/>
      <c r="KMA114" s="4"/>
      <c r="KMB114" s="4"/>
      <c r="KMC114" s="4"/>
      <c r="KMD114" s="4"/>
      <c r="KME114" s="4"/>
      <c r="KMF114" s="4"/>
      <c r="KMG114" s="4"/>
      <c r="KMH114" s="4"/>
      <c r="KMI114" s="4"/>
      <c r="KMJ114" s="4"/>
      <c r="KMK114" s="4"/>
      <c r="KML114" s="4"/>
      <c r="KMM114" s="4"/>
      <c r="KMN114" s="4"/>
      <c r="KMO114" s="4"/>
      <c r="KMP114" s="4"/>
      <c r="KMQ114" s="4"/>
      <c r="KMR114" s="4"/>
      <c r="KMS114" s="4"/>
      <c r="KMT114" s="4"/>
      <c r="KMU114" s="4"/>
      <c r="KMV114" s="4"/>
      <c r="KMW114" s="4"/>
      <c r="KMX114" s="4"/>
      <c r="KMY114" s="4"/>
      <c r="KMZ114" s="4"/>
      <c r="KNA114" s="4"/>
      <c r="KNB114" s="4"/>
      <c r="KNC114" s="4"/>
      <c r="KND114" s="4"/>
      <c r="KNE114" s="4"/>
      <c r="KNF114" s="4"/>
      <c r="KNG114" s="4"/>
      <c r="KNH114" s="4"/>
      <c r="KNI114" s="4"/>
      <c r="KNJ114" s="4"/>
      <c r="KNK114" s="4"/>
      <c r="KNL114" s="4"/>
      <c r="KNM114" s="4"/>
      <c r="KNN114" s="4"/>
      <c r="KNO114" s="4"/>
      <c r="KNP114" s="4"/>
      <c r="KNQ114" s="4"/>
      <c r="KNR114" s="4"/>
      <c r="KNS114" s="4"/>
      <c r="KNT114" s="4"/>
      <c r="KNU114" s="4"/>
      <c r="KNV114" s="4"/>
      <c r="KNW114" s="4"/>
      <c r="KNX114" s="4"/>
      <c r="KNY114" s="4"/>
      <c r="KNZ114" s="4"/>
      <c r="KOA114" s="4"/>
      <c r="KOB114" s="4"/>
      <c r="KOC114" s="4"/>
      <c r="KOD114" s="4"/>
      <c r="KOE114" s="4"/>
      <c r="KOF114" s="4"/>
      <c r="KOG114" s="4"/>
      <c r="KOH114" s="4"/>
      <c r="KOI114" s="4"/>
      <c r="KOJ114" s="4"/>
      <c r="KOK114" s="4"/>
      <c r="KOL114" s="4"/>
      <c r="KOM114" s="4"/>
      <c r="KON114" s="4"/>
      <c r="KOO114" s="4"/>
      <c r="KOP114" s="4"/>
      <c r="KOQ114" s="4"/>
      <c r="KOR114" s="4"/>
      <c r="KOS114" s="4"/>
      <c r="KOT114" s="4"/>
      <c r="KOU114" s="4"/>
      <c r="KOV114" s="4"/>
      <c r="KOW114" s="4"/>
      <c r="KOX114" s="4"/>
      <c r="KOY114" s="4"/>
      <c r="KOZ114" s="4"/>
      <c r="KPA114" s="4"/>
      <c r="KPB114" s="4"/>
      <c r="KPC114" s="4"/>
      <c r="KPD114" s="4"/>
      <c r="KPE114" s="4"/>
      <c r="KPF114" s="4"/>
      <c r="KPG114" s="4"/>
      <c r="KPH114" s="4"/>
      <c r="KPI114" s="4"/>
      <c r="KPJ114" s="4"/>
      <c r="KPK114" s="4"/>
      <c r="KPL114" s="4"/>
      <c r="KPM114" s="4"/>
      <c r="KPN114" s="4"/>
      <c r="KPO114" s="4"/>
      <c r="KPP114" s="4"/>
      <c r="KPQ114" s="4"/>
      <c r="KPR114" s="4"/>
      <c r="KPS114" s="4"/>
      <c r="KPT114" s="4"/>
      <c r="KPU114" s="4"/>
      <c r="KPV114" s="4"/>
      <c r="KPW114" s="4"/>
      <c r="KPX114" s="4"/>
      <c r="KPY114" s="4"/>
      <c r="KPZ114" s="4"/>
      <c r="KQA114" s="4"/>
      <c r="KQB114" s="4"/>
      <c r="KQC114" s="4"/>
      <c r="KQD114" s="4"/>
      <c r="KQE114" s="4"/>
      <c r="KQF114" s="4"/>
      <c r="KQG114" s="4"/>
      <c r="KQH114" s="4"/>
      <c r="KQI114" s="4"/>
      <c r="KQJ114" s="4"/>
      <c r="KQK114" s="4"/>
      <c r="KQL114" s="4"/>
      <c r="KQM114" s="4"/>
      <c r="KQN114" s="4"/>
      <c r="KQO114" s="4"/>
      <c r="KQP114" s="4"/>
      <c r="KQQ114" s="4"/>
      <c r="KQR114" s="4"/>
      <c r="KQS114" s="4"/>
      <c r="KQT114" s="4"/>
      <c r="KQU114" s="4"/>
      <c r="KQV114" s="4"/>
      <c r="KQW114" s="4"/>
      <c r="KQX114" s="4"/>
      <c r="KQY114" s="4"/>
      <c r="KQZ114" s="4"/>
      <c r="KRA114" s="4"/>
      <c r="KRB114" s="4"/>
      <c r="KRC114" s="4"/>
      <c r="KRD114" s="4"/>
      <c r="KRE114" s="4"/>
      <c r="KRF114" s="4"/>
      <c r="KRG114" s="4"/>
      <c r="KRH114" s="4"/>
      <c r="KRI114" s="4"/>
      <c r="KRJ114" s="4"/>
      <c r="KRK114" s="4"/>
      <c r="KRL114" s="4"/>
      <c r="KRM114" s="4"/>
      <c r="KRN114" s="4"/>
      <c r="KRO114" s="4"/>
      <c r="KRP114" s="4"/>
      <c r="KRQ114" s="4"/>
      <c r="KRR114" s="4"/>
      <c r="KRS114" s="4"/>
      <c r="KRT114" s="4"/>
      <c r="KRU114" s="4"/>
      <c r="KRV114" s="4"/>
      <c r="KRW114" s="4"/>
      <c r="KRX114" s="4"/>
      <c r="KRY114" s="4"/>
      <c r="KRZ114" s="4"/>
      <c r="KSA114" s="4"/>
      <c r="KSB114" s="4"/>
      <c r="KSC114" s="4"/>
      <c r="KSD114" s="4"/>
      <c r="KSE114" s="4"/>
      <c r="KSF114" s="4"/>
      <c r="KSG114" s="4"/>
      <c r="KSH114" s="4"/>
      <c r="KSI114" s="4"/>
      <c r="KSJ114" s="4"/>
      <c r="KSK114" s="4"/>
      <c r="KSL114" s="4"/>
      <c r="KSM114" s="4"/>
      <c r="KSN114" s="4"/>
      <c r="KSO114" s="4"/>
      <c r="KSP114" s="4"/>
      <c r="KSQ114" s="4"/>
      <c r="KSR114" s="4"/>
      <c r="KSS114" s="4"/>
      <c r="KST114" s="4"/>
      <c r="KSU114" s="4"/>
      <c r="KSV114" s="4"/>
      <c r="KSW114" s="4"/>
      <c r="KSX114" s="4"/>
      <c r="KSY114" s="4"/>
      <c r="KSZ114" s="4"/>
      <c r="KTA114" s="4"/>
      <c r="KTB114" s="4"/>
      <c r="KTC114" s="4"/>
      <c r="KTD114" s="4"/>
      <c r="KTE114" s="4"/>
      <c r="KTF114" s="4"/>
      <c r="KTG114" s="4"/>
      <c r="KTH114" s="4"/>
      <c r="KTI114" s="4"/>
      <c r="KTJ114" s="4"/>
      <c r="KTK114" s="4"/>
      <c r="KTL114" s="4"/>
      <c r="KTM114" s="4"/>
      <c r="KTN114" s="4"/>
      <c r="KTO114" s="4"/>
      <c r="KTP114" s="4"/>
      <c r="KTQ114" s="4"/>
      <c r="KTR114" s="4"/>
      <c r="KTS114" s="4"/>
      <c r="KTT114" s="4"/>
      <c r="KTU114" s="4"/>
      <c r="KTV114" s="4"/>
      <c r="KTW114" s="4"/>
      <c r="KTX114" s="4"/>
      <c r="KTY114" s="4"/>
      <c r="KTZ114" s="4"/>
      <c r="KUA114" s="4"/>
      <c r="KUB114" s="4"/>
      <c r="KUC114" s="4"/>
      <c r="KUD114" s="4"/>
      <c r="KUE114" s="4"/>
      <c r="KUF114" s="4"/>
      <c r="KUG114" s="4"/>
      <c r="KUH114" s="4"/>
      <c r="KUI114" s="4"/>
      <c r="KUJ114" s="4"/>
      <c r="KUK114" s="4"/>
      <c r="KUL114" s="4"/>
      <c r="KUM114" s="4"/>
      <c r="KUN114" s="4"/>
      <c r="KUO114" s="4"/>
      <c r="KUP114" s="4"/>
      <c r="KUQ114" s="4"/>
      <c r="KUR114" s="4"/>
      <c r="KUS114" s="4"/>
      <c r="KUT114" s="4"/>
      <c r="KUU114" s="4"/>
      <c r="KUV114" s="4"/>
      <c r="KUW114" s="4"/>
      <c r="KUX114" s="4"/>
      <c r="KUY114" s="4"/>
      <c r="KUZ114" s="4"/>
      <c r="KVA114" s="4"/>
      <c r="KVB114" s="4"/>
      <c r="KVC114" s="4"/>
      <c r="KVD114" s="4"/>
      <c r="KVE114" s="4"/>
      <c r="KVF114" s="4"/>
      <c r="KVG114" s="4"/>
      <c r="KVH114" s="4"/>
      <c r="KVI114" s="4"/>
      <c r="KVJ114" s="4"/>
      <c r="KVK114" s="4"/>
      <c r="KVL114" s="4"/>
      <c r="KVM114" s="4"/>
      <c r="KVN114" s="4"/>
      <c r="KVO114" s="4"/>
      <c r="KVP114" s="4"/>
      <c r="KVQ114" s="4"/>
      <c r="KVR114" s="4"/>
      <c r="KVS114" s="4"/>
      <c r="KVT114" s="4"/>
      <c r="KVU114" s="4"/>
      <c r="KVV114" s="4"/>
      <c r="KVW114" s="4"/>
      <c r="KVX114" s="4"/>
      <c r="KVY114" s="4"/>
      <c r="KVZ114" s="4"/>
      <c r="KWA114" s="4"/>
      <c r="KWB114" s="4"/>
      <c r="KWC114" s="4"/>
      <c r="KWD114" s="4"/>
      <c r="KWE114" s="4"/>
      <c r="KWF114" s="4"/>
      <c r="KWG114" s="4"/>
      <c r="KWH114" s="4"/>
      <c r="KWI114" s="4"/>
      <c r="KWJ114" s="4"/>
      <c r="KWK114" s="4"/>
      <c r="KWL114" s="4"/>
      <c r="KWM114" s="4"/>
      <c r="KWN114" s="4"/>
      <c r="KWO114" s="4"/>
      <c r="KWP114" s="4"/>
      <c r="KWQ114" s="4"/>
      <c r="KWR114" s="4"/>
      <c r="KWS114" s="4"/>
      <c r="KWT114" s="4"/>
      <c r="KWU114" s="4"/>
      <c r="KWV114" s="4"/>
      <c r="KWW114" s="4"/>
      <c r="KWX114" s="4"/>
      <c r="KWY114" s="4"/>
      <c r="KWZ114" s="4"/>
      <c r="KXA114" s="4"/>
      <c r="KXB114" s="4"/>
      <c r="KXC114" s="4"/>
      <c r="KXD114" s="4"/>
      <c r="KXE114" s="4"/>
      <c r="KXF114" s="4"/>
      <c r="KXG114" s="4"/>
      <c r="KXH114" s="4"/>
      <c r="KXI114" s="4"/>
      <c r="KXJ114" s="4"/>
      <c r="KXK114" s="4"/>
      <c r="KXL114" s="4"/>
      <c r="KXM114" s="4"/>
      <c r="KXN114" s="4"/>
      <c r="KXO114" s="4"/>
      <c r="KXP114" s="4"/>
      <c r="KXQ114" s="4"/>
      <c r="KXR114" s="4"/>
      <c r="KXS114" s="4"/>
      <c r="KXT114" s="4"/>
      <c r="KXU114" s="4"/>
      <c r="KXV114" s="4"/>
      <c r="KXW114" s="4"/>
      <c r="KXX114" s="4"/>
      <c r="KXY114" s="4"/>
      <c r="KXZ114" s="4"/>
      <c r="KYA114" s="4"/>
      <c r="KYB114" s="4"/>
      <c r="KYC114" s="4"/>
      <c r="KYD114" s="4"/>
      <c r="KYE114" s="4"/>
      <c r="KYF114" s="4"/>
      <c r="KYG114" s="4"/>
      <c r="KYH114" s="4"/>
      <c r="KYI114" s="4"/>
      <c r="KYJ114" s="4"/>
      <c r="KYK114" s="4"/>
      <c r="KYL114" s="4"/>
      <c r="KYM114" s="4"/>
      <c r="KYN114" s="4"/>
      <c r="KYO114" s="4"/>
      <c r="KYP114" s="4"/>
      <c r="KYQ114" s="4"/>
      <c r="KYR114" s="4"/>
      <c r="KYS114" s="4"/>
      <c r="KYT114" s="4"/>
      <c r="KYU114" s="4"/>
      <c r="KYV114" s="4"/>
      <c r="KYW114" s="4"/>
      <c r="KYX114" s="4"/>
      <c r="KYY114" s="4"/>
      <c r="KYZ114" s="4"/>
      <c r="KZA114" s="4"/>
      <c r="KZB114" s="4"/>
      <c r="KZC114" s="4"/>
      <c r="KZD114" s="4"/>
      <c r="KZE114" s="4"/>
      <c r="KZF114" s="4"/>
      <c r="KZG114" s="4"/>
      <c r="KZH114" s="4"/>
      <c r="KZI114" s="4"/>
      <c r="KZJ114" s="4"/>
      <c r="KZK114" s="4"/>
      <c r="KZL114" s="4"/>
      <c r="KZM114" s="4"/>
      <c r="KZN114" s="4"/>
      <c r="KZO114" s="4"/>
      <c r="KZP114" s="4"/>
      <c r="KZQ114" s="4"/>
      <c r="KZR114" s="4"/>
      <c r="KZS114" s="4"/>
      <c r="KZT114" s="4"/>
      <c r="KZU114" s="4"/>
      <c r="KZV114" s="4"/>
      <c r="KZW114" s="4"/>
      <c r="KZX114" s="4"/>
      <c r="KZY114" s="4"/>
      <c r="KZZ114" s="4"/>
      <c r="LAA114" s="4"/>
      <c r="LAB114" s="4"/>
      <c r="LAC114" s="4"/>
      <c r="LAD114" s="4"/>
      <c r="LAE114" s="4"/>
      <c r="LAF114" s="4"/>
      <c r="LAG114" s="4"/>
      <c r="LAH114" s="4"/>
      <c r="LAI114" s="4"/>
      <c r="LAJ114" s="4"/>
      <c r="LAK114" s="4"/>
      <c r="LAL114" s="4"/>
      <c r="LAM114" s="4"/>
      <c r="LAN114" s="4"/>
      <c r="LAO114" s="4"/>
      <c r="LAP114" s="4"/>
      <c r="LAQ114" s="4"/>
      <c r="LAR114" s="4"/>
      <c r="LAS114" s="4"/>
      <c r="LAT114" s="4"/>
      <c r="LAU114" s="4"/>
      <c r="LAV114" s="4"/>
      <c r="LAW114" s="4"/>
      <c r="LAX114" s="4"/>
      <c r="LAY114" s="4"/>
      <c r="LAZ114" s="4"/>
      <c r="LBA114" s="4"/>
      <c r="LBB114" s="4"/>
      <c r="LBC114" s="4"/>
      <c r="LBD114" s="4"/>
      <c r="LBE114" s="4"/>
      <c r="LBF114" s="4"/>
      <c r="LBG114" s="4"/>
      <c r="LBH114" s="4"/>
      <c r="LBI114" s="4"/>
      <c r="LBJ114" s="4"/>
      <c r="LBK114" s="4"/>
      <c r="LBL114" s="4"/>
      <c r="LBM114" s="4"/>
      <c r="LBN114" s="4"/>
      <c r="LBO114" s="4"/>
      <c r="LBP114" s="4"/>
      <c r="LBQ114" s="4"/>
      <c r="LBR114" s="4"/>
      <c r="LBS114" s="4"/>
      <c r="LBT114" s="4"/>
      <c r="LBU114" s="4"/>
      <c r="LBV114" s="4"/>
      <c r="LBW114" s="4"/>
      <c r="LBX114" s="4"/>
      <c r="LBY114" s="4"/>
      <c r="LBZ114" s="4"/>
      <c r="LCA114" s="4"/>
      <c r="LCB114" s="4"/>
      <c r="LCC114" s="4"/>
      <c r="LCD114" s="4"/>
      <c r="LCE114" s="4"/>
      <c r="LCF114" s="4"/>
      <c r="LCG114" s="4"/>
      <c r="LCH114" s="4"/>
      <c r="LCI114" s="4"/>
      <c r="LCJ114" s="4"/>
      <c r="LCK114" s="4"/>
      <c r="LCL114" s="4"/>
      <c r="LCM114" s="4"/>
      <c r="LCN114" s="4"/>
      <c r="LCO114" s="4"/>
      <c r="LCP114" s="4"/>
      <c r="LCQ114" s="4"/>
      <c r="LCR114" s="4"/>
      <c r="LCS114" s="4"/>
      <c r="LCT114" s="4"/>
      <c r="LCU114" s="4"/>
      <c r="LCV114" s="4"/>
      <c r="LCW114" s="4"/>
      <c r="LCX114" s="4"/>
      <c r="LCY114" s="4"/>
      <c r="LCZ114" s="4"/>
      <c r="LDA114" s="4"/>
      <c r="LDB114" s="4"/>
      <c r="LDC114" s="4"/>
      <c r="LDD114" s="4"/>
      <c r="LDE114" s="4"/>
      <c r="LDF114" s="4"/>
      <c r="LDG114" s="4"/>
      <c r="LDH114" s="4"/>
      <c r="LDI114" s="4"/>
      <c r="LDJ114" s="4"/>
      <c r="LDK114" s="4"/>
      <c r="LDL114" s="4"/>
      <c r="LDM114" s="4"/>
      <c r="LDN114" s="4"/>
      <c r="LDO114" s="4"/>
      <c r="LDP114" s="4"/>
      <c r="LDQ114" s="4"/>
      <c r="LDR114" s="4"/>
      <c r="LDS114" s="4"/>
      <c r="LDT114" s="4"/>
      <c r="LDU114" s="4"/>
      <c r="LDV114" s="4"/>
      <c r="LDW114" s="4"/>
      <c r="LDX114" s="4"/>
      <c r="LDY114" s="4"/>
      <c r="LDZ114" s="4"/>
      <c r="LEA114" s="4"/>
      <c r="LEB114" s="4"/>
      <c r="LEC114" s="4"/>
      <c r="LED114" s="4"/>
      <c r="LEE114" s="4"/>
      <c r="LEF114" s="4"/>
      <c r="LEG114" s="4"/>
      <c r="LEH114" s="4"/>
      <c r="LEI114" s="4"/>
      <c r="LEJ114" s="4"/>
      <c r="LEK114" s="4"/>
      <c r="LEL114" s="4"/>
      <c r="LEM114" s="4"/>
      <c r="LEN114" s="4"/>
      <c r="LEO114" s="4"/>
      <c r="LEP114" s="4"/>
      <c r="LEQ114" s="4"/>
      <c r="LER114" s="4"/>
      <c r="LES114" s="4"/>
      <c r="LET114" s="4"/>
      <c r="LEU114" s="4"/>
      <c r="LEV114" s="4"/>
      <c r="LEW114" s="4"/>
      <c r="LEX114" s="4"/>
      <c r="LEY114" s="4"/>
      <c r="LEZ114" s="4"/>
      <c r="LFA114" s="4"/>
      <c r="LFB114" s="4"/>
      <c r="LFC114" s="4"/>
      <c r="LFD114" s="4"/>
      <c r="LFE114" s="4"/>
      <c r="LFF114" s="4"/>
      <c r="LFG114" s="4"/>
      <c r="LFH114" s="4"/>
      <c r="LFI114" s="4"/>
      <c r="LFJ114" s="4"/>
      <c r="LFK114" s="4"/>
      <c r="LFL114" s="4"/>
      <c r="LFM114" s="4"/>
      <c r="LFN114" s="4"/>
      <c r="LFO114" s="4"/>
      <c r="LFP114" s="4"/>
      <c r="LFQ114" s="4"/>
      <c r="LFR114" s="4"/>
      <c r="LFS114" s="4"/>
      <c r="LFT114" s="4"/>
      <c r="LFU114" s="4"/>
      <c r="LFV114" s="4"/>
      <c r="LFW114" s="4"/>
      <c r="LFX114" s="4"/>
      <c r="LFY114" s="4"/>
      <c r="LFZ114" s="4"/>
      <c r="LGA114" s="4"/>
      <c r="LGB114" s="4"/>
      <c r="LGC114" s="4"/>
      <c r="LGD114" s="4"/>
      <c r="LGE114" s="4"/>
      <c r="LGF114" s="4"/>
      <c r="LGG114" s="4"/>
      <c r="LGH114" s="4"/>
      <c r="LGI114" s="4"/>
      <c r="LGJ114" s="4"/>
      <c r="LGK114" s="4"/>
      <c r="LGL114" s="4"/>
      <c r="LGM114" s="4"/>
      <c r="LGN114" s="4"/>
      <c r="LGO114" s="4"/>
      <c r="LGP114" s="4"/>
      <c r="LGQ114" s="4"/>
      <c r="LGR114" s="4"/>
      <c r="LGS114" s="4"/>
      <c r="LGT114" s="4"/>
      <c r="LGU114" s="4"/>
      <c r="LGV114" s="4"/>
      <c r="LGW114" s="4"/>
      <c r="LGX114" s="4"/>
      <c r="LGY114" s="4"/>
      <c r="LGZ114" s="4"/>
      <c r="LHA114" s="4"/>
      <c r="LHB114" s="4"/>
      <c r="LHC114" s="4"/>
      <c r="LHD114" s="4"/>
      <c r="LHE114" s="4"/>
      <c r="LHF114" s="4"/>
      <c r="LHG114" s="4"/>
      <c r="LHH114" s="4"/>
      <c r="LHI114" s="4"/>
      <c r="LHJ114" s="4"/>
      <c r="LHK114" s="4"/>
      <c r="LHL114" s="4"/>
      <c r="LHM114" s="4"/>
      <c r="LHN114" s="4"/>
      <c r="LHO114" s="4"/>
      <c r="LHP114" s="4"/>
      <c r="LHQ114" s="4"/>
      <c r="LHR114" s="4"/>
      <c r="LHS114" s="4"/>
      <c r="LHT114" s="4"/>
      <c r="LHU114" s="4"/>
      <c r="LHV114" s="4"/>
      <c r="LHW114" s="4"/>
      <c r="LHX114" s="4"/>
      <c r="LHY114" s="4"/>
      <c r="LHZ114" s="4"/>
      <c r="LIA114" s="4"/>
      <c r="LIB114" s="4"/>
      <c r="LIC114" s="4"/>
      <c r="LID114" s="4"/>
      <c r="LIE114" s="4"/>
      <c r="LIF114" s="4"/>
      <c r="LIG114" s="4"/>
      <c r="LIH114" s="4"/>
      <c r="LII114" s="4"/>
      <c r="LIJ114" s="4"/>
      <c r="LIK114" s="4"/>
      <c r="LIL114" s="4"/>
      <c r="LIM114" s="4"/>
      <c r="LIN114" s="4"/>
      <c r="LIO114" s="4"/>
      <c r="LIP114" s="4"/>
      <c r="LIQ114" s="4"/>
      <c r="LIR114" s="4"/>
      <c r="LIS114" s="4"/>
      <c r="LIT114" s="4"/>
      <c r="LIU114" s="4"/>
      <c r="LIV114" s="4"/>
      <c r="LIW114" s="4"/>
      <c r="LIX114" s="4"/>
      <c r="LIY114" s="4"/>
      <c r="LIZ114" s="4"/>
      <c r="LJA114" s="4"/>
      <c r="LJB114" s="4"/>
      <c r="LJC114" s="4"/>
      <c r="LJD114" s="4"/>
      <c r="LJE114" s="4"/>
      <c r="LJF114" s="4"/>
      <c r="LJG114" s="4"/>
      <c r="LJH114" s="4"/>
      <c r="LJI114" s="4"/>
      <c r="LJJ114" s="4"/>
      <c r="LJK114" s="4"/>
      <c r="LJL114" s="4"/>
      <c r="LJM114" s="4"/>
      <c r="LJN114" s="4"/>
      <c r="LJO114" s="4"/>
      <c r="LJP114" s="4"/>
      <c r="LJQ114" s="4"/>
      <c r="LJR114" s="4"/>
      <c r="LJS114" s="4"/>
      <c r="LJT114" s="4"/>
      <c r="LJU114" s="4"/>
      <c r="LJV114" s="4"/>
      <c r="LJW114" s="4"/>
      <c r="LJX114" s="4"/>
      <c r="LJY114" s="4"/>
      <c r="LJZ114" s="4"/>
      <c r="LKA114" s="4"/>
      <c r="LKB114" s="4"/>
      <c r="LKC114" s="4"/>
      <c r="LKD114" s="4"/>
      <c r="LKE114" s="4"/>
      <c r="LKF114" s="4"/>
      <c r="LKG114" s="4"/>
      <c r="LKH114" s="4"/>
      <c r="LKI114" s="4"/>
      <c r="LKJ114" s="4"/>
      <c r="LKK114" s="4"/>
      <c r="LKL114" s="4"/>
      <c r="LKM114" s="4"/>
      <c r="LKN114" s="4"/>
      <c r="LKO114" s="4"/>
      <c r="LKP114" s="4"/>
      <c r="LKQ114" s="4"/>
      <c r="LKR114" s="4"/>
      <c r="LKS114" s="4"/>
      <c r="LKT114" s="4"/>
      <c r="LKU114" s="4"/>
      <c r="LKV114" s="4"/>
      <c r="LKW114" s="4"/>
      <c r="LKX114" s="4"/>
      <c r="LKY114" s="4"/>
      <c r="LKZ114" s="4"/>
      <c r="LLA114" s="4"/>
      <c r="LLB114" s="4"/>
      <c r="LLC114" s="4"/>
      <c r="LLD114" s="4"/>
      <c r="LLE114" s="4"/>
      <c r="LLF114" s="4"/>
      <c r="LLG114" s="4"/>
      <c r="LLH114" s="4"/>
      <c r="LLI114" s="4"/>
      <c r="LLJ114" s="4"/>
      <c r="LLK114" s="4"/>
      <c r="LLL114" s="4"/>
      <c r="LLM114" s="4"/>
      <c r="LLN114" s="4"/>
      <c r="LLO114" s="4"/>
      <c r="LLP114" s="4"/>
      <c r="LLQ114" s="4"/>
      <c r="LLR114" s="4"/>
      <c r="LLS114" s="4"/>
      <c r="LLT114" s="4"/>
      <c r="LLU114" s="4"/>
      <c r="LLV114" s="4"/>
      <c r="LLW114" s="4"/>
      <c r="LLX114" s="4"/>
      <c r="LLY114" s="4"/>
      <c r="LLZ114" s="4"/>
      <c r="LMA114" s="4"/>
      <c r="LMB114" s="4"/>
      <c r="LMC114" s="4"/>
      <c r="LMD114" s="4"/>
      <c r="LME114" s="4"/>
      <c r="LMF114" s="4"/>
      <c r="LMG114" s="4"/>
      <c r="LMH114" s="4"/>
      <c r="LMI114" s="4"/>
      <c r="LMJ114" s="4"/>
      <c r="LMK114" s="4"/>
      <c r="LML114" s="4"/>
      <c r="LMM114" s="4"/>
      <c r="LMN114" s="4"/>
      <c r="LMO114" s="4"/>
      <c r="LMP114" s="4"/>
      <c r="LMQ114" s="4"/>
      <c r="LMR114" s="4"/>
      <c r="LMS114" s="4"/>
      <c r="LMT114" s="4"/>
      <c r="LMU114" s="4"/>
      <c r="LMV114" s="4"/>
      <c r="LMW114" s="4"/>
      <c r="LMX114" s="4"/>
      <c r="LMY114" s="4"/>
      <c r="LMZ114" s="4"/>
      <c r="LNA114" s="4"/>
      <c r="LNB114" s="4"/>
      <c r="LNC114" s="4"/>
      <c r="LND114" s="4"/>
      <c r="LNE114" s="4"/>
      <c r="LNF114" s="4"/>
      <c r="LNG114" s="4"/>
      <c r="LNH114" s="4"/>
      <c r="LNI114" s="4"/>
      <c r="LNJ114" s="4"/>
      <c r="LNK114" s="4"/>
      <c r="LNL114" s="4"/>
      <c r="LNM114" s="4"/>
      <c r="LNN114" s="4"/>
      <c r="LNO114" s="4"/>
      <c r="LNP114" s="4"/>
      <c r="LNQ114" s="4"/>
      <c r="LNR114" s="4"/>
      <c r="LNS114" s="4"/>
      <c r="LNT114" s="4"/>
      <c r="LNU114" s="4"/>
      <c r="LNV114" s="4"/>
      <c r="LNW114" s="4"/>
      <c r="LNX114" s="4"/>
      <c r="LNY114" s="4"/>
      <c r="LNZ114" s="4"/>
      <c r="LOA114" s="4"/>
      <c r="LOB114" s="4"/>
      <c r="LOC114" s="4"/>
      <c r="LOD114" s="4"/>
      <c r="LOE114" s="4"/>
      <c r="LOF114" s="4"/>
      <c r="LOG114" s="4"/>
      <c r="LOH114" s="4"/>
      <c r="LOI114" s="4"/>
      <c r="LOJ114" s="4"/>
      <c r="LOK114" s="4"/>
      <c r="LOL114" s="4"/>
      <c r="LOM114" s="4"/>
      <c r="LON114" s="4"/>
      <c r="LOO114" s="4"/>
      <c r="LOP114" s="4"/>
      <c r="LOQ114" s="4"/>
      <c r="LOR114" s="4"/>
      <c r="LOS114" s="4"/>
      <c r="LOT114" s="4"/>
      <c r="LOU114" s="4"/>
      <c r="LOV114" s="4"/>
      <c r="LOW114" s="4"/>
      <c r="LOX114" s="4"/>
      <c r="LOY114" s="4"/>
      <c r="LOZ114" s="4"/>
      <c r="LPA114" s="4"/>
      <c r="LPB114" s="4"/>
      <c r="LPC114" s="4"/>
      <c r="LPD114" s="4"/>
      <c r="LPE114" s="4"/>
      <c r="LPF114" s="4"/>
      <c r="LPG114" s="4"/>
      <c r="LPH114" s="4"/>
      <c r="LPI114" s="4"/>
      <c r="LPJ114" s="4"/>
      <c r="LPK114" s="4"/>
      <c r="LPL114" s="4"/>
      <c r="LPM114" s="4"/>
      <c r="LPN114" s="4"/>
      <c r="LPO114" s="4"/>
      <c r="LPP114" s="4"/>
      <c r="LPQ114" s="4"/>
      <c r="LPR114" s="4"/>
      <c r="LPS114" s="4"/>
      <c r="LPT114" s="4"/>
      <c r="LPU114" s="4"/>
      <c r="LPV114" s="4"/>
      <c r="LPW114" s="4"/>
      <c r="LPX114" s="4"/>
      <c r="LPY114" s="4"/>
      <c r="LPZ114" s="4"/>
      <c r="LQA114" s="4"/>
      <c r="LQB114" s="4"/>
      <c r="LQC114" s="4"/>
      <c r="LQD114" s="4"/>
      <c r="LQE114" s="4"/>
      <c r="LQF114" s="4"/>
      <c r="LQG114" s="4"/>
      <c r="LQH114" s="4"/>
      <c r="LQI114" s="4"/>
      <c r="LQJ114" s="4"/>
      <c r="LQK114" s="4"/>
      <c r="LQL114" s="4"/>
      <c r="LQM114" s="4"/>
      <c r="LQN114" s="4"/>
      <c r="LQO114" s="4"/>
      <c r="LQP114" s="4"/>
      <c r="LQQ114" s="4"/>
      <c r="LQR114" s="4"/>
      <c r="LQS114" s="4"/>
      <c r="LQT114" s="4"/>
      <c r="LQU114" s="4"/>
      <c r="LQV114" s="4"/>
      <c r="LQW114" s="4"/>
      <c r="LQX114" s="4"/>
      <c r="LQY114" s="4"/>
      <c r="LQZ114" s="4"/>
      <c r="LRA114" s="4"/>
      <c r="LRB114" s="4"/>
      <c r="LRC114" s="4"/>
      <c r="LRD114" s="4"/>
      <c r="LRE114" s="4"/>
      <c r="LRF114" s="4"/>
      <c r="LRG114" s="4"/>
      <c r="LRH114" s="4"/>
      <c r="LRI114" s="4"/>
      <c r="LRJ114" s="4"/>
      <c r="LRK114" s="4"/>
      <c r="LRL114" s="4"/>
      <c r="LRM114" s="4"/>
      <c r="LRN114" s="4"/>
      <c r="LRO114" s="4"/>
      <c r="LRP114" s="4"/>
      <c r="LRQ114" s="4"/>
      <c r="LRR114" s="4"/>
      <c r="LRS114" s="4"/>
      <c r="LRT114" s="4"/>
      <c r="LRU114" s="4"/>
      <c r="LRV114" s="4"/>
      <c r="LRW114" s="4"/>
      <c r="LRX114" s="4"/>
      <c r="LRY114" s="4"/>
      <c r="LRZ114" s="4"/>
      <c r="LSA114" s="4"/>
      <c r="LSB114" s="4"/>
      <c r="LSC114" s="4"/>
      <c r="LSD114" s="4"/>
      <c r="LSE114" s="4"/>
      <c r="LSF114" s="4"/>
      <c r="LSG114" s="4"/>
      <c r="LSH114" s="4"/>
      <c r="LSI114" s="4"/>
      <c r="LSJ114" s="4"/>
      <c r="LSK114" s="4"/>
      <c r="LSL114" s="4"/>
      <c r="LSM114" s="4"/>
      <c r="LSN114" s="4"/>
      <c r="LSO114" s="4"/>
      <c r="LSP114" s="4"/>
      <c r="LSQ114" s="4"/>
      <c r="LSR114" s="4"/>
      <c r="LSS114" s="4"/>
      <c r="LST114" s="4"/>
      <c r="LSU114" s="4"/>
      <c r="LSV114" s="4"/>
      <c r="LSW114" s="4"/>
      <c r="LSX114" s="4"/>
      <c r="LSY114" s="4"/>
      <c r="LSZ114" s="4"/>
      <c r="LTA114" s="4"/>
      <c r="LTB114" s="4"/>
      <c r="LTC114" s="4"/>
      <c r="LTD114" s="4"/>
      <c r="LTE114" s="4"/>
      <c r="LTF114" s="4"/>
      <c r="LTG114" s="4"/>
      <c r="LTH114" s="4"/>
      <c r="LTI114" s="4"/>
      <c r="LTJ114" s="4"/>
      <c r="LTK114" s="4"/>
      <c r="LTL114" s="4"/>
      <c r="LTM114" s="4"/>
      <c r="LTN114" s="4"/>
      <c r="LTO114" s="4"/>
      <c r="LTP114" s="4"/>
      <c r="LTQ114" s="4"/>
      <c r="LTR114" s="4"/>
      <c r="LTS114" s="4"/>
      <c r="LTT114" s="4"/>
      <c r="LTU114" s="4"/>
      <c r="LTV114" s="4"/>
      <c r="LTW114" s="4"/>
      <c r="LTX114" s="4"/>
      <c r="LTY114" s="4"/>
      <c r="LTZ114" s="4"/>
      <c r="LUA114" s="4"/>
      <c r="LUB114" s="4"/>
      <c r="LUC114" s="4"/>
      <c r="LUD114" s="4"/>
      <c r="LUE114" s="4"/>
      <c r="LUF114" s="4"/>
      <c r="LUG114" s="4"/>
      <c r="LUH114" s="4"/>
      <c r="LUI114" s="4"/>
      <c r="LUJ114" s="4"/>
      <c r="LUK114" s="4"/>
      <c r="LUL114" s="4"/>
      <c r="LUM114" s="4"/>
      <c r="LUN114" s="4"/>
      <c r="LUO114" s="4"/>
      <c r="LUP114" s="4"/>
      <c r="LUQ114" s="4"/>
      <c r="LUR114" s="4"/>
      <c r="LUS114" s="4"/>
      <c r="LUT114" s="4"/>
      <c r="LUU114" s="4"/>
      <c r="LUV114" s="4"/>
      <c r="LUW114" s="4"/>
      <c r="LUX114" s="4"/>
      <c r="LUY114" s="4"/>
      <c r="LUZ114" s="4"/>
      <c r="LVA114" s="4"/>
      <c r="LVB114" s="4"/>
      <c r="LVC114" s="4"/>
      <c r="LVD114" s="4"/>
      <c r="LVE114" s="4"/>
      <c r="LVF114" s="4"/>
      <c r="LVG114" s="4"/>
      <c r="LVH114" s="4"/>
      <c r="LVI114" s="4"/>
      <c r="LVJ114" s="4"/>
      <c r="LVK114" s="4"/>
      <c r="LVL114" s="4"/>
      <c r="LVM114" s="4"/>
      <c r="LVN114" s="4"/>
      <c r="LVO114" s="4"/>
      <c r="LVP114" s="4"/>
      <c r="LVQ114" s="4"/>
      <c r="LVR114" s="4"/>
      <c r="LVS114" s="4"/>
      <c r="LVT114" s="4"/>
      <c r="LVU114" s="4"/>
      <c r="LVV114" s="4"/>
      <c r="LVW114" s="4"/>
      <c r="LVX114" s="4"/>
      <c r="LVY114" s="4"/>
      <c r="LVZ114" s="4"/>
      <c r="LWA114" s="4"/>
      <c r="LWB114" s="4"/>
      <c r="LWC114" s="4"/>
      <c r="LWD114" s="4"/>
      <c r="LWE114" s="4"/>
      <c r="LWF114" s="4"/>
      <c r="LWG114" s="4"/>
      <c r="LWH114" s="4"/>
      <c r="LWI114" s="4"/>
      <c r="LWJ114" s="4"/>
      <c r="LWK114" s="4"/>
      <c r="LWL114" s="4"/>
      <c r="LWM114" s="4"/>
      <c r="LWN114" s="4"/>
      <c r="LWO114" s="4"/>
      <c r="LWP114" s="4"/>
      <c r="LWQ114" s="4"/>
      <c r="LWR114" s="4"/>
      <c r="LWS114" s="4"/>
      <c r="LWT114" s="4"/>
      <c r="LWU114" s="4"/>
      <c r="LWV114" s="4"/>
      <c r="LWW114" s="4"/>
      <c r="LWX114" s="4"/>
      <c r="LWY114" s="4"/>
      <c r="LWZ114" s="4"/>
      <c r="LXA114" s="4"/>
      <c r="LXB114" s="4"/>
      <c r="LXC114" s="4"/>
      <c r="LXD114" s="4"/>
      <c r="LXE114" s="4"/>
      <c r="LXF114" s="4"/>
      <c r="LXG114" s="4"/>
      <c r="LXH114" s="4"/>
      <c r="LXI114" s="4"/>
      <c r="LXJ114" s="4"/>
      <c r="LXK114" s="4"/>
      <c r="LXL114" s="4"/>
      <c r="LXM114" s="4"/>
      <c r="LXN114" s="4"/>
      <c r="LXO114" s="4"/>
      <c r="LXP114" s="4"/>
      <c r="LXQ114" s="4"/>
      <c r="LXR114" s="4"/>
      <c r="LXS114" s="4"/>
      <c r="LXT114" s="4"/>
      <c r="LXU114" s="4"/>
      <c r="LXV114" s="4"/>
      <c r="LXW114" s="4"/>
      <c r="LXX114" s="4"/>
      <c r="LXY114" s="4"/>
      <c r="LXZ114" s="4"/>
      <c r="LYA114" s="4"/>
      <c r="LYB114" s="4"/>
      <c r="LYC114" s="4"/>
      <c r="LYD114" s="4"/>
      <c r="LYE114" s="4"/>
      <c r="LYF114" s="4"/>
      <c r="LYG114" s="4"/>
      <c r="LYH114" s="4"/>
      <c r="LYI114" s="4"/>
      <c r="LYJ114" s="4"/>
      <c r="LYK114" s="4"/>
      <c r="LYL114" s="4"/>
      <c r="LYM114" s="4"/>
      <c r="LYN114" s="4"/>
      <c r="LYO114" s="4"/>
      <c r="LYP114" s="4"/>
      <c r="LYQ114" s="4"/>
      <c r="LYR114" s="4"/>
      <c r="LYS114" s="4"/>
      <c r="LYT114" s="4"/>
      <c r="LYU114" s="4"/>
      <c r="LYV114" s="4"/>
      <c r="LYW114" s="4"/>
      <c r="LYX114" s="4"/>
      <c r="LYY114" s="4"/>
      <c r="LYZ114" s="4"/>
      <c r="LZA114" s="4"/>
      <c r="LZB114" s="4"/>
      <c r="LZC114" s="4"/>
      <c r="LZD114" s="4"/>
      <c r="LZE114" s="4"/>
      <c r="LZF114" s="4"/>
      <c r="LZG114" s="4"/>
      <c r="LZH114" s="4"/>
      <c r="LZI114" s="4"/>
      <c r="LZJ114" s="4"/>
      <c r="LZK114" s="4"/>
      <c r="LZL114" s="4"/>
      <c r="LZM114" s="4"/>
      <c r="LZN114" s="4"/>
      <c r="LZO114" s="4"/>
      <c r="LZP114" s="4"/>
      <c r="LZQ114" s="4"/>
      <c r="LZR114" s="4"/>
      <c r="LZS114" s="4"/>
      <c r="LZT114" s="4"/>
      <c r="LZU114" s="4"/>
      <c r="LZV114" s="4"/>
      <c r="LZW114" s="4"/>
      <c r="LZX114" s="4"/>
      <c r="LZY114" s="4"/>
      <c r="LZZ114" s="4"/>
      <c r="MAA114" s="4"/>
      <c r="MAB114" s="4"/>
      <c r="MAC114" s="4"/>
      <c r="MAD114" s="4"/>
      <c r="MAE114" s="4"/>
      <c r="MAF114" s="4"/>
      <c r="MAG114" s="4"/>
      <c r="MAH114" s="4"/>
      <c r="MAI114" s="4"/>
      <c r="MAJ114" s="4"/>
      <c r="MAK114" s="4"/>
      <c r="MAL114" s="4"/>
      <c r="MAM114" s="4"/>
      <c r="MAN114" s="4"/>
      <c r="MAO114" s="4"/>
      <c r="MAP114" s="4"/>
      <c r="MAQ114" s="4"/>
      <c r="MAR114" s="4"/>
      <c r="MAS114" s="4"/>
      <c r="MAT114" s="4"/>
      <c r="MAU114" s="4"/>
      <c r="MAV114" s="4"/>
      <c r="MAW114" s="4"/>
      <c r="MAX114" s="4"/>
      <c r="MAY114" s="4"/>
      <c r="MAZ114" s="4"/>
      <c r="MBA114" s="4"/>
      <c r="MBB114" s="4"/>
      <c r="MBC114" s="4"/>
      <c r="MBD114" s="4"/>
      <c r="MBE114" s="4"/>
      <c r="MBF114" s="4"/>
      <c r="MBG114" s="4"/>
      <c r="MBH114" s="4"/>
      <c r="MBI114" s="4"/>
      <c r="MBJ114" s="4"/>
      <c r="MBK114" s="4"/>
      <c r="MBL114" s="4"/>
      <c r="MBM114" s="4"/>
      <c r="MBN114" s="4"/>
      <c r="MBO114" s="4"/>
      <c r="MBP114" s="4"/>
      <c r="MBQ114" s="4"/>
      <c r="MBR114" s="4"/>
      <c r="MBS114" s="4"/>
      <c r="MBT114" s="4"/>
      <c r="MBU114" s="4"/>
      <c r="MBV114" s="4"/>
      <c r="MBW114" s="4"/>
      <c r="MBX114" s="4"/>
      <c r="MBY114" s="4"/>
      <c r="MBZ114" s="4"/>
      <c r="MCA114" s="4"/>
      <c r="MCB114" s="4"/>
      <c r="MCC114" s="4"/>
      <c r="MCD114" s="4"/>
      <c r="MCE114" s="4"/>
      <c r="MCF114" s="4"/>
      <c r="MCG114" s="4"/>
      <c r="MCH114" s="4"/>
      <c r="MCI114" s="4"/>
      <c r="MCJ114" s="4"/>
      <c r="MCK114" s="4"/>
      <c r="MCL114" s="4"/>
      <c r="MCM114" s="4"/>
      <c r="MCN114" s="4"/>
      <c r="MCO114" s="4"/>
      <c r="MCP114" s="4"/>
      <c r="MCQ114" s="4"/>
      <c r="MCR114" s="4"/>
      <c r="MCS114" s="4"/>
      <c r="MCT114" s="4"/>
      <c r="MCU114" s="4"/>
      <c r="MCV114" s="4"/>
      <c r="MCW114" s="4"/>
      <c r="MCX114" s="4"/>
      <c r="MCY114" s="4"/>
      <c r="MCZ114" s="4"/>
      <c r="MDA114" s="4"/>
      <c r="MDB114" s="4"/>
      <c r="MDC114" s="4"/>
      <c r="MDD114" s="4"/>
      <c r="MDE114" s="4"/>
      <c r="MDF114" s="4"/>
      <c r="MDG114" s="4"/>
      <c r="MDH114" s="4"/>
      <c r="MDI114" s="4"/>
      <c r="MDJ114" s="4"/>
      <c r="MDK114" s="4"/>
      <c r="MDL114" s="4"/>
      <c r="MDM114" s="4"/>
      <c r="MDN114" s="4"/>
      <c r="MDO114" s="4"/>
      <c r="MDP114" s="4"/>
      <c r="MDQ114" s="4"/>
      <c r="MDR114" s="4"/>
      <c r="MDS114" s="4"/>
      <c r="MDT114" s="4"/>
      <c r="MDU114" s="4"/>
      <c r="MDV114" s="4"/>
      <c r="MDW114" s="4"/>
      <c r="MDX114" s="4"/>
      <c r="MDY114" s="4"/>
      <c r="MDZ114" s="4"/>
      <c r="MEA114" s="4"/>
      <c r="MEB114" s="4"/>
      <c r="MEC114" s="4"/>
      <c r="MED114" s="4"/>
      <c r="MEE114" s="4"/>
      <c r="MEF114" s="4"/>
      <c r="MEG114" s="4"/>
      <c r="MEH114" s="4"/>
      <c r="MEI114" s="4"/>
      <c r="MEJ114" s="4"/>
      <c r="MEK114" s="4"/>
      <c r="MEL114" s="4"/>
      <c r="MEM114" s="4"/>
      <c r="MEN114" s="4"/>
      <c r="MEO114" s="4"/>
      <c r="MEP114" s="4"/>
      <c r="MEQ114" s="4"/>
      <c r="MER114" s="4"/>
      <c r="MES114" s="4"/>
      <c r="MET114" s="4"/>
      <c r="MEU114" s="4"/>
      <c r="MEV114" s="4"/>
      <c r="MEW114" s="4"/>
      <c r="MEX114" s="4"/>
      <c r="MEY114" s="4"/>
      <c r="MEZ114" s="4"/>
      <c r="MFA114" s="4"/>
      <c r="MFB114" s="4"/>
      <c r="MFC114" s="4"/>
      <c r="MFD114" s="4"/>
      <c r="MFE114" s="4"/>
      <c r="MFF114" s="4"/>
      <c r="MFG114" s="4"/>
      <c r="MFH114" s="4"/>
      <c r="MFI114" s="4"/>
      <c r="MFJ114" s="4"/>
      <c r="MFK114" s="4"/>
      <c r="MFL114" s="4"/>
      <c r="MFM114" s="4"/>
      <c r="MFN114" s="4"/>
      <c r="MFO114" s="4"/>
      <c r="MFP114" s="4"/>
      <c r="MFQ114" s="4"/>
      <c r="MFR114" s="4"/>
      <c r="MFS114" s="4"/>
      <c r="MFT114" s="4"/>
      <c r="MFU114" s="4"/>
      <c r="MFV114" s="4"/>
      <c r="MFW114" s="4"/>
      <c r="MFX114" s="4"/>
      <c r="MFY114" s="4"/>
      <c r="MFZ114" s="4"/>
      <c r="MGA114" s="4"/>
      <c r="MGB114" s="4"/>
      <c r="MGC114" s="4"/>
      <c r="MGD114" s="4"/>
      <c r="MGE114" s="4"/>
      <c r="MGF114" s="4"/>
      <c r="MGG114" s="4"/>
      <c r="MGH114" s="4"/>
      <c r="MGI114" s="4"/>
      <c r="MGJ114" s="4"/>
      <c r="MGK114" s="4"/>
      <c r="MGL114" s="4"/>
      <c r="MGM114" s="4"/>
      <c r="MGN114" s="4"/>
      <c r="MGO114" s="4"/>
      <c r="MGP114" s="4"/>
      <c r="MGQ114" s="4"/>
      <c r="MGR114" s="4"/>
      <c r="MGS114" s="4"/>
      <c r="MGT114" s="4"/>
      <c r="MGU114" s="4"/>
      <c r="MGV114" s="4"/>
      <c r="MGW114" s="4"/>
      <c r="MGX114" s="4"/>
      <c r="MGY114" s="4"/>
      <c r="MGZ114" s="4"/>
      <c r="MHA114" s="4"/>
      <c r="MHB114" s="4"/>
      <c r="MHC114" s="4"/>
      <c r="MHD114" s="4"/>
      <c r="MHE114" s="4"/>
      <c r="MHF114" s="4"/>
      <c r="MHG114" s="4"/>
      <c r="MHH114" s="4"/>
      <c r="MHI114" s="4"/>
      <c r="MHJ114" s="4"/>
      <c r="MHK114" s="4"/>
      <c r="MHL114" s="4"/>
      <c r="MHM114" s="4"/>
      <c r="MHN114" s="4"/>
      <c r="MHO114" s="4"/>
      <c r="MHP114" s="4"/>
      <c r="MHQ114" s="4"/>
      <c r="MHR114" s="4"/>
      <c r="MHS114" s="4"/>
      <c r="MHT114" s="4"/>
      <c r="MHU114" s="4"/>
      <c r="MHV114" s="4"/>
      <c r="MHW114" s="4"/>
      <c r="MHX114" s="4"/>
      <c r="MHY114" s="4"/>
      <c r="MHZ114" s="4"/>
      <c r="MIA114" s="4"/>
      <c r="MIB114" s="4"/>
      <c r="MIC114" s="4"/>
      <c r="MID114" s="4"/>
      <c r="MIE114" s="4"/>
      <c r="MIF114" s="4"/>
      <c r="MIG114" s="4"/>
      <c r="MIH114" s="4"/>
      <c r="MII114" s="4"/>
      <c r="MIJ114" s="4"/>
      <c r="MIK114" s="4"/>
      <c r="MIL114" s="4"/>
      <c r="MIM114" s="4"/>
      <c r="MIN114" s="4"/>
      <c r="MIO114" s="4"/>
      <c r="MIP114" s="4"/>
      <c r="MIQ114" s="4"/>
      <c r="MIR114" s="4"/>
      <c r="MIS114" s="4"/>
      <c r="MIT114" s="4"/>
      <c r="MIU114" s="4"/>
      <c r="MIV114" s="4"/>
      <c r="MIW114" s="4"/>
      <c r="MIX114" s="4"/>
      <c r="MIY114" s="4"/>
      <c r="MIZ114" s="4"/>
      <c r="MJA114" s="4"/>
      <c r="MJB114" s="4"/>
      <c r="MJC114" s="4"/>
      <c r="MJD114" s="4"/>
      <c r="MJE114" s="4"/>
      <c r="MJF114" s="4"/>
      <c r="MJG114" s="4"/>
      <c r="MJH114" s="4"/>
      <c r="MJI114" s="4"/>
      <c r="MJJ114" s="4"/>
      <c r="MJK114" s="4"/>
      <c r="MJL114" s="4"/>
      <c r="MJM114" s="4"/>
      <c r="MJN114" s="4"/>
      <c r="MJO114" s="4"/>
      <c r="MJP114" s="4"/>
      <c r="MJQ114" s="4"/>
      <c r="MJR114" s="4"/>
      <c r="MJS114" s="4"/>
      <c r="MJT114" s="4"/>
      <c r="MJU114" s="4"/>
      <c r="MJV114" s="4"/>
      <c r="MJW114" s="4"/>
      <c r="MJX114" s="4"/>
      <c r="MJY114" s="4"/>
      <c r="MJZ114" s="4"/>
      <c r="MKA114" s="4"/>
      <c r="MKB114" s="4"/>
      <c r="MKC114" s="4"/>
      <c r="MKD114" s="4"/>
      <c r="MKE114" s="4"/>
      <c r="MKF114" s="4"/>
      <c r="MKG114" s="4"/>
      <c r="MKH114" s="4"/>
      <c r="MKI114" s="4"/>
      <c r="MKJ114" s="4"/>
      <c r="MKK114" s="4"/>
      <c r="MKL114" s="4"/>
      <c r="MKM114" s="4"/>
      <c r="MKN114" s="4"/>
      <c r="MKO114" s="4"/>
      <c r="MKP114" s="4"/>
      <c r="MKQ114" s="4"/>
      <c r="MKR114" s="4"/>
      <c r="MKS114" s="4"/>
      <c r="MKT114" s="4"/>
      <c r="MKU114" s="4"/>
      <c r="MKV114" s="4"/>
      <c r="MKW114" s="4"/>
      <c r="MKX114" s="4"/>
      <c r="MKY114" s="4"/>
      <c r="MKZ114" s="4"/>
      <c r="MLA114" s="4"/>
      <c r="MLB114" s="4"/>
      <c r="MLC114" s="4"/>
      <c r="MLD114" s="4"/>
      <c r="MLE114" s="4"/>
      <c r="MLF114" s="4"/>
      <c r="MLG114" s="4"/>
      <c r="MLH114" s="4"/>
      <c r="MLI114" s="4"/>
      <c r="MLJ114" s="4"/>
      <c r="MLK114" s="4"/>
      <c r="MLL114" s="4"/>
      <c r="MLM114" s="4"/>
      <c r="MLN114" s="4"/>
      <c r="MLO114" s="4"/>
      <c r="MLP114" s="4"/>
      <c r="MLQ114" s="4"/>
      <c r="MLR114" s="4"/>
      <c r="MLS114" s="4"/>
      <c r="MLT114" s="4"/>
      <c r="MLU114" s="4"/>
      <c r="MLV114" s="4"/>
      <c r="MLW114" s="4"/>
      <c r="MLX114" s="4"/>
      <c r="MLY114" s="4"/>
      <c r="MLZ114" s="4"/>
      <c r="MMA114" s="4"/>
      <c r="MMB114" s="4"/>
      <c r="MMC114" s="4"/>
      <c r="MMD114" s="4"/>
      <c r="MME114" s="4"/>
      <c r="MMF114" s="4"/>
      <c r="MMG114" s="4"/>
      <c r="MMH114" s="4"/>
      <c r="MMI114" s="4"/>
      <c r="MMJ114" s="4"/>
      <c r="MMK114" s="4"/>
      <c r="MML114" s="4"/>
      <c r="MMM114" s="4"/>
      <c r="MMN114" s="4"/>
      <c r="MMO114" s="4"/>
      <c r="MMP114" s="4"/>
      <c r="MMQ114" s="4"/>
      <c r="MMR114" s="4"/>
      <c r="MMS114" s="4"/>
      <c r="MMT114" s="4"/>
      <c r="MMU114" s="4"/>
      <c r="MMV114" s="4"/>
      <c r="MMW114" s="4"/>
      <c r="MMX114" s="4"/>
      <c r="MMY114" s="4"/>
      <c r="MMZ114" s="4"/>
      <c r="MNA114" s="4"/>
      <c r="MNB114" s="4"/>
      <c r="MNC114" s="4"/>
      <c r="MND114" s="4"/>
      <c r="MNE114" s="4"/>
      <c r="MNF114" s="4"/>
      <c r="MNG114" s="4"/>
      <c r="MNH114" s="4"/>
      <c r="MNI114" s="4"/>
      <c r="MNJ114" s="4"/>
      <c r="MNK114" s="4"/>
      <c r="MNL114" s="4"/>
      <c r="MNM114" s="4"/>
      <c r="MNN114" s="4"/>
      <c r="MNO114" s="4"/>
      <c r="MNP114" s="4"/>
      <c r="MNQ114" s="4"/>
      <c r="MNR114" s="4"/>
      <c r="MNS114" s="4"/>
      <c r="MNT114" s="4"/>
      <c r="MNU114" s="4"/>
      <c r="MNV114" s="4"/>
      <c r="MNW114" s="4"/>
      <c r="MNX114" s="4"/>
      <c r="MNY114" s="4"/>
      <c r="MNZ114" s="4"/>
      <c r="MOA114" s="4"/>
      <c r="MOB114" s="4"/>
      <c r="MOC114" s="4"/>
      <c r="MOD114" s="4"/>
      <c r="MOE114" s="4"/>
      <c r="MOF114" s="4"/>
      <c r="MOG114" s="4"/>
      <c r="MOH114" s="4"/>
      <c r="MOI114" s="4"/>
      <c r="MOJ114" s="4"/>
      <c r="MOK114" s="4"/>
      <c r="MOL114" s="4"/>
      <c r="MOM114" s="4"/>
      <c r="MON114" s="4"/>
      <c r="MOO114" s="4"/>
      <c r="MOP114" s="4"/>
      <c r="MOQ114" s="4"/>
      <c r="MOR114" s="4"/>
      <c r="MOS114" s="4"/>
      <c r="MOT114" s="4"/>
      <c r="MOU114" s="4"/>
      <c r="MOV114" s="4"/>
      <c r="MOW114" s="4"/>
      <c r="MOX114" s="4"/>
      <c r="MOY114" s="4"/>
      <c r="MOZ114" s="4"/>
      <c r="MPA114" s="4"/>
      <c r="MPB114" s="4"/>
      <c r="MPC114" s="4"/>
      <c r="MPD114" s="4"/>
      <c r="MPE114" s="4"/>
      <c r="MPF114" s="4"/>
      <c r="MPG114" s="4"/>
      <c r="MPH114" s="4"/>
      <c r="MPI114" s="4"/>
      <c r="MPJ114" s="4"/>
      <c r="MPK114" s="4"/>
      <c r="MPL114" s="4"/>
      <c r="MPM114" s="4"/>
      <c r="MPN114" s="4"/>
      <c r="MPO114" s="4"/>
      <c r="MPP114" s="4"/>
      <c r="MPQ114" s="4"/>
      <c r="MPR114" s="4"/>
      <c r="MPS114" s="4"/>
      <c r="MPT114" s="4"/>
      <c r="MPU114" s="4"/>
      <c r="MPV114" s="4"/>
      <c r="MPW114" s="4"/>
      <c r="MPX114" s="4"/>
      <c r="MPY114" s="4"/>
      <c r="MPZ114" s="4"/>
      <c r="MQA114" s="4"/>
      <c r="MQB114" s="4"/>
      <c r="MQC114" s="4"/>
      <c r="MQD114" s="4"/>
      <c r="MQE114" s="4"/>
      <c r="MQF114" s="4"/>
      <c r="MQG114" s="4"/>
      <c r="MQH114" s="4"/>
      <c r="MQI114" s="4"/>
      <c r="MQJ114" s="4"/>
      <c r="MQK114" s="4"/>
      <c r="MQL114" s="4"/>
      <c r="MQM114" s="4"/>
      <c r="MQN114" s="4"/>
      <c r="MQO114" s="4"/>
      <c r="MQP114" s="4"/>
      <c r="MQQ114" s="4"/>
      <c r="MQR114" s="4"/>
      <c r="MQS114" s="4"/>
      <c r="MQT114" s="4"/>
      <c r="MQU114" s="4"/>
      <c r="MQV114" s="4"/>
      <c r="MQW114" s="4"/>
      <c r="MQX114" s="4"/>
      <c r="MQY114" s="4"/>
      <c r="MQZ114" s="4"/>
      <c r="MRA114" s="4"/>
      <c r="MRB114" s="4"/>
      <c r="MRC114" s="4"/>
      <c r="MRD114" s="4"/>
      <c r="MRE114" s="4"/>
      <c r="MRF114" s="4"/>
      <c r="MRG114" s="4"/>
      <c r="MRH114" s="4"/>
      <c r="MRI114" s="4"/>
      <c r="MRJ114" s="4"/>
      <c r="MRK114" s="4"/>
      <c r="MRL114" s="4"/>
      <c r="MRM114" s="4"/>
      <c r="MRN114" s="4"/>
      <c r="MRO114" s="4"/>
      <c r="MRP114" s="4"/>
      <c r="MRQ114" s="4"/>
      <c r="MRR114" s="4"/>
      <c r="MRS114" s="4"/>
      <c r="MRT114" s="4"/>
      <c r="MRU114" s="4"/>
      <c r="MRV114" s="4"/>
      <c r="MRW114" s="4"/>
      <c r="MRX114" s="4"/>
      <c r="MRY114" s="4"/>
      <c r="MRZ114" s="4"/>
      <c r="MSA114" s="4"/>
      <c r="MSB114" s="4"/>
      <c r="MSC114" s="4"/>
      <c r="MSD114" s="4"/>
      <c r="MSE114" s="4"/>
      <c r="MSF114" s="4"/>
      <c r="MSG114" s="4"/>
      <c r="MSH114" s="4"/>
      <c r="MSI114" s="4"/>
      <c r="MSJ114" s="4"/>
      <c r="MSK114" s="4"/>
      <c r="MSL114" s="4"/>
      <c r="MSM114" s="4"/>
      <c r="MSN114" s="4"/>
      <c r="MSO114" s="4"/>
      <c r="MSP114" s="4"/>
      <c r="MSQ114" s="4"/>
      <c r="MSR114" s="4"/>
      <c r="MSS114" s="4"/>
      <c r="MST114" s="4"/>
      <c r="MSU114" s="4"/>
      <c r="MSV114" s="4"/>
      <c r="MSW114" s="4"/>
      <c r="MSX114" s="4"/>
      <c r="MSY114" s="4"/>
      <c r="MSZ114" s="4"/>
      <c r="MTA114" s="4"/>
      <c r="MTB114" s="4"/>
      <c r="MTC114" s="4"/>
      <c r="MTD114" s="4"/>
      <c r="MTE114" s="4"/>
      <c r="MTF114" s="4"/>
      <c r="MTG114" s="4"/>
      <c r="MTH114" s="4"/>
      <c r="MTI114" s="4"/>
      <c r="MTJ114" s="4"/>
      <c r="MTK114" s="4"/>
      <c r="MTL114" s="4"/>
      <c r="MTM114" s="4"/>
      <c r="MTN114" s="4"/>
      <c r="MTO114" s="4"/>
      <c r="MTP114" s="4"/>
      <c r="MTQ114" s="4"/>
      <c r="MTR114" s="4"/>
      <c r="MTS114" s="4"/>
      <c r="MTT114" s="4"/>
      <c r="MTU114" s="4"/>
      <c r="MTV114" s="4"/>
      <c r="MTW114" s="4"/>
      <c r="MTX114" s="4"/>
      <c r="MTY114" s="4"/>
      <c r="MTZ114" s="4"/>
      <c r="MUA114" s="4"/>
      <c r="MUB114" s="4"/>
      <c r="MUC114" s="4"/>
      <c r="MUD114" s="4"/>
      <c r="MUE114" s="4"/>
      <c r="MUF114" s="4"/>
      <c r="MUG114" s="4"/>
      <c r="MUH114" s="4"/>
      <c r="MUI114" s="4"/>
      <c r="MUJ114" s="4"/>
      <c r="MUK114" s="4"/>
      <c r="MUL114" s="4"/>
      <c r="MUM114" s="4"/>
      <c r="MUN114" s="4"/>
      <c r="MUO114" s="4"/>
      <c r="MUP114" s="4"/>
      <c r="MUQ114" s="4"/>
      <c r="MUR114" s="4"/>
      <c r="MUS114" s="4"/>
      <c r="MUT114" s="4"/>
      <c r="MUU114" s="4"/>
      <c r="MUV114" s="4"/>
      <c r="MUW114" s="4"/>
      <c r="MUX114" s="4"/>
      <c r="MUY114" s="4"/>
      <c r="MUZ114" s="4"/>
      <c r="MVA114" s="4"/>
      <c r="MVB114" s="4"/>
      <c r="MVC114" s="4"/>
      <c r="MVD114" s="4"/>
      <c r="MVE114" s="4"/>
      <c r="MVF114" s="4"/>
      <c r="MVG114" s="4"/>
      <c r="MVH114" s="4"/>
      <c r="MVI114" s="4"/>
      <c r="MVJ114" s="4"/>
      <c r="MVK114" s="4"/>
      <c r="MVL114" s="4"/>
      <c r="MVM114" s="4"/>
      <c r="MVN114" s="4"/>
      <c r="MVO114" s="4"/>
      <c r="MVP114" s="4"/>
      <c r="MVQ114" s="4"/>
      <c r="MVR114" s="4"/>
      <c r="MVS114" s="4"/>
      <c r="MVT114" s="4"/>
      <c r="MVU114" s="4"/>
      <c r="MVV114" s="4"/>
      <c r="MVW114" s="4"/>
      <c r="MVX114" s="4"/>
      <c r="MVY114" s="4"/>
      <c r="MVZ114" s="4"/>
      <c r="MWA114" s="4"/>
      <c r="MWB114" s="4"/>
      <c r="MWC114" s="4"/>
      <c r="MWD114" s="4"/>
      <c r="MWE114" s="4"/>
      <c r="MWF114" s="4"/>
      <c r="MWG114" s="4"/>
      <c r="MWH114" s="4"/>
      <c r="MWI114" s="4"/>
      <c r="MWJ114" s="4"/>
      <c r="MWK114" s="4"/>
      <c r="MWL114" s="4"/>
      <c r="MWM114" s="4"/>
      <c r="MWN114" s="4"/>
      <c r="MWO114" s="4"/>
      <c r="MWP114" s="4"/>
      <c r="MWQ114" s="4"/>
      <c r="MWR114" s="4"/>
      <c r="MWS114" s="4"/>
      <c r="MWT114" s="4"/>
      <c r="MWU114" s="4"/>
      <c r="MWV114" s="4"/>
      <c r="MWW114" s="4"/>
      <c r="MWX114" s="4"/>
      <c r="MWY114" s="4"/>
      <c r="MWZ114" s="4"/>
      <c r="MXA114" s="4"/>
      <c r="MXB114" s="4"/>
      <c r="MXC114" s="4"/>
      <c r="MXD114" s="4"/>
      <c r="MXE114" s="4"/>
      <c r="MXF114" s="4"/>
      <c r="MXG114" s="4"/>
      <c r="MXH114" s="4"/>
      <c r="MXI114" s="4"/>
      <c r="MXJ114" s="4"/>
      <c r="MXK114" s="4"/>
      <c r="MXL114" s="4"/>
      <c r="MXM114" s="4"/>
      <c r="MXN114" s="4"/>
      <c r="MXO114" s="4"/>
      <c r="MXP114" s="4"/>
      <c r="MXQ114" s="4"/>
      <c r="MXR114" s="4"/>
      <c r="MXS114" s="4"/>
      <c r="MXT114" s="4"/>
      <c r="MXU114" s="4"/>
      <c r="MXV114" s="4"/>
      <c r="MXW114" s="4"/>
      <c r="MXX114" s="4"/>
      <c r="MXY114" s="4"/>
      <c r="MXZ114" s="4"/>
      <c r="MYA114" s="4"/>
      <c r="MYB114" s="4"/>
      <c r="MYC114" s="4"/>
      <c r="MYD114" s="4"/>
      <c r="MYE114" s="4"/>
      <c r="MYF114" s="4"/>
      <c r="MYG114" s="4"/>
      <c r="MYH114" s="4"/>
      <c r="MYI114" s="4"/>
      <c r="MYJ114" s="4"/>
      <c r="MYK114" s="4"/>
      <c r="MYL114" s="4"/>
      <c r="MYM114" s="4"/>
      <c r="MYN114" s="4"/>
      <c r="MYO114" s="4"/>
      <c r="MYP114" s="4"/>
      <c r="MYQ114" s="4"/>
      <c r="MYR114" s="4"/>
      <c r="MYS114" s="4"/>
      <c r="MYT114" s="4"/>
      <c r="MYU114" s="4"/>
      <c r="MYV114" s="4"/>
      <c r="MYW114" s="4"/>
      <c r="MYX114" s="4"/>
      <c r="MYY114" s="4"/>
      <c r="MYZ114" s="4"/>
      <c r="MZA114" s="4"/>
      <c r="MZB114" s="4"/>
      <c r="MZC114" s="4"/>
      <c r="MZD114" s="4"/>
      <c r="MZE114" s="4"/>
      <c r="MZF114" s="4"/>
      <c r="MZG114" s="4"/>
      <c r="MZH114" s="4"/>
      <c r="MZI114" s="4"/>
      <c r="MZJ114" s="4"/>
      <c r="MZK114" s="4"/>
      <c r="MZL114" s="4"/>
      <c r="MZM114" s="4"/>
      <c r="MZN114" s="4"/>
      <c r="MZO114" s="4"/>
      <c r="MZP114" s="4"/>
      <c r="MZQ114" s="4"/>
      <c r="MZR114" s="4"/>
      <c r="MZS114" s="4"/>
      <c r="MZT114" s="4"/>
      <c r="MZU114" s="4"/>
      <c r="MZV114" s="4"/>
      <c r="MZW114" s="4"/>
      <c r="MZX114" s="4"/>
      <c r="MZY114" s="4"/>
      <c r="MZZ114" s="4"/>
      <c r="NAA114" s="4"/>
      <c r="NAB114" s="4"/>
      <c r="NAC114" s="4"/>
      <c r="NAD114" s="4"/>
      <c r="NAE114" s="4"/>
      <c r="NAF114" s="4"/>
      <c r="NAG114" s="4"/>
      <c r="NAH114" s="4"/>
      <c r="NAI114" s="4"/>
      <c r="NAJ114" s="4"/>
      <c r="NAK114" s="4"/>
      <c r="NAL114" s="4"/>
      <c r="NAM114" s="4"/>
      <c r="NAN114" s="4"/>
      <c r="NAO114" s="4"/>
      <c r="NAP114" s="4"/>
      <c r="NAQ114" s="4"/>
      <c r="NAR114" s="4"/>
      <c r="NAS114" s="4"/>
      <c r="NAT114" s="4"/>
      <c r="NAU114" s="4"/>
      <c r="NAV114" s="4"/>
      <c r="NAW114" s="4"/>
      <c r="NAX114" s="4"/>
      <c r="NAY114" s="4"/>
      <c r="NAZ114" s="4"/>
      <c r="NBA114" s="4"/>
      <c r="NBB114" s="4"/>
      <c r="NBC114" s="4"/>
      <c r="NBD114" s="4"/>
      <c r="NBE114" s="4"/>
      <c r="NBF114" s="4"/>
      <c r="NBG114" s="4"/>
      <c r="NBH114" s="4"/>
      <c r="NBI114" s="4"/>
      <c r="NBJ114" s="4"/>
      <c r="NBK114" s="4"/>
      <c r="NBL114" s="4"/>
      <c r="NBM114" s="4"/>
      <c r="NBN114" s="4"/>
      <c r="NBO114" s="4"/>
      <c r="NBP114" s="4"/>
      <c r="NBQ114" s="4"/>
      <c r="NBR114" s="4"/>
      <c r="NBS114" s="4"/>
      <c r="NBT114" s="4"/>
      <c r="NBU114" s="4"/>
      <c r="NBV114" s="4"/>
      <c r="NBW114" s="4"/>
      <c r="NBX114" s="4"/>
      <c r="NBY114" s="4"/>
      <c r="NBZ114" s="4"/>
      <c r="NCA114" s="4"/>
      <c r="NCB114" s="4"/>
      <c r="NCC114" s="4"/>
      <c r="NCD114" s="4"/>
      <c r="NCE114" s="4"/>
      <c r="NCF114" s="4"/>
      <c r="NCG114" s="4"/>
      <c r="NCH114" s="4"/>
      <c r="NCI114" s="4"/>
      <c r="NCJ114" s="4"/>
      <c r="NCK114" s="4"/>
      <c r="NCL114" s="4"/>
      <c r="NCM114" s="4"/>
      <c r="NCN114" s="4"/>
      <c r="NCO114" s="4"/>
      <c r="NCP114" s="4"/>
      <c r="NCQ114" s="4"/>
      <c r="NCR114" s="4"/>
      <c r="NCS114" s="4"/>
      <c r="NCT114" s="4"/>
      <c r="NCU114" s="4"/>
      <c r="NCV114" s="4"/>
      <c r="NCW114" s="4"/>
      <c r="NCX114" s="4"/>
      <c r="NCY114" s="4"/>
      <c r="NCZ114" s="4"/>
      <c r="NDA114" s="4"/>
      <c r="NDB114" s="4"/>
      <c r="NDC114" s="4"/>
      <c r="NDD114" s="4"/>
      <c r="NDE114" s="4"/>
      <c r="NDF114" s="4"/>
      <c r="NDG114" s="4"/>
      <c r="NDH114" s="4"/>
      <c r="NDI114" s="4"/>
      <c r="NDJ114" s="4"/>
      <c r="NDK114" s="4"/>
      <c r="NDL114" s="4"/>
      <c r="NDM114" s="4"/>
      <c r="NDN114" s="4"/>
      <c r="NDO114" s="4"/>
      <c r="NDP114" s="4"/>
      <c r="NDQ114" s="4"/>
      <c r="NDR114" s="4"/>
      <c r="NDS114" s="4"/>
      <c r="NDT114" s="4"/>
      <c r="NDU114" s="4"/>
      <c r="NDV114" s="4"/>
      <c r="NDW114" s="4"/>
      <c r="NDX114" s="4"/>
      <c r="NDY114" s="4"/>
      <c r="NDZ114" s="4"/>
      <c r="NEA114" s="4"/>
      <c r="NEB114" s="4"/>
      <c r="NEC114" s="4"/>
      <c r="NED114" s="4"/>
      <c r="NEE114" s="4"/>
      <c r="NEF114" s="4"/>
      <c r="NEG114" s="4"/>
      <c r="NEH114" s="4"/>
      <c r="NEI114" s="4"/>
      <c r="NEJ114" s="4"/>
      <c r="NEK114" s="4"/>
      <c r="NEL114" s="4"/>
      <c r="NEM114" s="4"/>
      <c r="NEN114" s="4"/>
      <c r="NEO114" s="4"/>
      <c r="NEP114" s="4"/>
      <c r="NEQ114" s="4"/>
      <c r="NER114" s="4"/>
      <c r="NES114" s="4"/>
      <c r="NET114" s="4"/>
      <c r="NEU114" s="4"/>
      <c r="NEV114" s="4"/>
      <c r="NEW114" s="4"/>
      <c r="NEX114" s="4"/>
      <c r="NEY114" s="4"/>
      <c r="NEZ114" s="4"/>
      <c r="NFA114" s="4"/>
      <c r="NFB114" s="4"/>
      <c r="NFC114" s="4"/>
      <c r="NFD114" s="4"/>
      <c r="NFE114" s="4"/>
      <c r="NFF114" s="4"/>
      <c r="NFG114" s="4"/>
      <c r="NFH114" s="4"/>
      <c r="NFI114" s="4"/>
      <c r="NFJ114" s="4"/>
      <c r="NFK114" s="4"/>
      <c r="NFL114" s="4"/>
      <c r="NFM114" s="4"/>
      <c r="NFN114" s="4"/>
      <c r="NFO114" s="4"/>
      <c r="NFP114" s="4"/>
      <c r="NFQ114" s="4"/>
      <c r="NFR114" s="4"/>
      <c r="NFS114" s="4"/>
      <c r="NFT114" s="4"/>
      <c r="NFU114" s="4"/>
      <c r="NFV114" s="4"/>
      <c r="NFW114" s="4"/>
      <c r="NFX114" s="4"/>
      <c r="NFY114" s="4"/>
      <c r="NFZ114" s="4"/>
      <c r="NGA114" s="4"/>
      <c r="NGB114" s="4"/>
      <c r="NGC114" s="4"/>
      <c r="NGD114" s="4"/>
      <c r="NGE114" s="4"/>
      <c r="NGF114" s="4"/>
      <c r="NGG114" s="4"/>
      <c r="NGH114" s="4"/>
      <c r="NGI114" s="4"/>
      <c r="NGJ114" s="4"/>
      <c r="NGK114" s="4"/>
      <c r="NGL114" s="4"/>
      <c r="NGM114" s="4"/>
      <c r="NGN114" s="4"/>
      <c r="NGO114" s="4"/>
      <c r="NGP114" s="4"/>
      <c r="NGQ114" s="4"/>
      <c r="NGR114" s="4"/>
      <c r="NGS114" s="4"/>
      <c r="NGT114" s="4"/>
      <c r="NGU114" s="4"/>
      <c r="NGV114" s="4"/>
      <c r="NGW114" s="4"/>
      <c r="NGX114" s="4"/>
      <c r="NGY114" s="4"/>
      <c r="NGZ114" s="4"/>
      <c r="NHA114" s="4"/>
      <c r="NHB114" s="4"/>
      <c r="NHC114" s="4"/>
      <c r="NHD114" s="4"/>
      <c r="NHE114" s="4"/>
      <c r="NHF114" s="4"/>
      <c r="NHG114" s="4"/>
      <c r="NHH114" s="4"/>
      <c r="NHI114" s="4"/>
      <c r="NHJ114" s="4"/>
      <c r="NHK114" s="4"/>
      <c r="NHL114" s="4"/>
      <c r="NHM114" s="4"/>
      <c r="NHN114" s="4"/>
      <c r="NHO114" s="4"/>
      <c r="NHP114" s="4"/>
      <c r="NHQ114" s="4"/>
      <c r="NHR114" s="4"/>
      <c r="NHS114" s="4"/>
      <c r="NHT114" s="4"/>
      <c r="NHU114" s="4"/>
      <c r="NHV114" s="4"/>
      <c r="NHW114" s="4"/>
      <c r="NHX114" s="4"/>
      <c r="NHY114" s="4"/>
      <c r="NHZ114" s="4"/>
      <c r="NIA114" s="4"/>
      <c r="NIB114" s="4"/>
      <c r="NIC114" s="4"/>
      <c r="NID114" s="4"/>
      <c r="NIE114" s="4"/>
      <c r="NIF114" s="4"/>
      <c r="NIG114" s="4"/>
      <c r="NIH114" s="4"/>
      <c r="NII114" s="4"/>
      <c r="NIJ114" s="4"/>
      <c r="NIK114" s="4"/>
      <c r="NIL114" s="4"/>
      <c r="NIM114" s="4"/>
      <c r="NIN114" s="4"/>
      <c r="NIO114" s="4"/>
      <c r="NIP114" s="4"/>
      <c r="NIQ114" s="4"/>
      <c r="NIR114" s="4"/>
      <c r="NIS114" s="4"/>
      <c r="NIT114" s="4"/>
      <c r="NIU114" s="4"/>
      <c r="NIV114" s="4"/>
      <c r="NIW114" s="4"/>
      <c r="NIX114" s="4"/>
      <c r="NIY114" s="4"/>
      <c r="NIZ114" s="4"/>
      <c r="NJA114" s="4"/>
      <c r="NJB114" s="4"/>
      <c r="NJC114" s="4"/>
      <c r="NJD114" s="4"/>
      <c r="NJE114" s="4"/>
      <c r="NJF114" s="4"/>
      <c r="NJG114" s="4"/>
      <c r="NJH114" s="4"/>
      <c r="NJI114" s="4"/>
      <c r="NJJ114" s="4"/>
      <c r="NJK114" s="4"/>
      <c r="NJL114" s="4"/>
      <c r="NJM114" s="4"/>
      <c r="NJN114" s="4"/>
      <c r="NJO114" s="4"/>
      <c r="NJP114" s="4"/>
      <c r="NJQ114" s="4"/>
      <c r="NJR114" s="4"/>
      <c r="NJS114" s="4"/>
      <c r="NJT114" s="4"/>
      <c r="NJU114" s="4"/>
      <c r="NJV114" s="4"/>
      <c r="NJW114" s="4"/>
      <c r="NJX114" s="4"/>
      <c r="NJY114" s="4"/>
      <c r="NJZ114" s="4"/>
      <c r="NKA114" s="4"/>
      <c r="NKB114" s="4"/>
      <c r="NKC114" s="4"/>
      <c r="NKD114" s="4"/>
      <c r="NKE114" s="4"/>
      <c r="NKF114" s="4"/>
      <c r="NKG114" s="4"/>
      <c r="NKH114" s="4"/>
      <c r="NKI114" s="4"/>
      <c r="NKJ114" s="4"/>
      <c r="NKK114" s="4"/>
      <c r="NKL114" s="4"/>
      <c r="NKM114" s="4"/>
      <c r="NKN114" s="4"/>
      <c r="NKO114" s="4"/>
      <c r="NKP114" s="4"/>
      <c r="NKQ114" s="4"/>
      <c r="NKR114" s="4"/>
      <c r="NKS114" s="4"/>
      <c r="NKT114" s="4"/>
      <c r="NKU114" s="4"/>
      <c r="NKV114" s="4"/>
      <c r="NKW114" s="4"/>
      <c r="NKX114" s="4"/>
      <c r="NKY114" s="4"/>
      <c r="NKZ114" s="4"/>
      <c r="NLA114" s="4"/>
      <c r="NLB114" s="4"/>
      <c r="NLC114" s="4"/>
      <c r="NLD114" s="4"/>
      <c r="NLE114" s="4"/>
      <c r="NLF114" s="4"/>
      <c r="NLG114" s="4"/>
      <c r="NLH114" s="4"/>
      <c r="NLI114" s="4"/>
      <c r="NLJ114" s="4"/>
      <c r="NLK114" s="4"/>
      <c r="NLL114" s="4"/>
      <c r="NLM114" s="4"/>
      <c r="NLN114" s="4"/>
      <c r="NLO114" s="4"/>
      <c r="NLP114" s="4"/>
      <c r="NLQ114" s="4"/>
      <c r="NLR114" s="4"/>
      <c r="NLS114" s="4"/>
      <c r="NLT114" s="4"/>
      <c r="NLU114" s="4"/>
      <c r="NLV114" s="4"/>
      <c r="NLW114" s="4"/>
      <c r="NLX114" s="4"/>
      <c r="NLY114" s="4"/>
      <c r="NLZ114" s="4"/>
      <c r="NMA114" s="4"/>
      <c r="NMB114" s="4"/>
      <c r="NMC114" s="4"/>
      <c r="NMD114" s="4"/>
      <c r="NME114" s="4"/>
      <c r="NMF114" s="4"/>
      <c r="NMG114" s="4"/>
      <c r="NMH114" s="4"/>
      <c r="NMI114" s="4"/>
      <c r="NMJ114" s="4"/>
      <c r="NMK114" s="4"/>
      <c r="NML114" s="4"/>
      <c r="NMM114" s="4"/>
      <c r="NMN114" s="4"/>
      <c r="NMO114" s="4"/>
      <c r="NMP114" s="4"/>
      <c r="NMQ114" s="4"/>
      <c r="NMR114" s="4"/>
      <c r="NMS114" s="4"/>
      <c r="NMT114" s="4"/>
      <c r="NMU114" s="4"/>
      <c r="NMV114" s="4"/>
      <c r="NMW114" s="4"/>
      <c r="NMX114" s="4"/>
      <c r="NMY114" s="4"/>
      <c r="NMZ114" s="4"/>
      <c r="NNA114" s="4"/>
      <c r="NNB114" s="4"/>
      <c r="NNC114" s="4"/>
      <c r="NND114" s="4"/>
      <c r="NNE114" s="4"/>
      <c r="NNF114" s="4"/>
      <c r="NNG114" s="4"/>
      <c r="NNH114" s="4"/>
      <c r="NNI114" s="4"/>
      <c r="NNJ114" s="4"/>
      <c r="NNK114" s="4"/>
      <c r="NNL114" s="4"/>
      <c r="NNM114" s="4"/>
      <c r="NNN114" s="4"/>
      <c r="NNO114" s="4"/>
      <c r="NNP114" s="4"/>
      <c r="NNQ114" s="4"/>
      <c r="NNR114" s="4"/>
      <c r="NNS114" s="4"/>
      <c r="NNT114" s="4"/>
      <c r="NNU114" s="4"/>
      <c r="NNV114" s="4"/>
      <c r="NNW114" s="4"/>
      <c r="NNX114" s="4"/>
      <c r="NNY114" s="4"/>
      <c r="NNZ114" s="4"/>
      <c r="NOA114" s="4"/>
      <c r="NOB114" s="4"/>
      <c r="NOC114" s="4"/>
      <c r="NOD114" s="4"/>
      <c r="NOE114" s="4"/>
      <c r="NOF114" s="4"/>
      <c r="NOG114" s="4"/>
      <c r="NOH114" s="4"/>
      <c r="NOI114" s="4"/>
      <c r="NOJ114" s="4"/>
      <c r="NOK114" s="4"/>
      <c r="NOL114" s="4"/>
      <c r="NOM114" s="4"/>
      <c r="NON114" s="4"/>
      <c r="NOO114" s="4"/>
      <c r="NOP114" s="4"/>
      <c r="NOQ114" s="4"/>
      <c r="NOR114" s="4"/>
      <c r="NOS114" s="4"/>
      <c r="NOT114" s="4"/>
      <c r="NOU114" s="4"/>
      <c r="NOV114" s="4"/>
      <c r="NOW114" s="4"/>
      <c r="NOX114" s="4"/>
      <c r="NOY114" s="4"/>
      <c r="NOZ114" s="4"/>
      <c r="NPA114" s="4"/>
      <c r="NPB114" s="4"/>
      <c r="NPC114" s="4"/>
      <c r="NPD114" s="4"/>
      <c r="NPE114" s="4"/>
      <c r="NPF114" s="4"/>
      <c r="NPG114" s="4"/>
      <c r="NPH114" s="4"/>
      <c r="NPI114" s="4"/>
      <c r="NPJ114" s="4"/>
      <c r="NPK114" s="4"/>
      <c r="NPL114" s="4"/>
      <c r="NPM114" s="4"/>
      <c r="NPN114" s="4"/>
      <c r="NPO114" s="4"/>
      <c r="NPP114" s="4"/>
      <c r="NPQ114" s="4"/>
      <c r="NPR114" s="4"/>
      <c r="NPS114" s="4"/>
      <c r="NPT114" s="4"/>
      <c r="NPU114" s="4"/>
      <c r="NPV114" s="4"/>
      <c r="NPW114" s="4"/>
      <c r="NPX114" s="4"/>
      <c r="NPY114" s="4"/>
      <c r="NPZ114" s="4"/>
      <c r="NQA114" s="4"/>
      <c r="NQB114" s="4"/>
      <c r="NQC114" s="4"/>
      <c r="NQD114" s="4"/>
      <c r="NQE114" s="4"/>
      <c r="NQF114" s="4"/>
      <c r="NQG114" s="4"/>
      <c r="NQH114" s="4"/>
      <c r="NQI114" s="4"/>
      <c r="NQJ114" s="4"/>
      <c r="NQK114" s="4"/>
      <c r="NQL114" s="4"/>
      <c r="NQM114" s="4"/>
      <c r="NQN114" s="4"/>
      <c r="NQO114" s="4"/>
      <c r="NQP114" s="4"/>
      <c r="NQQ114" s="4"/>
      <c r="NQR114" s="4"/>
      <c r="NQS114" s="4"/>
      <c r="NQT114" s="4"/>
      <c r="NQU114" s="4"/>
      <c r="NQV114" s="4"/>
      <c r="NQW114" s="4"/>
      <c r="NQX114" s="4"/>
      <c r="NQY114" s="4"/>
      <c r="NQZ114" s="4"/>
      <c r="NRA114" s="4"/>
      <c r="NRB114" s="4"/>
      <c r="NRC114" s="4"/>
      <c r="NRD114" s="4"/>
      <c r="NRE114" s="4"/>
      <c r="NRF114" s="4"/>
      <c r="NRG114" s="4"/>
      <c r="NRH114" s="4"/>
      <c r="NRI114" s="4"/>
      <c r="NRJ114" s="4"/>
      <c r="NRK114" s="4"/>
      <c r="NRL114" s="4"/>
      <c r="NRM114" s="4"/>
      <c r="NRN114" s="4"/>
      <c r="NRO114" s="4"/>
      <c r="NRP114" s="4"/>
      <c r="NRQ114" s="4"/>
      <c r="NRR114" s="4"/>
      <c r="NRS114" s="4"/>
      <c r="NRT114" s="4"/>
      <c r="NRU114" s="4"/>
      <c r="NRV114" s="4"/>
      <c r="NRW114" s="4"/>
      <c r="NRX114" s="4"/>
      <c r="NRY114" s="4"/>
      <c r="NRZ114" s="4"/>
      <c r="NSA114" s="4"/>
      <c r="NSB114" s="4"/>
      <c r="NSC114" s="4"/>
      <c r="NSD114" s="4"/>
      <c r="NSE114" s="4"/>
      <c r="NSF114" s="4"/>
      <c r="NSG114" s="4"/>
      <c r="NSH114" s="4"/>
      <c r="NSI114" s="4"/>
      <c r="NSJ114" s="4"/>
      <c r="NSK114" s="4"/>
      <c r="NSL114" s="4"/>
      <c r="NSM114" s="4"/>
      <c r="NSN114" s="4"/>
      <c r="NSO114" s="4"/>
      <c r="NSP114" s="4"/>
      <c r="NSQ114" s="4"/>
      <c r="NSR114" s="4"/>
      <c r="NSS114" s="4"/>
      <c r="NST114" s="4"/>
      <c r="NSU114" s="4"/>
      <c r="NSV114" s="4"/>
      <c r="NSW114" s="4"/>
      <c r="NSX114" s="4"/>
      <c r="NSY114" s="4"/>
      <c r="NSZ114" s="4"/>
      <c r="NTA114" s="4"/>
      <c r="NTB114" s="4"/>
      <c r="NTC114" s="4"/>
      <c r="NTD114" s="4"/>
      <c r="NTE114" s="4"/>
      <c r="NTF114" s="4"/>
      <c r="NTG114" s="4"/>
      <c r="NTH114" s="4"/>
      <c r="NTI114" s="4"/>
      <c r="NTJ114" s="4"/>
      <c r="NTK114" s="4"/>
      <c r="NTL114" s="4"/>
      <c r="NTM114" s="4"/>
      <c r="NTN114" s="4"/>
      <c r="NTO114" s="4"/>
      <c r="NTP114" s="4"/>
      <c r="NTQ114" s="4"/>
      <c r="NTR114" s="4"/>
      <c r="NTS114" s="4"/>
      <c r="NTT114" s="4"/>
      <c r="NTU114" s="4"/>
      <c r="NTV114" s="4"/>
      <c r="NTW114" s="4"/>
      <c r="NTX114" s="4"/>
      <c r="NTY114" s="4"/>
      <c r="NTZ114" s="4"/>
      <c r="NUA114" s="4"/>
      <c r="NUB114" s="4"/>
      <c r="NUC114" s="4"/>
      <c r="NUD114" s="4"/>
      <c r="NUE114" s="4"/>
      <c r="NUF114" s="4"/>
      <c r="NUG114" s="4"/>
      <c r="NUH114" s="4"/>
      <c r="NUI114" s="4"/>
      <c r="NUJ114" s="4"/>
      <c r="NUK114" s="4"/>
      <c r="NUL114" s="4"/>
      <c r="NUM114" s="4"/>
      <c r="NUN114" s="4"/>
      <c r="NUO114" s="4"/>
      <c r="NUP114" s="4"/>
      <c r="NUQ114" s="4"/>
      <c r="NUR114" s="4"/>
      <c r="NUS114" s="4"/>
      <c r="NUT114" s="4"/>
      <c r="NUU114" s="4"/>
      <c r="NUV114" s="4"/>
      <c r="NUW114" s="4"/>
      <c r="NUX114" s="4"/>
      <c r="NUY114" s="4"/>
      <c r="NUZ114" s="4"/>
      <c r="NVA114" s="4"/>
      <c r="NVB114" s="4"/>
      <c r="NVC114" s="4"/>
      <c r="NVD114" s="4"/>
      <c r="NVE114" s="4"/>
      <c r="NVF114" s="4"/>
      <c r="NVG114" s="4"/>
      <c r="NVH114" s="4"/>
      <c r="NVI114" s="4"/>
      <c r="NVJ114" s="4"/>
      <c r="NVK114" s="4"/>
      <c r="NVL114" s="4"/>
      <c r="NVM114" s="4"/>
      <c r="NVN114" s="4"/>
      <c r="NVO114" s="4"/>
      <c r="NVP114" s="4"/>
      <c r="NVQ114" s="4"/>
      <c r="NVR114" s="4"/>
      <c r="NVS114" s="4"/>
      <c r="NVT114" s="4"/>
      <c r="NVU114" s="4"/>
      <c r="NVV114" s="4"/>
      <c r="NVW114" s="4"/>
      <c r="NVX114" s="4"/>
      <c r="NVY114" s="4"/>
      <c r="NVZ114" s="4"/>
      <c r="NWA114" s="4"/>
      <c r="NWB114" s="4"/>
      <c r="NWC114" s="4"/>
      <c r="NWD114" s="4"/>
      <c r="NWE114" s="4"/>
      <c r="NWF114" s="4"/>
      <c r="NWG114" s="4"/>
      <c r="NWH114" s="4"/>
      <c r="NWI114" s="4"/>
      <c r="NWJ114" s="4"/>
      <c r="NWK114" s="4"/>
      <c r="NWL114" s="4"/>
      <c r="NWM114" s="4"/>
      <c r="NWN114" s="4"/>
      <c r="NWO114" s="4"/>
      <c r="NWP114" s="4"/>
      <c r="NWQ114" s="4"/>
      <c r="NWR114" s="4"/>
      <c r="NWS114" s="4"/>
      <c r="NWT114" s="4"/>
      <c r="NWU114" s="4"/>
      <c r="NWV114" s="4"/>
      <c r="NWW114" s="4"/>
      <c r="NWX114" s="4"/>
      <c r="NWY114" s="4"/>
      <c r="NWZ114" s="4"/>
      <c r="NXA114" s="4"/>
      <c r="NXB114" s="4"/>
      <c r="NXC114" s="4"/>
      <c r="NXD114" s="4"/>
      <c r="NXE114" s="4"/>
      <c r="NXF114" s="4"/>
      <c r="NXG114" s="4"/>
      <c r="NXH114" s="4"/>
      <c r="NXI114" s="4"/>
      <c r="NXJ114" s="4"/>
      <c r="NXK114" s="4"/>
      <c r="NXL114" s="4"/>
      <c r="NXM114" s="4"/>
      <c r="NXN114" s="4"/>
      <c r="NXO114" s="4"/>
      <c r="NXP114" s="4"/>
      <c r="NXQ114" s="4"/>
      <c r="NXR114" s="4"/>
      <c r="NXS114" s="4"/>
      <c r="NXT114" s="4"/>
      <c r="NXU114" s="4"/>
      <c r="NXV114" s="4"/>
      <c r="NXW114" s="4"/>
      <c r="NXX114" s="4"/>
      <c r="NXY114" s="4"/>
      <c r="NXZ114" s="4"/>
      <c r="NYA114" s="4"/>
      <c r="NYB114" s="4"/>
      <c r="NYC114" s="4"/>
      <c r="NYD114" s="4"/>
      <c r="NYE114" s="4"/>
      <c r="NYF114" s="4"/>
      <c r="NYG114" s="4"/>
      <c r="NYH114" s="4"/>
      <c r="NYI114" s="4"/>
      <c r="NYJ114" s="4"/>
      <c r="NYK114" s="4"/>
      <c r="NYL114" s="4"/>
      <c r="NYM114" s="4"/>
      <c r="NYN114" s="4"/>
      <c r="NYO114" s="4"/>
      <c r="NYP114" s="4"/>
      <c r="NYQ114" s="4"/>
      <c r="NYR114" s="4"/>
      <c r="NYS114" s="4"/>
      <c r="NYT114" s="4"/>
      <c r="NYU114" s="4"/>
      <c r="NYV114" s="4"/>
      <c r="NYW114" s="4"/>
      <c r="NYX114" s="4"/>
      <c r="NYY114" s="4"/>
      <c r="NYZ114" s="4"/>
      <c r="NZA114" s="4"/>
      <c r="NZB114" s="4"/>
      <c r="NZC114" s="4"/>
      <c r="NZD114" s="4"/>
      <c r="NZE114" s="4"/>
      <c r="NZF114" s="4"/>
      <c r="NZG114" s="4"/>
      <c r="NZH114" s="4"/>
      <c r="NZI114" s="4"/>
      <c r="NZJ114" s="4"/>
      <c r="NZK114" s="4"/>
      <c r="NZL114" s="4"/>
      <c r="NZM114" s="4"/>
      <c r="NZN114" s="4"/>
      <c r="NZO114" s="4"/>
      <c r="NZP114" s="4"/>
      <c r="NZQ114" s="4"/>
      <c r="NZR114" s="4"/>
      <c r="NZS114" s="4"/>
      <c r="NZT114" s="4"/>
      <c r="NZU114" s="4"/>
      <c r="NZV114" s="4"/>
      <c r="NZW114" s="4"/>
      <c r="NZX114" s="4"/>
      <c r="NZY114" s="4"/>
      <c r="NZZ114" s="4"/>
      <c r="OAA114" s="4"/>
      <c r="OAB114" s="4"/>
      <c r="OAC114" s="4"/>
      <c r="OAD114" s="4"/>
      <c r="OAE114" s="4"/>
      <c r="OAF114" s="4"/>
      <c r="OAG114" s="4"/>
      <c r="OAH114" s="4"/>
      <c r="OAI114" s="4"/>
      <c r="OAJ114" s="4"/>
      <c r="OAK114" s="4"/>
      <c r="OAL114" s="4"/>
      <c r="OAM114" s="4"/>
      <c r="OAN114" s="4"/>
      <c r="OAO114" s="4"/>
      <c r="OAP114" s="4"/>
      <c r="OAQ114" s="4"/>
      <c r="OAR114" s="4"/>
      <c r="OAS114" s="4"/>
      <c r="OAT114" s="4"/>
      <c r="OAU114" s="4"/>
      <c r="OAV114" s="4"/>
      <c r="OAW114" s="4"/>
      <c r="OAX114" s="4"/>
      <c r="OAY114" s="4"/>
      <c r="OAZ114" s="4"/>
      <c r="OBA114" s="4"/>
      <c r="OBB114" s="4"/>
      <c r="OBC114" s="4"/>
      <c r="OBD114" s="4"/>
      <c r="OBE114" s="4"/>
      <c r="OBF114" s="4"/>
      <c r="OBG114" s="4"/>
      <c r="OBH114" s="4"/>
      <c r="OBI114" s="4"/>
      <c r="OBJ114" s="4"/>
      <c r="OBK114" s="4"/>
      <c r="OBL114" s="4"/>
      <c r="OBM114" s="4"/>
      <c r="OBN114" s="4"/>
      <c r="OBO114" s="4"/>
      <c r="OBP114" s="4"/>
      <c r="OBQ114" s="4"/>
      <c r="OBR114" s="4"/>
      <c r="OBS114" s="4"/>
      <c r="OBT114" s="4"/>
      <c r="OBU114" s="4"/>
      <c r="OBV114" s="4"/>
      <c r="OBW114" s="4"/>
      <c r="OBX114" s="4"/>
      <c r="OBY114" s="4"/>
      <c r="OBZ114" s="4"/>
      <c r="OCA114" s="4"/>
      <c r="OCB114" s="4"/>
      <c r="OCC114" s="4"/>
      <c r="OCD114" s="4"/>
      <c r="OCE114" s="4"/>
      <c r="OCF114" s="4"/>
      <c r="OCG114" s="4"/>
      <c r="OCH114" s="4"/>
      <c r="OCI114" s="4"/>
      <c r="OCJ114" s="4"/>
      <c r="OCK114" s="4"/>
      <c r="OCL114" s="4"/>
      <c r="OCM114" s="4"/>
      <c r="OCN114" s="4"/>
      <c r="OCO114" s="4"/>
      <c r="OCP114" s="4"/>
      <c r="OCQ114" s="4"/>
      <c r="OCR114" s="4"/>
      <c r="OCS114" s="4"/>
      <c r="OCT114" s="4"/>
      <c r="OCU114" s="4"/>
      <c r="OCV114" s="4"/>
      <c r="OCW114" s="4"/>
      <c r="OCX114" s="4"/>
      <c r="OCY114" s="4"/>
      <c r="OCZ114" s="4"/>
      <c r="ODA114" s="4"/>
      <c r="ODB114" s="4"/>
      <c r="ODC114" s="4"/>
      <c r="ODD114" s="4"/>
      <c r="ODE114" s="4"/>
      <c r="ODF114" s="4"/>
      <c r="ODG114" s="4"/>
      <c r="ODH114" s="4"/>
      <c r="ODI114" s="4"/>
      <c r="ODJ114" s="4"/>
      <c r="ODK114" s="4"/>
      <c r="ODL114" s="4"/>
      <c r="ODM114" s="4"/>
      <c r="ODN114" s="4"/>
      <c r="ODO114" s="4"/>
      <c r="ODP114" s="4"/>
      <c r="ODQ114" s="4"/>
      <c r="ODR114" s="4"/>
      <c r="ODS114" s="4"/>
      <c r="ODT114" s="4"/>
      <c r="ODU114" s="4"/>
      <c r="ODV114" s="4"/>
      <c r="ODW114" s="4"/>
      <c r="ODX114" s="4"/>
      <c r="ODY114" s="4"/>
      <c r="ODZ114" s="4"/>
      <c r="OEA114" s="4"/>
      <c r="OEB114" s="4"/>
      <c r="OEC114" s="4"/>
      <c r="OED114" s="4"/>
      <c r="OEE114" s="4"/>
      <c r="OEF114" s="4"/>
      <c r="OEG114" s="4"/>
      <c r="OEH114" s="4"/>
      <c r="OEI114" s="4"/>
      <c r="OEJ114" s="4"/>
      <c r="OEK114" s="4"/>
      <c r="OEL114" s="4"/>
      <c r="OEM114" s="4"/>
      <c r="OEN114" s="4"/>
      <c r="OEO114" s="4"/>
      <c r="OEP114" s="4"/>
      <c r="OEQ114" s="4"/>
      <c r="OER114" s="4"/>
      <c r="OES114" s="4"/>
      <c r="OET114" s="4"/>
      <c r="OEU114" s="4"/>
      <c r="OEV114" s="4"/>
      <c r="OEW114" s="4"/>
      <c r="OEX114" s="4"/>
      <c r="OEY114" s="4"/>
      <c r="OEZ114" s="4"/>
      <c r="OFA114" s="4"/>
      <c r="OFB114" s="4"/>
      <c r="OFC114" s="4"/>
      <c r="OFD114" s="4"/>
      <c r="OFE114" s="4"/>
      <c r="OFF114" s="4"/>
      <c r="OFG114" s="4"/>
      <c r="OFH114" s="4"/>
      <c r="OFI114" s="4"/>
      <c r="OFJ114" s="4"/>
      <c r="OFK114" s="4"/>
      <c r="OFL114" s="4"/>
      <c r="OFM114" s="4"/>
      <c r="OFN114" s="4"/>
      <c r="OFO114" s="4"/>
      <c r="OFP114" s="4"/>
      <c r="OFQ114" s="4"/>
      <c r="OFR114" s="4"/>
      <c r="OFS114" s="4"/>
      <c r="OFT114" s="4"/>
      <c r="OFU114" s="4"/>
      <c r="OFV114" s="4"/>
      <c r="OFW114" s="4"/>
      <c r="OFX114" s="4"/>
      <c r="OFY114" s="4"/>
      <c r="OFZ114" s="4"/>
      <c r="OGA114" s="4"/>
      <c r="OGB114" s="4"/>
      <c r="OGC114" s="4"/>
      <c r="OGD114" s="4"/>
      <c r="OGE114" s="4"/>
      <c r="OGF114" s="4"/>
      <c r="OGG114" s="4"/>
      <c r="OGH114" s="4"/>
      <c r="OGI114" s="4"/>
      <c r="OGJ114" s="4"/>
      <c r="OGK114" s="4"/>
      <c r="OGL114" s="4"/>
      <c r="OGM114" s="4"/>
      <c r="OGN114" s="4"/>
      <c r="OGO114" s="4"/>
      <c r="OGP114" s="4"/>
      <c r="OGQ114" s="4"/>
      <c r="OGR114" s="4"/>
      <c r="OGS114" s="4"/>
      <c r="OGT114" s="4"/>
      <c r="OGU114" s="4"/>
      <c r="OGV114" s="4"/>
      <c r="OGW114" s="4"/>
      <c r="OGX114" s="4"/>
      <c r="OGY114" s="4"/>
      <c r="OGZ114" s="4"/>
      <c r="OHA114" s="4"/>
      <c r="OHB114" s="4"/>
      <c r="OHC114" s="4"/>
      <c r="OHD114" s="4"/>
      <c r="OHE114" s="4"/>
      <c r="OHF114" s="4"/>
      <c r="OHG114" s="4"/>
      <c r="OHH114" s="4"/>
      <c r="OHI114" s="4"/>
      <c r="OHJ114" s="4"/>
      <c r="OHK114" s="4"/>
      <c r="OHL114" s="4"/>
      <c r="OHM114" s="4"/>
      <c r="OHN114" s="4"/>
      <c r="OHO114" s="4"/>
      <c r="OHP114" s="4"/>
      <c r="OHQ114" s="4"/>
      <c r="OHR114" s="4"/>
      <c r="OHS114" s="4"/>
      <c r="OHT114" s="4"/>
      <c r="OHU114" s="4"/>
      <c r="OHV114" s="4"/>
      <c r="OHW114" s="4"/>
      <c r="OHX114" s="4"/>
      <c r="OHY114" s="4"/>
      <c r="OHZ114" s="4"/>
      <c r="OIA114" s="4"/>
      <c r="OIB114" s="4"/>
      <c r="OIC114" s="4"/>
      <c r="OID114" s="4"/>
      <c r="OIE114" s="4"/>
      <c r="OIF114" s="4"/>
      <c r="OIG114" s="4"/>
      <c r="OIH114" s="4"/>
      <c r="OII114" s="4"/>
      <c r="OIJ114" s="4"/>
      <c r="OIK114" s="4"/>
      <c r="OIL114" s="4"/>
      <c r="OIM114" s="4"/>
      <c r="OIN114" s="4"/>
      <c r="OIO114" s="4"/>
      <c r="OIP114" s="4"/>
      <c r="OIQ114" s="4"/>
      <c r="OIR114" s="4"/>
      <c r="OIS114" s="4"/>
      <c r="OIT114" s="4"/>
      <c r="OIU114" s="4"/>
      <c r="OIV114" s="4"/>
      <c r="OIW114" s="4"/>
      <c r="OIX114" s="4"/>
      <c r="OIY114" s="4"/>
      <c r="OIZ114" s="4"/>
      <c r="OJA114" s="4"/>
      <c r="OJB114" s="4"/>
      <c r="OJC114" s="4"/>
      <c r="OJD114" s="4"/>
      <c r="OJE114" s="4"/>
      <c r="OJF114" s="4"/>
      <c r="OJG114" s="4"/>
      <c r="OJH114" s="4"/>
      <c r="OJI114" s="4"/>
      <c r="OJJ114" s="4"/>
      <c r="OJK114" s="4"/>
      <c r="OJL114" s="4"/>
      <c r="OJM114" s="4"/>
      <c r="OJN114" s="4"/>
      <c r="OJO114" s="4"/>
      <c r="OJP114" s="4"/>
      <c r="OJQ114" s="4"/>
      <c r="OJR114" s="4"/>
      <c r="OJS114" s="4"/>
      <c r="OJT114" s="4"/>
      <c r="OJU114" s="4"/>
      <c r="OJV114" s="4"/>
      <c r="OJW114" s="4"/>
      <c r="OJX114" s="4"/>
      <c r="OJY114" s="4"/>
      <c r="OJZ114" s="4"/>
      <c r="OKA114" s="4"/>
      <c r="OKB114" s="4"/>
      <c r="OKC114" s="4"/>
      <c r="OKD114" s="4"/>
      <c r="OKE114" s="4"/>
      <c r="OKF114" s="4"/>
      <c r="OKG114" s="4"/>
      <c r="OKH114" s="4"/>
      <c r="OKI114" s="4"/>
      <c r="OKJ114" s="4"/>
      <c r="OKK114" s="4"/>
      <c r="OKL114" s="4"/>
      <c r="OKM114" s="4"/>
      <c r="OKN114" s="4"/>
      <c r="OKO114" s="4"/>
      <c r="OKP114" s="4"/>
      <c r="OKQ114" s="4"/>
      <c r="OKR114" s="4"/>
      <c r="OKS114" s="4"/>
      <c r="OKT114" s="4"/>
      <c r="OKU114" s="4"/>
      <c r="OKV114" s="4"/>
      <c r="OKW114" s="4"/>
      <c r="OKX114" s="4"/>
      <c r="OKY114" s="4"/>
      <c r="OKZ114" s="4"/>
      <c r="OLA114" s="4"/>
      <c r="OLB114" s="4"/>
      <c r="OLC114" s="4"/>
      <c r="OLD114" s="4"/>
      <c r="OLE114" s="4"/>
      <c r="OLF114" s="4"/>
      <c r="OLG114" s="4"/>
      <c r="OLH114" s="4"/>
      <c r="OLI114" s="4"/>
      <c r="OLJ114" s="4"/>
      <c r="OLK114" s="4"/>
      <c r="OLL114" s="4"/>
      <c r="OLM114" s="4"/>
      <c r="OLN114" s="4"/>
      <c r="OLO114" s="4"/>
      <c r="OLP114" s="4"/>
      <c r="OLQ114" s="4"/>
      <c r="OLR114" s="4"/>
      <c r="OLS114" s="4"/>
      <c r="OLT114" s="4"/>
      <c r="OLU114" s="4"/>
      <c r="OLV114" s="4"/>
      <c r="OLW114" s="4"/>
      <c r="OLX114" s="4"/>
      <c r="OLY114" s="4"/>
      <c r="OLZ114" s="4"/>
      <c r="OMA114" s="4"/>
      <c r="OMB114" s="4"/>
      <c r="OMC114" s="4"/>
      <c r="OMD114" s="4"/>
      <c r="OME114" s="4"/>
      <c r="OMF114" s="4"/>
      <c r="OMG114" s="4"/>
      <c r="OMH114" s="4"/>
      <c r="OMI114" s="4"/>
      <c r="OMJ114" s="4"/>
      <c r="OMK114" s="4"/>
      <c r="OML114" s="4"/>
      <c r="OMM114" s="4"/>
      <c r="OMN114" s="4"/>
      <c r="OMO114" s="4"/>
      <c r="OMP114" s="4"/>
      <c r="OMQ114" s="4"/>
      <c r="OMR114" s="4"/>
      <c r="OMS114" s="4"/>
      <c r="OMT114" s="4"/>
      <c r="OMU114" s="4"/>
      <c r="OMV114" s="4"/>
      <c r="OMW114" s="4"/>
      <c r="OMX114" s="4"/>
      <c r="OMY114" s="4"/>
      <c r="OMZ114" s="4"/>
      <c r="ONA114" s="4"/>
      <c r="ONB114" s="4"/>
      <c r="ONC114" s="4"/>
      <c r="OND114" s="4"/>
      <c r="ONE114" s="4"/>
      <c r="ONF114" s="4"/>
      <c r="ONG114" s="4"/>
      <c r="ONH114" s="4"/>
      <c r="ONI114" s="4"/>
      <c r="ONJ114" s="4"/>
      <c r="ONK114" s="4"/>
      <c r="ONL114" s="4"/>
      <c r="ONM114" s="4"/>
      <c r="ONN114" s="4"/>
      <c r="ONO114" s="4"/>
      <c r="ONP114" s="4"/>
      <c r="ONQ114" s="4"/>
      <c r="ONR114" s="4"/>
      <c r="ONS114" s="4"/>
      <c r="ONT114" s="4"/>
      <c r="ONU114" s="4"/>
      <c r="ONV114" s="4"/>
      <c r="ONW114" s="4"/>
      <c r="ONX114" s="4"/>
      <c r="ONY114" s="4"/>
      <c r="ONZ114" s="4"/>
      <c r="OOA114" s="4"/>
      <c r="OOB114" s="4"/>
      <c r="OOC114" s="4"/>
      <c r="OOD114" s="4"/>
      <c r="OOE114" s="4"/>
      <c r="OOF114" s="4"/>
      <c r="OOG114" s="4"/>
      <c r="OOH114" s="4"/>
      <c r="OOI114" s="4"/>
      <c r="OOJ114" s="4"/>
      <c r="OOK114" s="4"/>
      <c r="OOL114" s="4"/>
      <c r="OOM114" s="4"/>
      <c r="OON114" s="4"/>
      <c r="OOO114" s="4"/>
      <c r="OOP114" s="4"/>
      <c r="OOQ114" s="4"/>
      <c r="OOR114" s="4"/>
      <c r="OOS114" s="4"/>
      <c r="OOT114" s="4"/>
      <c r="OOU114" s="4"/>
      <c r="OOV114" s="4"/>
      <c r="OOW114" s="4"/>
      <c r="OOX114" s="4"/>
      <c r="OOY114" s="4"/>
      <c r="OOZ114" s="4"/>
      <c r="OPA114" s="4"/>
      <c r="OPB114" s="4"/>
      <c r="OPC114" s="4"/>
      <c r="OPD114" s="4"/>
      <c r="OPE114" s="4"/>
      <c r="OPF114" s="4"/>
      <c r="OPG114" s="4"/>
      <c r="OPH114" s="4"/>
      <c r="OPI114" s="4"/>
      <c r="OPJ114" s="4"/>
      <c r="OPK114" s="4"/>
      <c r="OPL114" s="4"/>
      <c r="OPM114" s="4"/>
      <c r="OPN114" s="4"/>
      <c r="OPO114" s="4"/>
      <c r="OPP114" s="4"/>
      <c r="OPQ114" s="4"/>
      <c r="OPR114" s="4"/>
      <c r="OPS114" s="4"/>
      <c r="OPT114" s="4"/>
      <c r="OPU114" s="4"/>
      <c r="OPV114" s="4"/>
      <c r="OPW114" s="4"/>
      <c r="OPX114" s="4"/>
      <c r="OPY114" s="4"/>
      <c r="OPZ114" s="4"/>
      <c r="OQA114" s="4"/>
      <c r="OQB114" s="4"/>
      <c r="OQC114" s="4"/>
      <c r="OQD114" s="4"/>
      <c r="OQE114" s="4"/>
      <c r="OQF114" s="4"/>
      <c r="OQG114" s="4"/>
      <c r="OQH114" s="4"/>
      <c r="OQI114" s="4"/>
      <c r="OQJ114" s="4"/>
      <c r="OQK114" s="4"/>
      <c r="OQL114" s="4"/>
      <c r="OQM114" s="4"/>
      <c r="OQN114" s="4"/>
      <c r="OQO114" s="4"/>
      <c r="OQP114" s="4"/>
      <c r="OQQ114" s="4"/>
      <c r="OQR114" s="4"/>
      <c r="OQS114" s="4"/>
      <c r="OQT114" s="4"/>
      <c r="OQU114" s="4"/>
      <c r="OQV114" s="4"/>
      <c r="OQW114" s="4"/>
      <c r="OQX114" s="4"/>
      <c r="OQY114" s="4"/>
      <c r="OQZ114" s="4"/>
      <c r="ORA114" s="4"/>
      <c r="ORB114" s="4"/>
      <c r="ORC114" s="4"/>
      <c r="ORD114" s="4"/>
      <c r="ORE114" s="4"/>
      <c r="ORF114" s="4"/>
      <c r="ORG114" s="4"/>
      <c r="ORH114" s="4"/>
      <c r="ORI114" s="4"/>
      <c r="ORJ114" s="4"/>
      <c r="ORK114" s="4"/>
      <c r="ORL114" s="4"/>
      <c r="ORM114" s="4"/>
      <c r="ORN114" s="4"/>
      <c r="ORO114" s="4"/>
      <c r="ORP114" s="4"/>
      <c r="ORQ114" s="4"/>
      <c r="ORR114" s="4"/>
      <c r="ORS114" s="4"/>
      <c r="ORT114" s="4"/>
      <c r="ORU114" s="4"/>
      <c r="ORV114" s="4"/>
      <c r="ORW114" s="4"/>
      <c r="ORX114" s="4"/>
      <c r="ORY114" s="4"/>
      <c r="ORZ114" s="4"/>
      <c r="OSA114" s="4"/>
      <c r="OSB114" s="4"/>
      <c r="OSC114" s="4"/>
      <c r="OSD114" s="4"/>
      <c r="OSE114" s="4"/>
      <c r="OSF114" s="4"/>
      <c r="OSG114" s="4"/>
      <c r="OSH114" s="4"/>
      <c r="OSI114" s="4"/>
      <c r="OSJ114" s="4"/>
      <c r="OSK114" s="4"/>
      <c r="OSL114" s="4"/>
      <c r="OSM114" s="4"/>
      <c r="OSN114" s="4"/>
      <c r="OSO114" s="4"/>
      <c r="OSP114" s="4"/>
      <c r="OSQ114" s="4"/>
      <c r="OSR114" s="4"/>
      <c r="OSS114" s="4"/>
      <c r="OST114" s="4"/>
      <c r="OSU114" s="4"/>
      <c r="OSV114" s="4"/>
      <c r="OSW114" s="4"/>
      <c r="OSX114" s="4"/>
      <c r="OSY114" s="4"/>
      <c r="OSZ114" s="4"/>
      <c r="OTA114" s="4"/>
      <c r="OTB114" s="4"/>
      <c r="OTC114" s="4"/>
      <c r="OTD114" s="4"/>
      <c r="OTE114" s="4"/>
      <c r="OTF114" s="4"/>
      <c r="OTG114" s="4"/>
      <c r="OTH114" s="4"/>
      <c r="OTI114" s="4"/>
      <c r="OTJ114" s="4"/>
      <c r="OTK114" s="4"/>
      <c r="OTL114" s="4"/>
      <c r="OTM114" s="4"/>
      <c r="OTN114" s="4"/>
      <c r="OTO114" s="4"/>
      <c r="OTP114" s="4"/>
      <c r="OTQ114" s="4"/>
      <c r="OTR114" s="4"/>
      <c r="OTS114" s="4"/>
      <c r="OTT114" s="4"/>
      <c r="OTU114" s="4"/>
      <c r="OTV114" s="4"/>
      <c r="OTW114" s="4"/>
      <c r="OTX114" s="4"/>
      <c r="OTY114" s="4"/>
      <c r="OTZ114" s="4"/>
      <c r="OUA114" s="4"/>
      <c r="OUB114" s="4"/>
      <c r="OUC114" s="4"/>
      <c r="OUD114" s="4"/>
      <c r="OUE114" s="4"/>
      <c r="OUF114" s="4"/>
      <c r="OUG114" s="4"/>
      <c r="OUH114" s="4"/>
      <c r="OUI114" s="4"/>
      <c r="OUJ114" s="4"/>
      <c r="OUK114" s="4"/>
      <c r="OUL114" s="4"/>
      <c r="OUM114" s="4"/>
      <c r="OUN114" s="4"/>
      <c r="OUO114" s="4"/>
      <c r="OUP114" s="4"/>
      <c r="OUQ114" s="4"/>
      <c r="OUR114" s="4"/>
      <c r="OUS114" s="4"/>
      <c r="OUT114" s="4"/>
      <c r="OUU114" s="4"/>
      <c r="OUV114" s="4"/>
      <c r="OUW114" s="4"/>
      <c r="OUX114" s="4"/>
      <c r="OUY114" s="4"/>
      <c r="OUZ114" s="4"/>
      <c r="OVA114" s="4"/>
      <c r="OVB114" s="4"/>
      <c r="OVC114" s="4"/>
      <c r="OVD114" s="4"/>
      <c r="OVE114" s="4"/>
      <c r="OVF114" s="4"/>
      <c r="OVG114" s="4"/>
      <c r="OVH114" s="4"/>
      <c r="OVI114" s="4"/>
      <c r="OVJ114" s="4"/>
      <c r="OVK114" s="4"/>
      <c r="OVL114" s="4"/>
      <c r="OVM114" s="4"/>
      <c r="OVN114" s="4"/>
      <c r="OVO114" s="4"/>
      <c r="OVP114" s="4"/>
      <c r="OVQ114" s="4"/>
      <c r="OVR114" s="4"/>
      <c r="OVS114" s="4"/>
      <c r="OVT114" s="4"/>
      <c r="OVU114" s="4"/>
      <c r="OVV114" s="4"/>
      <c r="OVW114" s="4"/>
      <c r="OVX114" s="4"/>
      <c r="OVY114" s="4"/>
      <c r="OVZ114" s="4"/>
      <c r="OWA114" s="4"/>
      <c r="OWB114" s="4"/>
      <c r="OWC114" s="4"/>
      <c r="OWD114" s="4"/>
      <c r="OWE114" s="4"/>
      <c r="OWF114" s="4"/>
      <c r="OWG114" s="4"/>
      <c r="OWH114" s="4"/>
      <c r="OWI114" s="4"/>
      <c r="OWJ114" s="4"/>
      <c r="OWK114" s="4"/>
      <c r="OWL114" s="4"/>
      <c r="OWM114" s="4"/>
      <c r="OWN114" s="4"/>
      <c r="OWO114" s="4"/>
      <c r="OWP114" s="4"/>
      <c r="OWQ114" s="4"/>
      <c r="OWR114" s="4"/>
      <c r="OWS114" s="4"/>
      <c r="OWT114" s="4"/>
      <c r="OWU114" s="4"/>
      <c r="OWV114" s="4"/>
      <c r="OWW114" s="4"/>
      <c r="OWX114" s="4"/>
      <c r="OWY114" s="4"/>
      <c r="OWZ114" s="4"/>
      <c r="OXA114" s="4"/>
      <c r="OXB114" s="4"/>
      <c r="OXC114" s="4"/>
      <c r="OXD114" s="4"/>
      <c r="OXE114" s="4"/>
      <c r="OXF114" s="4"/>
      <c r="OXG114" s="4"/>
      <c r="OXH114" s="4"/>
      <c r="OXI114" s="4"/>
      <c r="OXJ114" s="4"/>
      <c r="OXK114" s="4"/>
      <c r="OXL114" s="4"/>
      <c r="OXM114" s="4"/>
      <c r="OXN114" s="4"/>
      <c r="OXO114" s="4"/>
      <c r="OXP114" s="4"/>
      <c r="OXQ114" s="4"/>
      <c r="OXR114" s="4"/>
      <c r="OXS114" s="4"/>
      <c r="OXT114" s="4"/>
      <c r="OXU114" s="4"/>
      <c r="OXV114" s="4"/>
      <c r="OXW114" s="4"/>
      <c r="OXX114" s="4"/>
      <c r="OXY114" s="4"/>
      <c r="OXZ114" s="4"/>
      <c r="OYA114" s="4"/>
      <c r="OYB114" s="4"/>
      <c r="OYC114" s="4"/>
      <c r="OYD114" s="4"/>
      <c r="OYE114" s="4"/>
      <c r="OYF114" s="4"/>
      <c r="OYG114" s="4"/>
      <c r="OYH114" s="4"/>
      <c r="OYI114" s="4"/>
      <c r="OYJ114" s="4"/>
      <c r="OYK114" s="4"/>
      <c r="OYL114" s="4"/>
      <c r="OYM114" s="4"/>
      <c r="OYN114" s="4"/>
      <c r="OYO114" s="4"/>
      <c r="OYP114" s="4"/>
      <c r="OYQ114" s="4"/>
      <c r="OYR114" s="4"/>
      <c r="OYS114" s="4"/>
      <c r="OYT114" s="4"/>
      <c r="OYU114" s="4"/>
      <c r="OYV114" s="4"/>
      <c r="OYW114" s="4"/>
      <c r="OYX114" s="4"/>
      <c r="OYY114" s="4"/>
      <c r="OYZ114" s="4"/>
      <c r="OZA114" s="4"/>
      <c r="OZB114" s="4"/>
      <c r="OZC114" s="4"/>
      <c r="OZD114" s="4"/>
      <c r="OZE114" s="4"/>
      <c r="OZF114" s="4"/>
      <c r="OZG114" s="4"/>
      <c r="OZH114" s="4"/>
      <c r="OZI114" s="4"/>
      <c r="OZJ114" s="4"/>
      <c r="OZK114" s="4"/>
      <c r="OZL114" s="4"/>
      <c r="OZM114" s="4"/>
      <c r="OZN114" s="4"/>
      <c r="OZO114" s="4"/>
      <c r="OZP114" s="4"/>
      <c r="OZQ114" s="4"/>
      <c r="OZR114" s="4"/>
      <c r="OZS114" s="4"/>
      <c r="OZT114" s="4"/>
      <c r="OZU114" s="4"/>
      <c r="OZV114" s="4"/>
      <c r="OZW114" s="4"/>
      <c r="OZX114" s="4"/>
      <c r="OZY114" s="4"/>
      <c r="OZZ114" s="4"/>
      <c r="PAA114" s="4"/>
      <c r="PAB114" s="4"/>
      <c r="PAC114" s="4"/>
      <c r="PAD114" s="4"/>
      <c r="PAE114" s="4"/>
      <c r="PAF114" s="4"/>
      <c r="PAG114" s="4"/>
      <c r="PAH114" s="4"/>
      <c r="PAI114" s="4"/>
      <c r="PAJ114" s="4"/>
      <c r="PAK114" s="4"/>
      <c r="PAL114" s="4"/>
      <c r="PAM114" s="4"/>
      <c r="PAN114" s="4"/>
      <c r="PAO114" s="4"/>
      <c r="PAP114" s="4"/>
      <c r="PAQ114" s="4"/>
      <c r="PAR114" s="4"/>
      <c r="PAS114" s="4"/>
      <c r="PAT114" s="4"/>
      <c r="PAU114" s="4"/>
      <c r="PAV114" s="4"/>
      <c r="PAW114" s="4"/>
      <c r="PAX114" s="4"/>
      <c r="PAY114" s="4"/>
      <c r="PAZ114" s="4"/>
      <c r="PBA114" s="4"/>
      <c r="PBB114" s="4"/>
      <c r="PBC114" s="4"/>
      <c r="PBD114" s="4"/>
      <c r="PBE114" s="4"/>
      <c r="PBF114" s="4"/>
      <c r="PBG114" s="4"/>
      <c r="PBH114" s="4"/>
      <c r="PBI114" s="4"/>
      <c r="PBJ114" s="4"/>
      <c r="PBK114" s="4"/>
      <c r="PBL114" s="4"/>
      <c r="PBM114" s="4"/>
      <c r="PBN114" s="4"/>
      <c r="PBO114" s="4"/>
      <c r="PBP114" s="4"/>
      <c r="PBQ114" s="4"/>
      <c r="PBR114" s="4"/>
      <c r="PBS114" s="4"/>
      <c r="PBT114" s="4"/>
      <c r="PBU114" s="4"/>
      <c r="PBV114" s="4"/>
      <c r="PBW114" s="4"/>
      <c r="PBX114" s="4"/>
      <c r="PBY114" s="4"/>
      <c r="PBZ114" s="4"/>
      <c r="PCA114" s="4"/>
      <c r="PCB114" s="4"/>
      <c r="PCC114" s="4"/>
      <c r="PCD114" s="4"/>
      <c r="PCE114" s="4"/>
      <c r="PCF114" s="4"/>
      <c r="PCG114" s="4"/>
      <c r="PCH114" s="4"/>
      <c r="PCI114" s="4"/>
      <c r="PCJ114" s="4"/>
      <c r="PCK114" s="4"/>
      <c r="PCL114" s="4"/>
      <c r="PCM114" s="4"/>
      <c r="PCN114" s="4"/>
      <c r="PCO114" s="4"/>
      <c r="PCP114" s="4"/>
      <c r="PCQ114" s="4"/>
      <c r="PCR114" s="4"/>
      <c r="PCS114" s="4"/>
      <c r="PCT114" s="4"/>
      <c r="PCU114" s="4"/>
      <c r="PCV114" s="4"/>
      <c r="PCW114" s="4"/>
      <c r="PCX114" s="4"/>
      <c r="PCY114" s="4"/>
      <c r="PCZ114" s="4"/>
      <c r="PDA114" s="4"/>
      <c r="PDB114" s="4"/>
      <c r="PDC114" s="4"/>
      <c r="PDD114" s="4"/>
      <c r="PDE114" s="4"/>
      <c r="PDF114" s="4"/>
      <c r="PDG114" s="4"/>
      <c r="PDH114" s="4"/>
      <c r="PDI114" s="4"/>
      <c r="PDJ114" s="4"/>
      <c r="PDK114" s="4"/>
      <c r="PDL114" s="4"/>
      <c r="PDM114" s="4"/>
      <c r="PDN114" s="4"/>
      <c r="PDO114" s="4"/>
      <c r="PDP114" s="4"/>
      <c r="PDQ114" s="4"/>
      <c r="PDR114" s="4"/>
      <c r="PDS114" s="4"/>
      <c r="PDT114" s="4"/>
      <c r="PDU114" s="4"/>
      <c r="PDV114" s="4"/>
      <c r="PDW114" s="4"/>
      <c r="PDX114" s="4"/>
      <c r="PDY114" s="4"/>
      <c r="PDZ114" s="4"/>
      <c r="PEA114" s="4"/>
      <c r="PEB114" s="4"/>
      <c r="PEC114" s="4"/>
      <c r="PED114" s="4"/>
      <c r="PEE114" s="4"/>
      <c r="PEF114" s="4"/>
      <c r="PEG114" s="4"/>
      <c r="PEH114" s="4"/>
      <c r="PEI114" s="4"/>
      <c r="PEJ114" s="4"/>
      <c r="PEK114" s="4"/>
      <c r="PEL114" s="4"/>
      <c r="PEM114" s="4"/>
      <c r="PEN114" s="4"/>
      <c r="PEO114" s="4"/>
      <c r="PEP114" s="4"/>
      <c r="PEQ114" s="4"/>
      <c r="PER114" s="4"/>
      <c r="PES114" s="4"/>
      <c r="PET114" s="4"/>
      <c r="PEU114" s="4"/>
      <c r="PEV114" s="4"/>
      <c r="PEW114" s="4"/>
      <c r="PEX114" s="4"/>
      <c r="PEY114" s="4"/>
      <c r="PEZ114" s="4"/>
      <c r="PFA114" s="4"/>
      <c r="PFB114" s="4"/>
      <c r="PFC114" s="4"/>
      <c r="PFD114" s="4"/>
      <c r="PFE114" s="4"/>
      <c r="PFF114" s="4"/>
      <c r="PFG114" s="4"/>
      <c r="PFH114" s="4"/>
      <c r="PFI114" s="4"/>
      <c r="PFJ114" s="4"/>
      <c r="PFK114" s="4"/>
      <c r="PFL114" s="4"/>
      <c r="PFM114" s="4"/>
      <c r="PFN114" s="4"/>
      <c r="PFO114" s="4"/>
      <c r="PFP114" s="4"/>
      <c r="PFQ114" s="4"/>
      <c r="PFR114" s="4"/>
      <c r="PFS114" s="4"/>
      <c r="PFT114" s="4"/>
      <c r="PFU114" s="4"/>
      <c r="PFV114" s="4"/>
      <c r="PFW114" s="4"/>
      <c r="PFX114" s="4"/>
      <c r="PFY114" s="4"/>
      <c r="PFZ114" s="4"/>
      <c r="PGA114" s="4"/>
      <c r="PGB114" s="4"/>
      <c r="PGC114" s="4"/>
      <c r="PGD114" s="4"/>
      <c r="PGE114" s="4"/>
      <c r="PGF114" s="4"/>
      <c r="PGG114" s="4"/>
      <c r="PGH114" s="4"/>
      <c r="PGI114" s="4"/>
      <c r="PGJ114" s="4"/>
      <c r="PGK114" s="4"/>
      <c r="PGL114" s="4"/>
      <c r="PGM114" s="4"/>
      <c r="PGN114" s="4"/>
      <c r="PGO114" s="4"/>
      <c r="PGP114" s="4"/>
      <c r="PGQ114" s="4"/>
      <c r="PGR114" s="4"/>
      <c r="PGS114" s="4"/>
      <c r="PGT114" s="4"/>
      <c r="PGU114" s="4"/>
      <c r="PGV114" s="4"/>
      <c r="PGW114" s="4"/>
      <c r="PGX114" s="4"/>
      <c r="PGY114" s="4"/>
      <c r="PGZ114" s="4"/>
      <c r="PHA114" s="4"/>
      <c r="PHB114" s="4"/>
      <c r="PHC114" s="4"/>
      <c r="PHD114" s="4"/>
      <c r="PHE114" s="4"/>
      <c r="PHF114" s="4"/>
      <c r="PHG114" s="4"/>
      <c r="PHH114" s="4"/>
      <c r="PHI114" s="4"/>
      <c r="PHJ114" s="4"/>
      <c r="PHK114" s="4"/>
      <c r="PHL114" s="4"/>
      <c r="PHM114" s="4"/>
      <c r="PHN114" s="4"/>
      <c r="PHO114" s="4"/>
      <c r="PHP114" s="4"/>
      <c r="PHQ114" s="4"/>
      <c r="PHR114" s="4"/>
      <c r="PHS114" s="4"/>
      <c r="PHT114" s="4"/>
      <c r="PHU114" s="4"/>
      <c r="PHV114" s="4"/>
      <c r="PHW114" s="4"/>
      <c r="PHX114" s="4"/>
      <c r="PHY114" s="4"/>
      <c r="PHZ114" s="4"/>
      <c r="PIA114" s="4"/>
      <c r="PIB114" s="4"/>
      <c r="PIC114" s="4"/>
      <c r="PID114" s="4"/>
      <c r="PIE114" s="4"/>
      <c r="PIF114" s="4"/>
      <c r="PIG114" s="4"/>
      <c r="PIH114" s="4"/>
      <c r="PII114" s="4"/>
      <c r="PIJ114" s="4"/>
      <c r="PIK114" s="4"/>
      <c r="PIL114" s="4"/>
      <c r="PIM114" s="4"/>
      <c r="PIN114" s="4"/>
      <c r="PIO114" s="4"/>
      <c r="PIP114" s="4"/>
      <c r="PIQ114" s="4"/>
      <c r="PIR114" s="4"/>
      <c r="PIS114" s="4"/>
      <c r="PIT114" s="4"/>
      <c r="PIU114" s="4"/>
      <c r="PIV114" s="4"/>
      <c r="PIW114" s="4"/>
      <c r="PIX114" s="4"/>
      <c r="PIY114" s="4"/>
      <c r="PIZ114" s="4"/>
      <c r="PJA114" s="4"/>
      <c r="PJB114" s="4"/>
      <c r="PJC114" s="4"/>
      <c r="PJD114" s="4"/>
      <c r="PJE114" s="4"/>
      <c r="PJF114" s="4"/>
      <c r="PJG114" s="4"/>
      <c r="PJH114" s="4"/>
      <c r="PJI114" s="4"/>
      <c r="PJJ114" s="4"/>
      <c r="PJK114" s="4"/>
      <c r="PJL114" s="4"/>
      <c r="PJM114" s="4"/>
      <c r="PJN114" s="4"/>
      <c r="PJO114" s="4"/>
      <c r="PJP114" s="4"/>
      <c r="PJQ114" s="4"/>
      <c r="PJR114" s="4"/>
      <c r="PJS114" s="4"/>
      <c r="PJT114" s="4"/>
      <c r="PJU114" s="4"/>
      <c r="PJV114" s="4"/>
      <c r="PJW114" s="4"/>
      <c r="PJX114" s="4"/>
      <c r="PJY114" s="4"/>
      <c r="PJZ114" s="4"/>
      <c r="PKA114" s="4"/>
      <c r="PKB114" s="4"/>
      <c r="PKC114" s="4"/>
      <c r="PKD114" s="4"/>
      <c r="PKE114" s="4"/>
      <c r="PKF114" s="4"/>
      <c r="PKG114" s="4"/>
      <c r="PKH114" s="4"/>
      <c r="PKI114" s="4"/>
      <c r="PKJ114" s="4"/>
      <c r="PKK114" s="4"/>
      <c r="PKL114" s="4"/>
      <c r="PKM114" s="4"/>
      <c r="PKN114" s="4"/>
      <c r="PKO114" s="4"/>
      <c r="PKP114" s="4"/>
      <c r="PKQ114" s="4"/>
      <c r="PKR114" s="4"/>
      <c r="PKS114" s="4"/>
      <c r="PKT114" s="4"/>
      <c r="PKU114" s="4"/>
      <c r="PKV114" s="4"/>
      <c r="PKW114" s="4"/>
      <c r="PKX114" s="4"/>
      <c r="PKY114" s="4"/>
      <c r="PKZ114" s="4"/>
      <c r="PLA114" s="4"/>
      <c r="PLB114" s="4"/>
      <c r="PLC114" s="4"/>
      <c r="PLD114" s="4"/>
      <c r="PLE114" s="4"/>
      <c r="PLF114" s="4"/>
      <c r="PLG114" s="4"/>
      <c r="PLH114" s="4"/>
      <c r="PLI114" s="4"/>
      <c r="PLJ114" s="4"/>
      <c r="PLK114" s="4"/>
      <c r="PLL114" s="4"/>
      <c r="PLM114" s="4"/>
      <c r="PLN114" s="4"/>
      <c r="PLO114" s="4"/>
      <c r="PLP114" s="4"/>
      <c r="PLQ114" s="4"/>
      <c r="PLR114" s="4"/>
      <c r="PLS114" s="4"/>
      <c r="PLT114" s="4"/>
      <c r="PLU114" s="4"/>
      <c r="PLV114" s="4"/>
      <c r="PLW114" s="4"/>
      <c r="PLX114" s="4"/>
      <c r="PLY114" s="4"/>
      <c r="PLZ114" s="4"/>
      <c r="PMA114" s="4"/>
      <c r="PMB114" s="4"/>
      <c r="PMC114" s="4"/>
      <c r="PMD114" s="4"/>
      <c r="PME114" s="4"/>
      <c r="PMF114" s="4"/>
      <c r="PMG114" s="4"/>
      <c r="PMH114" s="4"/>
      <c r="PMI114" s="4"/>
      <c r="PMJ114" s="4"/>
      <c r="PMK114" s="4"/>
      <c r="PML114" s="4"/>
      <c r="PMM114" s="4"/>
      <c r="PMN114" s="4"/>
      <c r="PMO114" s="4"/>
      <c r="PMP114" s="4"/>
      <c r="PMQ114" s="4"/>
      <c r="PMR114" s="4"/>
      <c r="PMS114" s="4"/>
      <c r="PMT114" s="4"/>
      <c r="PMU114" s="4"/>
      <c r="PMV114" s="4"/>
      <c r="PMW114" s="4"/>
      <c r="PMX114" s="4"/>
      <c r="PMY114" s="4"/>
      <c r="PMZ114" s="4"/>
      <c r="PNA114" s="4"/>
      <c r="PNB114" s="4"/>
      <c r="PNC114" s="4"/>
      <c r="PND114" s="4"/>
      <c r="PNE114" s="4"/>
      <c r="PNF114" s="4"/>
      <c r="PNG114" s="4"/>
      <c r="PNH114" s="4"/>
      <c r="PNI114" s="4"/>
      <c r="PNJ114" s="4"/>
      <c r="PNK114" s="4"/>
      <c r="PNL114" s="4"/>
      <c r="PNM114" s="4"/>
      <c r="PNN114" s="4"/>
      <c r="PNO114" s="4"/>
      <c r="PNP114" s="4"/>
      <c r="PNQ114" s="4"/>
      <c r="PNR114" s="4"/>
      <c r="PNS114" s="4"/>
      <c r="PNT114" s="4"/>
      <c r="PNU114" s="4"/>
      <c r="PNV114" s="4"/>
      <c r="PNW114" s="4"/>
      <c r="PNX114" s="4"/>
      <c r="PNY114" s="4"/>
      <c r="PNZ114" s="4"/>
      <c r="POA114" s="4"/>
      <c r="POB114" s="4"/>
      <c r="POC114" s="4"/>
      <c r="POD114" s="4"/>
      <c r="POE114" s="4"/>
      <c r="POF114" s="4"/>
      <c r="POG114" s="4"/>
      <c r="POH114" s="4"/>
      <c r="POI114" s="4"/>
      <c r="POJ114" s="4"/>
      <c r="POK114" s="4"/>
      <c r="POL114" s="4"/>
      <c r="POM114" s="4"/>
      <c r="PON114" s="4"/>
      <c r="POO114" s="4"/>
      <c r="POP114" s="4"/>
      <c r="POQ114" s="4"/>
      <c r="POR114" s="4"/>
      <c r="POS114" s="4"/>
      <c r="POT114" s="4"/>
      <c r="POU114" s="4"/>
      <c r="POV114" s="4"/>
      <c r="POW114" s="4"/>
      <c r="POX114" s="4"/>
      <c r="POY114" s="4"/>
      <c r="POZ114" s="4"/>
      <c r="PPA114" s="4"/>
      <c r="PPB114" s="4"/>
      <c r="PPC114" s="4"/>
      <c r="PPD114" s="4"/>
      <c r="PPE114" s="4"/>
      <c r="PPF114" s="4"/>
      <c r="PPG114" s="4"/>
      <c r="PPH114" s="4"/>
      <c r="PPI114" s="4"/>
      <c r="PPJ114" s="4"/>
      <c r="PPK114" s="4"/>
      <c r="PPL114" s="4"/>
      <c r="PPM114" s="4"/>
      <c r="PPN114" s="4"/>
      <c r="PPO114" s="4"/>
      <c r="PPP114" s="4"/>
      <c r="PPQ114" s="4"/>
      <c r="PPR114" s="4"/>
      <c r="PPS114" s="4"/>
      <c r="PPT114" s="4"/>
      <c r="PPU114" s="4"/>
      <c r="PPV114" s="4"/>
      <c r="PPW114" s="4"/>
      <c r="PPX114" s="4"/>
      <c r="PPY114" s="4"/>
      <c r="PPZ114" s="4"/>
      <c r="PQA114" s="4"/>
      <c r="PQB114" s="4"/>
      <c r="PQC114" s="4"/>
      <c r="PQD114" s="4"/>
      <c r="PQE114" s="4"/>
      <c r="PQF114" s="4"/>
      <c r="PQG114" s="4"/>
      <c r="PQH114" s="4"/>
      <c r="PQI114" s="4"/>
      <c r="PQJ114" s="4"/>
      <c r="PQK114" s="4"/>
      <c r="PQL114" s="4"/>
      <c r="PQM114" s="4"/>
      <c r="PQN114" s="4"/>
      <c r="PQO114" s="4"/>
      <c r="PQP114" s="4"/>
      <c r="PQQ114" s="4"/>
      <c r="PQR114" s="4"/>
      <c r="PQS114" s="4"/>
      <c r="PQT114" s="4"/>
      <c r="PQU114" s="4"/>
      <c r="PQV114" s="4"/>
      <c r="PQW114" s="4"/>
      <c r="PQX114" s="4"/>
      <c r="PQY114" s="4"/>
      <c r="PQZ114" s="4"/>
      <c r="PRA114" s="4"/>
      <c r="PRB114" s="4"/>
      <c r="PRC114" s="4"/>
      <c r="PRD114" s="4"/>
      <c r="PRE114" s="4"/>
      <c r="PRF114" s="4"/>
      <c r="PRG114" s="4"/>
      <c r="PRH114" s="4"/>
      <c r="PRI114" s="4"/>
      <c r="PRJ114" s="4"/>
      <c r="PRK114" s="4"/>
      <c r="PRL114" s="4"/>
      <c r="PRM114" s="4"/>
      <c r="PRN114" s="4"/>
      <c r="PRO114" s="4"/>
      <c r="PRP114" s="4"/>
      <c r="PRQ114" s="4"/>
      <c r="PRR114" s="4"/>
      <c r="PRS114" s="4"/>
      <c r="PRT114" s="4"/>
      <c r="PRU114" s="4"/>
      <c r="PRV114" s="4"/>
      <c r="PRW114" s="4"/>
      <c r="PRX114" s="4"/>
      <c r="PRY114" s="4"/>
      <c r="PRZ114" s="4"/>
      <c r="PSA114" s="4"/>
      <c r="PSB114" s="4"/>
      <c r="PSC114" s="4"/>
      <c r="PSD114" s="4"/>
      <c r="PSE114" s="4"/>
      <c r="PSF114" s="4"/>
      <c r="PSG114" s="4"/>
      <c r="PSH114" s="4"/>
      <c r="PSI114" s="4"/>
      <c r="PSJ114" s="4"/>
      <c r="PSK114" s="4"/>
      <c r="PSL114" s="4"/>
      <c r="PSM114" s="4"/>
      <c r="PSN114" s="4"/>
      <c r="PSO114" s="4"/>
      <c r="PSP114" s="4"/>
      <c r="PSQ114" s="4"/>
      <c r="PSR114" s="4"/>
      <c r="PSS114" s="4"/>
      <c r="PST114" s="4"/>
      <c r="PSU114" s="4"/>
      <c r="PSV114" s="4"/>
      <c r="PSW114" s="4"/>
      <c r="PSX114" s="4"/>
      <c r="PSY114" s="4"/>
      <c r="PSZ114" s="4"/>
      <c r="PTA114" s="4"/>
      <c r="PTB114" s="4"/>
      <c r="PTC114" s="4"/>
      <c r="PTD114" s="4"/>
      <c r="PTE114" s="4"/>
      <c r="PTF114" s="4"/>
      <c r="PTG114" s="4"/>
      <c r="PTH114" s="4"/>
      <c r="PTI114" s="4"/>
      <c r="PTJ114" s="4"/>
      <c r="PTK114" s="4"/>
      <c r="PTL114" s="4"/>
      <c r="PTM114" s="4"/>
      <c r="PTN114" s="4"/>
      <c r="PTO114" s="4"/>
      <c r="PTP114" s="4"/>
      <c r="PTQ114" s="4"/>
      <c r="PTR114" s="4"/>
      <c r="PTS114" s="4"/>
      <c r="PTT114" s="4"/>
      <c r="PTU114" s="4"/>
      <c r="PTV114" s="4"/>
      <c r="PTW114" s="4"/>
      <c r="PTX114" s="4"/>
      <c r="PTY114" s="4"/>
      <c r="PTZ114" s="4"/>
      <c r="PUA114" s="4"/>
      <c r="PUB114" s="4"/>
      <c r="PUC114" s="4"/>
      <c r="PUD114" s="4"/>
      <c r="PUE114" s="4"/>
      <c r="PUF114" s="4"/>
      <c r="PUG114" s="4"/>
      <c r="PUH114" s="4"/>
      <c r="PUI114" s="4"/>
      <c r="PUJ114" s="4"/>
      <c r="PUK114" s="4"/>
      <c r="PUL114" s="4"/>
      <c r="PUM114" s="4"/>
      <c r="PUN114" s="4"/>
      <c r="PUO114" s="4"/>
      <c r="PUP114" s="4"/>
      <c r="PUQ114" s="4"/>
      <c r="PUR114" s="4"/>
      <c r="PUS114" s="4"/>
      <c r="PUT114" s="4"/>
      <c r="PUU114" s="4"/>
      <c r="PUV114" s="4"/>
      <c r="PUW114" s="4"/>
      <c r="PUX114" s="4"/>
      <c r="PUY114" s="4"/>
      <c r="PUZ114" s="4"/>
      <c r="PVA114" s="4"/>
      <c r="PVB114" s="4"/>
      <c r="PVC114" s="4"/>
      <c r="PVD114" s="4"/>
      <c r="PVE114" s="4"/>
      <c r="PVF114" s="4"/>
      <c r="PVG114" s="4"/>
      <c r="PVH114" s="4"/>
      <c r="PVI114" s="4"/>
      <c r="PVJ114" s="4"/>
      <c r="PVK114" s="4"/>
      <c r="PVL114" s="4"/>
      <c r="PVM114" s="4"/>
      <c r="PVN114" s="4"/>
      <c r="PVO114" s="4"/>
      <c r="PVP114" s="4"/>
      <c r="PVQ114" s="4"/>
      <c r="PVR114" s="4"/>
      <c r="PVS114" s="4"/>
      <c r="PVT114" s="4"/>
      <c r="PVU114" s="4"/>
      <c r="PVV114" s="4"/>
      <c r="PVW114" s="4"/>
      <c r="PVX114" s="4"/>
      <c r="PVY114" s="4"/>
      <c r="PVZ114" s="4"/>
      <c r="PWA114" s="4"/>
      <c r="PWB114" s="4"/>
      <c r="PWC114" s="4"/>
      <c r="PWD114" s="4"/>
      <c r="PWE114" s="4"/>
      <c r="PWF114" s="4"/>
      <c r="PWG114" s="4"/>
      <c r="PWH114" s="4"/>
      <c r="PWI114" s="4"/>
      <c r="PWJ114" s="4"/>
      <c r="PWK114" s="4"/>
      <c r="PWL114" s="4"/>
      <c r="PWM114" s="4"/>
      <c r="PWN114" s="4"/>
      <c r="PWO114" s="4"/>
      <c r="PWP114" s="4"/>
      <c r="PWQ114" s="4"/>
      <c r="PWR114" s="4"/>
      <c r="PWS114" s="4"/>
      <c r="PWT114" s="4"/>
      <c r="PWU114" s="4"/>
      <c r="PWV114" s="4"/>
      <c r="PWW114" s="4"/>
      <c r="PWX114" s="4"/>
      <c r="PWY114" s="4"/>
      <c r="PWZ114" s="4"/>
      <c r="PXA114" s="4"/>
      <c r="PXB114" s="4"/>
      <c r="PXC114" s="4"/>
      <c r="PXD114" s="4"/>
      <c r="PXE114" s="4"/>
      <c r="PXF114" s="4"/>
      <c r="PXG114" s="4"/>
      <c r="PXH114" s="4"/>
      <c r="PXI114" s="4"/>
      <c r="PXJ114" s="4"/>
      <c r="PXK114" s="4"/>
      <c r="PXL114" s="4"/>
      <c r="PXM114" s="4"/>
      <c r="PXN114" s="4"/>
      <c r="PXO114" s="4"/>
      <c r="PXP114" s="4"/>
      <c r="PXQ114" s="4"/>
      <c r="PXR114" s="4"/>
      <c r="PXS114" s="4"/>
      <c r="PXT114" s="4"/>
      <c r="PXU114" s="4"/>
      <c r="PXV114" s="4"/>
      <c r="PXW114" s="4"/>
      <c r="PXX114" s="4"/>
      <c r="PXY114" s="4"/>
      <c r="PXZ114" s="4"/>
      <c r="PYA114" s="4"/>
      <c r="PYB114" s="4"/>
      <c r="PYC114" s="4"/>
      <c r="PYD114" s="4"/>
      <c r="PYE114" s="4"/>
      <c r="PYF114" s="4"/>
      <c r="PYG114" s="4"/>
      <c r="PYH114" s="4"/>
      <c r="PYI114" s="4"/>
      <c r="PYJ114" s="4"/>
      <c r="PYK114" s="4"/>
      <c r="PYL114" s="4"/>
      <c r="PYM114" s="4"/>
      <c r="PYN114" s="4"/>
      <c r="PYO114" s="4"/>
      <c r="PYP114" s="4"/>
      <c r="PYQ114" s="4"/>
      <c r="PYR114" s="4"/>
      <c r="PYS114" s="4"/>
      <c r="PYT114" s="4"/>
      <c r="PYU114" s="4"/>
      <c r="PYV114" s="4"/>
      <c r="PYW114" s="4"/>
      <c r="PYX114" s="4"/>
      <c r="PYY114" s="4"/>
      <c r="PYZ114" s="4"/>
      <c r="PZA114" s="4"/>
      <c r="PZB114" s="4"/>
      <c r="PZC114" s="4"/>
      <c r="PZD114" s="4"/>
      <c r="PZE114" s="4"/>
      <c r="PZF114" s="4"/>
      <c r="PZG114" s="4"/>
      <c r="PZH114" s="4"/>
      <c r="PZI114" s="4"/>
      <c r="PZJ114" s="4"/>
      <c r="PZK114" s="4"/>
      <c r="PZL114" s="4"/>
      <c r="PZM114" s="4"/>
      <c r="PZN114" s="4"/>
      <c r="PZO114" s="4"/>
      <c r="PZP114" s="4"/>
      <c r="PZQ114" s="4"/>
      <c r="PZR114" s="4"/>
      <c r="PZS114" s="4"/>
      <c r="PZT114" s="4"/>
      <c r="PZU114" s="4"/>
      <c r="PZV114" s="4"/>
      <c r="PZW114" s="4"/>
      <c r="PZX114" s="4"/>
      <c r="PZY114" s="4"/>
      <c r="PZZ114" s="4"/>
      <c r="QAA114" s="4"/>
      <c r="QAB114" s="4"/>
      <c r="QAC114" s="4"/>
      <c r="QAD114" s="4"/>
      <c r="QAE114" s="4"/>
      <c r="QAF114" s="4"/>
      <c r="QAG114" s="4"/>
      <c r="QAH114" s="4"/>
      <c r="QAI114" s="4"/>
      <c r="QAJ114" s="4"/>
      <c r="QAK114" s="4"/>
      <c r="QAL114" s="4"/>
      <c r="QAM114" s="4"/>
      <c r="QAN114" s="4"/>
      <c r="QAO114" s="4"/>
      <c r="QAP114" s="4"/>
      <c r="QAQ114" s="4"/>
      <c r="QAR114" s="4"/>
      <c r="QAS114" s="4"/>
      <c r="QAT114" s="4"/>
      <c r="QAU114" s="4"/>
      <c r="QAV114" s="4"/>
      <c r="QAW114" s="4"/>
      <c r="QAX114" s="4"/>
      <c r="QAY114" s="4"/>
      <c r="QAZ114" s="4"/>
      <c r="QBA114" s="4"/>
      <c r="QBB114" s="4"/>
      <c r="QBC114" s="4"/>
      <c r="QBD114" s="4"/>
      <c r="QBE114" s="4"/>
      <c r="QBF114" s="4"/>
      <c r="QBG114" s="4"/>
      <c r="QBH114" s="4"/>
      <c r="QBI114" s="4"/>
      <c r="QBJ114" s="4"/>
      <c r="QBK114" s="4"/>
      <c r="QBL114" s="4"/>
      <c r="QBM114" s="4"/>
      <c r="QBN114" s="4"/>
      <c r="QBO114" s="4"/>
      <c r="QBP114" s="4"/>
      <c r="QBQ114" s="4"/>
      <c r="QBR114" s="4"/>
      <c r="QBS114" s="4"/>
      <c r="QBT114" s="4"/>
      <c r="QBU114" s="4"/>
      <c r="QBV114" s="4"/>
      <c r="QBW114" s="4"/>
      <c r="QBX114" s="4"/>
      <c r="QBY114" s="4"/>
      <c r="QBZ114" s="4"/>
      <c r="QCA114" s="4"/>
      <c r="QCB114" s="4"/>
      <c r="QCC114" s="4"/>
      <c r="QCD114" s="4"/>
      <c r="QCE114" s="4"/>
      <c r="QCF114" s="4"/>
      <c r="QCG114" s="4"/>
      <c r="QCH114" s="4"/>
      <c r="QCI114" s="4"/>
      <c r="QCJ114" s="4"/>
      <c r="QCK114" s="4"/>
      <c r="QCL114" s="4"/>
      <c r="QCM114" s="4"/>
      <c r="QCN114" s="4"/>
      <c r="QCO114" s="4"/>
      <c r="QCP114" s="4"/>
      <c r="QCQ114" s="4"/>
      <c r="QCR114" s="4"/>
      <c r="QCS114" s="4"/>
      <c r="QCT114" s="4"/>
      <c r="QCU114" s="4"/>
      <c r="QCV114" s="4"/>
      <c r="QCW114" s="4"/>
      <c r="QCX114" s="4"/>
      <c r="QCY114" s="4"/>
      <c r="QCZ114" s="4"/>
      <c r="QDA114" s="4"/>
      <c r="QDB114" s="4"/>
      <c r="QDC114" s="4"/>
      <c r="QDD114" s="4"/>
      <c r="QDE114" s="4"/>
      <c r="QDF114" s="4"/>
      <c r="QDG114" s="4"/>
      <c r="QDH114" s="4"/>
      <c r="QDI114" s="4"/>
      <c r="QDJ114" s="4"/>
      <c r="QDK114" s="4"/>
      <c r="QDL114" s="4"/>
      <c r="QDM114" s="4"/>
      <c r="QDN114" s="4"/>
      <c r="QDO114" s="4"/>
      <c r="QDP114" s="4"/>
      <c r="QDQ114" s="4"/>
      <c r="QDR114" s="4"/>
      <c r="QDS114" s="4"/>
      <c r="QDT114" s="4"/>
      <c r="QDU114" s="4"/>
      <c r="QDV114" s="4"/>
      <c r="QDW114" s="4"/>
      <c r="QDX114" s="4"/>
      <c r="QDY114" s="4"/>
      <c r="QDZ114" s="4"/>
      <c r="QEA114" s="4"/>
      <c r="QEB114" s="4"/>
      <c r="QEC114" s="4"/>
      <c r="QED114" s="4"/>
      <c r="QEE114" s="4"/>
      <c r="QEF114" s="4"/>
      <c r="QEG114" s="4"/>
      <c r="QEH114" s="4"/>
      <c r="QEI114" s="4"/>
      <c r="QEJ114" s="4"/>
      <c r="QEK114" s="4"/>
      <c r="QEL114" s="4"/>
      <c r="QEM114" s="4"/>
      <c r="QEN114" s="4"/>
      <c r="QEO114" s="4"/>
      <c r="QEP114" s="4"/>
      <c r="QEQ114" s="4"/>
      <c r="QER114" s="4"/>
      <c r="QES114" s="4"/>
      <c r="QET114" s="4"/>
      <c r="QEU114" s="4"/>
      <c r="QEV114" s="4"/>
      <c r="QEW114" s="4"/>
      <c r="QEX114" s="4"/>
      <c r="QEY114" s="4"/>
      <c r="QEZ114" s="4"/>
      <c r="QFA114" s="4"/>
      <c r="QFB114" s="4"/>
      <c r="QFC114" s="4"/>
      <c r="QFD114" s="4"/>
      <c r="QFE114" s="4"/>
      <c r="QFF114" s="4"/>
      <c r="QFG114" s="4"/>
      <c r="QFH114" s="4"/>
      <c r="QFI114" s="4"/>
      <c r="QFJ114" s="4"/>
      <c r="QFK114" s="4"/>
      <c r="QFL114" s="4"/>
      <c r="QFM114" s="4"/>
      <c r="QFN114" s="4"/>
      <c r="QFO114" s="4"/>
      <c r="QFP114" s="4"/>
      <c r="QFQ114" s="4"/>
      <c r="QFR114" s="4"/>
      <c r="QFS114" s="4"/>
      <c r="QFT114" s="4"/>
      <c r="QFU114" s="4"/>
      <c r="QFV114" s="4"/>
      <c r="QFW114" s="4"/>
      <c r="QFX114" s="4"/>
      <c r="QFY114" s="4"/>
      <c r="QFZ114" s="4"/>
      <c r="QGA114" s="4"/>
      <c r="QGB114" s="4"/>
      <c r="QGC114" s="4"/>
      <c r="QGD114" s="4"/>
      <c r="QGE114" s="4"/>
      <c r="QGF114" s="4"/>
      <c r="QGG114" s="4"/>
      <c r="QGH114" s="4"/>
      <c r="QGI114" s="4"/>
      <c r="QGJ114" s="4"/>
      <c r="QGK114" s="4"/>
      <c r="QGL114" s="4"/>
      <c r="QGM114" s="4"/>
      <c r="QGN114" s="4"/>
      <c r="QGO114" s="4"/>
      <c r="QGP114" s="4"/>
      <c r="QGQ114" s="4"/>
      <c r="QGR114" s="4"/>
      <c r="QGS114" s="4"/>
      <c r="QGT114" s="4"/>
      <c r="QGU114" s="4"/>
      <c r="QGV114" s="4"/>
      <c r="QGW114" s="4"/>
      <c r="QGX114" s="4"/>
      <c r="QGY114" s="4"/>
      <c r="QGZ114" s="4"/>
      <c r="QHA114" s="4"/>
      <c r="QHB114" s="4"/>
      <c r="QHC114" s="4"/>
      <c r="QHD114" s="4"/>
      <c r="QHE114" s="4"/>
      <c r="QHF114" s="4"/>
      <c r="QHG114" s="4"/>
      <c r="QHH114" s="4"/>
      <c r="QHI114" s="4"/>
      <c r="QHJ114" s="4"/>
      <c r="QHK114" s="4"/>
      <c r="QHL114" s="4"/>
      <c r="QHM114" s="4"/>
      <c r="QHN114" s="4"/>
      <c r="QHO114" s="4"/>
      <c r="QHP114" s="4"/>
      <c r="QHQ114" s="4"/>
      <c r="QHR114" s="4"/>
      <c r="QHS114" s="4"/>
      <c r="QHT114" s="4"/>
      <c r="QHU114" s="4"/>
      <c r="QHV114" s="4"/>
      <c r="QHW114" s="4"/>
      <c r="QHX114" s="4"/>
      <c r="QHY114" s="4"/>
      <c r="QHZ114" s="4"/>
      <c r="QIA114" s="4"/>
      <c r="QIB114" s="4"/>
      <c r="QIC114" s="4"/>
      <c r="QID114" s="4"/>
      <c r="QIE114" s="4"/>
      <c r="QIF114" s="4"/>
      <c r="QIG114" s="4"/>
      <c r="QIH114" s="4"/>
      <c r="QII114" s="4"/>
      <c r="QIJ114" s="4"/>
      <c r="QIK114" s="4"/>
      <c r="QIL114" s="4"/>
      <c r="QIM114" s="4"/>
      <c r="QIN114" s="4"/>
      <c r="QIO114" s="4"/>
      <c r="QIP114" s="4"/>
      <c r="QIQ114" s="4"/>
      <c r="QIR114" s="4"/>
      <c r="QIS114" s="4"/>
      <c r="QIT114" s="4"/>
      <c r="QIU114" s="4"/>
      <c r="QIV114" s="4"/>
      <c r="QIW114" s="4"/>
      <c r="QIX114" s="4"/>
      <c r="QIY114" s="4"/>
      <c r="QIZ114" s="4"/>
      <c r="QJA114" s="4"/>
      <c r="QJB114" s="4"/>
      <c r="QJC114" s="4"/>
      <c r="QJD114" s="4"/>
      <c r="QJE114" s="4"/>
      <c r="QJF114" s="4"/>
      <c r="QJG114" s="4"/>
      <c r="QJH114" s="4"/>
      <c r="QJI114" s="4"/>
      <c r="QJJ114" s="4"/>
      <c r="QJK114" s="4"/>
      <c r="QJL114" s="4"/>
      <c r="QJM114" s="4"/>
      <c r="QJN114" s="4"/>
      <c r="QJO114" s="4"/>
      <c r="QJP114" s="4"/>
      <c r="QJQ114" s="4"/>
      <c r="QJR114" s="4"/>
      <c r="QJS114" s="4"/>
      <c r="QJT114" s="4"/>
      <c r="QJU114" s="4"/>
      <c r="QJV114" s="4"/>
      <c r="QJW114" s="4"/>
      <c r="QJX114" s="4"/>
      <c r="QJY114" s="4"/>
      <c r="QJZ114" s="4"/>
      <c r="QKA114" s="4"/>
      <c r="QKB114" s="4"/>
      <c r="QKC114" s="4"/>
      <c r="QKD114" s="4"/>
      <c r="QKE114" s="4"/>
      <c r="QKF114" s="4"/>
      <c r="QKG114" s="4"/>
      <c r="QKH114" s="4"/>
      <c r="QKI114" s="4"/>
      <c r="QKJ114" s="4"/>
      <c r="QKK114" s="4"/>
      <c r="QKL114" s="4"/>
      <c r="QKM114" s="4"/>
      <c r="QKN114" s="4"/>
      <c r="QKO114" s="4"/>
      <c r="QKP114" s="4"/>
      <c r="QKQ114" s="4"/>
      <c r="QKR114" s="4"/>
      <c r="QKS114" s="4"/>
      <c r="QKT114" s="4"/>
      <c r="QKU114" s="4"/>
      <c r="QKV114" s="4"/>
      <c r="QKW114" s="4"/>
      <c r="QKX114" s="4"/>
      <c r="QKY114" s="4"/>
      <c r="QKZ114" s="4"/>
      <c r="QLA114" s="4"/>
      <c r="QLB114" s="4"/>
      <c r="QLC114" s="4"/>
      <c r="QLD114" s="4"/>
      <c r="QLE114" s="4"/>
      <c r="QLF114" s="4"/>
      <c r="QLG114" s="4"/>
      <c r="QLH114" s="4"/>
      <c r="QLI114" s="4"/>
      <c r="QLJ114" s="4"/>
      <c r="QLK114" s="4"/>
      <c r="QLL114" s="4"/>
      <c r="QLM114" s="4"/>
      <c r="QLN114" s="4"/>
      <c r="QLO114" s="4"/>
      <c r="QLP114" s="4"/>
      <c r="QLQ114" s="4"/>
      <c r="QLR114" s="4"/>
      <c r="QLS114" s="4"/>
      <c r="QLT114" s="4"/>
      <c r="QLU114" s="4"/>
      <c r="QLV114" s="4"/>
      <c r="QLW114" s="4"/>
      <c r="QLX114" s="4"/>
      <c r="QLY114" s="4"/>
      <c r="QLZ114" s="4"/>
      <c r="QMA114" s="4"/>
      <c r="QMB114" s="4"/>
      <c r="QMC114" s="4"/>
      <c r="QMD114" s="4"/>
      <c r="QME114" s="4"/>
      <c r="QMF114" s="4"/>
      <c r="QMG114" s="4"/>
      <c r="QMH114" s="4"/>
      <c r="QMI114" s="4"/>
      <c r="QMJ114" s="4"/>
      <c r="QMK114" s="4"/>
      <c r="QML114" s="4"/>
      <c r="QMM114" s="4"/>
      <c r="QMN114" s="4"/>
      <c r="QMO114" s="4"/>
      <c r="QMP114" s="4"/>
      <c r="QMQ114" s="4"/>
      <c r="QMR114" s="4"/>
      <c r="QMS114" s="4"/>
      <c r="QMT114" s="4"/>
      <c r="QMU114" s="4"/>
      <c r="QMV114" s="4"/>
      <c r="QMW114" s="4"/>
      <c r="QMX114" s="4"/>
      <c r="QMY114" s="4"/>
      <c r="QMZ114" s="4"/>
      <c r="QNA114" s="4"/>
      <c r="QNB114" s="4"/>
      <c r="QNC114" s="4"/>
      <c r="QND114" s="4"/>
      <c r="QNE114" s="4"/>
      <c r="QNF114" s="4"/>
      <c r="QNG114" s="4"/>
      <c r="QNH114" s="4"/>
      <c r="QNI114" s="4"/>
      <c r="QNJ114" s="4"/>
      <c r="QNK114" s="4"/>
      <c r="QNL114" s="4"/>
      <c r="QNM114" s="4"/>
      <c r="QNN114" s="4"/>
      <c r="QNO114" s="4"/>
      <c r="QNP114" s="4"/>
      <c r="QNQ114" s="4"/>
      <c r="QNR114" s="4"/>
      <c r="QNS114" s="4"/>
      <c r="QNT114" s="4"/>
      <c r="QNU114" s="4"/>
      <c r="QNV114" s="4"/>
      <c r="QNW114" s="4"/>
      <c r="QNX114" s="4"/>
      <c r="QNY114" s="4"/>
      <c r="QNZ114" s="4"/>
      <c r="QOA114" s="4"/>
      <c r="QOB114" s="4"/>
      <c r="QOC114" s="4"/>
      <c r="QOD114" s="4"/>
      <c r="QOE114" s="4"/>
      <c r="QOF114" s="4"/>
      <c r="QOG114" s="4"/>
      <c r="QOH114" s="4"/>
      <c r="QOI114" s="4"/>
      <c r="QOJ114" s="4"/>
      <c r="QOK114" s="4"/>
      <c r="QOL114" s="4"/>
      <c r="QOM114" s="4"/>
      <c r="QON114" s="4"/>
      <c r="QOO114" s="4"/>
      <c r="QOP114" s="4"/>
      <c r="QOQ114" s="4"/>
      <c r="QOR114" s="4"/>
      <c r="QOS114" s="4"/>
      <c r="QOT114" s="4"/>
      <c r="QOU114" s="4"/>
      <c r="QOV114" s="4"/>
      <c r="QOW114" s="4"/>
      <c r="QOX114" s="4"/>
      <c r="QOY114" s="4"/>
      <c r="QOZ114" s="4"/>
      <c r="QPA114" s="4"/>
      <c r="QPB114" s="4"/>
      <c r="QPC114" s="4"/>
      <c r="QPD114" s="4"/>
      <c r="QPE114" s="4"/>
      <c r="QPF114" s="4"/>
      <c r="QPG114" s="4"/>
      <c r="QPH114" s="4"/>
      <c r="QPI114" s="4"/>
      <c r="QPJ114" s="4"/>
      <c r="QPK114" s="4"/>
      <c r="QPL114" s="4"/>
      <c r="QPM114" s="4"/>
      <c r="QPN114" s="4"/>
      <c r="QPO114" s="4"/>
      <c r="QPP114" s="4"/>
      <c r="QPQ114" s="4"/>
      <c r="QPR114" s="4"/>
      <c r="QPS114" s="4"/>
      <c r="QPT114" s="4"/>
      <c r="QPU114" s="4"/>
      <c r="QPV114" s="4"/>
      <c r="QPW114" s="4"/>
      <c r="QPX114" s="4"/>
      <c r="QPY114" s="4"/>
      <c r="QPZ114" s="4"/>
      <c r="QQA114" s="4"/>
      <c r="QQB114" s="4"/>
      <c r="QQC114" s="4"/>
      <c r="QQD114" s="4"/>
      <c r="QQE114" s="4"/>
      <c r="QQF114" s="4"/>
      <c r="QQG114" s="4"/>
      <c r="QQH114" s="4"/>
      <c r="QQI114" s="4"/>
      <c r="QQJ114" s="4"/>
      <c r="QQK114" s="4"/>
      <c r="QQL114" s="4"/>
      <c r="QQM114" s="4"/>
      <c r="QQN114" s="4"/>
      <c r="QQO114" s="4"/>
      <c r="QQP114" s="4"/>
      <c r="QQQ114" s="4"/>
      <c r="QQR114" s="4"/>
      <c r="QQS114" s="4"/>
      <c r="QQT114" s="4"/>
      <c r="QQU114" s="4"/>
      <c r="QQV114" s="4"/>
      <c r="QQW114" s="4"/>
      <c r="QQX114" s="4"/>
      <c r="QQY114" s="4"/>
      <c r="QQZ114" s="4"/>
      <c r="QRA114" s="4"/>
      <c r="QRB114" s="4"/>
      <c r="QRC114" s="4"/>
      <c r="QRD114" s="4"/>
      <c r="QRE114" s="4"/>
      <c r="QRF114" s="4"/>
      <c r="QRG114" s="4"/>
      <c r="QRH114" s="4"/>
      <c r="QRI114" s="4"/>
      <c r="QRJ114" s="4"/>
      <c r="QRK114" s="4"/>
      <c r="QRL114" s="4"/>
      <c r="QRM114" s="4"/>
      <c r="QRN114" s="4"/>
      <c r="QRO114" s="4"/>
      <c r="QRP114" s="4"/>
      <c r="QRQ114" s="4"/>
      <c r="QRR114" s="4"/>
      <c r="QRS114" s="4"/>
      <c r="QRT114" s="4"/>
      <c r="QRU114" s="4"/>
      <c r="QRV114" s="4"/>
      <c r="QRW114" s="4"/>
      <c r="QRX114" s="4"/>
      <c r="QRY114" s="4"/>
      <c r="QRZ114" s="4"/>
      <c r="QSA114" s="4"/>
      <c r="QSB114" s="4"/>
      <c r="QSC114" s="4"/>
      <c r="QSD114" s="4"/>
      <c r="QSE114" s="4"/>
      <c r="QSF114" s="4"/>
      <c r="QSG114" s="4"/>
      <c r="QSH114" s="4"/>
      <c r="QSI114" s="4"/>
      <c r="QSJ114" s="4"/>
      <c r="QSK114" s="4"/>
      <c r="QSL114" s="4"/>
      <c r="QSM114" s="4"/>
      <c r="QSN114" s="4"/>
      <c r="QSO114" s="4"/>
      <c r="QSP114" s="4"/>
      <c r="QSQ114" s="4"/>
      <c r="QSR114" s="4"/>
      <c r="QSS114" s="4"/>
      <c r="QST114" s="4"/>
      <c r="QSU114" s="4"/>
      <c r="QSV114" s="4"/>
      <c r="QSW114" s="4"/>
      <c r="QSX114" s="4"/>
      <c r="QSY114" s="4"/>
      <c r="QSZ114" s="4"/>
      <c r="QTA114" s="4"/>
      <c r="QTB114" s="4"/>
      <c r="QTC114" s="4"/>
      <c r="QTD114" s="4"/>
      <c r="QTE114" s="4"/>
      <c r="QTF114" s="4"/>
      <c r="QTG114" s="4"/>
      <c r="QTH114" s="4"/>
      <c r="QTI114" s="4"/>
      <c r="QTJ114" s="4"/>
      <c r="QTK114" s="4"/>
      <c r="QTL114" s="4"/>
      <c r="QTM114" s="4"/>
      <c r="QTN114" s="4"/>
      <c r="QTO114" s="4"/>
      <c r="QTP114" s="4"/>
      <c r="QTQ114" s="4"/>
      <c r="QTR114" s="4"/>
      <c r="QTS114" s="4"/>
      <c r="QTT114" s="4"/>
      <c r="QTU114" s="4"/>
      <c r="QTV114" s="4"/>
      <c r="QTW114" s="4"/>
      <c r="QTX114" s="4"/>
      <c r="QTY114" s="4"/>
      <c r="QTZ114" s="4"/>
      <c r="QUA114" s="4"/>
      <c r="QUB114" s="4"/>
      <c r="QUC114" s="4"/>
      <c r="QUD114" s="4"/>
      <c r="QUE114" s="4"/>
      <c r="QUF114" s="4"/>
      <c r="QUG114" s="4"/>
      <c r="QUH114" s="4"/>
      <c r="QUI114" s="4"/>
      <c r="QUJ114" s="4"/>
      <c r="QUK114" s="4"/>
      <c r="QUL114" s="4"/>
      <c r="QUM114" s="4"/>
      <c r="QUN114" s="4"/>
      <c r="QUO114" s="4"/>
      <c r="QUP114" s="4"/>
      <c r="QUQ114" s="4"/>
      <c r="QUR114" s="4"/>
      <c r="QUS114" s="4"/>
      <c r="QUT114" s="4"/>
      <c r="QUU114" s="4"/>
      <c r="QUV114" s="4"/>
      <c r="QUW114" s="4"/>
      <c r="QUX114" s="4"/>
      <c r="QUY114" s="4"/>
      <c r="QUZ114" s="4"/>
      <c r="QVA114" s="4"/>
      <c r="QVB114" s="4"/>
      <c r="QVC114" s="4"/>
      <c r="QVD114" s="4"/>
      <c r="QVE114" s="4"/>
      <c r="QVF114" s="4"/>
      <c r="QVG114" s="4"/>
      <c r="QVH114" s="4"/>
      <c r="QVI114" s="4"/>
      <c r="QVJ114" s="4"/>
      <c r="QVK114" s="4"/>
      <c r="QVL114" s="4"/>
      <c r="QVM114" s="4"/>
      <c r="QVN114" s="4"/>
      <c r="QVO114" s="4"/>
      <c r="QVP114" s="4"/>
      <c r="QVQ114" s="4"/>
      <c r="QVR114" s="4"/>
      <c r="QVS114" s="4"/>
      <c r="QVT114" s="4"/>
      <c r="QVU114" s="4"/>
      <c r="QVV114" s="4"/>
      <c r="QVW114" s="4"/>
      <c r="QVX114" s="4"/>
      <c r="QVY114" s="4"/>
      <c r="QVZ114" s="4"/>
      <c r="QWA114" s="4"/>
      <c r="QWB114" s="4"/>
      <c r="QWC114" s="4"/>
      <c r="QWD114" s="4"/>
      <c r="QWE114" s="4"/>
      <c r="QWF114" s="4"/>
      <c r="QWG114" s="4"/>
      <c r="QWH114" s="4"/>
      <c r="QWI114" s="4"/>
      <c r="QWJ114" s="4"/>
      <c r="QWK114" s="4"/>
      <c r="QWL114" s="4"/>
      <c r="QWM114" s="4"/>
      <c r="QWN114" s="4"/>
      <c r="QWO114" s="4"/>
      <c r="QWP114" s="4"/>
      <c r="QWQ114" s="4"/>
      <c r="QWR114" s="4"/>
      <c r="QWS114" s="4"/>
      <c r="QWT114" s="4"/>
      <c r="QWU114" s="4"/>
      <c r="QWV114" s="4"/>
      <c r="QWW114" s="4"/>
      <c r="QWX114" s="4"/>
      <c r="QWY114" s="4"/>
      <c r="QWZ114" s="4"/>
      <c r="QXA114" s="4"/>
      <c r="QXB114" s="4"/>
      <c r="QXC114" s="4"/>
      <c r="QXD114" s="4"/>
      <c r="QXE114" s="4"/>
      <c r="QXF114" s="4"/>
      <c r="QXG114" s="4"/>
      <c r="QXH114" s="4"/>
      <c r="QXI114" s="4"/>
      <c r="QXJ114" s="4"/>
      <c r="QXK114" s="4"/>
      <c r="QXL114" s="4"/>
      <c r="QXM114" s="4"/>
      <c r="QXN114" s="4"/>
      <c r="QXO114" s="4"/>
      <c r="QXP114" s="4"/>
      <c r="QXQ114" s="4"/>
      <c r="QXR114" s="4"/>
      <c r="QXS114" s="4"/>
      <c r="QXT114" s="4"/>
      <c r="QXU114" s="4"/>
      <c r="QXV114" s="4"/>
      <c r="QXW114" s="4"/>
      <c r="QXX114" s="4"/>
      <c r="QXY114" s="4"/>
      <c r="QXZ114" s="4"/>
      <c r="QYA114" s="4"/>
      <c r="QYB114" s="4"/>
      <c r="QYC114" s="4"/>
      <c r="QYD114" s="4"/>
      <c r="QYE114" s="4"/>
      <c r="QYF114" s="4"/>
      <c r="QYG114" s="4"/>
      <c r="QYH114" s="4"/>
      <c r="QYI114" s="4"/>
      <c r="QYJ114" s="4"/>
      <c r="QYK114" s="4"/>
      <c r="QYL114" s="4"/>
      <c r="QYM114" s="4"/>
      <c r="QYN114" s="4"/>
      <c r="QYO114" s="4"/>
      <c r="QYP114" s="4"/>
      <c r="QYQ114" s="4"/>
      <c r="QYR114" s="4"/>
      <c r="QYS114" s="4"/>
      <c r="QYT114" s="4"/>
      <c r="QYU114" s="4"/>
      <c r="QYV114" s="4"/>
      <c r="QYW114" s="4"/>
      <c r="QYX114" s="4"/>
      <c r="QYY114" s="4"/>
      <c r="QYZ114" s="4"/>
      <c r="QZA114" s="4"/>
      <c r="QZB114" s="4"/>
      <c r="QZC114" s="4"/>
      <c r="QZD114" s="4"/>
      <c r="QZE114" s="4"/>
      <c r="QZF114" s="4"/>
      <c r="QZG114" s="4"/>
      <c r="QZH114" s="4"/>
      <c r="QZI114" s="4"/>
      <c r="QZJ114" s="4"/>
      <c r="QZK114" s="4"/>
      <c r="QZL114" s="4"/>
      <c r="QZM114" s="4"/>
      <c r="QZN114" s="4"/>
      <c r="QZO114" s="4"/>
      <c r="QZP114" s="4"/>
      <c r="QZQ114" s="4"/>
      <c r="QZR114" s="4"/>
      <c r="QZS114" s="4"/>
      <c r="QZT114" s="4"/>
      <c r="QZU114" s="4"/>
      <c r="QZV114" s="4"/>
      <c r="QZW114" s="4"/>
      <c r="QZX114" s="4"/>
      <c r="QZY114" s="4"/>
      <c r="QZZ114" s="4"/>
      <c r="RAA114" s="4"/>
      <c r="RAB114" s="4"/>
      <c r="RAC114" s="4"/>
      <c r="RAD114" s="4"/>
      <c r="RAE114" s="4"/>
      <c r="RAF114" s="4"/>
      <c r="RAG114" s="4"/>
      <c r="RAH114" s="4"/>
      <c r="RAI114" s="4"/>
      <c r="RAJ114" s="4"/>
      <c r="RAK114" s="4"/>
      <c r="RAL114" s="4"/>
      <c r="RAM114" s="4"/>
      <c r="RAN114" s="4"/>
      <c r="RAO114" s="4"/>
      <c r="RAP114" s="4"/>
      <c r="RAQ114" s="4"/>
      <c r="RAR114" s="4"/>
      <c r="RAS114" s="4"/>
      <c r="RAT114" s="4"/>
      <c r="RAU114" s="4"/>
      <c r="RAV114" s="4"/>
      <c r="RAW114" s="4"/>
      <c r="RAX114" s="4"/>
      <c r="RAY114" s="4"/>
      <c r="RAZ114" s="4"/>
      <c r="RBA114" s="4"/>
      <c r="RBB114" s="4"/>
      <c r="RBC114" s="4"/>
      <c r="RBD114" s="4"/>
      <c r="RBE114" s="4"/>
      <c r="RBF114" s="4"/>
      <c r="RBG114" s="4"/>
      <c r="RBH114" s="4"/>
      <c r="RBI114" s="4"/>
      <c r="RBJ114" s="4"/>
      <c r="RBK114" s="4"/>
      <c r="RBL114" s="4"/>
      <c r="RBM114" s="4"/>
      <c r="RBN114" s="4"/>
      <c r="RBO114" s="4"/>
      <c r="RBP114" s="4"/>
      <c r="RBQ114" s="4"/>
      <c r="RBR114" s="4"/>
      <c r="RBS114" s="4"/>
      <c r="RBT114" s="4"/>
      <c r="RBU114" s="4"/>
      <c r="RBV114" s="4"/>
      <c r="RBW114" s="4"/>
      <c r="RBX114" s="4"/>
      <c r="RBY114" s="4"/>
      <c r="RBZ114" s="4"/>
      <c r="RCA114" s="4"/>
      <c r="RCB114" s="4"/>
      <c r="RCC114" s="4"/>
      <c r="RCD114" s="4"/>
      <c r="RCE114" s="4"/>
      <c r="RCF114" s="4"/>
      <c r="RCG114" s="4"/>
      <c r="RCH114" s="4"/>
      <c r="RCI114" s="4"/>
      <c r="RCJ114" s="4"/>
      <c r="RCK114" s="4"/>
      <c r="RCL114" s="4"/>
      <c r="RCM114" s="4"/>
      <c r="RCN114" s="4"/>
      <c r="RCO114" s="4"/>
      <c r="RCP114" s="4"/>
      <c r="RCQ114" s="4"/>
      <c r="RCR114" s="4"/>
      <c r="RCS114" s="4"/>
      <c r="RCT114" s="4"/>
      <c r="RCU114" s="4"/>
      <c r="RCV114" s="4"/>
      <c r="RCW114" s="4"/>
      <c r="RCX114" s="4"/>
      <c r="RCY114" s="4"/>
      <c r="RCZ114" s="4"/>
      <c r="RDA114" s="4"/>
      <c r="RDB114" s="4"/>
      <c r="RDC114" s="4"/>
      <c r="RDD114" s="4"/>
      <c r="RDE114" s="4"/>
      <c r="RDF114" s="4"/>
      <c r="RDG114" s="4"/>
      <c r="RDH114" s="4"/>
      <c r="RDI114" s="4"/>
      <c r="RDJ114" s="4"/>
      <c r="RDK114" s="4"/>
      <c r="RDL114" s="4"/>
      <c r="RDM114" s="4"/>
      <c r="RDN114" s="4"/>
      <c r="RDO114" s="4"/>
      <c r="RDP114" s="4"/>
      <c r="RDQ114" s="4"/>
      <c r="RDR114" s="4"/>
      <c r="RDS114" s="4"/>
      <c r="RDT114" s="4"/>
      <c r="RDU114" s="4"/>
      <c r="RDV114" s="4"/>
      <c r="RDW114" s="4"/>
      <c r="RDX114" s="4"/>
      <c r="RDY114" s="4"/>
      <c r="RDZ114" s="4"/>
      <c r="REA114" s="4"/>
      <c r="REB114" s="4"/>
      <c r="REC114" s="4"/>
      <c r="RED114" s="4"/>
      <c r="REE114" s="4"/>
      <c r="REF114" s="4"/>
      <c r="REG114" s="4"/>
      <c r="REH114" s="4"/>
      <c r="REI114" s="4"/>
      <c r="REJ114" s="4"/>
      <c r="REK114" s="4"/>
      <c r="REL114" s="4"/>
      <c r="REM114" s="4"/>
      <c r="REN114" s="4"/>
      <c r="REO114" s="4"/>
      <c r="REP114" s="4"/>
      <c r="REQ114" s="4"/>
      <c r="RER114" s="4"/>
      <c r="RES114" s="4"/>
      <c r="RET114" s="4"/>
      <c r="REU114" s="4"/>
      <c r="REV114" s="4"/>
      <c r="REW114" s="4"/>
      <c r="REX114" s="4"/>
      <c r="REY114" s="4"/>
      <c r="REZ114" s="4"/>
      <c r="RFA114" s="4"/>
      <c r="RFB114" s="4"/>
      <c r="RFC114" s="4"/>
      <c r="RFD114" s="4"/>
      <c r="RFE114" s="4"/>
      <c r="RFF114" s="4"/>
      <c r="RFG114" s="4"/>
      <c r="RFH114" s="4"/>
      <c r="RFI114" s="4"/>
      <c r="RFJ114" s="4"/>
      <c r="RFK114" s="4"/>
      <c r="RFL114" s="4"/>
      <c r="RFM114" s="4"/>
      <c r="RFN114" s="4"/>
      <c r="RFO114" s="4"/>
      <c r="RFP114" s="4"/>
      <c r="RFQ114" s="4"/>
      <c r="RFR114" s="4"/>
      <c r="RFS114" s="4"/>
      <c r="RFT114" s="4"/>
      <c r="RFU114" s="4"/>
      <c r="RFV114" s="4"/>
      <c r="RFW114" s="4"/>
      <c r="RFX114" s="4"/>
      <c r="RFY114" s="4"/>
      <c r="RFZ114" s="4"/>
      <c r="RGA114" s="4"/>
      <c r="RGB114" s="4"/>
      <c r="RGC114" s="4"/>
      <c r="RGD114" s="4"/>
      <c r="RGE114" s="4"/>
      <c r="RGF114" s="4"/>
      <c r="RGG114" s="4"/>
      <c r="RGH114" s="4"/>
      <c r="RGI114" s="4"/>
      <c r="RGJ114" s="4"/>
      <c r="RGK114" s="4"/>
      <c r="RGL114" s="4"/>
      <c r="RGM114" s="4"/>
      <c r="RGN114" s="4"/>
      <c r="RGO114" s="4"/>
      <c r="RGP114" s="4"/>
      <c r="RGQ114" s="4"/>
      <c r="RGR114" s="4"/>
      <c r="RGS114" s="4"/>
      <c r="RGT114" s="4"/>
      <c r="RGU114" s="4"/>
      <c r="RGV114" s="4"/>
      <c r="RGW114" s="4"/>
      <c r="RGX114" s="4"/>
      <c r="RGY114" s="4"/>
      <c r="RGZ114" s="4"/>
      <c r="RHA114" s="4"/>
      <c r="RHB114" s="4"/>
      <c r="RHC114" s="4"/>
      <c r="RHD114" s="4"/>
      <c r="RHE114" s="4"/>
      <c r="RHF114" s="4"/>
      <c r="RHG114" s="4"/>
      <c r="RHH114" s="4"/>
      <c r="RHI114" s="4"/>
      <c r="RHJ114" s="4"/>
      <c r="RHK114" s="4"/>
      <c r="RHL114" s="4"/>
      <c r="RHM114" s="4"/>
      <c r="RHN114" s="4"/>
      <c r="RHO114" s="4"/>
      <c r="RHP114" s="4"/>
      <c r="RHQ114" s="4"/>
      <c r="RHR114" s="4"/>
      <c r="RHS114" s="4"/>
      <c r="RHT114" s="4"/>
      <c r="RHU114" s="4"/>
      <c r="RHV114" s="4"/>
      <c r="RHW114" s="4"/>
      <c r="RHX114" s="4"/>
      <c r="RHY114" s="4"/>
      <c r="RHZ114" s="4"/>
      <c r="RIA114" s="4"/>
      <c r="RIB114" s="4"/>
      <c r="RIC114" s="4"/>
      <c r="RID114" s="4"/>
      <c r="RIE114" s="4"/>
      <c r="RIF114" s="4"/>
      <c r="RIG114" s="4"/>
      <c r="RIH114" s="4"/>
      <c r="RII114" s="4"/>
      <c r="RIJ114" s="4"/>
      <c r="RIK114" s="4"/>
      <c r="RIL114" s="4"/>
      <c r="RIM114" s="4"/>
      <c r="RIN114" s="4"/>
      <c r="RIO114" s="4"/>
      <c r="RIP114" s="4"/>
      <c r="RIQ114" s="4"/>
      <c r="RIR114" s="4"/>
      <c r="RIS114" s="4"/>
      <c r="RIT114" s="4"/>
      <c r="RIU114" s="4"/>
      <c r="RIV114" s="4"/>
      <c r="RIW114" s="4"/>
      <c r="RIX114" s="4"/>
      <c r="RIY114" s="4"/>
      <c r="RIZ114" s="4"/>
      <c r="RJA114" s="4"/>
      <c r="RJB114" s="4"/>
      <c r="RJC114" s="4"/>
      <c r="RJD114" s="4"/>
      <c r="RJE114" s="4"/>
      <c r="RJF114" s="4"/>
      <c r="RJG114" s="4"/>
      <c r="RJH114" s="4"/>
      <c r="RJI114" s="4"/>
      <c r="RJJ114" s="4"/>
      <c r="RJK114" s="4"/>
      <c r="RJL114" s="4"/>
      <c r="RJM114" s="4"/>
      <c r="RJN114" s="4"/>
      <c r="RJO114" s="4"/>
      <c r="RJP114" s="4"/>
      <c r="RJQ114" s="4"/>
      <c r="RJR114" s="4"/>
      <c r="RJS114" s="4"/>
      <c r="RJT114" s="4"/>
      <c r="RJU114" s="4"/>
      <c r="RJV114" s="4"/>
      <c r="RJW114" s="4"/>
      <c r="RJX114" s="4"/>
      <c r="RJY114" s="4"/>
      <c r="RJZ114" s="4"/>
      <c r="RKA114" s="4"/>
      <c r="RKB114" s="4"/>
      <c r="RKC114" s="4"/>
      <c r="RKD114" s="4"/>
      <c r="RKE114" s="4"/>
      <c r="RKF114" s="4"/>
      <c r="RKG114" s="4"/>
      <c r="RKH114" s="4"/>
      <c r="RKI114" s="4"/>
      <c r="RKJ114" s="4"/>
      <c r="RKK114" s="4"/>
      <c r="RKL114" s="4"/>
      <c r="RKM114" s="4"/>
      <c r="RKN114" s="4"/>
      <c r="RKO114" s="4"/>
      <c r="RKP114" s="4"/>
      <c r="RKQ114" s="4"/>
      <c r="RKR114" s="4"/>
      <c r="RKS114" s="4"/>
      <c r="RKT114" s="4"/>
      <c r="RKU114" s="4"/>
      <c r="RKV114" s="4"/>
      <c r="RKW114" s="4"/>
      <c r="RKX114" s="4"/>
      <c r="RKY114" s="4"/>
      <c r="RKZ114" s="4"/>
      <c r="RLA114" s="4"/>
      <c r="RLB114" s="4"/>
      <c r="RLC114" s="4"/>
      <c r="RLD114" s="4"/>
      <c r="RLE114" s="4"/>
      <c r="RLF114" s="4"/>
      <c r="RLG114" s="4"/>
      <c r="RLH114" s="4"/>
      <c r="RLI114" s="4"/>
      <c r="RLJ114" s="4"/>
      <c r="RLK114" s="4"/>
      <c r="RLL114" s="4"/>
      <c r="RLM114" s="4"/>
      <c r="RLN114" s="4"/>
      <c r="RLO114" s="4"/>
      <c r="RLP114" s="4"/>
      <c r="RLQ114" s="4"/>
      <c r="RLR114" s="4"/>
      <c r="RLS114" s="4"/>
      <c r="RLT114" s="4"/>
      <c r="RLU114" s="4"/>
      <c r="RLV114" s="4"/>
      <c r="RLW114" s="4"/>
      <c r="RLX114" s="4"/>
      <c r="RLY114" s="4"/>
      <c r="RLZ114" s="4"/>
      <c r="RMA114" s="4"/>
      <c r="RMB114" s="4"/>
      <c r="RMC114" s="4"/>
      <c r="RMD114" s="4"/>
      <c r="RME114" s="4"/>
      <c r="RMF114" s="4"/>
      <c r="RMG114" s="4"/>
      <c r="RMH114" s="4"/>
      <c r="RMI114" s="4"/>
      <c r="RMJ114" s="4"/>
      <c r="RMK114" s="4"/>
      <c r="RML114" s="4"/>
      <c r="RMM114" s="4"/>
      <c r="RMN114" s="4"/>
      <c r="RMO114" s="4"/>
      <c r="RMP114" s="4"/>
      <c r="RMQ114" s="4"/>
      <c r="RMR114" s="4"/>
      <c r="RMS114" s="4"/>
      <c r="RMT114" s="4"/>
      <c r="RMU114" s="4"/>
      <c r="RMV114" s="4"/>
      <c r="RMW114" s="4"/>
      <c r="RMX114" s="4"/>
      <c r="RMY114" s="4"/>
      <c r="RMZ114" s="4"/>
      <c r="RNA114" s="4"/>
      <c r="RNB114" s="4"/>
      <c r="RNC114" s="4"/>
      <c r="RND114" s="4"/>
      <c r="RNE114" s="4"/>
      <c r="RNF114" s="4"/>
      <c r="RNG114" s="4"/>
      <c r="RNH114" s="4"/>
      <c r="RNI114" s="4"/>
      <c r="RNJ114" s="4"/>
      <c r="RNK114" s="4"/>
      <c r="RNL114" s="4"/>
      <c r="RNM114" s="4"/>
      <c r="RNN114" s="4"/>
      <c r="RNO114" s="4"/>
      <c r="RNP114" s="4"/>
      <c r="RNQ114" s="4"/>
      <c r="RNR114" s="4"/>
      <c r="RNS114" s="4"/>
      <c r="RNT114" s="4"/>
      <c r="RNU114" s="4"/>
      <c r="RNV114" s="4"/>
      <c r="RNW114" s="4"/>
      <c r="RNX114" s="4"/>
      <c r="RNY114" s="4"/>
      <c r="RNZ114" s="4"/>
      <c r="ROA114" s="4"/>
      <c r="ROB114" s="4"/>
      <c r="ROC114" s="4"/>
      <c r="ROD114" s="4"/>
      <c r="ROE114" s="4"/>
      <c r="ROF114" s="4"/>
      <c r="ROG114" s="4"/>
      <c r="ROH114" s="4"/>
      <c r="ROI114" s="4"/>
      <c r="ROJ114" s="4"/>
      <c r="ROK114" s="4"/>
      <c r="ROL114" s="4"/>
      <c r="ROM114" s="4"/>
      <c r="RON114" s="4"/>
      <c r="ROO114" s="4"/>
      <c r="ROP114" s="4"/>
      <c r="ROQ114" s="4"/>
      <c r="ROR114" s="4"/>
      <c r="ROS114" s="4"/>
      <c r="ROT114" s="4"/>
      <c r="ROU114" s="4"/>
      <c r="ROV114" s="4"/>
      <c r="ROW114" s="4"/>
      <c r="ROX114" s="4"/>
      <c r="ROY114" s="4"/>
      <c r="ROZ114" s="4"/>
      <c r="RPA114" s="4"/>
      <c r="RPB114" s="4"/>
      <c r="RPC114" s="4"/>
      <c r="RPD114" s="4"/>
      <c r="RPE114" s="4"/>
      <c r="RPF114" s="4"/>
      <c r="RPG114" s="4"/>
      <c r="RPH114" s="4"/>
      <c r="RPI114" s="4"/>
      <c r="RPJ114" s="4"/>
      <c r="RPK114" s="4"/>
      <c r="RPL114" s="4"/>
      <c r="RPM114" s="4"/>
      <c r="RPN114" s="4"/>
      <c r="RPO114" s="4"/>
      <c r="RPP114" s="4"/>
      <c r="RPQ114" s="4"/>
      <c r="RPR114" s="4"/>
      <c r="RPS114" s="4"/>
      <c r="RPT114" s="4"/>
      <c r="RPU114" s="4"/>
      <c r="RPV114" s="4"/>
      <c r="RPW114" s="4"/>
      <c r="RPX114" s="4"/>
      <c r="RPY114" s="4"/>
      <c r="RPZ114" s="4"/>
      <c r="RQA114" s="4"/>
      <c r="RQB114" s="4"/>
      <c r="RQC114" s="4"/>
      <c r="RQD114" s="4"/>
      <c r="RQE114" s="4"/>
      <c r="RQF114" s="4"/>
      <c r="RQG114" s="4"/>
      <c r="RQH114" s="4"/>
      <c r="RQI114" s="4"/>
      <c r="RQJ114" s="4"/>
      <c r="RQK114" s="4"/>
      <c r="RQL114" s="4"/>
      <c r="RQM114" s="4"/>
      <c r="RQN114" s="4"/>
      <c r="RQO114" s="4"/>
      <c r="RQP114" s="4"/>
      <c r="RQQ114" s="4"/>
      <c r="RQR114" s="4"/>
      <c r="RQS114" s="4"/>
      <c r="RQT114" s="4"/>
      <c r="RQU114" s="4"/>
      <c r="RQV114" s="4"/>
      <c r="RQW114" s="4"/>
      <c r="RQX114" s="4"/>
      <c r="RQY114" s="4"/>
      <c r="RQZ114" s="4"/>
      <c r="RRA114" s="4"/>
      <c r="RRB114" s="4"/>
      <c r="RRC114" s="4"/>
      <c r="RRD114" s="4"/>
      <c r="RRE114" s="4"/>
      <c r="RRF114" s="4"/>
      <c r="RRG114" s="4"/>
      <c r="RRH114" s="4"/>
      <c r="RRI114" s="4"/>
      <c r="RRJ114" s="4"/>
      <c r="RRK114" s="4"/>
      <c r="RRL114" s="4"/>
      <c r="RRM114" s="4"/>
      <c r="RRN114" s="4"/>
      <c r="RRO114" s="4"/>
      <c r="RRP114" s="4"/>
      <c r="RRQ114" s="4"/>
      <c r="RRR114" s="4"/>
      <c r="RRS114" s="4"/>
      <c r="RRT114" s="4"/>
      <c r="RRU114" s="4"/>
      <c r="RRV114" s="4"/>
      <c r="RRW114" s="4"/>
      <c r="RRX114" s="4"/>
      <c r="RRY114" s="4"/>
      <c r="RRZ114" s="4"/>
      <c r="RSA114" s="4"/>
      <c r="RSB114" s="4"/>
      <c r="RSC114" s="4"/>
      <c r="RSD114" s="4"/>
      <c r="RSE114" s="4"/>
      <c r="RSF114" s="4"/>
      <c r="RSG114" s="4"/>
      <c r="RSH114" s="4"/>
      <c r="RSI114" s="4"/>
      <c r="RSJ114" s="4"/>
      <c r="RSK114" s="4"/>
      <c r="RSL114" s="4"/>
      <c r="RSM114" s="4"/>
      <c r="RSN114" s="4"/>
      <c r="RSO114" s="4"/>
      <c r="RSP114" s="4"/>
      <c r="RSQ114" s="4"/>
      <c r="RSR114" s="4"/>
      <c r="RSS114" s="4"/>
      <c r="RST114" s="4"/>
      <c r="RSU114" s="4"/>
      <c r="RSV114" s="4"/>
      <c r="RSW114" s="4"/>
      <c r="RSX114" s="4"/>
      <c r="RSY114" s="4"/>
      <c r="RSZ114" s="4"/>
      <c r="RTA114" s="4"/>
      <c r="RTB114" s="4"/>
      <c r="RTC114" s="4"/>
      <c r="RTD114" s="4"/>
      <c r="RTE114" s="4"/>
      <c r="RTF114" s="4"/>
      <c r="RTG114" s="4"/>
      <c r="RTH114" s="4"/>
      <c r="RTI114" s="4"/>
      <c r="RTJ114" s="4"/>
      <c r="RTK114" s="4"/>
      <c r="RTL114" s="4"/>
      <c r="RTM114" s="4"/>
      <c r="RTN114" s="4"/>
      <c r="RTO114" s="4"/>
      <c r="RTP114" s="4"/>
      <c r="RTQ114" s="4"/>
      <c r="RTR114" s="4"/>
      <c r="RTS114" s="4"/>
      <c r="RTT114" s="4"/>
      <c r="RTU114" s="4"/>
      <c r="RTV114" s="4"/>
      <c r="RTW114" s="4"/>
      <c r="RTX114" s="4"/>
      <c r="RTY114" s="4"/>
      <c r="RTZ114" s="4"/>
      <c r="RUA114" s="4"/>
      <c r="RUB114" s="4"/>
      <c r="RUC114" s="4"/>
      <c r="RUD114" s="4"/>
      <c r="RUE114" s="4"/>
      <c r="RUF114" s="4"/>
      <c r="RUG114" s="4"/>
      <c r="RUH114" s="4"/>
      <c r="RUI114" s="4"/>
      <c r="RUJ114" s="4"/>
      <c r="RUK114" s="4"/>
      <c r="RUL114" s="4"/>
      <c r="RUM114" s="4"/>
      <c r="RUN114" s="4"/>
      <c r="RUO114" s="4"/>
      <c r="RUP114" s="4"/>
      <c r="RUQ114" s="4"/>
      <c r="RUR114" s="4"/>
      <c r="RUS114" s="4"/>
      <c r="RUT114" s="4"/>
      <c r="RUU114" s="4"/>
      <c r="RUV114" s="4"/>
      <c r="RUW114" s="4"/>
      <c r="RUX114" s="4"/>
      <c r="RUY114" s="4"/>
      <c r="RUZ114" s="4"/>
      <c r="RVA114" s="4"/>
      <c r="RVB114" s="4"/>
      <c r="RVC114" s="4"/>
      <c r="RVD114" s="4"/>
      <c r="RVE114" s="4"/>
      <c r="RVF114" s="4"/>
      <c r="RVG114" s="4"/>
      <c r="RVH114" s="4"/>
      <c r="RVI114" s="4"/>
      <c r="RVJ114" s="4"/>
      <c r="RVK114" s="4"/>
      <c r="RVL114" s="4"/>
      <c r="RVM114" s="4"/>
      <c r="RVN114" s="4"/>
      <c r="RVO114" s="4"/>
      <c r="RVP114" s="4"/>
      <c r="RVQ114" s="4"/>
      <c r="RVR114" s="4"/>
      <c r="RVS114" s="4"/>
      <c r="RVT114" s="4"/>
      <c r="RVU114" s="4"/>
      <c r="RVV114" s="4"/>
      <c r="RVW114" s="4"/>
      <c r="RVX114" s="4"/>
      <c r="RVY114" s="4"/>
      <c r="RVZ114" s="4"/>
      <c r="RWA114" s="4"/>
      <c r="RWB114" s="4"/>
      <c r="RWC114" s="4"/>
      <c r="RWD114" s="4"/>
      <c r="RWE114" s="4"/>
      <c r="RWF114" s="4"/>
      <c r="RWG114" s="4"/>
      <c r="RWH114" s="4"/>
      <c r="RWI114" s="4"/>
      <c r="RWJ114" s="4"/>
      <c r="RWK114" s="4"/>
      <c r="RWL114" s="4"/>
      <c r="RWM114" s="4"/>
      <c r="RWN114" s="4"/>
      <c r="RWO114" s="4"/>
      <c r="RWP114" s="4"/>
      <c r="RWQ114" s="4"/>
      <c r="RWR114" s="4"/>
      <c r="RWS114" s="4"/>
      <c r="RWT114" s="4"/>
      <c r="RWU114" s="4"/>
      <c r="RWV114" s="4"/>
      <c r="RWW114" s="4"/>
      <c r="RWX114" s="4"/>
      <c r="RWY114" s="4"/>
      <c r="RWZ114" s="4"/>
      <c r="RXA114" s="4"/>
      <c r="RXB114" s="4"/>
      <c r="RXC114" s="4"/>
      <c r="RXD114" s="4"/>
      <c r="RXE114" s="4"/>
      <c r="RXF114" s="4"/>
      <c r="RXG114" s="4"/>
      <c r="RXH114" s="4"/>
      <c r="RXI114" s="4"/>
      <c r="RXJ114" s="4"/>
      <c r="RXK114" s="4"/>
      <c r="RXL114" s="4"/>
      <c r="RXM114" s="4"/>
      <c r="RXN114" s="4"/>
      <c r="RXO114" s="4"/>
      <c r="RXP114" s="4"/>
      <c r="RXQ114" s="4"/>
      <c r="RXR114" s="4"/>
      <c r="RXS114" s="4"/>
      <c r="RXT114" s="4"/>
      <c r="RXU114" s="4"/>
      <c r="RXV114" s="4"/>
      <c r="RXW114" s="4"/>
      <c r="RXX114" s="4"/>
      <c r="RXY114" s="4"/>
      <c r="RXZ114" s="4"/>
      <c r="RYA114" s="4"/>
      <c r="RYB114" s="4"/>
      <c r="RYC114" s="4"/>
      <c r="RYD114" s="4"/>
      <c r="RYE114" s="4"/>
      <c r="RYF114" s="4"/>
      <c r="RYG114" s="4"/>
      <c r="RYH114" s="4"/>
      <c r="RYI114" s="4"/>
      <c r="RYJ114" s="4"/>
      <c r="RYK114" s="4"/>
      <c r="RYL114" s="4"/>
      <c r="RYM114" s="4"/>
      <c r="RYN114" s="4"/>
      <c r="RYO114" s="4"/>
      <c r="RYP114" s="4"/>
      <c r="RYQ114" s="4"/>
      <c r="RYR114" s="4"/>
      <c r="RYS114" s="4"/>
      <c r="RYT114" s="4"/>
      <c r="RYU114" s="4"/>
      <c r="RYV114" s="4"/>
      <c r="RYW114" s="4"/>
      <c r="RYX114" s="4"/>
      <c r="RYY114" s="4"/>
      <c r="RYZ114" s="4"/>
      <c r="RZA114" s="4"/>
      <c r="RZB114" s="4"/>
      <c r="RZC114" s="4"/>
      <c r="RZD114" s="4"/>
      <c r="RZE114" s="4"/>
      <c r="RZF114" s="4"/>
      <c r="RZG114" s="4"/>
      <c r="RZH114" s="4"/>
      <c r="RZI114" s="4"/>
      <c r="RZJ114" s="4"/>
      <c r="RZK114" s="4"/>
      <c r="RZL114" s="4"/>
      <c r="RZM114" s="4"/>
      <c r="RZN114" s="4"/>
      <c r="RZO114" s="4"/>
      <c r="RZP114" s="4"/>
      <c r="RZQ114" s="4"/>
      <c r="RZR114" s="4"/>
      <c r="RZS114" s="4"/>
      <c r="RZT114" s="4"/>
      <c r="RZU114" s="4"/>
      <c r="RZV114" s="4"/>
      <c r="RZW114" s="4"/>
      <c r="RZX114" s="4"/>
      <c r="RZY114" s="4"/>
      <c r="RZZ114" s="4"/>
      <c r="SAA114" s="4"/>
      <c r="SAB114" s="4"/>
      <c r="SAC114" s="4"/>
      <c r="SAD114" s="4"/>
      <c r="SAE114" s="4"/>
      <c r="SAF114" s="4"/>
      <c r="SAG114" s="4"/>
      <c r="SAH114" s="4"/>
      <c r="SAI114" s="4"/>
      <c r="SAJ114" s="4"/>
      <c r="SAK114" s="4"/>
      <c r="SAL114" s="4"/>
      <c r="SAM114" s="4"/>
      <c r="SAN114" s="4"/>
      <c r="SAO114" s="4"/>
      <c r="SAP114" s="4"/>
      <c r="SAQ114" s="4"/>
      <c r="SAR114" s="4"/>
      <c r="SAS114" s="4"/>
      <c r="SAT114" s="4"/>
      <c r="SAU114" s="4"/>
      <c r="SAV114" s="4"/>
      <c r="SAW114" s="4"/>
      <c r="SAX114" s="4"/>
      <c r="SAY114" s="4"/>
      <c r="SAZ114" s="4"/>
      <c r="SBA114" s="4"/>
      <c r="SBB114" s="4"/>
      <c r="SBC114" s="4"/>
      <c r="SBD114" s="4"/>
      <c r="SBE114" s="4"/>
      <c r="SBF114" s="4"/>
      <c r="SBG114" s="4"/>
      <c r="SBH114" s="4"/>
      <c r="SBI114" s="4"/>
      <c r="SBJ114" s="4"/>
      <c r="SBK114" s="4"/>
      <c r="SBL114" s="4"/>
      <c r="SBM114" s="4"/>
      <c r="SBN114" s="4"/>
      <c r="SBO114" s="4"/>
      <c r="SBP114" s="4"/>
      <c r="SBQ114" s="4"/>
      <c r="SBR114" s="4"/>
      <c r="SBS114" s="4"/>
      <c r="SBT114" s="4"/>
      <c r="SBU114" s="4"/>
      <c r="SBV114" s="4"/>
      <c r="SBW114" s="4"/>
      <c r="SBX114" s="4"/>
      <c r="SBY114" s="4"/>
      <c r="SBZ114" s="4"/>
      <c r="SCA114" s="4"/>
      <c r="SCB114" s="4"/>
      <c r="SCC114" s="4"/>
      <c r="SCD114" s="4"/>
      <c r="SCE114" s="4"/>
      <c r="SCF114" s="4"/>
      <c r="SCG114" s="4"/>
      <c r="SCH114" s="4"/>
      <c r="SCI114" s="4"/>
      <c r="SCJ114" s="4"/>
      <c r="SCK114" s="4"/>
      <c r="SCL114" s="4"/>
      <c r="SCM114" s="4"/>
      <c r="SCN114" s="4"/>
      <c r="SCO114" s="4"/>
      <c r="SCP114" s="4"/>
      <c r="SCQ114" s="4"/>
      <c r="SCR114" s="4"/>
      <c r="SCS114" s="4"/>
      <c r="SCT114" s="4"/>
      <c r="SCU114" s="4"/>
      <c r="SCV114" s="4"/>
      <c r="SCW114" s="4"/>
      <c r="SCX114" s="4"/>
      <c r="SCY114" s="4"/>
      <c r="SCZ114" s="4"/>
      <c r="SDA114" s="4"/>
      <c r="SDB114" s="4"/>
      <c r="SDC114" s="4"/>
      <c r="SDD114" s="4"/>
      <c r="SDE114" s="4"/>
      <c r="SDF114" s="4"/>
      <c r="SDG114" s="4"/>
      <c r="SDH114" s="4"/>
      <c r="SDI114" s="4"/>
      <c r="SDJ114" s="4"/>
      <c r="SDK114" s="4"/>
      <c r="SDL114" s="4"/>
      <c r="SDM114" s="4"/>
      <c r="SDN114" s="4"/>
      <c r="SDO114" s="4"/>
      <c r="SDP114" s="4"/>
      <c r="SDQ114" s="4"/>
      <c r="SDR114" s="4"/>
      <c r="SDS114" s="4"/>
      <c r="SDT114" s="4"/>
      <c r="SDU114" s="4"/>
      <c r="SDV114" s="4"/>
      <c r="SDW114" s="4"/>
      <c r="SDX114" s="4"/>
      <c r="SDY114" s="4"/>
      <c r="SDZ114" s="4"/>
      <c r="SEA114" s="4"/>
      <c r="SEB114" s="4"/>
      <c r="SEC114" s="4"/>
      <c r="SED114" s="4"/>
      <c r="SEE114" s="4"/>
      <c r="SEF114" s="4"/>
      <c r="SEG114" s="4"/>
      <c r="SEH114" s="4"/>
      <c r="SEI114" s="4"/>
      <c r="SEJ114" s="4"/>
      <c r="SEK114" s="4"/>
      <c r="SEL114" s="4"/>
      <c r="SEM114" s="4"/>
      <c r="SEN114" s="4"/>
      <c r="SEO114" s="4"/>
      <c r="SEP114" s="4"/>
      <c r="SEQ114" s="4"/>
      <c r="SER114" s="4"/>
      <c r="SES114" s="4"/>
      <c r="SET114" s="4"/>
      <c r="SEU114" s="4"/>
      <c r="SEV114" s="4"/>
      <c r="SEW114" s="4"/>
      <c r="SEX114" s="4"/>
      <c r="SEY114" s="4"/>
      <c r="SEZ114" s="4"/>
      <c r="SFA114" s="4"/>
      <c r="SFB114" s="4"/>
      <c r="SFC114" s="4"/>
      <c r="SFD114" s="4"/>
      <c r="SFE114" s="4"/>
      <c r="SFF114" s="4"/>
      <c r="SFG114" s="4"/>
      <c r="SFH114" s="4"/>
      <c r="SFI114" s="4"/>
      <c r="SFJ114" s="4"/>
      <c r="SFK114" s="4"/>
      <c r="SFL114" s="4"/>
      <c r="SFM114" s="4"/>
      <c r="SFN114" s="4"/>
      <c r="SFO114" s="4"/>
      <c r="SFP114" s="4"/>
      <c r="SFQ114" s="4"/>
      <c r="SFR114" s="4"/>
      <c r="SFS114" s="4"/>
      <c r="SFT114" s="4"/>
      <c r="SFU114" s="4"/>
      <c r="SFV114" s="4"/>
      <c r="SFW114" s="4"/>
      <c r="SFX114" s="4"/>
      <c r="SFY114" s="4"/>
      <c r="SFZ114" s="4"/>
      <c r="SGA114" s="4"/>
      <c r="SGB114" s="4"/>
      <c r="SGC114" s="4"/>
      <c r="SGD114" s="4"/>
      <c r="SGE114" s="4"/>
      <c r="SGF114" s="4"/>
      <c r="SGG114" s="4"/>
      <c r="SGH114" s="4"/>
      <c r="SGI114" s="4"/>
      <c r="SGJ114" s="4"/>
      <c r="SGK114" s="4"/>
      <c r="SGL114" s="4"/>
      <c r="SGM114" s="4"/>
      <c r="SGN114" s="4"/>
      <c r="SGO114" s="4"/>
      <c r="SGP114" s="4"/>
      <c r="SGQ114" s="4"/>
      <c r="SGR114" s="4"/>
      <c r="SGS114" s="4"/>
      <c r="SGT114" s="4"/>
      <c r="SGU114" s="4"/>
      <c r="SGV114" s="4"/>
      <c r="SGW114" s="4"/>
      <c r="SGX114" s="4"/>
      <c r="SGY114" s="4"/>
      <c r="SGZ114" s="4"/>
      <c r="SHA114" s="4"/>
      <c r="SHB114" s="4"/>
      <c r="SHC114" s="4"/>
      <c r="SHD114" s="4"/>
      <c r="SHE114" s="4"/>
      <c r="SHF114" s="4"/>
      <c r="SHG114" s="4"/>
      <c r="SHH114" s="4"/>
      <c r="SHI114" s="4"/>
      <c r="SHJ114" s="4"/>
      <c r="SHK114" s="4"/>
      <c r="SHL114" s="4"/>
      <c r="SHM114" s="4"/>
      <c r="SHN114" s="4"/>
      <c r="SHO114" s="4"/>
      <c r="SHP114" s="4"/>
      <c r="SHQ114" s="4"/>
      <c r="SHR114" s="4"/>
      <c r="SHS114" s="4"/>
      <c r="SHT114" s="4"/>
      <c r="SHU114" s="4"/>
      <c r="SHV114" s="4"/>
      <c r="SHW114" s="4"/>
      <c r="SHX114" s="4"/>
      <c r="SHY114" s="4"/>
      <c r="SHZ114" s="4"/>
      <c r="SIA114" s="4"/>
      <c r="SIB114" s="4"/>
      <c r="SIC114" s="4"/>
      <c r="SID114" s="4"/>
      <c r="SIE114" s="4"/>
      <c r="SIF114" s="4"/>
      <c r="SIG114" s="4"/>
      <c r="SIH114" s="4"/>
      <c r="SII114" s="4"/>
      <c r="SIJ114" s="4"/>
      <c r="SIK114" s="4"/>
      <c r="SIL114" s="4"/>
      <c r="SIM114" s="4"/>
      <c r="SIN114" s="4"/>
      <c r="SIO114" s="4"/>
      <c r="SIP114" s="4"/>
      <c r="SIQ114" s="4"/>
      <c r="SIR114" s="4"/>
      <c r="SIS114" s="4"/>
      <c r="SIT114" s="4"/>
      <c r="SIU114" s="4"/>
      <c r="SIV114" s="4"/>
      <c r="SIW114" s="4"/>
      <c r="SIX114" s="4"/>
      <c r="SIY114" s="4"/>
      <c r="SIZ114" s="4"/>
      <c r="SJA114" s="4"/>
      <c r="SJB114" s="4"/>
      <c r="SJC114" s="4"/>
      <c r="SJD114" s="4"/>
      <c r="SJE114" s="4"/>
      <c r="SJF114" s="4"/>
      <c r="SJG114" s="4"/>
      <c r="SJH114" s="4"/>
      <c r="SJI114" s="4"/>
      <c r="SJJ114" s="4"/>
      <c r="SJK114" s="4"/>
      <c r="SJL114" s="4"/>
      <c r="SJM114" s="4"/>
      <c r="SJN114" s="4"/>
      <c r="SJO114" s="4"/>
      <c r="SJP114" s="4"/>
      <c r="SJQ114" s="4"/>
      <c r="SJR114" s="4"/>
      <c r="SJS114" s="4"/>
      <c r="SJT114" s="4"/>
      <c r="SJU114" s="4"/>
      <c r="SJV114" s="4"/>
      <c r="SJW114" s="4"/>
      <c r="SJX114" s="4"/>
      <c r="SJY114" s="4"/>
      <c r="SJZ114" s="4"/>
      <c r="SKA114" s="4"/>
      <c r="SKB114" s="4"/>
      <c r="SKC114" s="4"/>
      <c r="SKD114" s="4"/>
      <c r="SKE114" s="4"/>
      <c r="SKF114" s="4"/>
      <c r="SKG114" s="4"/>
      <c r="SKH114" s="4"/>
      <c r="SKI114" s="4"/>
      <c r="SKJ114" s="4"/>
      <c r="SKK114" s="4"/>
      <c r="SKL114" s="4"/>
      <c r="SKM114" s="4"/>
      <c r="SKN114" s="4"/>
      <c r="SKO114" s="4"/>
      <c r="SKP114" s="4"/>
      <c r="SKQ114" s="4"/>
      <c r="SKR114" s="4"/>
      <c r="SKS114" s="4"/>
      <c r="SKT114" s="4"/>
      <c r="SKU114" s="4"/>
      <c r="SKV114" s="4"/>
      <c r="SKW114" s="4"/>
      <c r="SKX114" s="4"/>
      <c r="SKY114" s="4"/>
      <c r="SKZ114" s="4"/>
      <c r="SLA114" s="4"/>
      <c r="SLB114" s="4"/>
      <c r="SLC114" s="4"/>
      <c r="SLD114" s="4"/>
      <c r="SLE114" s="4"/>
      <c r="SLF114" s="4"/>
      <c r="SLG114" s="4"/>
      <c r="SLH114" s="4"/>
      <c r="SLI114" s="4"/>
      <c r="SLJ114" s="4"/>
      <c r="SLK114" s="4"/>
      <c r="SLL114" s="4"/>
      <c r="SLM114" s="4"/>
      <c r="SLN114" s="4"/>
      <c r="SLO114" s="4"/>
      <c r="SLP114" s="4"/>
      <c r="SLQ114" s="4"/>
      <c r="SLR114" s="4"/>
      <c r="SLS114" s="4"/>
      <c r="SLT114" s="4"/>
      <c r="SLU114" s="4"/>
      <c r="SLV114" s="4"/>
      <c r="SLW114" s="4"/>
      <c r="SLX114" s="4"/>
      <c r="SLY114" s="4"/>
      <c r="SLZ114" s="4"/>
      <c r="SMA114" s="4"/>
      <c r="SMB114" s="4"/>
      <c r="SMC114" s="4"/>
      <c r="SMD114" s="4"/>
      <c r="SME114" s="4"/>
      <c r="SMF114" s="4"/>
      <c r="SMG114" s="4"/>
      <c r="SMH114" s="4"/>
      <c r="SMI114" s="4"/>
      <c r="SMJ114" s="4"/>
      <c r="SMK114" s="4"/>
      <c r="SML114" s="4"/>
      <c r="SMM114" s="4"/>
      <c r="SMN114" s="4"/>
      <c r="SMO114" s="4"/>
      <c r="SMP114" s="4"/>
      <c r="SMQ114" s="4"/>
      <c r="SMR114" s="4"/>
      <c r="SMS114" s="4"/>
      <c r="SMT114" s="4"/>
      <c r="SMU114" s="4"/>
      <c r="SMV114" s="4"/>
      <c r="SMW114" s="4"/>
      <c r="SMX114" s="4"/>
      <c r="SMY114" s="4"/>
      <c r="SMZ114" s="4"/>
      <c r="SNA114" s="4"/>
      <c r="SNB114" s="4"/>
      <c r="SNC114" s="4"/>
      <c r="SND114" s="4"/>
      <c r="SNE114" s="4"/>
      <c r="SNF114" s="4"/>
      <c r="SNG114" s="4"/>
      <c r="SNH114" s="4"/>
      <c r="SNI114" s="4"/>
      <c r="SNJ114" s="4"/>
      <c r="SNK114" s="4"/>
      <c r="SNL114" s="4"/>
      <c r="SNM114" s="4"/>
      <c r="SNN114" s="4"/>
      <c r="SNO114" s="4"/>
      <c r="SNP114" s="4"/>
      <c r="SNQ114" s="4"/>
      <c r="SNR114" s="4"/>
      <c r="SNS114" s="4"/>
      <c r="SNT114" s="4"/>
      <c r="SNU114" s="4"/>
      <c r="SNV114" s="4"/>
      <c r="SNW114" s="4"/>
      <c r="SNX114" s="4"/>
      <c r="SNY114" s="4"/>
      <c r="SNZ114" s="4"/>
      <c r="SOA114" s="4"/>
      <c r="SOB114" s="4"/>
      <c r="SOC114" s="4"/>
      <c r="SOD114" s="4"/>
      <c r="SOE114" s="4"/>
      <c r="SOF114" s="4"/>
      <c r="SOG114" s="4"/>
      <c r="SOH114" s="4"/>
      <c r="SOI114" s="4"/>
      <c r="SOJ114" s="4"/>
      <c r="SOK114" s="4"/>
      <c r="SOL114" s="4"/>
      <c r="SOM114" s="4"/>
      <c r="SON114" s="4"/>
      <c r="SOO114" s="4"/>
      <c r="SOP114" s="4"/>
      <c r="SOQ114" s="4"/>
      <c r="SOR114" s="4"/>
      <c r="SOS114" s="4"/>
      <c r="SOT114" s="4"/>
      <c r="SOU114" s="4"/>
      <c r="SOV114" s="4"/>
      <c r="SOW114" s="4"/>
      <c r="SOX114" s="4"/>
      <c r="SOY114" s="4"/>
      <c r="SOZ114" s="4"/>
      <c r="SPA114" s="4"/>
      <c r="SPB114" s="4"/>
      <c r="SPC114" s="4"/>
      <c r="SPD114" s="4"/>
      <c r="SPE114" s="4"/>
      <c r="SPF114" s="4"/>
      <c r="SPG114" s="4"/>
      <c r="SPH114" s="4"/>
      <c r="SPI114" s="4"/>
      <c r="SPJ114" s="4"/>
      <c r="SPK114" s="4"/>
      <c r="SPL114" s="4"/>
      <c r="SPM114" s="4"/>
      <c r="SPN114" s="4"/>
      <c r="SPO114" s="4"/>
      <c r="SPP114" s="4"/>
      <c r="SPQ114" s="4"/>
      <c r="SPR114" s="4"/>
      <c r="SPS114" s="4"/>
      <c r="SPT114" s="4"/>
      <c r="SPU114" s="4"/>
      <c r="SPV114" s="4"/>
      <c r="SPW114" s="4"/>
      <c r="SPX114" s="4"/>
      <c r="SPY114" s="4"/>
      <c r="SPZ114" s="4"/>
      <c r="SQA114" s="4"/>
      <c r="SQB114" s="4"/>
      <c r="SQC114" s="4"/>
      <c r="SQD114" s="4"/>
      <c r="SQE114" s="4"/>
      <c r="SQF114" s="4"/>
      <c r="SQG114" s="4"/>
      <c r="SQH114" s="4"/>
      <c r="SQI114" s="4"/>
      <c r="SQJ114" s="4"/>
      <c r="SQK114" s="4"/>
      <c r="SQL114" s="4"/>
      <c r="SQM114" s="4"/>
      <c r="SQN114" s="4"/>
      <c r="SQO114" s="4"/>
      <c r="SQP114" s="4"/>
      <c r="SQQ114" s="4"/>
      <c r="SQR114" s="4"/>
      <c r="SQS114" s="4"/>
      <c r="SQT114" s="4"/>
      <c r="SQU114" s="4"/>
      <c r="SQV114" s="4"/>
      <c r="SQW114" s="4"/>
      <c r="SQX114" s="4"/>
      <c r="SQY114" s="4"/>
      <c r="SQZ114" s="4"/>
      <c r="SRA114" s="4"/>
      <c r="SRB114" s="4"/>
      <c r="SRC114" s="4"/>
      <c r="SRD114" s="4"/>
      <c r="SRE114" s="4"/>
      <c r="SRF114" s="4"/>
      <c r="SRG114" s="4"/>
      <c r="SRH114" s="4"/>
      <c r="SRI114" s="4"/>
      <c r="SRJ114" s="4"/>
      <c r="SRK114" s="4"/>
      <c r="SRL114" s="4"/>
      <c r="SRM114" s="4"/>
      <c r="SRN114" s="4"/>
      <c r="SRO114" s="4"/>
      <c r="SRP114" s="4"/>
      <c r="SRQ114" s="4"/>
      <c r="SRR114" s="4"/>
      <c r="SRS114" s="4"/>
      <c r="SRT114" s="4"/>
      <c r="SRU114" s="4"/>
      <c r="SRV114" s="4"/>
      <c r="SRW114" s="4"/>
      <c r="SRX114" s="4"/>
      <c r="SRY114" s="4"/>
      <c r="SRZ114" s="4"/>
      <c r="SSA114" s="4"/>
      <c r="SSB114" s="4"/>
      <c r="SSC114" s="4"/>
      <c r="SSD114" s="4"/>
      <c r="SSE114" s="4"/>
      <c r="SSF114" s="4"/>
      <c r="SSG114" s="4"/>
      <c r="SSH114" s="4"/>
      <c r="SSI114" s="4"/>
      <c r="SSJ114" s="4"/>
      <c r="SSK114" s="4"/>
      <c r="SSL114" s="4"/>
      <c r="SSM114" s="4"/>
      <c r="SSN114" s="4"/>
      <c r="SSO114" s="4"/>
      <c r="SSP114" s="4"/>
      <c r="SSQ114" s="4"/>
      <c r="SSR114" s="4"/>
      <c r="SSS114" s="4"/>
      <c r="SST114" s="4"/>
      <c r="SSU114" s="4"/>
      <c r="SSV114" s="4"/>
      <c r="SSW114" s="4"/>
      <c r="SSX114" s="4"/>
      <c r="SSY114" s="4"/>
      <c r="SSZ114" s="4"/>
      <c r="STA114" s="4"/>
      <c r="STB114" s="4"/>
      <c r="STC114" s="4"/>
      <c r="STD114" s="4"/>
      <c r="STE114" s="4"/>
      <c r="STF114" s="4"/>
      <c r="STG114" s="4"/>
      <c r="STH114" s="4"/>
      <c r="STI114" s="4"/>
      <c r="STJ114" s="4"/>
      <c r="STK114" s="4"/>
      <c r="STL114" s="4"/>
      <c r="STM114" s="4"/>
      <c r="STN114" s="4"/>
      <c r="STO114" s="4"/>
      <c r="STP114" s="4"/>
      <c r="STQ114" s="4"/>
      <c r="STR114" s="4"/>
      <c r="STS114" s="4"/>
      <c r="STT114" s="4"/>
      <c r="STU114" s="4"/>
      <c r="STV114" s="4"/>
      <c r="STW114" s="4"/>
      <c r="STX114" s="4"/>
      <c r="STY114" s="4"/>
      <c r="STZ114" s="4"/>
      <c r="SUA114" s="4"/>
      <c r="SUB114" s="4"/>
      <c r="SUC114" s="4"/>
      <c r="SUD114" s="4"/>
      <c r="SUE114" s="4"/>
      <c r="SUF114" s="4"/>
      <c r="SUG114" s="4"/>
      <c r="SUH114" s="4"/>
      <c r="SUI114" s="4"/>
      <c r="SUJ114" s="4"/>
      <c r="SUK114" s="4"/>
      <c r="SUL114" s="4"/>
      <c r="SUM114" s="4"/>
      <c r="SUN114" s="4"/>
      <c r="SUO114" s="4"/>
      <c r="SUP114" s="4"/>
      <c r="SUQ114" s="4"/>
      <c r="SUR114" s="4"/>
      <c r="SUS114" s="4"/>
      <c r="SUT114" s="4"/>
      <c r="SUU114" s="4"/>
      <c r="SUV114" s="4"/>
      <c r="SUW114" s="4"/>
      <c r="SUX114" s="4"/>
      <c r="SUY114" s="4"/>
      <c r="SUZ114" s="4"/>
      <c r="SVA114" s="4"/>
      <c r="SVB114" s="4"/>
      <c r="SVC114" s="4"/>
      <c r="SVD114" s="4"/>
      <c r="SVE114" s="4"/>
      <c r="SVF114" s="4"/>
      <c r="SVG114" s="4"/>
      <c r="SVH114" s="4"/>
      <c r="SVI114" s="4"/>
      <c r="SVJ114" s="4"/>
      <c r="SVK114" s="4"/>
      <c r="SVL114" s="4"/>
      <c r="SVM114" s="4"/>
      <c r="SVN114" s="4"/>
      <c r="SVO114" s="4"/>
      <c r="SVP114" s="4"/>
      <c r="SVQ114" s="4"/>
      <c r="SVR114" s="4"/>
      <c r="SVS114" s="4"/>
      <c r="SVT114" s="4"/>
      <c r="SVU114" s="4"/>
      <c r="SVV114" s="4"/>
      <c r="SVW114" s="4"/>
      <c r="SVX114" s="4"/>
      <c r="SVY114" s="4"/>
      <c r="SVZ114" s="4"/>
      <c r="SWA114" s="4"/>
      <c r="SWB114" s="4"/>
      <c r="SWC114" s="4"/>
      <c r="SWD114" s="4"/>
      <c r="SWE114" s="4"/>
      <c r="SWF114" s="4"/>
      <c r="SWG114" s="4"/>
      <c r="SWH114" s="4"/>
      <c r="SWI114" s="4"/>
      <c r="SWJ114" s="4"/>
      <c r="SWK114" s="4"/>
      <c r="SWL114" s="4"/>
      <c r="SWM114" s="4"/>
      <c r="SWN114" s="4"/>
      <c r="SWO114" s="4"/>
      <c r="SWP114" s="4"/>
      <c r="SWQ114" s="4"/>
      <c r="SWR114" s="4"/>
      <c r="SWS114" s="4"/>
      <c r="SWT114" s="4"/>
      <c r="SWU114" s="4"/>
      <c r="SWV114" s="4"/>
      <c r="SWW114" s="4"/>
      <c r="SWX114" s="4"/>
      <c r="SWY114" s="4"/>
      <c r="SWZ114" s="4"/>
      <c r="SXA114" s="4"/>
      <c r="SXB114" s="4"/>
      <c r="SXC114" s="4"/>
      <c r="SXD114" s="4"/>
      <c r="SXE114" s="4"/>
      <c r="SXF114" s="4"/>
      <c r="SXG114" s="4"/>
      <c r="SXH114" s="4"/>
      <c r="SXI114" s="4"/>
      <c r="SXJ114" s="4"/>
      <c r="SXK114" s="4"/>
      <c r="SXL114" s="4"/>
      <c r="SXM114" s="4"/>
      <c r="SXN114" s="4"/>
      <c r="SXO114" s="4"/>
      <c r="SXP114" s="4"/>
      <c r="SXQ114" s="4"/>
      <c r="SXR114" s="4"/>
      <c r="SXS114" s="4"/>
      <c r="SXT114" s="4"/>
      <c r="SXU114" s="4"/>
      <c r="SXV114" s="4"/>
      <c r="SXW114" s="4"/>
      <c r="SXX114" s="4"/>
      <c r="SXY114" s="4"/>
      <c r="SXZ114" s="4"/>
      <c r="SYA114" s="4"/>
      <c r="SYB114" s="4"/>
      <c r="SYC114" s="4"/>
      <c r="SYD114" s="4"/>
      <c r="SYE114" s="4"/>
      <c r="SYF114" s="4"/>
      <c r="SYG114" s="4"/>
      <c r="SYH114" s="4"/>
      <c r="SYI114" s="4"/>
      <c r="SYJ114" s="4"/>
      <c r="SYK114" s="4"/>
      <c r="SYL114" s="4"/>
      <c r="SYM114" s="4"/>
      <c r="SYN114" s="4"/>
      <c r="SYO114" s="4"/>
      <c r="SYP114" s="4"/>
      <c r="SYQ114" s="4"/>
      <c r="SYR114" s="4"/>
      <c r="SYS114" s="4"/>
      <c r="SYT114" s="4"/>
      <c r="SYU114" s="4"/>
      <c r="SYV114" s="4"/>
      <c r="SYW114" s="4"/>
      <c r="SYX114" s="4"/>
      <c r="SYY114" s="4"/>
      <c r="SYZ114" s="4"/>
      <c r="SZA114" s="4"/>
      <c r="SZB114" s="4"/>
      <c r="SZC114" s="4"/>
      <c r="SZD114" s="4"/>
      <c r="SZE114" s="4"/>
      <c r="SZF114" s="4"/>
      <c r="SZG114" s="4"/>
      <c r="SZH114" s="4"/>
      <c r="SZI114" s="4"/>
      <c r="SZJ114" s="4"/>
      <c r="SZK114" s="4"/>
      <c r="SZL114" s="4"/>
      <c r="SZM114" s="4"/>
      <c r="SZN114" s="4"/>
      <c r="SZO114" s="4"/>
      <c r="SZP114" s="4"/>
      <c r="SZQ114" s="4"/>
      <c r="SZR114" s="4"/>
      <c r="SZS114" s="4"/>
      <c r="SZT114" s="4"/>
      <c r="SZU114" s="4"/>
      <c r="SZV114" s="4"/>
      <c r="SZW114" s="4"/>
      <c r="SZX114" s="4"/>
      <c r="SZY114" s="4"/>
      <c r="SZZ114" s="4"/>
      <c r="TAA114" s="4"/>
      <c r="TAB114" s="4"/>
      <c r="TAC114" s="4"/>
      <c r="TAD114" s="4"/>
      <c r="TAE114" s="4"/>
      <c r="TAF114" s="4"/>
      <c r="TAG114" s="4"/>
      <c r="TAH114" s="4"/>
      <c r="TAI114" s="4"/>
      <c r="TAJ114" s="4"/>
      <c r="TAK114" s="4"/>
      <c r="TAL114" s="4"/>
      <c r="TAM114" s="4"/>
      <c r="TAN114" s="4"/>
      <c r="TAO114" s="4"/>
      <c r="TAP114" s="4"/>
      <c r="TAQ114" s="4"/>
      <c r="TAR114" s="4"/>
      <c r="TAS114" s="4"/>
      <c r="TAT114" s="4"/>
      <c r="TAU114" s="4"/>
      <c r="TAV114" s="4"/>
      <c r="TAW114" s="4"/>
      <c r="TAX114" s="4"/>
      <c r="TAY114" s="4"/>
      <c r="TAZ114" s="4"/>
      <c r="TBA114" s="4"/>
      <c r="TBB114" s="4"/>
      <c r="TBC114" s="4"/>
      <c r="TBD114" s="4"/>
      <c r="TBE114" s="4"/>
      <c r="TBF114" s="4"/>
      <c r="TBG114" s="4"/>
      <c r="TBH114" s="4"/>
      <c r="TBI114" s="4"/>
      <c r="TBJ114" s="4"/>
      <c r="TBK114" s="4"/>
      <c r="TBL114" s="4"/>
      <c r="TBM114" s="4"/>
      <c r="TBN114" s="4"/>
      <c r="TBO114" s="4"/>
      <c r="TBP114" s="4"/>
      <c r="TBQ114" s="4"/>
      <c r="TBR114" s="4"/>
      <c r="TBS114" s="4"/>
      <c r="TBT114" s="4"/>
      <c r="TBU114" s="4"/>
      <c r="TBV114" s="4"/>
      <c r="TBW114" s="4"/>
      <c r="TBX114" s="4"/>
      <c r="TBY114" s="4"/>
      <c r="TBZ114" s="4"/>
      <c r="TCA114" s="4"/>
      <c r="TCB114" s="4"/>
      <c r="TCC114" s="4"/>
      <c r="TCD114" s="4"/>
      <c r="TCE114" s="4"/>
      <c r="TCF114" s="4"/>
      <c r="TCG114" s="4"/>
      <c r="TCH114" s="4"/>
      <c r="TCI114" s="4"/>
      <c r="TCJ114" s="4"/>
      <c r="TCK114" s="4"/>
      <c r="TCL114" s="4"/>
      <c r="TCM114" s="4"/>
      <c r="TCN114" s="4"/>
      <c r="TCO114" s="4"/>
      <c r="TCP114" s="4"/>
      <c r="TCQ114" s="4"/>
      <c r="TCR114" s="4"/>
      <c r="TCS114" s="4"/>
      <c r="TCT114" s="4"/>
      <c r="TCU114" s="4"/>
      <c r="TCV114" s="4"/>
      <c r="TCW114" s="4"/>
      <c r="TCX114" s="4"/>
      <c r="TCY114" s="4"/>
      <c r="TCZ114" s="4"/>
      <c r="TDA114" s="4"/>
      <c r="TDB114" s="4"/>
      <c r="TDC114" s="4"/>
      <c r="TDD114" s="4"/>
      <c r="TDE114" s="4"/>
      <c r="TDF114" s="4"/>
      <c r="TDG114" s="4"/>
      <c r="TDH114" s="4"/>
      <c r="TDI114" s="4"/>
      <c r="TDJ114" s="4"/>
      <c r="TDK114" s="4"/>
      <c r="TDL114" s="4"/>
      <c r="TDM114" s="4"/>
      <c r="TDN114" s="4"/>
      <c r="TDO114" s="4"/>
      <c r="TDP114" s="4"/>
      <c r="TDQ114" s="4"/>
      <c r="TDR114" s="4"/>
      <c r="TDS114" s="4"/>
      <c r="TDT114" s="4"/>
      <c r="TDU114" s="4"/>
      <c r="TDV114" s="4"/>
      <c r="TDW114" s="4"/>
      <c r="TDX114" s="4"/>
      <c r="TDY114" s="4"/>
      <c r="TDZ114" s="4"/>
      <c r="TEA114" s="4"/>
      <c r="TEB114" s="4"/>
      <c r="TEC114" s="4"/>
      <c r="TED114" s="4"/>
      <c r="TEE114" s="4"/>
      <c r="TEF114" s="4"/>
      <c r="TEG114" s="4"/>
      <c r="TEH114" s="4"/>
      <c r="TEI114" s="4"/>
      <c r="TEJ114" s="4"/>
      <c r="TEK114" s="4"/>
      <c r="TEL114" s="4"/>
      <c r="TEM114" s="4"/>
      <c r="TEN114" s="4"/>
      <c r="TEO114" s="4"/>
      <c r="TEP114" s="4"/>
      <c r="TEQ114" s="4"/>
      <c r="TER114" s="4"/>
      <c r="TES114" s="4"/>
      <c r="TET114" s="4"/>
      <c r="TEU114" s="4"/>
      <c r="TEV114" s="4"/>
      <c r="TEW114" s="4"/>
      <c r="TEX114" s="4"/>
      <c r="TEY114" s="4"/>
      <c r="TEZ114" s="4"/>
      <c r="TFA114" s="4"/>
      <c r="TFB114" s="4"/>
      <c r="TFC114" s="4"/>
      <c r="TFD114" s="4"/>
      <c r="TFE114" s="4"/>
      <c r="TFF114" s="4"/>
      <c r="TFG114" s="4"/>
      <c r="TFH114" s="4"/>
      <c r="TFI114" s="4"/>
      <c r="TFJ114" s="4"/>
      <c r="TFK114" s="4"/>
      <c r="TFL114" s="4"/>
      <c r="TFM114" s="4"/>
      <c r="TFN114" s="4"/>
      <c r="TFO114" s="4"/>
      <c r="TFP114" s="4"/>
      <c r="TFQ114" s="4"/>
      <c r="TFR114" s="4"/>
      <c r="TFS114" s="4"/>
      <c r="TFT114" s="4"/>
      <c r="TFU114" s="4"/>
      <c r="TFV114" s="4"/>
      <c r="TFW114" s="4"/>
      <c r="TFX114" s="4"/>
      <c r="TFY114" s="4"/>
      <c r="TFZ114" s="4"/>
      <c r="TGA114" s="4"/>
      <c r="TGB114" s="4"/>
      <c r="TGC114" s="4"/>
      <c r="TGD114" s="4"/>
      <c r="TGE114" s="4"/>
      <c r="TGF114" s="4"/>
      <c r="TGG114" s="4"/>
      <c r="TGH114" s="4"/>
      <c r="TGI114" s="4"/>
      <c r="TGJ114" s="4"/>
      <c r="TGK114" s="4"/>
      <c r="TGL114" s="4"/>
      <c r="TGM114" s="4"/>
      <c r="TGN114" s="4"/>
      <c r="TGO114" s="4"/>
      <c r="TGP114" s="4"/>
      <c r="TGQ114" s="4"/>
      <c r="TGR114" s="4"/>
      <c r="TGS114" s="4"/>
      <c r="TGT114" s="4"/>
      <c r="TGU114" s="4"/>
      <c r="TGV114" s="4"/>
      <c r="TGW114" s="4"/>
      <c r="TGX114" s="4"/>
      <c r="TGY114" s="4"/>
      <c r="TGZ114" s="4"/>
      <c r="THA114" s="4"/>
      <c r="THB114" s="4"/>
      <c r="THC114" s="4"/>
      <c r="THD114" s="4"/>
      <c r="THE114" s="4"/>
      <c r="THF114" s="4"/>
      <c r="THG114" s="4"/>
      <c r="THH114" s="4"/>
      <c r="THI114" s="4"/>
      <c r="THJ114" s="4"/>
      <c r="THK114" s="4"/>
      <c r="THL114" s="4"/>
      <c r="THM114" s="4"/>
      <c r="THN114" s="4"/>
      <c r="THO114" s="4"/>
      <c r="THP114" s="4"/>
      <c r="THQ114" s="4"/>
      <c r="THR114" s="4"/>
      <c r="THS114" s="4"/>
      <c r="THT114" s="4"/>
      <c r="THU114" s="4"/>
      <c r="THV114" s="4"/>
      <c r="THW114" s="4"/>
      <c r="THX114" s="4"/>
      <c r="THY114" s="4"/>
      <c r="THZ114" s="4"/>
      <c r="TIA114" s="4"/>
      <c r="TIB114" s="4"/>
      <c r="TIC114" s="4"/>
      <c r="TID114" s="4"/>
      <c r="TIE114" s="4"/>
      <c r="TIF114" s="4"/>
      <c r="TIG114" s="4"/>
      <c r="TIH114" s="4"/>
      <c r="TII114" s="4"/>
      <c r="TIJ114" s="4"/>
      <c r="TIK114" s="4"/>
      <c r="TIL114" s="4"/>
      <c r="TIM114" s="4"/>
      <c r="TIN114" s="4"/>
      <c r="TIO114" s="4"/>
      <c r="TIP114" s="4"/>
      <c r="TIQ114" s="4"/>
      <c r="TIR114" s="4"/>
      <c r="TIS114" s="4"/>
      <c r="TIT114" s="4"/>
      <c r="TIU114" s="4"/>
      <c r="TIV114" s="4"/>
      <c r="TIW114" s="4"/>
      <c r="TIX114" s="4"/>
      <c r="TIY114" s="4"/>
      <c r="TIZ114" s="4"/>
      <c r="TJA114" s="4"/>
      <c r="TJB114" s="4"/>
      <c r="TJC114" s="4"/>
      <c r="TJD114" s="4"/>
      <c r="TJE114" s="4"/>
      <c r="TJF114" s="4"/>
      <c r="TJG114" s="4"/>
      <c r="TJH114" s="4"/>
      <c r="TJI114" s="4"/>
      <c r="TJJ114" s="4"/>
      <c r="TJK114" s="4"/>
      <c r="TJL114" s="4"/>
      <c r="TJM114" s="4"/>
      <c r="TJN114" s="4"/>
      <c r="TJO114" s="4"/>
      <c r="TJP114" s="4"/>
      <c r="TJQ114" s="4"/>
      <c r="TJR114" s="4"/>
      <c r="TJS114" s="4"/>
      <c r="TJT114" s="4"/>
      <c r="TJU114" s="4"/>
      <c r="TJV114" s="4"/>
      <c r="TJW114" s="4"/>
      <c r="TJX114" s="4"/>
      <c r="TJY114" s="4"/>
      <c r="TJZ114" s="4"/>
      <c r="TKA114" s="4"/>
      <c r="TKB114" s="4"/>
      <c r="TKC114" s="4"/>
      <c r="TKD114" s="4"/>
      <c r="TKE114" s="4"/>
      <c r="TKF114" s="4"/>
      <c r="TKG114" s="4"/>
      <c r="TKH114" s="4"/>
      <c r="TKI114" s="4"/>
      <c r="TKJ114" s="4"/>
      <c r="TKK114" s="4"/>
      <c r="TKL114" s="4"/>
      <c r="TKM114" s="4"/>
      <c r="TKN114" s="4"/>
      <c r="TKO114" s="4"/>
      <c r="TKP114" s="4"/>
      <c r="TKQ114" s="4"/>
      <c r="TKR114" s="4"/>
      <c r="TKS114" s="4"/>
      <c r="TKT114" s="4"/>
      <c r="TKU114" s="4"/>
      <c r="TKV114" s="4"/>
      <c r="TKW114" s="4"/>
      <c r="TKX114" s="4"/>
      <c r="TKY114" s="4"/>
      <c r="TKZ114" s="4"/>
      <c r="TLA114" s="4"/>
      <c r="TLB114" s="4"/>
      <c r="TLC114" s="4"/>
      <c r="TLD114" s="4"/>
      <c r="TLE114" s="4"/>
      <c r="TLF114" s="4"/>
      <c r="TLG114" s="4"/>
      <c r="TLH114" s="4"/>
      <c r="TLI114" s="4"/>
      <c r="TLJ114" s="4"/>
      <c r="TLK114" s="4"/>
      <c r="TLL114" s="4"/>
      <c r="TLM114" s="4"/>
      <c r="TLN114" s="4"/>
      <c r="TLO114" s="4"/>
      <c r="TLP114" s="4"/>
      <c r="TLQ114" s="4"/>
      <c r="TLR114" s="4"/>
      <c r="TLS114" s="4"/>
      <c r="TLT114" s="4"/>
      <c r="TLU114" s="4"/>
      <c r="TLV114" s="4"/>
      <c r="TLW114" s="4"/>
      <c r="TLX114" s="4"/>
      <c r="TLY114" s="4"/>
      <c r="TLZ114" s="4"/>
      <c r="TMA114" s="4"/>
      <c r="TMB114" s="4"/>
      <c r="TMC114" s="4"/>
      <c r="TMD114" s="4"/>
      <c r="TME114" s="4"/>
      <c r="TMF114" s="4"/>
      <c r="TMG114" s="4"/>
      <c r="TMH114" s="4"/>
      <c r="TMI114" s="4"/>
      <c r="TMJ114" s="4"/>
      <c r="TMK114" s="4"/>
      <c r="TML114" s="4"/>
      <c r="TMM114" s="4"/>
      <c r="TMN114" s="4"/>
      <c r="TMO114" s="4"/>
      <c r="TMP114" s="4"/>
      <c r="TMQ114" s="4"/>
      <c r="TMR114" s="4"/>
      <c r="TMS114" s="4"/>
      <c r="TMT114" s="4"/>
      <c r="TMU114" s="4"/>
      <c r="TMV114" s="4"/>
      <c r="TMW114" s="4"/>
      <c r="TMX114" s="4"/>
      <c r="TMY114" s="4"/>
      <c r="TMZ114" s="4"/>
      <c r="TNA114" s="4"/>
      <c r="TNB114" s="4"/>
      <c r="TNC114" s="4"/>
      <c r="TND114" s="4"/>
      <c r="TNE114" s="4"/>
      <c r="TNF114" s="4"/>
      <c r="TNG114" s="4"/>
      <c r="TNH114" s="4"/>
      <c r="TNI114" s="4"/>
      <c r="TNJ114" s="4"/>
      <c r="TNK114" s="4"/>
      <c r="TNL114" s="4"/>
      <c r="TNM114" s="4"/>
      <c r="TNN114" s="4"/>
      <c r="TNO114" s="4"/>
      <c r="TNP114" s="4"/>
      <c r="TNQ114" s="4"/>
      <c r="TNR114" s="4"/>
      <c r="TNS114" s="4"/>
      <c r="TNT114" s="4"/>
      <c r="TNU114" s="4"/>
      <c r="TNV114" s="4"/>
      <c r="TNW114" s="4"/>
      <c r="TNX114" s="4"/>
      <c r="TNY114" s="4"/>
      <c r="TNZ114" s="4"/>
      <c r="TOA114" s="4"/>
      <c r="TOB114" s="4"/>
      <c r="TOC114" s="4"/>
      <c r="TOD114" s="4"/>
      <c r="TOE114" s="4"/>
      <c r="TOF114" s="4"/>
      <c r="TOG114" s="4"/>
      <c r="TOH114" s="4"/>
      <c r="TOI114" s="4"/>
      <c r="TOJ114" s="4"/>
      <c r="TOK114" s="4"/>
      <c r="TOL114" s="4"/>
      <c r="TOM114" s="4"/>
      <c r="TON114" s="4"/>
      <c r="TOO114" s="4"/>
      <c r="TOP114" s="4"/>
      <c r="TOQ114" s="4"/>
      <c r="TOR114" s="4"/>
      <c r="TOS114" s="4"/>
      <c r="TOT114" s="4"/>
      <c r="TOU114" s="4"/>
      <c r="TOV114" s="4"/>
      <c r="TOW114" s="4"/>
      <c r="TOX114" s="4"/>
      <c r="TOY114" s="4"/>
      <c r="TOZ114" s="4"/>
      <c r="TPA114" s="4"/>
      <c r="TPB114" s="4"/>
      <c r="TPC114" s="4"/>
      <c r="TPD114" s="4"/>
      <c r="TPE114" s="4"/>
      <c r="TPF114" s="4"/>
      <c r="TPG114" s="4"/>
      <c r="TPH114" s="4"/>
      <c r="TPI114" s="4"/>
      <c r="TPJ114" s="4"/>
      <c r="TPK114" s="4"/>
      <c r="TPL114" s="4"/>
      <c r="TPM114" s="4"/>
      <c r="TPN114" s="4"/>
      <c r="TPO114" s="4"/>
      <c r="TPP114" s="4"/>
      <c r="TPQ114" s="4"/>
      <c r="TPR114" s="4"/>
      <c r="TPS114" s="4"/>
      <c r="TPT114" s="4"/>
      <c r="TPU114" s="4"/>
      <c r="TPV114" s="4"/>
      <c r="TPW114" s="4"/>
      <c r="TPX114" s="4"/>
      <c r="TPY114" s="4"/>
      <c r="TPZ114" s="4"/>
      <c r="TQA114" s="4"/>
      <c r="TQB114" s="4"/>
      <c r="TQC114" s="4"/>
      <c r="TQD114" s="4"/>
      <c r="TQE114" s="4"/>
      <c r="TQF114" s="4"/>
      <c r="TQG114" s="4"/>
      <c r="TQH114" s="4"/>
      <c r="TQI114" s="4"/>
      <c r="TQJ114" s="4"/>
      <c r="TQK114" s="4"/>
      <c r="TQL114" s="4"/>
      <c r="TQM114" s="4"/>
      <c r="TQN114" s="4"/>
      <c r="TQO114" s="4"/>
      <c r="TQP114" s="4"/>
      <c r="TQQ114" s="4"/>
      <c r="TQR114" s="4"/>
      <c r="TQS114" s="4"/>
      <c r="TQT114" s="4"/>
      <c r="TQU114" s="4"/>
      <c r="TQV114" s="4"/>
      <c r="TQW114" s="4"/>
      <c r="TQX114" s="4"/>
      <c r="TQY114" s="4"/>
      <c r="TQZ114" s="4"/>
      <c r="TRA114" s="4"/>
      <c r="TRB114" s="4"/>
      <c r="TRC114" s="4"/>
      <c r="TRD114" s="4"/>
      <c r="TRE114" s="4"/>
      <c r="TRF114" s="4"/>
      <c r="TRG114" s="4"/>
      <c r="TRH114" s="4"/>
      <c r="TRI114" s="4"/>
      <c r="TRJ114" s="4"/>
      <c r="TRK114" s="4"/>
      <c r="TRL114" s="4"/>
      <c r="TRM114" s="4"/>
      <c r="TRN114" s="4"/>
      <c r="TRO114" s="4"/>
      <c r="TRP114" s="4"/>
      <c r="TRQ114" s="4"/>
      <c r="TRR114" s="4"/>
      <c r="TRS114" s="4"/>
      <c r="TRT114" s="4"/>
      <c r="TRU114" s="4"/>
      <c r="TRV114" s="4"/>
      <c r="TRW114" s="4"/>
      <c r="TRX114" s="4"/>
      <c r="TRY114" s="4"/>
      <c r="TRZ114" s="4"/>
      <c r="TSA114" s="4"/>
      <c r="TSB114" s="4"/>
      <c r="TSC114" s="4"/>
      <c r="TSD114" s="4"/>
      <c r="TSE114" s="4"/>
      <c r="TSF114" s="4"/>
      <c r="TSG114" s="4"/>
      <c r="TSH114" s="4"/>
      <c r="TSI114" s="4"/>
      <c r="TSJ114" s="4"/>
      <c r="TSK114" s="4"/>
      <c r="TSL114" s="4"/>
      <c r="TSM114" s="4"/>
      <c r="TSN114" s="4"/>
      <c r="TSO114" s="4"/>
      <c r="TSP114" s="4"/>
      <c r="TSQ114" s="4"/>
      <c r="TSR114" s="4"/>
      <c r="TSS114" s="4"/>
      <c r="TST114" s="4"/>
      <c r="TSU114" s="4"/>
      <c r="TSV114" s="4"/>
      <c r="TSW114" s="4"/>
      <c r="TSX114" s="4"/>
      <c r="TSY114" s="4"/>
      <c r="TSZ114" s="4"/>
      <c r="TTA114" s="4"/>
      <c r="TTB114" s="4"/>
      <c r="TTC114" s="4"/>
      <c r="TTD114" s="4"/>
      <c r="TTE114" s="4"/>
      <c r="TTF114" s="4"/>
      <c r="TTG114" s="4"/>
      <c r="TTH114" s="4"/>
      <c r="TTI114" s="4"/>
      <c r="TTJ114" s="4"/>
      <c r="TTK114" s="4"/>
      <c r="TTL114" s="4"/>
      <c r="TTM114" s="4"/>
      <c r="TTN114" s="4"/>
      <c r="TTO114" s="4"/>
      <c r="TTP114" s="4"/>
      <c r="TTQ114" s="4"/>
      <c r="TTR114" s="4"/>
      <c r="TTS114" s="4"/>
      <c r="TTT114" s="4"/>
      <c r="TTU114" s="4"/>
      <c r="TTV114" s="4"/>
      <c r="TTW114" s="4"/>
      <c r="TTX114" s="4"/>
      <c r="TTY114" s="4"/>
      <c r="TTZ114" s="4"/>
      <c r="TUA114" s="4"/>
      <c r="TUB114" s="4"/>
      <c r="TUC114" s="4"/>
      <c r="TUD114" s="4"/>
      <c r="TUE114" s="4"/>
      <c r="TUF114" s="4"/>
      <c r="TUG114" s="4"/>
      <c r="TUH114" s="4"/>
      <c r="TUI114" s="4"/>
      <c r="TUJ114" s="4"/>
      <c r="TUK114" s="4"/>
      <c r="TUL114" s="4"/>
      <c r="TUM114" s="4"/>
      <c r="TUN114" s="4"/>
      <c r="TUO114" s="4"/>
      <c r="TUP114" s="4"/>
      <c r="TUQ114" s="4"/>
      <c r="TUR114" s="4"/>
      <c r="TUS114" s="4"/>
      <c r="TUT114" s="4"/>
      <c r="TUU114" s="4"/>
      <c r="TUV114" s="4"/>
      <c r="TUW114" s="4"/>
      <c r="TUX114" s="4"/>
      <c r="TUY114" s="4"/>
      <c r="TUZ114" s="4"/>
      <c r="TVA114" s="4"/>
      <c r="TVB114" s="4"/>
      <c r="TVC114" s="4"/>
      <c r="TVD114" s="4"/>
      <c r="TVE114" s="4"/>
      <c r="TVF114" s="4"/>
      <c r="TVG114" s="4"/>
      <c r="TVH114" s="4"/>
      <c r="TVI114" s="4"/>
      <c r="TVJ114" s="4"/>
      <c r="TVK114" s="4"/>
      <c r="TVL114" s="4"/>
      <c r="TVM114" s="4"/>
      <c r="TVN114" s="4"/>
      <c r="TVO114" s="4"/>
      <c r="TVP114" s="4"/>
      <c r="TVQ114" s="4"/>
      <c r="TVR114" s="4"/>
      <c r="TVS114" s="4"/>
      <c r="TVT114" s="4"/>
      <c r="TVU114" s="4"/>
      <c r="TVV114" s="4"/>
      <c r="TVW114" s="4"/>
      <c r="TVX114" s="4"/>
      <c r="TVY114" s="4"/>
      <c r="TVZ114" s="4"/>
      <c r="TWA114" s="4"/>
      <c r="TWB114" s="4"/>
      <c r="TWC114" s="4"/>
      <c r="TWD114" s="4"/>
      <c r="TWE114" s="4"/>
      <c r="TWF114" s="4"/>
      <c r="TWG114" s="4"/>
      <c r="TWH114" s="4"/>
      <c r="TWI114" s="4"/>
      <c r="TWJ114" s="4"/>
      <c r="TWK114" s="4"/>
      <c r="TWL114" s="4"/>
      <c r="TWM114" s="4"/>
      <c r="TWN114" s="4"/>
      <c r="TWO114" s="4"/>
      <c r="TWP114" s="4"/>
      <c r="TWQ114" s="4"/>
      <c r="TWR114" s="4"/>
      <c r="TWS114" s="4"/>
      <c r="TWT114" s="4"/>
      <c r="TWU114" s="4"/>
      <c r="TWV114" s="4"/>
      <c r="TWW114" s="4"/>
      <c r="TWX114" s="4"/>
      <c r="TWY114" s="4"/>
      <c r="TWZ114" s="4"/>
      <c r="TXA114" s="4"/>
      <c r="TXB114" s="4"/>
      <c r="TXC114" s="4"/>
      <c r="TXD114" s="4"/>
      <c r="TXE114" s="4"/>
      <c r="TXF114" s="4"/>
      <c r="TXG114" s="4"/>
      <c r="TXH114" s="4"/>
      <c r="TXI114" s="4"/>
      <c r="TXJ114" s="4"/>
      <c r="TXK114" s="4"/>
      <c r="TXL114" s="4"/>
      <c r="TXM114" s="4"/>
      <c r="TXN114" s="4"/>
      <c r="TXO114" s="4"/>
      <c r="TXP114" s="4"/>
      <c r="TXQ114" s="4"/>
      <c r="TXR114" s="4"/>
      <c r="TXS114" s="4"/>
      <c r="TXT114" s="4"/>
      <c r="TXU114" s="4"/>
      <c r="TXV114" s="4"/>
      <c r="TXW114" s="4"/>
      <c r="TXX114" s="4"/>
      <c r="TXY114" s="4"/>
      <c r="TXZ114" s="4"/>
      <c r="TYA114" s="4"/>
      <c r="TYB114" s="4"/>
      <c r="TYC114" s="4"/>
      <c r="TYD114" s="4"/>
      <c r="TYE114" s="4"/>
      <c r="TYF114" s="4"/>
      <c r="TYG114" s="4"/>
      <c r="TYH114" s="4"/>
      <c r="TYI114" s="4"/>
      <c r="TYJ114" s="4"/>
      <c r="TYK114" s="4"/>
      <c r="TYL114" s="4"/>
      <c r="TYM114" s="4"/>
      <c r="TYN114" s="4"/>
      <c r="TYO114" s="4"/>
      <c r="TYP114" s="4"/>
      <c r="TYQ114" s="4"/>
      <c r="TYR114" s="4"/>
      <c r="TYS114" s="4"/>
      <c r="TYT114" s="4"/>
      <c r="TYU114" s="4"/>
      <c r="TYV114" s="4"/>
      <c r="TYW114" s="4"/>
      <c r="TYX114" s="4"/>
      <c r="TYY114" s="4"/>
      <c r="TYZ114" s="4"/>
      <c r="TZA114" s="4"/>
      <c r="TZB114" s="4"/>
      <c r="TZC114" s="4"/>
      <c r="TZD114" s="4"/>
      <c r="TZE114" s="4"/>
      <c r="TZF114" s="4"/>
      <c r="TZG114" s="4"/>
      <c r="TZH114" s="4"/>
      <c r="TZI114" s="4"/>
      <c r="TZJ114" s="4"/>
      <c r="TZK114" s="4"/>
      <c r="TZL114" s="4"/>
      <c r="TZM114" s="4"/>
      <c r="TZN114" s="4"/>
      <c r="TZO114" s="4"/>
      <c r="TZP114" s="4"/>
      <c r="TZQ114" s="4"/>
      <c r="TZR114" s="4"/>
      <c r="TZS114" s="4"/>
      <c r="TZT114" s="4"/>
      <c r="TZU114" s="4"/>
      <c r="TZV114" s="4"/>
      <c r="TZW114" s="4"/>
      <c r="TZX114" s="4"/>
      <c r="TZY114" s="4"/>
      <c r="TZZ114" s="4"/>
      <c r="UAA114" s="4"/>
      <c r="UAB114" s="4"/>
      <c r="UAC114" s="4"/>
      <c r="UAD114" s="4"/>
      <c r="UAE114" s="4"/>
      <c r="UAF114" s="4"/>
      <c r="UAG114" s="4"/>
      <c r="UAH114" s="4"/>
      <c r="UAI114" s="4"/>
      <c r="UAJ114" s="4"/>
      <c r="UAK114" s="4"/>
      <c r="UAL114" s="4"/>
      <c r="UAM114" s="4"/>
      <c r="UAN114" s="4"/>
      <c r="UAO114" s="4"/>
      <c r="UAP114" s="4"/>
      <c r="UAQ114" s="4"/>
      <c r="UAR114" s="4"/>
      <c r="UAS114" s="4"/>
      <c r="UAT114" s="4"/>
      <c r="UAU114" s="4"/>
      <c r="UAV114" s="4"/>
      <c r="UAW114" s="4"/>
      <c r="UAX114" s="4"/>
      <c r="UAY114" s="4"/>
      <c r="UAZ114" s="4"/>
      <c r="UBA114" s="4"/>
      <c r="UBB114" s="4"/>
      <c r="UBC114" s="4"/>
      <c r="UBD114" s="4"/>
      <c r="UBE114" s="4"/>
      <c r="UBF114" s="4"/>
      <c r="UBG114" s="4"/>
      <c r="UBH114" s="4"/>
      <c r="UBI114" s="4"/>
      <c r="UBJ114" s="4"/>
      <c r="UBK114" s="4"/>
      <c r="UBL114" s="4"/>
      <c r="UBM114" s="4"/>
      <c r="UBN114" s="4"/>
      <c r="UBO114" s="4"/>
      <c r="UBP114" s="4"/>
      <c r="UBQ114" s="4"/>
      <c r="UBR114" s="4"/>
      <c r="UBS114" s="4"/>
      <c r="UBT114" s="4"/>
      <c r="UBU114" s="4"/>
      <c r="UBV114" s="4"/>
      <c r="UBW114" s="4"/>
      <c r="UBX114" s="4"/>
      <c r="UBY114" s="4"/>
      <c r="UBZ114" s="4"/>
      <c r="UCA114" s="4"/>
      <c r="UCB114" s="4"/>
      <c r="UCC114" s="4"/>
      <c r="UCD114" s="4"/>
      <c r="UCE114" s="4"/>
      <c r="UCF114" s="4"/>
      <c r="UCG114" s="4"/>
      <c r="UCH114" s="4"/>
      <c r="UCI114" s="4"/>
      <c r="UCJ114" s="4"/>
      <c r="UCK114" s="4"/>
      <c r="UCL114" s="4"/>
      <c r="UCM114" s="4"/>
      <c r="UCN114" s="4"/>
      <c r="UCO114" s="4"/>
      <c r="UCP114" s="4"/>
      <c r="UCQ114" s="4"/>
      <c r="UCR114" s="4"/>
      <c r="UCS114" s="4"/>
      <c r="UCT114" s="4"/>
      <c r="UCU114" s="4"/>
      <c r="UCV114" s="4"/>
      <c r="UCW114" s="4"/>
      <c r="UCX114" s="4"/>
      <c r="UCY114" s="4"/>
      <c r="UCZ114" s="4"/>
      <c r="UDA114" s="4"/>
      <c r="UDB114" s="4"/>
      <c r="UDC114" s="4"/>
      <c r="UDD114" s="4"/>
      <c r="UDE114" s="4"/>
      <c r="UDF114" s="4"/>
      <c r="UDG114" s="4"/>
      <c r="UDH114" s="4"/>
      <c r="UDI114" s="4"/>
      <c r="UDJ114" s="4"/>
      <c r="UDK114" s="4"/>
      <c r="UDL114" s="4"/>
      <c r="UDM114" s="4"/>
      <c r="UDN114" s="4"/>
      <c r="UDO114" s="4"/>
      <c r="UDP114" s="4"/>
      <c r="UDQ114" s="4"/>
      <c r="UDR114" s="4"/>
      <c r="UDS114" s="4"/>
      <c r="UDT114" s="4"/>
      <c r="UDU114" s="4"/>
      <c r="UDV114" s="4"/>
      <c r="UDW114" s="4"/>
      <c r="UDX114" s="4"/>
      <c r="UDY114" s="4"/>
      <c r="UDZ114" s="4"/>
      <c r="UEA114" s="4"/>
      <c r="UEB114" s="4"/>
      <c r="UEC114" s="4"/>
      <c r="UED114" s="4"/>
      <c r="UEE114" s="4"/>
      <c r="UEF114" s="4"/>
      <c r="UEG114" s="4"/>
      <c r="UEH114" s="4"/>
      <c r="UEI114" s="4"/>
      <c r="UEJ114" s="4"/>
      <c r="UEK114" s="4"/>
      <c r="UEL114" s="4"/>
      <c r="UEM114" s="4"/>
      <c r="UEN114" s="4"/>
      <c r="UEO114" s="4"/>
      <c r="UEP114" s="4"/>
      <c r="UEQ114" s="4"/>
      <c r="UER114" s="4"/>
      <c r="UES114" s="4"/>
      <c r="UET114" s="4"/>
      <c r="UEU114" s="4"/>
      <c r="UEV114" s="4"/>
      <c r="UEW114" s="4"/>
      <c r="UEX114" s="4"/>
      <c r="UEY114" s="4"/>
      <c r="UEZ114" s="4"/>
      <c r="UFA114" s="4"/>
      <c r="UFB114" s="4"/>
      <c r="UFC114" s="4"/>
      <c r="UFD114" s="4"/>
      <c r="UFE114" s="4"/>
      <c r="UFF114" s="4"/>
      <c r="UFG114" s="4"/>
      <c r="UFH114" s="4"/>
      <c r="UFI114" s="4"/>
      <c r="UFJ114" s="4"/>
      <c r="UFK114" s="4"/>
      <c r="UFL114" s="4"/>
      <c r="UFM114" s="4"/>
      <c r="UFN114" s="4"/>
      <c r="UFO114" s="4"/>
      <c r="UFP114" s="4"/>
      <c r="UFQ114" s="4"/>
      <c r="UFR114" s="4"/>
      <c r="UFS114" s="4"/>
      <c r="UFT114" s="4"/>
      <c r="UFU114" s="4"/>
      <c r="UFV114" s="4"/>
      <c r="UFW114" s="4"/>
      <c r="UFX114" s="4"/>
      <c r="UFY114" s="4"/>
      <c r="UFZ114" s="4"/>
      <c r="UGA114" s="4"/>
      <c r="UGB114" s="4"/>
      <c r="UGC114" s="4"/>
      <c r="UGD114" s="4"/>
      <c r="UGE114" s="4"/>
      <c r="UGF114" s="4"/>
      <c r="UGG114" s="4"/>
      <c r="UGH114" s="4"/>
      <c r="UGI114" s="4"/>
      <c r="UGJ114" s="4"/>
      <c r="UGK114" s="4"/>
      <c r="UGL114" s="4"/>
      <c r="UGM114" s="4"/>
      <c r="UGN114" s="4"/>
      <c r="UGO114" s="4"/>
      <c r="UGP114" s="4"/>
      <c r="UGQ114" s="4"/>
      <c r="UGR114" s="4"/>
      <c r="UGS114" s="4"/>
      <c r="UGT114" s="4"/>
      <c r="UGU114" s="4"/>
      <c r="UGV114" s="4"/>
      <c r="UGW114" s="4"/>
      <c r="UGX114" s="4"/>
      <c r="UGY114" s="4"/>
      <c r="UGZ114" s="4"/>
      <c r="UHA114" s="4"/>
      <c r="UHB114" s="4"/>
      <c r="UHC114" s="4"/>
      <c r="UHD114" s="4"/>
      <c r="UHE114" s="4"/>
      <c r="UHF114" s="4"/>
      <c r="UHG114" s="4"/>
      <c r="UHH114" s="4"/>
      <c r="UHI114" s="4"/>
      <c r="UHJ114" s="4"/>
      <c r="UHK114" s="4"/>
      <c r="UHL114" s="4"/>
      <c r="UHM114" s="4"/>
      <c r="UHN114" s="4"/>
      <c r="UHO114" s="4"/>
      <c r="UHP114" s="4"/>
      <c r="UHQ114" s="4"/>
      <c r="UHR114" s="4"/>
      <c r="UHS114" s="4"/>
      <c r="UHT114" s="4"/>
      <c r="UHU114" s="4"/>
      <c r="UHV114" s="4"/>
      <c r="UHW114" s="4"/>
      <c r="UHX114" s="4"/>
      <c r="UHY114" s="4"/>
      <c r="UHZ114" s="4"/>
      <c r="UIA114" s="4"/>
      <c r="UIB114" s="4"/>
      <c r="UIC114" s="4"/>
      <c r="UID114" s="4"/>
      <c r="UIE114" s="4"/>
      <c r="UIF114" s="4"/>
      <c r="UIG114" s="4"/>
      <c r="UIH114" s="4"/>
      <c r="UII114" s="4"/>
      <c r="UIJ114" s="4"/>
      <c r="UIK114" s="4"/>
      <c r="UIL114" s="4"/>
      <c r="UIM114" s="4"/>
      <c r="UIN114" s="4"/>
      <c r="UIO114" s="4"/>
      <c r="UIP114" s="4"/>
      <c r="UIQ114" s="4"/>
      <c r="UIR114" s="4"/>
      <c r="UIS114" s="4"/>
      <c r="UIT114" s="4"/>
      <c r="UIU114" s="4"/>
      <c r="UIV114" s="4"/>
      <c r="UIW114" s="4"/>
      <c r="UIX114" s="4"/>
      <c r="UIY114" s="4"/>
      <c r="UIZ114" s="4"/>
      <c r="UJA114" s="4"/>
      <c r="UJB114" s="4"/>
      <c r="UJC114" s="4"/>
      <c r="UJD114" s="4"/>
      <c r="UJE114" s="4"/>
      <c r="UJF114" s="4"/>
      <c r="UJG114" s="4"/>
      <c r="UJH114" s="4"/>
      <c r="UJI114" s="4"/>
      <c r="UJJ114" s="4"/>
      <c r="UJK114" s="4"/>
      <c r="UJL114" s="4"/>
      <c r="UJM114" s="4"/>
      <c r="UJN114" s="4"/>
      <c r="UJO114" s="4"/>
      <c r="UJP114" s="4"/>
      <c r="UJQ114" s="4"/>
      <c r="UJR114" s="4"/>
      <c r="UJS114" s="4"/>
      <c r="UJT114" s="4"/>
      <c r="UJU114" s="4"/>
      <c r="UJV114" s="4"/>
      <c r="UJW114" s="4"/>
      <c r="UJX114" s="4"/>
      <c r="UJY114" s="4"/>
      <c r="UJZ114" s="4"/>
      <c r="UKA114" s="4"/>
      <c r="UKB114" s="4"/>
      <c r="UKC114" s="4"/>
      <c r="UKD114" s="4"/>
      <c r="UKE114" s="4"/>
      <c r="UKF114" s="4"/>
      <c r="UKG114" s="4"/>
      <c r="UKH114" s="4"/>
      <c r="UKI114" s="4"/>
      <c r="UKJ114" s="4"/>
      <c r="UKK114" s="4"/>
      <c r="UKL114" s="4"/>
      <c r="UKM114" s="4"/>
      <c r="UKN114" s="4"/>
      <c r="UKO114" s="4"/>
      <c r="UKP114" s="4"/>
      <c r="UKQ114" s="4"/>
      <c r="UKR114" s="4"/>
      <c r="UKS114" s="4"/>
      <c r="UKT114" s="4"/>
      <c r="UKU114" s="4"/>
      <c r="UKV114" s="4"/>
      <c r="UKW114" s="4"/>
      <c r="UKX114" s="4"/>
      <c r="UKY114" s="4"/>
      <c r="UKZ114" s="4"/>
      <c r="ULA114" s="4"/>
      <c r="ULB114" s="4"/>
      <c r="ULC114" s="4"/>
      <c r="ULD114" s="4"/>
      <c r="ULE114" s="4"/>
      <c r="ULF114" s="4"/>
      <c r="ULG114" s="4"/>
      <c r="ULH114" s="4"/>
      <c r="ULI114" s="4"/>
      <c r="ULJ114" s="4"/>
      <c r="ULK114" s="4"/>
      <c r="ULL114" s="4"/>
      <c r="ULM114" s="4"/>
      <c r="ULN114" s="4"/>
      <c r="ULO114" s="4"/>
      <c r="ULP114" s="4"/>
      <c r="ULQ114" s="4"/>
      <c r="ULR114" s="4"/>
      <c r="ULS114" s="4"/>
      <c r="ULT114" s="4"/>
      <c r="ULU114" s="4"/>
      <c r="ULV114" s="4"/>
      <c r="ULW114" s="4"/>
      <c r="ULX114" s="4"/>
      <c r="ULY114" s="4"/>
      <c r="ULZ114" s="4"/>
      <c r="UMA114" s="4"/>
      <c r="UMB114" s="4"/>
      <c r="UMC114" s="4"/>
      <c r="UMD114" s="4"/>
      <c r="UME114" s="4"/>
      <c r="UMF114" s="4"/>
      <c r="UMG114" s="4"/>
      <c r="UMH114" s="4"/>
      <c r="UMI114" s="4"/>
      <c r="UMJ114" s="4"/>
      <c r="UMK114" s="4"/>
      <c r="UML114" s="4"/>
      <c r="UMM114" s="4"/>
      <c r="UMN114" s="4"/>
      <c r="UMO114" s="4"/>
      <c r="UMP114" s="4"/>
      <c r="UMQ114" s="4"/>
      <c r="UMR114" s="4"/>
      <c r="UMS114" s="4"/>
      <c r="UMT114" s="4"/>
      <c r="UMU114" s="4"/>
      <c r="UMV114" s="4"/>
      <c r="UMW114" s="4"/>
      <c r="UMX114" s="4"/>
      <c r="UMY114" s="4"/>
      <c r="UMZ114" s="4"/>
      <c r="UNA114" s="4"/>
      <c r="UNB114" s="4"/>
      <c r="UNC114" s="4"/>
      <c r="UND114" s="4"/>
      <c r="UNE114" s="4"/>
      <c r="UNF114" s="4"/>
      <c r="UNG114" s="4"/>
      <c r="UNH114" s="4"/>
      <c r="UNI114" s="4"/>
      <c r="UNJ114" s="4"/>
      <c r="UNK114" s="4"/>
      <c r="UNL114" s="4"/>
      <c r="UNM114" s="4"/>
      <c r="UNN114" s="4"/>
      <c r="UNO114" s="4"/>
      <c r="UNP114" s="4"/>
      <c r="UNQ114" s="4"/>
      <c r="UNR114" s="4"/>
      <c r="UNS114" s="4"/>
      <c r="UNT114" s="4"/>
      <c r="UNU114" s="4"/>
      <c r="UNV114" s="4"/>
      <c r="UNW114" s="4"/>
      <c r="UNX114" s="4"/>
      <c r="UNY114" s="4"/>
      <c r="UNZ114" s="4"/>
      <c r="UOA114" s="4"/>
      <c r="UOB114" s="4"/>
      <c r="UOC114" s="4"/>
      <c r="UOD114" s="4"/>
      <c r="UOE114" s="4"/>
      <c r="UOF114" s="4"/>
      <c r="UOG114" s="4"/>
      <c r="UOH114" s="4"/>
      <c r="UOI114" s="4"/>
      <c r="UOJ114" s="4"/>
      <c r="UOK114" s="4"/>
      <c r="UOL114" s="4"/>
      <c r="UOM114" s="4"/>
      <c r="UON114" s="4"/>
      <c r="UOO114" s="4"/>
      <c r="UOP114" s="4"/>
      <c r="UOQ114" s="4"/>
      <c r="UOR114" s="4"/>
      <c r="UOS114" s="4"/>
      <c r="UOT114" s="4"/>
      <c r="UOU114" s="4"/>
      <c r="UOV114" s="4"/>
      <c r="UOW114" s="4"/>
      <c r="UOX114" s="4"/>
      <c r="UOY114" s="4"/>
      <c r="UOZ114" s="4"/>
      <c r="UPA114" s="4"/>
      <c r="UPB114" s="4"/>
      <c r="UPC114" s="4"/>
      <c r="UPD114" s="4"/>
      <c r="UPE114" s="4"/>
      <c r="UPF114" s="4"/>
      <c r="UPG114" s="4"/>
      <c r="UPH114" s="4"/>
      <c r="UPI114" s="4"/>
      <c r="UPJ114" s="4"/>
      <c r="UPK114" s="4"/>
      <c r="UPL114" s="4"/>
      <c r="UPM114" s="4"/>
      <c r="UPN114" s="4"/>
      <c r="UPO114" s="4"/>
      <c r="UPP114" s="4"/>
      <c r="UPQ114" s="4"/>
      <c r="UPR114" s="4"/>
      <c r="UPS114" s="4"/>
      <c r="UPT114" s="4"/>
      <c r="UPU114" s="4"/>
      <c r="UPV114" s="4"/>
      <c r="UPW114" s="4"/>
      <c r="UPX114" s="4"/>
      <c r="UPY114" s="4"/>
      <c r="UPZ114" s="4"/>
      <c r="UQA114" s="4"/>
      <c r="UQB114" s="4"/>
      <c r="UQC114" s="4"/>
      <c r="UQD114" s="4"/>
      <c r="UQE114" s="4"/>
      <c r="UQF114" s="4"/>
      <c r="UQG114" s="4"/>
      <c r="UQH114" s="4"/>
      <c r="UQI114" s="4"/>
      <c r="UQJ114" s="4"/>
      <c r="UQK114" s="4"/>
      <c r="UQL114" s="4"/>
      <c r="UQM114" s="4"/>
      <c r="UQN114" s="4"/>
      <c r="UQO114" s="4"/>
      <c r="UQP114" s="4"/>
      <c r="UQQ114" s="4"/>
      <c r="UQR114" s="4"/>
      <c r="UQS114" s="4"/>
      <c r="UQT114" s="4"/>
      <c r="UQU114" s="4"/>
      <c r="UQV114" s="4"/>
      <c r="UQW114" s="4"/>
      <c r="UQX114" s="4"/>
      <c r="UQY114" s="4"/>
      <c r="UQZ114" s="4"/>
      <c r="URA114" s="4"/>
      <c r="URB114" s="4"/>
      <c r="URC114" s="4"/>
      <c r="URD114" s="4"/>
      <c r="URE114" s="4"/>
      <c r="URF114" s="4"/>
      <c r="URG114" s="4"/>
      <c r="URH114" s="4"/>
      <c r="URI114" s="4"/>
      <c r="URJ114" s="4"/>
      <c r="URK114" s="4"/>
      <c r="URL114" s="4"/>
      <c r="URM114" s="4"/>
      <c r="URN114" s="4"/>
      <c r="URO114" s="4"/>
      <c r="URP114" s="4"/>
      <c r="URQ114" s="4"/>
      <c r="URR114" s="4"/>
      <c r="URS114" s="4"/>
      <c r="URT114" s="4"/>
      <c r="URU114" s="4"/>
      <c r="URV114" s="4"/>
      <c r="URW114" s="4"/>
      <c r="URX114" s="4"/>
      <c r="URY114" s="4"/>
      <c r="URZ114" s="4"/>
      <c r="USA114" s="4"/>
      <c r="USB114" s="4"/>
      <c r="USC114" s="4"/>
      <c r="USD114" s="4"/>
      <c r="USE114" s="4"/>
      <c r="USF114" s="4"/>
      <c r="USG114" s="4"/>
      <c r="USH114" s="4"/>
      <c r="USI114" s="4"/>
      <c r="USJ114" s="4"/>
      <c r="USK114" s="4"/>
      <c r="USL114" s="4"/>
      <c r="USM114" s="4"/>
      <c r="USN114" s="4"/>
      <c r="USO114" s="4"/>
      <c r="USP114" s="4"/>
      <c r="USQ114" s="4"/>
      <c r="USR114" s="4"/>
      <c r="USS114" s="4"/>
      <c r="UST114" s="4"/>
      <c r="USU114" s="4"/>
      <c r="USV114" s="4"/>
      <c r="USW114" s="4"/>
      <c r="USX114" s="4"/>
      <c r="USY114" s="4"/>
      <c r="USZ114" s="4"/>
      <c r="UTA114" s="4"/>
      <c r="UTB114" s="4"/>
      <c r="UTC114" s="4"/>
      <c r="UTD114" s="4"/>
      <c r="UTE114" s="4"/>
      <c r="UTF114" s="4"/>
      <c r="UTG114" s="4"/>
      <c r="UTH114" s="4"/>
      <c r="UTI114" s="4"/>
      <c r="UTJ114" s="4"/>
      <c r="UTK114" s="4"/>
      <c r="UTL114" s="4"/>
      <c r="UTM114" s="4"/>
      <c r="UTN114" s="4"/>
      <c r="UTO114" s="4"/>
      <c r="UTP114" s="4"/>
      <c r="UTQ114" s="4"/>
      <c r="UTR114" s="4"/>
      <c r="UTS114" s="4"/>
      <c r="UTT114" s="4"/>
      <c r="UTU114" s="4"/>
      <c r="UTV114" s="4"/>
      <c r="UTW114" s="4"/>
      <c r="UTX114" s="4"/>
      <c r="UTY114" s="4"/>
      <c r="UTZ114" s="4"/>
      <c r="UUA114" s="4"/>
      <c r="UUB114" s="4"/>
      <c r="UUC114" s="4"/>
      <c r="UUD114" s="4"/>
      <c r="UUE114" s="4"/>
      <c r="UUF114" s="4"/>
      <c r="UUG114" s="4"/>
      <c r="UUH114" s="4"/>
      <c r="UUI114" s="4"/>
      <c r="UUJ114" s="4"/>
      <c r="UUK114" s="4"/>
      <c r="UUL114" s="4"/>
      <c r="UUM114" s="4"/>
      <c r="UUN114" s="4"/>
      <c r="UUO114" s="4"/>
      <c r="UUP114" s="4"/>
      <c r="UUQ114" s="4"/>
      <c r="UUR114" s="4"/>
      <c r="UUS114" s="4"/>
      <c r="UUT114" s="4"/>
      <c r="UUU114" s="4"/>
      <c r="UUV114" s="4"/>
      <c r="UUW114" s="4"/>
      <c r="UUX114" s="4"/>
      <c r="UUY114" s="4"/>
      <c r="UUZ114" s="4"/>
      <c r="UVA114" s="4"/>
      <c r="UVB114" s="4"/>
      <c r="UVC114" s="4"/>
      <c r="UVD114" s="4"/>
      <c r="UVE114" s="4"/>
      <c r="UVF114" s="4"/>
      <c r="UVG114" s="4"/>
      <c r="UVH114" s="4"/>
      <c r="UVI114" s="4"/>
      <c r="UVJ114" s="4"/>
      <c r="UVK114" s="4"/>
      <c r="UVL114" s="4"/>
      <c r="UVM114" s="4"/>
      <c r="UVN114" s="4"/>
      <c r="UVO114" s="4"/>
      <c r="UVP114" s="4"/>
      <c r="UVQ114" s="4"/>
      <c r="UVR114" s="4"/>
      <c r="UVS114" s="4"/>
      <c r="UVT114" s="4"/>
      <c r="UVU114" s="4"/>
      <c r="UVV114" s="4"/>
      <c r="UVW114" s="4"/>
      <c r="UVX114" s="4"/>
      <c r="UVY114" s="4"/>
      <c r="UVZ114" s="4"/>
      <c r="UWA114" s="4"/>
      <c r="UWB114" s="4"/>
      <c r="UWC114" s="4"/>
      <c r="UWD114" s="4"/>
      <c r="UWE114" s="4"/>
      <c r="UWF114" s="4"/>
      <c r="UWG114" s="4"/>
      <c r="UWH114" s="4"/>
      <c r="UWI114" s="4"/>
      <c r="UWJ114" s="4"/>
      <c r="UWK114" s="4"/>
      <c r="UWL114" s="4"/>
      <c r="UWM114" s="4"/>
      <c r="UWN114" s="4"/>
      <c r="UWO114" s="4"/>
      <c r="UWP114" s="4"/>
      <c r="UWQ114" s="4"/>
      <c r="UWR114" s="4"/>
      <c r="UWS114" s="4"/>
      <c r="UWT114" s="4"/>
      <c r="UWU114" s="4"/>
      <c r="UWV114" s="4"/>
      <c r="UWW114" s="4"/>
      <c r="UWX114" s="4"/>
      <c r="UWY114" s="4"/>
      <c r="UWZ114" s="4"/>
      <c r="UXA114" s="4"/>
      <c r="UXB114" s="4"/>
      <c r="UXC114" s="4"/>
      <c r="UXD114" s="4"/>
      <c r="UXE114" s="4"/>
      <c r="UXF114" s="4"/>
      <c r="UXG114" s="4"/>
      <c r="UXH114" s="4"/>
      <c r="UXI114" s="4"/>
      <c r="UXJ114" s="4"/>
      <c r="UXK114" s="4"/>
      <c r="UXL114" s="4"/>
      <c r="UXM114" s="4"/>
      <c r="UXN114" s="4"/>
      <c r="UXO114" s="4"/>
      <c r="UXP114" s="4"/>
      <c r="UXQ114" s="4"/>
      <c r="UXR114" s="4"/>
      <c r="UXS114" s="4"/>
      <c r="UXT114" s="4"/>
      <c r="UXU114" s="4"/>
      <c r="UXV114" s="4"/>
      <c r="UXW114" s="4"/>
      <c r="UXX114" s="4"/>
      <c r="UXY114" s="4"/>
      <c r="UXZ114" s="4"/>
      <c r="UYA114" s="4"/>
      <c r="UYB114" s="4"/>
      <c r="UYC114" s="4"/>
      <c r="UYD114" s="4"/>
      <c r="UYE114" s="4"/>
      <c r="UYF114" s="4"/>
      <c r="UYG114" s="4"/>
      <c r="UYH114" s="4"/>
      <c r="UYI114" s="4"/>
      <c r="UYJ114" s="4"/>
      <c r="UYK114" s="4"/>
      <c r="UYL114" s="4"/>
      <c r="UYM114" s="4"/>
      <c r="UYN114" s="4"/>
      <c r="UYO114" s="4"/>
      <c r="UYP114" s="4"/>
      <c r="UYQ114" s="4"/>
      <c r="UYR114" s="4"/>
      <c r="UYS114" s="4"/>
      <c r="UYT114" s="4"/>
      <c r="UYU114" s="4"/>
      <c r="UYV114" s="4"/>
      <c r="UYW114" s="4"/>
      <c r="UYX114" s="4"/>
      <c r="UYY114" s="4"/>
      <c r="UYZ114" s="4"/>
      <c r="UZA114" s="4"/>
      <c r="UZB114" s="4"/>
      <c r="UZC114" s="4"/>
      <c r="UZD114" s="4"/>
      <c r="UZE114" s="4"/>
      <c r="UZF114" s="4"/>
      <c r="UZG114" s="4"/>
      <c r="UZH114" s="4"/>
      <c r="UZI114" s="4"/>
      <c r="UZJ114" s="4"/>
      <c r="UZK114" s="4"/>
      <c r="UZL114" s="4"/>
      <c r="UZM114" s="4"/>
      <c r="UZN114" s="4"/>
      <c r="UZO114" s="4"/>
      <c r="UZP114" s="4"/>
      <c r="UZQ114" s="4"/>
      <c r="UZR114" s="4"/>
      <c r="UZS114" s="4"/>
      <c r="UZT114" s="4"/>
      <c r="UZU114" s="4"/>
      <c r="UZV114" s="4"/>
      <c r="UZW114" s="4"/>
      <c r="UZX114" s="4"/>
      <c r="UZY114" s="4"/>
      <c r="UZZ114" s="4"/>
      <c r="VAA114" s="4"/>
      <c r="VAB114" s="4"/>
      <c r="VAC114" s="4"/>
      <c r="VAD114" s="4"/>
      <c r="VAE114" s="4"/>
      <c r="VAF114" s="4"/>
      <c r="VAG114" s="4"/>
      <c r="VAH114" s="4"/>
      <c r="VAI114" s="4"/>
      <c r="VAJ114" s="4"/>
      <c r="VAK114" s="4"/>
      <c r="VAL114" s="4"/>
      <c r="VAM114" s="4"/>
      <c r="VAN114" s="4"/>
      <c r="VAO114" s="4"/>
      <c r="VAP114" s="4"/>
      <c r="VAQ114" s="4"/>
      <c r="VAR114" s="4"/>
      <c r="VAS114" s="4"/>
      <c r="VAT114" s="4"/>
      <c r="VAU114" s="4"/>
      <c r="VAV114" s="4"/>
      <c r="VAW114" s="4"/>
      <c r="VAX114" s="4"/>
      <c r="VAY114" s="4"/>
      <c r="VAZ114" s="4"/>
      <c r="VBA114" s="4"/>
      <c r="VBB114" s="4"/>
      <c r="VBC114" s="4"/>
      <c r="VBD114" s="4"/>
      <c r="VBE114" s="4"/>
      <c r="VBF114" s="4"/>
      <c r="VBG114" s="4"/>
      <c r="VBH114" s="4"/>
      <c r="VBI114" s="4"/>
      <c r="VBJ114" s="4"/>
      <c r="VBK114" s="4"/>
      <c r="VBL114" s="4"/>
      <c r="VBM114" s="4"/>
      <c r="VBN114" s="4"/>
      <c r="VBO114" s="4"/>
      <c r="VBP114" s="4"/>
      <c r="VBQ114" s="4"/>
      <c r="VBR114" s="4"/>
      <c r="VBS114" s="4"/>
      <c r="VBT114" s="4"/>
      <c r="VBU114" s="4"/>
      <c r="VBV114" s="4"/>
      <c r="VBW114" s="4"/>
      <c r="VBX114" s="4"/>
      <c r="VBY114" s="4"/>
      <c r="VBZ114" s="4"/>
      <c r="VCA114" s="4"/>
      <c r="VCB114" s="4"/>
      <c r="VCC114" s="4"/>
      <c r="VCD114" s="4"/>
      <c r="VCE114" s="4"/>
      <c r="VCF114" s="4"/>
      <c r="VCG114" s="4"/>
      <c r="VCH114" s="4"/>
      <c r="VCI114" s="4"/>
      <c r="VCJ114" s="4"/>
      <c r="VCK114" s="4"/>
      <c r="VCL114" s="4"/>
      <c r="VCM114" s="4"/>
      <c r="VCN114" s="4"/>
      <c r="VCO114" s="4"/>
      <c r="VCP114" s="4"/>
      <c r="VCQ114" s="4"/>
      <c r="VCR114" s="4"/>
      <c r="VCS114" s="4"/>
      <c r="VCT114" s="4"/>
      <c r="VCU114" s="4"/>
      <c r="VCV114" s="4"/>
      <c r="VCW114" s="4"/>
      <c r="VCX114" s="4"/>
      <c r="VCY114" s="4"/>
      <c r="VCZ114" s="4"/>
      <c r="VDA114" s="4"/>
      <c r="VDB114" s="4"/>
      <c r="VDC114" s="4"/>
      <c r="VDD114" s="4"/>
      <c r="VDE114" s="4"/>
      <c r="VDF114" s="4"/>
      <c r="VDG114" s="4"/>
      <c r="VDH114" s="4"/>
      <c r="VDI114" s="4"/>
      <c r="VDJ114" s="4"/>
      <c r="VDK114" s="4"/>
      <c r="VDL114" s="4"/>
      <c r="VDM114" s="4"/>
      <c r="VDN114" s="4"/>
      <c r="VDO114" s="4"/>
      <c r="VDP114" s="4"/>
      <c r="VDQ114" s="4"/>
      <c r="VDR114" s="4"/>
      <c r="VDS114" s="4"/>
      <c r="VDT114" s="4"/>
      <c r="VDU114" s="4"/>
      <c r="VDV114" s="4"/>
      <c r="VDW114" s="4"/>
      <c r="VDX114" s="4"/>
      <c r="VDY114" s="4"/>
      <c r="VDZ114" s="4"/>
      <c r="VEA114" s="4"/>
      <c r="VEB114" s="4"/>
      <c r="VEC114" s="4"/>
      <c r="VED114" s="4"/>
      <c r="VEE114" s="4"/>
      <c r="VEF114" s="4"/>
      <c r="VEG114" s="4"/>
      <c r="VEH114" s="4"/>
      <c r="VEI114" s="4"/>
      <c r="VEJ114" s="4"/>
      <c r="VEK114" s="4"/>
      <c r="VEL114" s="4"/>
      <c r="VEM114" s="4"/>
      <c r="VEN114" s="4"/>
      <c r="VEO114" s="4"/>
      <c r="VEP114" s="4"/>
      <c r="VEQ114" s="4"/>
      <c r="VER114" s="4"/>
      <c r="VES114" s="4"/>
      <c r="VET114" s="4"/>
      <c r="VEU114" s="4"/>
      <c r="VEV114" s="4"/>
      <c r="VEW114" s="4"/>
      <c r="VEX114" s="4"/>
      <c r="VEY114" s="4"/>
      <c r="VEZ114" s="4"/>
      <c r="VFA114" s="4"/>
      <c r="VFB114" s="4"/>
      <c r="VFC114" s="4"/>
      <c r="VFD114" s="4"/>
      <c r="VFE114" s="4"/>
      <c r="VFF114" s="4"/>
      <c r="VFG114" s="4"/>
      <c r="VFH114" s="4"/>
      <c r="VFI114" s="4"/>
      <c r="VFJ114" s="4"/>
      <c r="VFK114" s="4"/>
      <c r="VFL114" s="4"/>
      <c r="VFM114" s="4"/>
      <c r="VFN114" s="4"/>
      <c r="VFO114" s="4"/>
      <c r="VFP114" s="4"/>
      <c r="VFQ114" s="4"/>
      <c r="VFR114" s="4"/>
      <c r="VFS114" s="4"/>
      <c r="VFT114" s="4"/>
      <c r="VFU114" s="4"/>
      <c r="VFV114" s="4"/>
      <c r="VFW114" s="4"/>
      <c r="VFX114" s="4"/>
      <c r="VFY114" s="4"/>
      <c r="VFZ114" s="4"/>
      <c r="VGA114" s="4"/>
      <c r="VGB114" s="4"/>
      <c r="VGC114" s="4"/>
      <c r="VGD114" s="4"/>
      <c r="VGE114" s="4"/>
      <c r="VGF114" s="4"/>
      <c r="VGG114" s="4"/>
      <c r="VGH114" s="4"/>
      <c r="VGI114" s="4"/>
      <c r="VGJ114" s="4"/>
      <c r="VGK114" s="4"/>
      <c r="VGL114" s="4"/>
      <c r="VGM114" s="4"/>
      <c r="VGN114" s="4"/>
      <c r="VGO114" s="4"/>
      <c r="VGP114" s="4"/>
      <c r="VGQ114" s="4"/>
      <c r="VGR114" s="4"/>
      <c r="VGS114" s="4"/>
      <c r="VGT114" s="4"/>
      <c r="VGU114" s="4"/>
      <c r="VGV114" s="4"/>
      <c r="VGW114" s="4"/>
      <c r="VGX114" s="4"/>
      <c r="VGY114" s="4"/>
      <c r="VGZ114" s="4"/>
      <c r="VHA114" s="4"/>
      <c r="VHB114" s="4"/>
      <c r="VHC114" s="4"/>
      <c r="VHD114" s="4"/>
      <c r="VHE114" s="4"/>
      <c r="VHF114" s="4"/>
      <c r="VHG114" s="4"/>
      <c r="VHH114" s="4"/>
      <c r="VHI114" s="4"/>
      <c r="VHJ114" s="4"/>
      <c r="VHK114" s="4"/>
      <c r="VHL114" s="4"/>
      <c r="VHM114" s="4"/>
      <c r="VHN114" s="4"/>
      <c r="VHO114" s="4"/>
      <c r="VHP114" s="4"/>
      <c r="VHQ114" s="4"/>
      <c r="VHR114" s="4"/>
      <c r="VHS114" s="4"/>
      <c r="VHT114" s="4"/>
      <c r="VHU114" s="4"/>
      <c r="VHV114" s="4"/>
      <c r="VHW114" s="4"/>
      <c r="VHX114" s="4"/>
      <c r="VHY114" s="4"/>
      <c r="VHZ114" s="4"/>
      <c r="VIA114" s="4"/>
      <c r="VIB114" s="4"/>
      <c r="VIC114" s="4"/>
      <c r="VID114" s="4"/>
      <c r="VIE114" s="4"/>
      <c r="VIF114" s="4"/>
      <c r="VIG114" s="4"/>
      <c r="VIH114" s="4"/>
      <c r="VII114" s="4"/>
      <c r="VIJ114" s="4"/>
      <c r="VIK114" s="4"/>
      <c r="VIL114" s="4"/>
      <c r="VIM114" s="4"/>
      <c r="VIN114" s="4"/>
      <c r="VIO114" s="4"/>
      <c r="VIP114" s="4"/>
      <c r="VIQ114" s="4"/>
      <c r="VIR114" s="4"/>
      <c r="VIS114" s="4"/>
      <c r="VIT114" s="4"/>
      <c r="VIU114" s="4"/>
      <c r="VIV114" s="4"/>
      <c r="VIW114" s="4"/>
      <c r="VIX114" s="4"/>
      <c r="VIY114" s="4"/>
      <c r="VIZ114" s="4"/>
      <c r="VJA114" s="4"/>
      <c r="VJB114" s="4"/>
      <c r="VJC114" s="4"/>
      <c r="VJD114" s="4"/>
      <c r="VJE114" s="4"/>
      <c r="VJF114" s="4"/>
      <c r="VJG114" s="4"/>
      <c r="VJH114" s="4"/>
      <c r="VJI114" s="4"/>
      <c r="VJJ114" s="4"/>
      <c r="VJK114" s="4"/>
      <c r="VJL114" s="4"/>
      <c r="VJM114" s="4"/>
      <c r="VJN114" s="4"/>
      <c r="VJO114" s="4"/>
      <c r="VJP114" s="4"/>
      <c r="VJQ114" s="4"/>
      <c r="VJR114" s="4"/>
      <c r="VJS114" s="4"/>
      <c r="VJT114" s="4"/>
      <c r="VJU114" s="4"/>
      <c r="VJV114" s="4"/>
      <c r="VJW114" s="4"/>
      <c r="VJX114" s="4"/>
      <c r="VJY114" s="4"/>
      <c r="VJZ114" s="4"/>
      <c r="VKA114" s="4"/>
      <c r="VKB114" s="4"/>
      <c r="VKC114" s="4"/>
      <c r="VKD114" s="4"/>
      <c r="VKE114" s="4"/>
      <c r="VKF114" s="4"/>
      <c r="VKG114" s="4"/>
      <c r="VKH114" s="4"/>
      <c r="VKI114" s="4"/>
      <c r="VKJ114" s="4"/>
      <c r="VKK114" s="4"/>
      <c r="VKL114" s="4"/>
      <c r="VKM114" s="4"/>
      <c r="VKN114" s="4"/>
      <c r="VKO114" s="4"/>
      <c r="VKP114" s="4"/>
      <c r="VKQ114" s="4"/>
      <c r="VKR114" s="4"/>
      <c r="VKS114" s="4"/>
      <c r="VKT114" s="4"/>
      <c r="VKU114" s="4"/>
      <c r="VKV114" s="4"/>
      <c r="VKW114" s="4"/>
      <c r="VKX114" s="4"/>
      <c r="VKY114" s="4"/>
      <c r="VKZ114" s="4"/>
      <c r="VLA114" s="4"/>
      <c r="VLB114" s="4"/>
      <c r="VLC114" s="4"/>
      <c r="VLD114" s="4"/>
      <c r="VLE114" s="4"/>
      <c r="VLF114" s="4"/>
      <c r="VLG114" s="4"/>
      <c r="VLH114" s="4"/>
      <c r="VLI114" s="4"/>
      <c r="VLJ114" s="4"/>
      <c r="VLK114" s="4"/>
      <c r="VLL114" s="4"/>
      <c r="VLM114" s="4"/>
      <c r="VLN114" s="4"/>
      <c r="VLO114" s="4"/>
      <c r="VLP114" s="4"/>
      <c r="VLQ114" s="4"/>
      <c r="VLR114" s="4"/>
      <c r="VLS114" s="4"/>
      <c r="VLT114" s="4"/>
      <c r="VLU114" s="4"/>
      <c r="VLV114" s="4"/>
      <c r="VLW114" s="4"/>
      <c r="VLX114" s="4"/>
      <c r="VLY114" s="4"/>
      <c r="VLZ114" s="4"/>
      <c r="VMA114" s="4"/>
      <c r="VMB114" s="4"/>
      <c r="VMC114" s="4"/>
      <c r="VMD114" s="4"/>
      <c r="VME114" s="4"/>
      <c r="VMF114" s="4"/>
      <c r="VMG114" s="4"/>
      <c r="VMH114" s="4"/>
      <c r="VMI114" s="4"/>
      <c r="VMJ114" s="4"/>
      <c r="VMK114" s="4"/>
      <c r="VML114" s="4"/>
      <c r="VMM114" s="4"/>
      <c r="VMN114" s="4"/>
      <c r="VMO114" s="4"/>
      <c r="VMP114" s="4"/>
      <c r="VMQ114" s="4"/>
      <c r="VMR114" s="4"/>
      <c r="VMS114" s="4"/>
      <c r="VMT114" s="4"/>
      <c r="VMU114" s="4"/>
      <c r="VMV114" s="4"/>
      <c r="VMW114" s="4"/>
      <c r="VMX114" s="4"/>
      <c r="VMY114" s="4"/>
      <c r="VMZ114" s="4"/>
      <c r="VNA114" s="4"/>
      <c r="VNB114" s="4"/>
      <c r="VNC114" s="4"/>
      <c r="VND114" s="4"/>
      <c r="VNE114" s="4"/>
      <c r="VNF114" s="4"/>
      <c r="VNG114" s="4"/>
      <c r="VNH114" s="4"/>
      <c r="VNI114" s="4"/>
      <c r="VNJ114" s="4"/>
      <c r="VNK114" s="4"/>
      <c r="VNL114" s="4"/>
      <c r="VNM114" s="4"/>
      <c r="VNN114" s="4"/>
      <c r="VNO114" s="4"/>
      <c r="VNP114" s="4"/>
      <c r="VNQ114" s="4"/>
      <c r="VNR114" s="4"/>
      <c r="VNS114" s="4"/>
      <c r="VNT114" s="4"/>
      <c r="VNU114" s="4"/>
      <c r="VNV114" s="4"/>
      <c r="VNW114" s="4"/>
      <c r="VNX114" s="4"/>
      <c r="VNY114" s="4"/>
      <c r="VNZ114" s="4"/>
      <c r="VOA114" s="4"/>
      <c r="VOB114" s="4"/>
      <c r="VOC114" s="4"/>
      <c r="VOD114" s="4"/>
      <c r="VOE114" s="4"/>
      <c r="VOF114" s="4"/>
      <c r="VOG114" s="4"/>
      <c r="VOH114" s="4"/>
      <c r="VOI114" s="4"/>
      <c r="VOJ114" s="4"/>
      <c r="VOK114" s="4"/>
      <c r="VOL114" s="4"/>
      <c r="VOM114" s="4"/>
      <c r="VON114" s="4"/>
      <c r="VOO114" s="4"/>
      <c r="VOP114" s="4"/>
      <c r="VOQ114" s="4"/>
      <c r="VOR114" s="4"/>
      <c r="VOS114" s="4"/>
      <c r="VOT114" s="4"/>
      <c r="VOU114" s="4"/>
      <c r="VOV114" s="4"/>
      <c r="VOW114" s="4"/>
      <c r="VOX114" s="4"/>
      <c r="VOY114" s="4"/>
      <c r="VOZ114" s="4"/>
      <c r="VPA114" s="4"/>
      <c r="VPB114" s="4"/>
      <c r="VPC114" s="4"/>
      <c r="VPD114" s="4"/>
      <c r="VPE114" s="4"/>
      <c r="VPF114" s="4"/>
      <c r="VPG114" s="4"/>
      <c r="VPH114" s="4"/>
      <c r="VPI114" s="4"/>
      <c r="VPJ114" s="4"/>
      <c r="VPK114" s="4"/>
      <c r="VPL114" s="4"/>
      <c r="VPM114" s="4"/>
      <c r="VPN114" s="4"/>
      <c r="VPO114" s="4"/>
      <c r="VPP114" s="4"/>
      <c r="VPQ114" s="4"/>
      <c r="VPR114" s="4"/>
      <c r="VPS114" s="4"/>
      <c r="VPT114" s="4"/>
      <c r="VPU114" s="4"/>
      <c r="VPV114" s="4"/>
      <c r="VPW114" s="4"/>
      <c r="VPX114" s="4"/>
      <c r="VPY114" s="4"/>
      <c r="VPZ114" s="4"/>
      <c r="VQA114" s="4"/>
      <c r="VQB114" s="4"/>
      <c r="VQC114" s="4"/>
      <c r="VQD114" s="4"/>
      <c r="VQE114" s="4"/>
      <c r="VQF114" s="4"/>
      <c r="VQG114" s="4"/>
      <c r="VQH114" s="4"/>
      <c r="VQI114" s="4"/>
      <c r="VQJ114" s="4"/>
      <c r="VQK114" s="4"/>
      <c r="VQL114" s="4"/>
      <c r="VQM114" s="4"/>
      <c r="VQN114" s="4"/>
      <c r="VQO114" s="4"/>
      <c r="VQP114" s="4"/>
      <c r="VQQ114" s="4"/>
      <c r="VQR114" s="4"/>
      <c r="VQS114" s="4"/>
      <c r="VQT114" s="4"/>
      <c r="VQU114" s="4"/>
      <c r="VQV114" s="4"/>
      <c r="VQW114" s="4"/>
      <c r="VQX114" s="4"/>
      <c r="VQY114" s="4"/>
      <c r="VQZ114" s="4"/>
      <c r="VRA114" s="4"/>
      <c r="VRB114" s="4"/>
      <c r="VRC114" s="4"/>
      <c r="VRD114" s="4"/>
      <c r="VRE114" s="4"/>
      <c r="VRF114" s="4"/>
      <c r="VRG114" s="4"/>
      <c r="VRH114" s="4"/>
      <c r="VRI114" s="4"/>
      <c r="VRJ114" s="4"/>
      <c r="VRK114" s="4"/>
      <c r="VRL114" s="4"/>
      <c r="VRM114" s="4"/>
      <c r="VRN114" s="4"/>
      <c r="VRO114" s="4"/>
      <c r="VRP114" s="4"/>
      <c r="VRQ114" s="4"/>
      <c r="VRR114" s="4"/>
      <c r="VRS114" s="4"/>
      <c r="VRT114" s="4"/>
      <c r="VRU114" s="4"/>
      <c r="VRV114" s="4"/>
      <c r="VRW114" s="4"/>
      <c r="VRX114" s="4"/>
      <c r="VRY114" s="4"/>
      <c r="VRZ114" s="4"/>
      <c r="VSA114" s="4"/>
      <c r="VSB114" s="4"/>
      <c r="VSC114" s="4"/>
      <c r="VSD114" s="4"/>
      <c r="VSE114" s="4"/>
      <c r="VSF114" s="4"/>
      <c r="VSG114" s="4"/>
      <c r="VSH114" s="4"/>
      <c r="VSI114" s="4"/>
      <c r="VSJ114" s="4"/>
      <c r="VSK114" s="4"/>
      <c r="VSL114" s="4"/>
      <c r="VSM114" s="4"/>
      <c r="VSN114" s="4"/>
      <c r="VSO114" s="4"/>
      <c r="VSP114" s="4"/>
      <c r="VSQ114" s="4"/>
      <c r="VSR114" s="4"/>
      <c r="VSS114" s="4"/>
      <c r="VST114" s="4"/>
      <c r="VSU114" s="4"/>
      <c r="VSV114" s="4"/>
      <c r="VSW114" s="4"/>
      <c r="VSX114" s="4"/>
      <c r="VSY114" s="4"/>
      <c r="VSZ114" s="4"/>
      <c r="VTA114" s="4"/>
      <c r="VTB114" s="4"/>
      <c r="VTC114" s="4"/>
      <c r="VTD114" s="4"/>
      <c r="VTE114" s="4"/>
      <c r="VTF114" s="4"/>
      <c r="VTG114" s="4"/>
      <c r="VTH114" s="4"/>
      <c r="VTI114" s="4"/>
      <c r="VTJ114" s="4"/>
      <c r="VTK114" s="4"/>
      <c r="VTL114" s="4"/>
      <c r="VTM114" s="4"/>
      <c r="VTN114" s="4"/>
      <c r="VTO114" s="4"/>
      <c r="VTP114" s="4"/>
      <c r="VTQ114" s="4"/>
      <c r="VTR114" s="4"/>
      <c r="VTS114" s="4"/>
      <c r="VTT114" s="4"/>
      <c r="VTU114" s="4"/>
      <c r="VTV114" s="4"/>
      <c r="VTW114" s="4"/>
      <c r="VTX114" s="4"/>
      <c r="VTY114" s="4"/>
      <c r="VTZ114" s="4"/>
      <c r="VUA114" s="4"/>
      <c r="VUB114" s="4"/>
      <c r="VUC114" s="4"/>
      <c r="VUD114" s="4"/>
      <c r="VUE114" s="4"/>
      <c r="VUF114" s="4"/>
      <c r="VUG114" s="4"/>
      <c r="VUH114" s="4"/>
      <c r="VUI114" s="4"/>
      <c r="VUJ114" s="4"/>
      <c r="VUK114" s="4"/>
      <c r="VUL114" s="4"/>
      <c r="VUM114" s="4"/>
      <c r="VUN114" s="4"/>
      <c r="VUO114" s="4"/>
      <c r="VUP114" s="4"/>
      <c r="VUQ114" s="4"/>
      <c r="VUR114" s="4"/>
      <c r="VUS114" s="4"/>
      <c r="VUT114" s="4"/>
      <c r="VUU114" s="4"/>
      <c r="VUV114" s="4"/>
      <c r="VUW114" s="4"/>
      <c r="VUX114" s="4"/>
      <c r="VUY114" s="4"/>
      <c r="VUZ114" s="4"/>
      <c r="VVA114" s="4"/>
      <c r="VVB114" s="4"/>
      <c r="VVC114" s="4"/>
      <c r="VVD114" s="4"/>
      <c r="VVE114" s="4"/>
      <c r="VVF114" s="4"/>
      <c r="VVG114" s="4"/>
      <c r="VVH114" s="4"/>
      <c r="VVI114" s="4"/>
      <c r="VVJ114" s="4"/>
      <c r="VVK114" s="4"/>
      <c r="VVL114" s="4"/>
      <c r="VVM114" s="4"/>
      <c r="VVN114" s="4"/>
      <c r="VVO114" s="4"/>
      <c r="VVP114" s="4"/>
      <c r="VVQ114" s="4"/>
      <c r="VVR114" s="4"/>
      <c r="VVS114" s="4"/>
      <c r="VVT114" s="4"/>
      <c r="VVU114" s="4"/>
      <c r="VVV114" s="4"/>
      <c r="VVW114" s="4"/>
      <c r="VVX114" s="4"/>
      <c r="VVY114" s="4"/>
      <c r="VVZ114" s="4"/>
      <c r="VWA114" s="4"/>
      <c r="VWB114" s="4"/>
      <c r="VWC114" s="4"/>
      <c r="VWD114" s="4"/>
      <c r="VWE114" s="4"/>
      <c r="VWF114" s="4"/>
      <c r="VWG114" s="4"/>
      <c r="VWH114" s="4"/>
      <c r="VWI114" s="4"/>
      <c r="VWJ114" s="4"/>
      <c r="VWK114" s="4"/>
      <c r="VWL114" s="4"/>
      <c r="VWM114" s="4"/>
      <c r="VWN114" s="4"/>
      <c r="VWO114" s="4"/>
      <c r="VWP114" s="4"/>
      <c r="VWQ114" s="4"/>
      <c r="VWR114" s="4"/>
      <c r="VWS114" s="4"/>
      <c r="VWT114" s="4"/>
      <c r="VWU114" s="4"/>
      <c r="VWV114" s="4"/>
      <c r="VWW114" s="4"/>
      <c r="VWX114" s="4"/>
      <c r="VWY114" s="4"/>
      <c r="VWZ114" s="4"/>
      <c r="VXA114" s="4"/>
      <c r="VXB114" s="4"/>
      <c r="VXC114" s="4"/>
      <c r="VXD114" s="4"/>
      <c r="VXE114" s="4"/>
      <c r="VXF114" s="4"/>
      <c r="VXG114" s="4"/>
      <c r="VXH114" s="4"/>
      <c r="VXI114" s="4"/>
      <c r="VXJ114" s="4"/>
      <c r="VXK114" s="4"/>
      <c r="VXL114" s="4"/>
      <c r="VXM114" s="4"/>
      <c r="VXN114" s="4"/>
      <c r="VXO114" s="4"/>
      <c r="VXP114" s="4"/>
      <c r="VXQ114" s="4"/>
      <c r="VXR114" s="4"/>
      <c r="VXS114" s="4"/>
      <c r="VXT114" s="4"/>
      <c r="VXU114" s="4"/>
      <c r="VXV114" s="4"/>
      <c r="VXW114" s="4"/>
      <c r="VXX114" s="4"/>
      <c r="VXY114" s="4"/>
      <c r="VXZ114" s="4"/>
      <c r="VYA114" s="4"/>
      <c r="VYB114" s="4"/>
      <c r="VYC114" s="4"/>
      <c r="VYD114" s="4"/>
      <c r="VYE114" s="4"/>
      <c r="VYF114" s="4"/>
      <c r="VYG114" s="4"/>
      <c r="VYH114" s="4"/>
      <c r="VYI114" s="4"/>
      <c r="VYJ114" s="4"/>
      <c r="VYK114" s="4"/>
      <c r="VYL114" s="4"/>
      <c r="VYM114" s="4"/>
      <c r="VYN114" s="4"/>
      <c r="VYO114" s="4"/>
      <c r="VYP114" s="4"/>
      <c r="VYQ114" s="4"/>
      <c r="VYR114" s="4"/>
      <c r="VYS114" s="4"/>
      <c r="VYT114" s="4"/>
      <c r="VYU114" s="4"/>
      <c r="VYV114" s="4"/>
      <c r="VYW114" s="4"/>
      <c r="VYX114" s="4"/>
      <c r="VYY114" s="4"/>
      <c r="VYZ114" s="4"/>
      <c r="VZA114" s="4"/>
      <c r="VZB114" s="4"/>
      <c r="VZC114" s="4"/>
      <c r="VZD114" s="4"/>
      <c r="VZE114" s="4"/>
      <c r="VZF114" s="4"/>
      <c r="VZG114" s="4"/>
      <c r="VZH114" s="4"/>
      <c r="VZI114" s="4"/>
      <c r="VZJ114" s="4"/>
      <c r="VZK114" s="4"/>
      <c r="VZL114" s="4"/>
      <c r="VZM114" s="4"/>
      <c r="VZN114" s="4"/>
      <c r="VZO114" s="4"/>
      <c r="VZP114" s="4"/>
      <c r="VZQ114" s="4"/>
      <c r="VZR114" s="4"/>
      <c r="VZS114" s="4"/>
      <c r="VZT114" s="4"/>
      <c r="VZU114" s="4"/>
      <c r="VZV114" s="4"/>
      <c r="VZW114" s="4"/>
      <c r="VZX114" s="4"/>
      <c r="VZY114" s="4"/>
      <c r="VZZ114" s="4"/>
      <c r="WAA114" s="4"/>
      <c r="WAB114" s="4"/>
      <c r="WAC114" s="4"/>
      <c r="WAD114" s="4"/>
      <c r="WAE114" s="4"/>
      <c r="WAF114" s="4"/>
      <c r="WAG114" s="4"/>
      <c r="WAH114" s="4"/>
      <c r="WAI114" s="4"/>
      <c r="WAJ114" s="4"/>
      <c r="WAK114" s="4"/>
      <c r="WAL114" s="4"/>
      <c r="WAM114" s="4"/>
      <c r="WAN114" s="4"/>
      <c r="WAO114" s="4"/>
      <c r="WAP114" s="4"/>
      <c r="WAQ114" s="4"/>
      <c r="WAR114" s="4"/>
      <c r="WAS114" s="4"/>
      <c r="WAT114" s="4"/>
      <c r="WAU114" s="4"/>
      <c r="WAV114" s="4"/>
      <c r="WAW114" s="4"/>
      <c r="WAX114" s="4"/>
      <c r="WAY114" s="4"/>
      <c r="WAZ114" s="4"/>
      <c r="WBA114" s="4"/>
      <c r="WBB114" s="4"/>
      <c r="WBC114" s="4"/>
      <c r="WBD114" s="4"/>
      <c r="WBE114" s="4"/>
      <c r="WBF114" s="4"/>
      <c r="WBG114" s="4"/>
      <c r="WBH114" s="4"/>
      <c r="WBI114" s="4"/>
      <c r="WBJ114" s="4"/>
      <c r="WBK114" s="4"/>
      <c r="WBL114" s="4"/>
      <c r="WBM114" s="4"/>
      <c r="WBN114" s="4"/>
      <c r="WBO114" s="4"/>
      <c r="WBP114" s="4"/>
      <c r="WBQ114" s="4"/>
      <c r="WBR114" s="4"/>
      <c r="WBS114" s="4"/>
      <c r="WBT114" s="4"/>
      <c r="WBU114" s="4"/>
      <c r="WBV114" s="4"/>
      <c r="WBW114" s="4"/>
      <c r="WBX114" s="4"/>
      <c r="WBY114" s="4"/>
      <c r="WBZ114" s="4"/>
      <c r="WCA114" s="4"/>
      <c r="WCB114" s="4"/>
      <c r="WCC114" s="4"/>
      <c r="WCD114" s="4"/>
      <c r="WCE114" s="4"/>
      <c r="WCF114" s="4"/>
      <c r="WCG114" s="4"/>
      <c r="WCH114" s="4"/>
      <c r="WCI114" s="4"/>
      <c r="WCJ114" s="4"/>
      <c r="WCK114" s="4"/>
      <c r="WCL114" s="4"/>
      <c r="WCM114" s="4"/>
      <c r="WCN114" s="4"/>
      <c r="WCO114" s="4"/>
      <c r="WCP114" s="4"/>
      <c r="WCQ114" s="4"/>
      <c r="WCR114" s="4"/>
      <c r="WCS114" s="4"/>
      <c r="WCT114" s="4"/>
      <c r="WCU114" s="4"/>
      <c r="WCV114" s="4"/>
      <c r="WCW114" s="4"/>
      <c r="WCX114" s="4"/>
      <c r="WCY114" s="4"/>
      <c r="WCZ114" s="4"/>
      <c r="WDA114" s="4"/>
      <c r="WDB114" s="4"/>
      <c r="WDC114" s="4"/>
      <c r="WDD114" s="4"/>
      <c r="WDE114" s="4"/>
      <c r="WDF114" s="4"/>
      <c r="WDG114" s="4"/>
      <c r="WDH114" s="4"/>
      <c r="WDI114" s="4"/>
      <c r="WDJ114" s="4"/>
      <c r="WDK114" s="4"/>
      <c r="WDL114" s="4"/>
      <c r="WDM114" s="4"/>
      <c r="WDN114" s="4"/>
      <c r="WDO114" s="4"/>
      <c r="WDP114" s="4"/>
      <c r="WDQ114" s="4"/>
      <c r="WDR114" s="4"/>
      <c r="WDS114" s="4"/>
      <c r="WDT114" s="4"/>
      <c r="WDU114" s="4"/>
      <c r="WDV114" s="4"/>
      <c r="WDW114" s="4"/>
      <c r="WDX114" s="4"/>
      <c r="WDY114" s="4"/>
      <c r="WDZ114" s="4"/>
      <c r="WEA114" s="4"/>
      <c r="WEB114" s="4"/>
      <c r="WEC114" s="4"/>
      <c r="WED114" s="4"/>
      <c r="WEE114" s="4"/>
      <c r="WEF114" s="4"/>
      <c r="WEG114" s="4"/>
      <c r="WEH114" s="4"/>
      <c r="WEI114" s="4"/>
      <c r="WEJ114" s="4"/>
      <c r="WEK114" s="4"/>
      <c r="WEL114" s="4"/>
      <c r="WEM114" s="4"/>
      <c r="WEN114" s="4"/>
      <c r="WEO114" s="4"/>
      <c r="WEP114" s="4"/>
      <c r="WEQ114" s="4"/>
      <c r="WER114" s="4"/>
      <c r="WES114" s="4"/>
      <c r="WET114" s="4"/>
      <c r="WEU114" s="4"/>
      <c r="WEV114" s="4"/>
      <c r="WEW114" s="4"/>
      <c r="WEX114" s="4"/>
      <c r="WEY114" s="4"/>
      <c r="WEZ114" s="4"/>
      <c r="WFA114" s="4"/>
      <c r="WFB114" s="4"/>
      <c r="WFC114" s="4"/>
      <c r="WFD114" s="4"/>
      <c r="WFE114" s="4"/>
      <c r="WFF114" s="4"/>
      <c r="WFG114" s="4"/>
      <c r="WFH114" s="4"/>
      <c r="WFI114" s="4"/>
      <c r="WFJ114" s="4"/>
      <c r="WFK114" s="4"/>
      <c r="WFL114" s="4"/>
      <c r="WFM114" s="4"/>
      <c r="WFN114" s="4"/>
      <c r="WFO114" s="4"/>
      <c r="WFP114" s="4"/>
      <c r="WFQ114" s="4"/>
      <c r="WFR114" s="4"/>
      <c r="WFS114" s="4"/>
      <c r="WFT114" s="4"/>
      <c r="WFU114" s="4"/>
      <c r="WFV114" s="4"/>
      <c r="WFW114" s="4"/>
      <c r="WFX114" s="4"/>
      <c r="WFY114" s="4"/>
      <c r="WFZ114" s="4"/>
      <c r="WGA114" s="4"/>
      <c r="WGB114" s="4"/>
      <c r="WGC114" s="4"/>
      <c r="WGD114" s="4"/>
      <c r="WGE114" s="4"/>
      <c r="WGF114" s="4"/>
      <c r="WGG114" s="4"/>
      <c r="WGH114" s="4"/>
      <c r="WGI114" s="4"/>
      <c r="WGJ114" s="4"/>
      <c r="WGK114" s="4"/>
      <c r="WGL114" s="4"/>
      <c r="WGM114" s="4"/>
      <c r="WGN114" s="4"/>
      <c r="WGO114" s="4"/>
      <c r="WGP114" s="4"/>
      <c r="WGQ114" s="4"/>
      <c r="WGR114" s="4"/>
      <c r="WGS114" s="4"/>
      <c r="WGT114" s="4"/>
      <c r="WGU114" s="4"/>
      <c r="WGV114" s="4"/>
      <c r="WGW114" s="4"/>
      <c r="WGX114" s="4"/>
      <c r="WGY114" s="4"/>
      <c r="WGZ114" s="4"/>
      <c r="WHA114" s="4"/>
      <c r="WHB114" s="4"/>
      <c r="WHC114" s="4"/>
      <c r="WHD114" s="4"/>
      <c r="WHE114" s="4"/>
      <c r="WHF114" s="4"/>
      <c r="WHG114" s="4"/>
      <c r="WHH114" s="4"/>
      <c r="WHI114" s="4"/>
      <c r="WHJ114" s="4"/>
      <c r="WHK114" s="4"/>
      <c r="WHL114" s="4"/>
      <c r="WHM114" s="4"/>
      <c r="WHN114" s="4"/>
      <c r="WHO114" s="4"/>
      <c r="WHP114" s="4"/>
      <c r="WHQ114" s="4"/>
      <c r="WHR114" s="4"/>
      <c r="WHS114" s="4"/>
      <c r="WHT114" s="4"/>
      <c r="WHU114" s="4"/>
      <c r="WHV114" s="4"/>
      <c r="WHW114" s="4"/>
      <c r="WHX114" s="4"/>
      <c r="WHY114" s="4"/>
      <c r="WHZ114" s="4"/>
      <c r="WIA114" s="4"/>
      <c r="WIB114" s="4"/>
      <c r="WIC114" s="4"/>
      <c r="WID114" s="4"/>
      <c r="WIE114" s="4"/>
      <c r="WIF114" s="4"/>
      <c r="WIG114" s="4"/>
      <c r="WIH114" s="4"/>
      <c r="WII114" s="4"/>
      <c r="WIJ114" s="4"/>
      <c r="WIK114" s="4"/>
      <c r="WIL114" s="4"/>
      <c r="WIM114" s="4"/>
      <c r="WIN114" s="4"/>
      <c r="WIO114" s="4"/>
      <c r="WIP114" s="4"/>
      <c r="WIQ114" s="4"/>
      <c r="WIR114" s="4"/>
      <c r="WIS114" s="4"/>
      <c r="WIT114" s="4"/>
      <c r="WIU114" s="4"/>
      <c r="WIV114" s="4"/>
      <c r="WIW114" s="4"/>
      <c r="WIX114" s="4"/>
      <c r="WIY114" s="4"/>
      <c r="WIZ114" s="4"/>
      <c r="WJA114" s="4"/>
      <c r="WJB114" s="4"/>
      <c r="WJC114" s="4"/>
      <c r="WJD114" s="4"/>
      <c r="WJE114" s="4"/>
      <c r="WJF114" s="4"/>
      <c r="WJG114" s="4"/>
      <c r="WJH114" s="4"/>
      <c r="WJI114" s="4"/>
      <c r="WJJ114" s="4"/>
      <c r="WJK114" s="4"/>
      <c r="WJL114" s="4"/>
      <c r="WJM114" s="4"/>
      <c r="WJN114" s="4"/>
      <c r="WJO114" s="4"/>
      <c r="WJP114" s="4"/>
      <c r="WJQ114" s="4"/>
      <c r="WJR114" s="4"/>
      <c r="WJS114" s="4"/>
      <c r="WJT114" s="4"/>
      <c r="WJU114" s="4"/>
      <c r="WJV114" s="4"/>
      <c r="WJW114" s="4"/>
      <c r="WJX114" s="4"/>
      <c r="WJY114" s="4"/>
      <c r="WJZ114" s="4"/>
      <c r="WKA114" s="4"/>
      <c r="WKB114" s="4"/>
      <c r="WKC114" s="4"/>
      <c r="WKD114" s="4"/>
      <c r="WKE114" s="4"/>
      <c r="WKF114" s="4"/>
      <c r="WKG114" s="4"/>
      <c r="WKH114" s="4"/>
      <c r="WKI114" s="4"/>
      <c r="WKJ114" s="4"/>
      <c r="WKK114" s="4"/>
      <c r="WKL114" s="4"/>
      <c r="WKM114" s="4"/>
      <c r="WKN114" s="4"/>
      <c r="WKO114" s="4"/>
      <c r="WKP114" s="4"/>
      <c r="WKQ114" s="4"/>
      <c r="WKR114" s="4"/>
      <c r="WKS114" s="4"/>
      <c r="WKT114" s="4"/>
      <c r="WKU114" s="4"/>
      <c r="WKV114" s="4"/>
      <c r="WKW114" s="4"/>
      <c r="WKX114" s="4"/>
      <c r="WKY114" s="4"/>
      <c r="WKZ114" s="4"/>
      <c r="WLA114" s="4"/>
      <c r="WLB114" s="4"/>
      <c r="WLC114" s="4"/>
      <c r="WLD114" s="4"/>
      <c r="WLE114" s="4"/>
      <c r="WLF114" s="4"/>
      <c r="WLG114" s="4"/>
      <c r="WLH114" s="4"/>
      <c r="WLI114" s="4"/>
      <c r="WLJ114" s="4"/>
      <c r="WLK114" s="4"/>
      <c r="WLL114" s="4"/>
      <c r="WLM114" s="4"/>
      <c r="WLN114" s="4"/>
      <c r="WLO114" s="4"/>
      <c r="WLP114" s="4"/>
      <c r="WLQ114" s="4"/>
      <c r="WLR114" s="4"/>
      <c r="WLS114" s="4"/>
      <c r="WLT114" s="4"/>
      <c r="WLU114" s="4"/>
      <c r="WLV114" s="4"/>
      <c r="WLW114" s="4"/>
      <c r="WLX114" s="4"/>
      <c r="WLY114" s="4"/>
      <c r="WLZ114" s="4"/>
      <c r="WMA114" s="4"/>
      <c r="WMB114" s="4"/>
      <c r="WMC114" s="4"/>
      <c r="WMD114" s="4"/>
      <c r="WME114" s="4"/>
      <c r="WMF114" s="4"/>
      <c r="WMG114" s="4"/>
      <c r="WMH114" s="4"/>
      <c r="WMI114" s="4"/>
      <c r="WMJ114" s="4"/>
      <c r="WMK114" s="4"/>
      <c r="WML114" s="4"/>
      <c r="WMM114" s="4"/>
      <c r="WMN114" s="4"/>
      <c r="WMO114" s="4"/>
      <c r="WMP114" s="4"/>
      <c r="WMQ114" s="4"/>
      <c r="WMR114" s="4"/>
      <c r="WMS114" s="4"/>
      <c r="WMT114" s="4"/>
      <c r="WMU114" s="4"/>
      <c r="WMV114" s="4"/>
      <c r="WMW114" s="4"/>
      <c r="WMX114" s="4"/>
      <c r="WMY114" s="4"/>
      <c r="WMZ114" s="4"/>
      <c r="WNA114" s="4"/>
      <c r="WNB114" s="4"/>
      <c r="WNC114" s="4"/>
      <c r="WND114" s="4"/>
      <c r="WNE114" s="4"/>
      <c r="WNF114" s="4"/>
      <c r="WNG114" s="4"/>
      <c r="WNH114" s="4"/>
      <c r="WNI114" s="4"/>
      <c r="WNJ114" s="4"/>
      <c r="WNK114" s="4"/>
      <c r="WNL114" s="4"/>
      <c r="WNM114" s="4"/>
      <c r="WNN114" s="4"/>
      <c r="WNO114" s="4"/>
      <c r="WNP114" s="4"/>
      <c r="WNQ114" s="4"/>
      <c r="WNR114" s="4"/>
      <c r="WNS114" s="4"/>
      <c r="WNT114" s="4"/>
      <c r="WNU114" s="4"/>
      <c r="WNV114" s="4"/>
      <c r="WNW114" s="4"/>
      <c r="WNX114" s="4"/>
      <c r="WNY114" s="4"/>
      <c r="WNZ114" s="4"/>
      <c r="WOA114" s="4"/>
      <c r="WOB114" s="4"/>
      <c r="WOC114" s="4"/>
      <c r="WOD114" s="4"/>
      <c r="WOE114" s="4"/>
      <c r="WOF114" s="4"/>
      <c r="WOG114" s="4"/>
      <c r="WOH114" s="4"/>
      <c r="WOI114" s="4"/>
      <c r="WOJ114" s="4"/>
      <c r="WOK114" s="4"/>
      <c r="WOL114" s="4"/>
      <c r="WOM114" s="4"/>
      <c r="WON114" s="4"/>
      <c r="WOO114" s="4"/>
      <c r="WOP114" s="4"/>
      <c r="WOQ114" s="4"/>
      <c r="WOR114" s="4"/>
      <c r="WOS114" s="4"/>
      <c r="WOT114" s="4"/>
      <c r="WOU114" s="4"/>
      <c r="WOV114" s="4"/>
      <c r="WOW114" s="4"/>
      <c r="WOX114" s="4"/>
      <c r="WOY114" s="4"/>
      <c r="WOZ114" s="4"/>
      <c r="WPA114" s="4"/>
      <c r="WPB114" s="4"/>
      <c r="WPC114" s="4"/>
      <c r="WPD114" s="4"/>
      <c r="WPE114" s="4"/>
      <c r="WPF114" s="4"/>
      <c r="WPG114" s="4"/>
      <c r="WPH114" s="4"/>
      <c r="WPI114" s="4"/>
      <c r="WPJ114" s="4"/>
      <c r="WPK114" s="4"/>
      <c r="WPL114" s="4"/>
      <c r="WPM114" s="4"/>
      <c r="WPN114" s="4"/>
      <c r="WPO114" s="4"/>
      <c r="WPP114" s="4"/>
      <c r="WPQ114" s="4"/>
      <c r="WPR114" s="4"/>
      <c r="WPS114" s="4"/>
      <c r="WPT114" s="4"/>
      <c r="WPU114" s="4"/>
      <c r="WPV114" s="4"/>
      <c r="WPW114" s="4"/>
      <c r="WPX114" s="4"/>
      <c r="WPY114" s="4"/>
      <c r="WPZ114" s="4"/>
      <c r="WQA114" s="4"/>
      <c r="WQB114" s="4"/>
      <c r="WQC114" s="4"/>
      <c r="WQD114" s="4"/>
      <c r="WQE114" s="4"/>
      <c r="WQF114" s="4"/>
      <c r="WQG114" s="4"/>
      <c r="WQH114" s="4"/>
      <c r="WQI114" s="4"/>
      <c r="WQJ114" s="4"/>
      <c r="WQK114" s="4"/>
      <c r="WQL114" s="4"/>
      <c r="WQM114" s="4"/>
      <c r="WQN114" s="4"/>
      <c r="WQO114" s="4"/>
      <c r="WQP114" s="4"/>
      <c r="WQQ114" s="4"/>
      <c r="WQR114" s="4"/>
      <c r="WQS114" s="4"/>
      <c r="WQT114" s="4"/>
      <c r="WQU114" s="4"/>
      <c r="WQV114" s="4"/>
      <c r="WQW114" s="4"/>
      <c r="WQX114" s="4"/>
      <c r="WQY114" s="4"/>
      <c r="WQZ114" s="4"/>
      <c r="WRA114" s="4"/>
      <c r="WRB114" s="4"/>
      <c r="WRC114" s="4"/>
      <c r="WRD114" s="4"/>
      <c r="WRE114" s="4"/>
      <c r="WRF114" s="4"/>
      <c r="WRG114" s="4"/>
      <c r="WRH114" s="4"/>
      <c r="WRI114" s="4"/>
      <c r="WRJ114" s="4"/>
      <c r="WRK114" s="4"/>
      <c r="WRL114" s="4"/>
      <c r="WRM114" s="4"/>
      <c r="WRN114" s="4"/>
      <c r="WRO114" s="4"/>
      <c r="WRP114" s="4"/>
      <c r="WRQ114" s="4"/>
      <c r="WRR114" s="4"/>
      <c r="WRS114" s="4"/>
      <c r="WRT114" s="4"/>
      <c r="WRU114" s="4"/>
      <c r="WRV114" s="4"/>
      <c r="WRW114" s="4"/>
      <c r="WRX114" s="4"/>
      <c r="WRY114" s="4"/>
      <c r="WRZ114" s="4"/>
      <c r="WSA114" s="4"/>
      <c r="WSB114" s="4"/>
      <c r="WSC114" s="4"/>
      <c r="WSD114" s="4"/>
      <c r="WSE114" s="4"/>
      <c r="WSF114" s="4"/>
      <c r="WSG114" s="4"/>
      <c r="WSH114" s="4"/>
      <c r="WSI114" s="4"/>
      <c r="WSJ114" s="4"/>
      <c r="WSK114" s="4"/>
      <c r="WSL114" s="4"/>
      <c r="WSM114" s="4"/>
      <c r="WSN114" s="4"/>
      <c r="WSO114" s="4"/>
      <c r="WSP114" s="4"/>
      <c r="WSQ114" s="4"/>
      <c r="WSR114" s="4"/>
      <c r="WSS114" s="4"/>
      <c r="WST114" s="4"/>
      <c r="WSU114" s="4"/>
      <c r="WSV114" s="4"/>
      <c r="WSW114" s="4"/>
      <c r="WSX114" s="4"/>
      <c r="WSY114" s="4"/>
      <c r="WSZ114" s="4"/>
      <c r="WTA114" s="4"/>
      <c r="WTB114" s="4"/>
      <c r="WTC114" s="4"/>
      <c r="WTD114" s="4"/>
      <c r="WTE114" s="4"/>
      <c r="WTF114" s="4"/>
      <c r="WTG114" s="4"/>
      <c r="WTH114" s="4"/>
      <c r="WTI114" s="4"/>
      <c r="WTJ114" s="4"/>
      <c r="WTK114" s="4"/>
      <c r="WTL114" s="4"/>
      <c r="WTM114" s="4"/>
      <c r="WTN114" s="4"/>
      <c r="WTO114" s="4"/>
      <c r="WTP114" s="4"/>
      <c r="WTQ114" s="4"/>
      <c r="WTR114" s="4"/>
      <c r="WTS114" s="4"/>
      <c r="WTT114" s="4"/>
      <c r="WTU114" s="4"/>
      <c r="WTV114" s="4"/>
      <c r="WTW114" s="4"/>
      <c r="WTX114" s="4"/>
      <c r="WTY114" s="4"/>
      <c r="WTZ114" s="4"/>
      <c r="WUA114" s="4"/>
      <c r="WUB114" s="4"/>
      <c r="WUC114" s="4"/>
      <c r="WUD114" s="4"/>
      <c r="WUE114" s="4"/>
      <c r="WUF114" s="4"/>
      <c r="WUG114" s="4"/>
      <c r="WUH114" s="4"/>
      <c r="WUI114" s="4"/>
      <c r="WUJ114" s="4"/>
      <c r="WUK114" s="4"/>
      <c r="WUL114" s="4"/>
      <c r="WUM114" s="4"/>
      <c r="WUN114" s="4"/>
      <c r="WUO114" s="4"/>
      <c r="WUP114" s="4"/>
      <c r="WUQ114" s="4"/>
      <c r="WUR114" s="4"/>
      <c r="WUS114" s="4"/>
      <c r="WUT114" s="4"/>
      <c r="WUU114" s="4"/>
      <c r="WUV114" s="4"/>
      <c r="WUW114" s="4"/>
      <c r="WUX114" s="4"/>
      <c r="WUY114" s="4"/>
      <c r="WUZ114" s="4"/>
      <c r="WVA114" s="4"/>
      <c r="WVB114" s="4"/>
      <c r="WVC114" s="4"/>
      <c r="WVD114" s="4"/>
      <c r="WVE114" s="4"/>
      <c r="WVF114" s="4"/>
      <c r="WVG114" s="4"/>
      <c r="WVH114" s="4"/>
      <c r="WVI114" s="4"/>
      <c r="WVJ114" s="4"/>
      <c r="WVK114" s="4"/>
      <c r="WVL114" s="4"/>
      <c r="WVM114" s="4"/>
      <c r="WVN114" s="4"/>
      <c r="WVO114" s="4"/>
      <c r="WVP114" s="4"/>
      <c r="WVQ114" s="4"/>
      <c r="WVR114" s="4"/>
      <c r="WVS114" s="4"/>
      <c r="WVT114" s="4"/>
      <c r="WVU114" s="4"/>
      <c r="WVV114" s="4"/>
      <c r="WVW114" s="4"/>
      <c r="WVX114" s="4"/>
      <c r="WVY114" s="4"/>
      <c r="WVZ114" s="4"/>
      <c r="WWA114" s="4"/>
      <c r="WWB114" s="4"/>
      <c r="WWC114" s="4"/>
      <c r="WWD114" s="4"/>
      <c r="WWE114" s="4"/>
      <c r="WWF114" s="4"/>
      <c r="WWG114" s="4"/>
      <c r="WWH114" s="4"/>
      <c r="WWI114" s="4"/>
      <c r="WWJ114" s="4"/>
      <c r="WWK114" s="4"/>
      <c r="WWL114" s="4"/>
      <c r="WWM114" s="4"/>
      <c r="WWN114" s="4"/>
      <c r="WWO114" s="4"/>
      <c r="WWP114" s="4"/>
      <c r="WWQ114" s="4"/>
      <c r="WWR114" s="4"/>
      <c r="WWS114" s="4"/>
      <c r="WWT114" s="4"/>
      <c r="WWU114" s="4"/>
      <c r="WWV114" s="4"/>
      <c r="WWW114" s="4"/>
      <c r="WWX114" s="4"/>
      <c r="WWY114" s="4"/>
      <c r="WWZ114" s="4"/>
      <c r="WXA114" s="4"/>
      <c r="WXB114" s="4"/>
      <c r="WXC114" s="4"/>
      <c r="WXD114" s="4"/>
      <c r="WXE114" s="4"/>
      <c r="WXF114" s="4"/>
      <c r="WXG114" s="4"/>
      <c r="WXH114" s="4"/>
      <c r="WXI114" s="4"/>
      <c r="WXJ114" s="4"/>
      <c r="WXK114" s="4"/>
      <c r="WXL114" s="4"/>
      <c r="WXM114" s="4"/>
      <c r="WXN114" s="4"/>
      <c r="WXO114" s="4"/>
      <c r="WXP114" s="4"/>
      <c r="WXQ114" s="4"/>
      <c r="WXR114" s="4"/>
      <c r="WXS114" s="4"/>
      <c r="WXT114" s="4"/>
      <c r="WXU114" s="4"/>
      <c r="WXV114" s="4"/>
      <c r="WXW114" s="4"/>
      <c r="WXX114" s="4"/>
      <c r="WXY114" s="4"/>
      <c r="WXZ114" s="4"/>
      <c r="WYA114" s="4"/>
      <c r="WYB114" s="4"/>
      <c r="WYC114" s="4"/>
      <c r="WYD114" s="4"/>
      <c r="WYE114" s="4"/>
      <c r="WYF114" s="4"/>
      <c r="WYG114" s="4"/>
      <c r="WYH114" s="4"/>
      <c r="WYI114" s="4"/>
      <c r="WYJ114" s="4"/>
      <c r="WYK114" s="4"/>
      <c r="WYL114" s="4"/>
      <c r="WYM114" s="4"/>
      <c r="WYN114" s="4"/>
      <c r="WYO114" s="4"/>
      <c r="WYP114" s="4"/>
      <c r="WYQ114" s="4"/>
      <c r="WYR114" s="4"/>
      <c r="WYS114" s="4"/>
      <c r="WYT114" s="4"/>
      <c r="WYU114" s="4"/>
      <c r="WYV114" s="4"/>
      <c r="WYW114" s="4"/>
      <c r="WYX114" s="4"/>
      <c r="WYY114" s="4"/>
      <c r="WYZ114" s="4"/>
      <c r="WZA114" s="4"/>
      <c r="WZB114" s="4"/>
      <c r="WZC114" s="4"/>
      <c r="WZD114" s="4"/>
      <c r="WZE114" s="4"/>
      <c r="WZF114" s="4"/>
      <c r="WZG114" s="4"/>
      <c r="WZH114" s="4"/>
      <c r="WZI114" s="4"/>
      <c r="WZJ114" s="4"/>
      <c r="WZK114" s="4"/>
      <c r="WZL114" s="4"/>
      <c r="WZM114" s="4"/>
      <c r="WZN114" s="4"/>
      <c r="WZO114" s="4"/>
      <c r="WZP114" s="4"/>
      <c r="WZQ114" s="4"/>
      <c r="WZR114" s="4"/>
      <c r="WZS114" s="4"/>
      <c r="WZT114" s="4"/>
      <c r="WZU114" s="4"/>
      <c r="WZV114" s="4"/>
      <c r="WZW114" s="4"/>
      <c r="WZX114" s="4"/>
      <c r="WZY114" s="4"/>
      <c r="WZZ114" s="4"/>
      <c r="XAA114" s="4"/>
      <c r="XAB114" s="4"/>
      <c r="XAC114" s="4"/>
      <c r="XAD114" s="4"/>
      <c r="XAE114" s="4"/>
      <c r="XAF114" s="4"/>
      <c r="XAG114" s="4"/>
      <c r="XAH114" s="4"/>
      <c r="XAI114" s="4"/>
      <c r="XAJ114" s="4"/>
      <c r="XAK114" s="4"/>
      <c r="XAL114" s="4"/>
      <c r="XAM114" s="4"/>
      <c r="XAN114" s="4"/>
      <c r="XAO114" s="4"/>
      <c r="XAP114" s="4"/>
      <c r="XAQ114" s="4"/>
      <c r="XAR114" s="4"/>
      <c r="XAS114" s="4"/>
      <c r="XAT114" s="4"/>
      <c r="XAU114" s="4"/>
      <c r="XAV114" s="4"/>
      <c r="XAW114" s="4"/>
      <c r="XAX114" s="4"/>
      <c r="XAY114" s="4"/>
      <c r="XAZ114" s="4"/>
      <c r="XBA114" s="4"/>
      <c r="XBB114" s="4"/>
      <c r="XBC114" s="4"/>
      <c r="XBD114" s="4"/>
      <c r="XBE114" s="4"/>
      <c r="XBF114" s="4"/>
      <c r="XBG114" s="4"/>
      <c r="XBH114" s="4"/>
      <c r="XBI114" s="4"/>
      <c r="XBJ114" s="4"/>
      <c r="XBK114" s="4"/>
      <c r="XBL114" s="4"/>
      <c r="XBM114" s="4"/>
      <c r="XBN114" s="4"/>
      <c r="XBO114" s="4"/>
      <c r="XBP114" s="4"/>
      <c r="XBQ114" s="4"/>
      <c r="XBR114" s="4"/>
      <c r="XBS114" s="4"/>
      <c r="XBT114" s="4"/>
      <c r="XBU114" s="4"/>
      <c r="XBV114" s="4"/>
      <c r="XBW114" s="4"/>
      <c r="XBX114" s="4"/>
      <c r="XBY114" s="4"/>
      <c r="XBZ114" s="4"/>
      <c r="XCA114" s="4"/>
      <c r="XCB114" s="4"/>
      <c r="XCC114" s="4"/>
      <c r="XCD114" s="4"/>
      <c r="XCE114" s="4"/>
      <c r="XCF114" s="4"/>
      <c r="XCG114" s="4"/>
      <c r="XCH114" s="4"/>
      <c r="XCI114" s="4"/>
      <c r="XCJ114" s="4"/>
      <c r="XCK114" s="4"/>
      <c r="XCL114" s="4"/>
      <c r="XCM114" s="4"/>
      <c r="XCN114" s="4"/>
      <c r="XCO114" s="4"/>
      <c r="XCP114" s="4"/>
      <c r="XCQ114" s="4"/>
      <c r="XCR114" s="4"/>
      <c r="XCS114" s="4"/>
      <c r="XCT114" s="4"/>
      <c r="XCU114" s="4"/>
      <c r="XCV114" s="4"/>
      <c r="XCW114" s="4"/>
      <c r="XCX114" s="4"/>
      <c r="XCY114" s="4"/>
      <c r="XCZ114" s="4"/>
      <c r="XDA114" s="4"/>
      <c r="XDB114" s="4"/>
      <c r="XDC114" s="4"/>
      <c r="XDD114" s="4"/>
      <c r="XDE114" s="4"/>
      <c r="XDF114" s="4"/>
      <c r="XDG114" s="4"/>
      <c r="XDH114" s="4"/>
      <c r="XDI114" s="4"/>
      <c r="XDJ114" s="4"/>
      <c r="XDK114" s="4"/>
      <c r="XDL114" s="4"/>
      <c r="XDM114" s="4"/>
      <c r="XDN114" s="4"/>
      <c r="XDO114" s="4"/>
      <c r="XDP114" s="4"/>
      <c r="XDQ114" s="4"/>
      <c r="XDR114" s="4"/>
      <c r="XDS114" s="4"/>
      <c r="XDT114" s="4"/>
      <c r="XDU114" s="4"/>
      <c r="XDV114" s="4"/>
      <c r="XDW114" s="4"/>
      <c r="XDX114" s="4"/>
      <c r="XDY114" s="4"/>
      <c r="XDZ114" s="4"/>
      <c r="XEA114" s="4"/>
      <c r="XEB114" s="4"/>
      <c r="XEC114" s="4"/>
      <c r="XED114" s="4"/>
      <c r="XEE114" s="4"/>
      <c r="XEF114" s="4"/>
      <c r="XEG114" s="4"/>
      <c r="XEH114" s="4"/>
      <c r="XEI114" s="4"/>
      <c r="XEJ114" s="4"/>
      <c r="XEK114" s="4"/>
    </row>
    <row r="115" spans="1:16365" s="461" customFormat="1" ht="13.5" customHeight="1" x14ac:dyDescent="0.25"/>
    <row r="116" spans="1:16365" ht="15" x14ac:dyDescent="0.25">
      <c r="A116" s="3"/>
      <c r="B116" s="197" t="s">
        <v>179</v>
      </c>
      <c r="C116" s="197" t="s">
        <v>43</v>
      </c>
      <c r="D116" s="197" t="s">
        <v>583</v>
      </c>
      <c r="E116" s="197" t="s">
        <v>582</v>
      </c>
      <c r="F116" s="197" t="s">
        <v>197</v>
      </c>
      <c r="G116" s="197" t="s">
        <v>1163</v>
      </c>
      <c r="H116" s="197" t="s">
        <v>250</v>
      </c>
      <c r="I116" s="3"/>
      <c r="J116" s="3"/>
      <c r="K116" s="3"/>
      <c r="L116" s="3"/>
      <c r="M116" s="3"/>
    </row>
    <row r="117" spans="1:16365" ht="15" x14ac:dyDescent="0.25">
      <c r="A117" s="46" t="s">
        <v>52</v>
      </c>
      <c r="B117" s="445">
        <f t="shared" ref="B117:B141" si="5">SUMIFS($J$3:$J$114,$L$3:$L$114,$A117,$M$3:$M$114,B$116)+SUMIFS($Q$119:$Q$128,$P$119:$P$128,A117)+SUMIFS($W$119:$W$128,$P$119:$P$128,A117)</f>
        <v>12773479028480.719</v>
      </c>
      <c r="C117" s="3">
        <f t="shared" ref="C117:H122" si="6">SUMIFS($J$3:$J$114,$L$3:$L$114,$A117,$M$3:$M$114,C$116)</f>
        <v>25062337905197.004</v>
      </c>
      <c r="D117" s="3">
        <f t="shared" si="6"/>
        <v>0</v>
      </c>
      <c r="E117" s="3">
        <f t="shared" si="6"/>
        <v>0</v>
      </c>
      <c r="F117" s="3">
        <f t="shared" si="6"/>
        <v>0</v>
      </c>
      <c r="G117" s="3">
        <f t="shared" si="6"/>
        <v>0</v>
      </c>
      <c r="H117" s="3">
        <f t="shared" si="6"/>
        <v>0</v>
      </c>
      <c r="I117" s="3"/>
      <c r="J117" s="3"/>
      <c r="K117" s="3"/>
      <c r="L117" s="3"/>
      <c r="M117" s="3"/>
    </row>
    <row r="118" spans="1:16365" ht="15" x14ac:dyDescent="0.25">
      <c r="A118" s="46" t="s">
        <v>53</v>
      </c>
      <c r="B118" s="445">
        <f t="shared" si="5"/>
        <v>33400000.000000007</v>
      </c>
      <c r="C118" s="3">
        <f t="shared" si="6"/>
        <v>0</v>
      </c>
      <c r="D118" s="3">
        <f t="shared" si="6"/>
        <v>0</v>
      </c>
      <c r="E118" s="3">
        <f t="shared" si="6"/>
        <v>0</v>
      </c>
      <c r="F118" s="3">
        <f t="shared" si="6"/>
        <v>0</v>
      </c>
      <c r="G118" s="3">
        <f t="shared" si="6"/>
        <v>0</v>
      </c>
      <c r="H118" s="3">
        <f t="shared" si="6"/>
        <v>0</v>
      </c>
      <c r="I118" s="3"/>
      <c r="J118" s="3"/>
      <c r="K118" s="3"/>
      <c r="L118" s="3"/>
      <c r="M118" s="3"/>
      <c r="Q118" s="444" t="s">
        <v>1876</v>
      </c>
      <c r="R118" s="1"/>
      <c r="T118" s="44"/>
      <c r="W118" s="444" t="s">
        <v>1877</v>
      </c>
    </row>
    <row r="119" spans="1:16365" ht="15" x14ac:dyDescent="0.25">
      <c r="A119" s="46" t="s">
        <v>54</v>
      </c>
      <c r="B119" s="445">
        <f t="shared" si="5"/>
        <v>276630772783551.84</v>
      </c>
      <c r="C119" s="3">
        <f t="shared" si="6"/>
        <v>1986887525388.8723</v>
      </c>
      <c r="D119" s="3">
        <f t="shared" si="6"/>
        <v>0</v>
      </c>
      <c r="E119" s="3">
        <f t="shared" si="6"/>
        <v>0</v>
      </c>
      <c r="F119" s="3">
        <f t="shared" si="6"/>
        <v>22742528326763.426</v>
      </c>
      <c r="G119" s="3">
        <f t="shared" si="6"/>
        <v>0</v>
      </c>
      <c r="H119" s="3">
        <f t="shared" si="6"/>
        <v>0</v>
      </c>
      <c r="I119" s="3"/>
      <c r="J119" s="3"/>
      <c r="K119" s="3"/>
      <c r="L119" s="195"/>
      <c r="M119" s="44"/>
      <c r="N119" s="44"/>
      <c r="P119" s="46" t="s">
        <v>54</v>
      </c>
      <c r="Q119" s="194">
        <f>(N120-(J98/SUM(J98:J114)))*J108*GETPIVOTDATA("Total Fuel Consumption
MMBtu",$G$151,"Sector Name","Industrial NAICS Cogen","Reported
Fuel Type Code","NG")</f>
        <v>6554284242069.6289</v>
      </c>
      <c r="R119" s="443" t="str">
        <f>L120</f>
        <v>oil and gas extraction</v>
      </c>
      <c r="T119" s="44">
        <f t="shared" ref="T119:T128" si="7">Q119/$J$108</f>
        <v>4.9502283457232218E-2</v>
      </c>
      <c r="U119" s="1" t="s">
        <v>1866</v>
      </c>
      <c r="W119" s="194">
        <f>(N120-(J81/SUM(J81:J97)))*J91*GETPIVOTDATA("Total Fuel Consumption
MMBtu",$G$151,"Sector Name","Industrial NAICS Cogen","Reported
Fuel Type Code","NG")</f>
        <v>8087476036254.7246</v>
      </c>
    </row>
    <row r="120" spans="1:16365" ht="15" x14ac:dyDescent="0.25">
      <c r="A120" s="46" t="s">
        <v>55</v>
      </c>
      <c r="B120" s="445">
        <f t="shared" si="5"/>
        <v>6321068870052.9551</v>
      </c>
      <c r="C120" s="3">
        <f t="shared" si="6"/>
        <v>0</v>
      </c>
      <c r="D120" s="3">
        <f t="shared" si="6"/>
        <v>0</v>
      </c>
      <c r="E120" s="3">
        <f t="shared" si="6"/>
        <v>0</v>
      </c>
      <c r="F120" s="3">
        <f t="shared" si="6"/>
        <v>0</v>
      </c>
      <c r="G120" s="3">
        <f t="shared" si="6"/>
        <v>0</v>
      </c>
      <c r="H120" s="3">
        <f t="shared" si="6"/>
        <v>0</v>
      </c>
      <c r="I120" s="3"/>
      <c r="J120" s="3"/>
      <c r="K120" s="3"/>
      <c r="L120" s="195" t="str">
        <f>'EIA 860 Plant List'!J22</f>
        <v>oil and gas extraction</v>
      </c>
      <c r="M120" s="442">
        <f>'EIA 860 Plant List'!K22</f>
        <v>469.5</v>
      </c>
      <c r="N120" s="44">
        <f>'EIA 860 Plant List'!L22</f>
        <v>0.20645530099819706</v>
      </c>
      <c r="P120" s="46" t="s">
        <v>56</v>
      </c>
      <c r="Q120" s="194">
        <f>N121*SUM($J$98:$J$114)*GETPIVOTDATA("Total Fuel Consumption
MMBtu",$G$151,"Sector Name","Industrial NAICS Cogen","Reported
Fuel Type Code","NG")</f>
        <v>2857586692436.0469</v>
      </c>
      <c r="R120" s="443" t="str">
        <f t="shared" ref="R120:R128" si="8">L121</f>
        <v>food beverage and tobacco</v>
      </c>
      <c r="T120" s="44">
        <f t="shared" si="7"/>
        <v>2.1582382031072295E-2</v>
      </c>
      <c r="U120" s="1" t="s">
        <v>1866</v>
      </c>
      <c r="W120" s="194">
        <f>T121*SUM($J$81:$J$97)*GETPIVOTDATA("Total Fuel Consumption
MMBtu",$G$151,"Sector Name","Industrial NAICS Cogen","Reported
Fuel Type Code","NG")</f>
        <v>2254872552036.2012</v>
      </c>
    </row>
    <row r="121" spans="1:16365" ht="15" x14ac:dyDescent="0.25">
      <c r="A121" s="46" t="s">
        <v>56</v>
      </c>
      <c r="B121" s="445">
        <f t="shared" si="5"/>
        <v>66949433044472.258</v>
      </c>
      <c r="C121" s="3">
        <f t="shared" si="6"/>
        <v>0</v>
      </c>
      <c r="D121" s="3">
        <f t="shared" si="6"/>
        <v>0</v>
      </c>
      <c r="E121" s="3">
        <f t="shared" si="6"/>
        <v>0</v>
      </c>
      <c r="F121" s="3">
        <f t="shared" si="6"/>
        <v>0</v>
      </c>
      <c r="G121" s="3">
        <f t="shared" si="6"/>
        <v>0</v>
      </c>
      <c r="H121" s="3">
        <f t="shared" si="6"/>
        <v>0</v>
      </c>
      <c r="I121" s="3"/>
      <c r="J121" s="3"/>
      <c r="K121" s="3"/>
      <c r="L121" s="195" t="str">
        <f>'EIA 860 Plant List'!J23</f>
        <v>food beverage and tobacco</v>
      </c>
      <c r="M121" s="442">
        <f>'EIA 860 Plant List'!K23</f>
        <v>62.900000000000006</v>
      </c>
      <c r="N121" s="44">
        <f>'EIA 860 Plant List'!L23</f>
        <v>2.7659293786552921E-2</v>
      </c>
      <c r="P121" s="46" t="s">
        <v>58</v>
      </c>
      <c r="Q121" s="194">
        <f>N122*SUM($J$98:$J$114)*I161</f>
        <v>5238151758948.7471</v>
      </c>
      <c r="R121" s="443" t="str">
        <f t="shared" si="8"/>
        <v>wood products</v>
      </c>
      <c r="T121" s="44">
        <f t="shared" si="7"/>
        <v>3.9561981688118211E-2</v>
      </c>
      <c r="U121" s="1" t="s">
        <v>1866</v>
      </c>
      <c r="W121" s="194">
        <f>N122*SUM($J$81:$J$97)*GETPIVOTDATA("Total Fuel Consumption
MMBtu",$G$151,"Sector Name","Industrial NAICS Cogen","Reported
Fuel Type Code","NG")</f>
        <v>2889772884115.0049</v>
      </c>
    </row>
    <row r="122" spans="1:16365" ht="15" x14ac:dyDescent="0.25">
      <c r="A122" s="46" t="s">
        <v>57</v>
      </c>
      <c r="B122" s="445">
        <f t="shared" si="5"/>
        <v>3498542500000</v>
      </c>
      <c r="C122" s="3">
        <f t="shared" si="6"/>
        <v>0</v>
      </c>
      <c r="D122" s="3">
        <f t="shared" si="6"/>
        <v>0</v>
      </c>
      <c r="E122" s="3">
        <f t="shared" si="6"/>
        <v>0</v>
      </c>
      <c r="F122" s="3">
        <f t="shared" si="6"/>
        <v>0</v>
      </c>
      <c r="G122" s="3">
        <f t="shared" si="6"/>
        <v>0</v>
      </c>
      <c r="H122" s="3">
        <f t="shared" si="6"/>
        <v>0</v>
      </c>
      <c r="I122" s="3"/>
      <c r="J122" s="3"/>
      <c r="K122" s="3"/>
      <c r="L122" s="195" t="str">
        <f>'EIA 860 Plant List'!J24</f>
        <v>wood products</v>
      </c>
      <c r="M122" s="442">
        <f>'EIA 860 Plant List'!K24</f>
        <v>115.30000000000001</v>
      </c>
      <c r="N122" s="44">
        <f>'EIA 860 Plant List'!L24</f>
        <v>5.070137636867332E-2</v>
      </c>
      <c r="P122" s="46" t="s">
        <v>59</v>
      </c>
      <c r="Q122" s="194">
        <f>N123*SUM($J$98:$J$114)*GETPIVOTDATA("Total Fuel Consumption
MMBtu",$G$151,"Sector Name","Industrial NAICS Cogen","Reported
Fuel Type Code","NG")</f>
        <v>4438572652639.1377</v>
      </c>
      <c r="R122" s="443" t="str">
        <f t="shared" si="8"/>
        <v>pulp and paper</v>
      </c>
      <c r="T122" s="44">
        <f t="shared" si="7"/>
        <v>3.3523032184988283E-2</v>
      </c>
      <c r="U122" s="1" t="s">
        <v>1866</v>
      </c>
      <c r="W122" s="194">
        <f>N123*SUM($J$81:$J$97)*GETPIVOTDATA("Total Fuel Consumption
MMBtu",$G$151,"Sector Name","Industrial NAICS Cogen","Reported
Fuel Type Code","NG")</f>
        <v>2448662712732.3149</v>
      </c>
    </row>
    <row r="123" spans="1:16365" ht="15" x14ac:dyDescent="0.25">
      <c r="A123" s="46" t="s">
        <v>58</v>
      </c>
      <c r="B123" s="445">
        <f t="shared" si="5"/>
        <v>8127924643063.752</v>
      </c>
      <c r="C123" s="3">
        <f t="shared" ref="C123:C141" si="9">SUMIFS($J$3:$J$114,$L$3:$L$114,$A123,$M$3:$M$114,C$116)</f>
        <v>0</v>
      </c>
      <c r="D123" s="194">
        <f>SUMIFS($J$3:$J$114,$L$3:$L$114,$A123,$M$3:$M$114,D$116)+N122/SUM($N$122:$N$123)*(J99+J82+J83)*GETPIVOTDATA("Total Fuel Consumption
MMBtu",$G$151,"Sector Name","Industrial NAICS Cogen","Reported
Fuel Type Code","WDS")</f>
        <v>6016439743776.3457</v>
      </c>
      <c r="E123" s="3">
        <f t="shared" ref="E123:H141" si="10">SUMIFS($J$3:$J$114,$L$3:$L$114,$A123,$M$3:$M$114,E$116)</f>
        <v>0</v>
      </c>
      <c r="F123" s="3">
        <f t="shared" si="10"/>
        <v>0</v>
      </c>
      <c r="G123" s="3">
        <f t="shared" si="10"/>
        <v>0</v>
      </c>
      <c r="H123" s="3">
        <f t="shared" si="10"/>
        <v>0</v>
      </c>
      <c r="I123" s="3"/>
      <c r="J123" s="3"/>
      <c r="K123" s="3"/>
      <c r="L123" s="195" t="str">
        <f>'EIA 860 Plant List'!J25</f>
        <v>pulp and paper</v>
      </c>
      <c r="M123" s="442">
        <f>'EIA 860 Plant List'!K25</f>
        <v>97.7</v>
      </c>
      <c r="N123" s="44">
        <f>'EIA 860 Plant List'!L25</f>
        <v>4.2962050921243562E-2</v>
      </c>
      <c r="P123" s="46" t="s">
        <v>60</v>
      </c>
      <c r="Q123" s="194">
        <f>(J108*GETPIVOTDATA("Total Fuel Consumption
MMBtu",$G$151,"Sector Name","Industrial NAICS Cogen","Reported
Fuel Type Code","NG"))-SUM(Q119:Q122,Q124:Q128)</f>
        <v>41251857278587.156</v>
      </c>
      <c r="R123" s="443" t="str">
        <f t="shared" si="8"/>
        <v>refining</v>
      </c>
      <c r="T123" s="44">
        <f t="shared" si="7"/>
        <v>0.31156127148631158</v>
      </c>
      <c r="U123" s="1" t="s">
        <v>1866</v>
      </c>
      <c r="W123" s="194">
        <f>(J91*GETPIVOTDATA("Total Fuel Consumption
MMBtu",$G$151,"Sector Name","Industrial NAICS Cogen","Reported
Fuel Type Code","NG"))-SUM(W119:W122,W124:W128)</f>
        <v>19428603762630.074</v>
      </c>
    </row>
    <row r="124" spans="1:16365" ht="15" x14ac:dyDescent="0.25">
      <c r="A124" s="46" t="s">
        <v>59</v>
      </c>
      <c r="B124" s="445">
        <f t="shared" si="5"/>
        <v>14042379765371.449</v>
      </c>
      <c r="C124" s="3">
        <f t="shared" si="9"/>
        <v>0</v>
      </c>
      <c r="D124" s="194">
        <f>SUMIFS($J$3:$J$114,$L$3:$L$114,$A124,$M$3:$M$114,D$116)+N123/SUM($N$122:$N$123)*(J99+J82+J83)*GETPIVOTDATA("Total Fuel Consumption
MMBtu",$G$151,"Sector Name","Industrial NAICS Cogen","Reported
Fuel Type Code","WDS")</f>
        <v>5098058655394.1797</v>
      </c>
      <c r="E124" s="3">
        <f t="shared" si="10"/>
        <v>0</v>
      </c>
      <c r="F124" s="3">
        <f t="shared" si="10"/>
        <v>0</v>
      </c>
      <c r="G124" s="3">
        <f t="shared" si="10"/>
        <v>0</v>
      </c>
      <c r="H124" s="3">
        <f t="shared" si="10"/>
        <v>0</v>
      </c>
      <c r="I124" s="3"/>
      <c r="J124" s="3"/>
      <c r="K124" s="3"/>
      <c r="L124" s="195" t="str">
        <f>'EIA 860 Plant List'!J26</f>
        <v>refining</v>
      </c>
      <c r="M124" s="442">
        <f>'EIA 860 Plant List'!K26</f>
        <v>1316.2</v>
      </c>
      <c r="N124" s="44">
        <f>'EIA 860 Plant List'!L26</f>
        <v>0.57877841783562722</v>
      </c>
      <c r="P124" s="46" t="s">
        <v>61</v>
      </c>
      <c r="Q124" s="194">
        <f>N125*SUM($J$98:$J$114)*GETPIVOTDATA("Total Fuel Consumption
MMBtu",$G$151,"Sector Name","Industrial NAICS Cogen","Reported
Fuel Type Code","NG")</f>
        <v>7014489432625.208</v>
      </c>
      <c r="R124" s="443" t="str">
        <f t="shared" si="8"/>
        <v>chemicals</v>
      </c>
      <c r="T124" s="44">
        <f t="shared" si="7"/>
        <v>5.2978057004730718E-2</v>
      </c>
      <c r="U124" s="1" t="s">
        <v>1866</v>
      </c>
      <c r="W124" s="194">
        <f>N125*SUM($J$81:$J$97)*GETPIVOTDATA("Total Fuel Consumption
MMBtu",$G$151,"Sector Name","Industrial NAICS Cogen","Reported
Fuel Type Code","NG")</f>
        <v>3869739230766.3198</v>
      </c>
    </row>
    <row r="125" spans="1:16365" ht="15" x14ac:dyDescent="0.25">
      <c r="A125" s="46" t="s">
        <v>60</v>
      </c>
      <c r="B125" s="445">
        <f t="shared" si="5"/>
        <v>136736537506347.56</v>
      </c>
      <c r="C125" s="3">
        <f t="shared" si="9"/>
        <v>87833858692.946564</v>
      </c>
      <c r="D125" s="3">
        <f t="shared" ref="D125:D141" si="11">SUMIFS($J$3:$J$114,$L$3:$L$114,$A125,$M$3:$M$114,D$116)</f>
        <v>0</v>
      </c>
      <c r="E125" s="3">
        <f t="shared" si="10"/>
        <v>58081151608861.313</v>
      </c>
      <c r="F125" s="3">
        <f t="shared" si="10"/>
        <v>467223495738048.81</v>
      </c>
      <c r="G125" s="3">
        <f t="shared" si="10"/>
        <v>38119989804.567482</v>
      </c>
      <c r="H125" s="3">
        <f t="shared" si="10"/>
        <v>3055907978802.7861</v>
      </c>
      <c r="I125" s="445"/>
      <c r="J125" s="3"/>
      <c r="K125" s="3"/>
      <c r="L125" s="195" t="str">
        <f>'EIA 860 Plant List'!J27</f>
        <v>chemicals</v>
      </c>
      <c r="M125" s="442">
        <f>'EIA 860 Plant List'!K27</f>
        <v>154.4</v>
      </c>
      <c r="N125" s="44">
        <f>'EIA 860 Plant List'!L27</f>
        <v>6.7894991425179185E-2</v>
      </c>
      <c r="P125" s="198" t="s">
        <v>68</v>
      </c>
      <c r="Q125" s="194">
        <f>N126*SUM($J$98:$J$114)*GETPIVOTDATA("Total Fuel Consumption
MMBtu",$G$151,"Sector Name","Industrial NAICS Cogen","Reported
Fuel Type Code","NG")</f>
        <v>172636397953.21106</v>
      </c>
      <c r="R125" s="443" t="str">
        <f t="shared" si="8"/>
        <v>computer and electronics</v>
      </c>
      <c r="T125" s="44">
        <f t="shared" si="7"/>
        <v>1.3038640972666885E-3</v>
      </c>
      <c r="W125" s="194">
        <f>N126*SUM($J$81:$J$97)*GETPIVOTDATA("Total Fuel Consumption
MMBtu",$G$151,"Sector Name","Industrial NAICS Cogen","Reported
Fuel Type Code","NG")</f>
        <v>95239696093.989731</v>
      </c>
    </row>
    <row r="126" spans="1:16365" ht="15" x14ac:dyDescent="0.25">
      <c r="A126" s="46" t="s">
        <v>61</v>
      </c>
      <c r="B126" s="445">
        <f t="shared" si="5"/>
        <v>153008576232973.5</v>
      </c>
      <c r="C126" s="3">
        <f t="shared" si="9"/>
        <v>0</v>
      </c>
      <c r="D126" s="3">
        <f t="shared" si="11"/>
        <v>0</v>
      </c>
      <c r="E126" s="3">
        <f t="shared" si="10"/>
        <v>0</v>
      </c>
      <c r="F126" s="3">
        <f t="shared" si="10"/>
        <v>0</v>
      </c>
      <c r="G126" s="3">
        <f t="shared" si="10"/>
        <v>0</v>
      </c>
      <c r="H126" s="3">
        <f t="shared" si="10"/>
        <v>0</v>
      </c>
      <c r="I126" s="3"/>
      <c r="J126" s="3"/>
      <c r="K126" s="3"/>
      <c r="L126" s="195" t="str">
        <f>'EIA 860 Plant List'!J28</f>
        <v>computer and electronics</v>
      </c>
      <c r="M126" s="442">
        <f>'EIA 860 Plant List'!K28</f>
        <v>3.8</v>
      </c>
      <c r="N126" s="44">
        <f>'EIA 860 Plant List'!L28</f>
        <v>1.6709907216041508E-3</v>
      </c>
      <c r="P126" s="46" t="s">
        <v>73</v>
      </c>
      <c r="Q126" s="194">
        <f>N127*SUM($J$98:$J$114)*GETPIVOTDATA("Total Fuel Consumption
MMBtu",$G$151,"Sector Name","Industrial NAICS Cogen","Reported
Fuel Type Code","NG")</f>
        <v>277126849345.94403</v>
      </c>
      <c r="R126" s="443" t="str">
        <f t="shared" si="8"/>
        <v>other manufacturing</v>
      </c>
      <c r="T126" s="44">
        <f t="shared" si="7"/>
        <v>2.0930449982438943E-3</v>
      </c>
      <c r="W126" s="194">
        <f>N127*SUM($J$81:$J$97)*GETPIVOTDATA("Total Fuel Consumption
MMBtu",$G$151,"Sector Name","Industrial NAICS Cogen","Reported
Fuel Type Code","NG")</f>
        <v>152884775308.77298</v>
      </c>
    </row>
    <row r="127" spans="1:16365" ht="15" x14ac:dyDescent="0.25">
      <c r="A127" s="46" t="s">
        <v>62</v>
      </c>
      <c r="B127" s="445">
        <f t="shared" si="5"/>
        <v>1835684400000</v>
      </c>
      <c r="C127" s="3">
        <f t="shared" si="9"/>
        <v>0</v>
      </c>
      <c r="D127" s="3">
        <f t="shared" si="11"/>
        <v>0</v>
      </c>
      <c r="E127" s="3">
        <f t="shared" si="10"/>
        <v>0</v>
      </c>
      <c r="F127" s="3">
        <f t="shared" si="10"/>
        <v>0</v>
      </c>
      <c r="G127" s="3">
        <f t="shared" si="10"/>
        <v>0</v>
      </c>
      <c r="H127" s="3">
        <f t="shared" si="10"/>
        <v>0</v>
      </c>
      <c r="I127" s="3"/>
      <c r="J127" s="3"/>
      <c r="K127" s="3"/>
      <c r="L127" s="195" t="str">
        <f>'EIA 860 Plant List'!J29</f>
        <v>other manufacturing</v>
      </c>
      <c r="M127" s="442">
        <f>'EIA 860 Plant List'!K29</f>
        <v>6.1</v>
      </c>
      <c r="N127" s="44">
        <f>'EIA 860 Plant List'!L29</f>
        <v>2.6823798425750838E-3</v>
      </c>
      <c r="P127" s="46" t="s">
        <v>55</v>
      </c>
      <c r="Q127" s="194">
        <f>N128*SUM($J$98:$J$114)*GETPIVOTDATA("Total Fuel Consumption
MMBtu",$G$151,"Sector Name","Industrial NAICS Cogen","Reported
Fuel Type Code","NG")</f>
        <v>2189756416143.3616</v>
      </c>
      <c r="R127" s="443" t="str">
        <f t="shared" si="8"/>
        <v>other mining</v>
      </c>
      <c r="T127" s="44">
        <f t="shared" si="7"/>
        <v>1.6538486707435365E-2</v>
      </c>
      <c r="W127" s="194">
        <f>N128*SUM($J$81:$J$97)*GETPIVOTDATA("Total Fuel Consumption
MMBtu",$G$151,"Sector Name","Industrial NAICS Cogen","Reported
Fuel Type Code","NG")</f>
        <v>1208040355718.5015</v>
      </c>
    </row>
    <row r="128" spans="1:16365" ht="15" x14ac:dyDescent="0.25">
      <c r="A128" s="46" t="s">
        <v>63</v>
      </c>
      <c r="B128" s="445">
        <f t="shared" si="5"/>
        <v>15339913381767.002</v>
      </c>
      <c r="C128" s="3">
        <f t="shared" si="9"/>
        <v>0</v>
      </c>
      <c r="D128" s="3">
        <f t="shared" si="11"/>
        <v>0</v>
      </c>
      <c r="E128" s="3">
        <f t="shared" si="10"/>
        <v>0</v>
      </c>
      <c r="F128" s="3">
        <f t="shared" si="10"/>
        <v>0</v>
      </c>
      <c r="G128" s="3">
        <f t="shared" si="10"/>
        <v>0</v>
      </c>
      <c r="H128" s="3">
        <f t="shared" si="10"/>
        <v>0</v>
      </c>
      <c r="I128" s="3"/>
      <c r="J128" s="3"/>
      <c r="K128" s="3"/>
      <c r="L128" s="195" t="str">
        <f>'EIA 860 Plant List'!J30</f>
        <v>other mining</v>
      </c>
      <c r="M128" s="442">
        <f>'EIA 860 Plant List'!K30</f>
        <v>48.2</v>
      </c>
      <c r="N128" s="44">
        <f>'EIA 860 Plant List'!L30</f>
        <v>2.1195198100347389E-2</v>
      </c>
      <c r="P128" s="46" t="s">
        <v>64</v>
      </c>
      <c r="Q128" s="194">
        <f>N129*SUM($J$98:$J$114)*GETPIVOTDATA("Total Fuel Consumption
MMBtu",$G$151,"Sector Name","Industrial NAICS Cogen","Reported
Fuel Type Code","NG")</f>
        <v>0</v>
      </c>
      <c r="R128" s="443" t="str">
        <f t="shared" si="8"/>
        <v>cement</v>
      </c>
      <c r="T128" s="44">
        <f t="shared" si="7"/>
        <v>0</v>
      </c>
      <c r="W128" s="194">
        <f>N129*SUM($J$81:$J$97)*GETPIVOTDATA("Total Fuel Consumption
MMBtu",$G$151,"Sector Name","Industrial NAICS Cogen","Reported
Fuel Type Code","NG")</f>
        <v>0</v>
      </c>
    </row>
    <row r="129" spans="1:20" ht="15" x14ac:dyDescent="0.25">
      <c r="A129" s="46" t="s">
        <v>64</v>
      </c>
      <c r="B129" s="445">
        <f t="shared" si="5"/>
        <v>5218541953652.0664</v>
      </c>
      <c r="C129" s="3">
        <f t="shared" si="9"/>
        <v>2040374235858.9934</v>
      </c>
      <c r="D129" s="3">
        <f t="shared" si="11"/>
        <v>1504826291016.7944</v>
      </c>
      <c r="E129" s="3">
        <f t="shared" si="10"/>
        <v>37156211489207.195</v>
      </c>
      <c r="F129" s="3">
        <f t="shared" si="10"/>
        <v>0</v>
      </c>
      <c r="G129" s="3">
        <f t="shared" si="10"/>
        <v>562988102.68472004</v>
      </c>
      <c r="H129" s="3">
        <f t="shared" si="10"/>
        <v>0</v>
      </c>
      <c r="I129" s="3"/>
      <c r="J129" s="3"/>
      <c r="K129" s="3"/>
      <c r="L129" s="195" t="str">
        <f>'EIA 860 Plant List'!J31</f>
        <v>cement</v>
      </c>
      <c r="M129" s="442">
        <f>'EIA 860 Plant List'!K31</f>
        <v>0</v>
      </c>
      <c r="N129" s="44">
        <f>'EIA 860 Plant List'!L31</f>
        <v>0</v>
      </c>
    </row>
    <row r="130" spans="1:20" ht="15" x14ac:dyDescent="0.25">
      <c r="A130" s="315" t="s">
        <v>65</v>
      </c>
      <c r="B130" s="445">
        <f t="shared" si="5"/>
        <v>8351389100000</v>
      </c>
      <c r="C130" s="3">
        <f t="shared" si="9"/>
        <v>0</v>
      </c>
      <c r="D130" s="3">
        <f t="shared" si="11"/>
        <v>0</v>
      </c>
      <c r="E130" s="3">
        <f t="shared" si="10"/>
        <v>0</v>
      </c>
      <c r="F130" s="3">
        <f t="shared" si="10"/>
        <v>0</v>
      </c>
      <c r="G130" s="3">
        <f t="shared" si="10"/>
        <v>0</v>
      </c>
      <c r="H130" s="3">
        <f t="shared" si="10"/>
        <v>0</v>
      </c>
      <c r="I130" s="3"/>
      <c r="J130" s="3"/>
      <c r="K130" s="3"/>
      <c r="L130" s="195"/>
      <c r="M130" s="3"/>
      <c r="T130" s="460">
        <f>SUM(Q119:Q128,W119:W128)/SUM(J91,J108)</f>
        <v>0.52864440365539911</v>
      </c>
    </row>
    <row r="131" spans="1:20" ht="15" x14ac:dyDescent="0.25">
      <c r="A131" s="46" t="s">
        <v>66</v>
      </c>
      <c r="B131" s="445">
        <f t="shared" si="5"/>
        <v>0</v>
      </c>
      <c r="C131" s="3">
        <f t="shared" si="9"/>
        <v>0</v>
      </c>
      <c r="D131" s="3">
        <f t="shared" si="11"/>
        <v>0</v>
      </c>
      <c r="E131" s="3">
        <f t="shared" si="10"/>
        <v>0</v>
      </c>
      <c r="F131" s="3">
        <f t="shared" si="10"/>
        <v>0</v>
      </c>
      <c r="G131" s="3">
        <f t="shared" si="10"/>
        <v>0</v>
      </c>
      <c r="H131" s="3">
        <f t="shared" si="10"/>
        <v>0</v>
      </c>
      <c r="I131" s="3"/>
      <c r="J131" s="3"/>
      <c r="K131" s="3"/>
      <c r="L131" s="195"/>
      <c r="M131" s="3"/>
    </row>
    <row r="132" spans="1:20" ht="15" x14ac:dyDescent="0.25">
      <c r="A132" s="46" t="s">
        <v>67</v>
      </c>
      <c r="B132" s="445">
        <f t="shared" si="5"/>
        <v>8686384099999.999</v>
      </c>
      <c r="C132" s="3">
        <f t="shared" si="9"/>
        <v>0</v>
      </c>
      <c r="D132" s="3">
        <f t="shared" si="11"/>
        <v>0</v>
      </c>
      <c r="E132" s="3">
        <f t="shared" si="10"/>
        <v>0</v>
      </c>
      <c r="F132" s="3">
        <f t="shared" si="10"/>
        <v>0</v>
      </c>
      <c r="G132" s="3">
        <f t="shared" si="10"/>
        <v>0</v>
      </c>
      <c r="H132" s="3">
        <f t="shared" si="10"/>
        <v>0</v>
      </c>
      <c r="I132" s="3"/>
      <c r="J132" s="3"/>
      <c r="K132" s="3"/>
      <c r="M132" s="3"/>
    </row>
    <row r="133" spans="1:20" ht="15" x14ac:dyDescent="0.25">
      <c r="A133" s="198" t="s">
        <v>68</v>
      </c>
      <c r="B133" s="445">
        <f t="shared" si="5"/>
        <v>3468520894047.2012</v>
      </c>
      <c r="C133" s="3">
        <f t="shared" si="9"/>
        <v>0</v>
      </c>
      <c r="D133" s="3">
        <f t="shared" si="11"/>
        <v>0</v>
      </c>
      <c r="E133" s="3">
        <f t="shared" si="10"/>
        <v>0</v>
      </c>
      <c r="F133" s="3">
        <f t="shared" si="10"/>
        <v>0</v>
      </c>
      <c r="G133" s="3">
        <f t="shared" si="10"/>
        <v>0</v>
      </c>
      <c r="H133" s="3">
        <f t="shared" si="10"/>
        <v>0</v>
      </c>
      <c r="I133" s="3"/>
      <c r="J133" s="3"/>
      <c r="K133" s="3"/>
      <c r="L133" s="3"/>
      <c r="M133" s="3"/>
    </row>
    <row r="134" spans="1:20" ht="15" x14ac:dyDescent="0.25">
      <c r="A134" s="46" t="s">
        <v>69</v>
      </c>
      <c r="B134" s="445">
        <f t="shared" si="5"/>
        <v>448159700000</v>
      </c>
      <c r="C134" s="3">
        <f t="shared" si="9"/>
        <v>0</v>
      </c>
      <c r="D134" s="3">
        <f t="shared" si="11"/>
        <v>0</v>
      </c>
      <c r="E134" s="3">
        <f t="shared" si="10"/>
        <v>0</v>
      </c>
      <c r="F134" s="3">
        <f t="shared" si="10"/>
        <v>0</v>
      </c>
      <c r="G134" s="3">
        <f t="shared" si="10"/>
        <v>0</v>
      </c>
      <c r="H134" s="3">
        <f t="shared" si="10"/>
        <v>0</v>
      </c>
      <c r="I134" s="3"/>
    </row>
    <row r="135" spans="1:20" ht="15" x14ac:dyDescent="0.25">
      <c r="A135" s="46" t="s">
        <v>70</v>
      </c>
      <c r="B135" s="445">
        <f t="shared" si="5"/>
        <v>1743129992901.8904</v>
      </c>
      <c r="C135" s="3">
        <f t="shared" si="9"/>
        <v>0</v>
      </c>
      <c r="D135" s="3">
        <f t="shared" si="11"/>
        <v>0</v>
      </c>
      <c r="E135" s="3">
        <f t="shared" si="10"/>
        <v>0</v>
      </c>
      <c r="F135" s="3">
        <f t="shared" si="10"/>
        <v>0</v>
      </c>
      <c r="G135" s="3">
        <f t="shared" si="10"/>
        <v>0</v>
      </c>
      <c r="H135" s="3">
        <f t="shared" si="10"/>
        <v>0</v>
      </c>
      <c r="I135" s="3"/>
    </row>
    <row r="136" spans="1:20" ht="15" x14ac:dyDescent="0.25">
      <c r="A136" s="46" t="s">
        <v>71</v>
      </c>
      <c r="B136" s="445">
        <f t="shared" si="5"/>
        <v>3975708600000</v>
      </c>
      <c r="C136" s="3">
        <f t="shared" si="9"/>
        <v>0</v>
      </c>
      <c r="D136" s="3">
        <f t="shared" si="11"/>
        <v>0</v>
      </c>
      <c r="E136" s="3">
        <f t="shared" si="10"/>
        <v>0</v>
      </c>
      <c r="F136" s="3">
        <f t="shared" si="10"/>
        <v>0</v>
      </c>
      <c r="G136" s="3">
        <f t="shared" si="10"/>
        <v>0</v>
      </c>
      <c r="H136" s="3">
        <f t="shared" si="10"/>
        <v>0</v>
      </c>
      <c r="I136" s="3"/>
    </row>
    <row r="137" spans="1:20" ht="15" x14ac:dyDescent="0.25">
      <c r="A137" s="198" t="s">
        <v>72</v>
      </c>
      <c r="B137" s="445">
        <f t="shared" si="5"/>
        <v>0</v>
      </c>
      <c r="C137" s="3">
        <f t="shared" si="9"/>
        <v>0</v>
      </c>
      <c r="D137" s="3">
        <f t="shared" si="11"/>
        <v>0</v>
      </c>
      <c r="E137" s="3">
        <f t="shared" si="10"/>
        <v>0</v>
      </c>
      <c r="F137" s="3">
        <f t="shared" si="10"/>
        <v>0</v>
      </c>
      <c r="G137" s="3">
        <f t="shared" si="10"/>
        <v>0</v>
      </c>
      <c r="H137" s="3">
        <f t="shared" si="10"/>
        <v>0</v>
      </c>
      <c r="I137" s="3"/>
    </row>
    <row r="138" spans="1:20" s="29" customFormat="1" ht="15" x14ac:dyDescent="0.25">
      <c r="A138" s="46" t="s">
        <v>73</v>
      </c>
      <c r="B138" s="445">
        <f t="shared" si="5"/>
        <v>32863423714273.391</v>
      </c>
      <c r="C138" s="3">
        <f t="shared" si="9"/>
        <v>11498403245228.73</v>
      </c>
      <c r="D138" s="3">
        <f t="shared" si="11"/>
        <v>0</v>
      </c>
      <c r="E138" s="3">
        <f t="shared" si="10"/>
        <v>397919127500.00012</v>
      </c>
      <c r="F138" s="3">
        <f t="shared" si="10"/>
        <v>0</v>
      </c>
      <c r="G138" s="3">
        <f t="shared" si="10"/>
        <v>22051011167435.742</v>
      </c>
      <c r="H138" s="3">
        <f t="shared" si="10"/>
        <v>68250000000</v>
      </c>
    </row>
    <row r="139" spans="1:20" s="29" customFormat="1" ht="15" x14ac:dyDescent="0.25">
      <c r="A139" s="46" t="s">
        <v>74</v>
      </c>
      <c r="B139" s="445">
        <f t="shared" si="5"/>
        <v>22436612900000</v>
      </c>
      <c r="C139" s="3">
        <f t="shared" si="9"/>
        <v>0</v>
      </c>
      <c r="D139" s="3">
        <f t="shared" si="11"/>
        <v>0</v>
      </c>
      <c r="E139" s="3">
        <f t="shared" si="10"/>
        <v>0</v>
      </c>
      <c r="F139" s="3">
        <f t="shared" si="10"/>
        <v>0</v>
      </c>
      <c r="G139" s="3">
        <f t="shared" si="10"/>
        <v>0</v>
      </c>
      <c r="H139" s="3">
        <f t="shared" si="10"/>
        <v>0</v>
      </c>
    </row>
    <row r="140" spans="1:20" s="29" customFormat="1" ht="15" x14ac:dyDescent="0.25">
      <c r="A140" s="46" t="s">
        <v>75</v>
      </c>
      <c r="B140" s="445">
        <f t="shared" si="5"/>
        <v>0</v>
      </c>
      <c r="C140" s="3">
        <f t="shared" si="9"/>
        <v>0</v>
      </c>
      <c r="D140" s="3">
        <f t="shared" si="11"/>
        <v>0</v>
      </c>
      <c r="E140" s="3">
        <f t="shared" si="10"/>
        <v>0</v>
      </c>
      <c r="F140" s="3">
        <f t="shared" si="10"/>
        <v>0</v>
      </c>
      <c r="G140" s="3">
        <f t="shared" si="10"/>
        <v>0</v>
      </c>
      <c r="H140" s="3">
        <f t="shared" si="10"/>
        <v>0</v>
      </c>
    </row>
    <row r="141" spans="1:20" ht="15" x14ac:dyDescent="0.25">
      <c r="A141" s="46" t="s">
        <v>76</v>
      </c>
      <c r="B141" s="445">
        <f t="shared" si="5"/>
        <v>1995404299999.9993</v>
      </c>
      <c r="C141" s="3">
        <f t="shared" si="9"/>
        <v>34991558639810.82</v>
      </c>
      <c r="D141" s="3">
        <f t="shared" si="11"/>
        <v>0</v>
      </c>
      <c r="E141" s="3">
        <f t="shared" si="10"/>
        <v>0</v>
      </c>
      <c r="F141" s="3">
        <f t="shared" si="10"/>
        <v>0</v>
      </c>
      <c r="G141" s="3">
        <f t="shared" si="10"/>
        <v>0</v>
      </c>
      <c r="H141" s="3">
        <f t="shared" si="10"/>
        <v>0</v>
      </c>
      <c r="I141" s="3"/>
    </row>
    <row r="144" spans="1:20" ht="15" x14ac:dyDescent="0.25">
      <c r="A144" s="199" t="s">
        <v>1878</v>
      </c>
      <c r="B144" s="445">
        <f>SUM(B117:B141)</f>
        <v>784451620810955.63</v>
      </c>
      <c r="C144" s="445">
        <f t="shared" ref="C144:H144" si="12">SUM(C117:C141)</f>
        <v>75667395410177.375</v>
      </c>
      <c r="D144" s="445">
        <f t="shared" si="12"/>
        <v>12619324690187.32</v>
      </c>
      <c r="E144" s="445">
        <f t="shared" si="12"/>
        <v>95635282225568.5</v>
      </c>
      <c r="F144" s="445">
        <f t="shared" si="12"/>
        <v>489966024064812.25</v>
      </c>
      <c r="G144" s="445">
        <f t="shared" si="12"/>
        <v>22089694145342.996</v>
      </c>
      <c r="H144" s="445">
        <f t="shared" si="12"/>
        <v>3124157978802.7861</v>
      </c>
      <c r="I144" s="194"/>
    </row>
    <row r="145" spans="1:10" ht="15" x14ac:dyDescent="0.25">
      <c r="A145" s="199" t="s">
        <v>1879</v>
      </c>
      <c r="B145">
        <f>SUMIFS($J$3:$J$114,$M$3:$M$114,B$116)</f>
        <v>883269137010339.5</v>
      </c>
      <c r="C145" s="3">
        <f t="shared" ref="C145:H145" si="13">SUMIFS($J$3:$J$114,$M$3:$M$114,C$116)</f>
        <v>75667395410177.359</v>
      </c>
      <c r="D145" s="3">
        <f t="shared" si="13"/>
        <v>26165102317340.516</v>
      </c>
      <c r="E145" s="3">
        <f t="shared" si="13"/>
        <v>95635282225568.5</v>
      </c>
      <c r="F145" s="3">
        <f t="shared" si="13"/>
        <v>490229106940112.31</v>
      </c>
      <c r="G145" s="3">
        <f t="shared" si="13"/>
        <v>22089694145342.992</v>
      </c>
      <c r="H145" s="3">
        <f t="shared" si="13"/>
        <v>3124157978802.7861</v>
      </c>
      <c r="I145" s="445"/>
    </row>
    <row r="151" spans="1:10" x14ac:dyDescent="0.2">
      <c r="A151" s="439" t="s">
        <v>2037</v>
      </c>
      <c r="B151" s="439" t="s">
        <v>1649</v>
      </c>
      <c r="G151" s="439" t="s">
        <v>1900</v>
      </c>
      <c r="H151" s="439" t="s">
        <v>1649</v>
      </c>
      <c r="I151" t="s">
        <v>2037</v>
      </c>
    </row>
    <row r="152" spans="1:10" x14ac:dyDescent="0.2">
      <c r="A152" s="439" t="s">
        <v>1900</v>
      </c>
      <c r="B152" s="3" t="s">
        <v>1989</v>
      </c>
      <c r="C152" s="3" t="s">
        <v>1985</v>
      </c>
      <c r="G152" s="3" t="s">
        <v>2007</v>
      </c>
      <c r="H152" s="3" t="s">
        <v>1989</v>
      </c>
      <c r="I152" s="460">
        <v>1</v>
      </c>
    </row>
    <row r="153" spans="1:10" x14ac:dyDescent="0.2">
      <c r="A153" s="3" t="s">
        <v>2030</v>
      </c>
      <c r="B153" s="460">
        <v>1.2884169913785382E-4</v>
      </c>
      <c r="C153" s="460">
        <v>4.7363159976105676E-4</v>
      </c>
      <c r="G153" s="3" t="s">
        <v>2007</v>
      </c>
      <c r="H153" s="3" t="s">
        <v>1985</v>
      </c>
      <c r="I153" s="460">
        <v>0</v>
      </c>
    </row>
    <row r="154" spans="1:10" x14ac:dyDescent="0.2">
      <c r="A154" s="3" t="s">
        <v>2007</v>
      </c>
      <c r="B154" s="460">
        <v>1.1010205472158558E-3</v>
      </c>
      <c r="C154" s="460">
        <v>0</v>
      </c>
      <c r="G154" s="3" t="s">
        <v>2005</v>
      </c>
      <c r="H154" s="3" t="s">
        <v>1989</v>
      </c>
      <c r="I154" s="460">
        <v>1</v>
      </c>
    </row>
    <row r="155" spans="1:10" x14ac:dyDescent="0.2">
      <c r="A155" s="3" t="s">
        <v>2005</v>
      </c>
      <c r="B155" s="460">
        <v>4.3247485098597862E-5</v>
      </c>
      <c r="C155" s="460">
        <v>0</v>
      </c>
      <c r="G155" s="3" t="s">
        <v>2005</v>
      </c>
      <c r="H155" s="3" t="s">
        <v>1985</v>
      </c>
      <c r="I155" s="460">
        <v>0</v>
      </c>
    </row>
    <row r="156" spans="1:10" x14ac:dyDescent="0.2">
      <c r="A156" s="3" t="s">
        <v>2021</v>
      </c>
      <c r="B156" s="460">
        <v>0</v>
      </c>
      <c r="C156" s="460">
        <v>6.0254768715263833E-3</v>
      </c>
      <c r="G156" s="3" t="s">
        <v>2021</v>
      </c>
      <c r="H156" s="3" t="s">
        <v>1985</v>
      </c>
      <c r="I156" s="460">
        <v>1</v>
      </c>
      <c r="J156" s="1" t="s">
        <v>2038</v>
      </c>
    </row>
    <row r="157" spans="1:10" x14ac:dyDescent="0.2">
      <c r="A157" s="3" t="s">
        <v>2016</v>
      </c>
      <c r="B157" s="460">
        <v>0</v>
      </c>
      <c r="C157" s="460">
        <v>1.1952313759245317E-2</v>
      </c>
      <c r="G157" s="3" t="s">
        <v>2016</v>
      </c>
      <c r="H157" s="3" t="s">
        <v>1985</v>
      </c>
      <c r="I157" s="460">
        <v>1</v>
      </c>
    </row>
    <row r="158" spans="1:10" x14ac:dyDescent="0.2">
      <c r="A158" s="3" t="s">
        <v>2018</v>
      </c>
      <c r="B158" s="460">
        <v>0</v>
      </c>
      <c r="C158" s="460">
        <v>1.4608517417796211E-2</v>
      </c>
      <c r="G158" s="3" t="s">
        <v>2018</v>
      </c>
      <c r="H158" s="3" t="s">
        <v>1985</v>
      </c>
      <c r="I158" s="460">
        <v>1</v>
      </c>
    </row>
    <row r="159" spans="1:10" x14ac:dyDescent="0.2">
      <c r="A159" s="3" t="s">
        <v>2033</v>
      </c>
      <c r="B159" s="460">
        <v>0</v>
      </c>
      <c r="C159" s="460">
        <v>0</v>
      </c>
      <c r="G159" s="3" t="s">
        <v>2033</v>
      </c>
      <c r="H159" s="3" t="s">
        <v>1989</v>
      </c>
      <c r="I159" s="460"/>
    </row>
    <row r="160" spans="1:10" x14ac:dyDescent="0.2">
      <c r="A160" s="3" t="s">
        <v>1986</v>
      </c>
      <c r="B160" s="460">
        <v>0.68127409127592653</v>
      </c>
      <c r="C160" s="460">
        <v>0.84984369178791919</v>
      </c>
      <c r="G160" s="3" t="s">
        <v>2033</v>
      </c>
      <c r="H160" s="3" t="s">
        <v>1985</v>
      </c>
      <c r="I160" s="460"/>
    </row>
    <row r="161" spans="1:10" ht="15" x14ac:dyDescent="0.25">
      <c r="A161" s="3" t="s">
        <v>2022</v>
      </c>
      <c r="B161" s="460">
        <v>0</v>
      </c>
      <c r="C161" s="460">
        <v>2.161430446643835E-3</v>
      </c>
      <c r="G161" s="469" t="s">
        <v>1986</v>
      </c>
      <c r="H161" s="469" t="s">
        <v>1989</v>
      </c>
      <c r="I161" s="470">
        <v>0.52864440365539922</v>
      </c>
    </row>
    <row r="162" spans="1:10" ht="15" x14ac:dyDescent="0.25">
      <c r="A162" s="3" t="s">
        <v>1998</v>
      </c>
      <c r="B162" s="460">
        <v>0.15290789515961448</v>
      </c>
      <c r="C162" s="460">
        <v>0</v>
      </c>
      <c r="G162" s="469" t="s">
        <v>1986</v>
      </c>
      <c r="H162" s="469" t="s">
        <v>1985</v>
      </c>
      <c r="I162" s="470">
        <v>0.47135559634460084</v>
      </c>
    </row>
    <row r="163" spans="1:10" x14ac:dyDescent="0.2">
      <c r="A163" s="3" t="s">
        <v>2001</v>
      </c>
      <c r="B163" s="460">
        <v>0</v>
      </c>
      <c r="C163" s="460">
        <v>0</v>
      </c>
      <c r="G163" s="3" t="s">
        <v>2022</v>
      </c>
      <c r="H163" s="3" t="s">
        <v>1985</v>
      </c>
      <c r="I163" s="460">
        <v>1</v>
      </c>
    </row>
    <row r="164" spans="1:10" x14ac:dyDescent="0.2">
      <c r="A164" s="3" t="s">
        <v>2031</v>
      </c>
      <c r="B164" s="460">
        <v>1.8276566234947294E-3</v>
      </c>
      <c r="C164" s="460">
        <v>0</v>
      </c>
      <c r="G164" s="3" t="s">
        <v>1998</v>
      </c>
      <c r="H164" s="3" t="s">
        <v>1989</v>
      </c>
      <c r="I164" s="460">
        <v>1</v>
      </c>
    </row>
    <row r="165" spans="1:10" x14ac:dyDescent="0.2">
      <c r="A165" s="3" t="s">
        <v>2009</v>
      </c>
      <c r="B165" s="460">
        <v>6.6563759658183064E-2</v>
      </c>
      <c r="C165" s="460">
        <v>0</v>
      </c>
      <c r="G165" s="3" t="s">
        <v>2001</v>
      </c>
      <c r="H165" s="3" t="s">
        <v>1989</v>
      </c>
      <c r="I165" s="460"/>
    </row>
    <row r="166" spans="1:10" x14ac:dyDescent="0.2">
      <c r="A166" s="3" t="s">
        <v>2019</v>
      </c>
      <c r="B166" s="460">
        <v>0</v>
      </c>
      <c r="C166" s="460">
        <v>0</v>
      </c>
      <c r="G166" s="3" t="s">
        <v>2001</v>
      </c>
      <c r="H166" s="3" t="s">
        <v>1985</v>
      </c>
      <c r="I166" s="460"/>
    </row>
    <row r="167" spans="1:10" x14ac:dyDescent="0.2">
      <c r="A167" s="3" t="s">
        <v>1992</v>
      </c>
      <c r="B167" s="460">
        <v>6.7407130375675681E-2</v>
      </c>
      <c r="C167" s="460">
        <v>0.11493493811710799</v>
      </c>
      <c r="G167" s="3" t="s">
        <v>2031</v>
      </c>
      <c r="H167" s="3" t="s">
        <v>1989</v>
      </c>
      <c r="I167" s="460">
        <v>1</v>
      </c>
    </row>
    <row r="168" spans="1:10" x14ac:dyDescent="0.2">
      <c r="A168" s="3" t="s">
        <v>2002</v>
      </c>
      <c r="B168" s="460">
        <v>2.8243517043931785E-2</v>
      </c>
      <c r="C168" s="460">
        <v>0</v>
      </c>
      <c r="G168" s="3" t="s">
        <v>2009</v>
      </c>
      <c r="H168" s="3" t="s">
        <v>1989</v>
      </c>
      <c r="I168" s="460">
        <v>1</v>
      </c>
    </row>
    <row r="169" spans="1:10" x14ac:dyDescent="0.2">
      <c r="A169" s="3" t="s">
        <v>2014</v>
      </c>
      <c r="B169" s="460">
        <v>5.0284013172143341E-4</v>
      </c>
      <c r="C169" s="460">
        <v>0</v>
      </c>
      <c r="G169" s="3" t="s">
        <v>2019</v>
      </c>
      <c r="H169" s="3" t="s">
        <v>1989</v>
      </c>
      <c r="I169" s="460"/>
    </row>
    <row r="170" spans="1:10" ht="15" x14ac:dyDescent="0.25">
      <c r="G170" s="469" t="s">
        <v>1992</v>
      </c>
      <c r="H170" s="469" t="s">
        <v>1989</v>
      </c>
      <c r="I170" s="470">
        <v>0.45070454147821792</v>
      </c>
      <c r="J170" s="1" t="s">
        <v>2039</v>
      </c>
    </row>
    <row r="171" spans="1:10" ht="15" x14ac:dyDescent="0.25">
      <c r="A171" s="439" t="s">
        <v>1649</v>
      </c>
      <c r="B171" t="s">
        <v>2040</v>
      </c>
      <c r="G171" s="469" t="s">
        <v>1992</v>
      </c>
      <c r="H171" s="469" t="s">
        <v>1985</v>
      </c>
      <c r="I171" s="470">
        <v>0.54929545852178208</v>
      </c>
    </row>
    <row r="172" spans="1:10" x14ac:dyDescent="0.2">
      <c r="A172" s="3" t="s">
        <v>1989</v>
      </c>
      <c r="B172" s="460">
        <v>0.49481771275378977</v>
      </c>
      <c r="G172" s="3" t="s">
        <v>2002</v>
      </c>
      <c r="H172" s="3" t="s">
        <v>1989</v>
      </c>
      <c r="I172" s="460">
        <v>1</v>
      </c>
    </row>
    <row r="173" spans="1:10" x14ac:dyDescent="0.2">
      <c r="A173" s="3" t="s">
        <v>1985</v>
      </c>
      <c r="B173" s="460">
        <v>0.50518228724621028</v>
      </c>
      <c r="G173" s="3" t="s">
        <v>2014</v>
      </c>
      <c r="H173" s="3" t="s">
        <v>1989</v>
      </c>
      <c r="I173" s="460">
        <v>1</v>
      </c>
    </row>
    <row r="174" spans="1:10" x14ac:dyDescent="0.2">
      <c r="A174" s="439" t="s">
        <v>1649</v>
      </c>
      <c r="B174" s="3" t="s">
        <v>2043</v>
      </c>
    </row>
    <row r="176" spans="1:10" x14ac:dyDescent="0.2">
      <c r="A176" s="439" t="s">
        <v>1897</v>
      </c>
      <c r="B176" t="s">
        <v>2042</v>
      </c>
    </row>
    <row r="177" spans="1:5" ht="15" x14ac:dyDescent="0.25">
      <c r="A177" s="3">
        <v>211</v>
      </c>
      <c r="B177" s="441">
        <v>1945305</v>
      </c>
      <c r="C177" s="194">
        <f>B177*$B$195</f>
        <v>6637380660000</v>
      </c>
      <c r="D177" s="195" t="str">
        <f>'EIA 860 Plant List'!L4</f>
        <v>oil and gas extraction</v>
      </c>
      <c r="E177" s="46" t="s">
        <v>54</v>
      </c>
    </row>
    <row r="178" spans="1:5" ht="15" x14ac:dyDescent="0.25">
      <c r="A178" s="3">
        <v>311</v>
      </c>
      <c r="B178" s="441">
        <v>198395.86</v>
      </c>
      <c r="C178" s="194">
        <f t="shared" ref="C178:C191" si="14">B178*$B$195</f>
        <v>676926674320</v>
      </c>
      <c r="D178" s="195" t="str">
        <f>'EIA 860 Plant List'!L5</f>
        <v>food beverage and tobacco</v>
      </c>
      <c r="E178" s="46" t="s">
        <v>56</v>
      </c>
    </row>
    <row r="179" spans="1:5" ht="15" x14ac:dyDescent="0.25">
      <c r="A179" s="3">
        <v>312</v>
      </c>
      <c r="B179" s="441">
        <v>9908</v>
      </c>
      <c r="C179" s="194">
        <f t="shared" si="14"/>
        <v>33806096000</v>
      </c>
      <c r="D179" s="195" t="str">
        <f>'EIA 860 Plant List'!L6</f>
        <v>food beverage and tobacco</v>
      </c>
      <c r="E179" s="46" t="s">
        <v>56</v>
      </c>
    </row>
    <row r="180" spans="1:5" ht="15" x14ac:dyDescent="0.25">
      <c r="A180" s="3">
        <v>321</v>
      </c>
      <c r="B180" s="441">
        <v>509109.00099999999</v>
      </c>
      <c r="C180" s="194">
        <f t="shared" si="14"/>
        <v>1737079911412</v>
      </c>
      <c r="D180" s="195" t="str">
        <f>'EIA 860 Plant List'!L7</f>
        <v>wood products</v>
      </c>
      <c r="E180" s="46" t="s">
        <v>58</v>
      </c>
    </row>
    <row r="181" spans="1:5" ht="15" x14ac:dyDescent="0.25">
      <c r="A181" s="3">
        <v>322</v>
      </c>
      <c r="B181" s="441">
        <v>244793</v>
      </c>
      <c r="C181" s="194">
        <f t="shared" si="14"/>
        <v>835233716000</v>
      </c>
      <c r="D181" s="195" t="str">
        <f>'EIA 860 Plant List'!L8</f>
        <v>pulp and paper</v>
      </c>
      <c r="E181" s="46" t="s">
        <v>59</v>
      </c>
    </row>
    <row r="182" spans="1:5" ht="15" x14ac:dyDescent="0.25">
      <c r="A182" s="3">
        <v>324</v>
      </c>
      <c r="B182" s="441">
        <v>1760334.003</v>
      </c>
      <c r="C182" s="194">
        <f t="shared" si="14"/>
        <v>6006259618236</v>
      </c>
      <c r="D182" s="195" t="str">
        <f>'EIA 860 Plant List'!L9</f>
        <v>refining</v>
      </c>
      <c r="E182" s="46" t="s">
        <v>60</v>
      </c>
    </row>
    <row r="183" spans="1:5" ht="15" x14ac:dyDescent="0.25">
      <c r="A183" s="3">
        <v>325</v>
      </c>
      <c r="B183" s="441">
        <v>25187</v>
      </c>
      <c r="C183" s="194">
        <f t="shared" si="14"/>
        <v>85938044000</v>
      </c>
      <c r="D183" s="195" t="str">
        <f>'EIA 860 Plant List'!L10</f>
        <v>chemicals</v>
      </c>
      <c r="E183" s="46" t="s">
        <v>61</v>
      </c>
    </row>
    <row r="184" spans="1:5" ht="15" x14ac:dyDescent="0.25">
      <c r="A184" s="3">
        <v>334</v>
      </c>
      <c r="B184" s="441">
        <v>12087</v>
      </c>
      <c r="C184" s="194">
        <f t="shared" si="14"/>
        <v>41240844000</v>
      </c>
      <c r="D184" s="195" t="str">
        <f>'EIA 860 Plant List'!L11</f>
        <v>computer and electronics</v>
      </c>
      <c r="E184" s="198" t="s">
        <v>68</v>
      </c>
    </row>
    <row r="185" spans="1:5" ht="15" x14ac:dyDescent="0.25">
      <c r="A185" s="3">
        <v>339</v>
      </c>
      <c r="B185" s="441">
        <v>32476</v>
      </c>
      <c r="C185" s="194">
        <f t="shared" si="14"/>
        <v>110808112000</v>
      </c>
      <c r="D185" s="195" t="str">
        <f>'EIA 860 Plant List'!L12</f>
        <v>other manufacturing</v>
      </c>
      <c r="E185" s="46" t="s">
        <v>73</v>
      </c>
    </row>
    <row r="186" spans="1:5" ht="15" x14ac:dyDescent="0.25">
      <c r="A186" s="3">
        <v>2123</v>
      </c>
      <c r="B186" s="441">
        <v>296532</v>
      </c>
      <c r="C186" s="194">
        <f t="shared" si="14"/>
        <v>1011767184000</v>
      </c>
      <c r="D186" s="195" t="str">
        <f>'EIA 860 Plant List'!L13</f>
        <v>other mining</v>
      </c>
      <c r="E186" s="46" t="s">
        <v>55</v>
      </c>
    </row>
    <row r="187" spans="1:5" ht="15" x14ac:dyDescent="0.25">
      <c r="A187" s="3">
        <v>32213</v>
      </c>
      <c r="B187" s="441">
        <v>190078</v>
      </c>
      <c r="C187" s="194">
        <f t="shared" si="14"/>
        <v>648546136000</v>
      </c>
      <c r="D187" s="476" t="s">
        <v>1860</v>
      </c>
      <c r="E187" s="46" t="s">
        <v>59</v>
      </c>
    </row>
    <row r="188" spans="1:5" ht="15" x14ac:dyDescent="0.25">
      <c r="A188" s="3">
        <v>32411</v>
      </c>
      <c r="B188" s="441">
        <v>6760321.8250000002</v>
      </c>
      <c r="C188" s="194">
        <f t="shared" si="14"/>
        <v>23066218066900</v>
      </c>
      <c r="D188" s="476" t="s">
        <v>1861</v>
      </c>
      <c r="E188" s="46" t="s">
        <v>60</v>
      </c>
    </row>
    <row r="189" spans="1:5" ht="15" x14ac:dyDescent="0.25">
      <c r="A189" s="3">
        <v>99999</v>
      </c>
      <c r="B189" s="441">
        <v>22986.914000000001</v>
      </c>
      <c r="C189" s="194">
        <f t="shared" si="14"/>
        <v>78431350568</v>
      </c>
      <c r="D189" s="476" t="s">
        <v>780</v>
      </c>
      <c r="E189" s="46" t="s">
        <v>73</v>
      </c>
    </row>
    <row r="190" spans="1:5" ht="15" x14ac:dyDescent="0.25">
      <c r="A190" s="3">
        <v>322122</v>
      </c>
      <c r="B190" s="441">
        <v>536189</v>
      </c>
      <c r="C190" s="194">
        <f t="shared" si="14"/>
        <v>1829476868000</v>
      </c>
      <c r="D190" s="476" t="s">
        <v>1860</v>
      </c>
      <c r="E190" s="46" t="s">
        <v>59</v>
      </c>
    </row>
    <row r="191" spans="1:5" ht="15" x14ac:dyDescent="0.25">
      <c r="A191" s="3">
        <v>325188</v>
      </c>
      <c r="B191" s="441">
        <v>445436</v>
      </c>
      <c r="C191" s="194">
        <f t="shared" si="14"/>
        <v>1519827632000</v>
      </c>
      <c r="D191" s="195" t="str">
        <f>'EIA 860 Plant List'!L18</f>
        <v>chemicals</v>
      </c>
      <c r="E191" s="46" t="s">
        <v>61</v>
      </c>
    </row>
    <row r="192" spans="1:5" x14ac:dyDescent="0.2">
      <c r="C192" s="194"/>
    </row>
    <row r="195" spans="1:2" x14ac:dyDescent="0.2">
      <c r="A195" t="s">
        <v>2044</v>
      </c>
      <c r="B195">
        <f>3412000</f>
        <v>3412000</v>
      </c>
    </row>
  </sheetData>
  <autoFilter ref="A2:M141" xr:uid="{249CBEB3-8AD9-46D7-BBAF-00F061C989EE}"/>
  <phoneticPr fontId="54" type="noConversion"/>
  <pageMargins left="0.7" right="0.7" top="0.75" bottom="0.75" header="0.3" footer="0.3"/>
  <pageSetup paperSize="9" orientation="portrait" r:id="rId5"/>
  <legacy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29" customWidth="1"/>
    <col min="2" max="2" width="7.625" style="329" customWidth="1"/>
    <col min="3" max="3" width="31.875" style="329" customWidth="1"/>
    <col min="4" max="8" width="14.125" style="329" customWidth="1"/>
    <col min="9" max="9" width="10" style="329" customWidth="1"/>
    <col min="10" max="20" width="7.75" style="329" customWidth="1"/>
    <col min="21" max="26" width="8.625" style="329" customWidth="1"/>
    <col min="27" max="27" width="8.625" style="4" customWidth="1"/>
    <col min="28" max="29" width="7.5" style="329" bestFit="1" customWidth="1"/>
    <col min="30" max="30" width="15.875" style="329" bestFit="1" customWidth="1"/>
    <col min="31" max="16384" width="8" style="4"/>
  </cols>
  <sheetData>
    <row r="1" spans="1:30" x14ac:dyDescent="0.2">
      <c r="A1" s="324" t="s">
        <v>1555</v>
      </c>
      <c r="B1" s="4"/>
      <c r="C1" s="4"/>
      <c r="D1" s="325"/>
      <c r="E1" s="4"/>
      <c r="F1" s="4"/>
      <c r="G1" s="4"/>
      <c r="H1" s="4"/>
      <c r="I1" s="326" t="s">
        <v>163</v>
      </c>
      <c r="J1" s="327">
        <f t="shared" ref="J1:AC1" si="0">SUBTOTAL(9,J3:J247)</f>
        <v>5826801377104648</v>
      </c>
      <c r="K1" s="327">
        <f t="shared" si="0"/>
        <v>5859689314994224</v>
      </c>
      <c r="L1" s="327">
        <f t="shared" si="0"/>
        <v>5741585613253411</v>
      </c>
      <c r="M1" s="327">
        <f t="shared" si="0"/>
        <v>5676976306488456</v>
      </c>
      <c r="N1" s="327">
        <f t="shared" si="0"/>
        <v>5814965280285214</v>
      </c>
      <c r="O1" s="327">
        <f t="shared" si="0"/>
        <v>5700304247069646</v>
      </c>
      <c r="P1" s="327">
        <f t="shared" si="0"/>
        <v>5761437149474471</v>
      </c>
      <c r="Q1" s="327">
        <f t="shared" si="0"/>
        <v>5765664364246842</v>
      </c>
      <c r="R1" s="327">
        <f t="shared" si="0"/>
        <v>5665053445672711</v>
      </c>
      <c r="S1" s="327">
        <f t="shared" si="0"/>
        <v>5525784189538367</v>
      </c>
      <c r="T1" s="327">
        <f t="shared" si="0"/>
        <v>5620776765343605</v>
      </c>
      <c r="U1" s="327">
        <f t="shared" si="0"/>
        <v>5378381492078126</v>
      </c>
      <c r="V1" s="327">
        <f t="shared" si="0"/>
        <v>5547115549391990</v>
      </c>
      <c r="W1" s="327">
        <f t="shared" si="0"/>
        <v>5650804568716688</v>
      </c>
      <c r="X1" s="327">
        <f t="shared" si="0"/>
        <v>5602952805158926</v>
      </c>
      <c r="Y1" s="327">
        <f t="shared" si="0"/>
        <v>5580843127103465</v>
      </c>
      <c r="Z1" s="327">
        <f t="shared" si="0"/>
        <v>5489706301250960</v>
      </c>
      <c r="AA1" s="327">
        <f t="shared" si="0"/>
        <v>5442133784840845</v>
      </c>
      <c r="AB1" s="327">
        <f t="shared" si="0"/>
        <v>5440049528904794</v>
      </c>
      <c r="AC1" s="327">
        <f t="shared" si="0"/>
        <v>5263743467836106</v>
      </c>
      <c r="AD1" s="327"/>
    </row>
    <row r="2" spans="1:30" ht="25.5" customHeight="1" x14ac:dyDescent="0.2">
      <c r="A2" s="219" t="s">
        <v>164</v>
      </c>
      <c r="B2" s="220" t="s">
        <v>165</v>
      </c>
      <c r="C2" s="221" t="s">
        <v>166</v>
      </c>
      <c r="D2" s="221" t="s">
        <v>167</v>
      </c>
      <c r="E2" s="221" t="s">
        <v>168</v>
      </c>
      <c r="F2" s="221" t="s">
        <v>169</v>
      </c>
      <c r="G2" s="221" t="s">
        <v>170</v>
      </c>
      <c r="H2" s="221" t="s">
        <v>171</v>
      </c>
      <c r="I2" s="222" t="s">
        <v>591</v>
      </c>
      <c r="J2" s="223">
        <v>2000</v>
      </c>
      <c r="K2" s="223">
        <v>2001</v>
      </c>
      <c r="L2" s="223">
        <v>2002</v>
      </c>
      <c r="M2" s="223">
        <v>2003</v>
      </c>
      <c r="N2" s="223">
        <v>2004</v>
      </c>
      <c r="O2" s="223">
        <v>2005</v>
      </c>
      <c r="P2" s="223">
        <v>2006</v>
      </c>
      <c r="Q2" s="223">
        <v>2007</v>
      </c>
      <c r="R2" s="223">
        <v>2008</v>
      </c>
      <c r="S2" s="223">
        <v>2009</v>
      </c>
      <c r="T2" s="223">
        <v>2010</v>
      </c>
      <c r="U2" s="223">
        <v>2011</v>
      </c>
      <c r="V2" s="223">
        <v>2012</v>
      </c>
      <c r="W2" s="223">
        <v>2013</v>
      </c>
      <c r="X2" s="223">
        <v>2014</v>
      </c>
      <c r="Y2" s="223">
        <v>2015</v>
      </c>
      <c r="Z2" s="223">
        <v>2016</v>
      </c>
      <c r="AA2" s="223">
        <v>2017</v>
      </c>
      <c r="AB2" s="223">
        <v>2018</v>
      </c>
      <c r="AC2" s="223">
        <v>2019</v>
      </c>
      <c r="AD2" s="328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1551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1552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F111"/>
  <sheetViews>
    <sheetView topLeftCell="A55" workbookViewId="0">
      <selection activeCell="B98" sqref="B98"/>
    </sheetView>
  </sheetViews>
  <sheetFormatPr defaultRowHeight="14.25" x14ac:dyDescent="0.2"/>
  <cols>
    <col min="1" max="1" width="45.25" bestFit="1" customWidth="1"/>
    <col min="2" max="3" width="12.25" bestFit="1" customWidth="1"/>
    <col min="6" max="6" width="18.625" bestFit="1" customWidth="1"/>
  </cols>
  <sheetData>
    <row r="1" spans="1:3" s="29" customFormat="1" ht="15" x14ac:dyDescent="0.25">
      <c r="A1" s="46" t="s">
        <v>1636</v>
      </c>
    </row>
    <row r="2" spans="1:3" s="29" customFormat="1" x14ac:dyDescent="0.2">
      <c r="B2" s="29">
        <v>2019</v>
      </c>
    </row>
    <row r="3" spans="1:3" ht="15" x14ac:dyDescent="0.25">
      <c r="A3" s="322" t="s">
        <v>52</v>
      </c>
      <c r="B3" s="417"/>
      <c r="C3" s="1" t="s">
        <v>1638</v>
      </c>
    </row>
    <row r="4" spans="1:3" ht="15" x14ac:dyDescent="0.25">
      <c r="A4" s="320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20" t="s">
        <v>54</v>
      </c>
      <c r="B5" s="417"/>
      <c r="C5" s="1" t="s">
        <v>1638</v>
      </c>
    </row>
    <row r="6" spans="1:3" ht="15" x14ac:dyDescent="0.25">
      <c r="A6" s="320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21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21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21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21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21" t="s">
        <v>60</v>
      </c>
      <c r="B11" s="417"/>
      <c r="C11" s="1" t="s">
        <v>1638</v>
      </c>
    </row>
    <row r="12" spans="1:3" ht="15" x14ac:dyDescent="0.25">
      <c r="A12" s="321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21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21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21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15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21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21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198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21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21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21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198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21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21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21" t="s">
        <v>75</v>
      </c>
      <c r="B26" s="417"/>
      <c r="C26" s="1" t="s">
        <v>1638</v>
      </c>
    </row>
    <row r="27" spans="1:3" ht="15" x14ac:dyDescent="0.25">
      <c r="A27" s="321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1637</v>
      </c>
    </row>
    <row r="30" spans="1:3" x14ac:dyDescent="0.2">
      <c r="A30" s="29"/>
      <c r="B30" s="29">
        <v>2019</v>
      </c>
    </row>
    <row r="31" spans="1:3" ht="15" x14ac:dyDescent="0.25">
      <c r="A31" s="322" t="s">
        <v>52</v>
      </c>
      <c r="B31" s="3">
        <f>B3/SUM($B$3:$B$27)</f>
        <v>0</v>
      </c>
    </row>
    <row r="32" spans="1:3" ht="15" x14ac:dyDescent="0.25">
      <c r="A32" s="320" t="s">
        <v>53</v>
      </c>
      <c r="B32" s="3">
        <f t="shared" ref="B32:B55" si="0">B4/SUM($B$3:$B$27)</f>
        <v>0</v>
      </c>
    </row>
    <row r="33" spans="1:2" ht="15" x14ac:dyDescent="0.25">
      <c r="A33" s="320" t="s">
        <v>54</v>
      </c>
      <c r="B33" s="3">
        <f t="shared" si="0"/>
        <v>0</v>
      </c>
    </row>
    <row r="34" spans="1:2" ht="15" x14ac:dyDescent="0.25">
      <c r="A34" s="320" t="s">
        <v>55</v>
      </c>
      <c r="B34" s="3">
        <f t="shared" si="0"/>
        <v>1.17195803065324E-2</v>
      </c>
    </row>
    <row r="35" spans="1:2" ht="15" x14ac:dyDescent="0.25">
      <c r="A35" s="321" t="s">
        <v>56</v>
      </c>
      <c r="B35" s="3">
        <f t="shared" si="0"/>
        <v>0.16173124278614376</v>
      </c>
    </row>
    <row r="36" spans="1:2" ht="15" x14ac:dyDescent="0.25">
      <c r="A36" s="321" t="s">
        <v>57</v>
      </c>
      <c r="B36" s="3">
        <f t="shared" si="0"/>
        <v>1.0819228932581748E-2</v>
      </c>
    </row>
    <row r="37" spans="1:2" ht="15" x14ac:dyDescent="0.25">
      <c r="A37" s="321" t="s">
        <v>58</v>
      </c>
      <c r="B37" s="3">
        <f t="shared" si="0"/>
        <v>1.3118584219638532E-2</v>
      </c>
    </row>
    <row r="38" spans="1:2" ht="15" x14ac:dyDescent="0.25">
      <c r="A38" s="321" t="s">
        <v>59</v>
      </c>
      <c r="B38" s="3">
        <f t="shared" si="0"/>
        <v>5.9806669598312261E-2</v>
      </c>
    </row>
    <row r="39" spans="1:2" ht="15" x14ac:dyDescent="0.25">
      <c r="A39" s="321" t="s">
        <v>60</v>
      </c>
      <c r="B39" s="3">
        <f t="shared" si="0"/>
        <v>0</v>
      </c>
    </row>
    <row r="40" spans="1:2" ht="15" x14ac:dyDescent="0.25">
      <c r="A40" s="321" t="s">
        <v>61</v>
      </c>
      <c r="B40" s="3">
        <f t="shared" si="0"/>
        <v>8.972312764918737E-2</v>
      </c>
    </row>
    <row r="41" spans="1:2" ht="15" x14ac:dyDescent="0.25">
      <c r="A41" s="321" t="s">
        <v>62</v>
      </c>
      <c r="B41" s="3">
        <f t="shared" si="0"/>
        <v>6.4475759222875448E-2</v>
      </c>
    </row>
    <row r="42" spans="1:2" ht="15" x14ac:dyDescent="0.25">
      <c r="A42" s="321" t="s">
        <v>63</v>
      </c>
      <c r="B42" s="3">
        <f t="shared" si="0"/>
        <v>0.12197578432490644</v>
      </c>
    </row>
    <row r="43" spans="1:2" ht="15" x14ac:dyDescent="0.25">
      <c r="A43" s="321" t="s">
        <v>64</v>
      </c>
      <c r="B43" s="3">
        <f t="shared" si="0"/>
        <v>0.15037291612326342</v>
      </c>
    </row>
    <row r="44" spans="1:2" ht="15" x14ac:dyDescent="0.25">
      <c r="A44" s="315" t="s">
        <v>65</v>
      </c>
      <c r="B44" s="3">
        <f t="shared" si="0"/>
        <v>0</v>
      </c>
    </row>
    <row r="45" spans="1:2" ht="15" x14ac:dyDescent="0.25">
      <c r="A45" s="321" t="s">
        <v>66</v>
      </c>
      <c r="B45" s="3">
        <f t="shared" si="0"/>
        <v>7.7152451808551362E-2</v>
      </c>
    </row>
    <row r="46" spans="1:2" ht="15" x14ac:dyDescent="0.25">
      <c r="A46" s="321" t="s">
        <v>67</v>
      </c>
      <c r="B46" s="3">
        <f t="shared" si="0"/>
        <v>0</v>
      </c>
    </row>
    <row r="47" spans="1:2" ht="15" x14ac:dyDescent="0.25">
      <c r="A47" s="198" t="s">
        <v>68</v>
      </c>
      <c r="B47" s="3">
        <f t="shared" si="0"/>
        <v>0</v>
      </c>
    </row>
    <row r="48" spans="1:2" ht="15" x14ac:dyDescent="0.25">
      <c r="A48" s="321" t="s">
        <v>69</v>
      </c>
      <c r="B48" s="3">
        <f t="shared" si="0"/>
        <v>0.13301475603476923</v>
      </c>
    </row>
    <row r="49" spans="1:2" ht="15" x14ac:dyDescent="0.25">
      <c r="A49" s="321" t="s">
        <v>70</v>
      </c>
      <c r="B49" s="3">
        <f t="shared" si="0"/>
        <v>2.6514273345741416E-2</v>
      </c>
    </row>
    <row r="50" spans="1:2" ht="15" x14ac:dyDescent="0.25">
      <c r="A50" s="321" t="s">
        <v>71</v>
      </c>
      <c r="B50" s="3">
        <f t="shared" si="0"/>
        <v>3.8604606980827877E-2</v>
      </c>
    </row>
    <row r="51" spans="1:2" ht="15" x14ac:dyDescent="0.25">
      <c r="A51" s="198" t="s">
        <v>72</v>
      </c>
      <c r="B51" s="3">
        <f t="shared" si="0"/>
        <v>0</v>
      </c>
    </row>
    <row r="52" spans="1:2" ht="15" x14ac:dyDescent="0.25">
      <c r="A52" s="321" t="s">
        <v>73</v>
      </c>
      <c r="B52" s="3">
        <f t="shared" si="0"/>
        <v>5.4649100395577008E-3</v>
      </c>
    </row>
    <row r="53" spans="1:2" ht="15" x14ac:dyDescent="0.25">
      <c r="A53" s="321" t="s">
        <v>74</v>
      </c>
      <c r="B53" s="3">
        <f t="shared" si="0"/>
        <v>0</v>
      </c>
    </row>
    <row r="54" spans="1:2" ht="15" x14ac:dyDescent="0.25">
      <c r="A54" s="321" t="s">
        <v>75</v>
      </c>
      <c r="B54" s="3">
        <f t="shared" si="0"/>
        <v>0</v>
      </c>
    </row>
    <row r="55" spans="1:2" ht="15" x14ac:dyDescent="0.25">
      <c r="A55" s="321" t="s">
        <v>76</v>
      </c>
      <c r="B55" s="3">
        <f t="shared" si="0"/>
        <v>3.5506108627111045E-2</v>
      </c>
    </row>
    <row r="57" spans="1:2" x14ac:dyDescent="0.2">
      <c r="A57" s="45" t="s">
        <v>1639</v>
      </c>
      <c r="B57" s="29"/>
    </row>
    <row r="58" spans="1:2" x14ac:dyDescent="0.2">
      <c r="A58" s="29"/>
      <c r="B58" s="29">
        <v>2019</v>
      </c>
    </row>
    <row r="59" spans="1:2" ht="15" x14ac:dyDescent="0.25">
      <c r="A59" s="322" t="s">
        <v>52</v>
      </c>
      <c r="B59" s="3">
        <f>'CA PATHWAYS 2022'!H7*947800000000000</f>
        <v>77954338716752.828</v>
      </c>
    </row>
    <row r="60" spans="1:2" ht="15" x14ac:dyDescent="0.25">
      <c r="A60" s="320" t="s">
        <v>53</v>
      </c>
      <c r="B60" s="3">
        <f>B32*'CA PATHWAYS 2022'!$H$17*947800000000000</f>
        <v>0</v>
      </c>
    </row>
    <row r="61" spans="1:2" ht="15" x14ac:dyDescent="0.25">
      <c r="A61" s="320" t="s">
        <v>54</v>
      </c>
      <c r="B61" s="3">
        <f>'CA PATHWAYS 2022'!H22*947800000000000</f>
        <v>20566072755789.422</v>
      </c>
    </row>
    <row r="62" spans="1:2" ht="15" x14ac:dyDescent="0.25">
      <c r="A62" s="320" t="s">
        <v>55</v>
      </c>
      <c r="B62" s="3">
        <f>B34*'CA PATHWAYS 2022'!$H$17*947800000000000</f>
        <v>1408471178166.0049</v>
      </c>
    </row>
    <row r="63" spans="1:2" ht="15" x14ac:dyDescent="0.25">
      <c r="A63" s="321" t="s">
        <v>56</v>
      </c>
      <c r="B63" s="3">
        <f>B35*'CA PATHWAYS 2022'!$H$17*947800000000000</f>
        <v>19437026592691.348</v>
      </c>
    </row>
    <row r="64" spans="1:2" ht="15" x14ac:dyDescent="0.25">
      <c r="A64" s="321" t="s">
        <v>57</v>
      </c>
      <c r="B64" s="3">
        <f>B36*'CA PATHWAYS 2022'!$H$17*947800000000000</f>
        <v>1300266026849.7229</v>
      </c>
    </row>
    <row r="65" spans="1:2" ht="15" x14ac:dyDescent="0.25">
      <c r="A65" s="321" t="s">
        <v>58</v>
      </c>
      <c r="B65" s="3">
        <f>B37*'CA PATHWAYS 2022'!$H$17*947800000000000</f>
        <v>1576604902942.2349</v>
      </c>
    </row>
    <row r="66" spans="1:2" ht="15" x14ac:dyDescent="0.25">
      <c r="A66" s="321" t="s">
        <v>59</v>
      </c>
      <c r="B66" s="3">
        <f>B38*'CA PATHWAYS 2022'!$H$17*947800000000000</f>
        <v>7187626876396.5371</v>
      </c>
    </row>
    <row r="67" spans="1:2" ht="15" x14ac:dyDescent="0.25">
      <c r="A67" s="321" t="s">
        <v>60</v>
      </c>
      <c r="B67" s="3">
        <f>'CA PATHWAYS 2022'!H26*947800000000000</f>
        <v>25509482842741.895</v>
      </c>
    </row>
    <row r="68" spans="1:2" ht="15" x14ac:dyDescent="0.25">
      <c r="A68" s="321" t="s">
        <v>61</v>
      </c>
      <c r="B68" s="3">
        <f>B40*'CA PATHWAYS 2022'!$H$17*947800000000000</f>
        <v>10783017480442.605</v>
      </c>
    </row>
    <row r="69" spans="1:2" ht="15" x14ac:dyDescent="0.25">
      <c r="A69" s="321" t="s">
        <v>62</v>
      </c>
      <c r="B69" s="3">
        <f>B41*'CA PATHWAYS 2022'!$H$17*947800000000000</f>
        <v>7748762855029.2891</v>
      </c>
    </row>
    <row r="70" spans="1:2" ht="15" x14ac:dyDescent="0.25">
      <c r="A70" s="321" t="s">
        <v>63</v>
      </c>
      <c r="B70" s="3">
        <f>B42*'CA PATHWAYS 2022'!$H$17*947800000000000</f>
        <v>14659174830694.566</v>
      </c>
    </row>
    <row r="71" spans="1:2" ht="15" x14ac:dyDescent="0.25">
      <c r="A71" s="321" t="s">
        <v>64</v>
      </c>
      <c r="B71" s="3">
        <f>B43*'CA PATHWAYS 2022'!$H$17*947800000000000</f>
        <v>18071971247838.742</v>
      </c>
    </row>
    <row r="72" spans="1:2" ht="15" x14ac:dyDescent="0.25">
      <c r="A72" s="315" t="s">
        <v>65</v>
      </c>
      <c r="B72" s="3">
        <f>B44*'CA PATHWAYS 2022'!$H$17*947800000000000</f>
        <v>0</v>
      </c>
    </row>
    <row r="73" spans="1:2" ht="15" x14ac:dyDescent="0.25">
      <c r="A73" s="321" t="s">
        <v>66</v>
      </c>
      <c r="B73" s="3">
        <f>B45*'CA PATHWAYS 2022'!$H$17*947800000000000</f>
        <v>9272260768298.6836</v>
      </c>
    </row>
    <row r="74" spans="1:2" ht="15" x14ac:dyDescent="0.25">
      <c r="A74" s="321" t="s">
        <v>67</v>
      </c>
      <c r="B74" s="3">
        <f>B46*'CA PATHWAYS 2022'!$H$17*947800000000000</f>
        <v>0</v>
      </c>
    </row>
    <row r="75" spans="1:2" ht="15" x14ac:dyDescent="0.25">
      <c r="A75" s="198" t="s">
        <v>68</v>
      </c>
      <c r="B75" s="3">
        <f>B47*'CA PATHWAYS 2022'!$H$17*947800000000000</f>
        <v>0</v>
      </c>
    </row>
    <row r="76" spans="1:2" ht="15" x14ac:dyDescent="0.25">
      <c r="A76" s="321" t="s">
        <v>69</v>
      </c>
      <c r="B76" s="3">
        <f>B48*'CA PATHWAYS 2022'!$H$17*947800000000000</f>
        <v>15985849769835.969</v>
      </c>
    </row>
    <row r="77" spans="1:2" ht="15" x14ac:dyDescent="0.25">
      <c r="A77" s="321" t="s">
        <v>70</v>
      </c>
      <c r="B77" s="3">
        <f>B49*'CA PATHWAYS 2022'!$H$17*947800000000000</f>
        <v>3186512557678.9072</v>
      </c>
    </row>
    <row r="78" spans="1:2" ht="15" x14ac:dyDescent="0.25">
      <c r="A78" s="321" t="s">
        <v>71</v>
      </c>
      <c r="B78" s="3">
        <f>B50*'CA PATHWAYS 2022'!$H$17*947800000000000</f>
        <v>4639541251030.54</v>
      </c>
    </row>
    <row r="79" spans="1:2" ht="15" x14ac:dyDescent="0.25">
      <c r="A79" s="198" t="s">
        <v>72</v>
      </c>
      <c r="B79" s="3">
        <f>B51*'CA PATHWAYS 2022'!$H$17*947800000000000</f>
        <v>0</v>
      </c>
    </row>
    <row r="80" spans="1:2" ht="15" x14ac:dyDescent="0.25">
      <c r="A80" s="321" t="s">
        <v>73</v>
      </c>
      <c r="B80" s="3">
        <f>B52*'CA PATHWAYS 2022'!$H$17*947800000000000</f>
        <v>656778492118.58911</v>
      </c>
    </row>
    <row r="81" spans="1:6" ht="15" x14ac:dyDescent="0.25">
      <c r="A81" s="321" t="s">
        <v>74</v>
      </c>
      <c r="B81" s="3">
        <f>B53*'CA PATHWAYS 2022'!$H$17*947800000000000</f>
        <v>0</v>
      </c>
    </row>
    <row r="82" spans="1:6" ht="15" x14ac:dyDescent="0.25">
      <c r="A82" s="321" t="s">
        <v>75</v>
      </c>
      <c r="B82" s="3">
        <f>'CA PATHWAYS 2022'!H36*947800000000000</f>
        <v>59342044614712.609</v>
      </c>
    </row>
    <row r="83" spans="1:6" ht="15" x14ac:dyDescent="0.25">
      <c r="A83" s="321" t="s">
        <v>76</v>
      </c>
      <c r="B83" s="3">
        <f>B55*'CA PATHWAYS 2022'!$H$17*947800000000000</f>
        <v>4267160541768.0732</v>
      </c>
    </row>
    <row r="85" spans="1:6" x14ac:dyDescent="0.2">
      <c r="A85" s="45" t="s">
        <v>2041</v>
      </c>
      <c r="B85" s="29"/>
    </row>
    <row r="86" spans="1:6" x14ac:dyDescent="0.2">
      <c r="A86" s="29"/>
      <c r="B86" s="29">
        <v>2019</v>
      </c>
    </row>
    <row r="87" spans="1:6" ht="15" x14ac:dyDescent="0.25">
      <c r="A87" s="322" t="s">
        <v>52</v>
      </c>
      <c r="B87" s="446">
        <f>'Electricity-CEC Outlook BaseMid'!C68</f>
        <v>63622170709600.859</v>
      </c>
    </row>
    <row r="88" spans="1:6" ht="15" x14ac:dyDescent="0.25">
      <c r="A88" s="320" t="s">
        <v>53</v>
      </c>
      <c r="B88" s="3">
        <f>B60*'CA PATHWAYS 2022'!$H$17*947800000000000</f>
        <v>0</v>
      </c>
    </row>
    <row r="89" spans="1:6" ht="15" x14ac:dyDescent="0.25">
      <c r="A89" s="320" t="s">
        <v>54</v>
      </c>
      <c r="B89" s="194">
        <f>B61*'Electricity-CEC Outlook BaseMid'!$C$66/SUM('Electricity by industry'!$B$61,'Electricity by industry'!$B$63:$B$81,$B$83)</f>
        <v>13389120940574.359</v>
      </c>
    </row>
    <row r="90" spans="1:6" ht="15" x14ac:dyDescent="0.25">
      <c r="A90" s="320" t="s">
        <v>55</v>
      </c>
      <c r="B90" s="446">
        <f>'Electricity-CEC Outlook BaseMid'!C67</f>
        <v>18509147344456.559</v>
      </c>
    </row>
    <row r="91" spans="1:6" ht="15" x14ac:dyDescent="0.25">
      <c r="A91" s="321" t="s">
        <v>56</v>
      </c>
      <c r="B91" s="194">
        <f>B63*'Electricity-CEC Outlook BaseMid'!$C$66/SUM('Electricity by industry'!$B$61,'Electricity by industry'!$B$63:$B$81,$B$83)</f>
        <v>12654078533367.271</v>
      </c>
      <c r="F91" s="459"/>
    </row>
    <row r="92" spans="1:6" ht="15" x14ac:dyDescent="0.25">
      <c r="A92" s="321" t="s">
        <v>57</v>
      </c>
      <c r="B92" s="194">
        <f>B64*'Electricity-CEC Outlook BaseMid'!$C$66/SUM('Electricity by industry'!$B$61,'Electricity by industry'!$B$63:$B$81,$B$83)</f>
        <v>846511596800.13464</v>
      </c>
    </row>
    <row r="93" spans="1:6" ht="15" x14ac:dyDescent="0.25">
      <c r="A93" s="321" t="s">
        <v>58</v>
      </c>
      <c r="B93" s="194">
        <f>B65*'Electricity-CEC Outlook BaseMid'!$C$66/SUM('Electricity by industry'!$B$61,'Electricity by industry'!$B$63:$B$81,$B$83)</f>
        <v>1026416368922.6338</v>
      </c>
    </row>
    <row r="94" spans="1:6" ht="15" x14ac:dyDescent="0.25">
      <c r="A94" s="321" t="s">
        <v>59</v>
      </c>
      <c r="B94" s="194">
        <f>B66*'Electricity-CEC Outlook BaseMid'!$C$66/SUM('Electricity by industry'!$B$61,'Electricity by industry'!$B$63:$B$81,$B$83)</f>
        <v>4679357438172.3008</v>
      </c>
    </row>
    <row r="95" spans="1:6" ht="15" x14ac:dyDescent="0.25">
      <c r="A95" s="321" t="s">
        <v>60</v>
      </c>
      <c r="B95" s="194">
        <f>B67*'Electricity-CEC Outlook BaseMid'!$C$66/SUM('Electricity by industry'!$B$61,'Electricity by industry'!$B$63:$B$81,$B$83)</f>
        <v>16607426948678.396</v>
      </c>
    </row>
    <row r="96" spans="1:6" ht="15" x14ac:dyDescent="0.25">
      <c r="A96" s="321" t="s">
        <v>61</v>
      </c>
      <c r="B96" s="194">
        <f>B68*'Electricity-CEC Outlook BaseMid'!$C$66/SUM('Electricity by industry'!$B$61,'Electricity by industry'!$B$63:$B$81,$B$83)</f>
        <v>7020062938819.0488</v>
      </c>
    </row>
    <row r="97" spans="1:4" ht="15" x14ac:dyDescent="0.25">
      <c r="A97" s="321" t="s">
        <v>62</v>
      </c>
      <c r="B97" s="194">
        <f>B69*'Electricity-CEC Outlook BaseMid'!$C$66/SUM('Electricity by industry'!$B$61,'Electricity by industry'!$B$63:$B$81,$B$83)</f>
        <v>5044673537713.3037</v>
      </c>
    </row>
    <row r="98" spans="1:4" ht="15" x14ac:dyDescent="0.25">
      <c r="A98" s="321" t="s">
        <v>63</v>
      </c>
      <c r="B98" s="194">
        <f>B70*'Electricity-CEC Outlook BaseMid'!$C$66/SUM('Electricity by industry'!$B$61,'Electricity by industry'!$B$63:$B$81,$B$83)</f>
        <v>9543555885843.1797</v>
      </c>
    </row>
    <row r="99" spans="1:4" ht="15" x14ac:dyDescent="0.25">
      <c r="A99" s="321" t="s">
        <v>64</v>
      </c>
      <c r="B99" s="194">
        <f>B71*'Electricity-CEC Outlook BaseMid'!$C$66/SUM('Electricity by industry'!$B$61,'Electricity by industry'!$B$63:$B$81,$B$83)</f>
        <v>11765387176498.277</v>
      </c>
    </row>
    <row r="100" spans="1:4" ht="15" x14ac:dyDescent="0.25">
      <c r="A100" s="315" t="s">
        <v>65</v>
      </c>
      <c r="B100" s="194">
        <f>B72*'Electricity-CEC Outlook BaseMid'!$C$66/SUM('Electricity by industry'!$B$61,'Electricity by industry'!$B$63:$B$81,$B$83)</f>
        <v>0</v>
      </c>
    </row>
    <row r="101" spans="1:4" ht="15" x14ac:dyDescent="0.25">
      <c r="A101" s="321" t="s">
        <v>66</v>
      </c>
      <c r="B101" s="194">
        <f>B73*'Electricity-CEC Outlook BaseMid'!$C$66/SUM('Electricity by industry'!$B$61,'Electricity by industry'!$B$63:$B$81,$B$83)</f>
        <v>6036515687437.0234</v>
      </c>
    </row>
    <row r="102" spans="1:4" ht="15" x14ac:dyDescent="0.25">
      <c r="A102" s="321" t="s">
        <v>67</v>
      </c>
      <c r="B102" s="194">
        <f>B74*'Electricity-CEC Outlook BaseMid'!$C$66/SUM('Electricity by industry'!$B$61,'Electricity by industry'!$B$63:$B$81,$B$83)</f>
        <v>0</v>
      </c>
    </row>
    <row r="103" spans="1:4" ht="15" x14ac:dyDescent="0.25">
      <c r="A103" s="198" t="s">
        <v>68</v>
      </c>
      <c r="B103" s="194">
        <f>B75*'Electricity-CEC Outlook BaseMid'!$C$66/SUM('Electricity by industry'!$B$61,'Electricity by industry'!$B$63:$B$81,$B$83)</f>
        <v>0</v>
      </c>
    </row>
    <row r="104" spans="1:4" ht="15" x14ac:dyDescent="0.25">
      <c r="A104" s="321" t="s">
        <v>69</v>
      </c>
      <c r="B104" s="194">
        <f>B76*'Electricity-CEC Outlook BaseMid'!$C$66/SUM('Electricity by industry'!$B$61,'Electricity by industry'!$B$63:$B$81,$B$83)</f>
        <v>10407260464734.793</v>
      </c>
    </row>
    <row r="105" spans="1:4" ht="15" x14ac:dyDescent="0.25">
      <c r="A105" s="321" t="s">
        <v>70</v>
      </c>
      <c r="B105" s="194">
        <f>B77*'Electricity-CEC Outlook BaseMid'!$C$66/SUM('Electricity by industry'!$B$61,'Electricity by industry'!$B$63:$B$81,$B$83)</f>
        <v>2074513813115.4175</v>
      </c>
    </row>
    <row r="106" spans="1:4" ht="15" x14ac:dyDescent="0.25">
      <c r="A106" s="321" t="s">
        <v>71</v>
      </c>
      <c r="B106" s="194">
        <f>B78*'Electricity-CEC Outlook BaseMid'!$C$66/SUM('Electricity by industry'!$B$61,'Electricity by industry'!$B$63:$B$81,$B$83)</f>
        <v>3020478418824.2622</v>
      </c>
    </row>
    <row r="107" spans="1:4" ht="15" x14ac:dyDescent="0.25">
      <c r="A107" s="198" t="s">
        <v>72</v>
      </c>
      <c r="B107" s="194">
        <f>B79*'Electricity-CEC Outlook BaseMid'!$C$66/SUM('Electricity by industry'!$B$61,'Electricity by industry'!$B$63:$B$81,$B$83)</f>
        <v>0</v>
      </c>
    </row>
    <row r="108" spans="1:4" ht="15" x14ac:dyDescent="0.25">
      <c r="A108" s="321" t="s">
        <v>73</v>
      </c>
      <c r="B108" s="194">
        <f>B80*'Electricity-CEC Outlook BaseMid'!$C$66/SUM('Electricity by industry'!$B$61,'Electricity by industry'!$B$63:$B$81,$B$83)</f>
        <v>427582201354.82111</v>
      </c>
    </row>
    <row r="109" spans="1:4" ht="15" x14ac:dyDescent="0.25">
      <c r="A109" s="321" t="s">
        <v>74</v>
      </c>
      <c r="B109" s="194">
        <f>B81*'Electricity-CEC Outlook BaseMid'!$C$66/SUM('Electricity by industry'!$B$61,'Electricity by industry'!$B$63:$B$81,$B$83)</f>
        <v>0</v>
      </c>
    </row>
    <row r="110" spans="1:4" ht="15" x14ac:dyDescent="0.25">
      <c r="A110" s="321" t="s">
        <v>75</v>
      </c>
      <c r="B110" s="446">
        <f>'Electricity-CEC Outlook BaseMid'!C69</f>
        <v>49492644587890.563</v>
      </c>
      <c r="D110" s="458"/>
    </row>
    <row r="111" spans="1:4" ht="15" x14ac:dyDescent="0.25">
      <c r="A111" s="321" t="s">
        <v>76</v>
      </c>
      <c r="B111" s="194">
        <f>B83*'Electricity-CEC Outlook BaseMid'!$C$66/SUM('Electricity by industry'!$B$61,'Electricity by industry'!$B$63:$B$81,$B$83)</f>
        <v>2778047575976.6167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workbookViewId="0">
      <selection activeCell="E4" sqref="E4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75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1164</v>
      </c>
      <c r="E1" s="173" t="s">
        <v>1420</v>
      </c>
      <c r="F1" s="46" t="s">
        <v>1542</v>
      </c>
      <c r="G1" s="46"/>
    </row>
    <row r="2" spans="1:36" x14ac:dyDescent="0.25">
      <c r="E2" s="174">
        <v>2019</v>
      </c>
      <c r="F2" s="168">
        <v>2020</v>
      </c>
      <c r="G2" s="168">
        <v>2021</v>
      </c>
      <c r="H2" s="168">
        <v>2022</v>
      </c>
      <c r="I2" s="168">
        <v>2023</v>
      </c>
      <c r="J2" s="168">
        <v>2024</v>
      </c>
      <c r="K2" s="168">
        <v>2025</v>
      </c>
      <c r="L2" s="168">
        <v>2026</v>
      </c>
      <c r="M2" s="168">
        <v>2027</v>
      </c>
      <c r="N2" s="168">
        <v>2028</v>
      </c>
      <c r="O2" s="168">
        <v>2029</v>
      </c>
      <c r="P2" s="168">
        <v>2030</v>
      </c>
      <c r="Q2" s="168">
        <v>2031</v>
      </c>
      <c r="R2" s="168">
        <v>2032</v>
      </c>
      <c r="S2" s="168">
        <v>2033</v>
      </c>
      <c r="T2" s="168">
        <v>2034</v>
      </c>
      <c r="U2" s="168">
        <v>2035</v>
      </c>
      <c r="V2" s="168">
        <v>2036</v>
      </c>
      <c r="W2" s="168">
        <v>2037</v>
      </c>
      <c r="X2" s="168">
        <v>2038</v>
      </c>
      <c r="Y2" s="168">
        <v>2039</v>
      </c>
      <c r="Z2" s="168">
        <v>2040</v>
      </c>
      <c r="AA2" s="168">
        <v>2041</v>
      </c>
      <c r="AB2" s="168">
        <v>2042</v>
      </c>
      <c r="AC2" s="168">
        <v>2043</v>
      </c>
      <c r="AD2" s="168">
        <v>2044</v>
      </c>
      <c r="AE2" s="168">
        <v>2045</v>
      </c>
      <c r="AF2" s="168">
        <v>2046</v>
      </c>
      <c r="AG2" s="168">
        <v>2047</v>
      </c>
      <c r="AH2" s="168">
        <v>2048</v>
      </c>
      <c r="AI2" s="168">
        <v>2049</v>
      </c>
      <c r="AJ2" s="168">
        <v>2050</v>
      </c>
    </row>
    <row r="3" spans="1:36" x14ac:dyDescent="0.25">
      <c r="A3" s="46" t="s">
        <v>1165</v>
      </c>
      <c r="B3" s="46" t="s">
        <v>1149</v>
      </c>
      <c r="C3" s="46" t="s">
        <v>1150</v>
      </c>
      <c r="D3" s="46"/>
      <c r="E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</row>
    <row r="4" spans="1:36" x14ac:dyDescent="0.25">
      <c r="A4" s="45" t="s">
        <v>1640</v>
      </c>
      <c r="B4" s="45" t="s">
        <v>1152</v>
      </c>
      <c r="C4" s="29" t="s">
        <v>1148</v>
      </c>
      <c r="D4" s="322" t="s">
        <v>52</v>
      </c>
      <c r="E4" s="447">
        <f>'Electricity by industry'!B87</f>
        <v>63622170709600.859</v>
      </c>
      <c r="F4" s="171">
        <f>$E4*(1+'Growth rates'!G3)</f>
        <v>64323650747279.813</v>
      </c>
      <c r="G4" s="171">
        <f>$E4*(1+'Growth rates'!H3)</f>
        <v>65025130784958.844</v>
      </c>
      <c r="H4" s="171">
        <f>$E4*(1+'Growth rates'!I3)</f>
        <v>65726610822637.867</v>
      </c>
      <c r="I4" s="171">
        <f>$E4*(1+'Growth rates'!J3)</f>
        <v>66428090860316.914</v>
      </c>
      <c r="J4" s="171">
        <f>$E4*(1+'Growth rates'!K3)</f>
        <v>67129570897995.938</v>
      </c>
      <c r="K4" s="171">
        <f>$E4*(1+'Growth rates'!L3)</f>
        <v>67831050935674.891</v>
      </c>
      <c r="L4" s="171">
        <f>$E4*(1+'Growth rates'!M3)</f>
        <v>68532530973353.938</v>
      </c>
      <c r="M4" s="171">
        <f>$E4*(1+'Growth rates'!N3)</f>
        <v>69234011011032.961</v>
      </c>
      <c r="N4" s="171">
        <f>$E4*(1+'Growth rates'!O3)</f>
        <v>69935491048712</v>
      </c>
      <c r="O4" s="171">
        <f>$E4*(1+'Growth rates'!P3)</f>
        <v>70636971086391.016</v>
      </c>
      <c r="P4" s="171">
        <f>$E4*(1+'Growth rates'!Q3)</f>
        <v>71338451124069.984</v>
      </c>
      <c r="Q4" s="171">
        <f>$E4*(1+'Growth rates'!R3)</f>
        <v>72039931161749.016</v>
      </c>
      <c r="R4" s="171">
        <f>$E4*(1+'Growth rates'!S3)</f>
        <v>72741411199428.047</v>
      </c>
      <c r="S4" s="171">
        <f>$E4*(1+'Growth rates'!T3)</f>
        <v>73442891237107.078</v>
      </c>
      <c r="T4" s="171">
        <f>$E4*(1+'Growth rates'!U3)</f>
        <v>74144371274786.109</v>
      </c>
      <c r="U4" s="171">
        <f>$E4*(1+'Growth rates'!V3)</f>
        <v>74845851312465.063</v>
      </c>
      <c r="V4" s="171">
        <f>$E4*(1+'Growth rates'!W3)</f>
        <v>75547331350144.094</v>
      </c>
      <c r="W4" s="171">
        <f>$E4*(1+'Growth rates'!X3)</f>
        <v>76248811387823.125</v>
      </c>
      <c r="X4" s="171">
        <f>$E4*(1+'Growth rates'!Y3)</f>
        <v>76950291425502.172</v>
      </c>
      <c r="Y4" s="171">
        <f>$E4*(1+'Growth rates'!Z3)</f>
        <v>77651771463180.5</v>
      </c>
      <c r="Z4" s="171">
        <f>$E4*(1+'Growth rates'!AA3)</f>
        <v>78353251500859.844</v>
      </c>
      <c r="AA4" s="171">
        <f>$E4*(1+'Growth rates'!AB3)</f>
        <v>79054731538539.188</v>
      </c>
      <c r="AB4" s="171">
        <f>$E4*(1+'Growth rates'!AC3)</f>
        <v>79756211576217.766</v>
      </c>
      <c r="AC4" s="171">
        <f>$E4*(1+'Growth rates'!AD3)</f>
        <v>80457691613897.094</v>
      </c>
      <c r="AD4" s="171">
        <f>$E4*(1+'Growth rates'!AE3)</f>
        <v>81159171651575.656</v>
      </c>
      <c r="AE4" s="171">
        <f>$E4*(1+'Growth rates'!AF3)</f>
        <v>81860651689255.016</v>
      </c>
      <c r="AF4" s="171">
        <f>$E4*(1+'Growth rates'!AG3)</f>
        <v>82562131726933.953</v>
      </c>
      <c r="AG4" s="171">
        <f>$E4*(1+'Growth rates'!AH3)</f>
        <v>83263611764612.875</v>
      </c>
      <c r="AH4" s="171">
        <f>$E4*(1+'Growth rates'!AI3)</f>
        <v>83965091802291.813</v>
      </c>
      <c r="AI4" s="171">
        <f>$E4*(1+'Growth rates'!AJ3)</f>
        <v>84666571839970.734</v>
      </c>
      <c r="AJ4" s="171">
        <f>$E4*(1+'Growth rates'!AK3)</f>
        <v>85368051877649.656</v>
      </c>
    </row>
    <row r="5" spans="1:36" x14ac:dyDescent="0.25">
      <c r="A5" s="45" t="s">
        <v>1640</v>
      </c>
      <c r="B5" s="45" t="s">
        <v>1152</v>
      </c>
      <c r="C5" s="29" t="s">
        <v>1148</v>
      </c>
      <c r="D5" s="320" t="s">
        <v>53</v>
      </c>
      <c r="E5" s="447">
        <f>'Electricity by industry'!B88</f>
        <v>0</v>
      </c>
      <c r="F5" s="171">
        <f>$E5*(1+'Growth rates'!G4)</f>
        <v>0</v>
      </c>
      <c r="G5" s="171">
        <f>$E5*(1+'Growth rates'!H4)</f>
        <v>0</v>
      </c>
      <c r="H5" s="171">
        <f>$E5*(1+'Growth rates'!I4)</f>
        <v>0</v>
      </c>
      <c r="I5" s="171">
        <f>$E5*(1+'Growth rates'!J4)</f>
        <v>0</v>
      </c>
      <c r="J5" s="171">
        <f>$E5*(1+'Growth rates'!K4)</f>
        <v>0</v>
      </c>
      <c r="K5" s="171">
        <f>$E5*(1+'Growth rates'!L4)</f>
        <v>0</v>
      </c>
      <c r="L5" s="171">
        <f>$E5*(1+'Growth rates'!M4)</f>
        <v>0</v>
      </c>
      <c r="M5" s="171">
        <f>$E5*(1+'Growth rates'!N4)</f>
        <v>0</v>
      </c>
      <c r="N5" s="171">
        <f>$E5*(1+'Growth rates'!O4)</f>
        <v>0</v>
      </c>
      <c r="O5" s="171">
        <f>$E5*(1+'Growth rates'!P4)</f>
        <v>0</v>
      </c>
      <c r="P5" s="171">
        <f>$E5*(1+'Growth rates'!Q4)</f>
        <v>0</v>
      </c>
      <c r="Q5" s="171">
        <f>$E5*(1+'Growth rates'!R4)</f>
        <v>0</v>
      </c>
      <c r="R5" s="171">
        <f>$E5*(1+'Growth rates'!S4)</f>
        <v>0</v>
      </c>
      <c r="S5" s="171">
        <f>$E5*(1+'Growth rates'!T4)</f>
        <v>0</v>
      </c>
      <c r="T5" s="171">
        <f>$E5*(1+'Growth rates'!U4)</f>
        <v>0</v>
      </c>
      <c r="U5" s="171">
        <f>$E5*(1+'Growth rates'!V4)</f>
        <v>0</v>
      </c>
      <c r="V5" s="171">
        <f>$E5*(1+'Growth rates'!W4)</f>
        <v>0</v>
      </c>
      <c r="W5" s="171">
        <f>$E5*(1+'Growth rates'!X4)</f>
        <v>0</v>
      </c>
      <c r="X5" s="171">
        <f>$E5*(1+'Growth rates'!Y4)</f>
        <v>0</v>
      </c>
      <c r="Y5" s="171">
        <f>$E5*(1+'Growth rates'!Z4)</f>
        <v>0</v>
      </c>
      <c r="Z5" s="171">
        <f>$E5*(1+'Growth rates'!AA4)</f>
        <v>0</v>
      </c>
      <c r="AA5" s="171">
        <f>$E5*(1+'Growth rates'!AB4)</f>
        <v>0</v>
      </c>
      <c r="AB5" s="171">
        <f>$E5*(1+'Growth rates'!AC4)</f>
        <v>0</v>
      </c>
      <c r="AC5" s="171">
        <f>$E5*(1+'Growth rates'!AD4)</f>
        <v>0</v>
      </c>
      <c r="AD5" s="171">
        <f>$E5*(1+'Growth rates'!AE4)</f>
        <v>0</v>
      </c>
      <c r="AE5" s="171">
        <f>$E5*(1+'Growth rates'!AF4)</f>
        <v>0</v>
      </c>
      <c r="AF5" s="171">
        <f>$E5*(1+'Growth rates'!AG4)</f>
        <v>0</v>
      </c>
      <c r="AG5" s="171">
        <f>$E5*(1+'Growth rates'!AH4)</f>
        <v>0</v>
      </c>
      <c r="AH5" s="171">
        <f>$E5*(1+'Growth rates'!AI4)</f>
        <v>0</v>
      </c>
      <c r="AI5" s="171">
        <f>$E5*(1+'Growth rates'!AJ4)</f>
        <v>0</v>
      </c>
      <c r="AJ5" s="171">
        <f>$E5*(1+'Growth rates'!AK4)</f>
        <v>0</v>
      </c>
    </row>
    <row r="6" spans="1:36" x14ac:dyDescent="0.25">
      <c r="A6" s="45" t="s">
        <v>1640</v>
      </c>
      <c r="B6" s="45" t="s">
        <v>1152</v>
      </c>
      <c r="C6" s="29" t="s">
        <v>1148</v>
      </c>
      <c r="D6" s="320" t="s">
        <v>54</v>
      </c>
      <c r="E6" s="447">
        <f>'Electricity by industry'!B89</f>
        <v>13389120940574.359</v>
      </c>
      <c r="F6" s="171">
        <f>$E6*(1+'Growth rates'!G5)</f>
        <v>11824899159134.939</v>
      </c>
      <c r="G6" s="171">
        <f>$E6*(1+'Growth rates'!H5)</f>
        <v>11001341593340.875</v>
      </c>
      <c r="H6" s="171">
        <f>$E6*(1+'Growth rates'!I5)</f>
        <v>11116803346025.313</v>
      </c>
      <c r="I6" s="171">
        <f>$E6*(1+'Growth rates'!J5)</f>
        <v>11631433729850.863</v>
      </c>
      <c r="J6" s="171">
        <f>$E6*(1+'Growth rates'!K5)</f>
        <v>11885628689406.162</v>
      </c>
      <c r="K6" s="171">
        <f>$E6*(1+'Growth rates'!L5)</f>
        <v>12286774361321.033</v>
      </c>
      <c r="L6" s="171">
        <f>$E6*(1+'Growth rates'!M5)</f>
        <v>12394759649637.346</v>
      </c>
      <c r="M6" s="171">
        <f>$E6*(1+'Growth rates'!N5)</f>
        <v>12394524172342.877</v>
      </c>
      <c r="N6" s="171">
        <f>$E6*(1+'Growth rates'!O5)</f>
        <v>12512740749238.73</v>
      </c>
      <c r="O6" s="171">
        <f>$E6*(1+'Growth rates'!P5)</f>
        <v>12397784276189.85</v>
      </c>
      <c r="P6" s="171">
        <f>$E6*(1+'Growth rates'!Q5)</f>
        <v>12229213675993.895</v>
      </c>
      <c r="Q6" s="171">
        <f>$E6*(1+'Growth rates'!R5)</f>
        <v>12215138956020.068</v>
      </c>
      <c r="R6" s="171">
        <f>$E6*(1+'Growth rates'!S5)</f>
        <v>12122954225139.699</v>
      </c>
      <c r="S6" s="171">
        <f>$E6*(1+'Growth rates'!T5)</f>
        <v>12229368432788.406</v>
      </c>
      <c r="T6" s="171">
        <f>$E6*(1+'Growth rates'!U5)</f>
        <v>12345196161090.293</v>
      </c>
      <c r="U6" s="171">
        <f>$E6*(1+'Growth rates'!V5)</f>
        <v>12311983723272.641</v>
      </c>
      <c r="V6" s="171">
        <f>$E6*(1+'Growth rates'!W5)</f>
        <v>12236005656794.479</v>
      </c>
      <c r="W6" s="171">
        <f>$E6*(1+'Growth rates'!X5)</f>
        <v>12288799891939.115</v>
      </c>
      <c r="X6" s="171">
        <f>$E6*(1+'Growth rates'!Y5)</f>
        <v>12372581088026.627</v>
      </c>
      <c r="Y6" s="171">
        <f>$E6*(1+'Growth rates'!Z5)</f>
        <v>12417806065423.412</v>
      </c>
      <c r="Z6" s="171">
        <f>$E6*(1+'Growth rates'!AA5)</f>
        <v>12313782446421.416</v>
      </c>
      <c r="AA6" s="171">
        <f>$E6*(1+'Growth rates'!AB5)</f>
        <v>12178849037698.02</v>
      </c>
      <c r="AB6" s="171">
        <f>$E6*(1+'Growth rates'!AC5)</f>
        <v>12113162887909.916</v>
      </c>
      <c r="AC6" s="171">
        <f>$E6*(1+'Growth rates'!AD5)</f>
        <v>12118195783241.756</v>
      </c>
      <c r="AD6" s="171">
        <f>$E6*(1+'Growth rates'!AE5)</f>
        <v>12184488723429.287</v>
      </c>
      <c r="AE6" s="171">
        <f>$E6*(1+'Growth rates'!AF5)</f>
        <v>12231001348684.406</v>
      </c>
      <c r="AF6" s="171">
        <f>$E6*(1+'Growth rates'!AG5)</f>
        <v>12217828693440.32</v>
      </c>
      <c r="AG6" s="171">
        <f>$E6*(1+'Growth rates'!AH5)</f>
        <v>12235391739189.539</v>
      </c>
      <c r="AH6" s="171">
        <f>$E6*(1+'Growth rates'!AI5)</f>
        <v>12252954784938.752</v>
      </c>
      <c r="AI6" s="171">
        <f>$E6*(1+'Growth rates'!AJ5)</f>
        <v>12270517830687.965</v>
      </c>
      <c r="AJ6" s="171">
        <f>$E6*(1+'Growth rates'!AK5)</f>
        <v>12288080876437.184</v>
      </c>
    </row>
    <row r="7" spans="1:36" x14ac:dyDescent="0.25">
      <c r="A7" s="45" t="s">
        <v>1640</v>
      </c>
      <c r="B7" s="45" t="s">
        <v>1152</v>
      </c>
      <c r="C7" s="29" t="s">
        <v>1148</v>
      </c>
      <c r="D7" s="320" t="s">
        <v>55</v>
      </c>
      <c r="E7" s="447">
        <f>'Electricity by industry'!B90</f>
        <v>18509147344456.559</v>
      </c>
      <c r="F7" s="171">
        <f>$E7*(1+'Growth rates'!G6)</f>
        <v>15987434679352.826</v>
      </c>
      <c r="G7" s="171">
        <f>$E7*(1+'Growth rates'!H6)</f>
        <v>15901250782985.563</v>
      </c>
      <c r="H7" s="171">
        <f>$E7*(1+'Growth rates'!I6)</f>
        <v>16762121965747.988</v>
      </c>
      <c r="I7" s="171">
        <f>$E7*(1+'Growth rates'!J6)</f>
        <v>17117523328343.775</v>
      </c>
      <c r="J7" s="171">
        <f>$E7*(1+'Growth rates'!K6)</f>
        <v>17464521754818.998</v>
      </c>
      <c r="K7" s="171">
        <f>$E7*(1+'Growth rates'!L6)</f>
        <v>17765737644476.609</v>
      </c>
      <c r="L7" s="171">
        <f>$E7*(1+'Growth rates'!M6)</f>
        <v>17929972428712.172</v>
      </c>
      <c r="M7" s="171">
        <f>$E7*(1+'Growth rates'!N6)</f>
        <v>18012639287701.934</v>
      </c>
      <c r="N7" s="171">
        <f>$E7*(1+'Growth rates'!O6)</f>
        <v>18031719479333.398</v>
      </c>
      <c r="O7" s="171">
        <f>$E7*(1+'Growth rates'!P6)</f>
        <v>18048924208871.25</v>
      </c>
      <c r="P7" s="171">
        <f>$E7*(1+'Growth rates'!Q6)</f>
        <v>18097007479507.762</v>
      </c>
      <c r="Q7" s="171">
        <f>$E7*(1+'Growth rates'!R6)</f>
        <v>18164076565436.508</v>
      </c>
      <c r="R7" s="171">
        <f>$E7*(1+'Growth rates'!S6)</f>
        <v>18184068433948.207</v>
      </c>
      <c r="S7" s="171">
        <f>$E7*(1+'Growth rates'!T6)</f>
        <v>18229059969824.242</v>
      </c>
      <c r="T7" s="171">
        <f>$E7*(1+'Growth rates'!U6)</f>
        <v>18327461797720.887</v>
      </c>
      <c r="U7" s="171">
        <f>$E7*(1+'Growth rates'!V6)</f>
        <v>18464672144631.969</v>
      </c>
      <c r="V7" s="171">
        <f>$E7*(1+'Growth rates'!W6)</f>
        <v>18562721910135.563</v>
      </c>
      <c r="W7" s="171">
        <f>$E7*(1+'Growth rates'!X6)</f>
        <v>18671513143162.348</v>
      </c>
      <c r="X7" s="171">
        <f>$E7*(1+'Growth rates'!Y6)</f>
        <v>18822221426566.109</v>
      </c>
      <c r="Y7" s="171">
        <f>$E7*(1+'Growth rates'!Z6)</f>
        <v>18943020385544.906</v>
      </c>
      <c r="Z7" s="171">
        <f>$E7*(1+'Growth rates'!AA6)</f>
        <v>19028856441250.324</v>
      </c>
      <c r="AA7" s="171">
        <f>$E7*(1+'Growth rates'!AB6)</f>
        <v>19171493413275.105</v>
      </c>
      <c r="AB7" s="171">
        <f>$E7*(1+'Growth rates'!AC6)</f>
        <v>19408718847273.832</v>
      </c>
      <c r="AC7" s="171">
        <f>$E7*(1+'Growth rates'!AD6)</f>
        <v>19653429038174.617</v>
      </c>
      <c r="AD7" s="171">
        <f>$E7*(1+'Growth rates'!AE6)</f>
        <v>19833526922282.094</v>
      </c>
      <c r="AE7" s="171">
        <f>$E7*(1+'Growth rates'!AF6)</f>
        <v>20003385168242.793</v>
      </c>
      <c r="AF7" s="171">
        <f>$E7*(1+'Growth rates'!AG6)</f>
        <v>20240688153332.809</v>
      </c>
      <c r="AG7" s="171">
        <f>$E7*(1+'Growth rates'!AH6)</f>
        <v>20449547311827.133</v>
      </c>
      <c r="AH7" s="171">
        <f>$E7*(1+'Growth rates'!AI6)</f>
        <v>20658406470321.52</v>
      </c>
      <c r="AI7" s="171">
        <f>$E7*(1+'Growth rates'!AJ6)</f>
        <v>20867265628815.91</v>
      </c>
      <c r="AJ7" s="171">
        <f>$E7*(1+'Growth rates'!AK6)</f>
        <v>21076124787310.23</v>
      </c>
    </row>
    <row r="8" spans="1:36" x14ac:dyDescent="0.25">
      <c r="A8" s="45" t="s">
        <v>1640</v>
      </c>
      <c r="B8" s="45" t="s">
        <v>1152</v>
      </c>
      <c r="C8" s="29" t="s">
        <v>1148</v>
      </c>
      <c r="D8" s="321" t="s">
        <v>56</v>
      </c>
      <c r="E8" s="447">
        <f>'Electricity by industry'!B91</f>
        <v>12654078533367.271</v>
      </c>
      <c r="F8" s="171">
        <f>$E8*(1+'Growth rates'!G7)</f>
        <v>10930068804071.639</v>
      </c>
      <c r="G8" s="171">
        <f>$E8*(1+'Growth rates'!H7)</f>
        <v>10871147786660.777</v>
      </c>
      <c r="H8" s="171">
        <f>$E8*(1+'Growth rates'!I7)</f>
        <v>11459696321666.691</v>
      </c>
      <c r="I8" s="171">
        <f>$E8*(1+'Growth rates'!J7)</f>
        <v>11702672222687.855</v>
      </c>
      <c r="J8" s="171">
        <f>$E8*(1+'Growth rates'!K7)</f>
        <v>11939903320255.807</v>
      </c>
      <c r="K8" s="171">
        <f>$E8*(1+'Growth rates'!L7)</f>
        <v>12145834444596.174</v>
      </c>
      <c r="L8" s="171">
        <f>$E8*(1+'Growth rates'!M7)</f>
        <v>12258116216357.523</v>
      </c>
      <c r="M8" s="171">
        <f>$E8*(1+'Growth rates'!N7)</f>
        <v>12314632754169.652</v>
      </c>
      <c r="N8" s="171">
        <f>$E8*(1+'Growth rates'!O7)</f>
        <v>12327677236383.932</v>
      </c>
      <c r="O8" s="171">
        <f>$E8*(1+'Growth rates'!P7)</f>
        <v>12339439528544.979</v>
      </c>
      <c r="P8" s="171">
        <f>$E8*(1+'Growth rates'!Q7)</f>
        <v>12372312435732.559</v>
      </c>
      <c r="Q8" s="171">
        <f>$E8*(1+'Growth rates'!R7)</f>
        <v>12418165303220.682</v>
      </c>
      <c r="R8" s="171">
        <f>$E8*(1+'Growth rates'!S7)</f>
        <v>12431833068108.377</v>
      </c>
      <c r="S8" s="171">
        <f>$E8*(1+'Growth rates'!T7)</f>
        <v>12462592260723.627</v>
      </c>
      <c r="T8" s="171">
        <f>$E8*(1+'Growth rates'!U7)</f>
        <v>12529866265023.127</v>
      </c>
      <c r="U8" s="171">
        <f>$E8*(1+'Growth rates'!V7)</f>
        <v>12623672342261.113</v>
      </c>
      <c r="V8" s="171">
        <f>$E8*(1+'Growth rates'!W7)</f>
        <v>12690705653400.232</v>
      </c>
      <c r="W8" s="171">
        <f>$E8*(1+'Growth rates'!X7)</f>
        <v>12765082542883.209</v>
      </c>
      <c r="X8" s="171">
        <f>$E8*(1+'Growth rates'!Y7)</f>
        <v>12868116703146.205</v>
      </c>
      <c r="Y8" s="171">
        <f>$E8*(1+'Growth rates'!Z7)</f>
        <v>12950702869068.352</v>
      </c>
      <c r="Z8" s="171">
        <f>$E8*(1+'Growth rates'!AA7)</f>
        <v>13009386079573.787</v>
      </c>
      <c r="AA8" s="171">
        <f>$E8*(1+'Growth rates'!AB7)</f>
        <v>13106902157012.32</v>
      </c>
      <c r="AB8" s="171">
        <f>$E8*(1+'Growth rates'!AC7)</f>
        <v>13269085169339.523</v>
      </c>
      <c r="AC8" s="171">
        <f>$E8*(1+'Growth rates'!AD7)</f>
        <v>13436385257017.59</v>
      </c>
      <c r="AD8" s="171">
        <f>$E8*(1+'Growth rates'!AE7)</f>
        <v>13559512094076.988</v>
      </c>
      <c r="AE8" s="171">
        <f>$E8*(1+'Growth rates'!AF7)</f>
        <v>13675638436578.143</v>
      </c>
      <c r="AF8" s="171">
        <f>$E8*(1+'Growth rates'!AG7)</f>
        <v>13837874467965.668</v>
      </c>
      <c r="AG8" s="171">
        <f>$E8*(1+'Growth rates'!AH7)</f>
        <v>13980664416352.551</v>
      </c>
      <c r="AH8" s="171">
        <f>$E8*(1+'Growth rates'!AI7)</f>
        <v>14123454364739.479</v>
      </c>
      <c r="AI8" s="171">
        <f>$E8*(1+'Growth rates'!AJ7)</f>
        <v>14266244313126.404</v>
      </c>
      <c r="AJ8" s="171">
        <f>$E8*(1+'Growth rates'!AK7)</f>
        <v>14409034261513.287</v>
      </c>
    </row>
    <row r="9" spans="1:36" x14ac:dyDescent="0.25">
      <c r="A9" s="45" t="s">
        <v>1640</v>
      </c>
      <c r="B9" s="45" t="s">
        <v>1152</v>
      </c>
      <c r="C9" s="29" t="s">
        <v>1148</v>
      </c>
      <c r="D9" s="321" t="s">
        <v>57</v>
      </c>
      <c r="E9" s="447">
        <f>'Electricity by industry'!B92</f>
        <v>846511596800.13464</v>
      </c>
      <c r="F9" s="171">
        <f>$E9*(1+'Growth rates'!G8)</f>
        <v>731181648041.18176</v>
      </c>
      <c r="G9" s="171">
        <f>$E9*(1+'Growth rates'!H8)</f>
        <v>727240047362.63086</v>
      </c>
      <c r="H9" s="171">
        <f>$E9*(1+'Growth rates'!I8)</f>
        <v>766611792910.79602</v>
      </c>
      <c r="I9" s="171">
        <f>$E9*(1+'Growth rates'!J8)</f>
        <v>782865992488.82288</v>
      </c>
      <c r="J9" s="171">
        <f>$E9*(1+'Growth rates'!K8)</f>
        <v>798735885716.0033</v>
      </c>
      <c r="K9" s="171">
        <f>$E9*(1+'Growth rates'!L8)</f>
        <v>812511925151.5531</v>
      </c>
      <c r="L9" s="171">
        <f>$E9*(1+'Growth rates'!M8)</f>
        <v>820023165235.50073</v>
      </c>
      <c r="M9" s="171">
        <f>$E9*(1+'Growth rates'!N8)</f>
        <v>823803915018.49023</v>
      </c>
      <c r="N9" s="171">
        <f>$E9*(1+'Growth rates'!O8)</f>
        <v>824676543194.41968</v>
      </c>
      <c r="O9" s="171">
        <f>$E9*(1+'Growth rates'!P8)</f>
        <v>825463397542.84351</v>
      </c>
      <c r="P9" s="171">
        <f>$E9*(1+'Growth rates'!Q8)</f>
        <v>827662474866.52563</v>
      </c>
      <c r="Q9" s="171">
        <f>$E9*(1+'Growth rates'!R8)</f>
        <v>830729864085.96863</v>
      </c>
      <c r="R9" s="171">
        <f>$E9*(1+'Growth rates'!S8)</f>
        <v>831644187594.33508</v>
      </c>
      <c r="S9" s="171">
        <f>$E9*(1+'Growth rates'!T8)</f>
        <v>833701865139.82837</v>
      </c>
      <c r="T9" s="171">
        <f>$E9*(1+'Growth rates'!U8)</f>
        <v>838202250106.8208</v>
      </c>
      <c r="U9" s="171">
        <f>$E9*(1+'Growth rates'!V8)</f>
        <v>844477533765.19995</v>
      </c>
      <c r="V9" s="171">
        <f>$E9*(1+'Growth rates'!W8)</f>
        <v>848961817239.61865</v>
      </c>
      <c r="W9" s="171">
        <f>$E9*(1+'Growth rates'!X8)</f>
        <v>853937359260.73389</v>
      </c>
      <c r="X9" s="171">
        <f>$E9*(1+'Growth rates'!Y8)</f>
        <v>860829967940.1571</v>
      </c>
      <c r="Y9" s="171">
        <f>$E9*(1+'Growth rates'!Z8)</f>
        <v>866354680545.97913</v>
      </c>
      <c r="Z9" s="171">
        <f>$E9*(1+'Growth rates'!AA8)</f>
        <v>870280372811.86206</v>
      </c>
      <c r="AA9" s="171">
        <f>$E9*(1+'Growth rates'!AB8)</f>
        <v>876803841921.72327</v>
      </c>
      <c r="AB9" s="171">
        <f>$E9*(1+'Growth rates'!AC8)</f>
        <v>887653292585.15479</v>
      </c>
      <c r="AC9" s="171">
        <f>$E9*(1+'Growth rates'!AD8)</f>
        <v>898845056884.05054</v>
      </c>
      <c r="AD9" s="171">
        <f>$E9*(1+'Growth rates'!AE8)</f>
        <v>907081792192.21729</v>
      </c>
      <c r="AE9" s="171">
        <f>$E9*(1+'Growth rates'!AF8)</f>
        <v>914850220004.79968</v>
      </c>
      <c r="AF9" s="171">
        <f>$E9*(1+'Growth rates'!AG8)</f>
        <v>925703217449.55518</v>
      </c>
      <c r="AG9" s="171">
        <f>$E9*(1+'Growth rates'!AH8)</f>
        <v>935255343026.87476</v>
      </c>
      <c r="AH9" s="171">
        <f>$E9*(1+'Growth rates'!AI8)</f>
        <v>944807468604.19739</v>
      </c>
      <c r="AI9" s="171">
        <f>$E9*(1+'Growth rates'!AJ8)</f>
        <v>954359594181.52002</v>
      </c>
      <c r="AJ9" s="171">
        <f>$E9*(1+'Growth rates'!AK8)</f>
        <v>963911719758.8396</v>
      </c>
    </row>
    <row r="10" spans="1:36" x14ac:dyDescent="0.25">
      <c r="A10" s="45" t="s">
        <v>1640</v>
      </c>
      <c r="B10" s="45" t="s">
        <v>1152</v>
      </c>
      <c r="C10" s="29" t="s">
        <v>1148</v>
      </c>
      <c r="D10" s="321" t="s">
        <v>58</v>
      </c>
      <c r="E10" s="447">
        <f>'Electricity by industry'!B93</f>
        <v>1026416368922.6338</v>
      </c>
      <c r="F10" s="171">
        <f>$E10*(1+'Growth rates'!G9)</f>
        <v>886575937107.32446</v>
      </c>
      <c r="G10" s="171">
        <f>$E10*(1+'Growth rates'!H9)</f>
        <v>881796648233.41614</v>
      </c>
      <c r="H10" s="171">
        <f>$E10*(1+'Growth rates'!I9)</f>
        <v>929535869121.17798</v>
      </c>
      <c r="I10" s="171">
        <f>$E10*(1+'Growth rates'!J9)</f>
        <v>949244490448.62</v>
      </c>
      <c r="J10" s="171">
        <f>$E10*(1+'Growth rates'!K9)</f>
        <v>968487130765.66504</v>
      </c>
      <c r="K10" s="171">
        <f>$E10*(1+'Growth rates'!L9)</f>
        <v>985190921273.70056</v>
      </c>
      <c r="L10" s="171">
        <f>$E10*(1+'Growth rates'!M9)</f>
        <v>994298486724.91772</v>
      </c>
      <c r="M10" s="171">
        <f>$E10*(1+'Growth rates'!N9)</f>
        <v>998882739886.63464</v>
      </c>
      <c r="N10" s="171">
        <f>$E10*(1+'Growth rates'!O9)</f>
        <v>999940823257.42712</v>
      </c>
      <c r="O10" s="171">
        <f>$E10*(1+'Growth rates'!P9)</f>
        <v>1000894903728.6611</v>
      </c>
      <c r="P10" s="171">
        <f>$E10*(1+'Growth rates'!Q9)</f>
        <v>1003561339687.8213</v>
      </c>
      <c r="Q10" s="171">
        <f>$E10*(1+'Growth rates'!R9)</f>
        <v>1007280625420.6976</v>
      </c>
      <c r="R10" s="171">
        <f>$E10*(1+'Growth rates'!S9)</f>
        <v>1008389265419.2819</v>
      </c>
      <c r="S10" s="171">
        <f>$E10*(1+'Growth rates'!T9)</f>
        <v>1010884250629.9304</v>
      </c>
      <c r="T10" s="171">
        <f>$E10*(1+'Growth rates'!U9)</f>
        <v>1016341079353.8788</v>
      </c>
      <c r="U10" s="171">
        <f>$E10*(1+'Growth rates'!V9)</f>
        <v>1023950016893.4714</v>
      </c>
      <c r="V10" s="171">
        <f>$E10*(1+'Growth rates'!W9)</f>
        <v>1029387322157.1338</v>
      </c>
      <c r="W10" s="171">
        <f>$E10*(1+'Growth rates'!X9)</f>
        <v>1035420290629.2018</v>
      </c>
      <c r="X10" s="171">
        <f>$E10*(1+'Growth rates'!Y9)</f>
        <v>1043777750113.373</v>
      </c>
      <c r="Y10" s="171">
        <f>$E10*(1+'Growth rates'!Z9)</f>
        <v>1050476601580.5525</v>
      </c>
      <c r="Z10" s="171">
        <f>$E10*(1+'Growth rates'!AA9)</f>
        <v>1055236601108.3635</v>
      </c>
      <c r="AA10" s="171">
        <f>$E10*(1+'Growth rates'!AB9)</f>
        <v>1063146469681.7335</v>
      </c>
      <c r="AB10" s="171">
        <f>$E10*(1+'Growth rates'!AC9)</f>
        <v>1076301698501.8225</v>
      </c>
      <c r="AC10" s="171">
        <f>$E10*(1+'Growth rates'!AD9)</f>
        <v>1089871991120.2977</v>
      </c>
      <c r="AD10" s="171">
        <f>$E10*(1+'Growth rates'!AE9)</f>
        <v>1099859237578.2827</v>
      </c>
      <c r="AE10" s="171">
        <f>$E10*(1+'Growth rates'!AF9)</f>
        <v>1109278649548.2654</v>
      </c>
      <c r="AF10" s="171">
        <f>$E10*(1+'Growth rates'!AG9)</f>
        <v>1122438178928.9392</v>
      </c>
      <c r="AG10" s="171">
        <f>$E10*(1+'Growth rates'!AH9)</f>
        <v>1134020368809.8894</v>
      </c>
      <c r="AH10" s="171">
        <f>$E10*(1+'Growth rates'!AI9)</f>
        <v>1145602558690.8433</v>
      </c>
      <c r="AI10" s="171">
        <f>$E10*(1+'Growth rates'!AJ9)</f>
        <v>1157184748571.7969</v>
      </c>
      <c r="AJ10" s="171">
        <f>$E10*(1+'Growth rates'!AK9)</f>
        <v>1168766938452.7471</v>
      </c>
    </row>
    <row r="11" spans="1:36" x14ac:dyDescent="0.25">
      <c r="A11" s="45" t="s">
        <v>1640</v>
      </c>
      <c r="B11" s="45" t="s">
        <v>1152</v>
      </c>
      <c r="C11" s="29" t="s">
        <v>1148</v>
      </c>
      <c r="D11" s="321" t="s">
        <v>59</v>
      </c>
      <c r="E11" s="447">
        <f>'Electricity by industry'!B94</f>
        <v>4679357438172.3008</v>
      </c>
      <c r="F11" s="171">
        <f>$E11*(1+'Growth rates'!G10)</f>
        <v>4041835098715.6152</v>
      </c>
      <c r="G11" s="171">
        <f>$E11*(1+'Growth rates'!H10)</f>
        <v>4020046668972.6533</v>
      </c>
      <c r="H11" s="171">
        <f>$E11*(1+'Growth rates'!I10)</f>
        <v>4237686298578.4985</v>
      </c>
      <c r="I11" s="171">
        <f>$E11*(1+'Growth rates'!J10)</f>
        <v>4327536467181.605</v>
      </c>
      <c r="J11" s="171">
        <f>$E11*(1+'Growth rates'!K10)</f>
        <v>4415262262311.0723</v>
      </c>
      <c r="K11" s="171">
        <f>$E11*(1+'Growth rates'!L10)</f>
        <v>4491413626149.4053</v>
      </c>
      <c r="L11" s="171">
        <f>$E11*(1+'Growth rates'!M10)</f>
        <v>4532934353437.2275</v>
      </c>
      <c r="M11" s="171">
        <f>$E11*(1+'Growth rates'!N10)</f>
        <v>4553833629579.1914</v>
      </c>
      <c r="N11" s="171">
        <f>$E11*(1+'Growth rates'!O10)</f>
        <v>4558657354571.5361</v>
      </c>
      <c r="O11" s="171">
        <f>$E11*(1+'Growth rates'!P10)</f>
        <v>4563006937922.7539</v>
      </c>
      <c r="P11" s="171">
        <f>$E11*(1+'Growth rates'!Q10)</f>
        <v>4575163025176.1201</v>
      </c>
      <c r="Q11" s="171">
        <f>$E11*(1+'Growth rates'!R10)</f>
        <v>4592118977834.0947</v>
      </c>
      <c r="R11" s="171">
        <f>$E11*(1+'Growth rates'!S10)</f>
        <v>4597173186808.8369</v>
      </c>
      <c r="S11" s="171">
        <f>$E11*(1+'Growth rates'!T10)</f>
        <v>4608547642592.1494</v>
      </c>
      <c r="T11" s="171">
        <f>$E11*(1+'Growth rates'!U10)</f>
        <v>4633424927143.877</v>
      </c>
      <c r="U11" s="171">
        <f>$E11*(1+'Growth rates'!V10)</f>
        <v>4668113518977.0859</v>
      </c>
      <c r="V11" s="171">
        <f>$E11*(1+'Growth rates'!W10)</f>
        <v>4692901797495.9072</v>
      </c>
      <c r="W11" s="171">
        <f>$E11*(1+'Growth rates'!X10)</f>
        <v>4720405661180.0596</v>
      </c>
      <c r="X11" s="171">
        <f>$E11*(1+'Growth rates'!Y10)</f>
        <v>4758506710019.0693</v>
      </c>
      <c r="Y11" s="171">
        <f>$E11*(1+'Growth rates'!Z10)</f>
        <v>4789046285759.7207</v>
      </c>
      <c r="Z11" s="171">
        <f>$E11*(1+'Growth rates'!AA10)</f>
        <v>4810746776779.3047</v>
      </c>
      <c r="AA11" s="171">
        <f>$E11*(1+'Growth rates'!AB10)</f>
        <v>4846807291268.7744</v>
      </c>
      <c r="AB11" s="171">
        <f>$E11*(1+'Growth rates'!AC10)</f>
        <v>4906781020930.5059</v>
      </c>
      <c r="AC11" s="171">
        <f>$E11*(1+'Growth rates'!AD10)</f>
        <v>4968646996206.2988</v>
      </c>
      <c r="AD11" s="171">
        <f>$E11*(1+'Growth rates'!AE10)</f>
        <v>5014178125107.8047</v>
      </c>
      <c r="AE11" s="171">
        <f>$E11*(1+'Growth rates'!AF10)</f>
        <v>5057120537952.6162</v>
      </c>
      <c r="AF11" s="171">
        <f>$E11*(1+'Growth rates'!AG10)</f>
        <v>5117113873556.7021</v>
      </c>
      <c r="AG11" s="171">
        <f>$E11*(1+'Growth rates'!AH10)</f>
        <v>5169916233311.1904</v>
      </c>
      <c r="AH11" s="171">
        <f>$E11*(1+'Growth rates'!AI10)</f>
        <v>5222718593065.6943</v>
      </c>
      <c r="AI11" s="171">
        <f>$E11*(1+'Growth rates'!AJ10)</f>
        <v>5275520952820.1982</v>
      </c>
      <c r="AJ11" s="171">
        <f>$E11*(1+'Growth rates'!AK10)</f>
        <v>5328323312574.6865</v>
      </c>
    </row>
    <row r="12" spans="1:36" x14ac:dyDescent="0.25">
      <c r="A12" s="45" t="s">
        <v>1640</v>
      </c>
      <c r="B12" s="45" t="s">
        <v>1152</v>
      </c>
      <c r="C12" s="29" t="s">
        <v>1148</v>
      </c>
      <c r="D12" s="321" t="s">
        <v>60</v>
      </c>
      <c r="E12" s="447">
        <f>'Electricity by industry'!B95</f>
        <v>16607426948678.396</v>
      </c>
      <c r="F12" s="171">
        <f>$E12*(1+'Growth rates'!G11)</f>
        <v>15480760002904.484</v>
      </c>
      <c r="G12" s="171">
        <f>$E12*(1+'Growth rates'!H11)</f>
        <v>16554934519454.791</v>
      </c>
      <c r="H12" s="171">
        <f>$E12*(1+'Growth rates'!I11)</f>
        <v>15491463879286.756</v>
      </c>
      <c r="I12" s="171">
        <f>$E12*(1+'Growth rates'!J11)</f>
        <v>15787620199206.555</v>
      </c>
      <c r="J12" s="171">
        <f>$E12*(1+'Growth rates'!K11)</f>
        <v>15648407805107.189</v>
      </c>
      <c r="K12" s="171">
        <f>$E12*(1+'Growth rates'!L11)</f>
        <v>15488206474488.514</v>
      </c>
      <c r="L12" s="171">
        <f>$E12*(1+'Growth rates'!M11)</f>
        <v>15144581253008.777</v>
      </c>
      <c r="M12" s="171">
        <f>$E12*(1+'Growth rates'!N11)</f>
        <v>15048363904059.564</v>
      </c>
      <c r="N12" s="171">
        <f>$E12*(1+'Growth rates'!O11)</f>
        <v>14442836144588.74</v>
      </c>
      <c r="O12" s="171">
        <f>$E12*(1+'Growth rates'!P11)</f>
        <v>14119374610340.389</v>
      </c>
      <c r="P12" s="171">
        <f>$E12*(1+'Growth rates'!Q11)</f>
        <v>13802056442226.953</v>
      </c>
      <c r="Q12" s="171">
        <f>$E12*(1+'Growth rates'!R11)</f>
        <v>13566438435310.803</v>
      </c>
      <c r="R12" s="171">
        <f>$E12*(1+'Growth rates'!S11)</f>
        <v>13206102743219.512</v>
      </c>
      <c r="S12" s="171">
        <f>$E12*(1+'Growth rates'!T11)</f>
        <v>13126169421185.578</v>
      </c>
      <c r="T12" s="171">
        <f>$E12*(1+'Growth rates'!U11)</f>
        <v>12705550395160.701</v>
      </c>
      <c r="U12" s="171">
        <f>$E12*(1+'Growth rates'!V11)</f>
        <v>12456746392125.885</v>
      </c>
      <c r="V12" s="171">
        <f>$E12*(1+'Growth rates'!W11)</f>
        <v>12500097711161.838</v>
      </c>
      <c r="W12" s="171">
        <f>$E12*(1+'Growth rates'!X11)</f>
        <v>12160383987525.631</v>
      </c>
      <c r="X12" s="171">
        <f>$E12*(1+'Growth rates'!Y11)</f>
        <v>12000431960547.645</v>
      </c>
      <c r="Y12" s="171">
        <f>$E12*(1+'Growth rates'!Z11)</f>
        <v>11966858910799.09</v>
      </c>
      <c r="Z12" s="171">
        <f>$E12*(1+'Growth rates'!AA11)</f>
        <v>11926799861480.131</v>
      </c>
      <c r="AA12" s="171">
        <f>$E12*(1+'Growth rates'!AB11)</f>
        <v>11757152727374.197</v>
      </c>
      <c r="AB12" s="171">
        <f>$E12*(1+'Growth rates'!AC11)</f>
        <v>11677911349571.623</v>
      </c>
      <c r="AC12" s="171">
        <f>$E12*(1+'Growth rates'!AD11)</f>
        <v>11623736433581.283</v>
      </c>
      <c r="AD12" s="171">
        <f>$E12*(1+'Growth rates'!AE11)</f>
        <v>11586009737802.092</v>
      </c>
      <c r="AE12" s="171">
        <f>$E12*(1+'Growth rates'!AF11)</f>
        <v>11500384467038.949</v>
      </c>
      <c r="AF12" s="171">
        <f>$E12*(1+'Growth rates'!AG11)</f>
        <v>11447407503341.615</v>
      </c>
      <c r="AG12" s="171">
        <f>$E12*(1+'Growth rates'!AH11)</f>
        <v>11386863690097.613</v>
      </c>
      <c r="AH12" s="171">
        <f>$E12*(1+'Growth rates'!AI11)</f>
        <v>11326319876853.611</v>
      </c>
      <c r="AI12" s="171">
        <f>$E12*(1+'Growth rates'!AJ11)</f>
        <v>11265776063609.607</v>
      </c>
      <c r="AJ12" s="171">
        <f>$E12*(1+'Growth rates'!AK11)</f>
        <v>11205232250365.605</v>
      </c>
    </row>
    <row r="13" spans="1:36" x14ac:dyDescent="0.25">
      <c r="A13" s="45" t="s">
        <v>1640</v>
      </c>
      <c r="B13" s="45" t="s">
        <v>1152</v>
      </c>
      <c r="C13" s="29" t="s">
        <v>1148</v>
      </c>
      <c r="D13" s="321" t="s">
        <v>61</v>
      </c>
      <c r="E13" s="447">
        <f>'Electricity by industry'!B96</f>
        <v>7020062938819.0488</v>
      </c>
      <c r="F13" s="171">
        <f>$E13*(1+'Growth rates'!G12)</f>
        <v>6063639539447.9697</v>
      </c>
      <c r="G13" s="171">
        <f>$E13*(1+'Growth rates'!H12)</f>
        <v>6030952113844.2158</v>
      </c>
      <c r="H13" s="171">
        <f>$E13*(1+'Growth rates'!I12)</f>
        <v>6357459314459.1484</v>
      </c>
      <c r="I13" s="171">
        <f>$E13*(1+'Growth rates'!J12)</f>
        <v>6492254282997.3232</v>
      </c>
      <c r="J13" s="171">
        <f>$E13*(1+'Growth rates'!K12)</f>
        <v>6623862225178.2363</v>
      </c>
      <c r="K13" s="171">
        <f>$E13*(1+'Growth rates'!L12)</f>
        <v>6738105980669.334</v>
      </c>
      <c r="L13" s="171">
        <f>$E13*(1+'Growth rates'!M12)</f>
        <v>6800396182406.9268</v>
      </c>
      <c r="M13" s="171">
        <f>$E13*(1+'Growth rates'!N12)</f>
        <v>6831749682504.0781</v>
      </c>
      <c r="N13" s="171">
        <f>$E13*(1+'Growth rates'!O12)</f>
        <v>6838986328452.4248</v>
      </c>
      <c r="O13" s="171">
        <f>$E13*(1+'Growth rates'!P12)</f>
        <v>6845511657899.1787</v>
      </c>
      <c r="P13" s="171">
        <f>$E13*(1+'Growth rates'!Q12)</f>
        <v>6863748456163.8848</v>
      </c>
      <c r="Q13" s="171">
        <f>$E13*(1+'Growth rates'!R12)</f>
        <v>6889186105759.876</v>
      </c>
      <c r="R13" s="171">
        <f>$E13*(1+'Growth rates'!S12)</f>
        <v>6896768528256.4336</v>
      </c>
      <c r="S13" s="171">
        <f>$E13*(1+'Growth rates'!T12)</f>
        <v>6913832707804.3105</v>
      </c>
      <c r="T13" s="171">
        <f>$E13*(1+'Growth rates'!U12)</f>
        <v>6951154093402.1279</v>
      </c>
      <c r="U13" s="171">
        <f>$E13*(1+'Growth rates'!V12)</f>
        <v>7003194592796.6865</v>
      </c>
      <c r="V13" s="171">
        <f>$E13*(1+'Growth rates'!W12)</f>
        <v>7040382449814.7373</v>
      </c>
      <c r="W13" s="171">
        <f>$E13*(1+'Growth rates'!X12)</f>
        <v>7081644280455.9248</v>
      </c>
      <c r="X13" s="171">
        <f>$E13*(1+'Growth rates'!Y12)</f>
        <v>7138804214147.4482</v>
      </c>
      <c r="Y13" s="171">
        <f>$E13*(1+'Growth rates'!Z12)</f>
        <v>7184620278993.2969</v>
      </c>
      <c r="Z13" s="171">
        <f>$E13*(1+'Growth rates'!AA12)</f>
        <v>7217175777215.7744</v>
      </c>
      <c r="AA13" s="171">
        <f>$E13*(1+'Growth rates'!AB12)</f>
        <v>7271274461632.8291</v>
      </c>
      <c r="AB13" s="171">
        <f>$E13*(1+'Growth rates'!AC12)</f>
        <v>7361248216034.7832</v>
      </c>
      <c r="AC13" s="171">
        <f>$E13*(1+'Growth rates'!AD12)</f>
        <v>7454060754069.3047</v>
      </c>
      <c r="AD13" s="171">
        <f>$E13*(1+'Growth rates'!AE12)</f>
        <v>7522367438221.4131</v>
      </c>
      <c r="AE13" s="171">
        <f>$E13*(1+'Growth rates'!AF12)</f>
        <v>7586790480251.96</v>
      </c>
      <c r="AF13" s="171">
        <f>$E13*(1+'Growth rates'!AG12)</f>
        <v>7676793647869.5381</v>
      </c>
      <c r="AG13" s="171">
        <f>$E13*(1+'Growth rates'!AH12)</f>
        <v>7756008773812.0117</v>
      </c>
      <c r="AH13" s="171">
        <f>$E13*(1+'Growth rates'!AI12)</f>
        <v>7835223899754.5098</v>
      </c>
      <c r="AI13" s="171">
        <f>$E13*(1+'Growth rates'!AJ12)</f>
        <v>7914439025697.0078</v>
      </c>
      <c r="AJ13" s="171">
        <f>$E13*(1+'Growth rates'!AK12)</f>
        <v>7993654151639.4814</v>
      </c>
    </row>
    <row r="14" spans="1:36" x14ac:dyDescent="0.25">
      <c r="A14" s="45" t="s">
        <v>1640</v>
      </c>
      <c r="B14" s="45" t="s">
        <v>1152</v>
      </c>
      <c r="C14" s="29" t="s">
        <v>1148</v>
      </c>
      <c r="D14" s="321" t="s">
        <v>62</v>
      </c>
      <c r="E14" s="447">
        <f>'Electricity by industry'!B97</f>
        <v>5044673537713.3037</v>
      </c>
      <c r="F14" s="171">
        <f>$E14*(1+'Growth rates'!G13)</f>
        <v>4357380011187.0664</v>
      </c>
      <c r="G14" s="171">
        <f>$E14*(1+'Growth rates'!H13)</f>
        <v>4333890564953.2739</v>
      </c>
      <c r="H14" s="171">
        <f>$E14*(1+'Growth rates'!I13)</f>
        <v>4568521258320.2607</v>
      </c>
      <c r="I14" s="171">
        <f>$E14*(1+'Growth rates'!J13)</f>
        <v>4665386003939.7383</v>
      </c>
      <c r="J14" s="171">
        <f>$E14*(1+'Growth rates'!K13)</f>
        <v>4759960526854.8623</v>
      </c>
      <c r="K14" s="171">
        <f>$E14*(1+'Growth rates'!L13)</f>
        <v>4842057005931.7119</v>
      </c>
      <c r="L14" s="171">
        <f>$E14*(1+'Growth rates'!M13)</f>
        <v>4886819244547.3848</v>
      </c>
      <c r="M14" s="171">
        <f>$E14*(1+'Growth rates'!N13)</f>
        <v>4909350121212.3447</v>
      </c>
      <c r="N14" s="171">
        <f>$E14*(1+'Growth rates'!O13)</f>
        <v>4914550433037.9775</v>
      </c>
      <c r="O14" s="171">
        <f>$E14*(1+'Growth rates'!P13)</f>
        <v>4919239587119.8975</v>
      </c>
      <c r="P14" s="171">
        <f>$E14*(1+'Growth rates'!Q13)</f>
        <v>4932344696635.3477</v>
      </c>
      <c r="Q14" s="171">
        <f>$E14*(1+'Growth rates'!R13)</f>
        <v>4950624395677.4922</v>
      </c>
      <c r="R14" s="171">
        <f>$E14*(1+'Growth rates'!S13)</f>
        <v>4956073185304.2393</v>
      </c>
      <c r="S14" s="171">
        <f>$E14*(1+'Growth rates'!T13)</f>
        <v>4968335641603.875</v>
      </c>
      <c r="T14" s="171">
        <f>$E14*(1+'Growth rates'!U13)</f>
        <v>4995155088659.6836</v>
      </c>
      <c r="U14" s="171">
        <f>$E14*(1+'Growth rates'!V13)</f>
        <v>5032551808955.9375</v>
      </c>
      <c r="V14" s="171">
        <f>$E14*(1+'Growth rates'!W13)</f>
        <v>5059275301303.2568</v>
      </c>
      <c r="W14" s="171">
        <f>$E14*(1+'Growth rates'!X13)</f>
        <v>5088926383774.6367</v>
      </c>
      <c r="X14" s="171">
        <f>$E14*(1+'Growth rates'!Y13)</f>
        <v>5130001970621.0967</v>
      </c>
      <c r="Y14" s="171">
        <f>$E14*(1+'Growth rates'!Z13)</f>
        <v>5162925762322.7266</v>
      </c>
      <c r="Z14" s="171">
        <f>$E14*(1+'Growth rates'!AA13)</f>
        <v>5186320404482.1074</v>
      </c>
      <c r="AA14" s="171">
        <f>$E14*(1+'Growth rates'!AB13)</f>
        <v>5225196153044.8018</v>
      </c>
      <c r="AB14" s="171">
        <f>$E14*(1+'Growth rates'!AC13)</f>
        <v>5289852014662.5625</v>
      </c>
      <c r="AC14" s="171">
        <f>$E14*(1+'Growth rates'!AD13)</f>
        <v>5356547848969.3594</v>
      </c>
      <c r="AD14" s="171">
        <f>$E14*(1+'Growth rates'!AE13)</f>
        <v>5405633580107.9824</v>
      </c>
      <c r="AE14" s="171">
        <f>$E14*(1+'Growth rates'!AF13)</f>
        <v>5451928494866.2773</v>
      </c>
      <c r="AF14" s="171">
        <f>$E14*(1+'Growth rates'!AG13)</f>
        <v>5516605493056.7158</v>
      </c>
      <c r="AG14" s="171">
        <f>$E14*(1+'Growth rates'!AH13)</f>
        <v>5573530117965.542</v>
      </c>
      <c r="AH14" s="171">
        <f>$E14*(1+'Growth rates'!AI13)</f>
        <v>5630454742874.3857</v>
      </c>
      <c r="AI14" s="171">
        <f>$E14*(1+'Growth rates'!AJ13)</f>
        <v>5687379367783.2295</v>
      </c>
      <c r="AJ14" s="171">
        <f>$E14*(1+'Growth rates'!AK13)</f>
        <v>5744303992692.0547</v>
      </c>
    </row>
    <row r="15" spans="1:36" x14ac:dyDescent="0.25">
      <c r="A15" s="45" t="s">
        <v>1640</v>
      </c>
      <c r="B15" s="45" t="s">
        <v>1152</v>
      </c>
      <c r="C15" s="29" t="s">
        <v>1148</v>
      </c>
      <c r="D15" s="321" t="s">
        <v>63</v>
      </c>
      <c r="E15" s="447">
        <f>'Electricity by industry'!B98</f>
        <v>9543555885843.1797</v>
      </c>
      <c r="F15" s="171">
        <f>$E15*(1+'Growth rates'!G14)</f>
        <v>8243328203844.4326</v>
      </c>
      <c r="G15" s="171">
        <f>$E15*(1+'Growth rates'!H14)</f>
        <v>8198890671626.7734</v>
      </c>
      <c r="H15" s="171">
        <f>$E15*(1+'Growth rates'!I14)</f>
        <v>8642766993442.6309</v>
      </c>
      <c r="I15" s="171">
        <f>$E15*(1+'Growth rates'!J14)</f>
        <v>8826016535018.8145</v>
      </c>
      <c r="J15" s="171">
        <f>$E15*(1+'Growth rates'!K14)</f>
        <v>9004933413994.2129</v>
      </c>
      <c r="K15" s="171">
        <f>$E15*(1+'Growth rates'!L14)</f>
        <v>9160244224543.9121</v>
      </c>
      <c r="L15" s="171">
        <f>$E15*(1+'Growth rates'!M14)</f>
        <v>9244925804553.1035</v>
      </c>
      <c r="M15" s="171">
        <f>$E15*(1+'Growth rates'!N14)</f>
        <v>9287549906787.1914</v>
      </c>
      <c r="N15" s="171">
        <f>$E15*(1+'Growth rates'!O14)</f>
        <v>9297387900496.9336</v>
      </c>
      <c r="O15" s="171">
        <f>$E15*(1+'Growth rates'!P14)</f>
        <v>9306258881682.0566</v>
      </c>
      <c r="P15" s="171">
        <f>$E15*(1+'Growth rates'!Q14)</f>
        <v>9331051238237.1035</v>
      </c>
      <c r="Q15" s="171">
        <f>$E15*(1+'Growth rates'!R14)</f>
        <v>9365632926840.123</v>
      </c>
      <c r="R15" s="171">
        <f>$E15*(1+'Growth rates'!S14)</f>
        <v>9375940992946.7422</v>
      </c>
      <c r="S15" s="171">
        <f>$E15*(1+'Growth rates'!T14)</f>
        <v>9399139211051.125</v>
      </c>
      <c r="T15" s="171">
        <f>$E15*(1+'Growth rates'!U14)</f>
        <v>9449876466869.7734</v>
      </c>
      <c r="U15" s="171">
        <f>$E15*(1+'Growth rates'!V14)</f>
        <v>9520623897288.4961</v>
      </c>
      <c r="V15" s="171">
        <f>$E15*(1+'Growth rates'!W14)</f>
        <v>9571179625181.4746</v>
      </c>
      <c r="W15" s="171">
        <f>$E15*(1+'Growth rates'!X14)</f>
        <v>9627273792727.8711</v>
      </c>
      <c r="X15" s="171">
        <f>$E15*(1+'Growth rates'!Y14)</f>
        <v>9704980933870.3867</v>
      </c>
      <c r="Y15" s="171">
        <f>$E15*(1+'Growth rates'!Z14)</f>
        <v>9767266440301.9453</v>
      </c>
      <c r="Z15" s="171">
        <f>$E15*(1+'Growth rates'!AA14)</f>
        <v>9811524621373.1758</v>
      </c>
      <c r="AA15" s="171">
        <f>$E15*(1+'Growth rates'!AB14)</f>
        <v>9885070089923.0059</v>
      </c>
      <c r="AB15" s="171">
        <f>$E15*(1+'Growth rates'!AC14)</f>
        <v>10007386593475.414</v>
      </c>
      <c r="AC15" s="171">
        <f>$E15*(1+'Growth rates'!AD14)</f>
        <v>10133562334541.977</v>
      </c>
      <c r="AD15" s="171">
        <f>$E15*(1+'Growth rates'!AE14)</f>
        <v>10226423134119.357</v>
      </c>
      <c r="AE15" s="171">
        <f>$E15*(1+'Growth rates'!AF14)</f>
        <v>10314004243763.65</v>
      </c>
      <c r="AF15" s="171">
        <f>$E15*(1+'Growth rates'!AG14)</f>
        <v>10436360733662.268</v>
      </c>
      <c r="AG15" s="171">
        <f>$E15*(1+'Growth rates'!AH14)</f>
        <v>10544051218494.77</v>
      </c>
      <c r="AH15" s="171">
        <f>$E15*(1+'Growth rates'!AI14)</f>
        <v>10651741703327.305</v>
      </c>
      <c r="AI15" s="171">
        <f>$E15*(1+'Growth rates'!AJ14)</f>
        <v>10759432188159.842</v>
      </c>
      <c r="AJ15" s="171">
        <f>$E15*(1+'Growth rates'!AK14)</f>
        <v>10867122672992.344</v>
      </c>
    </row>
    <row r="16" spans="1:36" x14ac:dyDescent="0.25">
      <c r="A16" s="45" t="s">
        <v>1640</v>
      </c>
      <c r="B16" s="45" t="s">
        <v>1152</v>
      </c>
      <c r="C16" s="29" t="s">
        <v>1148</v>
      </c>
      <c r="D16" s="321" t="s">
        <v>64</v>
      </c>
      <c r="E16" s="447">
        <f>'Electricity by industry'!B99</f>
        <v>11765387176498.277</v>
      </c>
      <c r="F16" s="171">
        <f>$E16*(1+'Growth rates'!G15)</f>
        <v>10162454026705.695</v>
      </c>
      <c r="G16" s="171">
        <f>$E16*(1+'Growth rates'!H15)</f>
        <v>10107671011028.652</v>
      </c>
      <c r="H16" s="171">
        <f>$E16*(1+'Growth rates'!I15)</f>
        <v>10654885995371.16</v>
      </c>
      <c r="I16" s="171">
        <f>$E16*(1+'Growth rates'!J15)</f>
        <v>10880797786777.738</v>
      </c>
      <c r="J16" s="171">
        <f>$E16*(1+'Growth rates'!K15)</f>
        <v>11101368230199.021</v>
      </c>
      <c r="K16" s="171">
        <f>$E16*(1+'Growth rates'!L15)</f>
        <v>11292836886187.465</v>
      </c>
      <c r="L16" s="171">
        <f>$E16*(1+'Growth rates'!M15)</f>
        <v>11397233149744.078</v>
      </c>
      <c r="M16" s="171">
        <f>$E16*(1+'Growth rates'!N15)</f>
        <v>11449780551554.611</v>
      </c>
      <c r="N16" s="171">
        <f>$E16*(1+'Growth rates'!O15)</f>
        <v>11461908924502.77</v>
      </c>
      <c r="O16" s="171">
        <f>$E16*(1+'Growth rates'!P15)</f>
        <v>11472845155141.205</v>
      </c>
      <c r="P16" s="171">
        <f>$E16*(1+'Growth rates'!Q15)</f>
        <v>11503409409951.156</v>
      </c>
      <c r="Q16" s="171">
        <f>$E16*(1+'Growth rates'!R15)</f>
        <v>11546042047146.186</v>
      </c>
      <c r="R16" s="171">
        <f>$E16*(1+'Growth rates'!S15)</f>
        <v>11558749929851.123</v>
      </c>
      <c r="S16" s="171">
        <f>$E16*(1+'Growth rates'!T15)</f>
        <v>11587348915498.369</v>
      </c>
      <c r="T16" s="171">
        <f>$E16*(1+'Growth rates'!U15)</f>
        <v>11649898290817.158</v>
      </c>
      <c r="U16" s="171">
        <f>$E16*(1+'Growth rates'!V15)</f>
        <v>11737116401191.863</v>
      </c>
      <c r="V16" s="171">
        <f>$E16*(1+'Growth rates'!W15)</f>
        <v>11799441987143.836</v>
      </c>
      <c r="W16" s="171">
        <f>$E16*(1+'Growth rates'!X15)</f>
        <v>11868595414589.65</v>
      </c>
      <c r="X16" s="171">
        <f>$E16*(1+'Growth rates'!Y15)</f>
        <v>11964393523057.447</v>
      </c>
      <c r="Y16" s="171">
        <f>$E16*(1+'Growth rates'!Z15)</f>
        <v>12041179692428.406</v>
      </c>
      <c r="Z16" s="171">
        <f>$E16*(1+'Growth rates'!AA15)</f>
        <v>12095741602292.947</v>
      </c>
      <c r="AA16" s="171">
        <f>$E16*(1+'Growth rates'!AB15)</f>
        <v>12186409160896.477</v>
      </c>
      <c r="AB16" s="171">
        <f>$E16*(1+'Growth rates'!AC15)</f>
        <v>12337202118949.391</v>
      </c>
      <c r="AC16" s="171">
        <f>$E16*(1+'Growth rates'!AD15)</f>
        <v>12492752782002.75</v>
      </c>
      <c r="AD16" s="171">
        <f>$E16*(1+'Growth rates'!AE15)</f>
        <v>12607232465845.518</v>
      </c>
      <c r="AE16" s="171">
        <f>$E16*(1+'Growth rates'!AF15)</f>
        <v>12715203297329.932</v>
      </c>
      <c r="AF16" s="171">
        <f>$E16*(1+'Growth rates'!AG15)</f>
        <v>12866045550933.744</v>
      </c>
      <c r="AG16" s="171">
        <f>$E16*(1+'Growth rates'!AH15)</f>
        <v>12998807412910.021</v>
      </c>
      <c r="AH16" s="171">
        <f>$E16*(1+'Growth rates'!AI15)</f>
        <v>13131569274886.342</v>
      </c>
      <c r="AI16" s="171">
        <f>$E16*(1+'Growth rates'!AJ15)</f>
        <v>13264331136862.66</v>
      </c>
      <c r="AJ16" s="171">
        <f>$E16*(1+'Growth rates'!AK15)</f>
        <v>13397092998838.938</v>
      </c>
    </row>
    <row r="17" spans="1:36" x14ac:dyDescent="0.25">
      <c r="A17" s="45" t="s">
        <v>1640</v>
      </c>
      <c r="B17" s="45" t="s">
        <v>1152</v>
      </c>
      <c r="C17" s="29" t="s">
        <v>1148</v>
      </c>
      <c r="D17" s="315" t="s">
        <v>65</v>
      </c>
      <c r="E17" s="447">
        <f>'Electricity by industry'!B100</f>
        <v>0</v>
      </c>
      <c r="F17" s="171">
        <f>$E17*(1+'Growth rates'!G16)</f>
        <v>0</v>
      </c>
      <c r="G17" s="171">
        <f>$E17*(1+'Growth rates'!H16)</f>
        <v>0</v>
      </c>
      <c r="H17" s="171">
        <f>$E17*(1+'Growth rates'!I16)</f>
        <v>0</v>
      </c>
      <c r="I17" s="171">
        <f>$E17*(1+'Growth rates'!J16)</f>
        <v>0</v>
      </c>
      <c r="J17" s="171">
        <f>$E17*(1+'Growth rates'!K16)</f>
        <v>0</v>
      </c>
      <c r="K17" s="171">
        <f>$E17*(1+'Growth rates'!L16)</f>
        <v>0</v>
      </c>
      <c r="L17" s="171">
        <f>$E17*(1+'Growth rates'!M16)</f>
        <v>0</v>
      </c>
      <c r="M17" s="171">
        <f>$E17*(1+'Growth rates'!N16)</f>
        <v>0</v>
      </c>
      <c r="N17" s="171">
        <f>$E17*(1+'Growth rates'!O16)</f>
        <v>0</v>
      </c>
      <c r="O17" s="171">
        <f>$E17*(1+'Growth rates'!P16)</f>
        <v>0</v>
      </c>
      <c r="P17" s="171">
        <f>$E17*(1+'Growth rates'!Q16)</f>
        <v>0</v>
      </c>
      <c r="Q17" s="171">
        <f>$E17*(1+'Growth rates'!R16)</f>
        <v>0</v>
      </c>
      <c r="R17" s="171">
        <f>$E17*(1+'Growth rates'!S16)</f>
        <v>0</v>
      </c>
      <c r="S17" s="171">
        <f>$E17*(1+'Growth rates'!T16)</f>
        <v>0</v>
      </c>
      <c r="T17" s="171">
        <f>$E17*(1+'Growth rates'!U16)</f>
        <v>0</v>
      </c>
      <c r="U17" s="171">
        <f>$E17*(1+'Growth rates'!V16)</f>
        <v>0</v>
      </c>
      <c r="V17" s="171">
        <f>$E17*(1+'Growth rates'!W16)</f>
        <v>0</v>
      </c>
      <c r="W17" s="171">
        <f>$E17*(1+'Growth rates'!X16)</f>
        <v>0</v>
      </c>
      <c r="X17" s="171">
        <f>$E17*(1+'Growth rates'!Y16)</f>
        <v>0</v>
      </c>
      <c r="Y17" s="171">
        <f>$E17*(1+'Growth rates'!Z16)</f>
        <v>0</v>
      </c>
      <c r="Z17" s="171">
        <f>$E17*(1+'Growth rates'!AA16)</f>
        <v>0</v>
      </c>
      <c r="AA17" s="171">
        <f>$E17*(1+'Growth rates'!AB16)</f>
        <v>0</v>
      </c>
      <c r="AB17" s="171">
        <f>$E17*(1+'Growth rates'!AC16)</f>
        <v>0</v>
      </c>
      <c r="AC17" s="171">
        <f>$E17*(1+'Growth rates'!AD16)</f>
        <v>0</v>
      </c>
      <c r="AD17" s="171">
        <f>$E17*(1+'Growth rates'!AE16)</f>
        <v>0</v>
      </c>
      <c r="AE17" s="171">
        <f>$E17*(1+'Growth rates'!AF16)</f>
        <v>0</v>
      </c>
      <c r="AF17" s="171">
        <f>$E17*(1+'Growth rates'!AG16)</f>
        <v>0</v>
      </c>
      <c r="AG17" s="171">
        <f>$E17*(1+'Growth rates'!AH16)</f>
        <v>0</v>
      </c>
      <c r="AH17" s="171">
        <f>$E17*(1+'Growth rates'!AI16)</f>
        <v>0</v>
      </c>
      <c r="AI17" s="171">
        <f>$E17*(1+'Growth rates'!AJ16)</f>
        <v>0</v>
      </c>
      <c r="AJ17" s="171">
        <f>$E17*(1+'Growth rates'!AK16)</f>
        <v>0</v>
      </c>
    </row>
    <row r="18" spans="1:36" x14ac:dyDescent="0.25">
      <c r="A18" s="45" t="s">
        <v>1640</v>
      </c>
      <c r="B18" s="45" t="s">
        <v>1152</v>
      </c>
      <c r="C18" s="29" t="s">
        <v>1148</v>
      </c>
      <c r="D18" s="321" t="s">
        <v>66</v>
      </c>
      <c r="E18" s="447">
        <f>'Electricity by industry'!B101</f>
        <v>6036515687437.0234</v>
      </c>
      <c r="F18" s="171">
        <f>$E18*(1+'Growth rates'!G17)</f>
        <v>5214092170090.8086</v>
      </c>
      <c r="G18" s="171">
        <f>$E18*(1+'Growth rates'!H17)</f>
        <v>5185984422459.6768</v>
      </c>
      <c r="H18" s="171">
        <f>$E18*(1+'Growth rates'!I17)</f>
        <v>5466746269718.0938</v>
      </c>
      <c r="I18" s="171">
        <f>$E18*(1+'Growth rates'!J17)</f>
        <v>5582655763587.2695</v>
      </c>
      <c r="J18" s="171">
        <f>$E18*(1+'Growth rates'!K17)</f>
        <v>5695824750032.2881</v>
      </c>
      <c r="K18" s="171">
        <f>$E18*(1+'Growth rates'!L17)</f>
        <v>5794062362461.6914</v>
      </c>
      <c r="L18" s="171">
        <f>$E18*(1+'Growth rates'!M17)</f>
        <v>5847625383653.8994</v>
      </c>
      <c r="M18" s="171">
        <f>$E18*(1+'Growth rates'!N17)</f>
        <v>5874586095664.8877</v>
      </c>
      <c r="N18" s="171">
        <f>$E18*(1+'Growth rates'!O17)</f>
        <v>5880808849958.166</v>
      </c>
      <c r="O18" s="171">
        <f>$E18*(1+'Growth rates'!P17)</f>
        <v>5886419946883.4102</v>
      </c>
      <c r="P18" s="171">
        <f>$E18*(1+'Growth rates'!Q17)</f>
        <v>5902101675063.4766</v>
      </c>
      <c r="Q18" s="171">
        <f>$E18*(1+'Growth rates'!R17)</f>
        <v>5923975377931.3828</v>
      </c>
      <c r="R18" s="171">
        <f>$E18*(1+'Growth rates'!S17)</f>
        <v>5930495463683.9111</v>
      </c>
      <c r="S18" s="171">
        <f>$E18*(1+'Growth rates'!T17)</f>
        <v>5945168863115.1885</v>
      </c>
      <c r="T18" s="171">
        <f>$E18*(1+'Growth rates'!U17)</f>
        <v>5977261328895.2764</v>
      </c>
      <c r="U18" s="171">
        <f>$E18*(1+'Growth rates'!V17)</f>
        <v>6022010684237.9727</v>
      </c>
      <c r="V18" s="171">
        <f>$E18*(1+'Growth rates'!W17)</f>
        <v>6053988329485.3232</v>
      </c>
      <c r="W18" s="171">
        <f>$E18*(1+'Growth rates'!X17)</f>
        <v>6089469163507.5605</v>
      </c>
      <c r="X18" s="171">
        <f>$E18*(1+'Growth rates'!Y17)</f>
        <v>6138620693832.6992</v>
      </c>
      <c r="Y18" s="171">
        <f>$E18*(1+'Growth rates'!Z17)</f>
        <v>6178017690211.3555</v>
      </c>
      <c r="Z18" s="171">
        <f>$E18*(1+'Growth rates'!AA17)</f>
        <v>6206011994172.0225</v>
      </c>
      <c r="AA18" s="171">
        <f>$E18*(1+'Growth rates'!AB17)</f>
        <v>6252531172133.7217</v>
      </c>
      <c r="AB18" s="171">
        <f>$E18*(1+'Growth rates'!AC17)</f>
        <v>6329899136586.2412</v>
      </c>
      <c r="AC18" s="171">
        <f>$E18*(1+'Growth rates'!AD17)</f>
        <v>6409708156351.3105</v>
      </c>
      <c r="AD18" s="171">
        <f>$E18*(1+'Growth rates'!AE17)</f>
        <v>6468444719546.6211</v>
      </c>
      <c r="AE18" s="171">
        <f>$E18*(1+'Growth rates'!AF17)</f>
        <v>6523841759037.4434</v>
      </c>
      <c r="AF18" s="171">
        <f>$E18*(1+'Growth rates'!AG17)</f>
        <v>6601235015761.4248</v>
      </c>
      <c r="AG18" s="171">
        <f>$E18*(1+'Growth rates'!AH17)</f>
        <v>6669351691438.1934</v>
      </c>
      <c r="AH18" s="171">
        <f>$E18*(1+'Growth rates'!AI17)</f>
        <v>6737468367114.9834</v>
      </c>
      <c r="AI18" s="171">
        <f>$E18*(1+'Growth rates'!AJ17)</f>
        <v>6805585042791.7734</v>
      </c>
      <c r="AJ18" s="171">
        <f>$E18*(1+'Growth rates'!AK17)</f>
        <v>6873701718468.542</v>
      </c>
    </row>
    <row r="19" spans="1:36" x14ac:dyDescent="0.25">
      <c r="A19" s="45" t="s">
        <v>1640</v>
      </c>
      <c r="B19" s="45" t="s">
        <v>1152</v>
      </c>
      <c r="C19" s="29" t="s">
        <v>1148</v>
      </c>
      <c r="D19" s="321" t="s">
        <v>67</v>
      </c>
      <c r="E19" s="447">
        <f>'Electricity by industry'!B102</f>
        <v>0</v>
      </c>
      <c r="F19" s="171">
        <f>$E19*(1+'Growth rates'!G18)</f>
        <v>0</v>
      </c>
      <c r="G19" s="171">
        <f>$E19*(1+'Growth rates'!H18)</f>
        <v>0</v>
      </c>
      <c r="H19" s="171">
        <f>$E19*(1+'Growth rates'!I18)</f>
        <v>0</v>
      </c>
      <c r="I19" s="171">
        <f>$E19*(1+'Growth rates'!J18)</f>
        <v>0</v>
      </c>
      <c r="J19" s="171">
        <f>$E19*(1+'Growth rates'!K18)</f>
        <v>0</v>
      </c>
      <c r="K19" s="171">
        <f>$E19*(1+'Growth rates'!L18)</f>
        <v>0</v>
      </c>
      <c r="L19" s="171">
        <f>$E19*(1+'Growth rates'!M18)</f>
        <v>0</v>
      </c>
      <c r="M19" s="171">
        <f>$E19*(1+'Growth rates'!N18)</f>
        <v>0</v>
      </c>
      <c r="N19" s="171">
        <f>$E19*(1+'Growth rates'!O18)</f>
        <v>0</v>
      </c>
      <c r="O19" s="171">
        <f>$E19*(1+'Growth rates'!P18)</f>
        <v>0</v>
      </c>
      <c r="P19" s="171">
        <f>$E19*(1+'Growth rates'!Q18)</f>
        <v>0</v>
      </c>
      <c r="Q19" s="171">
        <f>$E19*(1+'Growth rates'!R18)</f>
        <v>0</v>
      </c>
      <c r="R19" s="171">
        <f>$E19*(1+'Growth rates'!S18)</f>
        <v>0</v>
      </c>
      <c r="S19" s="171">
        <f>$E19*(1+'Growth rates'!T18)</f>
        <v>0</v>
      </c>
      <c r="T19" s="171">
        <f>$E19*(1+'Growth rates'!U18)</f>
        <v>0</v>
      </c>
      <c r="U19" s="171">
        <f>$E19*(1+'Growth rates'!V18)</f>
        <v>0</v>
      </c>
      <c r="V19" s="171">
        <f>$E19*(1+'Growth rates'!W18)</f>
        <v>0</v>
      </c>
      <c r="W19" s="171">
        <f>$E19*(1+'Growth rates'!X18)</f>
        <v>0</v>
      </c>
      <c r="X19" s="171">
        <f>$E19*(1+'Growth rates'!Y18)</f>
        <v>0</v>
      </c>
      <c r="Y19" s="171">
        <f>$E19*(1+'Growth rates'!Z18)</f>
        <v>0</v>
      </c>
      <c r="Z19" s="171">
        <f>$E19*(1+'Growth rates'!AA18)</f>
        <v>0</v>
      </c>
      <c r="AA19" s="171">
        <f>$E19*(1+'Growth rates'!AB18)</f>
        <v>0</v>
      </c>
      <c r="AB19" s="171">
        <f>$E19*(1+'Growth rates'!AC18)</f>
        <v>0</v>
      </c>
      <c r="AC19" s="171">
        <f>$E19*(1+'Growth rates'!AD18)</f>
        <v>0</v>
      </c>
      <c r="AD19" s="171">
        <f>$E19*(1+'Growth rates'!AE18)</f>
        <v>0</v>
      </c>
      <c r="AE19" s="171">
        <f>$E19*(1+'Growth rates'!AF18)</f>
        <v>0</v>
      </c>
      <c r="AF19" s="171">
        <f>$E19*(1+'Growth rates'!AG18)</f>
        <v>0</v>
      </c>
      <c r="AG19" s="171">
        <f>$E19*(1+'Growth rates'!AH18)</f>
        <v>0</v>
      </c>
      <c r="AH19" s="171">
        <f>$E19*(1+'Growth rates'!AI18)</f>
        <v>0</v>
      </c>
      <c r="AI19" s="171">
        <f>$E19*(1+'Growth rates'!AJ18)</f>
        <v>0</v>
      </c>
      <c r="AJ19" s="171">
        <f>$E19*(1+'Growth rates'!AK18)</f>
        <v>0</v>
      </c>
    </row>
    <row r="20" spans="1:36" x14ac:dyDescent="0.25">
      <c r="A20" s="45" t="s">
        <v>1640</v>
      </c>
      <c r="B20" s="45" t="s">
        <v>1152</v>
      </c>
      <c r="C20" s="29" t="s">
        <v>1148</v>
      </c>
      <c r="D20" s="198" t="s">
        <v>68</v>
      </c>
      <c r="E20" s="447">
        <f>'Electricity by industry'!B103</f>
        <v>0</v>
      </c>
      <c r="F20" s="171">
        <f>$E20*(1+'Growth rates'!G19)</f>
        <v>0</v>
      </c>
      <c r="G20" s="171">
        <f>$E20*(1+'Growth rates'!H19)</f>
        <v>0</v>
      </c>
      <c r="H20" s="171">
        <f>$E20*(1+'Growth rates'!I19)</f>
        <v>0</v>
      </c>
      <c r="I20" s="171">
        <f>$E20*(1+'Growth rates'!J19)</f>
        <v>0</v>
      </c>
      <c r="J20" s="171">
        <f>$E20*(1+'Growth rates'!K19)</f>
        <v>0</v>
      </c>
      <c r="K20" s="171">
        <f>$E20*(1+'Growth rates'!L19)</f>
        <v>0</v>
      </c>
      <c r="L20" s="171">
        <f>$E20*(1+'Growth rates'!M19)</f>
        <v>0</v>
      </c>
      <c r="M20" s="171">
        <f>$E20*(1+'Growth rates'!N19)</f>
        <v>0</v>
      </c>
      <c r="N20" s="171">
        <f>$E20*(1+'Growth rates'!O19)</f>
        <v>0</v>
      </c>
      <c r="O20" s="171">
        <f>$E20*(1+'Growth rates'!P19)</f>
        <v>0</v>
      </c>
      <c r="P20" s="171">
        <f>$E20*(1+'Growth rates'!Q19)</f>
        <v>0</v>
      </c>
      <c r="Q20" s="171">
        <f>$E20*(1+'Growth rates'!R19)</f>
        <v>0</v>
      </c>
      <c r="R20" s="171">
        <f>$E20*(1+'Growth rates'!S19)</f>
        <v>0</v>
      </c>
      <c r="S20" s="171">
        <f>$E20*(1+'Growth rates'!T19)</f>
        <v>0</v>
      </c>
      <c r="T20" s="171">
        <f>$E20*(1+'Growth rates'!U19)</f>
        <v>0</v>
      </c>
      <c r="U20" s="171">
        <f>$E20*(1+'Growth rates'!V19)</f>
        <v>0</v>
      </c>
      <c r="V20" s="171">
        <f>$E20*(1+'Growth rates'!W19)</f>
        <v>0</v>
      </c>
      <c r="W20" s="171">
        <f>$E20*(1+'Growth rates'!X19)</f>
        <v>0</v>
      </c>
      <c r="X20" s="171">
        <f>$E20*(1+'Growth rates'!Y19)</f>
        <v>0</v>
      </c>
      <c r="Y20" s="171">
        <f>$E20*(1+'Growth rates'!Z19)</f>
        <v>0</v>
      </c>
      <c r="Z20" s="171">
        <f>$E20*(1+'Growth rates'!AA19)</f>
        <v>0</v>
      </c>
      <c r="AA20" s="171">
        <f>$E20*(1+'Growth rates'!AB19)</f>
        <v>0</v>
      </c>
      <c r="AB20" s="171">
        <f>$E20*(1+'Growth rates'!AC19)</f>
        <v>0</v>
      </c>
      <c r="AC20" s="171">
        <f>$E20*(1+'Growth rates'!AD19)</f>
        <v>0</v>
      </c>
      <c r="AD20" s="171">
        <f>$E20*(1+'Growth rates'!AE19)</f>
        <v>0</v>
      </c>
      <c r="AE20" s="171">
        <f>$E20*(1+'Growth rates'!AF19)</f>
        <v>0</v>
      </c>
      <c r="AF20" s="171">
        <f>$E20*(1+'Growth rates'!AG19)</f>
        <v>0</v>
      </c>
      <c r="AG20" s="171">
        <f>$E20*(1+'Growth rates'!AH19)</f>
        <v>0</v>
      </c>
      <c r="AH20" s="171">
        <f>$E20*(1+'Growth rates'!AI19)</f>
        <v>0</v>
      </c>
      <c r="AI20" s="171">
        <f>$E20*(1+'Growth rates'!AJ19)</f>
        <v>0</v>
      </c>
      <c r="AJ20" s="171">
        <f>$E20*(1+'Growth rates'!AK19)</f>
        <v>0</v>
      </c>
    </row>
    <row r="21" spans="1:36" x14ac:dyDescent="0.25">
      <c r="A21" s="45" t="s">
        <v>1640</v>
      </c>
      <c r="B21" s="45" t="s">
        <v>1152</v>
      </c>
      <c r="C21" s="29" t="s">
        <v>1148</v>
      </c>
      <c r="D21" s="321" t="s">
        <v>69</v>
      </c>
      <c r="E21" s="447">
        <f>'Electricity by industry'!B104</f>
        <v>10407260464734.793</v>
      </c>
      <c r="F21" s="171">
        <f>$E21*(1+'Growth rates'!G20)</f>
        <v>8989360437545.5273</v>
      </c>
      <c r="G21" s="171">
        <f>$E21*(1+'Growth rates'!H20)</f>
        <v>8940901249195.6953</v>
      </c>
      <c r="H21" s="171">
        <f>$E21*(1+'Growth rates'!I20)</f>
        <v>9424948972132.8711</v>
      </c>
      <c r="I21" s="171">
        <f>$E21*(1+'Growth rates'!J20)</f>
        <v>9624782842446.9336</v>
      </c>
      <c r="J21" s="171">
        <f>$E21*(1+'Growth rates'!K20)</f>
        <v>9819891938396.8535</v>
      </c>
      <c r="K21" s="171">
        <f>$E21*(1+'Growth rates'!L20)</f>
        <v>9989258585138.8184</v>
      </c>
      <c r="L21" s="171">
        <f>$E21*(1+'Growth rates'!M20)</f>
        <v>10081603961460.053</v>
      </c>
      <c r="M21" s="171">
        <f>$E21*(1+'Growth rates'!N20)</f>
        <v>10128085601986.063</v>
      </c>
      <c r="N21" s="171">
        <f>$E21*(1+'Growth rates'!O20)</f>
        <v>10138813947291.777</v>
      </c>
      <c r="O21" s="171">
        <f>$E21*(1+'Growth rates'!P20)</f>
        <v>10148487764145.334</v>
      </c>
      <c r="P21" s="171">
        <f>$E21*(1+'Growth rates'!Q20)</f>
        <v>10175523862145.838</v>
      </c>
      <c r="Q21" s="171">
        <f>$E21*(1+'Growth rates'!R20)</f>
        <v>10213235239844.779</v>
      </c>
      <c r="R21" s="171">
        <f>$E21*(1+'Growth rates'!S20)</f>
        <v>10224476199728.34</v>
      </c>
      <c r="S21" s="171">
        <f>$E21*(1+'Growth rates'!T20)</f>
        <v>10249773887615.113</v>
      </c>
      <c r="T21" s="171">
        <f>$E21*(1+'Growth rates'!U20)</f>
        <v>10305102932982.139</v>
      </c>
      <c r="U21" s="171">
        <f>$E21*(1+'Growth rates'!V20)</f>
        <v>10382253100528.236</v>
      </c>
      <c r="V21" s="171">
        <f>$E21*(1+'Growth rates'!W20)</f>
        <v>10437384189449.396</v>
      </c>
      <c r="W21" s="171">
        <f>$E21*(1+'Growth rates'!X20)</f>
        <v>10498554954224.17</v>
      </c>
      <c r="X21" s="171">
        <f>$E21*(1+'Growth rates'!Y20)</f>
        <v>10583294695628.074</v>
      </c>
      <c r="Y21" s="171">
        <f>$E21*(1+'Growth rates'!Z20)</f>
        <v>10651217123742.393</v>
      </c>
      <c r="Z21" s="171">
        <f>$E21*(1+'Growth rates'!AA20)</f>
        <v>10699480729427.035</v>
      </c>
      <c r="AA21" s="171">
        <f>$E21*(1+'Growth rates'!AB20)</f>
        <v>10779682161299.451</v>
      </c>
      <c r="AB21" s="171">
        <f>$E21*(1+'Growth rates'!AC20)</f>
        <v>10913068472107.762</v>
      </c>
      <c r="AC21" s="171">
        <f>$E21*(1+'Growth rates'!AD20)</f>
        <v>11050663286589.705</v>
      </c>
      <c r="AD21" s="171">
        <f>$E21*(1+'Growth rates'!AE20)</f>
        <v>11151928112795.516</v>
      </c>
      <c r="AE21" s="171">
        <f>$E21*(1+'Growth rates'!AF20)</f>
        <v>11247435430063.992</v>
      </c>
      <c r="AF21" s="171">
        <f>$E21*(1+'Growth rates'!AG20)</f>
        <v>11380865346036.354</v>
      </c>
      <c r="AG21" s="171">
        <f>$E21*(1+'Growth rates'!AH20)</f>
        <v>11498301963858.014</v>
      </c>
      <c r="AH21" s="171">
        <f>$E21*(1+'Growth rates'!AI20)</f>
        <v>11615738581679.711</v>
      </c>
      <c r="AI21" s="171">
        <f>$E21*(1+'Growth rates'!AJ20)</f>
        <v>11733175199501.406</v>
      </c>
      <c r="AJ21" s="171">
        <f>$E21*(1+'Growth rates'!AK20)</f>
        <v>11850611817323.066</v>
      </c>
    </row>
    <row r="22" spans="1:36" x14ac:dyDescent="0.25">
      <c r="A22" s="45" t="s">
        <v>1640</v>
      </c>
      <c r="B22" s="45" t="s">
        <v>1152</v>
      </c>
      <c r="C22" s="29" t="s">
        <v>1148</v>
      </c>
      <c r="D22" s="321" t="s">
        <v>70</v>
      </c>
      <c r="E22" s="447">
        <f>'Electricity by industry'!B105</f>
        <v>2074513813115.4175</v>
      </c>
      <c r="F22" s="171">
        <f>$E22*(1+'Growth rates'!G21)</f>
        <v>1791879088829.6143</v>
      </c>
      <c r="G22" s="171">
        <f>$E22*(1+'Growth rates'!H21)</f>
        <v>1782219557779.658</v>
      </c>
      <c r="H22" s="171">
        <f>$E22*(1+'Growth rates'!I21)</f>
        <v>1878706398946.2517</v>
      </c>
      <c r="I22" s="171">
        <f>$E22*(1+'Growth rates'!J21)</f>
        <v>1918539948389.8901</v>
      </c>
      <c r="J22" s="171">
        <f>$E22*(1+'Growth rates'!K21)</f>
        <v>1957431692858.4844</v>
      </c>
      <c r="K22" s="171">
        <f>$E22*(1+'Growth rates'!L21)</f>
        <v>1991192109380.9509</v>
      </c>
      <c r="L22" s="171">
        <f>$E22*(1+'Growth rates'!M21)</f>
        <v>2009599620118.7566</v>
      </c>
      <c r="M22" s="171">
        <f>$E22*(1+'Growth rates'!N21)</f>
        <v>2018864959989.3416</v>
      </c>
      <c r="N22" s="171">
        <f>$E22*(1+'Growth rates'!O21)</f>
        <v>2021003476710.8164</v>
      </c>
      <c r="O22" s="171">
        <f>$E22*(1+'Growth rates'!P21)</f>
        <v>2022931790771.5869</v>
      </c>
      <c r="P22" s="171">
        <f>$E22*(1+'Growth rates'!Q21)</f>
        <v>2028320986030.4968</v>
      </c>
      <c r="Q22" s="171">
        <f>$E22*(1+'Growth rates'!R21)</f>
        <v>2035838120267.0386</v>
      </c>
      <c r="R22" s="171">
        <f>$E22*(1+'Growth rates'!S21)</f>
        <v>2038078818155.8003</v>
      </c>
      <c r="S22" s="171">
        <f>$E22*(1+'Growth rates'!T21)</f>
        <v>2043121490349.7773</v>
      </c>
      <c r="T22" s="171">
        <f>$E22*(1+'Growth rates'!U21)</f>
        <v>2054150412828.3987</v>
      </c>
      <c r="U22" s="171">
        <f>$E22*(1+'Growth rates'!V21)</f>
        <v>2069529012105.4014</v>
      </c>
      <c r="V22" s="171">
        <f>$E22*(1+'Growth rates'!W21)</f>
        <v>2080518475267.8337</v>
      </c>
      <c r="W22" s="171">
        <f>$E22*(1+'Growth rates'!X21)</f>
        <v>2092711847088.7952</v>
      </c>
      <c r="X22" s="171">
        <f>$E22*(1+'Growth rates'!Y21)</f>
        <v>2109603301344.0151</v>
      </c>
      <c r="Y22" s="171">
        <f>$E22*(1+'Growth rates'!Z21)</f>
        <v>2123142504655.1033</v>
      </c>
      <c r="Z22" s="171">
        <f>$E22*(1+'Growth rates'!AA21)</f>
        <v>2132763049562.4604</v>
      </c>
      <c r="AA22" s="171">
        <f>$E22*(1+'Growth rates'!AB21)</f>
        <v>2148749867497.3765</v>
      </c>
      <c r="AB22" s="171">
        <f>$E22*(1+'Growth rates'!AC21)</f>
        <v>2175338204090.8525</v>
      </c>
      <c r="AC22" s="171">
        <f>$E22*(1+'Growth rates'!AD21)</f>
        <v>2202765435706.999</v>
      </c>
      <c r="AD22" s="171">
        <f>$E22*(1+'Growth rates'!AE21)</f>
        <v>2222950890030.7886</v>
      </c>
      <c r="AE22" s="171">
        <f>$E22*(1+'Growth rates'!AF21)</f>
        <v>2241988680965.1484</v>
      </c>
      <c r="AF22" s="171">
        <f>$E22*(1+'Growth rates'!AG21)</f>
        <v>2268585709520.8809</v>
      </c>
      <c r="AG22" s="171">
        <f>$E22*(1+'Growth rates'!AH21)</f>
        <v>2291994740808.4238</v>
      </c>
      <c r="AH22" s="171">
        <f>$E22*(1+'Growth rates'!AI21)</f>
        <v>2315403772095.9746</v>
      </c>
      <c r="AI22" s="171">
        <f>$E22*(1+'Growth rates'!AJ21)</f>
        <v>2338812803383.5254</v>
      </c>
      <c r="AJ22" s="171">
        <f>$E22*(1+'Growth rates'!AK21)</f>
        <v>2362221834671.0688</v>
      </c>
    </row>
    <row r="23" spans="1:36" x14ac:dyDescent="0.25">
      <c r="A23" s="45" t="s">
        <v>1640</v>
      </c>
      <c r="B23" s="45" t="s">
        <v>1152</v>
      </c>
      <c r="C23" s="29" t="s">
        <v>1148</v>
      </c>
      <c r="D23" s="321" t="s">
        <v>71</v>
      </c>
      <c r="E23" s="447">
        <f>'Electricity by industry'!B106</f>
        <v>3020478418824.2622</v>
      </c>
      <c r="F23" s="171">
        <f>$E23*(1+'Growth rates'!G22)</f>
        <v>2608964125827.7861</v>
      </c>
      <c r="G23" s="171">
        <f>$E23*(1+'Growth rates'!H22)</f>
        <v>2594899912377.918</v>
      </c>
      <c r="H23" s="171">
        <f>$E23*(1+'Growth rates'!I22)</f>
        <v>2735384116243.7642</v>
      </c>
      <c r="I23" s="171">
        <f>$E23*(1+'Growth rates'!J22)</f>
        <v>2793381501307.6855</v>
      </c>
      <c r="J23" s="171">
        <f>$E23*(1+'Growth rates'!K22)</f>
        <v>2850007624544.4375</v>
      </c>
      <c r="K23" s="171">
        <f>$E23*(1+'Growth rates'!L22)</f>
        <v>2899162568161.5591</v>
      </c>
      <c r="L23" s="171">
        <f>$E23*(1+'Growth rates'!M22)</f>
        <v>2925963782294.8696</v>
      </c>
      <c r="M23" s="171">
        <f>$E23*(1+'Growth rates'!N22)</f>
        <v>2939454055989.479</v>
      </c>
      <c r="N23" s="171">
        <f>$E23*(1+'Growth rates'!O22)</f>
        <v>2942567722220.4155</v>
      </c>
      <c r="O23" s="171">
        <f>$E23*(1+'Growth rates'!P22)</f>
        <v>2945375334764.8345</v>
      </c>
      <c r="P23" s="171">
        <f>$E23*(1+'Growth rates'!Q22)</f>
        <v>2953221967489.792</v>
      </c>
      <c r="Q23" s="171">
        <f>$E23*(1+'Growth rates'!R22)</f>
        <v>2964166865320.4702</v>
      </c>
      <c r="R23" s="171">
        <f>$E23*(1+'Growth rates'!S22)</f>
        <v>2967429306656.5181</v>
      </c>
      <c r="S23" s="171">
        <f>$E23*(1+'Growth rates'!T22)</f>
        <v>2974771404086.1992</v>
      </c>
      <c r="T23" s="171">
        <f>$E23*(1+'Growth rates'!U22)</f>
        <v>2990829442417.3755</v>
      </c>
      <c r="U23" s="171">
        <f>$E23*(1+'Growth rates'!V22)</f>
        <v>3013220581456.4429</v>
      </c>
      <c r="V23" s="171">
        <f>$E23*(1+'Growth rates'!W22)</f>
        <v>3029221167283.7031</v>
      </c>
      <c r="W23" s="171">
        <f>$E23*(1+'Growth rates'!X22)</f>
        <v>3046974636171.2422</v>
      </c>
      <c r="X23" s="171">
        <f>$E23*(1+'Growth rates'!Y22)</f>
        <v>3071568482072.8169</v>
      </c>
      <c r="Y23" s="171">
        <f>$E23*(1+'Growth rates'!Z22)</f>
        <v>3091281472726.6616</v>
      </c>
      <c r="Z23" s="171">
        <f>$E23*(1+'Growth rates'!AA22)</f>
        <v>3105288922610.2383</v>
      </c>
      <c r="AA23" s="171">
        <f>$E23*(1+'Growth rates'!AB22)</f>
        <v>3128565624000.6089</v>
      </c>
      <c r="AB23" s="171">
        <f>$E23*(1+'Growth rates'!AC22)</f>
        <v>3167278066581.2754</v>
      </c>
      <c r="AC23" s="171">
        <f>$E23*(1+'Growth rates'!AD22)</f>
        <v>3207211934777.7246</v>
      </c>
      <c r="AD23" s="171">
        <f>$E23*(1+'Growth rates'!AE22)</f>
        <v>3236601823036.7031</v>
      </c>
      <c r="AE23" s="171">
        <f>$E23*(1+'Growth rates'!AF22)</f>
        <v>3264320720975.959</v>
      </c>
      <c r="AF23" s="171">
        <f>$E23*(1+'Growth rates'!AG22)</f>
        <v>3303045818996.2979</v>
      </c>
      <c r="AG23" s="171">
        <f>$E23*(1+'Growth rates'!AH22)</f>
        <v>3337129214036.9038</v>
      </c>
      <c r="AH23" s="171">
        <f>$E23*(1+'Growth rates'!AI22)</f>
        <v>3371212609077.5205</v>
      </c>
      <c r="AI23" s="171">
        <f>$E23*(1+'Growth rates'!AJ22)</f>
        <v>3405296004118.1372</v>
      </c>
      <c r="AJ23" s="171">
        <f>$E23*(1+'Growth rates'!AK22)</f>
        <v>3439379399158.7432</v>
      </c>
    </row>
    <row r="24" spans="1:36" x14ac:dyDescent="0.25">
      <c r="A24" s="45" t="s">
        <v>1640</v>
      </c>
      <c r="B24" s="45" t="s">
        <v>1152</v>
      </c>
      <c r="C24" s="29" t="s">
        <v>1148</v>
      </c>
      <c r="D24" s="198" t="s">
        <v>72</v>
      </c>
      <c r="E24" s="447">
        <f>'Electricity by industry'!B107</f>
        <v>0</v>
      </c>
      <c r="F24" s="171">
        <f>$E24*(1+'Growth rates'!G23)</f>
        <v>0</v>
      </c>
      <c r="G24" s="171">
        <f>$E24*(1+'Growth rates'!H23)</f>
        <v>0</v>
      </c>
      <c r="H24" s="171">
        <f>$E24*(1+'Growth rates'!I23)</f>
        <v>0</v>
      </c>
      <c r="I24" s="171">
        <f>$E24*(1+'Growth rates'!J23)</f>
        <v>0</v>
      </c>
      <c r="J24" s="171">
        <f>$E24*(1+'Growth rates'!K23)</f>
        <v>0</v>
      </c>
      <c r="K24" s="171">
        <f>$E24*(1+'Growth rates'!L23)</f>
        <v>0</v>
      </c>
      <c r="L24" s="171">
        <f>$E24*(1+'Growth rates'!M23)</f>
        <v>0</v>
      </c>
      <c r="M24" s="171">
        <f>$E24*(1+'Growth rates'!N23)</f>
        <v>0</v>
      </c>
      <c r="N24" s="171">
        <f>$E24*(1+'Growth rates'!O23)</f>
        <v>0</v>
      </c>
      <c r="O24" s="171">
        <f>$E24*(1+'Growth rates'!P23)</f>
        <v>0</v>
      </c>
      <c r="P24" s="171">
        <f>$E24*(1+'Growth rates'!Q23)</f>
        <v>0</v>
      </c>
      <c r="Q24" s="171">
        <f>$E24*(1+'Growth rates'!R23)</f>
        <v>0</v>
      </c>
      <c r="R24" s="171">
        <f>$E24*(1+'Growth rates'!S23)</f>
        <v>0</v>
      </c>
      <c r="S24" s="171">
        <f>$E24*(1+'Growth rates'!T23)</f>
        <v>0</v>
      </c>
      <c r="T24" s="171">
        <f>$E24*(1+'Growth rates'!U23)</f>
        <v>0</v>
      </c>
      <c r="U24" s="171">
        <f>$E24*(1+'Growth rates'!V23)</f>
        <v>0</v>
      </c>
      <c r="V24" s="171">
        <f>$E24*(1+'Growth rates'!W23)</f>
        <v>0</v>
      </c>
      <c r="W24" s="171">
        <f>$E24*(1+'Growth rates'!X23)</f>
        <v>0</v>
      </c>
      <c r="X24" s="171">
        <f>$E24*(1+'Growth rates'!Y23)</f>
        <v>0</v>
      </c>
      <c r="Y24" s="171">
        <f>$E24*(1+'Growth rates'!Z23)</f>
        <v>0</v>
      </c>
      <c r="Z24" s="171">
        <f>$E24*(1+'Growth rates'!AA23)</f>
        <v>0</v>
      </c>
      <c r="AA24" s="171">
        <f>$E24*(1+'Growth rates'!AB23)</f>
        <v>0</v>
      </c>
      <c r="AB24" s="171">
        <f>$E24*(1+'Growth rates'!AC23)</f>
        <v>0</v>
      </c>
      <c r="AC24" s="171">
        <f>$E24*(1+'Growth rates'!AD23)</f>
        <v>0</v>
      </c>
      <c r="AD24" s="171">
        <f>$E24*(1+'Growth rates'!AE23)</f>
        <v>0</v>
      </c>
      <c r="AE24" s="171">
        <f>$E24*(1+'Growth rates'!AF23)</f>
        <v>0</v>
      </c>
      <c r="AF24" s="171">
        <f>$E24*(1+'Growth rates'!AG23)</f>
        <v>0</v>
      </c>
      <c r="AG24" s="171">
        <f>$E24*(1+'Growth rates'!AH23)</f>
        <v>0</v>
      </c>
      <c r="AH24" s="171">
        <f>$E24*(1+'Growth rates'!AI23)</f>
        <v>0</v>
      </c>
      <c r="AI24" s="171">
        <f>$E24*(1+'Growth rates'!AJ23)</f>
        <v>0</v>
      </c>
      <c r="AJ24" s="171">
        <f>$E24*(1+'Growth rates'!AK23)</f>
        <v>0</v>
      </c>
    </row>
    <row r="25" spans="1:36" x14ac:dyDescent="0.25">
      <c r="A25" s="45" t="s">
        <v>1640</v>
      </c>
      <c r="B25" s="45" t="s">
        <v>1152</v>
      </c>
      <c r="C25" s="29" t="s">
        <v>1148</v>
      </c>
      <c r="D25" s="321" t="s">
        <v>73</v>
      </c>
      <c r="E25" s="447">
        <f>'Electricity by industry'!B108</f>
        <v>427582201354.82111</v>
      </c>
      <c r="F25" s="171">
        <f>$E25*(1+'Growth rates'!G24)</f>
        <v>369327791658.72473</v>
      </c>
      <c r="G25" s="171">
        <f>$E25*(1+'Growth rates'!H24)</f>
        <v>367336846346.96857</v>
      </c>
      <c r="H25" s="171">
        <f>$E25*(1+'Growth rates'!I24)</f>
        <v>387223942632.83441</v>
      </c>
      <c r="I25" s="171">
        <f>$E25*(1+'Growth rates'!J24)</f>
        <v>395434115373.6507</v>
      </c>
      <c r="J25" s="171">
        <f>$E25*(1+'Growth rates'!K24)</f>
        <v>403450170802.77191</v>
      </c>
      <c r="K25" s="171">
        <f>$E25*(1+'Growth rates'!L24)</f>
        <v>410408597940.76892</v>
      </c>
      <c r="L25" s="171">
        <f>$E25*(1+'Growth rates'!M24)</f>
        <v>414202606885.40613</v>
      </c>
      <c r="M25" s="171">
        <f>$E25*(1+'Growth rates'!N24)</f>
        <v>416112304662.84143</v>
      </c>
      <c r="N25" s="171">
        <f>$E25*(1+'Growth rates'!O24)</f>
        <v>416553078631.96198</v>
      </c>
      <c r="O25" s="171">
        <f>$E25*(1+'Growth rates'!P24)</f>
        <v>416950527309.23523</v>
      </c>
      <c r="P25" s="171">
        <f>$E25*(1+'Growth rates'!Q24)</f>
        <v>418061305149.21265</v>
      </c>
      <c r="Q25" s="171">
        <f>$E25*(1+'Growth rates'!R24)</f>
        <v>419610676758.31909</v>
      </c>
      <c r="R25" s="171">
        <f>$E25*(1+'Growth rates'!S24)</f>
        <v>420072511492.6991</v>
      </c>
      <c r="S25" s="171">
        <f>$E25*(1+'Growth rates'!T24)</f>
        <v>421111866768.99561</v>
      </c>
      <c r="T25" s="171">
        <f>$E25*(1+'Growth rates'!U24)</f>
        <v>423385060093.69977</v>
      </c>
      <c r="U25" s="171">
        <f>$E25*(1+'Growth rates'!V24)</f>
        <v>426554774024.2807</v>
      </c>
      <c r="V25" s="171">
        <f>$E25*(1+'Growth rates'!W24)</f>
        <v>428819834310.21045</v>
      </c>
      <c r="W25" s="171">
        <f>$E25*(1+'Growth rates'!X24)</f>
        <v>431333034623.54791</v>
      </c>
      <c r="X25" s="171">
        <f>$E25*(1+'Growth rates'!Y24)</f>
        <v>434814566126.91492</v>
      </c>
      <c r="Y25" s="171">
        <f>$E25*(1+'Growth rates'!Z24)</f>
        <v>437605158467.03125</v>
      </c>
      <c r="Z25" s="171">
        <f>$E25*(1+'Growth rates'!AA24)</f>
        <v>439588068266.77039</v>
      </c>
      <c r="AA25" s="171">
        <f>$E25*(1+'Growth rates'!AB24)</f>
        <v>442883143364.3927</v>
      </c>
      <c r="AB25" s="171">
        <f>$E25*(1+'Growth rates'!AC24)</f>
        <v>448363318728.43542</v>
      </c>
      <c r="AC25" s="171">
        <f>$E25*(1+'Growth rates'!AD24)</f>
        <v>454016400427.55835</v>
      </c>
      <c r="AD25" s="171">
        <f>$E25*(1+'Growth rates'!AE24)</f>
        <v>458176864889.42255</v>
      </c>
      <c r="AE25" s="171">
        <f>$E25*(1+'Growth rates'!AF24)</f>
        <v>462100782149.06317</v>
      </c>
      <c r="AF25" s="171">
        <f>$E25*(1+'Growth rates'!AG24)</f>
        <v>467582749030.8736</v>
      </c>
      <c r="AG25" s="171">
        <f>$E25*(1+'Growth rates'!AH24)</f>
        <v>472407631403.90546</v>
      </c>
      <c r="AH25" s="171">
        <f>$E25*(1+'Growth rates'!AI24)</f>
        <v>477232513776.93884</v>
      </c>
      <c r="AI25" s="171">
        <f>$E25*(1+'Growth rates'!AJ24)</f>
        <v>482057396149.97223</v>
      </c>
      <c r="AJ25" s="171">
        <f>$E25*(1+'Growth rates'!AK24)</f>
        <v>486882278523.00409</v>
      </c>
    </row>
    <row r="26" spans="1:36" x14ac:dyDescent="0.25">
      <c r="A26" s="45" t="s">
        <v>1640</v>
      </c>
      <c r="B26" s="45" t="s">
        <v>1152</v>
      </c>
      <c r="C26" s="29" t="s">
        <v>1148</v>
      </c>
      <c r="D26" s="321" t="s">
        <v>74</v>
      </c>
      <c r="E26" s="447">
        <f>'Electricity by industry'!B109</f>
        <v>0</v>
      </c>
      <c r="F26" s="171">
        <f>$E26*(1+'Growth rates'!G25)</f>
        <v>0</v>
      </c>
      <c r="G26" s="171">
        <f>$E26*(1+'Growth rates'!H25)</f>
        <v>0</v>
      </c>
      <c r="H26" s="171">
        <f>$E26*(1+'Growth rates'!I25)</f>
        <v>0</v>
      </c>
      <c r="I26" s="171">
        <f>$E26*(1+'Growth rates'!J25)</f>
        <v>0</v>
      </c>
      <c r="J26" s="171">
        <f>$E26*(1+'Growth rates'!K25)</f>
        <v>0</v>
      </c>
      <c r="K26" s="171">
        <f>$E26*(1+'Growth rates'!L25)</f>
        <v>0</v>
      </c>
      <c r="L26" s="171">
        <f>$E26*(1+'Growth rates'!M25)</f>
        <v>0</v>
      </c>
      <c r="M26" s="171">
        <f>$E26*(1+'Growth rates'!N25)</f>
        <v>0</v>
      </c>
      <c r="N26" s="171">
        <f>$E26*(1+'Growth rates'!O25)</f>
        <v>0</v>
      </c>
      <c r="O26" s="171">
        <f>$E26*(1+'Growth rates'!P25)</f>
        <v>0</v>
      </c>
      <c r="P26" s="171">
        <f>$E26*(1+'Growth rates'!Q25)</f>
        <v>0</v>
      </c>
      <c r="Q26" s="171">
        <f>$E26*(1+'Growth rates'!R25)</f>
        <v>0</v>
      </c>
      <c r="R26" s="171">
        <f>$E26*(1+'Growth rates'!S25)</f>
        <v>0</v>
      </c>
      <c r="S26" s="171">
        <f>$E26*(1+'Growth rates'!T25)</f>
        <v>0</v>
      </c>
      <c r="T26" s="171">
        <f>$E26*(1+'Growth rates'!U25)</f>
        <v>0</v>
      </c>
      <c r="U26" s="171">
        <f>$E26*(1+'Growth rates'!V25)</f>
        <v>0</v>
      </c>
      <c r="V26" s="171">
        <f>$E26*(1+'Growth rates'!W25)</f>
        <v>0</v>
      </c>
      <c r="W26" s="171">
        <f>$E26*(1+'Growth rates'!X25)</f>
        <v>0</v>
      </c>
      <c r="X26" s="171">
        <f>$E26*(1+'Growth rates'!Y25)</f>
        <v>0</v>
      </c>
      <c r="Y26" s="171">
        <f>$E26*(1+'Growth rates'!Z25)</f>
        <v>0</v>
      </c>
      <c r="Z26" s="171">
        <f>$E26*(1+'Growth rates'!AA25)</f>
        <v>0</v>
      </c>
      <c r="AA26" s="171">
        <f>$E26*(1+'Growth rates'!AB25)</f>
        <v>0</v>
      </c>
      <c r="AB26" s="171">
        <f>$E26*(1+'Growth rates'!AC25)</f>
        <v>0</v>
      </c>
      <c r="AC26" s="171">
        <f>$E26*(1+'Growth rates'!AD25)</f>
        <v>0</v>
      </c>
      <c r="AD26" s="171">
        <f>$E26*(1+'Growth rates'!AE25)</f>
        <v>0</v>
      </c>
      <c r="AE26" s="171">
        <f>$E26*(1+'Growth rates'!AF25)</f>
        <v>0</v>
      </c>
      <c r="AF26" s="171">
        <f>$E26*(1+'Growth rates'!AG25)</f>
        <v>0</v>
      </c>
      <c r="AG26" s="171">
        <f>$E26*(1+'Growth rates'!AH25)</f>
        <v>0</v>
      </c>
      <c r="AH26" s="171">
        <f>$E26*(1+'Growth rates'!AI25)</f>
        <v>0</v>
      </c>
      <c r="AI26" s="171">
        <f>$E26*(1+'Growth rates'!AJ25)</f>
        <v>0</v>
      </c>
      <c r="AJ26" s="171">
        <f>$E26*(1+'Growth rates'!AK25)</f>
        <v>0</v>
      </c>
    </row>
    <row r="27" spans="1:36" x14ac:dyDescent="0.25">
      <c r="A27" s="45" t="s">
        <v>1640</v>
      </c>
      <c r="B27" s="45" t="s">
        <v>1152</v>
      </c>
      <c r="C27" s="29" t="s">
        <v>1148</v>
      </c>
      <c r="D27" s="321" t="s">
        <v>75</v>
      </c>
      <c r="E27" s="447">
        <f>'Electricity by industry'!B110</f>
        <v>49492644587890.563</v>
      </c>
      <c r="F27" s="171">
        <f>$E27*(1+'Growth rates'!G26)</f>
        <v>47059020158471.789</v>
      </c>
      <c r="G27" s="171">
        <f>$E27*(1+'Growth rates'!H26)</f>
        <v>46030424410577.453</v>
      </c>
      <c r="H27" s="171">
        <f>$E27*(1+'Growth rates'!I26)</f>
        <v>47161032834611.484</v>
      </c>
      <c r="I27" s="171">
        <f>$E27*(1+'Growth rates'!J26)</f>
        <v>47190514798260.469</v>
      </c>
      <c r="J27" s="171">
        <f>$E27*(1+'Growth rates'!K26)</f>
        <v>46764304675304.672</v>
      </c>
      <c r="K27" s="171">
        <f>$E27*(1+'Growth rates'!L26)</f>
        <v>46389775534995.703</v>
      </c>
      <c r="L27" s="171">
        <f>$E27*(1+'Growth rates'!M26)</f>
        <v>46038313906287.867</v>
      </c>
      <c r="M27" s="171">
        <f>$E27*(1+'Growth rates'!N26)</f>
        <v>45702185242955.211</v>
      </c>
      <c r="N27" s="171">
        <f>$E27*(1+'Growth rates'!O26)</f>
        <v>45359981575563.078</v>
      </c>
      <c r="O27" s="171">
        <f>$E27*(1+'Growth rates'!P26)</f>
        <v>45050387022423.617</v>
      </c>
      <c r="P27" s="171">
        <f>$E27*(1+'Growth rates'!Q26)</f>
        <v>44765764455298.578</v>
      </c>
      <c r="Q27" s="171">
        <f>$E27*(1+'Growth rates'!R26)</f>
        <v>44355777443880.625</v>
      </c>
      <c r="R27" s="171">
        <f>$E27*(1+'Growth rates'!S26)</f>
        <v>44010916119990.5</v>
      </c>
      <c r="S27" s="171">
        <f>$E27*(1+'Growth rates'!T26)</f>
        <v>43666054796100.375</v>
      </c>
      <c r="T27" s="171">
        <f>$E27*(1+'Growth rates'!U26)</f>
        <v>43321193472210.25</v>
      </c>
      <c r="U27" s="171">
        <f>$E27*(1+'Growth rates'!V26)</f>
        <v>42976332148320.125</v>
      </c>
      <c r="V27" s="171">
        <f>$E27*(1+'Growth rates'!W26)</f>
        <v>42631470824430</v>
      </c>
      <c r="W27" s="171">
        <f>$E27*(1+'Growth rates'!X26)</f>
        <v>42286609500539.875</v>
      </c>
      <c r="X27" s="171">
        <f>$E27*(1+'Growth rates'!Y26)</f>
        <v>41941748176649.875</v>
      </c>
      <c r="Y27" s="171">
        <f>$E27*(1+'Growth rates'!Z26)</f>
        <v>41596886852759.75</v>
      </c>
      <c r="Z27" s="171">
        <f>$E27*(1+'Growth rates'!AA26)</f>
        <v>41252025528869.625</v>
      </c>
      <c r="AA27" s="171">
        <f>$E27*(1+'Growth rates'!AB26)</f>
        <v>40907164204979.5</v>
      </c>
      <c r="AB27" s="171">
        <f>$E27*(1+'Growth rates'!AC26)</f>
        <v>40562302881089.375</v>
      </c>
      <c r="AC27" s="171">
        <f>$E27*(1+'Growth rates'!AD26)</f>
        <v>40217441557199.25</v>
      </c>
      <c r="AD27" s="171">
        <f>$E27*(1+'Growth rates'!AE26)</f>
        <v>39872580233309.125</v>
      </c>
      <c r="AE27" s="171">
        <f>$E27*(1+'Growth rates'!AF26)</f>
        <v>39527718909419.125</v>
      </c>
      <c r="AF27" s="171">
        <f>$E27*(1+'Growth rates'!AG26)</f>
        <v>39182857585529</v>
      </c>
      <c r="AG27" s="171">
        <f>$E27*(1+'Growth rates'!AH26)</f>
        <v>38837996261638.875</v>
      </c>
      <c r="AH27" s="171">
        <f>$E27*(1+'Growth rates'!AI26)</f>
        <v>38493134937748.75</v>
      </c>
      <c r="AI27" s="171">
        <f>$E27*(1+'Growth rates'!AJ26)</f>
        <v>38148273613858.625</v>
      </c>
      <c r="AJ27" s="171">
        <f>$E27*(1+'Growth rates'!AK26)</f>
        <v>37803412289968.5</v>
      </c>
    </row>
    <row r="28" spans="1:36" x14ac:dyDescent="0.25">
      <c r="A28" s="45" t="s">
        <v>1640</v>
      </c>
      <c r="B28" s="45" t="s">
        <v>1152</v>
      </c>
      <c r="C28" s="29" t="s">
        <v>1148</v>
      </c>
      <c r="D28" s="321" t="s">
        <v>76</v>
      </c>
      <c r="E28" s="447">
        <f>'Electricity by industry'!B111</f>
        <v>2778047575976.6167</v>
      </c>
      <c r="F28" s="171">
        <f>$E28*(1+'Growth rates'!G27)</f>
        <v>2399562407198.7544</v>
      </c>
      <c r="G28" s="171">
        <f>$E28*(1+'Growth rates'!H27)</f>
        <v>2386627021254.9497</v>
      </c>
      <c r="H28" s="171">
        <f>$E28*(1+'Growth rates'!I27)</f>
        <v>2515835625951.5645</v>
      </c>
      <c r="I28" s="171">
        <f>$E28*(1+'Growth rates'!J27)</f>
        <v>2569178001777.0889</v>
      </c>
      <c r="J28" s="171">
        <f>$E28*(1+'Growth rates'!K27)</f>
        <v>2621259176538.8159</v>
      </c>
      <c r="K28" s="171">
        <f>$E28*(1+'Growth rates'!L27)</f>
        <v>2666468826477.6377</v>
      </c>
      <c r="L28" s="171">
        <f>$E28*(1+'Growth rates'!M27)</f>
        <v>2691118910878.9219</v>
      </c>
      <c r="M28" s="171">
        <f>$E28*(1+'Growth rates'!N27)</f>
        <v>2703526422848.8823</v>
      </c>
      <c r="N28" s="171">
        <f>$E28*(1+'Growth rates'!O27)</f>
        <v>2706390178759.6499</v>
      </c>
      <c r="O28" s="171">
        <f>$E28*(1+'Growth rates'!P27)</f>
        <v>2708972445586.8838</v>
      </c>
      <c r="P28" s="171">
        <f>$E28*(1+'Growth rates'!Q27)</f>
        <v>2716189288748.3159</v>
      </c>
      <c r="Q28" s="171">
        <f>$E28*(1+'Growth rates'!R27)</f>
        <v>2726255722826.5518</v>
      </c>
      <c r="R28" s="171">
        <f>$E28*(1+'Growth rates'!S27)</f>
        <v>2729256312795.6406</v>
      </c>
      <c r="S28" s="171">
        <f>$E28*(1+'Growth rates'!T27)</f>
        <v>2736009115874.7798</v>
      </c>
      <c r="T28" s="171">
        <f>$E28*(1+'Growth rates'!U27)</f>
        <v>2750778297532.5083</v>
      </c>
      <c r="U28" s="171">
        <f>$E28*(1+'Growth rates'!V27)</f>
        <v>2771372270044.667</v>
      </c>
      <c r="V28" s="171">
        <f>$E28*(1+'Growth rates'!W27)</f>
        <v>2786088610474.2505</v>
      </c>
      <c r="W28" s="171">
        <f>$E28*(1+'Growth rates'!X27)</f>
        <v>2802417143365.209</v>
      </c>
      <c r="X28" s="171">
        <f>$E28*(1+'Growth rates'!Y27)</f>
        <v>2825037028203.6543</v>
      </c>
      <c r="Y28" s="171">
        <f>$E28*(1+'Growth rates'!Z27)</f>
        <v>2843167806943.8242</v>
      </c>
      <c r="Z28" s="171">
        <f>$E28*(1+'Growth rates'!AA27)</f>
        <v>2856050985301.3218</v>
      </c>
      <c r="AA28" s="171">
        <f>$E28*(1+'Growth rates'!AB27)</f>
        <v>2877459442806.3486</v>
      </c>
      <c r="AB28" s="171">
        <f>$E28*(1+'Growth rates'!AC27)</f>
        <v>2913064731889.3994</v>
      </c>
      <c r="AC28" s="171">
        <f>$E28*(1+'Growth rates'!AD27)</f>
        <v>2949793412038.5859</v>
      </c>
      <c r="AD28" s="171">
        <f>$E28*(1+'Growth rates'!AE27)</f>
        <v>2976824397370.9888</v>
      </c>
      <c r="AE28" s="171">
        <f>$E28*(1+'Growth rates'!AF27)</f>
        <v>3002318510074.7856</v>
      </c>
      <c r="AF28" s="171">
        <f>$E28*(1+'Growth rates'!AG27)</f>
        <v>3037935438841.5654</v>
      </c>
      <c r="AG28" s="171">
        <f>$E28*(1+'Growth rates'!AH27)</f>
        <v>3069283218843.4058</v>
      </c>
      <c r="AH28" s="171">
        <f>$E28*(1+'Growth rates'!AI27)</f>
        <v>3100630998845.2559</v>
      </c>
      <c r="AI28" s="171">
        <f>$E28*(1+'Growth rates'!AJ27)</f>
        <v>3131978778847.106</v>
      </c>
      <c r="AJ28" s="171">
        <f>$E28*(1+'Growth rates'!AK27)</f>
        <v>3163326558848.9458</v>
      </c>
    </row>
    <row r="29" spans="1:36" x14ac:dyDescent="0.25">
      <c r="F29" s="291"/>
    </row>
    <row r="30" spans="1:36" x14ac:dyDescent="0.25">
      <c r="A30" s="45" t="s">
        <v>1543</v>
      </c>
      <c r="B30" s="45" t="s">
        <v>599</v>
      </c>
      <c r="C30" s="29" t="s">
        <v>1153</v>
      </c>
      <c r="D30" s="46" t="s">
        <v>52</v>
      </c>
      <c r="E30" s="331">
        <f>'CARB heat data summary'!E117</f>
        <v>0</v>
      </c>
      <c r="F30" s="171">
        <f>$E30*(1+'Growth rates'!G29)</f>
        <v>0</v>
      </c>
      <c r="G30" s="171">
        <f>$E30*(1+'Growth rates'!H29)</f>
        <v>0</v>
      </c>
      <c r="H30" s="171">
        <f>$E30*(1+'Growth rates'!I29)</f>
        <v>0</v>
      </c>
      <c r="I30" s="171">
        <f>$E30*(1+'Growth rates'!J29)</f>
        <v>0</v>
      </c>
      <c r="J30" s="171">
        <f>$E30*(1+'Growth rates'!K29)</f>
        <v>0</v>
      </c>
      <c r="K30" s="171">
        <f>$E30*(1+'Growth rates'!L29)</f>
        <v>0</v>
      </c>
      <c r="L30" s="171">
        <f>$E30*(1+'Growth rates'!M29)</f>
        <v>0</v>
      </c>
      <c r="M30" s="171">
        <f>$E30*(1+'Growth rates'!N29)</f>
        <v>0</v>
      </c>
      <c r="N30" s="171">
        <f>$E30*(1+'Growth rates'!O29)</f>
        <v>0</v>
      </c>
      <c r="O30" s="171">
        <f>$E30*(1+'Growth rates'!P29)</f>
        <v>0</v>
      </c>
      <c r="P30" s="171">
        <f>$E30*(1+'Growth rates'!Q29)</f>
        <v>0</v>
      </c>
      <c r="Q30" s="171">
        <f>$E30*(1+'Growth rates'!R29)</f>
        <v>0</v>
      </c>
      <c r="R30" s="171">
        <f>$E30*(1+'Growth rates'!S29)</f>
        <v>0</v>
      </c>
      <c r="S30" s="171">
        <f>$E30*(1+'Growth rates'!T29)</f>
        <v>0</v>
      </c>
      <c r="T30" s="171">
        <f>$E30*(1+'Growth rates'!U29)</f>
        <v>0</v>
      </c>
      <c r="U30" s="171">
        <f>$E30*(1+'Growth rates'!V29)</f>
        <v>0</v>
      </c>
      <c r="V30" s="171">
        <f>$E30*(1+'Growth rates'!W29)</f>
        <v>0</v>
      </c>
      <c r="W30" s="171">
        <f>$E30*(1+'Growth rates'!X29)</f>
        <v>0</v>
      </c>
      <c r="X30" s="171">
        <f>$E30*(1+'Growth rates'!Y29)</f>
        <v>0</v>
      </c>
      <c r="Y30" s="171">
        <f>$E30*(1+'Growth rates'!Z29)</f>
        <v>0</v>
      </c>
      <c r="Z30" s="171">
        <f>$E30*(1+'Growth rates'!AA29)</f>
        <v>0</v>
      </c>
      <c r="AA30" s="171">
        <f>$E30*(1+'Growth rates'!AB29)</f>
        <v>0</v>
      </c>
      <c r="AB30" s="171">
        <f>$E30*(1+'Growth rates'!AC29)</f>
        <v>0</v>
      </c>
      <c r="AC30" s="171">
        <f>$E30*(1+'Growth rates'!AD29)</f>
        <v>0</v>
      </c>
      <c r="AD30" s="171">
        <f>$E30*(1+'Growth rates'!AE29)</f>
        <v>0</v>
      </c>
      <c r="AE30" s="171">
        <f>$E30*(1+'Growth rates'!AF29)</f>
        <v>0</v>
      </c>
      <c r="AF30" s="171">
        <f>$E30*(1+'Growth rates'!AG29)</f>
        <v>0</v>
      </c>
      <c r="AG30" s="171">
        <f>$E30*(1+'Growth rates'!AH29)</f>
        <v>0</v>
      </c>
      <c r="AH30" s="171">
        <f>$E30*(1+'Growth rates'!AI29)</f>
        <v>0</v>
      </c>
      <c r="AI30" s="171">
        <f>$E30*(1+'Growth rates'!AJ29)</f>
        <v>0</v>
      </c>
      <c r="AJ30" s="171">
        <f>$E30*(1+'Growth rates'!AK29)</f>
        <v>0</v>
      </c>
    </row>
    <row r="31" spans="1:36" x14ac:dyDescent="0.25">
      <c r="A31" s="45" t="s">
        <v>1543</v>
      </c>
      <c r="B31" s="45" t="s">
        <v>599</v>
      </c>
      <c r="C31" s="29" t="s">
        <v>1153</v>
      </c>
      <c r="D31" s="46" t="s">
        <v>53</v>
      </c>
      <c r="E31" s="331">
        <f>'CARB heat data summary'!E118</f>
        <v>0</v>
      </c>
      <c r="F31" s="171">
        <f>$E31*(1+'Growth rates'!G30)</f>
        <v>0</v>
      </c>
      <c r="G31" s="171">
        <f>$E31*(1+'Growth rates'!H30)</f>
        <v>0</v>
      </c>
      <c r="H31" s="171">
        <f>$E31*(1+'Growth rates'!I30)</f>
        <v>0</v>
      </c>
      <c r="I31" s="171">
        <f>$E31*(1+'Growth rates'!J30)</f>
        <v>0</v>
      </c>
      <c r="J31" s="171">
        <f>$E31*(1+'Growth rates'!K30)</f>
        <v>0</v>
      </c>
      <c r="K31" s="171">
        <f>$E31*(1+'Growth rates'!L30)</f>
        <v>0</v>
      </c>
      <c r="L31" s="171">
        <f>$E31*(1+'Growth rates'!M30)</f>
        <v>0</v>
      </c>
      <c r="M31" s="171">
        <f>$E31*(1+'Growth rates'!N30)</f>
        <v>0</v>
      </c>
      <c r="N31" s="171">
        <f>$E31*(1+'Growth rates'!O30)</f>
        <v>0</v>
      </c>
      <c r="O31" s="171">
        <f>$E31*(1+'Growth rates'!P30)</f>
        <v>0</v>
      </c>
      <c r="P31" s="171">
        <f>$E31*(1+'Growth rates'!Q30)</f>
        <v>0</v>
      </c>
      <c r="Q31" s="171">
        <f>$E31*(1+'Growth rates'!R30)</f>
        <v>0</v>
      </c>
      <c r="R31" s="171">
        <f>$E31*(1+'Growth rates'!S30)</f>
        <v>0</v>
      </c>
      <c r="S31" s="171">
        <f>$E31*(1+'Growth rates'!T30)</f>
        <v>0</v>
      </c>
      <c r="T31" s="171">
        <f>$E31*(1+'Growth rates'!U30)</f>
        <v>0</v>
      </c>
      <c r="U31" s="171">
        <f>$E31*(1+'Growth rates'!V30)</f>
        <v>0</v>
      </c>
      <c r="V31" s="171">
        <f>$E31*(1+'Growth rates'!W30)</f>
        <v>0</v>
      </c>
      <c r="W31" s="171">
        <f>$E31*(1+'Growth rates'!X30)</f>
        <v>0</v>
      </c>
      <c r="X31" s="171">
        <f>$E31*(1+'Growth rates'!Y30)</f>
        <v>0</v>
      </c>
      <c r="Y31" s="171">
        <f>$E31*(1+'Growth rates'!Z30)</f>
        <v>0</v>
      </c>
      <c r="Z31" s="171">
        <f>$E31*(1+'Growth rates'!AA30)</f>
        <v>0</v>
      </c>
      <c r="AA31" s="171">
        <f>$E31*(1+'Growth rates'!AB30)</f>
        <v>0</v>
      </c>
      <c r="AB31" s="171">
        <f>$E31*(1+'Growth rates'!AC30)</f>
        <v>0</v>
      </c>
      <c r="AC31" s="171">
        <f>$E31*(1+'Growth rates'!AD30)</f>
        <v>0</v>
      </c>
      <c r="AD31" s="171">
        <f>$E31*(1+'Growth rates'!AE30)</f>
        <v>0</v>
      </c>
      <c r="AE31" s="171">
        <f>$E31*(1+'Growth rates'!AF30)</f>
        <v>0</v>
      </c>
      <c r="AF31" s="171">
        <f>$E31*(1+'Growth rates'!AG30)</f>
        <v>0</v>
      </c>
      <c r="AG31" s="171">
        <f>$E31*(1+'Growth rates'!AH30)</f>
        <v>0</v>
      </c>
      <c r="AH31" s="171">
        <f>$E31*(1+'Growth rates'!AI30)</f>
        <v>0</v>
      </c>
      <c r="AI31" s="171">
        <f>$E31*(1+'Growth rates'!AJ30)</f>
        <v>0</v>
      </c>
      <c r="AJ31" s="171">
        <f>$E31*(1+'Growth rates'!AK30)</f>
        <v>0</v>
      </c>
    </row>
    <row r="32" spans="1:36" x14ac:dyDescent="0.25">
      <c r="A32" s="45" t="s">
        <v>1543</v>
      </c>
      <c r="B32" s="45" t="s">
        <v>599</v>
      </c>
      <c r="C32" s="29" t="s">
        <v>1153</v>
      </c>
      <c r="D32" s="46" t="s">
        <v>54</v>
      </c>
      <c r="E32" s="331">
        <f>'CARB heat data summary'!E119</f>
        <v>0</v>
      </c>
      <c r="F32" s="171">
        <f>$E32*(1+'Growth rates'!G31)</f>
        <v>0</v>
      </c>
      <c r="G32" s="171">
        <f>$E32*(1+'Growth rates'!H31)</f>
        <v>0</v>
      </c>
      <c r="H32" s="171">
        <f>$E32*(1+'Growth rates'!I31)</f>
        <v>0</v>
      </c>
      <c r="I32" s="171">
        <f>$E32*(1+'Growth rates'!J31)</f>
        <v>0</v>
      </c>
      <c r="J32" s="171">
        <f>$E32*(1+'Growth rates'!K31)</f>
        <v>0</v>
      </c>
      <c r="K32" s="171">
        <f>$E32*(1+'Growth rates'!L31)</f>
        <v>0</v>
      </c>
      <c r="L32" s="171">
        <f>$E32*(1+'Growth rates'!M31)</f>
        <v>0</v>
      </c>
      <c r="M32" s="171">
        <f>$E32*(1+'Growth rates'!N31)</f>
        <v>0</v>
      </c>
      <c r="N32" s="171">
        <f>$E32*(1+'Growth rates'!O31)</f>
        <v>0</v>
      </c>
      <c r="O32" s="171">
        <f>$E32*(1+'Growth rates'!P31)</f>
        <v>0</v>
      </c>
      <c r="P32" s="171">
        <f>$E32*(1+'Growth rates'!Q31)</f>
        <v>0</v>
      </c>
      <c r="Q32" s="171">
        <f>$E32*(1+'Growth rates'!R31)</f>
        <v>0</v>
      </c>
      <c r="R32" s="171">
        <f>$E32*(1+'Growth rates'!S31)</f>
        <v>0</v>
      </c>
      <c r="S32" s="171">
        <f>$E32*(1+'Growth rates'!T31)</f>
        <v>0</v>
      </c>
      <c r="T32" s="171">
        <f>$E32*(1+'Growth rates'!U31)</f>
        <v>0</v>
      </c>
      <c r="U32" s="171">
        <f>$E32*(1+'Growth rates'!V31)</f>
        <v>0</v>
      </c>
      <c r="V32" s="171">
        <f>$E32*(1+'Growth rates'!W31)</f>
        <v>0</v>
      </c>
      <c r="W32" s="171">
        <f>$E32*(1+'Growth rates'!X31)</f>
        <v>0</v>
      </c>
      <c r="X32" s="171">
        <f>$E32*(1+'Growth rates'!Y31)</f>
        <v>0</v>
      </c>
      <c r="Y32" s="171">
        <f>$E32*(1+'Growth rates'!Z31)</f>
        <v>0</v>
      </c>
      <c r="Z32" s="171">
        <f>$E32*(1+'Growth rates'!AA31)</f>
        <v>0</v>
      </c>
      <c r="AA32" s="171">
        <f>$E32*(1+'Growth rates'!AB31)</f>
        <v>0</v>
      </c>
      <c r="AB32" s="171">
        <f>$E32*(1+'Growth rates'!AC31)</f>
        <v>0</v>
      </c>
      <c r="AC32" s="171">
        <f>$E32*(1+'Growth rates'!AD31)</f>
        <v>0</v>
      </c>
      <c r="AD32" s="171">
        <f>$E32*(1+'Growth rates'!AE31)</f>
        <v>0</v>
      </c>
      <c r="AE32" s="171">
        <f>$E32*(1+'Growth rates'!AF31)</f>
        <v>0</v>
      </c>
      <c r="AF32" s="171">
        <f>$E32*(1+'Growth rates'!AG31)</f>
        <v>0</v>
      </c>
      <c r="AG32" s="171">
        <f>$E32*(1+'Growth rates'!AH31)</f>
        <v>0</v>
      </c>
      <c r="AH32" s="171">
        <f>$E32*(1+'Growth rates'!AI31)</f>
        <v>0</v>
      </c>
      <c r="AI32" s="171">
        <f>$E32*(1+'Growth rates'!AJ31)</f>
        <v>0</v>
      </c>
      <c r="AJ32" s="171">
        <f>$E32*(1+'Growth rates'!AK31)</f>
        <v>0</v>
      </c>
    </row>
    <row r="33" spans="1:36" x14ac:dyDescent="0.25">
      <c r="A33" s="45" t="s">
        <v>1543</v>
      </c>
      <c r="B33" s="45" t="s">
        <v>599</v>
      </c>
      <c r="C33" s="29" t="s">
        <v>1153</v>
      </c>
      <c r="D33" s="46" t="s">
        <v>55</v>
      </c>
      <c r="E33" s="331">
        <f>'CARB heat data summary'!E120</f>
        <v>0</v>
      </c>
      <c r="F33" s="171">
        <f>$E33*(1+'Growth rates'!G32)</f>
        <v>0</v>
      </c>
      <c r="G33" s="171">
        <f>$E33*(1+'Growth rates'!H32)</f>
        <v>0</v>
      </c>
      <c r="H33" s="171">
        <f>$E33*(1+'Growth rates'!I32)</f>
        <v>0</v>
      </c>
      <c r="I33" s="171">
        <f>$E33*(1+'Growth rates'!J32)</f>
        <v>0</v>
      </c>
      <c r="J33" s="171">
        <f>$E33*(1+'Growth rates'!K32)</f>
        <v>0</v>
      </c>
      <c r="K33" s="171">
        <f>$E33*(1+'Growth rates'!L32)</f>
        <v>0</v>
      </c>
      <c r="L33" s="171">
        <f>$E33*(1+'Growth rates'!M32)</f>
        <v>0</v>
      </c>
      <c r="M33" s="171">
        <f>$E33*(1+'Growth rates'!N32)</f>
        <v>0</v>
      </c>
      <c r="N33" s="171">
        <f>$E33*(1+'Growth rates'!O32)</f>
        <v>0</v>
      </c>
      <c r="O33" s="171">
        <f>$E33*(1+'Growth rates'!P32)</f>
        <v>0</v>
      </c>
      <c r="P33" s="171">
        <f>$E33*(1+'Growth rates'!Q32)</f>
        <v>0</v>
      </c>
      <c r="Q33" s="171">
        <f>$E33*(1+'Growth rates'!R32)</f>
        <v>0</v>
      </c>
      <c r="R33" s="171">
        <f>$E33*(1+'Growth rates'!S32)</f>
        <v>0</v>
      </c>
      <c r="S33" s="171">
        <f>$E33*(1+'Growth rates'!T32)</f>
        <v>0</v>
      </c>
      <c r="T33" s="171">
        <f>$E33*(1+'Growth rates'!U32)</f>
        <v>0</v>
      </c>
      <c r="U33" s="171">
        <f>$E33*(1+'Growth rates'!V32)</f>
        <v>0</v>
      </c>
      <c r="V33" s="171">
        <f>$E33*(1+'Growth rates'!W32)</f>
        <v>0</v>
      </c>
      <c r="W33" s="171">
        <f>$E33*(1+'Growth rates'!X32)</f>
        <v>0</v>
      </c>
      <c r="X33" s="171">
        <f>$E33*(1+'Growth rates'!Y32)</f>
        <v>0</v>
      </c>
      <c r="Y33" s="171">
        <f>$E33*(1+'Growth rates'!Z32)</f>
        <v>0</v>
      </c>
      <c r="Z33" s="171">
        <f>$E33*(1+'Growth rates'!AA32)</f>
        <v>0</v>
      </c>
      <c r="AA33" s="171">
        <f>$E33*(1+'Growth rates'!AB32)</f>
        <v>0</v>
      </c>
      <c r="AB33" s="171">
        <f>$E33*(1+'Growth rates'!AC32)</f>
        <v>0</v>
      </c>
      <c r="AC33" s="171">
        <f>$E33*(1+'Growth rates'!AD32)</f>
        <v>0</v>
      </c>
      <c r="AD33" s="171">
        <f>$E33*(1+'Growth rates'!AE32)</f>
        <v>0</v>
      </c>
      <c r="AE33" s="171">
        <f>$E33*(1+'Growth rates'!AF32)</f>
        <v>0</v>
      </c>
      <c r="AF33" s="171">
        <f>$E33*(1+'Growth rates'!AG32)</f>
        <v>0</v>
      </c>
      <c r="AG33" s="171">
        <f>$E33*(1+'Growth rates'!AH32)</f>
        <v>0</v>
      </c>
      <c r="AH33" s="171">
        <f>$E33*(1+'Growth rates'!AI32)</f>
        <v>0</v>
      </c>
      <c r="AI33" s="171">
        <f>$E33*(1+'Growth rates'!AJ32)</f>
        <v>0</v>
      </c>
      <c r="AJ33" s="171">
        <f>$E33*(1+'Growth rates'!AK32)</f>
        <v>0</v>
      </c>
    </row>
    <row r="34" spans="1:36" x14ac:dyDescent="0.25">
      <c r="A34" s="45" t="s">
        <v>1543</v>
      </c>
      <c r="B34" s="45" t="s">
        <v>599</v>
      </c>
      <c r="C34" s="29" t="s">
        <v>1153</v>
      </c>
      <c r="D34" s="46" t="s">
        <v>56</v>
      </c>
      <c r="E34" s="331">
        <f>'CARB heat data summary'!E121</f>
        <v>0</v>
      </c>
      <c r="F34" s="171">
        <f>$E34*(1+'Growth rates'!G33)</f>
        <v>0</v>
      </c>
      <c r="G34" s="171">
        <f>$E34*(1+'Growth rates'!H33)</f>
        <v>0</v>
      </c>
      <c r="H34" s="171">
        <f>$E34*(1+'Growth rates'!I33)</f>
        <v>0</v>
      </c>
      <c r="I34" s="171">
        <f>$E34*(1+'Growth rates'!J33)</f>
        <v>0</v>
      </c>
      <c r="J34" s="171">
        <f>$E34*(1+'Growth rates'!K33)</f>
        <v>0</v>
      </c>
      <c r="K34" s="171">
        <f>$E34*(1+'Growth rates'!L33)</f>
        <v>0</v>
      </c>
      <c r="L34" s="171">
        <f>$E34*(1+'Growth rates'!M33)</f>
        <v>0</v>
      </c>
      <c r="M34" s="171">
        <f>$E34*(1+'Growth rates'!N33)</f>
        <v>0</v>
      </c>
      <c r="N34" s="171">
        <f>$E34*(1+'Growth rates'!O33)</f>
        <v>0</v>
      </c>
      <c r="O34" s="171">
        <f>$E34*(1+'Growth rates'!P33)</f>
        <v>0</v>
      </c>
      <c r="P34" s="171">
        <f>$E34*(1+'Growth rates'!Q33)</f>
        <v>0</v>
      </c>
      <c r="Q34" s="171">
        <f>$E34*(1+'Growth rates'!R33)</f>
        <v>0</v>
      </c>
      <c r="R34" s="171">
        <f>$E34*(1+'Growth rates'!S33)</f>
        <v>0</v>
      </c>
      <c r="S34" s="171">
        <f>$E34*(1+'Growth rates'!T33)</f>
        <v>0</v>
      </c>
      <c r="T34" s="171">
        <f>$E34*(1+'Growth rates'!U33)</f>
        <v>0</v>
      </c>
      <c r="U34" s="171">
        <f>$E34*(1+'Growth rates'!V33)</f>
        <v>0</v>
      </c>
      <c r="V34" s="171">
        <f>$E34*(1+'Growth rates'!W33)</f>
        <v>0</v>
      </c>
      <c r="W34" s="171">
        <f>$E34*(1+'Growth rates'!X33)</f>
        <v>0</v>
      </c>
      <c r="X34" s="171">
        <f>$E34*(1+'Growth rates'!Y33)</f>
        <v>0</v>
      </c>
      <c r="Y34" s="171">
        <f>$E34*(1+'Growth rates'!Z33)</f>
        <v>0</v>
      </c>
      <c r="Z34" s="171">
        <f>$E34*(1+'Growth rates'!AA33)</f>
        <v>0</v>
      </c>
      <c r="AA34" s="171">
        <f>$E34*(1+'Growth rates'!AB33)</f>
        <v>0</v>
      </c>
      <c r="AB34" s="171">
        <f>$E34*(1+'Growth rates'!AC33)</f>
        <v>0</v>
      </c>
      <c r="AC34" s="171">
        <f>$E34*(1+'Growth rates'!AD33)</f>
        <v>0</v>
      </c>
      <c r="AD34" s="171">
        <f>$E34*(1+'Growth rates'!AE33)</f>
        <v>0</v>
      </c>
      <c r="AE34" s="171">
        <f>$E34*(1+'Growth rates'!AF33)</f>
        <v>0</v>
      </c>
      <c r="AF34" s="171">
        <f>$E34*(1+'Growth rates'!AG33)</f>
        <v>0</v>
      </c>
      <c r="AG34" s="171">
        <f>$E34*(1+'Growth rates'!AH33)</f>
        <v>0</v>
      </c>
      <c r="AH34" s="171">
        <f>$E34*(1+'Growth rates'!AI33)</f>
        <v>0</v>
      </c>
      <c r="AI34" s="171">
        <f>$E34*(1+'Growth rates'!AJ33)</f>
        <v>0</v>
      </c>
      <c r="AJ34" s="171">
        <f>$E34*(1+'Growth rates'!AK33)</f>
        <v>0</v>
      </c>
    </row>
    <row r="35" spans="1:36" x14ac:dyDescent="0.25">
      <c r="A35" s="45" t="s">
        <v>1543</v>
      </c>
      <c r="B35" s="45" t="s">
        <v>599</v>
      </c>
      <c r="C35" s="29" t="s">
        <v>1153</v>
      </c>
      <c r="D35" s="46" t="s">
        <v>57</v>
      </c>
      <c r="E35" s="331">
        <f>'CARB heat data summary'!E122</f>
        <v>0</v>
      </c>
      <c r="F35" s="171">
        <f>$E35*(1+'Growth rates'!G34)</f>
        <v>0</v>
      </c>
      <c r="G35" s="171">
        <f>$E35*(1+'Growth rates'!H34)</f>
        <v>0</v>
      </c>
      <c r="H35" s="171">
        <f>$E35*(1+'Growth rates'!I34)</f>
        <v>0</v>
      </c>
      <c r="I35" s="171">
        <f>$E35*(1+'Growth rates'!J34)</f>
        <v>0</v>
      </c>
      <c r="J35" s="171">
        <f>$E35*(1+'Growth rates'!K34)</f>
        <v>0</v>
      </c>
      <c r="K35" s="171">
        <f>$E35*(1+'Growth rates'!L34)</f>
        <v>0</v>
      </c>
      <c r="L35" s="171">
        <f>$E35*(1+'Growth rates'!M34)</f>
        <v>0</v>
      </c>
      <c r="M35" s="171">
        <f>$E35*(1+'Growth rates'!N34)</f>
        <v>0</v>
      </c>
      <c r="N35" s="171">
        <f>$E35*(1+'Growth rates'!O34)</f>
        <v>0</v>
      </c>
      <c r="O35" s="171">
        <f>$E35*(1+'Growth rates'!P34)</f>
        <v>0</v>
      </c>
      <c r="P35" s="171">
        <f>$E35*(1+'Growth rates'!Q34)</f>
        <v>0</v>
      </c>
      <c r="Q35" s="171">
        <f>$E35*(1+'Growth rates'!R34)</f>
        <v>0</v>
      </c>
      <c r="R35" s="171">
        <f>$E35*(1+'Growth rates'!S34)</f>
        <v>0</v>
      </c>
      <c r="S35" s="171">
        <f>$E35*(1+'Growth rates'!T34)</f>
        <v>0</v>
      </c>
      <c r="T35" s="171">
        <f>$E35*(1+'Growth rates'!U34)</f>
        <v>0</v>
      </c>
      <c r="U35" s="171">
        <f>$E35*(1+'Growth rates'!V34)</f>
        <v>0</v>
      </c>
      <c r="V35" s="171">
        <f>$E35*(1+'Growth rates'!W34)</f>
        <v>0</v>
      </c>
      <c r="W35" s="171">
        <f>$E35*(1+'Growth rates'!X34)</f>
        <v>0</v>
      </c>
      <c r="X35" s="171">
        <f>$E35*(1+'Growth rates'!Y34)</f>
        <v>0</v>
      </c>
      <c r="Y35" s="171">
        <f>$E35*(1+'Growth rates'!Z34)</f>
        <v>0</v>
      </c>
      <c r="Z35" s="171">
        <f>$E35*(1+'Growth rates'!AA34)</f>
        <v>0</v>
      </c>
      <c r="AA35" s="171">
        <f>$E35*(1+'Growth rates'!AB34)</f>
        <v>0</v>
      </c>
      <c r="AB35" s="171">
        <f>$E35*(1+'Growth rates'!AC34)</f>
        <v>0</v>
      </c>
      <c r="AC35" s="171">
        <f>$E35*(1+'Growth rates'!AD34)</f>
        <v>0</v>
      </c>
      <c r="AD35" s="171">
        <f>$E35*(1+'Growth rates'!AE34)</f>
        <v>0</v>
      </c>
      <c r="AE35" s="171">
        <f>$E35*(1+'Growth rates'!AF34)</f>
        <v>0</v>
      </c>
      <c r="AF35" s="171">
        <f>$E35*(1+'Growth rates'!AG34)</f>
        <v>0</v>
      </c>
      <c r="AG35" s="171">
        <f>$E35*(1+'Growth rates'!AH34)</f>
        <v>0</v>
      </c>
      <c r="AH35" s="171">
        <f>$E35*(1+'Growth rates'!AI34)</f>
        <v>0</v>
      </c>
      <c r="AI35" s="171">
        <f>$E35*(1+'Growth rates'!AJ34)</f>
        <v>0</v>
      </c>
      <c r="AJ35" s="171">
        <f>$E35*(1+'Growth rates'!AK34)</f>
        <v>0</v>
      </c>
    </row>
    <row r="36" spans="1:36" x14ac:dyDescent="0.25">
      <c r="A36" s="45" t="s">
        <v>1543</v>
      </c>
      <c r="B36" s="45" t="s">
        <v>599</v>
      </c>
      <c r="C36" s="29" t="s">
        <v>1153</v>
      </c>
      <c r="D36" s="46" t="s">
        <v>58</v>
      </c>
      <c r="E36" s="331">
        <f>'CARB heat data summary'!E123</f>
        <v>0</v>
      </c>
      <c r="F36" s="171">
        <f>$E36*(1+'Growth rates'!G35)</f>
        <v>0</v>
      </c>
      <c r="G36" s="171">
        <f>$E36*(1+'Growth rates'!H35)</f>
        <v>0</v>
      </c>
      <c r="H36" s="171">
        <f>$E36*(1+'Growth rates'!I35)</f>
        <v>0</v>
      </c>
      <c r="I36" s="171">
        <f>$E36*(1+'Growth rates'!J35)</f>
        <v>0</v>
      </c>
      <c r="J36" s="171">
        <f>$E36*(1+'Growth rates'!K35)</f>
        <v>0</v>
      </c>
      <c r="K36" s="171">
        <f>$E36*(1+'Growth rates'!L35)</f>
        <v>0</v>
      </c>
      <c r="L36" s="171">
        <f>$E36*(1+'Growth rates'!M35)</f>
        <v>0</v>
      </c>
      <c r="M36" s="171">
        <f>$E36*(1+'Growth rates'!N35)</f>
        <v>0</v>
      </c>
      <c r="N36" s="171">
        <f>$E36*(1+'Growth rates'!O35)</f>
        <v>0</v>
      </c>
      <c r="O36" s="171">
        <f>$E36*(1+'Growth rates'!P35)</f>
        <v>0</v>
      </c>
      <c r="P36" s="171">
        <f>$E36*(1+'Growth rates'!Q35)</f>
        <v>0</v>
      </c>
      <c r="Q36" s="171">
        <f>$E36*(1+'Growth rates'!R35)</f>
        <v>0</v>
      </c>
      <c r="R36" s="171">
        <f>$E36*(1+'Growth rates'!S35)</f>
        <v>0</v>
      </c>
      <c r="S36" s="171">
        <f>$E36*(1+'Growth rates'!T35)</f>
        <v>0</v>
      </c>
      <c r="T36" s="171">
        <f>$E36*(1+'Growth rates'!U35)</f>
        <v>0</v>
      </c>
      <c r="U36" s="171">
        <f>$E36*(1+'Growth rates'!V35)</f>
        <v>0</v>
      </c>
      <c r="V36" s="171">
        <f>$E36*(1+'Growth rates'!W35)</f>
        <v>0</v>
      </c>
      <c r="W36" s="171">
        <f>$E36*(1+'Growth rates'!X35)</f>
        <v>0</v>
      </c>
      <c r="X36" s="171">
        <f>$E36*(1+'Growth rates'!Y35)</f>
        <v>0</v>
      </c>
      <c r="Y36" s="171">
        <f>$E36*(1+'Growth rates'!Z35)</f>
        <v>0</v>
      </c>
      <c r="Z36" s="171">
        <f>$E36*(1+'Growth rates'!AA35)</f>
        <v>0</v>
      </c>
      <c r="AA36" s="171">
        <f>$E36*(1+'Growth rates'!AB35)</f>
        <v>0</v>
      </c>
      <c r="AB36" s="171">
        <f>$E36*(1+'Growth rates'!AC35)</f>
        <v>0</v>
      </c>
      <c r="AC36" s="171">
        <f>$E36*(1+'Growth rates'!AD35)</f>
        <v>0</v>
      </c>
      <c r="AD36" s="171">
        <f>$E36*(1+'Growth rates'!AE35)</f>
        <v>0</v>
      </c>
      <c r="AE36" s="171">
        <f>$E36*(1+'Growth rates'!AF35)</f>
        <v>0</v>
      </c>
      <c r="AF36" s="171">
        <f>$E36*(1+'Growth rates'!AG35)</f>
        <v>0</v>
      </c>
      <c r="AG36" s="171">
        <f>$E36*(1+'Growth rates'!AH35)</f>
        <v>0</v>
      </c>
      <c r="AH36" s="171">
        <f>$E36*(1+'Growth rates'!AI35)</f>
        <v>0</v>
      </c>
      <c r="AI36" s="171">
        <f>$E36*(1+'Growth rates'!AJ35)</f>
        <v>0</v>
      </c>
      <c r="AJ36" s="171">
        <f>$E36*(1+'Growth rates'!AK35)</f>
        <v>0</v>
      </c>
    </row>
    <row r="37" spans="1:36" x14ac:dyDescent="0.25">
      <c r="A37" s="45" t="s">
        <v>1543</v>
      </c>
      <c r="B37" s="45" t="s">
        <v>599</v>
      </c>
      <c r="C37" s="29" t="s">
        <v>1153</v>
      </c>
      <c r="D37" s="46" t="s">
        <v>59</v>
      </c>
      <c r="E37" s="331">
        <f>'CARB heat data summary'!E124</f>
        <v>0</v>
      </c>
      <c r="F37" s="171">
        <f>$E37*(1+'Growth rates'!G36)</f>
        <v>0</v>
      </c>
      <c r="G37" s="171">
        <f>$E37*(1+'Growth rates'!H36)</f>
        <v>0</v>
      </c>
      <c r="H37" s="171">
        <f>$E37*(1+'Growth rates'!I36)</f>
        <v>0</v>
      </c>
      <c r="I37" s="171">
        <f>$E37*(1+'Growth rates'!J36)</f>
        <v>0</v>
      </c>
      <c r="J37" s="171">
        <f>$E37*(1+'Growth rates'!K36)</f>
        <v>0</v>
      </c>
      <c r="K37" s="171">
        <f>$E37*(1+'Growth rates'!L36)</f>
        <v>0</v>
      </c>
      <c r="L37" s="171">
        <f>$E37*(1+'Growth rates'!M36)</f>
        <v>0</v>
      </c>
      <c r="M37" s="171">
        <f>$E37*(1+'Growth rates'!N36)</f>
        <v>0</v>
      </c>
      <c r="N37" s="171">
        <f>$E37*(1+'Growth rates'!O36)</f>
        <v>0</v>
      </c>
      <c r="O37" s="171">
        <f>$E37*(1+'Growth rates'!P36)</f>
        <v>0</v>
      </c>
      <c r="P37" s="171">
        <f>$E37*(1+'Growth rates'!Q36)</f>
        <v>0</v>
      </c>
      <c r="Q37" s="171">
        <f>$E37*(1+'Growth rates'!R36)</f>
        <v>0</v>
      </c>
      <c r="R37" s="171">
        <f>$E37*(1+'Growth rates'!S36)</f>
        <v>0</v>
      </c>
      <c r="S37" s="171">
        <f>$E37*(1+'Growth rates'!T36)</f>
        <v>0</v>
      </c>
      <c r="T37" s="171">
        <f>$E37*(1+'Growth rates'!U36)</f>
        <v>0</v>
      </c>
      <c r="U37" s="171">
        <f>$E37*(1+'Growth rates'!V36)</f>
        <v>0</v>
      </c>
      <c r="V37" s="171">
        <f>$E37*(1+'Growth rates'!W36)</f>
        <v>0</v>
      </c>
      <c r="W37" s="171">
        <f>$E37*(1+'Growth rates'!X36)</f>
        <v>0</v>
      </c>
      <c r="X37" s="171">
        <f>$E37*(1+'Growth rates'!Y36)</f>
        <v>0</v>
      </c>
      <c r="Y37" s="171">
        <f>$E37*(1+'Growth rates'!Z36)</f>
        <v>0</v>
      </c>
      <c r="Z37" s="171">
        <f>$E37*(1+'Growth rates'!AA36)</f>
        <v>0</v>
      </c>
      <c r="AA37" s="171">
        <f>$E37*(1+'Growth rates'!AB36)</f>
        <v>0</v>
      </c>
      <c r="AB37" s="171">
        <f>$E37*(1+'Growth rates'!AC36)</f>
        <v>0</v>
      </c>
      <c r="AC37" s="171">
        <f>$E37*(1+'Growth rates'!AD36)</f>
        <v>0</v>
      </c>
      <c r="AD37" s="171">
        <f>$E37*(1+'Growth rates'!AE36)</f>
        <v>0</v>
      </c>
      <c r="AE37" s="171">
        <f>$E37*(1+'Growth rates'!AF36)</f>
        <v>0</v>
      </c>
      <c r="AF37" s="171">
        <f>$E37*(1+'Growth rates'!AG36)</f>
        <v>0</v>
      </c>
      <c r="AG37" s="171">
        <f>$E37*(1+'Growth rates'!AH36)</f>
        <v>0</v>
      </c>
      <c r="AH37" s="171">
        <f>$E37*(1+'Growth rates'!AI36)</f>
        <v>0</v>
      </c>
      <c r="AI37" s="171">
        <f>$E37*(1+'Growth rates'!AJ36)</f>
        <v>0</v>
      </c>
      <c r="AJ37" s="171">
        <f>$E37*(1+'Growth rates'!AK36)</f>
        <v>0</v>
      </c>
    </row>
    <row r="38" spans="1:36" x14ac:dyDescent="0.25">
      <c r="A38" s="45" t="s">
        <v>1543</v>
      </c>
      <c r="B38" s="45" t="s">
        <v>599</v>
      </c>
      <c r="C38" s="29" t="s">
        <v>1153</v>
      </c>
      <c r="D38" s="46" t="s">
        <v>60</v>
      </c>
      <c r="E38" s="331">
        <f>'CARB heat data summary'!E125</f>
        <v>58081151608861.313</v>
      </c>
      <c r="F38" s="171">
        <f>$E38*(1+'Growth rates'!G37)</f>
        <v>58081151608861.313</v>
      </c>
      <c r="G38" s="171">
        <f>$E38*(1+'Growth rates'!H37)</f>
        <v>58081151608861.313</v>
      </c>
      <c r="H38" s="171">
        <f>$E38*(1+'Growth rates'!I37)</f>
        <v>58081151608861.313</v>
      </c>
      <c r="I38" s="171">
        <f>$E38*(1+'Growth rates'!J37)</f>
        <v>58081151608861.313</v>
      </c>
      <c r="J38" s="171">
        <f>$E38*(1+'Growth rates'!K37)</f>
        <v>58081151608861.313</v>
      </c>
      <c r="K38" s="171">
        <f>$E38*(1+'Growth rates'!L37)</f>
        <v>58081151608861.313</v>
      </c>
      <c r="L38" s="171">
        <f>$E38*(1+'Growth rates'!M37)</f>
        <v>58081151608861.313</v>
      </c>
      <c r="M38" s="171">
        <f>$E38*(1+'Growth rates'!N37)</f>
        <v>58081151608861.313</v>
      </c>
      <c r="N38" s="171">
        <f>$E38*(1+'Growth rates'!O37)</f>
        <v>58081151608861.313</v>
      </c>
      <c r="O38" s="171">
        <f>$E38*(1+'Growth rates'!P37)</f>
        <v>58081151608861.313</v>
      </c>
      <c r="P38" s="171">
        <f>$E38*(1+'Growth rates'!Q37)</f>
        <v>58081151608861.313</v>
      </c>
      <c r="Q38" s="171">
        <f>$E38*(1+'Growth rates'!R37)</f>
        <v>58081151608861.313</v>
      </c>
      <c r="R38" s="171">
        <f>$E38*(1+'Growth rates'!S37)</f>
        <v>58081151608861.313</v>
      </c>
      <c r="S38" s="171">
        <f>$E38*(1+'Growth rates'!T37)</f>
        <v>58081151608861.313</v>
      </c>
      <c r="T38" s="171">
        <f>$E38*(1+'Growth rates'!U37)</f>
        <v>58081151608861.313</v>
      </c>
      <c r="U38" s="171">
        <f>$E38*(1+'Growth rates'!V37)</f>
        <v>58081151608861.313</v>
      </c>
      <c r="V38" s="171">
        <f>$E38*(1+'Growth rates'!W37)</f>
        <v>58081151608861.313</v>
      </c>
      <c r="W38" s="171">
        <f>$E38*(1+'Growth rates'!X37)</f>
        <v>58081151608861.313</v>
      </c>
      <c r="X38" s="171">
        <f>$E38*(1+'Growth rates'!Y37)</f>
        <v>58081151608861.313</v>
      </c>
      <c r="Y38" s="171">
        <f>$E38*(1+'Growth rates'!Z37)</f>
        <v>58081151608861.313</v>
      </c>
      <c r="Z38" s="171">
        <f>$E38*(1+'Growth rates'!AA37)</f>
        <v>58081151608861.313</v>
      </c>
      <c r="AA38" s="171">
        <f>$E38*(1+'Growth rates'!AB37)</f>
        <v>58081151608861.313</v>
      </c>
      <c r="AB38" s="171">
        <f>$E38*(1+'Growth rates'!AC37)</f>
        <v>58081151608861.313</v>
      </c>
      <c r="AC38" s="171">
        <f>$E38*(1+'Growth rates'!AD37)</f>
        <v>58081151608861.313</v>
      </c>
      <c r="AD38" s="171">
        <f>$E38*(1+'Growth rates'!AE37)</f>
        <v>58081151608861.313</v>
      </c>
      <c r="AE38" s="171">
        <f>$E38*(1+'Growth rates'!AF37)</f>
        <v>40220292755431.219</v>
      </c>
      <c r="AF38" s="171">
        <f>$E38*(1+'Growth rates'!AG37)</f>
        <v>43792464526117.656</v>
      </c>
      <c r="AG38" s="171">
        <f>$E38*(1+'Growth rates'!AH37)</f>
        <v>40220292755431.531</v>
      </c>
      <c r="AH38" s="171">
        <f>$E38*(1+'Growth rates'!AI37)</f>
        <v>36648120984745.414</v>
      </c>
      <c r="AI38" s="171">
        <f>$E38*(1+'Growth rates'!AJ37)</f>
        <v>33075949214059.289</v>
      </c>
      <c r="AJ38" s="171">
        <f>$E38*(1+'Growth rates'!AK37)</f>
        <v>29503777443373.168</v>
      </c>
    </row>
    <row r="39" spans="1:36" x14ac:dyDescent="0.25">
      <c r="A39" s="45" t="s">
        <v>1543</v>
      </c>
      <c r="B39" s="45" t="s">
        <v>599</v>
      </c>
      <c r="C39" s="29" t="s">
        <v>1153</v>
      </c>
      <c r="D39" s="46" t="s">
        <v>61</v>
      </c>
      <c r="E39" s="331">
        <f>'CARB heat data summary'!E126</f>
        <v>0</v>
      </c>
      <c r="F39" s="171">
        <f>$E39*(1+'Growth rates'!G38)</f>
        <v>0</v>
      </c>
      <c r="G39" s="171">
        <f>$E39*(1+'Growth rates'!H38)</f>
        <v>0</v>
      </c>
      <c r="H39" s="171">
        <f>$E39*(1+'Growth rates'!I38)</f>
        <v>0</v>
      </c>
      <c r="I39" s="171">
        <f>$E39*(1+'Growth rates'!J38)</f>
        <v>0</v>
      </c>
      <c r="J39" s="171">
        <f>$E39*(1+'Growth rates'!K38)</f>
        <v>0</v>
      </c>
      <c r="K39" s="171">
        <f>$E39*(1+'Growth rates'!L38)</f>
        <v>0</v>
      </c>
      <c r="L39" s="171">
        <f>$E39*(1+'Growth rates'!M38)</f>
        <v>0</v>
      </c>
      <c r="M39" s="171">
        <f>$E39*(1+'Growth rates'!N38)</f>
        <v>0</v>
      </c>
      <c r="N39" s="171">
        <f>$E39*(1+'Growth rates'!O38)</f>
        <v>0</v>
      </c>
      <c r="O39" s="171">
        <f>$E39*(1+'Growth rates'!P38)</f>
        <v>0</v>
      </c>
      <c r="P39" s="171">
        <f>$E39*(1+'Growth rates'!Q38)</f>
        <v>0</v>
      </c>
      <c r="Q39" s="171">
        <f>$E39*(1+'Growth rates'!R38)</f>
        <v>0</v>
      </c>
      <c r="R39" s="171">
        <f>$E39*(1+'Growth rates'!S38)</f>
        <v>0</v>
      </c>
      <c r="S39" s="171">
        <f>$E39*(1+'Growth rates'!T38)</f>
        <v>0</v>
      </c>
      <c r="T39" s="171">
        <f>$E39*(1+'Growth rates'!U38)</f>
        <v>0</v>
      </c>
      <c r="U39" s="171">
        <f>$E39*(1+'Growth rates'!V38)</f>
        <v>0</v>
      </c>
      <c r="V39" s="171">
        <f>$E39*(1+'Growth rates'!W38)</f>
        <v>0</v>
      </c>
      <c r="W39" s="171">
        <f>$E39*(1+'Growth rates'!X38)</f>
        <v>0</v>
      </c>
      <c r="X39" s="171">
        <f>$E39*(1+'Growth rates'!Y38)</f>
        <v>0</v>
      </c>
      <c r="Y39" s="171">
        <f>$E39*(1+'Growth rates'!Z38)</f>
        <v>0</v>
      </c>
      <c r="Z39" s="171">
        <f>$E39*(1+'Growth rates'!AA38)</f>
        <v>0</v>
      </c>
      <c r="AA39" s="171">
        <f>$E39*(1+'Growth rates'!AB38)</f>
        <v>0</v>
      </c>
      <c r="AB39" s="171">
        <f>$E39*(1+'Growth rates'!AC38)</f>
        <v>0</v>
      </c>
      <c r="AC39" s="171">
        <f>$E39*(1+'Growth rates'!AD38)</f>
        <v>0</v>
      </c>
      <c r="AD39" s="171">
        <f>$E39*(1+'Growth rates'!AE38)</f>
        <v>0</v>
      </c>
      <c r="AE39" s="171">
        <f>$E39*(1+'Growth rates'!AF38)</f>
        <v>0</v>
      </c>
      <c r="AF39" s="171">
        <f>$E39*(1+'Growth rates'!AG38)</f>
        <v>0</v>
      </c>
      <c r="AG39" s="171">
        <f>$E39*(1+'Growth rates'!AH38)</f>
        <v>0</v>
      </c>
      <c r="AH39" s="171">
        <f>$E39*(1+'Growth rates'!AI38)</f>
        <v>0</v>
      </c>
      <c r="AI39" s="171">
        <f>$E39*(1+'Growth rates'!AJ38)</f>
        <v>0</v>
      </c>
      <c r="AJ39" s="171">
        <f>$E39*(1+'Growth rates'!AK38)</f>
        <v>0</v>
      </c>
    </row>
    <row r="40" spans="1:36" x14ac:dyDescent="0.25">
      <c r="A40" s="45" t="s">
        <v>1543</v>
      </c>
      <c r="B40" s="45" t="s">
        <v>599</v>
      </c>
      <c r="C40" s="29" t="s">
        <v>1153</v>
      </c>
      <c r="D40" s="46" t="s">
        <v>62</v>
      </c>
      <c r="E40" s="331">
        <f>'CARB heat data summary'!E127</f>
        <v>0</v>
      </c>
      <c r="F40" s="171">
        <f>$E40*(1+'Growth rates'!G39)</f>
        <v>0</v>
      </c>
      <c r="G40" s="171">
        <f>$E40*(1+'Growth rates'!H39)</f>
        <v>0</v>
      </c>
      <c r="H40" s="171">
        <f>$E40*(1+'Growth rates'!I39)</f>
        <v>0</v>
      </c>
      <c r="I40" s="171">
        <f>$E40*(1+'Growth rates'!J39)</f>
        <v>0</v>
      </c>
      <c r="J40" s="171">
        <f>$E40*(1+'Growth rates'!K39)</f>
        <v>0</v>
      </c>
      <c r="K40" s="171">
        <f>$E40*(1+'Growth rates'!L39)</f>
        <v>0</v>
      </c>
      <c r="L40" s="171">
        <f>$E40*(1+'Growth rates'!M39)</f>
        <v>0</v>
      </c>
      <c r="M40" s="171">
        <f>$E40*(1+'Growth rates'!N39)</f>
        <v>0</v>
      </c>
      <c r="N40" s="171">
        <f>$E40*(1+'Growth rates'!O39)</f>
        <v>0</v>
      </c>
      <c r="O40" s="171">
        <f>$E40*(1+'Growth rates'!P39)</f>
        <v>0</v>
      </c>
      <c r="P40" s="171">
        <f>$E40*(1+'Growth rates'!Q39)</f>
        <v>0</v>
      </c>
      <c r="Q40" s="171">
        <f>$E40*(1+'Growth rates'!R39)</f>
        <v>0</v>
      </c>
      <c r="R40" s="171">
        <f>$E40*(1+'Growth rates'!S39)</f>
        <v>0</v>
      </c>
      <c r="S40" s="171">
        <f>$E40*(1+'Growth rates'!T39)</f>
        <v>0</v>
      </c>
      <c r="T40" s="171">
        <f>$E40*(1+'Growth rates'!U39)</f>
        <v>0</v>
      </c>
      <c r="U40" s="171">
        <f>$E40*(1+'Growth rates'!V39)</f>
        <v>0</v>
      </c>
      <c r="V40" s="171">
        <f>$E40*(1+'Growth rates'!W39)</f>
        <v>0</v>
      </c>
      <c r="W40" s="171">
        <f>$E40*(1+'Growth rates'!X39)</f>
        <v>0</v>
      </c>
      <c r="X40" s="171">
        <f>$E40*(1+'Growth rates'!Y39)</f>
        <v>0</v>
      </c>
      <c r="Y40" s="171">
        <f>$E40*(1+'Growth rates'!Z39)</f>
        <v>0</v>
      </c>
      <c r="Z40" s="171">
        <f>$E40*(1+'Growth rates'!AA39)</f>
        <v>0</v>
      </c>
      <c r="AA40" s="171">
        <f>$E40*(1+'Growth rates'!AB39)</f>
        <v>0</v>
      </c>
      <c r="AB40" s="171">
        <f>$E40*(1+'Growth rates'!AC39)</f>
        <v>0</v>
      </c>
      <c r="AC40" s="171">
        <f>$E40*(1+'Growth rates'!AD39)</f>
        <v>0</v>
      </c>
      <c r="AD40" s="171">
        <f>$E40*(1+'Growth rates'!AE39)</f>
        <v>0</v>
      </c>
      <c r="AE40" s="171">
        <f>$E40*(1+'Growth rates'!AF39)</f>
        <v>0</v>
      </c>
      <c r="AF40" s="171">
        <f>$E40*(1+'Growth rates'!AG39)</f>
        <v>0</v>
      </c>
      <c r="AG40" s="171">
        <f>$E40*(1+'Growth rates'!AH39)</f>
        <v>0</v>
      </c>
      <c r="AH40" s="171">
        <f>$E40*(1+'Growth rates'!AI39)</f>
        <v>0</v>
      </c>
      <c r="AI40" s="171">
        <f>$E40*(1+'Growth rates'!AJ39)</f>
        <v>0</v>
      </c>
      <c r="AJ40" s="171">
        <f>$E40*(1+'Growth rates'!AK39)</f>
        <v>0</v>
      </c>
    </row>
    <row r="41" spans="1:36" x14ac:dyDescent="0.25">
      <c r="A41" s="45" t="s">
        <v>1543</v>
      </c>
      <c r="B41" s="45" t="s">
        <v>599</v>
      </c>
      <c r="C41" s="29" t="s">
        <v>1153</v>
      </c>
      <c r="D41" s="46" t="s">
        <v>63</v>
      </c>
      <c r="E41" s="331">
        <f>'CARB heat data summary'!E128</f>
        <v>0</v>
      </c>
      <c r="F41" s="171">
        <f>$E41*(1+'Growth rates'!G40)</f>
        <v>0</v>
      </c>
      <c r="G41" s="171">
        <f>$E41*(1+'Growth rates'!H40)</f>
        <v>0</v>
      </c>
      <c r="H41" s="171">
        <f>$E41*(1+'Growth rates'!I40)</f>
        <v>0</v>
      </c>
      <c r="I41" s="171">
        <f>$E41*(1+'Growth rates'!J40)</f>
        <v>0</v>
      </c>
      <c r="J41" s="171">
        <f>$E41*(1+'Growth rates'!K40)</f>
        <v>0</v>
      </c>
      <c r="K41" s="171">
        <f>$E41*(1+'Growth rates'!L40)</f>
        <v>0</v>
      </c>
      <c r="L41" s="171">
        <f>$E41*(1+'Growth rates'!M40)</f>
        <v>0</v>
      </c>
      <c r="M41" s="171">
        <f>$E41*(1+'Growth rates'!N40)</f>
        <v>0</v>
      </c>
      <c r="N41" s="171">
        <f>$E41*(1+'Growth rates'!O40)</f>
        <v>0</v>
      </c>
      <c r="O41" s="171">
        <f>$E41*(1+'Growth rates'!P40)</f>
        <v>0</v>
      </c>
      <c r="P41" s="171">
        <f>$E41*(1+'Growth rates'!Q40)</f>
        <v>0</v>
      </c>
      <c r="Q41" s="171">
        <f>$E41*(1+'Growth rates'!R40)</f>
        <v>0</v>
      </c>
      <c r="R41" s="171">
        <f>$E41*(1+'Growth rates'!S40)</f>
        <v>0</v>
      </c>
      <c r="S41" s="171">
        <f>$E41*(1+'Growth rates'!T40)</f>
        <v>0</v>
      </c>
      <c r="T41" s="171">
        <f>$E41*(1+'Growth rates'!U40)</f>
        <v>0</v>
      </c>
      <c r="U41" s="171">
        <f>$E41*(1+'Growth rates'!V40)</f>
        <v>0</v>
      </c>
      <c r="V41" s="171">
        <f>$E41*(1+'Growth rates'!W40)</f>
        <v>0</v>
      </c>
      <c r="W41" s="171">
        <f>$E41*(1+'Growth rates'!X40)</f>
        <v>0</v>
      </c>
      <c r="X41" s="171">
        <f>$E41*(1+'Growth rates'!Y40)</f>
        <v>0</v>
      </c>
      <c r="Y41" s="171">
        <f>$E41*(1+'Growth rates'!Z40)</f>
        <v>0</v>
      </c>
      <c r="Z41" s="171">
        <f>$E41*(1+'Growth rates'!AA40)</f>
        <v>0</v>
      </c>
      <c r="AA41" s="171">
        <f>$E41*(1+'Growth rates'!AB40)</f>
        <v>0</v>
      </c>
      <c r="AB41" s="171">
        <f>$E41*(1+'Growth rates'!AC40)</f>
        <v>0</v>
      </c>
      <c r="AC41" s="171">
        <f>$E41*(1+'Growth rates'!AD40)</f>
        <v>0</v>
      </c>
      <c r="AD41" s="171">
        <f>$E41*(1+'Growth rates'!AE40)</f>
        <v>0</v>
      </c>
      <c r="AE41" s="171">
        <f>$E41*(1+'Growth rates'!AF40)</f>
        <v>0</v>
      </c>
      <c r="AF41" s="171">
        <f>$E41*(1+'Growth rates'!AG40)</f>
        <v>0</v>
      </c>
      <c r="AG41" s="171">
        <f>$E41*(1+'Growth rates'!AH40)</f>
        <v>0</v>
      </c>
      <c r="AH41" s="171">
        <f>$E41*(1+'Growth rates'!AI40)</f>
        <v>0</v>
      </c>
      <c r="AI41" s="171">
        <f>$E41*(1+'Growth rates'!AJ40)</f>
        <v>0</v>
      </c>
      <c r="AJ41" s="171">
        <f>$E41*(1+'Growth rates'!AK40)</f>
        <v>0</v>
      </c>
    </row>
    <row r="42" spans="1:36" x14ac:dyDescent="0.25">
      <c r="A42" s="45" t="s">
        <v>1543</v>
      </c>
      <c r="B42" s="45" t="s">
        <v>599</v>
      </c>
      <c r="C42" s="29" t="s">
        <v>1153</v>
      </c>
      <c r="D42" s="46" t="s">
        <v>64</v>
      </c>
      <c r="E42" s="331">
        <f>'CARB heat data summary'!E129</f>
        <v>37156211489207.195</v>
      </c>
      <c r="F42" s="171">
        <f>$E42*(1+'Growth rates'!G41)</f>
        <v>35775799046902.703</v>
      </c>
      <c r="G42" s="171">
        <f>$E42*(1+'Growth rates'!H41)</f>
        <v>34876994236677.473</v>
      </c>
      <c r="H42" s="171">
        <f>$E42*(1+'Growth rates'!I41)</f>
        <v>33978189426452.25</v>
      </c>
      <c r="I42" s="171">
        <f>$E42*(1+'Growth rates'!J41)</f>
        <v>33079384616227.027</v>
      </c>
      <c r="J42" s="171">
        <f>$E42*(1+'Growth rates'!K41)</f>
        <v>32180579806001.801</v>
      </c>
      <c r="K42" s="171">
        <f>$E42*(1+'Growth rates'!L41)</f>
        <v>31281774995776.57</v>
      </c>
      <c r="L42" s="171">
        <f>$E42*(1+'Growth rates'!M41)</f>
        <v>30382970185551.348</v>
      </c>
      <c r="M42" s="171">
        <f>$E42*(1+'Growth rates'!N41)</f>
        <v>29484165375326.125</v>
      </c>
      <c r="N42" s="171">
        <f>$E42*(1+'Growth rates'!O41)</f>
        <v>28585360565100.898</v>
      </c>
      <c r="O42" s="171">
        <f>$E42*(1+'Growth rates'!P41)</f>
        <v>27686555754875.668</v>
      </c>
      <c r="P42" s="171">
        <f>$E42*(1+'Growth rates'!Q41)</f>
        <v>26787750944650.445</v>
      </c>
      <c r="Q42" s="171">
        <f>$E42*(1+'Growth rates'!R41)</f>
        <v>25888946134425.223</v>
      </c>
      <c r="R42" s="171">
        <f>$E42*(1+'Growth rates'!S41)</f>
        <v>24990141324199.996</v>
      </c>
      <c r="S42" s="171">
        <f>$E42*(1+'Growth rates'!T41)</f>
        <v>24091336513974.766</v>
      </c>
      <c r="T42" s="171">
        <f>$E42*(1+'Growth rates'!U41)</f>
        <v>23192531703749.543</v>
      </c>
      <c r="U42" s="171">
        <f>$E42*(1+'Growth rates'!V41)</f>
        <v>22293726893524.32</v>
      </c>
      <c r="V42" s="171">
        <f>$E42*(1+'Growth rates'!W41)</f>
        <v>22293726893524.32</v>
      </c>
      <c r="W42" s="171">
        <f>$E42*(1+'Growth rates'!X41)</f>
        <v>22293726893524.32</v>
      </c>
      <c r="X42" s="171">
        <f>$E42*(1+'Growth rates'!Y41)</f>
        <v>22293726893524.32</v>
      </c>
      <c r="Y42" s="171">
        <f>$E42*(1+'Growth rates'!Z41)</f>
        <v>22293726893524.32</v>
      </c>
      <c r="Z42" s="171">
        <f>$E42*(1+'Growth rates'!AA41)</f>
        <v>22293726893524.32</v>
      </c>
      <c r="AA42" s="171">
        <f>$E42*(1+'Growth rates'!AB41)</f>
        <v>22293726893524.32</v>
      </c>
      <c r="AB42" s="171">
        <f>$E42*(1+'Growth rates'!AC41)</f>
        <v>22293726893524.32</v>
      </c>
      <c r="AC42" s="171">
        <f>$E42*(1+'Growth rates'!AD41)</f>
        <v>22293726893524.32</v>
      </c>
      <c r="AD42" s="171">
        <f>$E42*(1+'Growth rates'!AE41)</f>
        <v>22293726893524.32</v>
      </c>
      <c r="AE42" s="171">
        <f>$E42*(1+'Growth rates'!AF41)</f>
        <v>22293726893524.32</v>
      </c>
      <c r="AF42" s="171">
        <f>$E42*(1+'Growth rates'!AG41)</f>
        <v>22293726893524.32</v>
      </c>
      <c r="AG42" s="171">
        <f>$E42*(1+'Growth rates'!AH41)</f>
        <v>22293726893524.32</v>
      </c>
      <c r="AH42" s="171">
        <f>$E42*(1+'Growth rates'!AI41)</f>
        <v>22293726893524.32</v>
      </c>
      <c r="AI42" s="171">
        <f>$E42*(1+'Growth rates'!AJ41)</f>
        <v>22293726893524.32</v>
      </c>
      <c r="AJ42" s="171">
        <f>$E42*(1+'Growth rates'!AK41)</f>
        <v>22293726893524.32</v>
      </c>
    </row>
    <row r="43" spans="1:36" x14ac:dyDescent="0.25">
      <c r="A43" s="45" t="s">
        <v>1543</v>
      </c>
      <c r="B43" s="45" t="s">
        <v>599</v>
      </c>
      <c r="C43" s="29" t="s">
        <v>1153</v>
      </c>
      <c r="D43" s="315" t="s">
        <v>65</v>
      </c>
      <c r="E43" s="331">
        <f>'CARB heat data summary'!E130</f>
        <v>0</v>
      </c>
      <c r="F43" s="171">
        <f>$E43*(1+'Growth rates'!G42)</f>
        <v>0</v>
      </c>
      <c r="G43" s="171">
        <f>$E43*(1+'Growth rates'!H42)</f>
        <v>0</v>
      </c>
      <c r="H43" s="171">
        <f>$E43*(1+'Growth rates'!I42)</f>
        <v>0</v>
      </c>
      <c r="I43" s="171">
        <f>$E43*(1+'Growth rates'!J42)</f>
        <v>0</v>
      </c>
      <c r="J43" s="171">
        <f>$E43*(1+'Growth rates'!K42)</f>
        <v>0</v>
      </c>
      <c r="K43" s="171">
        <f>$E43*(1+'Growth rates'!L42)</f>
        <v>0</v>
      </c>
      <c r="L43" s="171">
        <f>$E43*(1+'Growth rates'!M42)</f>
        <v>0</v>
      </c>
      <c r="M43" s="171">
        <f>$E43*(1+'Growth rates'!N42)</f>
        <v>0</v>
      </c>
      <c r="N43" s="171">
        <f>$E43*(1+'Growth rates'!O42)</f>
        <v>0</v>
      </c>
      <c r="O43" s="171">
        <f>$E43*(1+'Growth rates'!P42)</f>
        <v>0</v>
      </c>
      <c r="P43" s="171">
        <f>$E43*(1+'Growth rates'!Q42)</f>
        <v>0</v>
      </c>
      <c r="Q43" s="171">
        <f>$E43*(1+'Growth rates'!R42)</f>
        <v>0</v>
      </c>
      <c r="R43" s="171">
        <f>$E43*(1+'Growth rates'!S42)</f>
        <v>0</v>
      </c>
      <c r="S43" s="171">
        <f>$E43*(1+'Growth rates'!T42)</f>
        <v>0</v>
      </c>
      <c r="T43" s="171">
        <f>$E43*(1+'Growth rates'!U42)</f>
        <v>0</v>
      </c>
      <c r="U43" s="171">
        <f>$E43*(1+'Growth rates'!V42)</f>
        <v>0</v>
      </c>
      <c r="V43" s="171">
        <f>$E43*(1+'Growth rates'!W42)</f>
        <v>0</v>
      </c>
      <c r="W43" s="171">
        <f>$E43*(1+'Growth rates'!X42)</f>
        <v>0</v>
      </c>
      <c r="X43" s="171">
        <f>$E43*(1+'Growth rates'!Y42)</f>
        <v>0</v>
      </c>
      <c r="Y43" s="171">
        <f>$E43*(1+'Growth rates'!Z42)</f>
        <v>0</v>
      </c>
      <c r="Z43" s="171">
        <f>$E43*(1+'Growth rates'!AA42)</f>
        <v>0</v>
      </c>
      <c r="AA43" s="171">
        <f>$E43*(1+'Growth rates'!AB42)</f>
        <v>0</v>
      </c>
      <c r="AB43" s="171">
        <f>$E43*(1+'Growth rates'!AC42)</f>
        <v>0</v>
      </c>
      <c r="AC43" s="171">
        <f>$E43*(1+'Growth rates'!AD42)</f>
        <v>0</v>
      </c>
      <c r="AD43" s="171">
        <f>$E43*(1+'Growth rates'!AE42)</f>
        <v>0</v>
      </c>
      <c r="AE43" s="171">
        <f>$E43*(1+'Growth rates'!AF42)</f>
        <v>0</v>
      </c>
      <c r="AF43" s="171">
        <f>$E43*(1+'Growth rates'!AG42)</f>
        <v>0</v>
      </c>
      <c r="AG43" s="171">
        <f>$E43*(1+'Growth rates'!AH42)</f>
        <v>0</v>
      </c>
      <c r="AH43" s="171">
        <f>$E43*(1+'Growth rates'!AI42)</f>
        <v>0</v>
      </c>
      <c r="AI43" s="171">
        <f>$E43*(1+'Growth rates'!AJ42)</f>
        <v>0</v>
      </c>
      <c r="AJ43" s="171">
        <f>$E43*(1+'Growth rates'!AK42)</f>
        <v>0</v>
      </c>
    </row>
    <row r="44" spans="1:36" x14ac:dyDescent="0.25">
      <c r="A44" s="45" t="s">
        <v>1543</v>
      </c>
      <c r="B44" s="45" t="s">
        <v>599</v>
      </c>
      <c r="C44" s="29" t="s">
        <v>1153</v>
      </c>
      <c r="D44" s="46" t="s">
        <v>66</v>
      </c>
      <c r="E44" s="331">
        <f>'CARB heat data summary'!E131</f>
        <v>0</v>
      </c>
      <c r="F44" s="171">
        <f>$E44*(1+'Growth rates'!G43)</f>
        <v>0</v>
      </c>
      <c r="G44" s="171">
        <f>$E44*(1+'Growth rates'!H43)</f>
        <v>0</v>
      </c>
      <c r="H44" s="171">
        <f>$E44*(1+'Growth rates'!I43)</f>
        <v>0</v>
      </c>
      <c r="I44" s="171">
        <f>$E44*(1+'Growth rates'!J43)</f>
        <v>0</v>
      </c>
      <c r="J44" s="171">
        <f>$E44*(1+'Growth rates'!K43)</f>
        <v>0</v>
      </c>
      <c r="K44" s="171">
        <f>$E44*(1+'Growth rates'!L43)</f>
        <v>0</v>
      </c>
      <c r="L44" s="171">
        <f>$E44*(1+'Growth rates'!M43)</f>
        <v>0</v>
      </c>
      <c r="M44" s="171">
        <f>$E44*(1+'Growth rates'!N43)</f>
        <v>0</v>
      </c>
      <c r="N44" s="171">
        <f>$E44*(1+'Growth rates'!O43)</f>
        <v>0</v>
      </c>
      <c r="O44" s="171">
        <f>$E44*(1+'Growth rates'!P43)</f>
        <v>0</v>
      </c>
      <c r="P44" s="171">
        <f>$E44*(1+'Growth rates'!Q43)</f>
        <v>0</v>
      </c>
      <c r="Q44" s="171">
        <f>$E44*(1+'Growth rates'!R43)</f>
        <v>0</v>
      </c>
      <c r="R44" s="171">
        <f>$E44*(1+'Growth rates'!S43)</f>
        <v>0</v>
      </c>
      <c r="S44" s="171">
        <f>$E44*(1+'Growth rates'!T43)</f>
        <v>0</v>
      </c>
      <c r="T44" s="171">
        <f>$E44*(1+'Growth rates'!U43)</f>
        <v>0</v>
      </c>
      <c r="U44" s="171">
        <f>$E44*(1+'Growth rates'!V43)</f>
        <v>0</v>
      </c>
      <c r="V44" s="171">
        <f>$E44*(1+'Growth rates'!W43)</f>
        <v>0</v>
      </c>
      <c r="W44" s="171">
        <f>$E44*(1+'Growth rates'!X43)</f>
        <v>0</v>
      </c>
      <c r="X44" s="171">
        <f>$E44*(1+'Growth rates'!Y43)</f>
        <v>0</v>
      </c>
      <c r="Y44" s="171">
        <f>$E44*(1+'Growth rates'!Z43)</f>
        <v>0</v>
      </c>
      <c r="Z44" s="171">
        <f>$E44*(1+'Growth rates'!AA43)</f>
        <v>0</v>
      </c>
      <c r="AA44" s="171">
        <f>$E44*(1+'Growth rates'!AB43)</f>
        <v>0</v>
      </c>
      <c r="AB44" s="171">
        <f>$E44*(1+'Growth rates'!AC43)</f>
        <v>0</v>
      </c>
      <c r="AC44" s="171">
        <f>$E44*(1+'Growth rates'!AD43)</f>
        <v>0</v>
      </c>
      <c r="AD44" s="171">
        <f>$E44*(1+'Growth rates'!AE43)</f>
        <v>0</v>
      </c>
      <c r="AE44" s="171">
        <f>$E44*(1+'Growth rates'!AF43)</f>
        <v>0</v>
      </c>
      <c r="AF44" s="171">
        <f>$E44*(1+'Growth rates'!AG43)</f>
        <v>0</v>
      </c>
      <c r="AG44" s="171">
        <f>$E44*(1+'Growth rates'!AH43)</f>
        <v>0</v>
      </c>
      <c r="AH44" s="171">
        <f>$E44*(1+'Growth rates'!AI43)</f>
        <v>0</v>
      </c>
      <c r="AI44" s="171">
        <f>$E44*(1+'Growth rates'!AJ43)</f>
        <v>0</v>
      </c>
      <c r="AJ44" s="171">
        <f>$E44*(1+'Growth rates'!AK43)</f>
        <v>0</v>
      </c>
    </row>
    <row r="45" spans="1:36" x14ac:dyDescent="0.25">
      <c r="A45" s="45" t="s">
        <v>1543</v>
      </c>
      <c r="B45" s="45" t="s">
        <v>599</v>
      </c>
      <c r="C45" s="29" t="s">
        <v>1153</v>
      </c>
      <c r="D45" s="46" t="s">
        <v>67</v>
      </c>
      <c r="E45" s="331">
        <f>'CARB heat data summary'!E132</f>
        <v>0</v>
      </c>
      <c r="F45" s="171">
        <f>$E45*(1+'Growth rates'!G44)</f>
        <v>0</v>
      </c>
      <c r="G45" s="171">
        <f>$E45*(1+'Growth rates'!H44)</f>
        <v>0</v>
      </c>
      <c r="H45" s="171">
        <f>$E45*(1+'Growth rates'!I44)</f>
        <v>0</v>
      </c>
      <c r="I45" s="171">
        <f>$E45*(1+'Growth rates'!J44)</f>
        <v>0</v>
      </c>
      <c r="J45" s="171">
        <f>$E45*(1+'Growth rates'!K44)</f>
        <v>0</v>
      </c>
      <c r="K45" s="171">
        <f>$E45*(1+'Growth rates'!L44)</f>
        <v>0</v>
      </c>
      <c r="L45" s="171">
        <f>$E45*(1+'Growth rates'!M44)</f>
        <v>0</v>
      </c>
      <c r="M45" s="171">
        <f>$E45*(1+'Growth rates'!N44)</f>
        <v>0</v>
      </c>
      <c r="N45" s="171">
        <f>$E45*(1+'Growth rates'!O44)</f>
        <v>0</v>
      </c>
      <c r="O45" s="171">
        <f>$E45*(1+'Growth rates'!P44)</f>
        <v>0</v>
      </c>
      <c r="P45" s="171">
        <f>$E45*(1+'Growth rates'!Q44)</f>
        <v>0</v>
      </c>
      <c r="Q45" s="171">
        <f>$E45*(1+'Growth rates'!R44)</f>
        <v>0</v>
      </c>
      <c r="R45" s="171">
        <f>$E45*(1+'Growth rates'!S44)</f>
        <v>0</v>
      </c>
      <c r="S45" s="171">
        <f>$E45*(1+'Growth rates'!T44)</f>
        <v>0</v>
      </c>
      <c r="T45" s="171">
        <f>$E45*(1+'Growth rates'!U44)</f>
        <v>0</v>
      </c>
      <c r="U45" s="171">
        <f>$E45*(1+'Growth rates'!V44)</f>
        <v>0</v>
      </c>
      <c r="V45" s="171">
        <f>$E45*(1+'Growth rates'!W44)</f>
        <v>0</v>
      </c>
      <c r="W45" s="171">
        <f>$E45*(1+'Growth rates'!X44)</f>
        <v>0</v>
      </c>
      <c r="X45" s="171">
        <f>$E45*(1+'Growth rates'!Y44)</f>
        <v>0</v>
      </c>
      <c r="Y45" s="171">
        <f>$E45*(1+'Growth rates'!Z44)</f>
        <v>0</v>
      </c>
      <c r="Z45" s="171">
        <f>$E45*(1+'Growth rates'!AA44)</f>
        <v>0</v>
      </c>
      <c r="AA45" s="171">
        <f>$E45*(1+'Growth rates'!AB44)</f>
        <v>0</v>
      </c>
      <c r="AB45" s="171">
        <f>$E45*(1+'Growth rates'!AC44)</f>
        <v>0</v>
      </c>
      <c r="AC45" s="171">
        <f>$E45*(1+'Growth rates'!AD44)</f>
        <v>0</v>
      </c>
      <c r="AD45" s="171">
        <f>$E45*(1+'Growth rates'!AE44)</f>
        <v>0</v>
      </c>
      <c r="AE45" s="171">
        <f>$E45*(1+'Growth rates'!AF44)</f>
        <v>0</v>
      </c>
      <c r="AF45" s="171">
        <f>$E45*(1+'Growth rates'!AG44)</f>
        <v>0</v>
      </c>
      <c r="AG45" s="171">
        <f>$E45*(1+'Growth rates'!AH44)</f>
        <v>0</v>
      </c>
      <c r="AH45" s="171">
        <f>$E45*(1+'Growth rates'!AI44)</f>
        <v>0</v>
      </c>
      <c r="AI45" s="171">
        <f>$E45*(1+'Growth rates'!AJ44)</f>
        <v>0</v>
      </c>
      <c r="AJ45" s="171">
        <f>$E45*(1+'Growth rates'!AK44)</f>
        <v>0</v>
      </c>
    </row>
    <row r="46" spans="1:36" x14ac:dyDescent="0.25">
      <c r="A46" s="45" t="s">
        <v>1543</v>
      </c>
      <c r="B46" s="45" t="s">
        <v>599</v>
      </c>
      <c r="C46" s="29" t="s">
        <v>1153</v>
      </c>
      <c r="D46" s="198" t="s">
        <v>68</v>
      </c>
      <c r="E46" s="331">
        <f>'CARB heat data summary'!E133</f>
        <v>0</v>
      </c>
      <c r="F46" s="171">
        <f>$E46*(1+'Growth rates'!G45)</f>
        <v>0</v>
      </c>
      <c r="G46" s="171">
        <f>$E46*(1+'Growth rates'!H45)</f>
        <v>0</v>
      </c>
      <c r="H46" s="171">
        <f>$E46*(1+'Growth rates'!I45)</f>
        <v>0</v>
      </c>
      <c r="I46" s="171">
        <f>$E46*(1+'Growth rates'!J45)</f>
        <v>0</v>
      </c>
      <c r="J46" s="171">
        <f>$E46*(1+'Growth rates'!K45)</f>
        <v>0</v>
      </c>
      <c r="K46" s="171">
        <f>$E46*(1+'Growth rates'!L45)</f>
        <v>0</v>
      </c>
      <c r="L46" s="171">
        <f>$E46*(1+'Growth rates'!M45)</f>
        <v>0</v>
      </c>
      <c r="M46" s="171">
        <f>$E46*(1+'Growth rates'!N45)</f>
        <v>0</v>
      </c>
      <c r="N46" s="171">
        <f>$E46*(1+'Growth rates'!O45)</f>
        <v>0</v>
      </c>
      <c r="O46" s="171">
        <f>$E46*(1+'Growth rates'!P45)</f>
        <v>0</v>
      </c>
      <c r="P46" s="171">
        <f>$E46*(1+'Growth rates'!Q45)</f>
        <v>0</v>
      </c>
      <c r="Q46" s="171">
        <f>$E46*(1+'Growth rates'!R45)</f>
        <v>0</v>
      </c>
      <c r="R46" s="171">
        <f>$E46*(1+'Growth rates'!S45)</f>
        <v>0</v>
      </c>
      <c r="S46" s="171">
        <f>$E46*(1+'Growth rates'!T45)</f>
        <v>0</v>
      </c>
      <c r="T46" s="171">
        <f>$E46*(1+'Growth rates'!U45)</f>
        <v>0</v>
      </c>
      <c r="U46" s="171">
        <f>$E46*(1+'Growth rates'!V45)</f>
        <v>0</v>
      </c>
      <c r="V46" s="171">
        <f>$E46*(1+'Growth rates'!W45)</f>
        <v>0</v>
      </c>
      <c r="W46" s="171">
        <f>$E46*(1+'Growth rates'!X45)</f>
        <v>0</v>
      </c>
      <c r="X46" s="171">
        <f>$E46*(1+'Growth rates'!Y45)</f>
        <v>0</v>
      </c>
      <c r="Y46" s="171">
        <f>$E46*(1+'Growth rates'!Z45)</f>
        <v>0</v>
      </c>
      <c r="Z46" s="171">
        <f>$E46*(1+'Growth rates'!AA45)</f>
        <v>0</v>
      </c>
      <c r="AA46" s="171">
        <f>$E46*(1+'Growth rates'!AB45)</f>
        <v>0</v>
      </c>
      <c r="AB46" s="171">
        <f>$E46*(1+'Growth rates'!AC45)</f>
        <v>0</v>
      </c>
      <c r="AC46" s="171">
        <f>$E46*(1+'Growth rates'!AD45)</f>
        <v>0</v>
      </c>
      <c r="AD46" s="171">
        <f>$E46*(1+'Growth rates'!AE45)</f>
        <v>0</v>
      </c>
      <c r="AE46" s="171">
        <f>$E46*(1+'Growth rates'!AF45)</f>
        <v>0</v>
      </c>
      <c r="AF46" s="171">
        <f>$E46*(1+'Growth rates'!AG45)</f>
        <v>0</v>
      </c>
      <c r="AG46" s="171">
        <f>$E46*(1+'Growth rates'!AH45)</f>
        <v>0</v>
      </c>
      <c r="AH46" s="171">
        <f>$E46*(1+'Growth rates'!AI45)</f>
        <v>0</v>
      </c>
      <c r="AI46" s="171">
        <f>$E46*(1+'Growth rates'!AJ45)</f>
        <v>0</v>
      </c>
      <c r="AJ46" s="171">
        <f>$E46*(1+'Growth rates'!AK45)</f>
        <v>0</v>
      </c>
    </row>
    <row r="47" spans="1:36" x14ac:dyDescent="0.25">
      <c r="A47" s="45" t="s">
        <v>1543</v>
      </c>
      <c r="B47" s="45" t="s">
        <v>599</v>
      </c>
      <c r="C47" s="29" t="s">
        <v>1153</v>
      </c>
      <c r="D47" s="46" t="s">
        <v>69</v>
      </c>
      <c r="E47" s="331">
        <f>'CARB heat data summary'!E134</f>
        <v>0</v>
      </c>
      <c r="F47" s="171">
        <f>$E47*(1+'Growth rates'!G46)</f>
        <v>0</v>
      </c>
      <c r="G47" s="171">
        <f>$E47*(1+'Growth rates'!H46)</f>
        <v>0</v>
      </c>
      <c r="H47" s="171">
        <f>$E47*(1+'Growth rates'!I46)</f>
        <v>0</v>
      </c>
      <c r="I47" s="171">
        <f>$E47*(1+'Growth rates'!J46)</f>
        <v>0</v>
      </c>
      <c r="J47" s="171">
        <f>$E47*(1+'Growth rates'!K46)</f>
        <v>0</v>
      </c>
      <c r="K47" s="171">
        <f>$E47*(1+'Growth rates'!L46)</f>
        <v>0</v>
      </c>
      <c r="L47" s="171">
        <f>$E47*(1+'Growth rates'!M46)</f>
        <v>0</v>
      </c>
      <c r="M47" s="171">
        <f>$E47*(1+'Growth rates'!N46)</f>
        <v>0</v>
      </c>
      <c r="N47" s="171">
        <f>$E47*(1+'Growth rates'!O46)</f>
        <v>0</v>
      </c>
      <c r="O47" s="171">
        <f>$E47*(1+'Growth rates'!P46)</f>
        <v>0</v>
      </c>
      <c r="P47" s="171">
        <f>$E47*(1+'Growth rates'!Q46)</f>
        <v>0</v>
      </c>
      <c r="Q47" s="171">
        <f>$E47*(1+'Growth rates'!R46)</f>
        <v>0</v>
      </c>
      <c r="R47" s="171">
        <f>$E47*(1+'Growth rates'!S46)</f>
        <v>0</v>
      </c>
      <c r="S47" s="171">
        <f>$E47*(1+'Growth rates'!T46)</f>
        <v>0</v>
      </c>
      <c r="T47" s="171">
        <f>$E47*(1+'Growth rates'!U46)</f>
        <v>0</v>
      </c>
      <c r="U47" s="171">
        <f>$E47*(1+'Growth rates'!V46)</f>
        <v>0</v>
      </c>
      <c r="V47" s="171">
        <f>$E47*(1+'Growth rates'!W46)</f>
        <v>0</v>
      </c>
      <c r="W47" s="171">
        <f>$E47*(1+'Growth rates'!X46)</f>
        <v>0</v>
      </c>
      <c r="X47" s="171">
        <f>$E47*(1+'Growth rates'!Y46)</f>
        <v>0</v>
      </c>
      <c r="Y47" s="171">
        <f>$E47*(1+'Growth rates'!Z46)</f>
        <v>0</v>
      </c>
      <c r="Z47" s="171">
        <f>$E47*(1+'Growth rates'!AA46)</f>
        <v>0</v>
      </c>
      <c r="AA47" s="171">
        <f>$E47*(1+'Growth rates'!AB46)</f>
        <v>0</v>
      </c>
      <c r="AB47" s="171">
        <f>$E47*(1+'Growth rates'!AC46)</f>
        <v>0</v>
      </c>
      <c r="AC47" s="171">
        <f>$E47*(1+'Growth rates'!AD46)</f>
        <v>0</v>
      </c>
      <c r="AD47" s="171">
        <f>$E47*(1+'Growth rates'!AE46)</f>
        <v>0</v>
      </c>
      <c r="AE47" s="171">
        <f>$E47*(1+'Growth rates'!AF46)</f>
        <v>0</v>
      </c>
      <c r="AF47" s="171">
        <f>$E47*(1+'Growth rates'!AG46)</f>
        <v>0</v>
      </c>
      <c r="AG47" s="171">
        <f>$E47*(1+'Growth rates'!AH46)</f>
        <v>0</v>
      </c>
      <c r="AH47" s="171">
        <f>$E47*(1+'Growth rates'!AI46)</f>
        <v>0</v>
      </c>
      <c r="AI47" s="171">
        <f>$E47*(1+'Growth rates'!AJ46)</f>
        <v>0</v>
      </c>
      <c r="AJ47" s="171">
        <f>$E47*(1+'Growth rates'!AK46)</f>
        <v>0</v>
      </c>
    </row>
    <row r="48" spans="1:36" x14ac:dyDescent="0.25">
      <c r="A48" s="45" t="s">
        <v>1543</v>
      </c>
      <c r="B48" s="45" t="s">
        <v>599</v>
      </c>
      <c r="C48" s="29" t="s">
        <v>1153</v>
      </c>
      <c r="D48" s="46" t="s">
        <v>70</v>
      </c>
      <c r="E48" s="331">
        <f>'CARB heat data summary'!E135</f>
        <v>0</v>
      </c>
      <c r="F48" s="171">
        <f>$E48*(1+'Growth rates'!G47)</f>
        <v>0</v>
      </c>
      <c r="G48" s="171">
        <f>$E48*(1+'Growth rates'!H47)</f>
        <v>0</v>
      </c>
      <c r="H48" s="171">
        <f>$E48*(1+'Growth rates'!I47)</f>
        <v>0</v>
      </c>
      <c r="I48" s="171">
        <f>$E48*(1+'Growth rates'!J47)</f>
        <v>0</v>
      </c>
      <c r="J48" s="171">
        <f>$E48*(1+'Growth rates'!K47)</f>
        <v>0</v>
      </c>
      <c r="K48" s="171">
        <f>$E48*(1+'Growth rates'!L47)</f>
        <v>0</v>
      </c>
      <c r="L48" s="171">
        <f>$E48*(1+'Growth rates'!M47)</f>
        <v>0</v>
      </c>
      <c r="M48" s="171">
        <f>$E48*(1+'Growth rates'!N47)</f>
        <v>0</v>
      </c>
      <c r="N48" s="171">
        <f>$E48*(1+'Growth rates'!O47)</f>
        <v>0</v>
      </c>
      <c r="O48" s="171">
        <f>$E48*(1+'Growth rates'!P47)</f>
        <v>0</v>
      </c>
      <c r="P48" s="171">
        <f>$E48*(1+'Growth rates'!Q47)</f>
        <v>0</v>
      </c>
      <c r="Q48" s="171">
        <f>$E48*(1+'Growth rates'!R47)</f>
        <v>0</v>
      </c>
      <c r="R48" s="171">
        <f>$E48*(1+'Growth rates'!S47)</f>
        <v>0</v>
      </c>
      <c r="S48" s="171">
        <f>$E48*(1+'Growth rates'!T47)</f>
        <v>0</v>
      </c>
      <c r="T48" s="171">
        <f>$E48*(1+'Growth rates'!U47)</f>
        <v>0</v>
      </c>
      <c r="U48" s="171">
        <f>$E48*(1+'Growth rates'!V47)</f>
        <v>0</v>
      </c>
      <c r="V48" s="171">
        <f>$E48*(1+'Growth rates'!W47)</f>
        <v>0</v>
      </c>
      <c r="W48" s="171">
        <f>$E48*(1+'Growth rates'!X47)</f>
        <v>0</v>
      </c>
      <c r="X48" s="171">
        <f>$E48*(1+'Growth rates'!Y47)</f>
        <v>0</v>
      </c>
      <c r="Y48" s="171">
        <f>$E48*(1+'Growth rates'!Z47)</f>
        <v>0</v>
      </c>
      <c r="Z48" s="171">
        <f>$E48*(1+'Growth rates'!AA47)</f>
        <v>0</v>
      </c>
      <c r="AA48" s="171">
        <f>$E48*(1+'Growth rates'!AB47)</f>
        <v>0</v>
      </c>
      <c r="AB48" s="171">
        <f>$E48*(1+'Growth rates'!AC47)</f>
        <v>0</v>
      </c>
      <c r="AC48" s="171">
        <f>$E48*(1+'Growth rates'!AD47)</f>
        <v>0</v>
      </c>
      <c r="AD48" s="171">
        <f>$E48*(1+'Growth rates'!AE47)</f>
        <v>0</v>
      </c>
      <c r="AE48" s="171">
        <f>$E48*(1+'Growth rates'!AF47)</f>
        <v>0</v>
      </c>
      <c r="AF48" s="171">
        <f>$E48*(1+'Growth rates'!AG47)</f>
        <v>0</v>
      </c>
      <c r="AG48" s="171">
        <f>$E48*(1+'Growth rates'!AH47)</f>
        <v>0</v>
      </c>
      <c r="AH48" s="171">
        <f>$E48*(1+'Growth rates'!AI47)</f>
        <v>0</v>
      </c>
      <c r="AI48" s="171">
        <f>$E48*(1+'Growth rates'!AJ47)</f>
        <v>0</v>
      </c>
      <c r="AJ48" s="171">
        <f>$E48*(1+'Growth rates'!AK47)</f>
        <v>0</v>
      </c>
    </row>
    <row r="49" spans="1:36" x14ac:dyDescent="0.25">
      <c r="A49" s="45" t="s">
        <v>1543</v>
      </c>
      <c r="B49" s="45" t="s">
        <v>599</v>
      </c>
      <c r="C49" s="29" t="s">
        <v>1153</v>
      </c>
      <c r="D49" s="46" t="s">
        <v>71</v>
      </c>
      <c r="E49" s="331">
        <f>'CARB heat data summary'!E136</f>
        <v>0</v>
      </c>
      <c r="F49" s="171">
        <f>$E49*(1+'Growth rates'!G48)</f>
        <v>0</v>
      </c>
      <c r="G49" s="171">
        <f>$E49*(1+'Growth rates'!H48)</f>
        <v>0</v>
      </c>
      <c r="H49" s="171">
        <f>$E49*(1+'Growth rates'!I48)</f>
        <v>0</v>
      </c>
      <c r="I49" s="171">
        <f>$E49*(1+'Growth rates'!J48)</f>
        <v>0</v>
      </c>
      <c r="J49" s="171">
        <f>$E49*(1+'Growth rates'!K48)</f>
        <v>0</v>
      </c>
      <c r="K49" s="171">
        <f>$E49*(1+'Growth rates'!L48)</f>
        <v>0</v>
      </c>
      <c r="L49" s="171">
        <f>$E49*(1+'Growth rates'!M48)</f>
        <v>0</v>
      </c>
      <c r="M49" s="171">
        <f>$E49*(1+'Growth rates'!N48)</f>
        <v>0</v>
      </c>
      <c r="N49" s="171">
        <f>$E49*(1+'Growth rates'!O48)</f>
        <v>0</v>
      </c>
      <c r="O49" s="171">
        <f>$E49*(1+'Growth rates'!P48)</f>
        <v>0</v>
      </c>
      <c r="P49" s="171">
        <f>$E49*(1+'Growth rates'!Q48)</f>
        <v>0</v>
      </c>
      <c r="Q49" s="171">
        <f>$E49*(1+'Growth rates'!R48)</f>
        <v>0</v>
      </c>
      <c r="R49" s="171">
        <f>$E49*(1+'Growth rates'!S48)</f>
        <v>0</v>
      </c>
      <c r="S49" s="171">
        <f>$E49*(1+'Growth rates'!T48)</f>
        <v>0</v>
      </c>
      <c r="T49" s="171">
        <f>$E49*(1+'Growth rates'!U48)</f>
        <v>0</v>
      </c>
      <c r="U49" s="171">
        <f>$E49*(1+'Growth rates'!V48)</f>
        <v>0</v>
      </c>
      <c r="V49" s="171">
        <f>$E49*(1+'Growth rates'!W48)</f>
        <v>0</v>
      </c>
      <c r="W49" s="171">
        <f>$E49*(1+'Growth rates'!X48)</f>
        <v>0</v>
      </c>
      <c r="X49" s="171">
        <f>$E49*(1+'Growth rates'!Y48)</f>
        <v>0</v>
      </c>
      <c r="Y49" s="171">
        <f>$E49*(1+'Growth rates'!Z48)</f>
        <v>0</v>
      </c>
      <c r="Z49" s="171">
        <f>$E49*(1+'Growth rates'!AA48)</f>
        <v>0</v>
      </c>
      <c r="AA49" s="171">
        <f>$E49*(1+'Growth rates'!AB48)</f>
        <v>0</v>
      </c>
      <c r="AB49" s="171">
        <f>$E49*(1+'Growth rates'!AC48)</f>
        <v>0</v>
      </c>
      <c r="AC49" s="171">
        <f>$E49*(1+'Growth rates'!AD48)</f>
        <v>0</v>
      </c>
      <c r="AD49" s="171">
        <f>$E49*(1+'Growth rates'!AE48)</f>
        <v>0</v>
      </c>
      <c r="AE49" s="171">
        <f>$E49*(1+'Growth rates'!AF48)</f>
        <v>0</v>
      </c>
      <c r="AF49" s="171">
        <f>$E49*(1+'Growth rates'!AG48)</f>
        <v>0</v>
      </c>
      <c r="AG49" s="171">
        <f>$E49*(1+'Growth rates'!AH48)</f>
        <v>0</v>
      </c>
      <c r="AH49" s="171">
        <f>$E49*(1+'Growth rates'!AI48)</f>
        <v>0</v>
      </c>
      <c r="AI49" s="171">
        <f>$E49*(1+'Growth rates'!AJ48)</f>
        <v>0</v>
      </c>
      <c r="AJ49" s="171">
        <f>$E49*(1+'Growth rates'!AK48)</f>
        <v>0</v>
      </c>
    </row>
    <row r="50" spans="1:36" x14ac:dyDescent="0.25">
      <c r="A50" s="45" t="s">
        <v>1543</v>
      </c>
      <c r="B50" s="45" t="s">
        <v>599</v>
      </c>
      <c r="C50" s="29" t="s">
        <v>1153</v>
      </c>
      <c r="D50" s="198" t="s">
        <v>72</v>
      </c>
      <c r="E50" s="331">
        <f>'CARB heat data summary'!E137</f>
        <v>0</v>
      </c>
      <c r="F50" s="171">
        <f>$E50*(1+'Growth rates'!G49)</f>
        <v>0</v>
      </c>
      <c r="G50" s="171">
        <f>$E50*(1+'Growth rates'!H49)</f>
        <v>0</v>
      </c>
      <c r="H50" s="171">
        <f>$E50*(1+'Growth rates'!I49)</f>
        <v>0</v>
      </c>
      <c r="I50" s="171">
        <f>$E50*(1+'Growth rates'!J49)</f>
        <v>0</v>
      </c>
      <c r="J50" s="171">
        <f>$E50*(1+'Growth rates'!K49)</f>
        <v>0</v>
      </c>
      <c r="K50" s="171">
        <f>$E50*(1+'Growth rates'!L49)</f>
        <v>0</v>
      </c>
      <c r="L50" s="171">
        <f>$E50*(1+'Growth rates'!M49)</f>
        <v>0</v>
      </c>
      <c r="M50" s="171">
        <f>$E50*(1+'Growth rates'!N49)</f>
        <v>0</v>
      </c>
      <c r="N50" s="171">
        <f>$E50*(1+'Growth rates'!O49)</f>
        <v>0</v>
      </c>
      <c r="O50" s="171">
        <f>$E50*(1+'Growth rates'!P49)</f>
        <v>0</v>
      </c>
      <c r="P50" s="171">
        <f>$E50*(1+'Growth rates'!Q49)</f>
        <v>0</v>
      </c>
      <c r="Q50" s="171">
        <f>$E50*(1+'Growth rates'!R49)</f>
        <v>0</v>
      </c>
      <c r="R50" s="171">
        <f>$E50*(1+'Growth rates'!S49)</f>
        <v>0</v>
      </c>
      <c r="S50" s="171">
        <f>$E50*(1+'Growth rates'!T49)</f>
        <v>0</v>
      </c>
      <c r="T50" s="171">
        <f>$E50*(1+'Growth rates'!U49)</f>
        <v>0</v>
      </c>
      <c r="U50" s="171">
        <f>$E50*(1+'Growth rates'!V49)</f>
        <v>0</v>
      </c>
      <c r="V50" s="171">
        <f>$E50*(1+'Growth rates'!W49)</f>
        <v>0</v>
      </c>
      <c r="W50" s="171">
        <f>$E50*(1+'Growth rates'!X49)</f>
        <v>0</v>
      </c>
      <c r="X50" s="171">
        <f>$E50*(1+'Growth rates'!Y49)</f>
        <v>0</v>
      </c>
      <c r="Y50" s="171">
        <f>$E50*(1+'Growth rates'!Z49)</f>
        <v>0</v>
      </c>
      <c r="Z50" s="171">
        <f>$E50*(1+'Growth rates'!AA49)</f>
        <v>0</v>
      </c>
      <c r="AA50" s="171">
        <f>$E50*(1+'Growth rates'!AB49)</f>
        <v>0</v>
      </c>
      <c r="AB50" s="171">
        <f>$E50*(1+'Growth rates'!AC49)</f>
        <v>0</v>
      </c>
      <c r="AC50" s="171">
        <f>$E50*(1+'Growth rates'!AD49)</f>
        <v>0</v>
      </c>
      <c r="AD50" s="171">
        <f>$E50*(1+'Growth rates'!AE49)</f>
        <v>0</v>
      </c>
      <c r="AE50" s="171">
        <f>$E50*(1+'Growth rates'!AF49)</f>
        <v>0</v>
      </c>
      <c r="AF50" s="171">
        <f>$E50*(1+'Growth rates'!AG49)</f>
        <v>0</v>
      </c>
      <c r="AG50" s="171">
        <f>$E50*(1+'Growth rates'!AH49)</f>
        <v>0</v>
      </c>
      <c r="AH50" s="171">
        <f>$E50*(1+'Growth rates'!AI49)</f>
        <v>0</v>
      </c>
      <c r="AI50" s="171">
        <f>$E50*(1+'Growth rates'!AJ49)</f>
        <v>0</v>
      </c>
      <c r="AJ50" s="171">
        <f>$E50*(1+'Growth rates'!AK49)</f>
        <v>0</v>
      </c>
    </row>
    <row r="51" spans="1:36" x14ac:dyDescent="0.25">
      <c r="A51" s="45" t="s">
        <v>1543</v>
      </c>
      <c r="B51" s="45" t="s">
        <v>599</v>
      </c>
      <c r="C51" s="29" t="s">
        <v>1153</v>
      </c>
      <c r="D51" s="46" t="s">
        <v>73</v>
      </c>
      <c r="E51" s="331">
        <f>'CARB heat data summary'!E138</f>
        <v>397919127500.00012</v>
      </c>
      <c r="F51" s="171">
        <f>$E51*(1+'Growth rates'!G50)</f>
        <v>383135798074.9455</v>
      </c>
      <c r="G51" s="171">
        <f>$E51*(1+'Growth rates'!H50)</f>
        <v>351693508792.16174</v>
      </c>
      <c r="H51" s="171">
        <f>$E51*(1+'Growth rates'!I50)</f>
        <v>344022130687.0238</v>
      </c>
      <c r="I51" s="171">
        <f>$E51*(1+'Growth rates'!J50)</f>
        <v>332646782599.78546</v>
      </c>
      <c r="J51" s="171">
        <f>$E51*(1+'Growth rates'!K50)</f>
        <v>314092999002.32526</v>
      </c>
      <c r="K51" s="171">
        <f>$E51*(1+'Growth rates'!L50)</f>
        <v>296381474959.61133</v>
      </c>
      <c r="L51" s="171">
        <f>$E51*(1+'Growth rates'!M50)</f>
        <v>277666578024.29102</v>
      </c>
      <c r="M51" s="171">
        <f>$E51*(1+'Growth rates'!N50)</f>
        <v>259536281276.16113</v>
      </c>
      <c r="N51" s="171">
        <f>$E51*(1+'Growth rates'!O50)</f>
        <v>240175360614.02594</v>
      </c>
      <c r="O51" s="171">
        <f>$E51*(1+'Growth rates'!P50)</f>
        <v>221868369390.22772</v>
      </c>
      <c r="P51" s="171">
        <f>$E51*(1+'Growth rates'!Q50)</f>
        <v>205241346853.34738</v>
      </c>
      <c r="Q51" s="171">
        <f>$E51*(1+'Growth rates'!R50)</f>
        <v>191315567444.23596</v>
      </c>
      <c r="R51" s="171">
        <f>$E51*(1+'Growth rates'!S50)</f>
        <v>176278394708.60602</v>
      </c>
      <c r="S51" s="171">
        <f>$E51*(1+'Growth rates'!T50)</f>
        <v>162393265120.24689</v>
      </c>
      <c r="T51" s="171">
        <f>$E51*(1+'Growth rates'!U50)</f>
        <v>145736802890.81866</v>
      </c>
      <c r="U51" s="171">
        <f>$E51*(1+'Growth rates'!V50)</f>
        <v>146922119402.15652</v>
      </c>
      <c r="V51" s="171">
        <f>$E51*(1+'Growth rates'!W50)</f>
        <v>142255930015.21915</v>
      </c>
      <c r="W51" s="171">
        <f>$E51*(1+'Growth rates'!X50)</f>
        <v>137271813807.17453</v>
      </c>
      <c r="X51" s="171">
        <f>$E51*(1+'Growth rates'!Y50)</f>
        <v>133276384552.74353</v>
      </c>
      <c r="Y51" s="171">
        <f>$E51*(1+'Growth rates'!Z50)</f>
        <v>129648238253.15599</v>
      </c>
      <c r="Z51" s="171">
        <f>$E51*(1+'Growth rates'!AA50)</f>
        <v>126738791781.22258</v>
      </c>
      <c r="AA51" s="171">
        <f>$E51*(1+'Growth rates'!AB50)</f>
        <v>124270973492.50087</v>
      </c>
      <c r="AB51" s="171">
        <f>$E51*(1+'Growth rates'!AC50)</f>
        <v>121756762398.99263</v>
      </c>
      <c r="AC51" s="171">
        <f>$E51*(1+'Growth rates'!AD50)</f>
        <v>119595829861.07605</v>
      </c>
      <c r="AD51" s="171">
        <f>$E51*(1+'Growth rates'!AE50)</f>
        <v>117689440318.20052</v>
      </c>
      <c r="AE51" s="171">
        <f>$E51*(1+'Growth rates'!AF50)</f>
        <v>430043017382.83655</v>
      </c>
      <c r="AF51" s="171">
        <f>$E51*(1+'Growth rates'!AG50)</f>
        <v>364914234400.68329</v>
      </c>
      <c r="AG51" s="171">
        <f>$E51*(1+'Growth rates'!AH50)</f>
        <v>425661910970.68622</v>
      </c>
      <c r="AH51" s="171">
        <f>$E51*(1+'Growth rates'!AI50)</f>
        <v>486409587540.6665</v>
      </c>
      <c r="AI51" s="171">
        <f>$E51*(1+'Growth rates'!AJ50)</f>
        <v>547157264110.64679</v>
      </c>
      <c r="AJ51" s="171">
        <f>$E51*(1+'Growth rates'!AK50)</f>
        <v>607904940680.64966</v>
      </c>
    </row>
    <row r="52" spans="1:36" x14ac:dyDescent="0.25">
      <c r="A52" s="45" t="s">
        <v>1543</v>
      </c>
      <c r="B52" s="45" t="s">
        <v>599</v>
      </c>
      <c r="C52" s="29" t="s">
        <v>1153</v>
      </c>
      <c r="D52" s="46" t="s">
        <v>74</v>
      </c>
      <c r="E52" s="331">
        <f>'CARB heat data summary'!E139</f>
        <v>0</v>
      </c>
      <c r="F52" s="171">
        <f>$E52*(1+'Growth rates'!G51)</f>
        <v>0</v>
      </c>
      <c r="G52" s="171">
        <f>$E52*(1+'Growth rates'!H51)</f>
        <v>0</v>
      </c>
      <c r="H52" s="171">
        <f>$E52*(1+'Growth rates'!I51)</f>
        <v>0</v>
      </c>
      <c r="I52" s="171">
        <f>$E52*(1+'Growth rates'!J51)</f>
        <v>0</v>
      </c>
      <c r="J52" s="171">
        <f>$E52*(1+'Growth rates'!K51)</f>
        <v>0</v>
      </c>
      <c r="K52" s="171">
        <f>$E52*(1+'Growth rates'!L51)</f>
        <v>0</v>
      </c>
      <c r="L52" s="171">
        <f>$E52*(1+'Growth rates'!M51)</f>
        <v>0</v>
      </c>
      <c r="M52" s="171">
        <f>$E52*(1+'Growth rates'!N51)</f>
        <v>0</v>
      </c>
      <c r="N52" s="171">
        <f>$E52*(1+'Growth rates'!O51)</f>
        <v>0</v>
      </c>
      <c r="O52" s="171">
        <f>$E52*(1+'Growth rates'!P51)</f>
        <v>0</v>
      </c>
      <c r="P52" s="171">
        <f>$E52*(1+'Growth rates'!Q51)</f>
        <v>0</v>
      </c>
      <c r="Q52" s="171">
        <f>$E52*(1+'Growth rates'!R51)</f>
        <v>0</v>
      </c>
      <c r="R52" s="171">
        <f>$E52*(1+'Growth rates'!S51)</f>
        <v>0</v>
      </c>
      <c r="S52" s="171">
        <f>$E52*(1+'Growth rates'!T51)</f>
        <v>0</v>
      </c>
      <c r="T52" s="171">
        <f>$E52*(1+'Growth rates'!U51)</f>
        <v>0</v>
      </c>
      <c r="U52" s="171">
        <f>$E52*(1+'Growth rates'!V51)</f>
        <v>0</v>
      </c>
      <c r="V52" s="171">
        <f>$E52*(1+'Growth rates'!W51)</f>
        <v>0</v>
      </c>
      <c r="W52" s="171">
        <f>$E52*(1+'Growth rates'!X51)</f>
        <v>0</v>
      </c>
      <c r="X52" s="171">
        <f>$E52*(1+'Growth rates'!Y51)</f>
        <v>0</v>
      </c>
      <c r="Y52" s="171">
        <f>$E52*(1+'Growth rates'!Z51)</f>
        <v>0</v>
      </c>
      <c r="Z52" s="171">
        <f>$E52*(1+'Growth rates'!AA51)</f>
        <v>0</v>
      </c>
      <c r="AA52" s="171">
        <f>$E52*(1+'Growth rates'!AB51)</f>
        <v>0</v>
      </c>
      <c r="AB52" s="171">
        <f>$E52*(1+'Growth rates'!AC51)</f>
        <v>0</v>
      </c>
      <c r="AC52" s="171">
        <f>$E52*(1+'Growth rates'!AD51)</f>
        <v>0</v>
      </c>
      <c r="AD52" s="171">
        <f>$E52*(1+'Growth rates'!AE51)</f>
        <v>0</v>
      </c>
      <c r="AE52" s="171">
        <f>$E52*(1+'Growth rates'!AF51)</f>
        <v>0</v>
      </c>
      <c r="AF52" s="171">
        <f>$E52*(1+'Growth rates'!AG51)</f>
        <v>0</v>
      </c>
      <c r="AG52" s="171">
        <f>$E52*(1+'Growth rates'!AH51)</f>
        <v>0</v>
      </c>
      <c r="AH52" s="171">
        <f>$E52*(1+'Growth rates'!AI51)</f>
        <v>0</v>
      </c>
      <c r="AI52" s="171">
        <f>$E52*(1+'Growth rates'!AJ51)</f>
        <v>0</v>
      </c>
      <c r="AJ52" s="171">
        <f>$E52*(1+'Growth rates'!AK51)</f>
        <v>0</v>
      </c>
    </row>
    <row r="53" spans="1:36" x14ac:dyDescent="0.25">
      <c r="A53" s="45" t="s">
        <v>1543</v>
      </c>
      <c r="B53" s="45" t="s">
        <v>599</v>
      </c>
      <c r="C53" s="29" t="s">
        <v>1153</v>
      </c>
      <c r="D53" s="46" t="s">
        <v>75</v>
      </c>
      <c r="E53" s="331">
        <f>'CARB heat data summary'!E140</f>
        <v>0</v>
      </c>
      <c r="F53" s="171">
        <f>$E53*(1+'Growth rates'!G52)</f>
        <v>0</v>
      </c>
      <c r="G53" s="171">
        <f>$E53*(1+'Growth rates'!H52)</f>
        <v>0</v>
      </c>
      <c r="H53" s="171">
        <f>$E53*(1+'Growth rates'!I52)</f>
        <v>0</v>
      </c>
      <c r="I53" s="171">
        <f>$E53*(1+'Growth rates'!J52)</f>
        <v>0</v>
      </c>
      <c r="J53" s="171">
        <f>$E53*(1+'Growth rates'!K52)</f>
        <v>0</v>
      </c>
      <c r="K53" s="171">
        <f>$E53*(1+'Growth rates'!L52)</f>
        <v>0</v>
      </c>
      <c r="L53" s="171">
        <f>$E53*(1+'Growth rates'!M52)</f>
        <v>0</v>
      </c>
      <c r="M53" s="171">
        <f>$E53*(1+'Growth rates'!N52)</f>
        <v>0</v>
      </c>
      <c r="N53" s="171">
        <f>$E53*(1+'Growth rates'!O52)</f>
        <v>0</v>
      </c>
      <c r="O53" s="171">
        <f>$E53*(1+'Growth rates'!P52)</f>
        <v>0</v>
      </c>
      <c r="P53" s="171">
        <f>$E53*(1+'Growth rates'!Q52)</f>
        <v>0</v>
      </c>
      <c r="Q53" s="171">
        <f>$E53*(1+'Growth rates'!R52)</f>
        <v>0</v>
      </c>
      <c r="R53" s="171">
        <f>$E53*(1+'Growth rates'!S52)</f>
        <v>0</v>
      </c>
      <c r="S53" s="171">
        <f>$E53*(1+'Growth rates'!T52)</f>
        <v>0</v>
      </c>
      <c r="T53" s="171">
        <f>$E53*(1+'Growth rates'!U52)</f>
        <v>0</v>
      </c>
      <c r="U53" s="171">
        <f>$E53*(1+'Growth rates'!V52)</f>
        <v>0</v>
      </c>
      <c r="V53" s="171">
        <f>$E53*(1+'Growth rates'!W52)</f>
        <v>0</v>
      </c>
      <c r="W53" s="171">
        <f>$E53*(1+'Growth rates'!X52)</f>
        <v>0</v>
      </c>
      <c r="X53" s="171">
        <f>$E53*(1+'Growth rates'!Y52)</f>
        <v>0</v>
      </c>
      <c r="Y53" s="171">
        <f>$E53*(1+'Growth rates'!Z52)</f>
        <v>0</v>
      </c>
      <c r="Z53" s="171">
        <f>$E53*(1+'Growth rates'!AA52)</f>
        <v>0</v>
      </c>
      <c r="AA53" s="171">
        <f>$E53*(1+'Growth rates'!AB52)</f>
        <v>0</v>
      </c>
      <c r="AB53" s="171">
        <f>$E53*(1+'Growth rates'!AC52)</f>
        <v>0</v>
      </c>
      <c r="AC53" s="171">
        <f>$E53*(1+'Growth rates'!AD52)</f>
        <v>0</v>
      </c>
      <c r="AD53" s="171">
        <f>$E53*(1+'Growth rates'!AE52)</f>
        <v>0</v>
      </c>
      <c r="AE53" s="171">
        <f>$E53*(1+'Growth rates'!AF52)</f>
        <v>0</v>
      </c>
      <c r="AF53" s="171">
        <f>$E53*(1+'Growth rates'!AG52)</f>
        <v>0</v>
      </c>
      <c r="AG53" s="171">
        <f>$E53*(1+'Growth rates'!AH52)</f>
        <v>0</v>
      </c>
      <c r="AH53" s="171">
        <f>$E53*(1+'Growth rates'!AI52)</f>
        <v>0</v>
      </c>
      <c r="AI53" s="171">
        <f>$E53*(1+'Growth rates'!AJ52)</f>
        <v>0</v>
      </c>
      <c r="AJ53" s="171">
        <f>$E53*(1+'Growth rates'!AK52)</f>
        <v>0</v>
      </c>
    </row>
    <row r="54" spans="1:36" x14ac:dyDescent="0.25">
      <c r="A54" s="45" t="s">
        <v>1543</v>
      </c>
      <c r="B54" s="45" t="s">
        <v>599</v>
      </c>
      <c r="C54" s="29" t="s">
        <v>1153</v>
      </c>
      <c r="D54" s="46" t="s">
        <v>76</v>
      </c>
      <c r="E54" s="331">
        <f>'CARB heat data summary'!E141</f>
        <v>0</v>
      </c>
      <c r="F54" s="171">
        <f>$E54*(1+'Growth rates'!G53)</f>
        <v>0</v>
      </c>
      <c r="G54" s="171">
        <f>$E54*(1+'Growth rates'!H53)</f>
        <v>0</v>
      </c>
      <c r="H54" s="171">
        <f>$E54*(1+'Growth rates'!I53)</f>
        <v>0</v>
      </c>
      <c r="I54" s="171">
        <f>$E54*(1+'Growth rates'!J53)</f>
        <v>0</v>
      </c>
      <c r="J54" s="171">
        <f>$E54*(1+'Growth rates'!K53)</f>
        <v>0</v>
      </c>
      <c r="K54" s="171">
        <f>$E54*(1+'Growth rates'!L53)</f>
        <v>0</v>
      </c>
      <c r="L54" s="171">
        <f>$E54*(1+'Growth rates'!M53)</f>
        <v>0</v>
      </c>
      <c r="M54" s="171">
        <f>$E54*(1+'Growth rates'!N53)</f>
        <v>0</v>
      </c>
      <c r="N54" s="171">
        <f>$E54*(1+'Growth rates'!O53)</f>
        <v>0</v>
      </c>
      <c r="O54" s="171">
        <f>$E54*(1+'Growth rates'!P53)</f>
        <v>0</v>
      </c>
      <c r="P54" s="171">
        <f>$E54*(1+'Growth rates'!Q53)</f>
        <v>0</v>
      </c>
      <c r="Q54" s="171">
        <f>$E54*(1+'Growth rates'!R53)</f>
        <v>0</v>
      </c>
      <c r="R54" s="171">
        <f>$E54*(1+'Growth rates'!S53)</f>
        <v>0</v>
      </c>
      <c r="S54" s="171">
        <f>$E54*(1+'Growth rates'!T53)</f>
        <v>0</v>
      </c>
      <c r="T54" s="171">
        <f>$E54*(1+'Growth rates'!U53)</f>
        <v>0</v>
      </c>
      <c r="U54" s="171">
        <f>$E54*(1+'Growth rates'!V53)</f>
        <v>0</v>
      </c>
      <c r="V54" s="171">
        <f>$E54*(1+'Growth rates'!W53)</f>
        <v>0</v>
      </c>
      <c r="W54" s="171">
        <f>$E54*(1+'Growth rates'!X53)</f>
        <v>0</v>
      </c>
      <c r="X54" s="171">
        <f>$E54*(1+'Growth rates'!Y53)</f>
        <v>0</v>
      </c>
      <c r="Y54" s="171">
        <f>$E54*(1+'Growth rates'!Z53)</f>
        <v>0</v>
      </c>
      <c r="Z54" s="171">
        <f>$E54*(1+'Growth rates'!AA53)</f>
        <v>0</v>
      </c>
      <c r="AA54" s="171">
        <f>$E54*(1+'Growth rates'!AB53)</f>
        <v>0</v>
      </c>
      <c r="AB54" s="171">
        <f>$E54*(1+'Growth rates'!AC53)</f>
        <v>0</v>
      </c>
      <c r="AC54" s="171">
        <f>$E54*(1+'Growth rates'!AD53)</f>
        <v>0</v>
      </c>
      <c r="AD54" s="171">
        <f>$E54*(1+'Growth rates'!AE53)</f>
        <v>0</v>
      </c>
      <c r="AE54" s="171">
        <f>$E54*(1+'Growth rates'!AF53)</f>
        <v>0</v>
      </c>
      <c r="AF54" s="171">
        <f>$E54*(1+'Growth rates'!AG53)</f>
        <v>0</v>
      </c>
      <c r="AG54" s="171">
        <f>$E54*(1+'Growth rates'!AH53)</f>
        <v>0</v>
      </c>
      <c r="AH54" s="171">
        <f>$E54*(1+'Growth rates'!AI53)</f>
        <v>0</v>
      </c>
      <c r="AI54" s="171">
        <f>$E54*(1+'Growth rates'!AJ53)</f>
        <v>0</v>
      </c>
      <c r="AJ54" s="171">
        <f>$E54*(1+'Growth rates'!AK53)</f>
        <v>0</v>
      </c>
    </row>
    <row r="55" spans="1:36" x14ac:dyDescent="0.25">
      <c r="E55" s="293"/>
      <c r="F55" s="292"/>
      <c r="G55" s="292"/>
      <c r="H55" s="292"/>
    </row>
    <row r="56" spans="1:36" x14ac:dyDescent="0.25">
      <c r="A56" s="45" t="s">
        <v>1543</v>
      </c>
      <c r="B56" s="45" t="s">
        <v>599</v>
      </c>
      <c r="C56" s="29" t="s">
        <v>1154</v>
      </c>
      <c r="D56" s="46" t="s">
        <v>52</v>
      </c>
      <c r="E56" s="331">
        <f>'CARB heat data summary'!B117</f>
        <v>12773479028480.719</v>
      </c>
      <c r="F56" s="171">
        <f>$E56*(1+'Growth rates'!G55)</f>
        <v>12353617435254.113</v>
      </c>
      <c r="G56" s="171">
        <f>$E56*(1+'Growth rates'!H55)</f>
        <v>11933755842027.393</v>
      </c>
      <c r="H56" s="171">
        <f>$E56*(1+'Growth rates'!I55)</f>
        <v>11513894248800.73</v>
      </c>
      <c r="I56" s="171">
        <f>$E56*(1+'Growth rates'!J55)</f>
        <v>11094032655574.029</v>
      </c>
      <c r="J56" s="171">
        <f>$E56*(1+'Growth rates'!K55)</f>
        <v>10674171062347.332</v>
      </c>
      <c r="K56" s="171">
        <f>$E56*(1+'Growth rates'!L55)</f>
        <v>10254309469120.637</v>
      </c>
      <c r="L56" s="171">
        <f>$E56*(1+'Growth rates'!M55)</f>
        <v>9834447875893.9473</v>
      </c>
      <c r="M56" s="171">
        <f>$E56*(1+'Growth rates'!N55)</f>
        <v>9414586282667.25</v>
      </c>
      <c r="N56" s="171">
        <f>$E56*(1+'Growth rates'!O55)</f>
        <v>8994724689440.5391</v>
      </c>
      <c r="O56" s="171">
        <f>$E56*(1+'Growth rates'!P55)</f>
        <v>8574863096213.8516</v>
      </c>
      <c r="P56" s="171">
        <f>$E56*(1+'Growth rates'!Q55)</f>
        <v>8155001502987.1553</v>
      </c>
      <c r="Q56" s="171">
        <f>$E56*(1+'Growth rates'!R55)</f>
        <v>7735139909760.4561</v>
      </c>
      <c r="R56" s="171">
        <f>$E56*(1+'Growth rates'!S55)</f>
        <v>7315278316533.7578</v>
      </c>
      <c r="S56" s="171">
        <f>$E56*(1+'Growth rates'!T55)</f>
        <v>6895416723307.0586</v>
      </c>
      <c r="T56" s="171">
        <f>$E56*(1+'Growth rates'!U55)</f>
        <v>6475555130080.3721</v>
      </c>
      <c r="U56" s="171">
        <f>$E56*(1+'Growth rates'!V55)</f>
        <v>6055693536853.6738</v>
      </c>
      <c r="V56" s="171">
        <f>$E56*(1+'Growth rates'!W55)</f>
        <v>5635831943626.9756</v>
      </c>
      <c r="W56" s="171">
        <f>$E56*(1+'Growth rates'!X55)</f>
        <v>5215970350400.2773</v>
      </c>
      <c r="X56" s="171">
        <f>$E56*(1+'Growth rates'!Y55)</f>
        <v>4796108757173.5791</v>
      </c>
      <c r="Y56" s="171">
        <f>$E56*(1+'Growth rates'!Z55)</f>
        <v>4376247163946.8804</v>
      </c>
      <c r="Z56" s="171">
        <f>$E56*(1+'Growth rates'!AA55)</f>
        <v>3956385570720.1816</v>
      </c>
      <c r="AA56" s="171">
        <f>$E56*(1+'Growth rates'!AB55)</f>
        <v>3536523977493.4834</v>
      </c>
      <c r="AB56" s="171">
        <f>$E56*(1+'Growth rates'!AC55)</f>
        <v>3116662384266.7847</v>
      </c>
      <c r="AC56" s="171">
        <f>$E56*(1+'Growth rates'!AD55)</f>
        <v>2696800791040.0977</v>
      </c>
      <c r="AD56" s="171">
        <f>$E56*(1+'Growth rates'!AE55)</f>
        <v>2279432087181.3081</v>
      </c>
      <c r="AE56" s="171">
        <f>$E56*(1+'Growth rates'!AF55)</f>
        <v>1886949418897.0574</v>
      </c>
      <c r="AF56" s="171">
        <f>$E56*(1+'Growth rates'!AG55)</f>
        <v>1462359907492.3115</v>
      </c>
      <c r="AG56" s="171">
        <f>$E56*(1+'Growth rates'!AH55)</f>
        <v>1048721966064.4355</v>
      </c>
      <c r="AH56" s="171">
        <f>$E56*(1+'Growth rates'!AI55)</f>
        <v>635084024636.55957</v>
      </c>
      <c r="AI56" s="171">
        <f>$E56*(1+'Growth rates'!AJ55)</f>
        <v>221446083208.68356</v>
      </c>
      <c r="AJ56" s="171">
        <f>$E56*(1+'Growth rates'!AK55)</f>
        <v>-192191858219.19241</v>
      </c>
    </row>
    <row r="57" spans="1:36" x14ac:dyDescent="0.25">
      <c r="A57" s="45" t="s">
        <v>1543</v>
      </c>
      <c r="B57" s="45" t="s">
        <v>599</v>
      </c>
      <c r="C57" s="29" t="s">
        <v>1154</v>
      </c>
      <c r="D57" s="46" t="s">
        <v>53</v>
      </c>
      <c r="E57" s="331">
        <f>'CARB heat data summary'!B118</f>
        <v>33400000.000000007</v>
      </c>
      <c r="F57" s="171">
        <f>$E57*(1+'Growth rates'!G56)</f>
        <v>29815697.847747061</v>
      </c>
      <c r="G57" s="171">
        <f>$E57*(1+'Growth rates'!H56)</f>
        <v>29765685.647522122</v>
      </c>
      <c r="H57" s="171">
        <f>$E57*(1+'Growth rates'!I56)</f>
        <v>30247469.709816646</v>
      </c>
      <c r="I57" s="171">
        <f>$E57*(1+'Growth rates'!J56)</f>
        <v>30888796.146404468</v>
      </c>
      <c r="J57" s="171">
        <f>$E57*(1+'Growth rates'!K56)</f>
        <v>31514959.374163501</v>
      </c>
      <c r="K57" s="171">
        <f>$E57*(1+'Growth rates'!L56)</f>
        <v>32058507.41164656</v>
      </c>
      <c r="L57" s="171">
        <f>$E57*(1+'Growth rates'!M56)</f>
        <v>32354871.241453703</v>
      </c>
      <c r="M57" s="171">
        <f>$E57*(1+'Growth rates'!N56)</f>
        <v>32504044.676559832</v>
      </c>
      <c r="N57" s="171">
        <f>$E57*(1+'Growth rates'!O56)</f>
        <v>32538475.133491807</v>
      </c>
      <c r="O57" s="171">
        <f>$E57*(1+'Growth rates'!P56)</f>
        <v>32569521.294391077</v>
      </c>
      <c r="P57" s="171">
        <f>$E57*(1+'Growth rates'!Q56)</f>
        <v>32656288.189125452</v>
      </c>
      <c r="Q57" s="171">
        <f>$E57*(1+'Growth rates'!R56)</f>
        <v>32777315.237445481</v>
      </c>
      <c r="R57" s="171">
        <f>$E57*(1+'Growth rates'!S56)</f>
        <v>32813390.827307306</v>
      </c>
      <c r="S57" s="171">
        <f>$E57*(1+'Growth rates'!T56)</f>
        <v>32894578.645973068</v>
      </c>
      <c r="T57" s="171">
        <f>$E57*(1+'Growth rates'!U56)</f>
        <v>33072146.039574929</v>
      </c>
      <c r="U57" s="171">
        <f>$E57*(1+'Growth rates'!V56)</f>
        <v>33319743.916535079</v>
      </c>
      <c r="V57" s="171">
        <f>$E57*(1+'Growth rates'!W56)</f>
        <v>33496676.008914847</v>
      </c>
      <c r="W57" s="171">
        <f>$E57*(1+'Growth rates'!X56)</f>
        <v>33692991.220819131</v>
      </c>
      <c r="X57" s="171">
        <f>$E57*(1+'Growth rates'!Y56)</f>
        <v>33964946.301839821</v>
      </c>
      <c r="Y57" s="171">
        <f>$E57*(1+'Growth rates'!Z56)</f>
        <v>34182929.613269903</v>
      </c>
      <c r="Z57" s="171">
        <f>$E57*(1+'Growth rates'!AA56)</f>
        <v>34337821.905562319</v>
      </c>
      <c r="AA57" s="171">
        <f>$E57*(1+'Growth rates'!AB56)</f>
        <v>34595212.198965244</v>
      </c>
      <c r="AB57" s="171">
        <f>$E57*(1+'Growth rates'!AC56)</f>
        <v>35023288.61697109</v>
      </c>
      <c r="AC57" s="171">
        <f>$E57*(1+'Growth rates'!AD56)</f>
        <v>35464871.377320886</v>
      </c>
      <c r="AD57" s="171">
        <f>$E57*(1+'Growth rates'!AE56)</f>
        <v>35789860.379636616</v>
      </c>
      <c r="AE57" s="171">
        <f>$E57*(1+'Growth rates'!AF56)</f>
        <v>36096371.820142627</v>
      </c>
      <c r="AF57" s="171">
        <f>$E57*(1+'Growth rates'!AG56)</f>
        <v>36524588.180113435</v>
      </c>
      <c r="AG57" s="171">
        <f>$E57*(1+'Growth rates'!AH56)</f>
        <v>36901477.280615389</v>
      </c>
      <c r="AH57" s="171">
        <f>$E57*(1+'Growth rates'!AI56)</f>
        <v>37278366.381117463</v>
      </c>
      <c r="AI57" s="171">
        <f>$E57*(1+'Growth rates'!AJ56)</f>
        <v>37655255.481619537</v>
      </c>
      <c r="AJ57" s="171">
        <f>$E57*(1+'Growth rates'!AK56)</f>
        <v>38032144.582121491</v>
      </c>
    </row>
    <row r="58" spans="1:36" x14ac:dyDescent="0.25">
      <c r="A58" s="45" t="s">
        <v>1543</v>
      </c>
      <c r="B58" s="45" t="s">
        <v>599</v>
      </c>
      <c r="C58" s="29" t="s">
        <v>1154</v>
      </c>
      <c r="D58" s="46" t="s">
        <v>54</v>
      </c>
      <c r="E58" s="331">
        <f>'CARB heat data summary'!B119</f>
        <v>276630772783551.84</v>
      </c>
      <c r="F58" s="171">
        <f>$E58*(1+'Growth rates'!G57)</f>
        <v>240189930116016.97</v>
      </c>
      <c r="G58" s="171">
        <f>$E58*(1+'Growth rates'!H57)</f>
        <v>220126380833966.38</v>
      </c>
      <c r="H58" s="171">
        <f>$E58*(1+'Growth rates'!I57)</f>
        <v>229682733776384.63</v>
      </c>
      <c r="I58" s="171">
        <f>$E58*(1+'Growth rates'!J57)</f>
        <v>240315440838141.19</v>
      </c>
      <c r="J58" s="171">
        <f>$E58*(1+'Growth rates'!K57)</f>
        <v>245567327680568.22</v>
      </c>
      <c r="K58" s="171">
        <f>$E58*(1+'Growth rates'!L57)</f>
        <v>253855342832056.38</v>
      </c>
      <c r="L58" s="171">
        <f>$E58*(1+'Growth rates'!M57)</f>
        <v>256086411913348.47</v>
      </c>
      <c r="M58" s="171">
        <f>$E58*(1+'Growth rates'!N57)</f>
        <v>256081546749591.22</v>
      </c>
      <c r="N58" s="171">
        <f>$E58*(1+'Growth rates'!O57)</f>
        <v>258524003066751.28</v>
      </c>
      <c r="O58" s="171">
        <f>$E58*(1+'Growth rates'!P57)</f>
        <v>256148903303508.78</v>
      </c>
      <c r="P58" s="171">
        <f>$E58*(1+'Growth rates'!Q57)</f>
        <v>252666089487145.28</v>
      </c>
      <c r="Q58" s="171">
        <f>$E58*(1+'Growth rates'!R57)</f>
        <v>252375293647720.72</v>
      </c>
      <c r="R58" s="171">
        <f>$E58*(1+'Growth rates'!S57)</f>
        <v>250470677694555.19</v>
      </c>
      <c r="S58" s="171">
        <f>$E58*(1+'Growth rates'!T57)</f>
        <v>252669286895836.19</v>
      </c>
      <c r="T58" s="171">
        <f>$E58*(1+'Growth rates'!U57)</f>
        <v>255062387543154.69</v>
      </c>
      <c r="U58" s="171">
        <f>$E58*(1+'Growth rates'!V57)</f>
        <v>254376189966756.66</v>
      </c>
      <c r="V58" s="171">
        <f>$E58*(1+'Growth rates'!W57)</f>
        <v>252806417661484.41</v>
      </c>
      <c r="W58" s="171">
        <f>$E58*(1+'Growth rates'!X57)</f>
        <v>253897192039533.34</v>
      </c>
      <c r="X58" s="171">
        <f>$E58*(1+'Growth rates'!Y57)</f>
        <v>255628183724595</v>
      </c>
      <c r="Y58" s="171">
        <f>$E58*(1+'Growth rates'!Z57)</f>
        <v>256562570716983.66</v>
      </c>
      <c r="Z58" s="171">
        <f>$E58*(1+'Growth rates'!AA57)</f>
        <v>254413353136532.88</v>
      </c>
      <c r="AA58" s="171">
        <f>$E58*(1+'Growth rates'!AB57)</f>
        <v>251625512672984.81</v>
      </c>
      <c r="AB58" s="171">
        <f>$E58*(1+'Growth rates'!AC57)</f>
        <v>250268380232572.34</v>
      </c>
      <c r="AC58" s="171">
        <f>$E58*(1+'Growth rates'!AD57)</f>
        <v>250372364185750.81</v>
      </c>
      <c r="AD58" s="171">
        <f>$E58*(1+'Growth rates'!AE57)</f>
        <v>251742033438539.28</v>
      </c>
      <c r="AE58" s="171">
        <f>$E58*(1+'Growth rates'!AF57)</f>
        <v>252703024344934.31</v>
      </c>
      <c r="AF58" s="171">
        <f>$E58*(1+'Growth rates'!AG57)</f>
        <v>252430865939916.09</v>
      </c>
      <c r="AG58" s="171">
        <f>$E58*(1+'Growth rates'!AH57)</f>
        <v>252793733594902.78</v>
      </c>
      <c r="AH58" s="171">
        <f>$E58*(1+'Growth rates'!AI57)</f>
        <v>253156601249889.34</v>
      </c>
      <c r="AI58" s="171">
        <f>$E58*(1+'Growth rates'!AJ57)</f>
        <v>253519468904875.91</v>
      </c>
      <c r="AJ58" s="171">
        <f>$E58*(1+'Growth rates'!AK57)</f>
        <v>253882336559862.56</v>
      </c>
    </row>
    <row r="59" spans="1:36" x14ac:dyDescent="0.25">
      <c r="A59" s="45" t="s">
        <v>1543</v>
      </c>
      <c r="B59" s="45" t="s">
        <v>599</v>
      </c>
      <c r="C59" s="29" t="s">
        <v>1154</v>
      </c>
      <c r="D59" s="46" t="s">
        <v>55</v>
      </c>
      <c r="E59" s="331">
        <f>'CARB heat data summary'!B120</f>
        <v>6321068870052.9551</v>
      </c>
      <c r="F59" s="171">
        <f>$E59*(1+'Growth rates'!G58)</f>
        <v>5642726931266.4316</v>
      </c>
      <c r="G59" s="171">
        <f>$E59*(1+'Growth rates'!H58)</f>
        <v>5633261944381.2598</v>
      </c>
      <c r="H59" s="171">
        <f>$E59*(1+'Growth rates'!I58)</f>
        <v>5724441292832.085</v>
      </c>
      <c r="I59" s="171">
        <f>$E59*(1+'Growth rates'!J58)</f>
        <v>5845814603426.6143</v>
      </c>
      <c r="J59" s="171">
        <f>$E59*(1+'Growth rates'!K58)</f>
        <v>5964318222784.6836</v>
      </c>
      <c r="K59" s="171">
        <f>$E59*(1+'Growth rates'!L58)</f>
        <v>6067186623356.915</v>
      </c>
      <c r="L59" s="171">
        <f>$E59*(1+'Growth rates'!M58)</f>
        <v>6123274532901.9326</v>
      </c>
      <c r="M59" s="171">
        <f>$E59*(1+'Growth rates'!N58)</f>
        <v>6151506136401.5801</v>
      </c>
      <c r="N59" s="171">
        <f>$E59*(1+'Growth rates'!O58)</f>
        <v>6158022222913.3887</v>
      </c>
      <c r="O59" s="171">
        <f>$E59*(1+'Growth rates'!P58)</f>
        <v>6163897819356.3535</v>
      </c>
      <c r="P59" s="171">
        <f>$E59*(1+'Growth rates'!Q58)</f>
        <v>6180318762986.791</v>
      </c>
      <c r="Q59" s="171">
        <f>$E59*(1+'Growth rates'!R58)</f>
        <v>6203223562614.6396</v>
      </c>
      <c r="R59" s="171">
        <f>$E59*(1+'Growth rates'!S58)</f>
        <v>6210050996388.4238</v>
      </c>
      <c r="S59" s="171">
        <f>$E59*(1+'Growth rates'!T58)</f>
        <v>6225416080017.0361</v>
      </c>
      <c r="T59" s="171">
        <f>$E59*(1+'Growth rates'!U58)</f>
        <v>6259021341215.6338</v>
      </c>
      <c r="U59" s="171">
        <f>$E59*(1+'Growth rates'!V58)</f>
        <v>6305880120627.1309</v>
      </c>
      <c r="V59" s="171">
        <f>$E59*(1+'Growth rates'!W58)</f>
        <v>6339365148808.4209</v>
      </c>
      <c r="W59" s="171">
        <f>$E59*(1+'Growth rates'!X58)</f>
        <v>6376518501343.9297</v>
      </c>
      <c r="X59" s="171">
        <f>$E59*(1+'Growth rates'!Y58)</f>
        <v>6427986968310.7754</v>
      </c>
      <c r="Y59" s="171">
        <f>$E59*(1+'Growth rates'!Z58)</f>
        <v>6469241085797.9521</v>
      </c>
      <c r="Z59" s="171">
        <f>$E59*(1+'Growth rates'!AA58)</f>
        <v>6498555003373.4238</v>
      </c>
      <c r="AA59" s="171">
        <f>$E59*(1+'Growth rates'!AB58)</f>
        <v>6547267032447.7656</v>
      </c>
      <c r="AB59" s="171">
        <f>$E59*(1+'Growth rates'!AC58)</f>
        <v>6628282018072.333</v>
      </c>
      <c r="AC59" s="171">
        <f>$E59*(1+'Growth rates'!AD58)</f>
        <v>6711853127054.3438</v>
      </c>
      <c r="AD59" s="171">
        <f>$E59*(1+'Growth rates'!AE58)</f>
        <v>6773358452373.1318</v>
      </c>
      <c r="AE59" s="171">
        <f>$E59*(1+'Growth rates'!AF58)</f>
        <v>6831366833358.0898</v>
      </c>
      <c r="AF59" s="171">
        <f>$E59*(1+'Growth rates'!AG58)</f>
        <v>6912408303497.5781</v>
      </c>
      <c r="AG59" s="171">
        <f>$E59*(1+'Growth rates'!AH58)</f>
        <v>6983735907109.708</v>
      </c>
      <c r="AH59" s="171">
        <f>$E59*(1+'Growth rates'!AI58)</f>
        <v>7055063510721.8613</v>
      </c>
      <c r="AI59" s="171">
        <f>$E59*(1+'Growth rates'!AJ58)</f>
        <v>7126391114334.0146</v>
      </c>
      <c r="AJ59" s="171">
        <f>$E59*(1+'Growth rates'!AK58)</f>
        <v>7197718717946.1455</v>
      </c>
    </row>
    <row r="60" spans="1:36" x14ac:dyDescent="0.25">
      <c r="A60" s="45" t="s">
        <v>1543</v>
      </c>
      <c r="B60" s="45" t="s">
        <v>599</v>
      </c>
      <c r="C60" s="29" t="s">
        <v>1154</v>
      </c>
      <c r="D60" s="46" t="s">
        <v>56</v>
      </c>
      <c r="E60" s="331">
        <f>'CARB heat data summary'!B121</f>
        <v>66949433044472.258</v>
      </c>
      <c r="F60" s="171">
        <f>$E60*(1+'Growth rates'!G59)</f>
        <v>59764792417124.469</v>
      </c>
      <c r="G60" s="171">
        <f>$E60*(1+'Growth rates'!H59)</f>
        <v>59664544259927.867</v>
      </c>
      <c r="H60" s="171">
        <f>$E60*(1+'Growth rates'!I59)</f>
        <v>60630267907247.656</v>
      </c>
      <c r="I60" s="171">
        <f>$E60*(1+'Growth rates'!J59)</f>
        <v>61915790102636.469</v>
      </c>
      <c r="J60" s="171">
        <f>$E60*(1+'Growth rates'!K59)</f>
        <v>63170918039515.633</v>
      </c>
      <c r="K60" s="171">
        <f>$E60*(1+'Growth rates'!L59)</f>
        <v>64260445971908.641</v>
      </c>
      <c r="L60" s="171">
        <f>$E60*(1+'Growth rates'!M59)</f>
        <v>64854499576114.523</v>
      </c>
      <c r="M60" s="171">
        <f>$E60*(1+'Growth rates'!N59)</f>
        <v>65153513854726.852</v>
      </c>
      <c r="N60" s="171">
        <f>$E60*(1+'Growth rates'!O59)</f>
        <v>65222528811944.156</v>
      </c>
      <c r="O60" s="171">
        <f>$E60*(1+'Growth rates'!P59)</f>
        <v>65284760035609.234</v>
      </c>
      <c r="P60" s="171">
        <f>$E60*(1+'Growth rates'!Q59)</f>
        <v>65458682023917.484</v>
      </c>
      <c r="Q60" s="171">
        <f>$E60*(1+'Growth rates'!R59)</f>
        <v>65701277600805.867</v>
      </c>
      <c r="R60" s="171">
        <f>$E60*(1+'Growth rates'!S59)</f>
        <v>65773590184278.742</v>
      </c>
      <c r="S60" s="171">
        <f>$E60*(1+'Growth rates'!T59)</f>
        <v>65936329059422.164</v>
      </c>
      <c r="T60" s="171">
        <f>$E60*(1+'Growth rates'!U59)</f>
        <v>66292258290824.234</v>
      </c>
      <c r="U60" s="171">
        <f>$E60*(1+'Growth rates'!V59)</f>
        <v>66788561808354.094</v>
      </c>
      <c r="V60" s="171">
        <f>$E60*(1+'Growth rates'!W59)</f>
        <v>67143217594946.828</v>
      </c>
      <c r="W60" s="171">
        <f>$E60*(1+'Growth rates'!X59)</f>
        <v>67536726341503.633</v>
      </c>
      <c r="X60" s="171">
        <f>$E60*(1+'Growth rates'!Y59)</f>
        <v>68081853242338.93</v>
      </c>
      <c r="Y60" s="171">
        <f>$E60*(1+'Growth rates'!Z59)</f>
        <v>68518795131961.695</v>
      </c>
      <c r="Z60" s="171">
        <f>$E60*(1+'Growth rates'!AA59)</f>
        <v>68829272711360.977</v>
      </c>
      <c r="AA60" s="171">
        <f>$E60*(1+'Growth rates'!AB59)</f>
        <v>69345204873471.039</v>
      </c>
      <c r="AB60" s="171">
        <f>$E60*(1+'Growth rates'!AC59)</f>
        <v>70203272941890.203</v>
      </c>
      <c r="AC60" s="171">
        <f>$E60*(1+'Growth rates'!AD59)</f>
        <v>71088414122957.031</v>
      </c>
      <c r="AD60" s="171">
        <f>$E60*(1+'Growth rates'!AE59)</f>
        <v>71739846142439.859</v>
      </c>
      <c r="AE60" s="171">
        <f>$E60*(1+'Growth rates'!AF59)</f>
        <v>72354240368892.609</v>
      </c>
      <c r="AF60" s="171">
        <f>$E60*(1+'Growth rates'!AG59)</f>
        <v>73212588947348.109</v>
      </c>
      <c r="AG60" s="171">
        <f>$E60*(1+'Growth rates'!AH59)</f>
        <v>73968053366487.234</v>
      </c>
      <c r="AH60" s="171">
        <f>$E60*(1+'Growth rates'!AI59)</f>
        <v>74723517785626.609</v>
      </c>
      <c r="AI60" s="171">
        <f>$E60*(1+'Growth rates'!AJ59)</f>
        <v>75478982204765.969</v>
      </c>
      <c r="AJ60" s="171">
        <f>$E60*(1+'Growth rates'!AK59)</f>
        <v>76234446623905.109</v>
      </c>
    </row>
    <row r="61" spans="1:36" x14ac:dyDescent="0.25">
      <c r="A61" s="45" t="s">
        <v>1543</v>
      </c>
      <c r="B61" s="45" t="s">
        <v>599</v>
      </c>
      <c r="C61" s="29" t="s">
        <v>1154</v>
      </c>
      <c r="D61" s="46" t="s">
        <v>57</v>
      </c>
      <c r="E61" s="331">
        <f>'CARB heat data summary'!B122</f>
        <v>3498542500000</v>
      </c>
      <c r="F61" s="171">
        <f>$E61*(1+'Growth rates'!G60)</f>
        <v>3123098385853.3413</v>
      </c>
      <c r="G61" s="171">
        <f>$E61*(1+'Growth rates'!H60)</f>
        <v>3117859768847.1899</v>
      </c>
      <c r="H61" s="171">
        <f>$E61*(1+'Growth rates'!I60)</f>
        <v>3168325098720.2446</v>
      </c>
      <c r="I61" s="171">
        <f>$E61*(1+'Growth rates'!J60)</f>
        <v>3235501978803.3599</v>
      </c>
      <c r="J61" s="171">
        <f>$E61*(1+'Growth rates'!K60)</f>
        <v>3301090561565.4009</v>
      </c>
      <c r="K61" s="171">
        <f>$E61*(1+'Growth rates'!L60)</f>
        <v>3358025469048.2173</v>
      </c>
      <c r="L61" s="171">
        <f>$E61*(1+'Growth rates'!M60)</f>
        <v>3389068626354.8955</v>
      </c>
      <c r="M61" s="171">
        <f>$E61*(1+'Growth rates'!N60)</f>
        <v>3404694063558.1826</v>
      </c>
      <c r="N61" s="171">
        <f>$E61*(1+'Growth rates'!O60)</f>
        <v>3408300543105.2168</v>
      </c>
      <c r="O61" s="171">
        <f>$E61*(1+'Growth rates'!P60)</f>
        <v>3411552528535.3945</v>
      </c>
      <c r="P61" s="171">
        <f>$E61*(1+'Growth rates'!Q60)</f>
        <v>3420641081494.1138</v>
      </c>
      <c r="Q61" s="171">
        <f>$E61*(1+'Growth rates'!R60)</f>
        <v>3433318275272.4727</v>
      </c>
      <c r="R61" s="171">
        <f>$E61*(1+'Growth rates'!S60)</f>
        <v>3437097077198.9443</v>
      </c>
      <c r="S61" s="171">
        <f>$E61*(1+'Growth rates'!T60)</f>
        <v>3445601239896.084</v>
      </c>
      <c r="T61" s="171">
        <f>$E61*(1+'Growth rates'!U60)</f>
        <v>3464200852864.0581</v>
      </c>
      <c r="U61" s="171">
        <f>$E61*(1+'Growth rates'!V60)</f>
        <v>3490135933566.2993</v>
      </c>
      <c r="V61" s="171">
        <f>$E61*(1+'Growth rates'!W60)</f>
        <v>3508669000776.0161</v>
      </c>
      <c r="W61" s="171">
        <f>$E61*(1+'Growth rates'!X60)</f>
        <v>3529232387370.1372</v>
      </c>
      <c r="X61" s="171">
        <f>$E61*(1+'Growth rates'!Y60)</f>
        <v>3557718806802.5273</v>
      </c>
      <c r="Y61" s="171">
        <f>$E61*(1+'Growth rates'!Z60)</f>
        <v>3580551857081.8345</v>
      </c>
      <c r="Z61" s="171">
        <f>$E61*(1+'Growth rates'!AA60)</f>
        <v>3596776326168.8843</v>
      </c>
      <c r="AA61" s="171">
        <f>$E61*(1+'Growth rates'!AB60)</f>
        <v>3623737130975.9976</v>
      </c>
      <c r="AB61" s="171">
        <f>$E61*(1+'Growth rates'!AC60)</f>
        <v>3668576757971.2441</v>
      </c>
      <c r="AC61" s="171">
        <f>$E61*(1+'Growth rates'!AD60)</f>
        <v>3714831130856.0068</v>
      </c>
      <c r="AD61" s="171">
        <f>$E61*(1+'Growth rates'!AE60)</f>
        <v>3748872682851.042</v>
      </c>
      <c r="AE61" s="171">
        <f>$E61*(1+'Growth rates'!AF60)</f>
        <v>3780978769717.7036</v>
      </c>
      <c r="AF61" s="171">
        <f>$E61*(1+'Growth rates'!AG60)</f>
        <v>3825833055183.3677</v>
      </c>
      <c r="AG61" s="171">
        <f>$E61*(1+'Growth rates'!AH60)</f>
        <v>3865310975419.6807</v>
      </c>
      <c r="AH61" s="171">
        <f>$E61*(1+'Growth rates'!AI60)</f>
        <v>3904788895656.0063</v>
      </c>
      <c r="AI61" s="171">
        <f>$E61*(1+'Growth rates'!AJ60)</f>
        <v>3944266815892.332</v>
      </c>
      <c r="AJ61" s="171">
        <f>$E61*(1+'Growth rates'!AK60)</f>
        <v>3983744736128.645</v>
      </c>
    </row>
    <row r="62" spans="1:36" x14ac:dyDescent="0.25">
      <c r="A62" s="45" t="s">
        <v>1543</v>
      </c>
      <c r="B62" s="45" t="s">
        <v>599</v>
      </c>
      <c r="C62" s="29" t="s">
        <v>1154</v>
      </c>
      <c r="D62" s="46" t="s">
        <v>58</v>
      </c>
      <c r="E62" s="331">
        <f>'CARB heat data summary'!B123</f>
        <v>8127924643063.752</v>
      </c>
      <c r="F62" s="171">
        <f>$E62*(1+'Growth rates'!G61)</f>
        <v>7255680996612.1611</v>
      </c>
      <c r="G62" s="171">
        <f>$E62*(1+'Growth rates'!H61)</f>
        <v>7243510475813.8936</v>
      </c>
      <c r="H62" s="171">
        <f>$E62*(1+'Growth rates'!I61)</f>
        <v>7360753127088.1152</v>
      </c>
      <c r="I62" s="171">
        <f>$E62*(1+'Growth rates'!J61)</f>
        <v>7516820580626.75</v>
      </c>
      <c r="J62" s="171">
        <f>$E62*(1+'Growth rates'!K61)</f>
        <v>7669198051569.3555</v>
      </c>
      <c r="K62" s="171">
        <f>$E62*(1+'Growth rates'!L61)</f>
        <v>7801471030268.3818</v>
      </c>
      <c r="L62" s="171">
        <f>$E62*(1+'Growth rates'!M61)</f>
        <v>7873591475645.6943</v>
      </c>
      <c r="M62" s="171">
        <f>$E62*(1+'Growth rates'!N61)</f>
        <v>7909892985804.0645</v>
      </c>
      <c r="N62" s="171">
        <f>$E62*(1+'Growth rates'!O61)</f>
        <v>7918271673210.332</v>
      </c>
      <c r="O62" s="171">
        <f>$E62*(1+'Growth rates'!P61)</f>
        <v>7925826788666.791</v>
      </c>
      <c r="P62" s="171">
        <f>$E62*(1+'Growth rates'!Q61)</f>
        <v>7946941602496.54</v>
      </c>
      <c r="Q62" s="171">
        <f>$E62*(1+'Growth rates'!R61)</f>
        <v>7976393660236.5898</v>
      </c>
      <c r="R62" s="171">
        <f>$E62*(1+'Growth rates'!S61)</f>
        <v>7985172692447.6963</v>
      </c>
      <c r="S62" s="171">
        <f>$E62*(1+'Growth rates'!T61)</f>
        <v>8004929832329.4346</v>
      </c>
      <c r="T62" s="171">
        <f>$E62*(1+'Growth rates'!U61)</f>
        <v>8048141041738.4512</v>
      </c>
      <c r="U62" s="171">
        <f>$E62*(1+'Growth rates'!V61)</f>
        <v>8108394241909.5498</v>
      </c>
      <c r="V62" s="171">
        <f>$E62*(1+'Growth rates'!W61)</f>
        <v>8151450850107.2236</v>
      </c>
      <c r="W62" s="171">
        <f>$E62*(1+'Growth rates'!X61)</f>
        <v>8199224360545.7002</v>
      </c>
      <c r="X62" s="171">
        <f>$E62*(1+'Growth rates'!Y61)</f>
        <v>8265404911588.6484</v>
      </c>
      <c r="Y62" s="171">
        <f>$E62*(1+'Growth rates'!Z61)</f>
        <v>8318451376521.2588</v>
      </c>
      <c r="Z62" s="171">
        <f>$E62*(1+'Growth rates'!AA61)</f>
        <v>8356144576507.6113</v>
      </c>
      <c r="AA62" s="171">
        <f>$E62*(1+'Growth rates'!AB61)</f>
        <v>8418780771376.9238</v>
      </c>
      <c r="AB62" s="171">
        <f>$E62*(1+'Growth rates'!AC61)</f>
        <v>8522953611706.9893</v>
      </c>
      <c r="AC62" s="171">
        <f>$E62*(1+'Growth rates'!AD61)</f>
        <v>8630413234455.4697</v>
      </c>
      <c r="AD62" s="171">
        <f>$E62*(1+'Growth rates'!AE61)</f>
        <v>8709499645253.2754</v>
      </c>
      <c r="AE62" s="171">
        <f>$E62*(1+'Growth rates'!AF61)</f>
        <v>8784089522219.4355</v>
      </c>
      <c r="AF62" s="171">
        <f>$E62*(1+'Growth rates'!AG61)</f>
        <v>8888296417571.8262</v>
      </c>
      <c r="AG62" s="171">
        <f>$E62*(1+'Growth rates'!AH61)</f>
        <v>8980012771094.9375</v>
      </c>
      <c r="AH62" s="171">
        <f>$E62*(1+'Growth rates'!AI61)</f>
        <v>9071729124618.0801</v>
      </c>
      <c r="AI62" s="171">
        <f>$E62*(1+'Growth rates'!AJ61)</f>
        <v>9163445478141.2207</v>
      </c>
      <c r="AJ62" s="171">
        <f>$E62*(1+'Growth rates'!AK61)</f>
        <v>9255161831664.334</v>
      </c>
    </row>
    <row r="63" spans="1:36" x14ac:dyDescent="0.25">
      <c r="A63" s="45" t="s">
        <v>1543</v>
      </c>
      <c r="B63" s="45" t="s">
        <v>599</v>
      </c>
      <c r="C63" s="29" t="s">
        <v>1154</v>
      </c>
      <c r="D63" s="46" t="s">
        <v>59</v>
      </c>
      <c r="E63" s="331">
        <f>'CARB heat data summary'!B124</f>
        <v>14042379765371.449</v>
      </c>
      <c r="F63" s="171">
        <f>$E63*(1+'Growth rates'!G62)</f>
        <v>12535429705018.932</v>
      </c>
      <c r="G63" s="171">
        <f>$E63*(1+'Growth rates'!H62)</f>
        <v>12514403049077.004</v>
      </c>
      <c r="H63" s="171">
        <f>$E63*(1+'Growth rates'!I62)</f>
        <v>12716959778647.154</v>
      </c>
      <c r="I63" s="171">
        <f>$E63*(1+'Growth rates'!J62)</f>
        <v>12986592993501.604</v>
      </c>
      <c r="J63" s="171">
        <f>$E63*(1+'Growth rates'!K62)</f>
        <v>13249851132402.896</v>
      </c>
      <c r="K63" s="171">
        <f>$E63*(1+'Growth rates'!L62)</f>
        <v>13478375322913.658</v>
      </c>
      <c r="L63" s="171">
        <f>$E63*(1+'Growth rates'!M62)</f>
        <v>13602975725514.611</v>
      </c>
      <c r="M63" s="171">
        <f>$E63*(1+'Growth rates'!N62)</f>
        <v>13665692792181.234</v>
      </c>
      <c r="N63" s="171">
        <f>$E63*(1+'Growth rates'!O62)</f>
        <v>13680168407502.613</v>
      </c>
      <c r="O63" s="171">
        <f>$E63*(1+'Growth rates'!P62)</f>
        <v>13693221161442.865</v>
      </c>
      <c r="P63" s="171">
        <f>$E63*(1+'Growth rates'!Q62)</f>
        <v>13729700613147.119</v>
      </c>
      <c r="Q63" s="171">
        <f>$E63*(1+'Growth rates'!R62)</f>
        <v>13780584079446.275</v>
      </c>
      <c r="R63" s="171">
        <f>$E63*(1+'Growth rates'!S62)</f>
        <v>13795751358880.393</v>
      </c>
      <c r="S63" s="171">
        <f>$E63*(1+'Growth rates'!T62)</f>
        <v>13829885196665.625</v>
      </c>
      <c r="T63" s="171">
        <f>$E63*(1+'Growth rates'!U62)</f>
        <v>13904539950405.281</v>
      </c>
      <c r="U63" s="171">
        <f>$E63*(1+'Growth rates'!V62)</f>
        <v>14008637657512.291</v>
      </c>
      <c r="V63" s="171">
        <f>$E63*(1+'Growth rates'!W62)</f>
        <v>14083025311221.229</v>
      </c>
      <c r="W63" s="171">
        <f>$E63*(1+'Growth rates'!X62)</f>
        <v>14165562220181.686</v>
      </c>
      <c r="X63" s="171">
        <f>$E63*(1+'Growth rates'!Y62)</f>
        <v>14279900439547.402</v>
      </c>
      <c r="Y63" s="171">
        <f>$E63*(1+'Growth rates'!Z62)</f>
        <v>14371547279116.695</v>
      </c>
      <c r="Z63" s="171">
        <f>$E63*(1+'Growth rates'!AA62)</f>
        <v>14436668727951.996</v>
      </c>
      <c r="AA63" s="171">
        <f>$E63*(1+'Growth rates'!AB62)</f>
        <v>14544883465912.602</v>
      </c>
      <c r="AB63" s="171">
        <f>$E63*(1+'Growth rates'!AC62)</f>
        <v>14724859862027.514</v>
      </c>
      <c r="AC63" s="171">
        <f>$E63*(1+'Growth rates'!AD62)</f>
        <v>14910514736838.078</v>
      </c>
      <c r="AD63" s="171">
        <f>$E63*(1+'Growth rates'!AE62)</f>
        <v>15047150035942.467</v>
      </c>
      <c r="AE63" s="171">
        <f>$E63*(1+'Growth rates'!AF62)</f>
        <v>15176016803907.031</v>
      </c>
      <c r="AF63" s="171">
        <f>$E63*(1+'Growth rates'!AG62)</f>
        <v>15356052035896.707</v>
      </c>
      <c r="AG63" s="171">
        <f>$E63*(1+'Growth rates'!AH62)</f>
        <v>15514507720887.057</v>
      </c>
      <c r="AH63" s="171">
        <f>$E63*(1+'Growth rates'!AI62)</f>
        <v>15672963405877.457</v>
      </c>
      <c r="AI63" s="171">
        <f>$E63*(1+'Growth rates'!AJ62)</f>
        <v>15831419090867.855</v>
      </c>
      <c r="AJ63" s="171">
        <f>$E63*(1+'Growth rates'!AK62)</f>
        <v>15989874775858.205</v>
      </c>
    </row>
    <row r="64" spans="1:36" x14ac:dyDescent="0.25">
      <c r="A64" s="45" t="s">
        <v>1543</v>
      </c>
      <c r="B64" s="45" t="s">
        <v>599</v>
      </c>
      <c r="C64" s="29" t="s">
        <v>1154</v>
      </c>
      <c r="D64" s="46" t="s">
        <v>60</v>
      </c>
      <c r="E64" s="331">
        <f>'CARB heat data summary'!B125</f>
        <v>136736537506347.56</v>
      </c>
      <c r="F64" s="171">
        <f>$E64*(1+'Growth rates'!G63)</f>
        <v>127517509627369.39</v>
      </c>
      <c r="G64" s="171">
        <f>$E64*(1+'Growth rates'!H63)</f>
        <v>136318354277446.33</v>
      </c>
      <c r="H64" s="171">
        <f>$E64*(1+'Growth rates'!I63)</f>
        <v>127548303437028.83</v>
      </c>
      <c r="I64" s="171">
        <f>$E64*(1+'Growth rates'!J63)</f>
        <v>129986693795246.13</v>
      </c>
      <c r="J64" s="171">
        <f>$E64*(1+'Growth rates'!K63)</f>
        <v>128840494519106.53</v>
      </c>
      <c r="K64" s="171">
        <f>$E64*(1+'Growth rates'!L63)</f>
        <v>127521483734329.27</v>
      </c>
      <c r="L64" s="171">
        <f>$E64*(1+'Growth rates'!M63)</f>
        <v>124692260211011</v>
      </c>
      <c r="M64" s="171">
        <f>$E64*(1+'Growth rates'!N63)</f>
        <v>123900058795101.56</v>
      </c>
      <c r="N64" s="171">
        <f>$E64*(1+'Growth rates'!O63)</f>
        <v>118914471957966.28</v>
      </c>
      <c r="O64" s="171">
        <f>$E64*(1+'Growth rates'!P63)</f>
        <v>116251265288667.63</v>
      </c>
      <c r="P64" s="171">
        <f>$E64*(1+'Growth rates'!Q63)</f>
        <v>113638639760958.09</v>
      </c>
      <c r="Q64" s="171">
        <f>$E64*(1+'Growth rates'!R63)</f>
        <v>111698689006429.88</v>
      </c>
      <c r="R64" s="171">
        <f>$E64*(1+'Growth rates'!S63)</f>
        <v>108731880540026.38</v>
      </c>
      <c r="S64" s="171">
        <f>$E64*(1+'Growth rates'!T63)</f>
        <v>108073752961318.61</v>
      </c>
      <c r="T64" s="171">
        <f>$E64*(1+'Growth rates'!U63)</f>
        <v>104610604250463.63</v>
      </c>
      <c r="U64" s="171">
        <f>$E64*(1+'Growth rates'!V63)</f>
        <v>102562087162426.27</v>
      </c>
      <c r="V64" s="171">
        <f>$E64*(1+'Growth rates'!W63)</f>
        <v>102919018388414.95</v>
      </c>
      <c r="W64" s="171">
        <f>$E64*(1+'Growth rates'!X63)</f>
        <v>100122000014831.2</v>
      </c>
      <c r="X64" s="171">
        <f>$E64*(1+'Growth rates'!Y63)</f>
        <v>98805041860887.188</v>
      </c>
      <c r="Y64" s="171">
        <f>$E64*(1+'Growth rates'!Z63)</f>
        <v>98528619595696.313</v>
      </c>
      <c r="Z64" s="171">
        <f>$E64*(1+'Growth rates'!AA63)</f>
        <v>98198795131220.406</v>
      </c>
      <c r="AA64" s="171">
        <f>$E64*(1+'Growth rates'!AB63)</f>
        <v>96802012728551.688</v>
      </c>
      <c r="AB64" s="171">
        <f>$E64*(1+'Growth rates'!AC63)</f>
        <v>96149582242996.031</v>
      </c>
      <c r="AC64" s="171">
        <f>$E64*(1+'Growth rates'!AD63)</f>
        <v>95703535395696.438</v>
      </c>
      <c r="AD64" s="171">
        <f>$E64*(1+'Growth rates'!AE63)</f>
        <v>95392914264057.953</v>
      </c>
      <c r="AE64" s="171">
        <f>$E64*(1+'Growth rates'!AF63)</f>
        <v>94687922269610.109</v>
      </c>
      <c r="AF64" s="171">
        <f>$E64*(1+'Growth rates'!AG63)</f>
        <v>94251738711136.031</v>
      </c>
      <c r="AG64" s="171">
        <f>$E64*(1+'Growth rates'!AH63)</f>
        <v>93753253821453.906</v>
      </c>
      <c r="AH64" s="171">
        <f>$E64*(1+'Growth rates'!AI63)</f>
        <v>93254768931771.781</v>
      </c>
      <c r="AI64" s="171">
        <f>$E64*(1+'Growth rates'!AJ63)</f>
        <v>92756284042089.656</v>
      </c>
      <c r="AJ64" s="171">
        <f>$E64*(1+'Growth rates'!AK63)</f>
        <v>92257799152407.547</v>
      </c>
    </row>
    <row r="65" spans="1:36" x14ac:dyDescent="0.25">
      <c r="A65" s="45" t="s">
        <v>1543</v>
      </c>
      <c r="B65" s="45" t="s">
        <v>599</v>
      </c>
      <c r="C65" s="29" t="s">
        <v>1154</v>
      </c>
      <c r="D65" s="46" t="s">
        <v>61</v>
      </c>
      <c r="E65" s="331">
        <f>'CARB heat data summary'!B126</f>
        <v>153008576232973.5</v>
      </c>
      <c r="F65" s="171">
        <f>$E65*(1+'Growth rates'!G64)</f>
        <v>136588547217853.58</v>
      </c>
      <c r="G65" s="171">
        <f>$E65*(1+'Growth rates'!H64)</f>
        <v>136359436572623.14</v>
      </c>
      <c r="H65" s="171">
        <f>$E65*(1+'Growth rates'!I64)</f>
        <v>138566535178114.84</v>
      </c>
      <c r="I65" s="171">
        <f>$E65*(1+'Growth rates'!J64)</f>
        <v>141504512572212.72</v>
      </c>
      <c r="J65" s="171">
        <f>$E65*(1+'Growth rates'!K64)</f>
        <v>144373025864693.34</v>
      </c>
      <c r="K65" s="171">
        <f>$E65*(1+'Growth rates'!L64)</f>
        <v>146863071114079.88</v>
      </c>
      <c r="L65" s="171">
        <f>$E65*(1+'Growth rates'!M64)</f>
        <v>148220742001676.94</v>
      </c>
      <c r="M65" s="171">
        <f>$E65*(1+'Growth rates'!N64)</f>
        <v>148904119693813.78</v>
      </c>
      <c r="N65" s="171">
        <f>$E65*(1+'Growth rates'!O64)</f>
        <v>149061848891245.28</v>
      </c>
      <c r="O65" s="171">
        <f>$E65*(1+'Growth rates'!P64)</f>
        <v>149204074306715.25</v>
      </c>
      <c r="P65" s="171">
        <f>$E65*(1+'Growth rates'!Q64)</f>
        <v>149601561702747.09</v>
      </c>
      <c r="Q65" s="171">
        <f>$E65*(1+'Growth rates'!R64)</f>
        <v>150155998120385.63</v>
      </c>
      <c r="R65" s="171">
        <f>$E65*(1+'Growth rates'!S64)</f>
        <v>150321263828215.63</v>
      </c>
      <c r="S65" s="171">
        <f>$E65*(1+'Growth rates'!T64)</f>
        <v>150693192946224.91</v>
      </c>
      <c r="T65" s="171">
        <f>$E65*(1+'Growth rates'!U64)</f>
        <v>151506646062405.16</v>
      </c>
      <c r="U65" s="171">
        <f>$E65*(1+'Growth rates'!V64)</f>
        <v>152640915482524.31</v>
      </c>
      <c r="V65" s="171">
        <f>$E65*(1+'Growth rates'!W64)</f>
        <v>153451458223391.03</v>
      </c>
      <c r="W65" s="171">
        <f>$E65*(1+'Growth rates'!X64)</f>
        <v>154350796878072.13</v>
      </c>
      <c r="X65" s="171">
        <f>$E65*(1+'Growth rates'!Y64)</f>
        <v>155596648966284.69</v>
      </c>
      <c r="Y65" s="171">
        <f>$E65*(1+'Growth rates'!Z64)</f>
        <v>156595251245460.28</v>
      </c>
      <c r="Z65" s="171">
        <f>$E65*(1+'Growth rates'!AA64)</f>
        <v>157304827566212.53</v>
      </c>
      <c r="AA65" s="171">
        <f>$E65*(1+'Growth rates'!AB64)</f>
        <v>158483956977283.44</v>
      </c>
      <c r="AB65" s="171">
        <f>$E65*(1+'Growth rates'!AC64)</f>
        <v>160445015756863.88</v>
      </c>
      <c r="AC65" s="171">
        <f>$E65*(1+'Growth rates'!AD64)</f>
        <v>162467948375131.78</v>
      </c>
      <c r="AD65" s="171">
        <f>$E65*(1+'Growth rates'!AE64)</f>
        <v>163956753900152.88</v>
      </c>
      <c r="AE65" s="171">
        <f>$E65*(1+'Growth rates'!AF64)</f>
        <v>165360911957366.69</v>
      </c>
      <c r="AF65" s="171">
        <f>$E65*(1+'Growth rates'!AG64)</f>
        <v>167322611824396.66</v>
      </c>
      <c r="AG65" s="171">
        <f>$E65*(1+'Growth rates'!AH64)</f>
        <v>169049176634741.88</v>
      </c>
      <c r="AH65" s="171">
        <f>$E65*(1+'Growth rates'!AI64)</f>
        <v>170775741445087.63</v>
      </c>
      <c r="AI65" s="171">
        <f>$E65*(1+'Growth rates'!AJ64)</f>
        <v>172502306255433.38</v>
      </c>
      <c r="AJ65" s="171">
        <f>$E65*(1+'Growth rates'!AK64)</f>
        <v>174228871065778.59</v>
      </c>
    </row>
    <row r="66" spans="1:36" x14ac:dyDescent="0.25">
      <c r="A66" s="45" t="s">
        <v>1543</v>
      </c>
      <c r="B66" s="45" t="s">
        <v>599</v>
      </c>
      <c r="C66" s="29" t="s">
        <v>1154</v>
      </c>
      <c r="D66" s="46" t="s">
        <v>62</v>
      </c>
      <c r="E66" s="331">
        <f>'CARB heat data summary'!B127</f>
        <v>1835684400000</v>
      </c>
      <c r="F66" s="171">
        <f>$E66*(1+'Growth rates'!G65)</f>
        <v>1638688964497.6899</v>
      </c>
      <c r="G66" s="171">
        <f>$E66*(1+'Growth rates'!H65)</f>
        <v>1635940263426.9534</v>
      </c>
      <c r="H66" s="171">
        <f>$E66*(1+'Growth rates'!I65)</f>
        <v>1662419409753.98</v>
      </c>
      <c r="I66" s="171">
        <f>$E66*(1+'Growth rates'!J65)</f>
        <v>1697667102417.209</v>
      </c>
      <c r="J66" s="171">
        <f>$E66*(1+'Growth rates'!K65)</f>
        <v>1732081415861.8469</v>
      </c>
      <c r="K66" s="171">
        <f>$E66*(1+'Growth rates'!L65)</f>
        <v>1761955147989.3401</v>
      </c>
      <c r="L66" s="171">
        <f>$E66*(1+'Growth rates'!M65)</f>
        <v>1778243485088.1792</v>
      </c>
      <c r="M66" s="171">
        <f>$E66*(1+'Growth rates'!N65)</f>
        <v>1786442148193.5303</v>
      </c>
      <c r="N66" s="171">
        <f>$E66*(1+'Growth rates'!O65)</f>
        <v>1788334467135.8926</v>
      </c>
      <c r="O66" s="171">
        <f>$E66*(1+'Growth rates'!P65)</f>
        <v>1790040783101.2424</v>
      </c>
      <c r="P66" s="171">
        <f>$E66*(1+'Growth rates'!Q65)</f>
        <v>1794809544631.1924</v>
      </c>
      <c r="Q66" s="171">
        <f>$E66*(1+'Growth rates'!R65)</f>
        <v>1801461265127.5735</v>
      </c>
      <c r="R66" s="171">
        <f>$E66*(1+'Growth rates'!S65)</f>
        <v>1803444001580.5718</v>
      </c>
      <c r="S66" s="171">
        <f>$E66*(1+'Growth rates'!T65)</f>
        <v>1807906133682.2117</v>
      </c>
      <c r="T66" s="171">
        <f>$E66*(1+'Growth rates'!U65)</f>
        <v>1817665346088.906</v>
      </c>
      <c r="U66" s="171">
        <f>$E66*(1+'Growth rates'!V65)</f>
        <v>1831273476634.0818</v>
      </c>
      <c r="V66" s="171">
        <f>$E66*(1+'Growth rates'!W65)</f>
        <v>1840997772497.5818</v>
      </c>
      <c r="W66" s="171">
        <f>$E66*(1+'Growth rates'!X65)</f>
        <v>1851787376448.9404</v>
      </c>
      <c r="X66" s="171">
        <f>$E66*(1+'Growth rates'!Y65)</f>
        <v>1866734193806.1389</v>
      </c>
      <c r="Y66" s="171">
        <f>$E66*(1+'Growth rates'!Z65)</f>
        <v>1878714689741.8435</v>
      </c>
      <c r="Z66" s="171">
        <f>$E66*(1+'Growth rates'!AA65)</f>
        <v>1887227664731.1079</v>
      </c>
      <c r="AA66" s="171">
        <f>$E66*(1+'Growth rates'!AB65)</f>
        <v>1901373992464.9753</v>
      </c>
      <c r="AB66" s="171">
        <f>$E66*(1+'Growth rates'!AC65)</f>
        <v>1924901333858.4248</v>
      </c>
      <c r="AC66" s="171">
        <f>$E66*(1+'Growth rates'!AD65)</f>
        <v>1949170992076.4807</v>
      </c>
      <c r="AD66" s="171">
        <f>$E66*(1+'Growth rates'!AE65)</f>
        <v>1967032586140.0298</v>
      </c>
      <c r="AE66" s="171">
        <f>$E66*(1+'Growth rates'!AF65)</f>
        <v>1983878642120.8206</v>
      </c>
      <c r="AF66" s="171">
        <f>$E66*(1+'Growth rates'!AG65)</f>
        <v>2007413674810.1379</v>
      </c>
      <c r="AG66" s="171">
        <f>$E66*(1+'Growth rates'!AH65)</f>
        <v>2028127729969.4634</v>
      </c>
      <c r="AH66" s="171">
        <f>$E66*(1+'Growth rates'!AI65)</f>
        <v>2048841785128.7954</v>
      </c>
      <c r="AI66" s="171">
        <f>$E66*(1+'Growth rates'!AJ65)</f>
        <v>2069555840288.1272</v>
      </c>
      <c r="AJ66" s="171">
        <f>$E66*(1+'Growth rates'!AK65)</f>
        <v>2090269895447.4526</v>
      </c>
    </row>
    <row r="67" spans="1:36" x14ac:dyDescent="0.25">
      <c r="A67" s="45" t="s">
        <v>1543</v>
      </c>
      <c r="B67" s="45" t="s">
        <v>599</v>
      </c>
      <c r="C67" s="29" t="s">
        <v>1154</v>
      </c>
      <c r="D67" s="46" t="s">
        <v>63</v>
      </c>
      <c r="E67" s="331">
        <f>'CARB heat data summary'!B128</f>
        <v>15339913381767.002</v>
      </c>
      <c r="F67" s="171">
        <f>$E67*(1+'Growth rates'!G66)</f>
        <v>13693719233574.152</v>
      </c>
      <c r="G67" s="171">
        <f>$E67*(1+'Growth rates'!H66)</f>
        <v>13670749688080.674</v>
      </c>
      <c r="H67" s="171">
        <f>$E67*(1+'Growth rates'!I66)</f>
        <v>13892022915155.938</v>
      </c>
      <c r="I67" s="171">
        <f>$E67*(1+'Growth rates'!J66)</f>
        <v>14186570579428.227</v>
      </c>
      <c r="J67" s="171">
        <f>$E67*(1+'Growth rates'!K66)</f>
        <v>14474154102681.855</v>
      </c>
      <c r="K67" s="171">
        <f>$E67*(1+'Growth rates'!L66)</f>
        <v>14723794216868.07</v>
      </c>
      <c r="L67" s="171">
        <f>$E67*(1+'Growth rates'!M66)</f>
        <v>14859907853955.805</v>
      </c>
      <c r="M67" s="171">
        <f>$E67*(1+'Growth rates'!N66)</f>
        <v>14928420056751.871</v>
      </c>
      <c r="N67" s="171">
        <f>$E67*(1+'Growth rates'!O66)</f>
        <v>14944233237201.906</v>
      </c>
      <c r="O67" s="171">
        <f>$E67*(1+'Growth rates'!P66)</f>
        <v>14958492082083.08</v>
      </c>
      <c r="P67" s="171">
        <f>$E67*(1+'Growth rates'!Q66)</f>
        <v>14998342281173.805</v>
      </c>
      <c r="Q67" s="171">
        <f>$E67*(1+'Growth rates'!R66)</f>
        <v>15053927443990.578</v>
      </c>
      <c r="R67" s="171">
        <f>$E67*(1+'Growth rates'!S66)</f>
        <v>15070496199190.473</v>
      </c>
      <c r="S67" s="171">
        <f>$E67*(1+'Growth rates'!T66)</f>
        <v>15107784046675.127</v>
      </c>
      <c r="T67" s="171">
        <f>$E67*(1+'Growth rates'!U66)</f>
        <v>15189336993899.037</v>
      </c>
      <c r="U67" s="171">
        <f>$E67*(1+'Growth rates'!V66)</f>
        <v>15303053460548.084</v>
      </c>
      <c r="V67" s="171">
        <f>$E67*(1+'Growth rates'!W66)</f>
        <v>15384314627361.27</v>
      </c>
      <c r="W67" s="171">
        <f>$E67*(1+'Growth rates'!X66)</f>
        <v>15474478050898.244</v>
      </c>
      <c r="X67" s="171">
        <f>$E67*(1+'Growth rates'!Y66)</f>
        <v>15599381266065.574</v>
      </c>
      <c r="Y67" s="171">
        <f>$E67*(1+'Growth rates'!Z66)</f>
        <v>15699496389299.352</v>
      </c>
      <c r="Z67" s="171">
        <f>$E67*(1+'Growth rates'!AA66)</f>
        <v>15770635142211.598</v>
      </c>
      <c r="AA67" s="171">
        <f>$E67*(1+'Growth rates'!AB66)</f>
        <v>15888849058562.15</v>
      </c>
      <c r="AB67" s="171">
        <f>$E67*(1+'Growth rates'!AC66)</f>
        <v>16085455500867.145</v>
      </c>
      <c r="AC67" s="171">
        <f>$E67*(1+'Growth rates'!AD66)</f>
        <v>16288265120467.367</v>
      </c>
      <c r="AD67" s="171">
        <f>$E67*(1+'Growth rates'!AE66)</f>
        <v>16437525693687.432</v>
      </c>
      <c r="AE67" s="171">
        <f>$E67*(1+'Growth rates'!AF66)</f>
        <v>16578299913683.922</v>
      </c>
      <c r="AF67" s="171">
        <f>$E67*(1+'Growth rates'!AG66)</f>
        <v>16774970628372.779</v>
      </c>
      <c r="AG67" s="171">
        <f>$E67*(1+'Growth rates'!AH66)</f>
        <v>16948067818679.129</v>
      </c>
      <c r="AH67" s="171">
        <f>$E67*(1+'Growth rates'!AI66)</f>
        <v>17121165008985.531</v>
      </c>
      <c r="AI67" s="171">
        <f>$E67*(1+'Growth rates'!AJ66)</f>
        <v>17294262199291.936</v>
      </c>
      <c r="AJ67" s="171">
        <f>$E67*(1+'Growth rates'!AK66)</f>
        <v>17467359389598.283</v>
      </c>
    </row>
    <row r="68" spans="1:36" x14ac:dyDescent="0.25">
      <c r="A68" s="45" t="s">
        <v>1543</v>
      </c>
      <c r="B68" s="45" t="s">
        <v>599</v>
      </c>
      <c r="C68" s="29" t="s">
        <v>1154</v>
      </c>
      <c r="D68" s="46" t="s">
        <v>64</v>
      </c>
      <c r="E68" s="331">
        <f>'CARB heat data summary'!B129</f>
        <v>5218541953652.0664</v>
      </c>
      <c r="F68" s="171">
        <f>$E68*(1+'Growth rates'!G67)</f>
        <v>4658517068738.9707</v>
      </c>
      <c r="G68" s="171">
        <f>$E68*(1+'Growth rates'!H67)</f>
        <v>4556690942302.4561</v>
      </c>
      <c r="H68" s="171">
        <f>$E68*(1+'Growth rates'!I67)</f>
        <v>4454864815865.9404</v>
      </c>
      <c r="I68" s="171">
        <f>$E68*(1+'Growth rates'!J67)</f>
        <v>4353038689429.4248</v>
      </c>
      <c r="J68" s="171">
        <f>$E68*(1+'Growth rates'!K67)</f>
        <v>4251212562992.9097</v>
      </c>
      <c r="K68" s="171">
        <f>$E68*(1+'Growth rates'!L67)</f>
        <v>4149386436556.394</v>
      </c>
      <c r="L68" s="171">
        <f>$E68*(1+'Growth rates'!M67)</f>
        <v>4047560310119.8789</v>
      </c>
      <c r="M68" s="171">
        <f>$E68*(1+'Growth rates'!N67)</f>
        <v>3945734183683.3633</v>
      </c>
      <c r="N68" s="171">
        <f>$E68*(1+'Growth rates'!O67)</f>
        <v>3843908057246.8481</v>
      </c>
      <c r="O68" s="171">
        <f>$E68*(1+'Growth rates'!P67)</f>
        <v>3742081930810.3325</v>
      </c>
      <c r="P68" s="171">
        <f>$E68*(1+'Growth rates'!Q67)</f>
        <v>3640255804373.8174</v>
      </c>
      <c r="Q68" s="171">
        <f>$E68*(1+'Growth rates'!R67)</f>
        <v>3538429677937.3018</v>
      </c>
      <c r="R68" s="171">
        <f>$E68*(1+'Growth rates'!S67)</f>
        <v>3436603551500.7866</v>
      </c>
      <c r="S68" s="171">
        <f>$E68*(1+'Growth rates'!T67)</f>
        <v>3334777425064.271</v>
      </c>
      <c r="T68" s="171">
        <f>$E68*(1+'Growth rates'!U67)</f>
        <v>3232951298627.7559</v>
      </c>
      <c r="U68" s="171">
        <f>$E68*(1+'Growth rates'!V67)</f>
        <v>3131125172191.2402</v>
      </c>
      <c r="V68" s="171">
        <f>$E68*(1+'Growth rates'!W67)</f>
        <v>3131125172191.2402</v>
      </c>
      <c r="W68" s="171">
        <f>$E68*(1+'Growth rates'!X67)</f>
        <v>3131125172191.2402</v>
      </c>
      <c r="X68" s="171">
        <f>$E68*(1+'Growth rates'!Y67)</f>
        <v>3131125172191.2402</v>
      </c>
      <c r="Y68" s="171">
        <f>$E68*(1+'Growth rates'!Z67)</f>
        <v>3131125172191.2402</v>
      </c>
      <c r="Z68" s="171">
        <f>$E68*(1+'Growth rates'!AA67)</f>
        <v>3131125172191.2402</v>
      </c>
      <c r="AA68" s="171">
        <f>$E68*(1+'Growth rates'!AB67)</f>
        <v>3131125172191.2402</v>
      </c>
      <c r="AB68" s="171">
        <f>$E68*(1+'Growth rates'!AC67)</f>
        <v>3131125172191.2402</v>
      </c>
      <c r="AC68" s="171">
        <f>$E68*(1+'Growth rates'!AD67)</f>
        <v>3131125172191.2402</v>
      </c>
      <c r="AD68" s="171">
        <f>$E68*(1+'Growth rates'!AE67)</f>
        <v>3131125172191.2402</v>
      </c>
      <c r="AE68" s="171">
        <f>$E68*(1+'Growth rates'!AF67)</f>
        <v>3131125172191.2402</v>
      </c>
      <c r="AF68" s="171">
        <f>$E68*(1+'Growth rates'!AG67)</f>
        <v>3131125172191.2402</v>
      </c>
      <c r="AG68" s="171">
        <f>$E68*(1+'Growth rates'!AH67)</f>
        <v>3131125172191.2402</v>
      </c>
      <c r="AH68" s="171">
        <f>$E68*(1+'Growth rates'!AI67)</f>
        <v>3131125172191.2402</v>
      </c>
      <c r="AI68" s="171">
        <f>$E68*(1+'Growth rates'!AJ67)</f>
        <v>3131125172191.2402</v>
      </c>
      <c r="AJ68" s="171">
        <f>$E68*(1+'Growth rates'!AK67)</f>
        <v>3131125172191.2402</v>
      </c>
    </row>
    <row r="69" spans="1:36" x14ac:dyDescent="0.25">
      <c r="A69" s="45" t="s">
        <v>1543</v>
      </c>
      <c r="B69" s="45" t="s">
        <v>599</v>
      </c>
      <c r="C69" s="29" t="s">
        <v>1154</v>
      </c>
      <c r="D69" s="315" t="s">
        <v>65</v>
      </c>
      <c r="E69" s="331">
        <f>'CARB heat data summary'!B130</f>
        <v>8351389100000</v>
      </c>
      <c r="F69" s="171">
        <f>$E69*(1+'Growth rates'!G68)</f>
        <v>7455164491454.1387</v>
      </c>
      <c r="G69" s="171">
        <f>$E69*(1+'Growth rates'!H68)</f>
        <v>7442659361399.4805</v>
      </c>
      <c r="H69" s="171">
        <f>$E69*(1+'Growth rates'!I68)</f>
        <v>7563125414285.7139</v>
      </c>
      <c r="I69" s="171">
        <f>$E69*(1+'Growth rates'!J68)</f>
        <v>7723483696083.958</v>
      </c>
      <c r="J69" s="171">
        <f>$E69*(1+'Growth rates'!K68)</f>
        <v>7880050545039.875</v>
      </c>
      <c r="K69" s="171">
        <f>$E69*(1+'Growth rates'!L68)</f>
        <v>8015960160475.875</v>
      </c>
      <c r="L69" s="171">
        <f>$E69*(1+'Growth rates'!M68)</f>
        <v>8090063443646.1035</v>
      </c>
      <c r="M69" s="171">
        <f>$E69*(1+'Growth rates'!N68)</f>
        <v>8127363006519.0039</v>
      </c>
      <c r="N69" s="171">
        <f>$E69*(1+'Growth rates'!O68)</f>
        <v>8135972052708.5166</v>
      </c>
      <c r="O69" s="171">
        <f>$E69*(1+'Growth rates'!P68)</f>
        <v>8143734884137.5889</v>
      </c>
      <c r="P69" s="171">
        <f>$E69*(1+'Growth rates'!Q68)</f>
        <v>8165430216440.7471</v>
      </c>
      <c r="Q69" s="171">
        <f>$E69*(1+'Growth rates'!R68)</f>
        <v>8195692012013.9531</v>
      </c>
      <c r="R69" s="171">
        <f>$E69*(1+'Growth rates'!S68)</f>
        <v>8204712409856.7109</v>
      </c>
      <c r="S69" s="171">
        <f>$E69*(1+'Growth rates'!T68)</f>
        <v>8225012741109.9453</v>
      </c>
      <c r="T69" s="171">
        <f>$E69*(1+'Growth rates'!U68)</f>
        <v>8269411974506.4121</v>
      </c>
      <c r="U69" s="171">
        <f>$E69*(1+'Growth rates'!V68)</f>
        <v>8331321741297.6738</v>
      </c>
      <c r="V69" s="171">
        <f>$E69*(1+'Growth rates'!W68)</f>
        <v>8375562122966.5537</v>
      </c>
      <c r="W69" s="171">
        <f>$E69*(1+'Growth rates'!X68)</f>
        <v>8424649090657.0205</v>
      </c>
      <c r="X69" s="171">
        <f>$E69*(1+'Growth rates'!Y68)</f>
        <v>8492649171475.1592</v>
      </c>
      <c r="Y69" s="171">
        <f>$E69*(1+'Growth rates'!Z68)</f>
        <v>8547154065219.4424</v>
      </c>
      <c r="Z69" s="171">
        <f>$E69*(1+'Growth rates'!AA68)</f>
        <v>8585883580235.1592</v>
      </c>
      <c r="AA69" s="171">
        <f>$E69*(1+'Growth rates'!AB68)</f>
        <v>8650241858401.9541</v>
      </c>
      <c r="AB69" s="171">
        <f>$E69*(1+'Growth rates'!AC68)</f>
        <v>8757278766524.7422</v>
      </c>
      <c r="AC69" s="171">
        <f>$E69*(1+'Growth rates'!AD68)</f>
        <v>8867692821959.8672</v>
      </c>
      <c r="AD69" s="171">
        <f>$E69*(1+'Growth rates'!AE68)</f>
        <v>8948953588773.0254</v>
      </c>
      <c r="AE69" s="171">
        <f>$E69*(1+'Growth rates'!AF68)</f>
        <v>9025594196655.2754</v>
      </c>
      <c r="AF69" s="171">
        <f>$E69*(1+'Growth rates'!AG68)</f>
        <v>9132666096089.4648</v>
      </c>
      <c r="AG69" s="171">
        <f>$E69*(1+'Growth rates'!AH68)</f>
        <v>9226904045964.9375</v>
      </c>
      <c r="AH69" s="171">
        <f>$E69*(1+'Growth rates'!AI68)</f>
        <v>9321141995840.4414</v>
      </c>
      <c r="AI69" s="171">
        <f>$E69*(1+'Growth rates'!AJ68)</f>
        <v>9415379945715.9453</v>
      </c>
      <c r="AJ69" s="171">
        <f>$E69*(1+'Growth rates'!AK68)</f>
        <v>9509617895591.418</v>
      </c>
    </row>
    <row r="70" spans="1:36" x14ac:dyDescent="0.25">
      <c r="A70" s="45" t="s">
        <v>1543</v>
      </c>
      <c r="B70" s="45" t="s">
        <v>599</v>
      </c>
      <c r="C70" s="29" t="s">
        <v>1154</v>
      </c>
      <c r="D70" s="46" t="s">
        <v>66</v>
      </c>
      <c r="E70" s="331">
        <f>'CARB heat data summary'!B131</f>
        <v>0</v>
      </c>
      <c r="F70" s="171">
        <f>$E70*(1+'Growth rates'!G69)</f>
        <v>0</v>
      </c>
      <c r="G70" s="171">
        <f>$E70*(1+'Growth rates'!H69)</f>
        <v>0</v>
      </c>
      <c r="H70" s="171">
        <f>$E70*(1+'Growth rates'!I69)</f>
        <v>0</v>
      </c>
      <c r="I70" s="171">
        <f>$E70*(1+'Growth rates'!J69)</f>
        <v>0</v>
      </c>
      <c r="J70" s="171">
        <f>$E70*(1+'Growth rates'!K69)</f>
        <v>0</v>
      </c>
      <c r="K70" s="171">
        <f>$E70*(1+'Growth rates'!L69)</f>
        <v>0</v>
      </c>
      <c r="L70" s="171">
        <f>$E70*(1+'Growth rates'!M69)</f>
        <v>0</v>
      </c>
      <c r="M70" s="171">
        <f>$E70*(1+'Growth rates'!N69)</f>
        <v>0</v>
      </c>
      <c r="N70" s="171">
        <f>$E70*(1+'Growth rates'!O69)</f>
        <v>0</v>
      </c>
      <c r="O70" s="171">
        <f>$E70*(1+'Growth rates'!P69)</f>
        <v>0</v>
      </c>
      <c r="P70" s="171">
        <f>$E70*(1+'Growth rates'!Q69)</f>
        <v>0</v>
      </c>
      <c r="Q70" s="171">
        <f>$E70*(1+'Growth rates'!R69)</f>
        <v>0</v>
      </c>
      <c r="R70" s="171">
        <f>$E70*(1+'Growth rates'!S69)</f>
        <v>0</v>
      </c>
      <c r="S70" s="171">
        <f>$E70*(1+'Growth rates'!T69)</f>
        <v>0</v>
      </c>
      <c r="T70" s="171">
        <f>$E70*(1+'Growth rates'!U69)</f>
        <v>0</v>
      </c>
      <c r="U70" s="171">
        <f>$E70*(1+'Growth rates'!V69)</f>
        <v>0</v>
      </c>
      <c r="V70" s="171">
        <f>$E70*(1+'Growth rates'!W69)</f>
        <v>0</v>
      </c>
      <c r="W70" s="171">
        <f>$E70*(1+'Growth rates'!X69)</f>
        <v>0</v>
      </c>
      <c r="X70" s="171">
        <f>$E70*(1+'Growth rates'!Y69)</f>
        <v>0</v>
      </c>
      <c r="Y70" s="171">
        <f>$E70*(1+'Growth rates'!Z69)</f>
        <v>0</v>
      </c>
      <c r="Z70" s="171">
        <f>$E70*(1+'Growth rates'!AA69)</f>
        <v>0</v>
      </c>
      <c r="AA70" s="171">
        <f>$E70*(1+'Growth rates'!AB69)</f>
        <v>0</v>
      </c>
      <c r="AB70" s="171">
        <f>$E70*(1+'Growth rates'!AC69)</f>
        <v>0</v>
      </c>
      <c r="AC70" s="171">
        <f>$E70*(1+'Growth rates'!AD69)</f>
        <v>0</v>
      </c>
      <c r="AD70" s="171">
        <f>$E70*(1+'Growth rates'!AE69)</f>
        <v>0</v>
      </c>
      <c r="AE70" s="171">
        <f>$E70*(1+'Growth rates'!AF69)</f>
        <v>0</v>
      </c>
      <c r="AF70" s="171">
        <f>$E70*(1+'Growth rates'!AG69)</f>
        <v>0</v>
      </c>
      <c r="AG70" s="171">
        <f>$E70*(1+'Growth rates'!AH69)</f>
        <v>0</v>
      </c>
      <c r="AH70" s="171">
        <f>$E70*(1+'Growth rates'!AI69)</f>
        <v>0</v>
      </c>
      <c r="AI70" s="171">
        <f>$E70*(1+'Growth rates'!AJ69)</f>
        <v>0</v>
      </c>
      <c r="AJ70" s="171">
        <f>$E70*(1+'Growth rates'!AK69)</f>
        <v>0</v>
      </c>
    </row>
    <row r="71" spans="1:36" x14ac:dyDescent="0.25">
      <c r="A71" s="45" t="s">
        <v>1543</v>
      </c>
      <c r="B71" s="45" t="s">
        <v>599</v>
      </c>
      <c r="C71" s="29" t="s">
        <v>1154</v>
      </c>
      <c r="D71" s="46" t="s">
        <v>67</v>
      </c>
      <c r="E71" s="331">
        <f>'CARB heat data summary'!B132</f>
        <v>8686384099999.999</v>
      </c>
      <c r="F71" s="171">
        <f>$E71*(1+'Growth rates'!G70)</f>
        <v>7754209692068.0908</v>
      </c>
      <c r="G71" s="171">
        <f>$E71*(1+'Growth rates'!H70)</f>
        <v>7741202950126.7744</v>
      </c>
      <c r="H71" s="171">
        <f>$E71*(1+'Growth rates'!I70)</f>
        <v>7866501196185.1143</v>
      </c>
      <c r="I71" s="171">
        <f>$E71*(1+'Growth rates'!J70)</f>
        <v>8033291847732.6025</v>
      </c>
      <c r="J71" s="171">
        <f>$E71*(1+'Growth rates'!K70)</f>
        <v>8196138982631.1289</v>
      </c>
      <c r="K71" s="171">
        <f>$E71*(1+'Growth rates'!L70)</f>
        <v>8337500270965.8311</v>
      </c>
      <c r="L71" s="171">
        <f>$E71*(1+'Growth rates'!M70)</f>
        <v>8414576021236.8447</v>
      </c>
      <c r="M71" s="171">
        <f>$E71*(1+'Growth rates'!N70)</f>
        <v>8453371762399.9658</v>
      </c>
      <c r="N71" s="171">
        <f>$E71*(1+'Growth rates'!O70)</f>
        <v>8462326138856.542</v>
      </c>
      <c r="O71" s="171">
        <f>$E71*(1+'Growth rates'!P70)</f>
        <v>8470400356772.7539</v>
      </c>
      <c r="P71" s="171">
        <f>$E71*(1+'Growth rates'!Q70)</f>
        <v>8492965942845.4199</v>
      </c>
      <c r="Q71" s="171">
        <f>$E71*(1+'Growth rates'!R70)</f>
        <v>8524441614348.3252</v>
      </c>
      <c r="R71" s="171">
        <f>$E71*(1+'Growth rates'!S70)</f>
        <v>8533823842796.6445</v>
      </c>
      <c r="S71" s="171">
        <f>$E71*(1+'Growth rates'!T70)</f>
        <v>8554938470855.6855</v>
      </c>
      <c r="T71" s="171">
        <f>$E71*(1+'Growth rates'!U70)</f>
        <v>8601118667995.2549</v>
      </c>
      <c r="U71" s="171">
        <f>$E71*(1+'Growth rates'!V70)</f>
        <v>8665511789600.6572</v>
      </c>
      <c r="V71" s="171">
        <f>$E71*(1+'Growth rates'!W70)</f>
        <v>8711526763074.5293</v>
      </c>
      <c r="W71" s="171">
        <f>$E71*(1+'Growth rates'!X70)</f>
        <v>8762582731196.4893</v>
      </c>
      <c r="X71" s="171">
        <f>$E71*(1+'Growth rates'!Y70)</f>
        <v>8833310464480.6914</v>
      </c>
      <c r="Y71" s="171">
        <f>$E71*(1+'Growth rates'!Z70)</f>
        <v>8890001685153.4941</v>
      </c>
      <c r="Z71" s="171">
        <f>$E71*(1+'Growth rates'!AA70)</f>
        <v>8930284737398.4473</v>
      </c>
      <c r="AA71" s="171">
        <f>$E71*(1+'Growth rates'!AB70)</f>
        <v>8997224586264</v>
      </c>
      <c r="AB71" s="171">
        <f>$E71*(1+'Growth rates'!AC70)</f>
        <v>9108555011142.7715</v>
      </c>
      <c r="AC71" s="171">
        <f>$E71*(1+'Growth rates'!AD70)</f>
        <v>9223398049116.9199</v>
      </c>
      <c r="AD71" s="171">
        <f>$E71*(1+'Growth rates'!AE70)</f>
        <v>9307918387511.8359</v>
      </c>
      <c r="AE71" s="171">
        <f>$E71*(1+'Growth rates'!AF70)</f>
        <v>9387633240903.4375</v>
      </c>
      <c r="AF71" s="171">
        <f>$E71*(1+'Growth rates'!AG70)</f>
        <v>9499000060682.1914</v>
      </c>
      <c r="AG71" s="171">
        <f>$E71*(1+'Growth rates'!AH70)</f>
        <v>9597018129246.9648</v>
      </c>
      <c r="AH71" s="171">
        <f>$E71*(1+'Growth rates'!AI70)</f>
        <v>9695036197811.7715</v>
      </c>
      <c r="AI71" s="171">
        <f>$E71*(1+'Growth rates'!AJ70)</f>
        <v>9793054266376.5762</v>
      </c>
      <c r="AJ71" s="171">
        <f>$E71*(1+'Growth rates'!AK70)</f>
        <v>9891072334941.3516</v>
      </c>
    </row>
    <row r="72" spans="1:36" x14ac:dyDescent="0.25">
      <c r="A72" s="45" t="s">
        <v>1543</v>
      </c>
      <c r="B72" s="45" t="s">
        <v>599</v>
      </c>
      <c r="C72" s="29" t="s">
        <v>1154</v>
      </c>
      <c r="D72" s="198" t="s">
        <v>68</v>
      </c>
      <c r="E72" s="331">
        <f>'CARB heat data summary'!B133</f>
        <v>3468520894047.2012</v>
      </c>
      <c r="F72" s="171">
        <f>$E72*(1+'Growth rates'!G71)</f>
        <v>3096298531602.061</v>
      </c>
      <c r="G72" s="171">
        <f>$E72*(1+'Growth rates'!H71)</f>
        <v>3091104868085.9688</v>
      </c>
      <c r="H72" s="171">
        <f>$E72*(1+'Growth rates'!I71)</f>
        <v>3141137146124.5161</v>
      </c>
      <c r="I72" s="171">
        <f>$E72*(1+'Growth rates'!J71)</f>
        <v>3207737569633.7886</v>
      </c>
      <c r="J72" s="171">
        <f>$E72*(1+'Growth rates'!K71)</f>
        <v>3272763325279.4844</v>
      </c>
      <c r="K72" s="171">
        <f>$E72*(1+'Growth rates'!L71)</f>
        <v>3329209664349.1953</v>
      </c>
      <c r="L72" s="171">
        <f>$E72*(1+'Growth rates'!M71)</f>
        <v>3359986434885.8999</v>
      </c>
      <c r="M72" s="171">
        <f>$E72*(1+'Growth rates'!N71)</f>
        <v>3375477787475.792</v>
      </c>
      <c r="N72" s="171">
        <f>$E72*(1+'Growth rates'!O71)</f>
        <v>3379053319190.1675</v>
      </c>
      <c r="O72" s="171">
        <f>$E72*(1+'Growth rates'!P71)</f>
        <v>3382277398763.7925</v>
      </c>
      <c r="P72" s="171">
        <f>$E72*(1+'Growth rates'!Q71)</f>
        <v>3391287961257.7378</v>
      </c>
      <c r="Q72" s="171">
        <f>$E72*(1+'Growth rates'!R71)</f>
        <v>3403856369815.9082</v>
      </c>
      <c r="R72" s="171">
        <f>$E72*(1+'Growth rates'!S71)</f>
        <v>3407602745181.2017</v>
      </c>
      <c r="S72" s="171">
        <f>$E72*(1+'Growth rates'!T71)</f>
        <v>3416033932168.7563</v>
      </c>
      <c r="T72" s="171">
        <f>$E72*(1+'Growth rates'!U71)</f>
        <v>3434473938600.1797</v>
      </c>
      <c r="U72" s="171">
        <f>$E72*(1+'Growth rates'!V71)</f>
        <v>3460186465832.4556</v>
      </c>
      <c r="V72" s="171">
        <f>$E72*(1+'Growth rates'!W71)</f>
        <v>3478560497546.4292</v>
      </c>
      <c r="W72" s="171">
        <f>$E72*(1+'Growth rates'!X71)</f>
        <v>3498947426118.564</v>
      </c>
      <c r="X72" s="171">
        <f>$E72*(1+'Growth rates'!Y71)</f>
        <v>3527189398596.4854</v>
      </c>
      <c r="Y72" s="171">
        <f>$E72*(1+'Growth rates'!Z71)</f>
        <v>3549826514472.1987</v>
      </c>
      <c r="Z72" s="171">
        <f>$E72*(1+'Growth rates'!AA71)</f>
        <v>3565911758548.3398</v>
      </c>
      <c r="AA72" s="171">
        <f>$E72*(1+'Growth rates'!AB71)</f>
        <v>3592641207967.2915</v>
      </c>
      <c r="AB72" s="171">
        <f>$E72*(1+'Growth rates'!AC71)</f>
        <v>3637096058269.7515</v>
      </c>
      <c r="AC72" s="171">
        <f>$E72*(1+'Growth rates'!AD71)</f>
        <v>3682953514279.4614</v>
      </c>
      <c r="AD72" s="171">
        <f>$E72*(1+'Growth rates'!AE71)</f>
        <v>3716702949754.541</v>
      </c>
      <c r="AE72" s="171">
        <f>$E72*(1+'Growth rates'!AF71)</f>
        <v>3748533528666.5049</v>
      </c>
      <c r="AF72" s="171">
        <f>$E72*(1+'Growth rates'!AG71)</f>
        <v>3793002911652.481</v>
      </c>
      <c r="AG72" s="171">
        <f>$E72*(1+'Growth rates'!AH71)</f>
        <v>3832142064940.7949</v>
      </c>
      <c r="AH72" s="171">
        <f>$E72*(1+'Growth rates'!AI71)</f>
        <v>3871281218229.1211</v>
      </c>
      <c r="AI72" s="171">
        <f>$E72*(1+'Growth rates'!AJ71)</f>
        <v>3910420371517.4473</v>
      </c>
      <c r="AJ72" s="171">
        <f>$E72*(1+'Growth rates'!AK71)</f>
        <v>3949559524805.7612</v>
      </c>
    </row>
    <row r="73" spans="1:36" x14ac:dyDescent="0.25">
      <c r="A73" s="45" t="s">
        <v>1543</v>
      </c>
      <c r="B73" s="45" t="s">
        <v>599</v>
      </c>
      <c r="C73" s="29" t="s">
        <v>1154</v>
      </c>
      <c r="D73" s="46" t="s">
        <v>69</v>
      </c>
      <c r="E73" s="331">
        <f>'CARB heat data summary'!B134</f>
        <v>448159700000</v>
      </c>
      <c r="F73" s="171">
        <f>$E73*(1+'Growth rates'!G72)</f>
        <v>400065694692.72357</v>
      </c>
      <c r="G73" s="171">
        <f>$E73*(1+'Growth rates'!H72)</f>
        <v>399394633236.16217</v>
      </c>
      <c r="H73" s="171">
        <f>$E73*(1+'Growth rates'!I72)</f>
        <v>405859190147.0213</v>
      </c>
      <c r="I73" s="171">
        <f>$E73*(1+'Growth rates'!J72)</f>
        <v>414464479471.07123</v>
      </c>
      <c r="J73" s="171">
        <f>$E73*(1+'Growth rates'!K72)</f>
        <v>422866309540.03888</v>
      </c>
      <c r="K73" s="171">
        <f>$E73*(1+'Growth rates'!L72)</f>
        <v>430159612696.14661</v>
      </c>
      <c r="L73" s="171">
        <f>$E73*(1+'Growth rates'!M72)</f>
        <v>434136209254.74597</v>
      </c>
      <c r="M73" s="171">
        <f>$E73*(1+'Growth rates'!N72)</f>
        <v>436137811707.59424</v>
      </c>
      <c r="N73" s="171">
        <f>$E73*(1+'Growth rates'!O72)</f>
        <v>436599798032.4295</v>
      </c>
      <c r="O73" s="171">
        <f>$E73*(1+'Growth rates'!P72)</f>
        <v>437016374025.08722</v>
      </c>
      <c r="P73" s="171">
        <f>$E73*(1+'Growth rates'!Q72)</f>
        <v>438180608321.9162</v>
      </c>
      <c r="Q73" s="171">
        <f>$E73*(1+'Growth rates'!R72)</f>
        <v>439804543820.92792</v>
      </c>
      <c r="R73" s="171">
        <f>$E73*(1+'Growth rates'!S72)</f>
        <v>440288604465.53265</v>
      </c>
      <c r="S73" s="171">
        <f>$E73*(1+'Growth rates'!T72)</f>
        <v>441377978970.23035</v>
      </c>
      <c r="T73" s="171">
        <f>$E73*(1+'Growth rates'!U72)</f>
        <v>443760570282.99652</v>
      </c>
      <c r="U73" s="171">
        <f>$E73*(1+'Growth rates'!V72)</f>
        <v>447082827476.38275</v>
      </c>
      <c r="V73" s="171">
        <f>$E73*(1+'Growth rates'!W72)</f>
        <v>449456894345.88239</v>
      </c>
      <c r="W73" s="171">
        <f>$E73*(1+'Growth rates'!X72)</f>
        <v>452091043042.6626</v>
      </c>
      <c r="X73" s="171">
        <f>$E73*(1+'Growth rates'!Y72)</f>
        <v>455740124106.2467</v>
      </c>
      <c r="Y73" s="171">
        <f>$E73*(1+'Growth rates'!Z72)</f>
        <v>458665014389.34583</v>
      </c>
      <c r="Z73" s="171">
        <f>$E73*(1+'Growth rates'!AA72)</f>
        <v>460743352211.08484</v>
      </c>
      <c r="AA73" s="171">
        <f>$E73*(1+'Growth rates'!AB72)</f>
        <v>464197003608.52094</v>
      </c>
      <c r="AB73" s="171">
        <f>$E73*(1+'Growth rates'!AC72)</f>
        <v>469940913760.33459</v>
      </c>
      <c r="AC73" s="171">
        <f>$E73*(1+'Growth rates'!AD72)</f>
        <v>475866051407.14709</v>
      </c>
      <c r="AD73" s="171">
        <f>$E73*(1+'Growth rates'!AE72)</f>
        <v>480226739244.90503</v>
      </c>
      <c r="AE73" s="171">
        <f>$E73*(1+'Growth rates'!AF72)</f>
        <v>484339495988.1308</v>
      </c>
      <c r="AF73" s="171">
        <f>$E73*(1+'Growth rates'!AG72)</f>
        <v>490085283874.9455</v>
      </c>
      <c r="AG73" s="171">
        <f>$E73*(1+'Growth rates'!AH72)</f>
        <v>495142364899.32349</v>
      </c>
      <c r="AH73" s="171">
        <f>$E73*(1+'Growth rates'!AI72)</f>
        <v>500199445923.70313</v>
      </c>
      <c r="AI73" s="171">
        <f>$E73*(1+'Growth rates'!AJ72)</f>
        <v>505256526948.0827</v>
      </c>
      <c r="AJ73" s="171">
        <f>$E73*(1+'Growth rates'!AK72)</f>
        <v>510313607972.46075</v>
      </c>
    </row>
    <row r="74" spans="1:36" x14ac:dyDescent="0.25">
      <c r="A74" s="45" t="s">
        <v>1543</v>
      </c>
      <c r="B74" s="45" t="s">
        <v>599</v>
      </c>
      <c r="C74" s="29" t="s">
        <v>1154</v>
      </c>
      <c r="D74" s="46" t="s">
        <v>70</v>
      </c>
      <c r="E74" s="331">
        <f>'CARB heat data summary'!B135</f>
        <v>1743129992901.8904</v>
      </c>
      <c r="F74" s="171">
        <f>$E74*(1+'Growth rates'!G73)</f>
        <v>1556066981368.51</v>
      </c>
      <c r="G74" s="171">
        <f>$E74*(1+'Growth rates'!H73)</f>
        <v>1553456868607.3391</v>
      </c>
      <c r="H74" s="171">
        <f>$E74*(1+'Growth rates'!I73)</f>
        <v>1578600947921.342</v>
      </c>
      <c r="I74" s="171">
        <f>$E74*(1+'Growth rates'!J73)</f>
        <v>1612071467288.3218</v>
      </c>
      <c r="J74" s="171">
        <f>$E74*(1+'Growth rates'!K73)</f>
        <v>1644750626053.562</v>
      </c>
      <c r="K74" s="171">
        <f>$E74*(1+'Growth rates'!L73)</f>
        <v>1673118137631.9956</v>
      </c>
      <c r="L74" s="171">
        <f>$E74*(1+'Growth rates'!M73)</f>
        <v>1688585223875.9509</v>
      </c>
      <c r="M74" s="171">
        <f>$E74*(1+'Growth rates'!N73)</f>
        <v>1696370513962.1094</v>
      </c>
      <c r="N74" s="171">
        <f>$E74*(1+'Growth rates'!O73)</f>
        <v>1698167423008.4399</v>
      </c>
      <c r="O74" s="171">
        <f>$E74*(1+'Growth rates'!P73)</f>
        <v>1699787707266.7627</v>
      </c>
      <c r="P74" s="171">
        <f>$E74*(1+'Growth rates'!Q73)</f>
        <v>1704316029919.5305</v>
      </c>
      <c r="Q74" s="171">
        <f>$E74*(1+'Growth rates'!R73)</f>
        <v>1710632373568.6033</v>
      </c>
      <c r="R74" s="171">
        <f>$E74*(1+'Growth rates'!S73)</f>
        <v>1712515141314.1055</v>
      </c>
      <c r="S74" s="171">
        <f>$E74*(1+'Growth rates'!T73)</f>
        <v>1716752294660.6497</v>
      </c>
      <c r="T74" s="171">
        <f>$E74*(1+'Growth rates'!U73)</f>
        <v>1726019451832.7698</v>
      </c>
      <c r="U74" s="171">
        <f>$E74*(1+'Growth rates'!V73)</f>
        <v>1738941466368.9397</v>
      </c>
      <c r="V74" s="171">
        <f>$E74*(1+'Growth rates'!W73)</f>
        <v>1748175467474.7498</v>
      </c>
      <c r="W74" s="171">
        <f>$E74*(1+'Growth rates'!X73)</f>
        <v>1758421064299.0984</v>
      </c>
      <c r="X74" s="171">
        <f>$E74*(1+'Growth rates'!Y73)</f>
        <v>1772614269641.8899</v>
      </c>
      <c r="Y74" s="171">
        <f>$E74*(1+'Growth rates'!Z73)</f>
        <v>1783990714195.957</v>
      </c>
      <c r="Z74" s="171">
        <f>$E74*(1+'Growth rates'!AA73)</f>
        <v>1792074468697.8804</v>
      </c>
      <c r="AA74" s="171">
        <f>$E74*(1+'Growth rates'!AB73)</f>
        <v>1805507544755.1394</v>
      </c>
      <c r="AB74" s="171">
        <f>$E74*(1+'Growth rates'!AC73)</f>
        <v>1827848647853.3433</v>
      </c>
      <c r="AC74" s="171">
        <f>$E74*(1+'Growth rates'!AD73)</f>
        <v>1850894640485.5029</v>
      </c>
      <c r="AD74" s="171">
        <f>$E74*(1+'Growth rates'!AE73)</f>
        <v>1867855660763.9402</v>
      </c>
      <c r="AE74" s="171">
        <f>$E74*(1+'Growth rates'!AF73)</f>
        <v>1883852345946.9819</v>
      </c>
      <c r="AF74" s="171">
        <f>$E74*(1+'Growth rates'!AG73)</f>
        <v>1906200752549.269</v>
      </c>
      <c r="AG74" s="171">
        <f>$E74*(1+'Growth rates'!AH73)</f>
        <v>1925870414078.6934</v>
      </c>
      <c r="AH74" s="171">
        <f>$E74*(1+'Growth rates'!AI73)</f>
        <v>1945540075608.1238</v>
      </c>
      <c r="AI74" s="171">
        <f>$E74*(1+'Growth rates'!AJ73)</f>
        <v>1965209737137.5544</v>
      </c>
      <c r="AJ74" s="171">
        <f>$E74*(1+'Growth rates'!AK73)</f>
        <v>1984879398666.9785</v>
      </c>
    </row>
    <row r="75" spans="1:36" x14ac:dyDescent="0.25">
      <c r="A75" s="45" t="s">
        <v>1543</v>
      </c>
      <c r="B75" s="45" t="s">
        <v>599</v>
      </c>
      <c r="C75" s="29" t="s">
        <v>1154</v>
      </c>
      <c r="D75" s="46" t="s">
        <v>71</v>
      </c>
      <c r="E75" s="331">
        <f>'CARB heat data summary'!B136</f>
        <v>3975708600000</v>
      </c>
      <c r="F75" s="171">
        <f>$E75*(1+'Growth rates'!G74)</f>
        <v>3549057675098.4868</v>
      </c>
      <c r="G75" s="171">
        <f>$E75*(1+'Growth rates'!H74)</f>
        <v>3543104563285.9355</v>
      </c>
      <c r="H75" s="171">
        <f>$E75*(1+'Growth rates'!I74)</f>
        <v>3600452857890.9434</v>
      </c>
      <c r="I75" s="171">
        <f>$E75*(1+'Growth rates'!J74)</f>
        <v>3676791990506.1997</v>
      </c>
      <c r="J75" s="171">
        <f>$E75*(1+'Growth rates'!K74)</f>
        <v>3751326197979.4136</v>
      </c>
      <c r="K75" s="171">
        <f>$E75*(1+'Growth rates'!L74)</f>
        <v>3816026455678.0522</v>
      </c>
      <c r="L75" s="171">
        <f>$E75*(1+'Growth rates'!M74)</f>
        <v>3851303588219.7646</v>
      </c>
      <c r="M75" s="171">
        <f>$E75*(1+'Growth rates'!N74)</f>
        <v>3869060178304.8833</v>
      </c>
      <c r="N75" s="171">
        <f>$E75*(1+'Growth rates'!O74)</f>
        <v>3873158545482.3203</v>
      </c>
      <c r="O75" s="171">
        <f>$E75*(1+'Growth rates'!P74)</f>
        <v>3876854069101.6079</v>
      </c>
      <c r="P75" s="171">
        <f>$E75*(1+'Growth rates'!Q74)</f>
        <v>3887182209508.5166</v>
      </c>
      <c r="Q75" s="171">
        <f>$E75*(1+'Growth rates'!R74)</f>
        <v>3901588445342.0063</v>
      </c>
      <c r="R75" s="171">
        <f>$E75*(1+'Growth rates'!S74)</f>
        <v>3905882637942.7168</v>
      </c>
      <c r="S75" s="171">
        <f>$E75*(1+'Growth rates'!T74)</f>
        <v>3915546683118.9058</v>
      </c>
      <c r="T75" s="171">
        <f>$E75*(1+'Growth rates'!U74)</f>
        <v>3936683096706.4058</v>
      </c>
      <c r="U75" s="171">
        <f>$E75*(1+'Growth rates'!V74)</f>
        <v>3966155462238.5083</v>
      </c>
      <c r="V75" s="171">
        <f>$E75*(1+'Growth rates'!W74)</f>
        <v>3987216253893.9043</v>
      </c>
      <c r="W75" s="171">
        <f>$E75*(1+'Growth rates'!X74)</f>
        <v>4010584280129.7925</v>
      </c>
      <c r="X75" s="171">
        <f>$E75*(1+'Growth rates'!Y74)</f>
        <v>4042955961400.082</v>
      </c>
      <c r="Y75" s="171">
        <f>$E75*(1+'Growth rates'!Z74)</f>
        <v>4068903210678.7959</v>
      </c>
      <c r="Z75" s="171">
        <f>$E75*(1+'Growth rates'!AA74)</f>
        <v>4087340534587.1997</v>
      </c>
      <c r="AA75" s="171">
        <f>$E75*(1+'Growth rates'!AB74)</f>
        <v>4117978522702.1255</v>
      </c>
      <c r="AB75" s="171">
        <f>$E75*(1+'Growth rates'!AC74)</f>
        <v>4168933824993.2349</v>
      </c>
      <c r="AC75" s="171">
        <f>$E75*(1+'Growth rates'!AD74)</f>
        <v>4221496830320.6128</v>
      </c>
      <c r="AD75" s="171">
        <f>$E75*(1+'Growth rates'!AE74)</f>
        <v>4260181308506.6025</v>
      </c>
      <c r="AE75" s="171">
        <f>$E75*(1+'Growth rates'!AF74)</f>
        <v>4296666343537.0854</v>
      </c>
      <c r="AF75" s="171">
        <f>$E75*(1+'Growth rates'!AG74)</f>
        <v>4347638303566.9253</v>
      </c>
      <c r="AG75" s="171">
        <f>$E75*(1+'Growth rates'!AH74)</f>
        <v>4392500616085.2451</v>
      </c>
      <c r="AH75" s="171">
        <f>$E75*(1+'Growth rates'!AI74)</f>
        <v>4437362928603.5791</v>
      </c>
      <c r="AI75" s="171">
        <f>$E75*(1+'Growth rates'!AJ74)</f>
        <v>4482225241121.9131</v>
      </c>
      <c r="AJ75" s="171">
        <f>$E75*(1+'Growth rates'!AK74)</f>
        <v>4527087553640.2324</v>
      </c>
    </row>
    <row r="76" spans="1:36" x14ac:dyDescent="0.25">
      <c r="A76" s="45" t="s">
        <v>1543</v>
      </c>
      <c r="B76" s="45" t="s">
        <v>599</v>
      </c>
      <c r="C76" s="29" t="s">
        <v>1154</v>
      </c>
      <c r="D76" s="198" t="s">
        <v>72</v>
      </c>
      <c r="E76" s="331">
        <f>'CARB heat data summary'!B137</f>
        <v>0</v>
      </c>
      <c r="F76" s="171">
        <f>$E76*(1+'Growth rates'!G75)</f>
        <v>0</v>
      </c>
      <c r="G76" s="171">
        <f>$E76*(1+'Growth rates'!H75)</f>
        <v>0</v>
      </c>
      <c r="H76" s="171">
        <f>$E76*(1+'Growth rates'!I75)</f>
        <v>0</v>
      </c>
      <c r="I76" s="171">
        <f>$E76*(1+'Growth rates'!J75)</f>
        <v>0</v>
      </c>
      <c r="J76" s="171">
        <f>$E76*(1+'Growth rates'!K75)</f>
        <v>0</v>
      </c>
      <c r="K76" s="171">
        <f>$E76*(1+'Growth rates'!L75)</f>
        <v>0</v>
      </c>
      <c r="L76" s="171">
        <f>$E76*(1+'Growth rates'!M75)</f>
        <v>0</v>
      </c>
      <c r="M76" s="171">
        <f>$E76*(1+'Growth rates'!N75)</f>
        <v>0</v>
      </c>
      <c r="N76" s="171">
        <f>$E76*(1+'Growth rates'!O75)</f>
        <v>0</v>
      </c>
      <c r="O76" s="171">
        <f>$E76*(1+'Growth rates'!P75)</f>
        <v>0</v>
      </c>
      <c r="P76" s="171">
        <f>$E76*(1+'Growth rates'!Q75)</f>
        <v>0</v>
      </c>
      <c r="Q76" s="171">
        <f>$E76*(1+'Growth rates'!R75)</f>
        <v>0</v>
      </c>
      <c r="R76" s="171">
        <f>$E76*(1+'Growth rates'!S75)</f>
        <v>0</v>
      </c>
      <c r="S76" s="171">
        <f>$E76*(1+'Growth rates'!T75)</f>
        <v>0</v>
      </c>
      <c r="T76" s="171">
        <f>$E76*(1+'Growth rates'!U75)</f>
        <v>0</v>
      </c>
      <c r="U76" s="171">
        <f>$E76*(1+'Growth rates'!V75)</f>
        <v>0</v>
      </c>
      <c r="V76" s="171">
        <f>$E76*(1+'Growth rates'!W75)</f>
        <v>0</v>
      </c>
      <c r="W76" s="171">
        <f>$E76*(1+'Growth rates'!X75)</f>
        <v>0</v>
      </c>
      <c r="X76" s="171">
        <f>$E76*(1+'Growth rates'!Y75)</f>
        <v>0</v>
      </c>
      <c r="Y76" s="171">
        <f>$E76*(1+'Growth rates'!Z75)</f>
        <v>0</v>
      </c>
      <c r="Z76" s="171">
        <f>$E76*(1+'Growth rates'!AA75)</f>
        <v>0</v>
      </c>
      <c r="AA76" s="171">
        <f>$E76*(1+'Growth rates'!AB75)</f>
        <v>0</v>
      </c>
      <c r="AB76" s="171">
        <f>$E76*(1+'Growth rates'!AC75)</f>
        <v>0</v>
      </c>
      <c r="AC76" s="171">
        <f>$E76*(1+'Growth rates'!AD75)</f>
        <v>0</v>
      </c>
      <c r="AD76" s="171">
        <f>$E76*(1+'Growth rates'!AE75)</f>
        <v>0</v>
      </c>
      <c r="AE76" s="171">
        <f>$E76*(1+'Growth rates'!AF75)</f>
        <v>0</v>
      </c>
      <c r="AF76" s="171">
        <f>$E76*(1+'Growth rates'!AG75)</f>
        <v>0</v>
      </c>
      <c r="AG76" s="171">
        <f>$E76*(1+'Growth rates'!AH75)</f>
        <v>0</v>
      </c>
      <c r="AH76" s="171">
        <f>$E76*(1+'Growth rates'!AI75)</f>
        <v>0</v>
      </c>
      <c r="AI76" s="171">
        <f>$E76*(1+'Growth rates'!AJ75)</f>
        <v>0</v>
      </c>
      <c r="AJ76" s="171">
        <f>$E76*(1+'Growth rates'!AK75)</f>
        <v>0</v>
      </c>
    </row>
    <row r="77" spans="1:36" x14ac:dyDescent="0.25">
      <c r="A77" s="45" t="s">
        <v>1543</v>
      </c>
      <c r="B77" s="45" t="s">
        <v>599</v>
      </c>
      <c r="C77" s="29" t="s">
        <v>1154</v>
      </c>
      <c r="D77" s="46" t="s">
        <v>73</v>
      </c>
      <c r="E77" s="331">
        <f>'CARB heat data summary'!B138</f>
        <v>32863423714273.391</v>
      </c>
      <c r="F77" s="171">
        <f>$E77*(1+'Growth rates'!G76)</f>
        <v>29336703943331.16</v>
      </c>
      <c r="G77" s="171">
        <f>$E77*(1+'Growth rates'!H76)</f>
        <v>29287495197017.527</v>
      </c>
      <c r="H77" s="171">
        <f>$E77*(1+'Growth rates'!I76)</f>
        <v>29761539322106.414</v>
      </c>
      <c r="I77" s="171">
        <f>$E77*(1+'Growth rates'!J76)</f>
        <v>30392562747997.152</v>
      </c>
      <c r="J77" s="171">
        <f>$E77*(1+'Growth rates'!K76)</f>
        <v>31008666564408.594</v>
      </c>
      <c r="K77" s="171">
        <f>$E77*(1+'Growth rates'!L76)</f>
        <v>31543482416650.137</v>
      </c>
      <c r="L77" s="171">
        <f>$E77*(1+'Growth rates'!M76)</f>
        <v>31835085114630.285</v>
      </c>
      <c r="M77" s="171">
        <f>$E77*(1+'Growth rates'!N76)</f>
        <v>31981862054893.949</v>
      </c>
      <c r="N77" s="171">
        <f>$E77*(1+'Growth rates'!O76)</f>
        <v>32015739381086.512</v>
      </c>
      <c r="O77" s="171">
        <f>$E77*(1+'Growth rates'!P76)</f>
        <v>32046286780497.715</v>
      </c>
      <c r="P77" s="171">
        <f>$E77*(1+'Growth rates'!Q76)</f>
        <v>32131659751336.859</v>
      </c>
      <c r="Q77" s="171">
        <f>$E77*(1+'Growth rates'!R76)</f>
        <v>32250742480972.461</v>
      </c>
      <c r="R77" s="171">
        <f>$E77*(1+'Growth rates'!S76)</f>
        <v>32286238510774</v>
      </c>
      <c r="S77" s="171">
        <f>$E77*(1+'Growth rates'!T76)</f>
        <v>32366122034284.496</v>
      </c>
      <c r="T77" s="171">
        <f>$E77*(1+'Growth rates'!U76)</f>
        <v>32540836779607.164</v>
      </c>
      <c r="U77" s="171">
        <f>$E77*(1+'Growth rates'!V76)</f>
        <v>32784456957490.277</v>
      </c>
      <c r="V77" s="171">
        <f>$E77*(1+'Growth rates'!W76)</f>
        <v>32958546607805.523</v>
      </c>
      <c r="W77" s="171">
        <f>$E77*(1+'Growth rates'!X76)</f>
        <v>33151707984762.641</v>
      </c>
      <c r="X77" s="171">
        <f>$E77*(1+'Growth rates'!Y76)</f>
        <v>33419294064368.406</v>
      </c>
      <c r="Y77" s="171">
        <f>$E77*(1+'Growth rates'!Z76)</f>
        <v>33633775439403.352</v>
      </c>
      <c r="Z77" s="171">
        <f>$E77*(1+'Growth rates'!AA76)</f>
        <v>33786179362507.566</v>
      </c>
      <c r="AA77" s="171">
        <f>$E77*(1+'Growth rates'!AB76)</f>
        <v>34039434640113.598</v>
      </c>
      <c r="AB77" s="171">
        <f>$E77*(1+'Growth rates'!AC76)</f>
        <v>34460633942718.824</v>
      </c>
      <c r="AC77" s="171">
        <f>$E77*(1+'Growth rates'!AD76)</f>
        <v>34895122606140.797</v>
      </c>
      <c r="AD77" s="171">
        <f>$E77*(1+'Growth rates'!AE76)</f>
        <v>35214890608703.094</v>
      </c>
      <c r="AE77" s="171">
        <f>$E77*(1+'Growth rates'!AF76)</f>
        <v>35516477894410.32</v>
      </c>
      <c r="AF77" s="171">
        <f>$E77*(1+'Growth rates'!AG76)</f>
        <v>35937814890790.695</v>
      </c>
      <c r="AG77" s="171">
        <f>$E77*(1+'Growth rates'!AH76)</f>
        <v>36308649208248.391</v>
      </c>
      <c r="AH77" s="171">
        <f>$E77*(1+'Growth rates'!AI76)</f>
        <v>36679483525706.203</v>
      </c>
      <c r="AI77" s="171">
        <f>$E77*(1+'Growth rates'!AJ76)</f>
        <v>37050317843164.016</v>
      </c>
      <c r="AJ77" s="171">
        <f>$E77*(1+'Growth rates'!AK76)</f>
        <v>37421152160621.719</v>
      </c>
    </row>
    <row r="78" spans="1:36" x14ac:dyDescent="0.25">
      <c r="A78" s="45" t="s">
        <v>1543</v>
      </c>
      <c r="B78" s="45" t="s">
        <v>599</v>
      </c>
      <c r="C78" s="29" t="s">
        <v>1154</v>
      </c>
      <c r="D78" s="46" t="s">
        <v>74</v>
      </c>
      <c r="E78" s="331">
        <f>'CARB heat data summary'!B139</f>
        <v>22436612900000</v>
      </c>
      <c r="F78" s="171">
        <f>$E78*(1+'Growth rates'!G77)</f>
        <v>20028840447702.512</v>
      </c>
      <c r="G78" s="171">
        <f>$E78*(1+'Growth rates'!H77)</f>
        <v>19995244508279.629</v>
      </c>
      <c r="H78" s="171">
        <f>$E78*(1+'Growth rates'!I77)</f>
        <v>20318885301905.125</v>
      </c>
      <c r="I78" s="171">
        <f>$E78*(1+'Growth rates'!J77)</f>
        <v>20749699463589.477</v>
      </c>
      <c r="J78" s="171">
        <f>$E78*(1+'Growth rates'!K77)</f>
        <v>21170327665788.398</v>
      </c>
      <c r="K78" s="171">
        <f>$E78*(1+'Growth rates'!L77)</f>
        <v>21535458710984.871</v>
      </c>
      <c r="L78" s="171">
        <f>$E78*(1+'Growth rates'!M77)</f>
        <v>21734542559096.977</v>
      </c>
      <c r="M78" s="171">
        <f>$E78*(1+'Growth rates'!N77)</f>
        <v>21834750541684.984</v>
      </c>
      <c r="N78" s="171">
        <f>$E78*(1+'Growth rates'!O77)</f>
        <v>21857879369054.832</v>
      </c>
      <c r="O78" s="171">
        <f>$E78*(1+'Growth rates'!P77)</f>
        <v>21878734779058.664</v>
      </c>
      <c r="P78" s="171">
        <f>$E78*(1+'Growth rates'!Q77)</f>
        <v>21937020863779.926</v>
      </c>
      <c r="Q78" s="171">
        <f>$E78*(1+'Growth rates'!R77)</f>
        <v>22018321373767.535</v>
      </c>
      <c r="R78" s="171">
        <f>$E78*(1+'Growth rates'!S77)</f>
        <v>22042555327206.723</v>
      </c>
      <c r="S78" s="171">
        <f>$E78*(1+'Growth rates'!T77)</f>
        <v>22097093640368.375</v>
      </c>
      <c r="T78" s="171">
        <f>$E78*(1+'Growth rates'!U77)</f>
        <v>22216375403060.195</v>
      </c>
      <c r="U78" s="171">
        <f>$E78*(1+'Growth rates'!V77)</f>
        <v>22382700484503.813</v>
      </c>
      <c r="V78" s="171">
        <f>$E78*(1+'Growth rates'!W77)</f>
        <v>22501555480501.172</v>
      </c>
      <c r="W78" s="171">
        <f>$E78*(1+'Growth rates'!X77)</f>
        <v>22633431181575.359</v>
      </c>
      <c r="X78" s="171">
        <f>$E78*(1+'Growth rates'!Y77)</f>
        <v>22816118333642.707</v>
      </c>
      <c r="Y78" s="171">
        <f>$E78*(1+'Growth rates'!Z77)</f>
        <v>22962549686253.988</v>
      </c>
      <c r="Z78" s="171">
        <f>$E78*(1+'Growth rates'!AA77)</f>
        <v>23066599339049.16</v>
      </c>
      <c r="AA78" s="171">
        <f>$E78*(1+'Growth rates'!AB77)</f>
        <v>23239502523998.227</v>
      </c>
      <c r="AB78" s="171">
        <f>$E78*(1+'Growth rates'!AC77)</f>
        <v>23527064945627.441</v>
      </c>
      <c r="AC78" s="171">
        <f>$E78*(1+'Growth rates'!AD77)</f>
        <v>23823700318599.953</v>
      </c>
      <c r="AD78" s="171">
        <f>$E78*(1+'Growth rates'!AE77)</f>
        <v>24042013265956.695</v>
      </c>
      <c r="AE78" s="171">
        <f>$E78*(1+'Growth rates'!AF77)</f>
        <v>24247913821048.152</v>
      </c>
      <c r="AF78" s="171">
        <f>$E78*(1+'Growth rates'!AG77)</f>
        <v>24535570249374.863</v>
      </c>
      <c r="AG78" s="171">
        <f>$E78*(1+'Growth rates'!AH77)</f>
        <v>24788747340817.723</v>
      </c>
      <c r="AH78" s="171">
        <f>$E78*(1+'Growth rates'!AI77)</f>
        <v>25041924432260.664</v>
      </c>
      <c r="AI78" s="171">
        <f>$E78*(1+'Growth rates'!AJ77)</f>
        <v>25295101523703.605</v>
      </c>
      <c r="AJ78" s="171">
        <f>$E78*(1+'Growth rates'!AK77)</f>
        <v>25548278615146.465</v>
      </c>
    </row>
    <row r="79" spans="1:36" x14ac:dyDescent="0.25">
      <c r="A79" s="45" t="s">
        <v>1543</v>
      </c>
      <c r="B79" s="45" t="s">
        <v>599</v>
      </c>
      <c r="C79" s="29" t="s">
        <v>1154</v>
      </c>
      <c r="D79" s="46" t="s">
        <v>75</v>
      </c>
      <c r="E79" s="331">
        <f>'CARB heat data summary'!B140</f>
        <v>0</v>
      </c>
      <c r="F79" s="171">
        <f>$E79*(1+'Growth rates'!G78)</f>
        <v>0</v>
      </c>
      <c r="G79" s="171">
        <f>$E79*(1+'Growth rates'!H78)</f>
        <v>0</v>
      </c>
      <c r="H79" s="171">
        <f>$E79*(1+'Growth rates'!I78)</f>
        <v>0</v>
      </c>
      <c r="I79" s="171">
        <f>$E79*(1+'Growth rates'!J78)</f>
        <v>0</v>
      </c>
      <c r="J79" s="171">
        <f>$E79*(1+'Growth rates'!K78)</f>
        <v>0</v>
      </c>
      <c r="K79" s="171">
        <f>$E79*(1+'Growth rates'!L78)</f>
        <v>0</v>
      </c>
      <c r="L79" s="171">
        <f>$E79*(1+'Growth rates'!M78)</f>
        <v>0</v>
      </c>
      <c r="M79" s="171">
        <f>$E79*(1+'Growth rates'!N78)</f>
        <v>0</v>
      </c>
      <c r="N79" s="171">
        <f>$E79*(1+'Growth rates'!O78)</f>
        <v>0</v>
      </c>
      <c r="O79" s="171">
        <f>$E79*(1+'Growth rates'!P78)</f>
        <v>0</v>
      </c>
      <c r="P79" s="171">
        <f>$E79*(1+'Growth rates'!Q78)</f>
        <v>0</v>
      </c>
      <c r="Q79" s="171">
        <f>$E79*(1+'Growth rates'!R78)</f>
        <v>0</v>
      </c>
      <c r="R79" s="171">
        <f>$E79*(1+'Growth rates'!S78)</f>
        <v>0</v>
      </c>
      <c r="S79" s="171">
        <f>$E79*(1+'Growth rates'!T78)</f>
        <v>0</v>
      </c>
      <c r="T79" s="171">
        <f>$E79*(1+'Growth rates'!U78)</f>
        <v>0</v>
      </c>
      <c r="U79" s="171">
        <f>$E79*(1+'Growth rates'!V78)</f>
        <v>0</v>
      </c>
      <c r="V79" s="171">
        <f>$E79*(1+'Growth rates'!W78)</f>
        <v>0</v>
      </c>
      <c r="W79" s="171">
        <f>$E79*(1+'Growth rates'!X78)</f>
        <v>0</v>
      </c>
      <c r="X79" s="171">
        <f>$E79*(1+'Growth rates'!Y78)</f>
        <v>0</v>
      </c>
      <c r="Y79" s="171">
        <f>$E79*(1+'Growth rates'!Z78)</f>
        <v>0</v>
      </c>
      <c r="Z79" s="171">
        <f>$E79*(1+'Growth rates'!AA78)</f>
        <v>0</v>
      </c>
      <c r="AA79" s="171">
        <f>$E79*(1+'Growth rates'!AB78)</f>
        <v>0</v>
      </c>
      <c r="AB79" s="171">
        <f>$E79*(1+'Growth rates'!AC78)</f>
        <v>0</v>
      </c>
      <c r="AC79" s="171">
        <f>$E79*(1+'Growth rates'!AD78)</f>
        <v>0</v>
      </c>
      <c r="AD79" s="171">
        <f>$E79*(1+'Growth rates'!AE78)</f>
        <v>0</v>
      </c>
      <c r="AE79" s="171">
        <f>$E79*(1+'Growth rates'!AF78)</f>
        <v>0</v>
      </c>
      <c r="AF79" s="171">
        <f>$E79*(1+'Growth rates'!AG78)</f>
        <v>0</v>
      </c>
      <c r="AG79" s="171">
        <f>$E79*(1+'Growth rates'!AH78)</f>
        <v>0</v>
      </c>
      <c r="AH79" s="171">
        <f>$E79*(1+'Growth rates'!AI78)</f>
        <v>0</v>
      </c>
      <c r="AI79" s="171">
        <f>$E79*(1+'Growth rates'!AJ78)</f>
        <v>0</v>
      </c>
      <c r="AJ79" s="171">
        <f>$E79*(1+'Growth rates'!AK78)</f>
        <v>0</v>
      </c>
    </row>
    <row r="80" spans="1:36" x14ac:dyDescent="0.25">
      <c r="A80" s="45" t="s">
        <v>1543</v>
      </c>
      <c r="B80" s="45" t="s">
        <v>599</v>
      </c>
      <c r="C80" s="29" t="s">
        <v>1154</v>
      </c>
      <c r="D80" s="46" t="s">
        <v>76</v>
      </c>
      <c r="E80" s="331">
        <f>'CARB heat data summary'!B141</f>
        <v>1995404299999.9993</v>
      </c>
      <c r="F80" s="171">
        <f>$E80*(1+'Growth rates'!G79)</f>
        <v>1781268613559.7366</v>
      </c>
      <c r="G80" s="171">
        <f>$E80*(1+'Growth rates'!H79)</f>
        <v>1778280752500.416</v>
      </c>
      <c r="H80" s="171">
        <f>$E80*(1+'Growth rates'!I79)</f>
        <v>1807063806080.4746</v>
      </c>
      <c r="I80" s="171">
        <f>$E80*(1+'Growth rates'!J79)</f>
        <v>1845378342884.9958</v>
      </c>
      <c r="J80" s="171">
        <f>$E80*(1+'Growth rates'!K79)</f>
        <v>1882786989506.9197</v>
      </c>
      <c r="K80" s="171">
        <f>$E80*(1+'Growth rates'!L79)</f>
        <v>1915259986250.9395</v>
      </c>
      <c r="L80" s="171">
        <f>$E80*(1+'Growth rates'!M79)</f>
        <v>1932965544944.4019</v>
      </c>
      <c r="M80" s="171">
        <f>$E80*(1+'Growth rates'!N79)</f>
        <v>1941877560329.3281</v>
      </c>
      <c r="N80" s="171">
        <f>$E80*(1+'Growth rates'!O79)</f>
        <v>1943934526850.6763</v>
      </c>
      <c r="O80" s="171">
        <f>$E80*(1+'Growth rates'!P79)</f>
        <v>1945789306579.9246</v>
      </c>
      <c r="P80" s="171">
        <f>$E80*(1+'Growth rates'!Q79)</f>
        <v>1950972990258.0869</v>
      </c>
      <c r="Q80" s="171">
        <f>$E80*(1+'Growth rates'!R79)</f>
        <v>1958203466085.4551</v>
      </c>
      <c r="R80" s="171">
        <f>$E80*(1+'Growth rates'!S79)</f>
        <v>1960358717197.291</v>
      </c>
      <c r="S80" s="171">
        <f>$E80*(1+'Growth rates'!T79)</f>
        <v>1965209092121.6406</v>
      </c>
      <c r="T80" s="171">
        <f>$E80*(1+'Growth rates'!U79)</f>
        <v>1975817437652.5671</v>
      </c>
      <c r="U80" s="171">
        <f>$E80*(1+'Growth rates'!V79)</f>
        <v>1990609589399.7874</v>
      </c>
      <c r="V80" s="171">
        <f>$E80*(1+'Growth rates'!W79)</f>
        <v>2001179980356.1521</v>
      </c>
      <c r="W80" s="171">
        <f>$E80*(1+'Growth rates'!X79)</f>
        <v>2012908370116.3083</v>
      </c>
      <c r="X80" s="171">
        <f>$E80*(1+'Growth rates'!Y79)</f>
        <v>2029155685627.552</v>
      </c>
      <c r="Y80" s="171">
        <f>$E80*(1+'Growth rates'!Z79)</f>
        <v>2042178584937.6064</v>
      </c>
      <c r="Z80" s="171">
        <f>$E80*(1+'Growth rates'!AA79)</f>
        <v>2051432259969.8564</v>
      </c>
      <c r="AA80" s="171">
        <f>$E80*(1+'Growth rates'!AB79)</f>
        <v>2066809436563.7021</v>
      </c>
      <c r="AB80" s="171">
        <f>$E80*(1+'Growth rates'!AC79)</f>
        <v>2092383853486.3811</v>
      </c>
      <c r="AC80" s="171">
        <f>$E80*(1+'Growth rates'!AD79)</f>
        <v>2118765175007.5742</v>
      </c>
      <c r="AD80" s="171">
        <f>$E80*(1+'Growth rates'!AE79)</f>
        <v>2138180877183.428</v>
      </c>
      <c r="AE80" s="171">
        <f>$E80*(1+'Growth rates'!AF79)</f>
        <v>2156492680967.4065</v>
      </c>
      <c r="AF80" s="171">
        <f>$E80*(1+'Growth rates'!AG79)</f>
        <v>2182075458393.0383</v>
      </c>
      <c r="AG80" s="171">
        <f>$E80*(1+'Growth rates'!AH79)</f>
        <v>2204591809643.4795</v>
      </c>
      <c r="AH80" s="171">
        <f>$E80*(1+'Growth rates'!AI79)</f>
        <v>2227108160893.9277</v>
      </c>
      <c r="AI80" s="171">
        <f>$E80*(1+'Growth rates'!AJ79)</f>
        <v>2249624512144.3755</v>
      </c>
      <c r="AJ80" s="171">
        <f>$E80*(1+'Growth rates'!AK79)</f>
        <v>2272140863394.8169</v>
      </c>
    </row>
    <row r="82" spans="1:36" x14ac:dyDescent="0.25">
      <c r="A82" s="45" t="s">
        <v>1543</v>
      </c>
      <c r="B82" s="45" t="s">
        <v>599</v>
      </c>
      <c r="C82" s="45" t="s">
        <v>1155</v>
      </c>
      <c r="D82" s="46" t="s">
        <v>52</v>
      </c>
      <c r="E82" s="331">
        <f>'CARB heat data summary'!D117</f>
        <v>0</v>
      </c>
      <c r="F82" s="171">
        <f>$E82*(1+'Growth rates'!G81)</f>
        <v>0</v>
      </c>
      <c r="G82" s="171">
        <f>$E82*(1+'Growth rates'!H81)</f>
        <v>0</v>
      </c>
      <c r="H82" s="171">
        <f>$E82*(1+'Growth rates'!I81)</f>
        <v>0</v>
      </c>
      <c r="I82" s="171">
        <f>$E82*(1+'Growth rates'!J81)</f>
        <v>0</v>
      </c>
      <c r="J82" s="171">
        <f>$E82*(1+'Growth rates'!K81)</f>
        <v>0</v>
      </c>
      <c r="K82" s="171">
        <f>$E82*(1+'Growth rates'!L81)</f>
        <v>0</v>
      </c>
      <c r="L82" s="171">
        <f>$E82*(1+'Growth rates'!M81)</f>
        <v>0</v>
      </c>
      <c r="M82" s="171">
        <f>$E82*(1+'Growth rates'!N81)</f>
        <v>0</v>
      </c>
      <c r="N82" s="171">
        <f>$E82*(1+'Growth rates'!O81)</f>
        <v>0</v>
      </c>
      <c r="O82" s="171">
        <f>$E82*(1+'Growth rates'!P81)</f>
        <v>0</v>
      </c>
      <c r="P82" s="171">
        <f>$E82*(1+'Growth rates'!Q81)</f>
        <v>0</v>
      </c>
      <c r="Q82" s="171">
        <f>$E82*(1+'Growth rates'!R81)</f>
        <v>0</v>
      </c>
      <c r="R82" s="171">
        <f>$E82*(1+'Growth rates'!S81)</f>
        <v>0</v>
      </c>
      <c r="S82" s="171">
        <f>$E82*(1+'Growth rates'!T81)</f>
        <v>0</v>
      </c>
      <c r="T82" s="171">
        <f>$E82*(1+'Growth rates'!U81)</f>
        <v>0</v>
      </c>
      <c r="U82" s="171">
        <f>$E82*(1+'Growth rates'!V81)</f>
        <v>0</v>
      </c>
      <c r="V82" s="171">
        <f>$E82*(1+'Growth rates'!W81)</f>
        <v>0</v>
      </c>
      <c r="W82" s="171">
        <f>$E82*(1+'Growth rates'!X81)</f>
        <v>0</v>
      </c>
      <c r="X82" s="171">
        <f>$E82*(1+'Growth rates'!Y81)</f>
        <v>0</v>
      </c>
      <c r="Y82" s="171">
        <f>$E82*(1+'Growth rates'!Z81)</f>
        <v>0</v>
      </c>
      <c r="Z82" s="171">
        <f>$E82*(1+'Growth rates'!AA81)</f>
        <v>0</v>
      </c>
      <c r="AA82" s="171">
        <f>$E82*(1+'Growth rates'!AB81)</f>
        <v>0</v>
      </c>
      <c r="AB82" s="171">
        <f>$E82*(1+'Growth rates'!AC81)</f>
        <v>0</v>
      </c>
      <c r="AC82" s="171">
        <f>$E82*(1+'Growth rates'!AD81)</f>
        <v>0</v>
      </c>
      <c r="AD82" s="171">
        <f>$E82*(1+'Growth rates'!AE81)</f>
        <v>0</v>
      </c>
      <c r="AE82" s="171">
        <f>$E82*(1+'Growth rates'!AF81)</f>
        <v>0</v>
      </c>
      <c r="AF82" s="171">
        <f>$E82*(1+'Growth rates'!AG81)</f>
        <v>0</v>
      </c>
      <c r="AG82" s="171">
        <f>$E82*(1+'Growth rates'!AH81)</f>
        <v>0</v>
      </c>
      <c r="AH82" s="171">
        <f>$E82*(1+'Growth rates'!AI81)</f>
        <v>0</v>
      </c>
      <c r="AI82" s="171">
        <f>$E82*(1+'Growth rates'!AJ81)</f>
        <v>0</v>
      </c>
      <c r="AJ82" s="171">
        <f>$E82*(1+'Growth rates'!AK81)</f>
        <v>0</v>
      </c>
    </row>
    <row r="83" spans="1:36" x14ac:dyDescent="0.25">
      <c r="A83" s="45" t="s">
        <v>1543</v>
      </c>
      <c r="B83" s="45" t="s">
        <v>599</v>
      </c>
      <c r="C83" s="45" t="s">
        <v>1155</v>
      </c>
      <c r="D83" s="46" t="s">
        <v>53</v>
      </c>
      <c r="E83" s="331">
        <f>'CARB heat data summary'!D118</f>
        <v>0</v>
      </c>
      <c r="F83" s="171">
        <f>$E83*(1+'Growth rates'!G82)</f>
        <v>0</v>
      </c>
      <c r="G83" s="171">
        <f>$E83*(1+'Growth rates'!H82)</f>
        <v>0</v>
      </c>
      <c r="H83" s="171">
        <f>$E83*(1+'Growth rates'!I82)</f>
        <v>0</v>
      </c>
      <c r="I83" s="171">
        <f>$E83*(1+'Growth rates'!J82)</f>
        <v>0</v>
      </c>
      <c r="J83" s="171">
        <f>$E83*(1+'Growth rates'!K82)</f>
        <v>0</v>
      </c>
      <c r="K83" s="171">
        <f>$E83*(1+'Growth rates'!L82)</f>
        <v>0</v>
      </c>
      <c r="L83" s="171">
        <f>$E83*(1+'Growth rates'!M82)</f>
        <v>0</v>
      </c>
      <c r="M83" s="171">
        <f>$E83*(1+'Growth rates'!N82)</f>
        <v>0</v>
      </c>
      <c r="N83" s="171">
        <f>$E83*(1+'Growth rates'!O82)</f>
        <v>0</v>
      </c>
      <c r="O83" s="171">
        <f>$E83*(1+'Growth rates'!P82)</f>
        <v>0</v>
      </c>
      <c r="P83" s="171">
        <f>$E83*(1+'Growth rates'!Q82)</f>
        <v>0</v>
      </c>
      <c r="Q83" s="171">
        <f>$E83*(1+'Growth rates'!R82)</f>
        <v>0</v>
      </c>
      <c r="R83" s="171">
        <f>$E83*(1+'Growth rates'!S82)</f>
        <v>0</v>
      </c>
      <c r="S83" s="171">
        <f>$E83*(1+'Growth rates'!T82)</f>
        <v>0</v>
      </c>
      <c r="T83" s="171">
        <f>$E83*(1+'Growth rates'!U82)</f>
        <v>0</v>
      </c>
      <c r="U83" s="171">
        <f>$E83*(1+'Growth rates'!V82)</f>
        <v>0</v>
      </c>
      <c r="V83" s="171">
        <f>$E83*(1+'Growth rates'!W82)</f>
        <v>0</v>
      </c>
      <c r="W83" s="171">
        <f>$E83*(1+'Growth rates'!X82)</f>
        <v>0</v>
      </c>
      <c r="X83" s="171">
        <f>$E83*(1+'Growth rates'!Y82)</f>
        <v>0</v>
      </c>
      <c r="Y83" s="171">
        <f>$E83*(1+'Growth rates'!Z82)</f>
        <v>0</v>
      </c>
      <c r="Z83" s="171">
        <f>$E83*(1+'Growth rates'!AA82)</f>
        <v>0</v>
      </c>
      <c r="AA83" s="171">
        <f>$E83*(1+'Growth rates'!AB82)</f>
        <v>0</v>
      </c>
      <c r="AB83" s="171">
        <f>$E83*(1+'Growth rates'!AC82)</f>
        <v>0</v>
      </c>
      <c r="AC83" s="171">
        <f>$E83*(1+'Growth rates'!AD82)</f>
        <v>0</v>
      </c>
      <c r="AD83" s="171">
        <f>$E83*(1+'Growth rates'!AE82)</f>
        <v>0</v>
      </c>
      <c r="AE83" s="171">
        <f>$E83*(1+'Growth rates'!AF82)</f>
        <v>0</v>
      </c>
      <c r="AF83" s="171">
        <f>$E83*(1+'Growth rates'!AG82)</f>
        <v>0</v>
      </c>
      <c r="AG83" s="171">
        <f>$E83*(1+'Growth rates'!AH82)</f>
        <v>0</v>
      </c>
      <c r="AH83" s="171">
        <f>$E83*(1+'Growth rates'!AI82)</f>
        <v>0</v>
      </c>
      <c r="AI83" s="171">
        <f>$E83*(1+'Growth rates'!AJ82)</f>
        <v>0</v>
      </c>
      <c r="AJ83" s="171">
        <f>$E83*(1+'Growth rates'!AK82)</f>
        <v>0</v>
      </c>
    </row>
    <row r="84" spans="1:36" x14ac:dyDescent="0.25">
      <c r="A84" s="45" t="s">
        <v>1543</v>
      </c>
      <c r="B84" s="45" t="s">
        <v>599</v>
      </c>
      <c r="C84" s="45" t="s">
        <v>1155</v>
      </c>
      <c r="D84" s="46" t="s">
        <v>54</v>
      </c>
      <c r="E84" s="331">
        <f>'CARB heat data summary'!D119</f>
        <v>0</v>
      </c>
      <c r="F84" s="171">
        <f>$E84*(1+'Growth rates'!G83)</f>
        <v>0</v>
      </c>
      <c r="G84" s="171">
        <f>$E84*(1+'Growth rates'!H83)</f>
        <v>0</v>
      </c>
      <c r="H84" s="171">
        <f>$E84*(1+'Growth rates'!I83)</f>
        <v>0</v>
      </c>
      <c r="I84" s="171">
        <f>$E84*(1+'Growth rates'!J83)</f>
        <v>0</v>
      </c>
      <c r="J84" s="171">
        <f>$E84*(1+'Growth rates'!K83)</f>
        <v>0</v>
      </c>
      <c r="K84" s="171">
        <f>$E84*(1+'Growth rates'!L83)</f>
        <v>0</v>
      </c>
      <c r="L84" s="171">
        <f>$E84*(1+'Growth rates'!M83)</f>
        <v>0</v>
      </c>
      <c r="M84" s="171">
        <f>$E84*(1+'Growth rates'!N83)</f>
        <v>0</v>
      </c>
      <c r="N84" s="171">
        <f>$E84*(1+'Growth rates'!O83)</f>
        <v>0</v>
      </c>
      <c r="O84" s="171">
        <f>$E84*(1+'Growth rates'!P83)</f>
        <v>0</v>
      </c>
      <c r="P84" s="171">
        <f>$E84*(1+'Growth rates'!Q83)</f>
        <v>0</v>
      </c>
      <c r="Q84" s="171">
        <f>$E84*(1+'Growth rates'!R83)</f>
        <v>0</v>
      </c>
      <c r="R84" s="171">
        <f>$E84*(1+'Growth rates'!S83)</f>
        <v>0</v>
      </c>
      <c r="S84" s="171">
        <f>$E84*(1+'Growth rates'!T83)</f>
        <v>0</v>
      </c>
      <c r="T84" s="171">
        <f>$E84*(1+'Growth rates'!U83)</f>
        <v>0</v>
      </c>
      <c r="U84" s="171">
        <f>$E84*(1+'Growth rates'!V83)</f>
        <v>0</v>
      </c>
      <c r="V84" s="171">
        <f>$E84*(1+'Growth rates'!W83)</f>
        <v>0</v>
      </c>
      <c r="W84" s="171">
        <f>$E84*(1+'Growth rates'!X83)</f>
        <v>0</v>
      </c>
      <c r="X84" s="171">
        <f>$E84*(1+'Growth rates'!Y83)</f>
        <v>0</v>
      </c>
      <c r="Y84" s="171">
        <f>$E84*(1+'Growth rates'!Z83)</f>
        <v>0</v>
      </c>
      <c r="Z84" s="171">
        <f>$E84*(1+'Growth rates'!AA83)</f>
        <v>0</v>
      </c>
      <c r="AA84" s="171">
        <f>$E84*(1+'Growth rates'!AB83)</f>
        <v>0</v>
      </c>
      <c r="AB84" s="171">
        <f>$E84*(1+'Growth rates'!AC83)</f>
        <v>0</v>
      </c>
      <c r="AC84" s="171">
        <f>$E84*(1+'Growth rates'!AD83)</f>
        <v>0</v>
      </c>
      <c r="AD84" s="171">
        <f>$E84*(1+'Growth rates'!AE83)</f>
        <v>0</v>
      </c>
      <c r="AE84" s="171">
        <f>$E84*(1+'Growth rates'!AF83)</f>
        <v>0</v>
      </c>
      <c r="AF84" s="171">
        <f>$E84*(1+'Growth rates'!AG83)</f>
        <v>0</v>
      </c>
      <c r="AG84" s="171">
        <f>$E84*(1+'Growth rates'!AH83)</f>
        <v>0</v>
      </c>
      <c r="AH84" s="171">
        <f>$E84*(1+'Growth rates'!AI83)</f>
        <v>0</v>
      </c>
      <c r="AI84" s="171">
        <f>$E84*(1+'Growth rates'!AJ83)</f>
        <v>0</v>
      </c>
      <c r="AJ84" s="171">
        <f>$E84*(1+'Growth rates'!AK83)</f>
        <v>0</v>
      </c>
    </row>
    <row r="85" spans="1:36" x14ac:dyDescent="0.25">
      <c r="A85" s="45" t="s">
        <v>1543</v>
      </c>
      <c r="B85" s="45" t="s">
        <v>599</v>
      </c>
      <c r="C85" s="45" t="s">
        <v>1155</v>
      </c>
      <c r="D85" s="46" t="s">
        <v>55</v>
      </c>
      <c r="E85" s="331">
        <f>'CARB heat data summary'!D120</f>
        <v>0</v>
      </c>
      <c r="F85" s="171">
        <f>$E85*(1+'Growth rates'!G84)</f>
        <v>0</v>
      </c>
      <c r="G85" s="171">
        <f>$E85*(1+'Growth rates'!H84)</f>
        <v>0</v>
      </c>
      <c r="H85" s="171">
        <f>$E85*(1+'Growth rates'!I84)</f>
        <v>0</v>
      </c>
      <c r="I85" s="171">
        <f>$E85*(1+'Growth rates'!J84)</f>
        <v>0</v>
      </c>
      <c r="J85" s="171">
        <f>$E85*(1+'Growth rates'!K84)</f>
        <v>0</v>
      </c>
      <c r="K85" s="171">
        <f>$E85*(1+'Growth rates'!L84)</f>
        <v>0</v>
      </c>
      <c r="L85" s="171">
        <f>$E85*(1+'Growth rates'!M84)</f>
        <v>0</v>
      </c>
      <c r="M85" s="171">
        <f>$E85*(1+'Growth rates'!N84)</f>
        <v>0</v>
      </c>
      <c r="N85" s="171">
        <f>$E85*(1+'Growth rates'!O84)</f>
        <v>0</v>
      </c>
      <c r="O85" s="171">
        <f>$E85*(1+'Growth rates'!P84)</f>
        <v>0</v>
      </c>
      <c r="P85" s="171">
        <f>$E85*(1+'Growth rates'!Q84)</f>
        <v>0</v>
      </c>
      <c r="Q85" s="171">
        <f>$E85*(1+'Growth rates'!R84)</f>
        <v>0</v>
      </c>
      <c r="R85" s="171">
        <f>$E85*(1+'Growth rates'!S84)</f>
        <v>0</v>
      </c>
      <c r="S85" s="171">
        <f>$E85*(1+'Growth rates'!T84)</f>
        <v>0</v>
      </c>
      <c r="T85" s="171">
        <f>$E85*(1+'Growth rates'!U84)</f>
        <v>0</v>
      </c>
      <c r="U85" s="171">
        <f>$E85*(1+'Growth rates'!V84)</f>
        <v>0</v>
      </c>
      <c r="V85" s="171">
        <f>$E85*(1+'Growth rates'!W84)</f>
        <v>0</v>
      </c>
      <c r="W85" s="171">
        <f>$E85*(1+'Growth rates'!X84)</f>
        <v>0</v>
      </c>
      <c r="X85" s="171">
        <f>$E85*(1+'Growth rates'!Y84)</f>
        <v>0</v>
      </c>
      <c r="Y85" s="171">
        <f>$E85*(1+'Growth rates'!Z84)</f>
        <v>0</v>
      </c>
      <c r="Z85" s="171">
        <f>$E85*(1+'Growth rates'!AA84)</f>
        <v>0</v>
      </c>
      <c r="AA85" s="171">
        <f>$E85*(1+'Growth rates'!AB84)</f>
        <v>0</v>
      </c>
      <c r="AB85" s="171">
        <f>$E85*(1+'Growth rates'!AC84)</f>
        <v>0</v>
      </c>
      <c r="AC85" s="171">
        <f>$E85*(1+'Growth rates'!AD84)</f>
        <v>0</v>
      </c>
      <c r="AD85" s="171">
        <f>$E85*(1+'Growth rates'!AE84)</f>
        <v>0</v>
      </c>
      <c r="AE85" s="171">
        <f>$E85*(1+'Growth rates'!AF84)</f>
        <v>0</v>
      </c>
      <c r="AF85" s="171">
        <f>$E85*(1+'Growth rates'!AG84)</f>
        <v>0</v>
      </c>
      <c r="AG85" s="171">
        <f>$E85*(1+'Growth rates'!AH84)</f>
        <v>0</v>
      </c>
      <c r="AH85" s="171">
        <f>$E85*(1+'Growth rates'!AI84)</f>
        <v>0</v>
      </c>
      <c r="AI85" s="171">
        <f>$E85*(1+'Growth rates'!AJ84)</f>
        <v>0</v>
      </c>
      <c r="AJ85" s="171">
        <f>$E85*(1+'Growth rates'!AK84)</f>
        <v>0</v>
      </c>
    </row>
    <row r="86" spans="1:36" x14ac:dyDescent="0.25">
      <c r="A86" s="45" t="s">
        <v>1543</v>
      </c>
      <c r="B86" s="45" t="s">
        <v>599</v>
      </c>
      <c r="C86" s="45" t="s">
        <v>1155</v>
      </c>
      <c r="D86" s="46" t="s">
        <v>56</v>
      </c>
      <c r="E86" s="331">
        <f>'CARB heat data summary'!D121</f>
        <v>0</v>
      </c>
      <c r="F86" s="171">
        <f>$E86*(1+'Growth rates'!G85)</f>
        <v>0</v>
      </c>
      <c r="G86" s="171">
        <f>$E86*(1+'Growth rates'!H85)</f>
        <v>0</v>
      </c>
      <c r="H86" s="171">
        <f>$E86*(1+'Growth rates'!I85)</f>
        <v>0</v>
      </c>
      <c r="I86" s="171">
        <f>$E86*(1+'Growth rates'!J85)</f>
        <v>0</v>
      </c>
      <c r="J86" s="171">
        <f>$E86*(1+'Growth rates'!K85)</f>
        <v>0</v>
      </c>
      <c r="K86" s="171">
        <f>$E86*(1+'Growth rates'!L85)</f>
        <v>0</v>
      </c>
      <c r="L86" s="171">
        <f>$E86*(1+'Growth rates'!M85)</f>
        <v>0</v>
      </c>
      <c r="M86" s="171">
        <f>$E86*(1+'Growth rates'!N85)</f>
        <v>0</v>
      </c>
      <c r="N86" s="171">
        <f>$E86*(1+'Growth rates'!O85)</f>
        <v>0</v>
      </c>
      <c r="O86" s="171">
        <f>$E86*(1+'Growth rates'!P85)</f>
        <v>0</v>
      </c>
      <c r="P86" s="171">
        <f>$E86*(1+'Growth rates'!Q85)</f>
        <v>0</v>
      </c>
      <c r="Q86" s="171">
        <f>$E86*(1+'Growth rates'!R85)</f>
        <v>0</v>
      </c>
      <c r="R86" s="171">
        <f>$E86*(1+'Growth rates'!S85)</f>
        <v>0</v>
      </c>
      <c r="S86" s="171">
        <f>$E86*(1+'Growth rates'!T85)</f>
        <v>0</v>
      </c>
      <c r="T86" s="171">
        <f>$E86*(1+'Growth rates'!U85)</f>
        <v>0</v>
      </c>
      <c r="U86" s="171">
        <f>$E86*(1+'Growth rates'!V85)</f>
        <v>0</v>
      </c>
      <c r="V86" s="171">
        <f>$E86*(1+'Growth rates'!W85)</f>
        <v>0</v>
      </c>
      <c r="W86" s="171">
        <f>$E86*(1+'Growth rates'!X85)</f>
        <v>0</v>
      </c>
      <c r="X86" s="171">
        <f>$E86*(1+'Growth rates'!Y85)</f>
        <v>0</v>
      </c>
      <c r="Y86" s="171">
        <f>$E86*(1+'Growth rates'!Z85)</f>
        <v>0</v>
      </c>
      <c r="Z86" s="171">
        <f>$E86*(1+'Growth rates'!AA85)</f>
        <v>0</v>
      </c>
      <c r="AA86" s="171">
        <f>$E86*(1+'Growth rates'!AB85)</f>
        <v>0</v>
      </c>
      <c r="AB86" s="171">
        <f>$E86*(1+'Growth rates'!AC85)</f>
        <v>0</v>
      </c>
      <c r="AC86" s="171">
        <f>$E86*(1+'Growth rates'!AD85)</f>
        <v>0</v>
      </c>
      <c r="AD86" s="171">
        <f>$E86*(1+'Growth rates'!AE85)</f>
        <v>0</v>
      </c>
      <c r="AE86" s="171">
        <f>$E86*(1+'Growth rates'!AF85)</f>
        <v>0</v>
      </c>
      <c r="AF86" s="171">
        <f>$E86*(1+'Growth rates'!AG85)</f>
        <v>0</v>
      </c>
      <c r="AG86" s="171">
        <f>$E86*(1+'Growth rates'!AH85)</f>
        <v>0</v>
      </c>
      <c r="AH86" s="171">
        <f>$E86*(1+'Growth rates'!AI85)</f>
        <v>0</v>
      </c>
      <c r="AI86" s="171">
        <f>$E86*(1+'Growth rates'!AJ85)</f>
        <v>0</v>
      </c>
      <c r="AJ86" s="171">
        <f>$E86*(1+'Growth rates'!AK85)</f>
        <v>0</v>
      </c>
    </row>
    <row r="87" spans="1:36" x14ac:dyDescent="0.25">
      <c r="A87" s="45" t="s">
        <v>1543</v>
      </c>
      <c r="B87" s="45" t="s">
        <v>599</v>
      </c>
      <c r="C87" s="45" t="s">
        <v>1155</v>
      </c>
      <c r="D87" s="46" t="s">
        <v>57</v>
      </c>
      <c r="E87" s="331">
        <f>'CARB heat data summary'!D122</f>
        <v>0</v>
      </c>
      <c r="F87" s="171">
        <f>$E87*(1+'Growth rates'!G86)</f>
        <v>0</v>
      </c>
      <c r="G87" s="171">
        <f>$E87*(1+'Growth rates'!H86)</f>
        <v>0</v>
      </c>
      <c r="H87" s="171">
        <f>$E87*(1+'Growth rates'!I86)</f>
        <v>0</v>
      </c>
      <c r="I87" s="171">
        <f>$E87*(1+'Growth rates'!J86)</f>
        <v>0</v>
      </c>
      <c r="J87" s="171">
        <f>$E87*(1+'Growth rates'!K86)</f>
        <v>0</v>
      </c>
      <c r="K87" s="171">
        <f>$E87*(1+'Growth rates'!L86)</f>
        <v>0</v>
      </c>
      <c r="L87" s="171">
        <f>$E87*(1+'Growth rates'!M86)</f>
        <v>0</v>
      </c>
      <c r="M87" s="171">
        <f>$E87*(1+'Growth rates'!N86)</f>
        <v>0</v>
      </c>
      <c r="N87" s="171">
        <f>$E87*(1+'Growth rates'!O86)</f>
        <v>0</v>
      </c>
      <c r="O87" s="171">
        <f>$E87*(1+'Growth rates'!P86)</f>
        <v>0</v>
      </c>
      <c r="P87" s="171">
        <f>$E87*(1+'Growth rates'!Q86)</f>
        <v>0</v>
      </c>
      <c r="Q87" s="171">
        <f>$E87*(1+'Growth rates'!R86)</f>
        <v>0</v>
      </c>
      <c r="R87" s="171">
        <f>$E87*(1+'Growth rates'!S86)</f>
        <v>0</v>
      </c>
      <c r="S87" s="171">
        <f>$E87*(1+'Growth rates'!T86)</f>
        <v>0</v>
      </c>
      <c r="T87" s="171">
        <f>$E87*(1+'Growth rates'!U86)</f>
        <v>0</v>
      </c>
      <c r="U87" s="171">
        <f>$E87*(1+'Growth rates'!V86)</f>
        <v>0</v>
      </c>
      <c r="V87" s="171">
        <f>$E87*(1+'Growth rates'!W86)</f>
        <v>0</v>
      </c>
      <c r="W87" s="171">
        <f>$E87*(1+'Growth rates'!X86)</f>
        <v>0</v>
      </c>
      <c r="X87" s="171">
        <f>$E87*(1+'Growth rates'!Y86)</f>
        <v>0</v>
      </c>
      <c r="Y87" s="171">
        <f>$E87*(1+'Growth rates'!Z86)</f>
        <v>0</v>
      </c>
      <c r="Z87" s="171">
        <f>$E87*(1+'Growth rates'!AA86)</f>
        <v>0</v>
      </c>
      <c r="AA87" s="171">
        <f>$E87*(1+'Growth rates'!AB86)</f>
        <v>0</v>
      </c>
      <c r="AB87" s="171">
        <f>$E87*(1+'Growth rates'!AC86)</f>
        <v>0</v>
      </c>
      <c r="AC87" s="171">
        <f>$E87*(1+'Growth rates'!AD86)</f>
        <v>0</v>
      </c>
      <c r="AD87" s="171">
        <f>$E87*(1+'Growth rates'!AE86)</f>
        <v>0</v>
      </c>
      <c r="AE87" s="171">
        <f>$E87*(1+'Growth rates'!AF86)</f>
        <v>0</v>
      </c>
      <c r="AF87" s="171">
        <f>$E87*(1+'Growth rates'!AG86)</f>
        <v>0</v>
      </c>
      <c r="AG87" s="171">
        <f>$E87*(1+'Growth rates'!AH86)</f>
        <v>0</v>
      </c>
      <c r="AH87" s="171">
        <f>$E87*(1+'Growth rates'!AI86)</f>
        <v>0</v>
      </c>
      <c r="AI87" s="171">
        <f>$E87*(1+'Growth rates'!AJ86)</f>
        <v>0</v>
      </c>
      <c r="AJ87" s="171">
        <f>$E87*(1+'Growth rates'!AK86)</f>
        <v>0</v>
      </c>
    </row>
    <row r="88" spans="1:36" x14ac:dyDescent="0.25">
      <c r="A88" s="45" t="s">
        <v>1543</v>
      </c>
      <c r="B88" s="45" t="s">
        <v>599</v>
      </c>
      <c r="C88" s="45" t="s">
        <v>1155</v>
      </c>
      <c r="D88" s="46" t="s">
        <v>58</v>
      </c>
      <c r="E88" s="331">
        <f>'CARB heat data summary'!D123</f>
        <v>6016439743776.3457</v>
      </c>
      <c r="F88" s="171">
        <f>$E88*(1+'Growth rates'!G87)</f>
        <v>6016439743776.3457</v>
      </c>
      <c r="G88" s="171">
        <f>$E88*(1+'Growth rates'!H87)</f>
        <v>6016439743776.3457</v>
      </c>
      <c r="H88" s="171">
        <f>$E88*(1+'Growth rates'!I87)</f>
        <v>6016439743776.3457</v>
      </c>
      <c r="I88" s="171">
        <f>$E88*(1+'Growth rates'!J87)</f>
        <v>6016439743776.3457</v>
      </c>
      <c r="J88" s="171">
        <f>$E88*(1+'Growth rates'!K87)</f>
        <v>6016439743776.3457</v>
      </c>
      <c r="K88" s="171">
        <f>$E88*(1+'Growth rates'!L87)</f>
        <v>6016439743776.3457</v>
      </c>
      <c r="L88" s="171">
        <f>$E88*(1+'Growth rates'!M87)</f>
        <v>6016439743776.3457</v>
      </c>
      <c r="M88" s="171">
        <f>$E88*(1+'Growth rates'!N87)</f>
        <v>6016439743776.3457</v>
      </c>
      <c r="N88" s="171">
        <f>$E88*(1+'Growth rates'!O87)</f>
        <v>6016439743776.3457</v>
      </c>
      <c r="O88" s="171">
        <f>$E88*(1+'Growth rates'!P87)</f>
        <v>6016439743776.3457</v>
      </c>
      <c r="P88" s="171">
        <f>$E88*(1+'Growth rates'!Q87)</f>
        <v>6016439743776.3457</v>
      </c>
      <c r="Q88" s="171">
        <f>$E88*(1+'Growth rates'!R87)</f>
        <v>6016439743776.3457</v>
      </c>
      <c r="R88" s="171">
        <f>$E88*(1+'Growth rates'!S87)</f>
        <v>6016439743776.3457</v>
      </c>
      <c r="S88" s="171">
        <f>$E88*(1+'Growth rates'!T87)</f>
        <v>6016439743776.3457</v>
      </c>
      <c r="T88" s="171">
        <f>$E88*(1+'Growth rates'!U87)</f>
        <v>6016439743776.3457</v>
      </c>
      <c r="U88" s="171">
        <f>$E88*(1+'Growth rates'!V87)</f>
        <v>6016439743776.3457</v>
      </c>
      <c r="V88" s="171">
        <f>$E88*(1+'Growth rates'!W87)</f>
        <v>6016439743776.3457</v>
      </c>
      <c r="W88" s="171">
        <f>$E88*(1+'Growth rates'!X87)</f>
        <v>6016439743776.3457</v>
      </c>
      <c r="X88" s="171">
        <f>$E88*(1+'Growth rates'!Y87)</f>
        <v>6016439743776.3457</v>
      </c>
      <c r="Y88" s="171">
        <f>$E88*(1+'Growth rates'!Z87)</f>
        <v>6016439743776.3457</v>
      </c>
      <c r="Z88" s="171">
        <f>$E88*(1+'Growth rates'!AA87)</f>
        <v>6016439743776.3457</v>
      </c>
      <c r="AA88" s="171">
        <f>$E88*(1+'Growth rates'!AB87)</f>
        <v>6016439743776.3457</v>
      </c>
      <c r="AB88" s="171">
        <f>$E88*(1+'Growth rates'!AC87)</f>
        <v>6016439743776.3457</v>
      </c>
      <c r="AC88" s="171">
        <f>$E88*(1+'Growth rates'!AD87)</f>
        <v>6016439743776.3457</v>
      </c>
      <c r="AD88" s="171">
        <f>$E88*(1+'Growth rates'!AE87)</f>
        <v>6016439743776.3457</v>
      </c>
      <c r="AE88" s="171">
        <f>$E88*(1+'Growth rates'!AF87)</f>
        <v>6016439743776.3457</v>
      </c>
      <c r="AF88" s="171">
        <f>$E88*(1+'Growth rates'!AG87)</f>
        <v>6016439743776.3457</v>
      </c>
      <c r="AG88" s="171">
        <f>$E88*(1+'Growth rates'!AH87)</f>
        <v>6016439743776.3457</v>
      </c>
      <c r="AH88" s="171">
        <f>$E88*(1+'Growth rates'!AI87)</f>
        <v>6016439743776.3457</v>
      </c>
      <c r="AI88" s="171">
        <f>$E88*(1+'Growth rates'!AJ87)</f>
        <v>6016439743776.3457</v>
      </c>
      <c r="AJ88" s="171">
        <f>$E88*(1+'Growth rates'!AK87)</f>
        <v>6016439743776.3457</v>
      </c>
    </row>
    <row r="89" spans="1:36" x14ac:dyDescent="0.25">
      <c r="A89" s="45" t="s">
        <v>1543</v>
      </c>
      <c r="B89" s="45" t="s">
        <v>599</v>
      </c>
      <c r="C89" s="45" t="s">
        <v>1155</v>
      </c>
      <c r="D89" s="46" t="s">
        <v>59</v>
      </c>
      <c r="E89" s="331">
        <f>'CARB heat data summary'!D124</f>
        <v>5098058655394.1797</v>
      </c>
      <c r="F89" s="171">
        <f>$E89*(1+'Growth rates'!G88)</f>
        <v>5098058655394.1797</v>
      </c>
      <c r="G89" s="171">
        <f>$E89*(1+'Growth rates'!H88)</f>
        <v>5098058655394.1797</v>
      </c>
      <c r="H89" s="171">
        <f>$E89*(1+'Growth rates'!I88)</f>
        <v>5098058655394.1797</v>
      </c>
      <c r="I89" s="171">
        <f>$E89*(1+'Growth rates'!J88)</f>
        <v>5098058655394.1797</v>
      </c>
      <c r="J89" s="171">
        <f>$E89*(1+'Growth rates'!K88)</f>
        <v>5098058655394.1797</v>
      </c>
      <c r="K89" s="171">
        <f>$E89*(1+'Growth rates'!L88)</f>
        <v>5098058655394.1797</v>
      </c>
      <c r="L89" s="171">
        <f>$E89*(1+'Growth rates'!M88)</f>
        <v>5098058655394.1797</v>
      </c>
      <c r="M89" s="171">
        <f>$E89*(1+'Growth rates'!N88)</f>
        <v>5098058655394.1797</v>
      </c>
      <c r="N89" s="171">
        <f>$E89*(1+'Growth rates'!O88)</f>
        <v>5098058655394.1797</v>
      </c>
      <c r="O89" s="171">
        <f>$E89*(1+'Growth rates'!P88)</f>
        <v>5098058655394.1797</v>
      </c>
      <c r="P89" s="171">
        <f>$E89*(1+'Growth rates'!Q88)</f>
        <v>5098058655394.1797</v>
      </c>
      <c r="Q89" s="171">
        <f>$E89*(1+'Growth rates'!R88)</f>
        <v>5098058655394.1797</v>
      </c>
      <c r="R89" s="171">
        <f>$E89*(1+'Growth rates'!S88)</f>
        <v>5098058655394.1797</v>
      </c>
      <c r="S89" s="171">
        <f>$E89*(1+'Growth rates'!T88)</f>
        <v>5098058655394.1797</v>
      </c>
      <c r="T89" s="171">
        <f>$E89*(1+'Growth rates'!U88)</f>
        <v>5098058655394.1797</v>
      </c>
      <c r="U89" s="171">
        <f>$E89*(1+'Growth rates'!V88)</f>
        <v>5098058655394.1797</v>
      </c>
      <c r="V89" s="171">
        <f>$E89*(1+'Growth rates'!W88)</f>
        <v>5098058655394.1797</v>
      </c>
      <c r="W89" s="171">
        <f>$E89*(1+'Growth rates'!X88)</f>
        <v>5098058655394.1797</v>
      </c>
      <c r="X89" s="171">
        <f>$E89*(1+'Growth rates'!Y88)</f>
        <v>5098058655394.1797</v>
      </c>
      <c r="Y89" s="171">
        <f>$E89*(1+'Growth rates'!Z88)</f>
        <v>5098058655394.1797</v>
      </c>
      <c r="Z89" s="171">
        <f>$E89*(1+'Growth rates'!AA88)</f>
        <v>5098058655394.1797</v>
      </c>
      <c r="AA89" s="171">
        <f>$E89*(1+'Growth rates'!AB88)</f>
        <v>5098058655394.1797</v>
      </c>
      <c r="AB89" s="171">
        <f>$E89*(1+'Growth rates'!AC88)</f>
        <v>5098058655394.1797</v>
      </c>
      <c r="AC89" s="171">
        <f>$E89*(1+'Growth rates'!AD88)</f>
        <v>5098058655394.1797</v>
      </c>
      <c r="AD89" s="171">
        <f>$E89*(1+'Growth rates'!AE88)</f>
        <v>5098058655394.1797</v>
      </c>
      <c r="AE89" s="171">
        <f>$E89*(1+'Growth rates'!AF88)</f>
        <v>5098058655394.1797</v>
      </c>
      <c r="AF89" s="171">
        <f>$E89*(1+'Growth rates'!AG88)</f>
        <v>5098058655394.1797</v>
      </c>
      <c r="AG89" s="171">
        <f>$E89*(1+'Growth rates'!AH88)</f>
        <v>5098058655394.1797</v>
      </c>
      <c r="AH89" s="171">
        <f>$E89*(1+'Growth rates'!AI88)</f>
        <v>5098058655394.1797</v>
      </c>
      <c r="AI89" s="171">
        <f>$E89*(1+'Growth rates'!AJ88)</f>
        <v>5098058655394.1797</v>
      </c>
      <c r="AJ89" s="171">
        <f>$E89*(1+'Growth rates'!AK88)</f>
        <v>5098058655394.1797</v>
      </c>
    </row>
    <row r="90" spans="1:36" x14ac:dyDescent="0.25">
      <c r="A90" s="45" t="s">
        <v>1543</v>
      </c>
      <c r="B90" s="45" t="s">
        <v>599</v>
      </c>
      <c r="C90" s="45" t="s">
        <v>1155</v>
      </c>
      <c r="D90" s="46" t="s">
        <v>60</v>
      </c>
      <c r="E90" s="331">
        <f>'CARB heat data summary'!D125</f>
        <v>0</v>
      </c>
      <c r="F90" s="171">
        <f>$E90*(1+'Growth rates'!G89)</f>
        <v>0</v>
      </c>
      <c r="G90" s="171">
        <f>$E90*(1+'Growth rates'!H89)</f>
        <v>0</v>
      </c>
      <c r="H90" s="171">
        <f>$E90*(1+'Growth rates'!I89)</f>
        <v>0</v>
      </c>
      <c r="I90" s="171">
        <f>$E90*(1+'Growth rates'!J89)</f>
        <v>0</v>
      </c>
      <c r="J90" s="171">
        <f>$E90*(1+'Growth rates'!K89)</f>
        <v>0</v>
      </c>
      <c r="K90" s="171">
        <f>$E90*(1+'Growth rates'!L89)</f>
        <v>0</v>
      </c>
      <c r="L90" s="171">
        <f>$E90*(1+'Growth rates'!M89)</f>
        <v>0</v>
      </c>
      <c r="M90" s="171">
        <f>$E90*(1+'Growth rates'!N89)</f>
        <v>0</v>
      </c>
      <c r="N90" s="171">
        <f>$E90*(1+'Growth rates'!O89)</f>
        <v>0</v>
      </c>
      <c r="O90" s="171">
        <f>$E90*(1+'Growth rates'!P89)</f>
        <v>0</v>
      </c>
      <c r="P90" s="171">
        <f>$E90*(1+'Growth rates'!Q89)</f>
        <v>0</v>
      </c>
      <c r="Q90" s="171">
        <f>$E90*(1+'Growth rates'!R89)</f>
        <v>0</v>
      </c>
      <c r="R90" s="171">
        <f>$E90*(1+'Growth rates'!S89)</f>
        <v>0</v>
      </c>
      <c r="S90" s="171">
        <f>$E90*(1+'Growth rates'!T89)</f>
        <v>0</v>
      </c>
      <c r="T90" s="171">
        <f>$E90*(1+'Growth rates'!U89)</f>
        <v>0</v>
      </c>
      <c r="U90" s="171">
        <f>$E90*(1+'Growth rates'!V89)</f>
        <v>0</v>
      </c>
      <c r="V90" s="171">
        <f>$E90*(1+'Growth rates'!W89)</f>
        <v>0</v>
      </c>
      <c r="W90" s="171">
        <f>$E90*(1+'Growth rates'!X89)</f>
        <v>0</v>
      </c>
      <c r="X90" s="171">
        <f>$E90*(1+'Growth rates'!Y89)</f>
        <v>0</v>
      </c>
      <c r="Y90" s="171">
        <f>$E90*(1+'Growth rates'!Z89)</f>
        <v>0</v>
      </c>
      <c r="Z90" s="171">
        <f>$E90*(1+'Growth rates'!AA89)</f>
        <v>0</v>
      </c>
      <c r="AA90" s="171">
        <f>$E90*(1+'Growth rates'!AB89)</f>
        <v>0</v>
      </c>
      <c r="AB90" s="171">
        <f>$E90*(1+'Growth rates'!AC89)</f>
        <v>0</v>
      </c>
      <c r="AC90" s="171">
        <f>$E90*(1+'Growth rates'!AD89)</f>
        <v>0</v>
      </c>
      <c r="AD90" s="171">
        <f>$E90*(1+'Growth rates'!AE89)</f>
        <v>0</v>
      </c>
      <c r="AE90" s="171">
        <f>$E90*(1+'Growth rates'!AF89)</f>
        <v>0</v>
      </c>
      <c r="AF90" s="171">
        <f>$E90*(1+'Growth rates'!AG89)</f>
        <v>0</v>
      </c>
      <c r="AG90" s="171">
        <f>$E90*(1+'Growth rates'!AH89)</f>
        <v>0</v>
      </c>
      <c r="AH90" s="171">
        <f>$E90*(1+'Growth rates'!AI89)</f>
        <v>0</v>
      </c>
      <c r="AI90" s="171">
        <f>$E90*(1+'Growth rates'!AJ89)</f>
        <v>0</v>
      </c>
      <c r="AJ90" s="171">
        <f>$E90*(1+'Growth rates'!AK89)</f>
        <v>0</v>
      </c>
    </row>
    <row r="91" spans="1:36" x14ac:dyDescent="0.25">
      <c r="A91" s="45" t="s">
        <v>1543</v>
      </c>
      <c r="B91" s="45" t="s">
        <v>599</v>
      </c>
      <c r="C91" s="45" t="s">
        <v>1155</v>
      </c>
      <c r="D91" s="46" t="s">
        <v>61</v>
      </c>
      <c r="E91" s="331">
        <f>'CARB heat data summary'!D126</f>
        <v>0</v>
      </c>
      <c r="F91" s="171">
        <f>$E91*(1+'Growth rates'!G90)</f>
        <v>0</v>
      </c>
      <c r="G91" s="171">
        <f>$E91*(1+'Growth rates'!H90)</f>
        <v>0</v>
      </c>
      <c r="H91" s="171">
        <f>$E91*(1+'Growth rates'!I90)</f>
        <v>0</v>
      </c>
      <c r="I91" s="171">
        <f>$E91*(1+'Growth rates'!J90)</f>
        <v>0</v>
      </c>
      <c r="J91" s="171">
        <f>$E91*(1+'Growth rates'!K90)</f>
        <v>0</v>
      </c>
      <c r="K91" s="171">
        <f>$E91*(1+'Growth rates'!L90)</f>
        <v>0</v>
      </c>
      <c r="L91" s="171">
        <f>$E91*(1+'Growth rates'!M90)</f>
        <v>0</v>
      </c>
      <c r="M91" s="171">
        <f>$E91*(1+'Growth rates'!N90)</f>
        <v>0</v>
      </c>
      <c r="N91" s="171">
        <f>$E91*(1+'Growth rates'!O90)</f>
        <v>0</v>
      </c>
      <c r="O91" s="171">
        <f>$E91*(1+'Growth rates'!P90)</f>
        <v>0</v>
      </c>
      <c r="P91" s="171">
        <f>$E91*(1+'Growth rates'!Q90)</f>
        <v>0</v>
      </c>
      <c r="Q91" s="171">
        <f>$E91*(1+'Growth rates'!R90)</f>
        <v>0</v>
      </c>
      <c r="R91" s="171">
        <f>$E91*(1+'Growth rates'!S90)</f>
        <v>0</v>
      </c>
      <c r="S91" s="171">
        <f>$E91*(1+'Growth rates'!T90)</f>
        <v>0</v>
      </c>
      <c r="T91" s="171">
        <f>$E91*(1+'Growth rates'!U90)</f>
        <v>0</v>
      </c>
      <c r="U91" s="171">
        <f>$E91*(1+'Growth rates'!V90)</f>
        <v>0</v>
      </c>
      <c r="V91" s="171">
        <f>$E91*(1+'Growth rates'!W90)</f>
        <v>0</v>
      </c>
      <c r="W91" s="171">
        <f>$E91*(1+'Growth rates'!X90)</f>
        <v>0</v>
      </c>
      <c r="X91" s="171">
        <f>$E91*(1+'Growth rates'!Y90)</f>
        <v>0</v>
      </c>
      <c r="Y91" s="171">
        <f>$E91*(1+'Growth rates'!Z90)</f>
        <v>0</v>
      </c>
      <c r="Z91" s="171">
        <f>$E91*(1+'Growth rates'!AA90)</f>
        <v>0</v>
      </c>
      <c r="AA91" s="171">
        <f>$E91*(1+'Growth rates'!AB90)</f>
        <v>0</v>
      </c>
      <c r="AB91" s="171">
        <f>$E91*(1+'Growth rates'!AC90)</f>
        <v>0</v>
      </c>
      <c r="AC91" s="171">
        <f>$E91*(1+'Growth rates'!AD90)</f>
        <v>0</v>
      </c>
      <c r="AD91" s="171">
        <f>$E91*(1+'Growth rates'!AE90)</f>
        <v>0</v>
      </c>
      <c r="AE91" s="171">
        <f>$E91*(1+'Growth rates'!AF90)</f>
        <v>0</v>
      </c>
      <c r="AF91" s="171">
        <f>$E91*(1+'Growth rates'!AG90)</f>
        <v>0</v>
      </c>
      <c r="AG91" s="171">
        <f>$E91*(1+'Growth rates'!AH90)</f>
        <v>0</v>
      </c>
      <c r="AH91" s="171">
        <f>$E91*(1+'Growth rates'!AI90)</f>
        <v>0</v>
      </c>
      <c r="AI91" s="171">
        <f>$E91*(1+'Growth rates'!AJ90)</f>
        <v>0</v>
      </c>
      <c r="AJ91" s="171">
        <f>$E91*(1+'Growth rates'!AK90)</f>
        <v>0</v>
      </c>
    </row>
    <row r="92" spans="1:36" x14ac:dyDescent="0.25">
      <c r="A92" s="45" t="s">
        <v>1543</v>
      </c>
      <c r="B92" s="45" t="s">
        <v>599</v>
      </c>
      <c r="C92" s="45" t="s">
        <v>1155</v>
      </c>
      <c r="D92" s="46" t="s">
        <v>62</v>
      </c>
      <c r="E92" s="331">
        <f>'CARB heat data summary'!D127</f>
        <v>0</v>
      </c>
      <c r="F92" s="171">
        <f>$E92*(1+'Growth rates'!G91)</f>
        <v>0</v>
      </c>
      <c r="G92" s="171">
        <f>$E92*(1+'Growth rates'!H91)</f>
        <v>0</v>
      </c>
      <c r="H92" s="171">
        <f>$E92*(1+'Growth rates'!I91)</f>
        <v>0</v>
      </c>
      <c r="I92" s="171">
        <f>$E92*(1+'Growth rates'!J91)</f>
        <v>0</v>
      </c>
      <c r="J92" s="171">
        <f>$E92*(1+'Growth rates'!K91)</f>
        <v>0</v>
      </c>
      <c r="K92" s="171">
        <f>$E92*(1+'Growth rates'!L91)</f>
        <v>0</v>
      </c>
      <c r="L92" s="171">
        <f>$E92*(1+'Growth rates'!M91)</f>
        <v>0</v>
      </c>
      <c r="M92" s="171">
        <f>$E92*(1+'Growth rates'!N91)</f>
        <v>0</v>
      </c>
      <c r="N92" s="171">
        <f>$E92*(1+'Growth rates'!O91)</f>
        <v>0</v>
      </c>
      <c r="O92" s="171">
        <f>$E92*(1+'Growth rates'!P91)</f>
        <v>0</v>
      </c>
      <c r="P92" s="171">
        <f>$E92*(1+'Growth rates'!Q91)</f>
        <v>0</v>
      </c>
      <c r="Q92" s="171">
        <f>$E92*(1+'Growth rates'!R91)</f>
        <v>0</v>
      </c>
      <c r="R92" s="171">
        <f>$E92*(1+'Growth rates'!S91)</f>
        <v>0</v>
      </c>
      <c r="S92" s="171">
        <f>$E92*(1+'Growth rates'!T91)</f>
        <v>0</v>
      </c>
      <c r="T92" s="171">
        <f>$E92*(1+'Growth rates'!U91)</f>
        <v>0</v>
      </c>
      <c r="U92" s="171">
        <f>$E92*(1+'Growth rates'!V91)</f>
        <v>0</v>
      </c>
      <c r="V92" s="171">
        <f>$E92*(1+'Growth rates'!W91)</f>
        <v>0</v>
      </c>
      <c r="W92" s="171">
        <f>$E92*(1+'Growth rates'!X91)</f>
        <v>0</v>
      </c>
      <c r="X92" s="171">
        <f>$E92*(1+'Growth rates'!Y91)</f>
        <v>0</v>
      </c>
      <c r="Y92" s="171">
        <f>$E92*(1+'Growth rates'!Z91)</f>
        <v>0</v>
      </c>
      <c r="Z92" s="171">
        <f>$E92*(1+'Growth rates'!AA91)</f>
        <v>0</v>
      </c>
      <c r="AA92" s="171">
        <f>$E92*(1+'Growth rates'!AB91)</f>
        <v>0</v>
      </c>
      <c r="AB92" s="171">
        <f>$E92*(1+'Growth rates'!AC91)</f>
        <v>0</v>
      </c>
      <c r="AC92" s="171">
        <f>$E92*(1+'Growth rates'!AD91)</f>
        <v>0</v>
      </c>
      <c r="AD92" s="171">
        <f>$E92*(1+'Growth rates'!AE91)</f>
        <v>0</v>
      </c>
      <c r="AE92" s="171">
        <f>$E92*(1+'Growth rates'!AF91)</f>
        <v>0</v>
      </c>
      <c r="AF92" s="171">
        <f>$E92*(1+'Growth rates'!AG91)</f>
        <v>0</v>
      </c>
      <c r="AG92" s="171">
        <f>$E92*(1+'Growth rates'!AH91)</f>
        <v>0</v>
      </c>
      <c r="AH92" s="171">
        <f>$E92*(1+'Growth rates'!AI91)</f>
        <v>0</v>
      </c>
      <c r="AI92" s="171">
        <f>$E92*(1+'Growth rates'!AJ91)</f>
        <v>0</v>
      </c>
      <c r="AJ92" s="171">
        <f>$E92*(1+'Growth rates'!AK91)</f>
        <v>0</v>
      </c>
    </row>
    <row r="93" spans="1:36" x14ac:dyDescent="0.25">
      <c r="A93" s="45" t="s">
        <v>1543</v>
      </c>
      <c r="B93" s="45" t="s">
        <v>599</v>
      </c>
      <c r="C93" s="45" t="s">
        <v>1155</v>
      </c>
      <c r="D93" s="46" t="s">
        <v>63</v>
      </c>
      <c r="E93" s="331">
        <f>'CARB heat data summary'!D128</f>
        <v>0</v>
      </c>
      <c r="F93" s="171">
        <f>$E93*(1+'Growth rates'!G92)</f>
        <v>0</v>
      </c>
      <c r="G93" s="171">
        <f>$E93*(1+'Growth rates'!H92)</f>
        <v>0</v>
      </c>
      <c r="H93" s="171">
        <f>$E93*(1+'Growth rates'!I92)</f>
        <v>0</v>
      </c>
      <c r="I93" s="171">
        <f>$E93*(1+'Growth rates'!J92)</f>
        <v>0</v>
      </c>
      <c r="J93" s="171">
        <f>$E93*(1+'Growth rates'!K92)</f>
        <v>0</v>
      </c>
      <c r="K93" s="171">
        <f>$E93*(1+'Growth rates'!L92)</f>
        <v>0</v>
      </c>
      <c r="L93" s="171">
        <f>$E93*(1+'Growth rates'!M92)</f>
        <v>0</v>
      </c>
      <c r="M93" s="171">
        <f>$E93*(1+'Growth rates'!N92)</f>
        <v>0</v>
      </c>
      <c r="N93" s="171">
        <f>$E93*(1+'Growth rates'!O92)</f>
        <v>0</v>
      </c>
      <c r="O93" s="171">
        <f>$E93*(1+'Growth rates'!P92)</f>
        <v>0</v>
      </c>
      <c r="P93" s="171">
        <f>$E93*(1+'Growth rates'!Q92)</f>
        <v>0</v>
      </c>
      <c r="Q93" s="171">
        <f>$E93*(1+'Growth rates'!R92)</f>
        <v>0</v>
      </c>
      <c r="R93" s="171">
        <f>$E93*(1+'Growth rates'!S92)</f>
        <v>0</v>
      </c>
      <c r="S93" s="171">
        <f>$E93*(1+'Growth rates'!T92)</f>
        <v>0</v>
      </c>
      <c r="T93" s="171">
        <f>$E93*(1+'Growth rates'!U92)</f>
        <v>0</v>
      </c>
      <c r="U93" s="171">
        <f>$E93*(1+'Growth rates'!V92)</f>
        <v>0</v>
      </c>
      <c r="V93" s="171">
        <f>$E93*(1+'Growth rates'!W92)</f>
        <v>0</v>
      </c>
      <c r="W93" s="171">
        <f>$E93*(1+'Growth rates'!X92)</f>
        <v>0</v>
      </c>
      <c r="X93" s="171">
        <f>$E93*(1+'Growth rates'!Y92)</f>
        <v>0</v>
      </c>
      <c r="Y93" s="171">
        <f>$E93*(1+'Growth rates'!Z92)</f>
        <v>0</v>
      </c>
      <c r="Z93" s="171">
        <f>$E93*(1+'Growth rates'!AA92)</f>
        <v>0</v>
      </c>
      <c r="AA93" s="171">
        <f>$E93*(1+'Growth rates'!AB92)</f>
        <v>0</v>
      </c>
      <c r="AB93" s="171">
        <f>$E93*(1+'Growth rates'!AC92)</f>
        <v>0</v>
      </c>
      <c r="AC93" s="171">
        <f>$E93*(1+'Growth rates'!AD92)</f>
        <v>0</v>
      </c>
      <c r="AD93" s="171">
        <f>$E93*(1+'Growth rates'!AE92)</f>
        <v>0</v>
      </c>
      <c r="AE93" s="171">
        <f>$E93*(1+'Growth rates'!AF92)</f>
        <v>0</v>
      </c>
      <c r="AF93" s="171">
        <f>$E93*(1+'Growth rates'!AG92)</f>
        <v>0</v>
      </c>
      <c r="AG93" s="171">
        <f>$E93*(1+'Growth rates'!AH92)</f>
        <v>0</v>
      </c>
      <c r="AH93" s="171">
        <f>$E93*(1+'Growth rates'!AI92)</f>
        <v>0</v>
      </c>
      <c r="AI93" s="171">
        <f>$E93*(1+'Growth rates'!AJ92)</f>
        <v>0</v>
      </c>
      <c r="AJ93" s="171">
        <f>$E93*(1+'Growth rates'!AK92)</f>
        <v>0</v>
      </c>
    </row>
    <row r="94" spans="1:36" x14ac:dyDescent="0.25">
      <c r="A94" s="45" t="s">
        <v>1543</v>
      </c>
      <c r="B94" s="45" t="s">
        <v>599</v>
      </c>
      <c r="C94" s="45" t="s">
        <v>1155</v>
      </c>
      <c r="D94" s="46" t="s">
        <v>64</v>
      </c>
      <c r="E94" s="331">
        <f>'CARB heat data summary'!D129</f>
        <v>1504826291016.7944</v>
      </c>
      <c r="F94" s="171">
        <f>$E94*(1+'Growth rates'!G93)</f>
        <v>1504826291016.7944</v>
      </c>
      <c r="G94" s="171">
        <f>$E94*(1+'Growth rates'!H93)</f>
        <v>1464697589923.0134</v>
      </c>
      <c r="H94" s="171">
        <f>$E94*(1+'Growth rates'!I93)</f>
        <v>1424568888829.2319</v>
      </c>
      <c r="I94" s="171">
        <f>$E94*(1+'Growth rates'!J93)</f>
        <v>1384440187735.4509</v>
      </c>
      <c r="J94" s="171">
        <f>$E94*(1+'Growth rates'!K93)</f>
        <v>1344311486641.6697</v>
      </c>
      <c r="K94" s="171">
        <f>$E94*(1+'Growth rates'!L93)</f>
        <v>1304182785547.8887</v>
      </c>
      <c r="L94" s="171">
        <f>$E94*(1+'Growth rates'!M93)</f>
        <v>1264054084454.1072</v>
      </c>
      <c r="M94" s="171">
        <f>$E94*(1+'Growth rates'!N93)</f>
        <v>1223925383360.3262</v>
      </c>
      <c r="N94" s="171">
        <f>$E94*(1+'Growth rates'!O93)</f>
        <v>1183796682266.5449</v>
      </c>
      <c r="O94" s="171">
        <f>$E94*(1+'Growth rates'!P93)</f>
        <v>1143667981172.7637</v>
      </c>
      <c r="P94" s="171">
        <f>$E94*(1+'Growth rates'!Q93)</f>
        <v>1103539280078.9827</v>
      </c>
      <c r="Q94" s="171">
        <f>$E94*(1+'Growth rates'!R93)</f>
        <v>1063410578985.2014</v>
      </c>
      <c r="R94" s="171">
        <f>$E94*(1+'Growth rates'!S93)</f>
        <v>1023281877891.4202</v>
      </c>
      <c r="S94" s="171">
        <f>$E94*(1+'Growth rates'!T93)</f>
        <v>983153176797.63904</v>
      </c>
      <c r="T94" s="171">
        <f>$E94*(1+'Growth rates'!U93)</f>
        <v>943024475703.85791</v>
      </c>
      <c r="U94" s="171">
        <f>$E94*(1+'Growth rates'!V93)</f>
        <v>902895774610.07666</v>
      </c>
      <c r="V94" s="171">
        <f>$E94*(1+'Growth rates'!W93)</f>
        <v>902895774610.07666</v>
      </c>
      <c r="W94" s="171">
        <f>$E94*(1+'Growth rates'!X93)</f>
        <v>902895774610.07666</v>
      </c>
      <c r="X94" s="171">
        <f>$E94*(1+'Growth rates'!Y93)</f>
        <v>902895774610.07666</v>
      </c>
      <c r="Y94" s="171">
        <f>$E94*(1+'Growth rates'!Z93)</f>
        <v>902895774610.07666</v>
      </c>
      <c r="Z94" s="171">
        <f>$E94*(1+'Growth rates'!AA93)</f>
        <v>902895774610.07666</v>
      </c>
      <c r="AA94" s="171">
        <f>$E94*(1+'Growth rates'!AB93)</f>
        <v>902895774610.07666</v>
      </c>
      <c r="AB94" s="171">
        <f>$E94*(1+'Growth rates'!AC93)</f>
        <v>902895774610.07666</v>
      </c>
      <c r="AC94" s="171">
        <f>$E94*(1+'Growth rates'!AD93)</f>
        <v>902895774610.07666</v>
      </c>
      <c r="AD94" s="171">
        <f>$E94*(1+'Growth rates'!AE93)</f>
        <v>902895774610.07666</v>
      </c>
      <c r="AE94" s="171">
        <f>$E94*(1+'Growth rates'!AF93)</f>
        <v>902895774610.07666</v>
      </c>
      <c r="AF94" s="171">
        <f>$E94*(1+'Growth rates'!AG93)</f>
        <v>902895774610.07666</v>
      </c>
      <c r="AG94" s="171">
        <f>$E94*(1+'Growth rates'!AH93)</f>
        <v>902895774610.07666</v>
      </c>
      <c r="AH94" s="171">
        <f>$E94*(1+'Growth rates'!AI93)</f>
        <v>902895774610.07666</v>
      </c>
      <c r="AI94" s="171">
        <f>$E94*(1+'Growth rates'!AJ93)</f>
        <v>902895774610.07666</v>
      </c>
      <c r="AJ94" s="171">
        <f>$E94*(1+'Growth rates'!AK93)</f>
        <v>902895774610.07666</v>
      </c>
    </row>
    <row r="95" spans="1:36" x14ac:dyDescent="0.25">
      <c r="A95" s="45" t="s">
        <v>1543</v>
      </c>
      <c r="B95" s="45" t="s">
        <v>599</v>
      </c>
      <c r="C95" s="45" t="s">
        <v>1155</v>
      </c>
      <c r="D95" s="315" t="s">
        <v>65</v>
      </c>
      <c r="E95" s="331">
        <f>'CARB heat data summary'!D130</f>
        <v>0</v>
      </c>
      <c r="F95" s="171">
        <f>$E95*(1+'Growth rates'!G94)</f>
        <v>0</v>
      </c>
      <c r="G95" s="171">
        <f>$E95*(1+'Growth rates'!H94)</f>
        <v>0</v>
      </c>
      <c r="H95" s="171">
        <f>$E95*(1+'Growth rates'!I94)</f>
        <v>0</v>
      </c>
      <c r="I95" s="171">
        <f>$E95*(1+'Growth rates'!J94)</f>
        <v>0</v>
      </c>
      <c r="J95" s="171">
        <f>$E95*(1+'Growth rates'!K94)</f>
        <v>0</v>
      </c>
      <c r="K95" s="171">
        <f>$E95*(1+'Growth rates'!L94)</f>
        <v>0</v>
      </c>
      <c r="L95" s="171">
        <f>$E95*(1+'Growth rates'!M94)</f>
        <v>0</v>
      </c>
      <c r="M95" s="171">
        <f>$E95*(1+'Growth rates'!N94)</f>
        <v>0</v>
      </c>
      <c r="N95" s="171">
        <f>$E95*(1+'Growth rates'!O94)</f>
        <v>0</v>
      </c>
      <c r="O95" s="171">
        <f>$E95*(1+'Growth rates'!P94)</f>
        <v>0</v>
      </c>
      <c r="P95" s="171">
        <f>$E95*(1+'Growth rates'!Q94)</f>
        <v>0</v>
      </c>
      <c r="Q95" s="171">
        <f>$E95*(1+'Growth rates'!R94)</f>
        <v>0</v>
      </c>
      <c r="R95" s="171">
        <f>$E95*(1+'Growth rates'!S94)</f>
        <v>0</v>
      </c>
      <c r="S95" s="171">
        <f>$E95*(1+'Growth rates'!T94)</f>
        <v>0</v>
      </c>
      <c r="T95" s="171">
        <f>$E95*(1+'Growth rates'!U94)</f>
        <v>0</v>
      </c>
      <c r="U95" s="171">
        <f>$E95*(1+'Growth rates'!V94)</f>
        <v>0</v>
      </c>
      <c r="V95" s="171">
        <f>$E95*(1+'Growth rates'!W94)</f>
        <v>0</v>
      </c>
      <c r="W95" s="171">
        <f>$E95*(1+'Growth rates'!X94)</f>
        <v>0</v>
      </c>
      <c r="X95" s="171">
        <f>$E95*(1+'Growth rates'!Y94)</f>
        <v>0</v>
      </c>
      <c r="Y95" s="171">
        <f>$E95*(1+'Growth rates'!Z94)</f>
        <v>0</v>
      </c>
      <c r="Z95" s="171">
        <f>$E95*(1+'Growth rates'!AA94)</f>
        <v>0</v>
      </c>
      <c r="AA95" s="171">
        <f>$E95*(1+'Growth rates'!AB94)</f>
        <v>0</v>
      </c>
      <c r="AB95" s="171">
        <f>$E95*(1+'Growth rates'!AC94)</f>
        <v>0</v>
      </c>
      <c r="AC95" s="171">
        <f>$E95*(1+'Growth rates'!AD94)</f>
        <v>0</v>
      </c>
      <c r="AD95" s="171">
        <f>$E95*(1+'Growth rates'!AE94)</f>
        <v>0</v>
      </c>
      <c r="AE95" s="171">
        <f>$E95*(1+'Growth rates'!AF94)</f>
        <v>0</v>
      </c>
      <c r="AF95" s="171">
        <f>$E95*(1+'Growth rates'!AG94)</f>
        <v>0</v>
      </c>
      <c r="AG95" s="171">
        <f>$E95*(1+'Growth rates'!AH94)</f>
        <v>0</v>
      </c>
      <c r="AH95" s="171">
        <f>$E95*(1+'Growth rates'!AI94)</f>
        <v>0</v>
      </c>
      <c r="AI95" s="171">
        <f>$E95*(1+'Growth rates'!AJ94)</f>
        <v>0</v>
      </c>
      <c r="AJ95" s="171">
        <f>$E95*(1+'Growth rates'!AK94)</f>
        <v>0</v>
      </c>
    </row>
    <row r="96" spans="1:36" x14ac:dyDescent="0.25">
      <c r="A96" s="45" t="s">
        <v>1543</v>
      </c>
      <c r="B96" s="45" t="s">
        <v>599</v>
      </c>
      <c r="C96" s="45" t="s">
        <v>1155</v>
      </c>
      <c r="D96" s="46" t="s">
        <v>66</v>
      </c>
      <c r="E96" s="331">
        <f>'CARB heat data summary'!D131</f>
        <v>0</v>
      </c>
      <c r="F96" s="171">
        <f>$E96*(1+'Growth rates'!G95)</f>
        <v>0</v>
      </c>
      <c r="G96" s="171">
        <f>$E96*(1+'Growth rates'!H95)</f>
        <v>0</v>
      </c>
      <c r="H96" s="171">
        <f>$E96*(1+'Growth rates'!I95)</f>
        <v>0</v>
      </c>
      <c r="I96" s="171">
        <f>$E96*(1+'Growth rates'!J95)</f>
        <v>0</v>
      </c>
      <c r="J96" s="171">
        <f>$E96*(1+'Growth rates'!K95)</f>
        <v>0</v>
      </c>
      <c r="K96" s="171">
        <f>$E96*(1+'Growth rates'!L95)</f>
        <v>0</v>
      </c>
      <c r="L96" s="171">
        <f>$E96*(1+'Growth rates'!M95)</f>
        <v>0</v>
      </c>
      <c r="M96" s="171">
        <f>$E96*(1+'Growth rates'!N95)</f>
        <v>0</v>
      </c>
      <c r="N96" s="171">
        <f>$E96*(1+'Growth rates'!O95)</f>
        <v>0</v>
      </c>
      <c r="O96" s="171">
        <f>$E96*(1+'Growth rates'!P95)</f>
        <v>0</v>
      </c>
      <c r="P96" s="171">
        <f>$E96*(1+'Growth rates'!Q95)</f>
        <v>0</v>
      </c>
      <c r="Q96" s="171">
        <f>$E96*(1+'Growth rates'!R95)</f>
        <v>0</v>
      </c>
      <c r="R96" s="171">
        <f>$E96*(1+'Growth rates'!S95)</f>
        <v>0</v>
      </c>
      <c r="S96" s="171">
        <f>$E96*(1+'Growth rates'!T95)</f>
        <v>0</v>
      </c>
      <c r="T96" s="171">
        <f>$E96*(1+'Growth rates'!U95)</f>
        <v>0</v>
      </c>
      <c r="U96" s="171">
        <f>$E96*(1+'Growth rates'!V95)</f>
        <v>0</v>
      </c>
      <c r="V96" s="171">
        <f>$E96*(1+'Growth rates'!W95)</f>
        <v>0</v>
      </c>
      <c r="W96" s="171">
        <f>$E96*(1+'Growth rates'!X95)</f>
        <v>0</v>
      </c>
      <c r="X96" s="171">
        <f>$E96*(1+'Growth rates'!Y95)</f>
        <v>0</v>
      </c>
      <c r="Y96" s="171">
        <f>$E96*(1+'Growth rates'!Z95)</f>
        <v>0</v>
      </c>
      <c r="Z96" s="171">
        <f>$E96*(1+'Growth rates'!AA95)</f>
        <v>0</v>
      </c>
      <c r="AA96" s="171">
        <f>$E96*(1+'Growth rates'!AB95)</f>
        <v>0</v>
      </c>
      <c r="AB96" s="171">
        <f>$E96*(1+'Growth rates'!AC95)</f>
        <v>0</v>
      </c>
      <c r="AC96" s="171">
        <f>$E96*(1+'Growth rates'!AD95)</f>
        <v>0</v>
      </c>
      <c r="AD96" s="171">
        <f>$E96*(1+'Growth rates'!AE95)</f>
        <v>0</v>
      </c>
      <c r="AE96" s="171">
        <f>$E96*(1+'Growth rates'!AF95)</f>
        <v>0</v>
      </c>
      <c r="AF96" s="171">
        <f>$E96*(1+'Growth rates'!AG95)</f>
        <v>0</v>
      </c>
      <c r="AG96" s="171">
        <f>$E96*(1+'Growth rates'!AH95)</f>
        <v>0</v>
      </c>
      <c r="AH96" s="171">
        <f>$E96*(1+'Growth rates'!AI95)</f>
        <v>0</v>
      </c>
      <c r="AI96" s="171">
        <f>$E96*(1+'Growth rates'!AJ95)</f>
        <v>0</v>
      </c>
      <c r="AJ96" s="171">
        <f>$E96*(1+'Growth rates'!AK95)</f>
        <v>0</v>
      </c>
    </row>
    <row r="97" spans="1:36" x14ac:dyDescent="0.25">
      <c r="A97" s="45" t="s">
        <v>1543</v>
      </c>
      <c r="B97" s="45" t="s">
        <v>599</v>
      </c>
      <c r="C97" s="45" t="s">
        <v>1155</v>
      </c>
      <c r="D97" s="46" t="s">
        <v>67</v>
      </c>
      <c r="E97" s="331">
        <f>'CARB heat data summary'!D132</f>
        <v>0</v>
      </c>
      <c r="F97" s="171">
        <f>$E97*(1+'Growth rates'!G96)</f>
        <v>0</v>
      </c>
      <c r="G97" s="171">
        <f>$E97*(1+'Growth rates'!H96)</f>
        <v>0</v>
      </c>
      <c r="H97" s="171">
        <f>$E97*(1+'Growth rates'!I96)</f>
        <v>0</v>
      </c>
      <c r="I97" s="171">
        <f>$E97*(1+'Growth rates'!J96)</f>
        <v>0</v>
      </c>
      <c r="J97" s="171">
        <f>$E97*(1+'Growth rates'!K96)</f>
        <v>0</v>
      </c>
      <c r="K97" s="171">
        <f>$E97*(1+'Growth rates'!L96)</f>
        <v>0</v>
      </c>
      <c r="L97" s="171">
        <f>$E97*(1+'Growth rates'!M96)</f>
        <v>0</v>
      </c>
      <c r="M97" s="171">
        <f>$E97*(1+'Growth rates'!N96)</f>
        <v>0</v>
      </c>
      <c r="N97" s="171">
        <f>$E97*(1+'Growth rates'!O96)</f>
        <v>0</v>
      </c>
      <c r="O97" s="171">
        <f>$E97*(1+'Growth rates'!P96)</f>
        <v>0</v>
      </c>
      <c r="P97" s="171">
        <f>$E97*(1+'Growth rates'!Q96)</f>
        <v>0</v>
      </c>
      <c r="Q97" s="171">
        <f>$E97*(1+'Growth rates'!R96)</f>
        <v>0</v>
      </c>
      <c r="R97" s="171">
        <f>$E97*(1+'Growth rates'!S96)</f>
        <v>0</v>
      </c>
      <c r="S97" s="171">
        <f>$E97*(1+'Growth rates'!T96)</f>
        <v>0</v>
      </c>
      <c r="T97" s="171">
        <f>$E97*(1+'Growth rates'!U96)</f>
        <v>0</v>
      </c>
      <c r="U97" s="171">
        <f>$E97*(1+'Growth rates'!V96)</f>
        <v>0</v>
      </c>
      <c r="V97" s="171">
        <f>$E97*(1+'Growth rates'!W96)</f>
        <v>0</v>
      </c>
      <c r="W97" s="171">
        <f>$E97*(1+'Growth rates'!X96)</f>
        <v>0</v>
      </c>
      <c r="X97" s="171">
        <f>$E97*(1+'Growth rates'!Y96)</f>
        <v>0</v>
      </c>
      <c r="Y97" s="171">
        <f>$E97*(1+'Growth rates'!Z96)</f>
        <v>0</v>
      </c>
      <c r="Z97" s="171">
        <f>$E97*(1+'Growth rates'!AA96)</f>
        <v>0</v>
      </c>
      <c r="AA97" s="171">
        <f>$E97*(1+'Growth rates'!AB96)</f>
        <v>0</v>
      </c>
      <c r="AB97" s="171">
        <f>$E97*(1+'Growth rates'!AC96)</f>
        <v>0</v>
      </c>
      <c r="AC97" s="171">
        <f>$E97*(1+'Growth rates'!AD96)</f>
        <v>0</v>
      </c>
      <c r="AD97" s="171">
        <f>$E97*(1+'Growth rates'!AE96)</f>
        <v>0</v>
      </c>
      <c r="AE97" s="171">
        <f>$E97*(1+'Growth rates'!AF96)</f>
        <v>0</v>
      </c>
      <c r="AF97" s="171">
        <f>$E97*(1+'Growth rates'!AG96)</f>
        <v>0</v>
      </c>
      <c r="AG97" s="171">
        <f>$E97*(1+'Growth rates'!AH96)</f>
        <v>0</v>
      </c>
      <c r="AH97" s="171">
        <f>$E97*(1+'Growth rates'!AI96)</f>
        <v>0</v>
      </c>
      <c r="AI97" s="171">
        <f>$E97*(1+'Growth rates'!AJ96)</f>
        <v>0</v>
      </c>
      <c r="AJ97" s="171">
        <f>$E97*(1+'Growth rates'!AK96)</f>
        <v>0</v>
      </c>
    </row>
    <row r="98" spans="1:36" x14ac:dyDescent="0.25">
      <c r="A98" s="45" t="s">
        <v>1543</v>
      </c>
      <c r="B98" s="45" t="s">
        <v>599</v>
      </c>
      <c r="C98" s="45" t="s">
        <v>1155</v>
      </c>
      <c r="D98" s="198" t="s">
        <v>68</v>
      </c>
      <c r="E98" s="331">
        <f>'CARB heat data summary'!D133</f>
        <v>0</v>
      </c>
      <c r="F98" s="171">
        <f>$E98*(1+'Growth rates'!G97)</f>
        <v>0</v>
      </c>
      <c r="G98" s="171">
        <f>$E98*(1+'Growth rates'!H97)</f>
        <v>0</v>
      </c>
      <c r="H98" s="171">
        <f>$E98*(1+'Growth rates'!I97)</f>
        <v>0</v>
      </c>
      <c r="I98" s="171">
        <f>$E98*(1+'Growth rates'!J97)</f>
        <v>0</v>
      </c>
      <c r="J98" s="171">
        <f>$E98*(1+'Growth rates'!K97)</f>
        <v>0</v>
      </c>
      <c r="K98" s="171">
        <f>$E98*(1+'Growth rates'!L97)</f>
        <v>0</v>
      </c>
      <c r="L98" s="171">
        <f>$E98*(1+'Growth rates'!M97)</f>
        <v>0</v>
      </c>
      <c r="M98" s="171">
        <f>$E98*(1+'Growth rates'!N97)</f>
        <v>0</v>
      </c>
      <c r="N98" s="171">
        <f>$E98*(1+'Growth rates'!O97)</f>
        <v>0</v>
      </c>
      <c r="O98" s="171">
        <f>$E98*(1+'Growth rates'!P97)</f>
        <v>0</v>
      </c>
      <c r="P98" s="171">
        <f>$E98*(1+'Growth rates'!Q97)</f>
        <v>0</v>
      </c>
      <c r="Q98" s="171">
        <f>$E98*(1+'Growth rates'!R97)</f>
        <v>0</v>
      </c>
      <c r="R98" s="171">
        <f>$E98*(1+'Growth rates'!S97)</f>
        <v>0</v>
      </c>
      <c r="S98" s="171">
        <f>$E98*(1+'Growth rates'!T97)</f>
        <v>0</v>
      </c>
      <c r="T98" s="171">
        <f>$E98*(1+'Growth rates'!U97)</f>
        <v>0</v>
      </c>
      <c r="U98" s="171">
        <f>$E98*(1+'Growth rates'!V97)</f>
        <v>0</v>
      </c>
      <c r="V98" s="171">
        <f>$E98*(1+'Growth rates'!W97)</f>
        <v>0</v>
      </c>
      <c r="W98" s="171">
        <f>$E98*(1+'Growth rates'!X97)</f>
        <v>0</v>
      </c>
      <c r="X98" s="171">
        <f>$E98*(1+'Growth rates'!Y97)</f>
        <v>0</v>
      </c>
      <c r="Y98" s="171">
        <f>$E98*(1+'Growth rates'!Z97)</f>
        <v>0</v>
      </c>
      <c r="Z98" s="171">
        <f>$E98*(1+'Growth rates'!AA97)</f>
        <v>0</v>
      </c>
      <c r="AA98" s="171">
        <f>$E98*(1+'Growth rates'!AB97)</f>
        <v>0</v>
      </c>
      <c r="AB98" s="171">
        <f>$E98*(1+'Growth rates'!AC97)</f>
        <v>0</v>
      </c>
      <c r="AC98" s="171">
        <f>$E98*(1+'Growth rates'!AD97)</f>
        <v>0</v>
      </c>
      <c r="AD98" s="171">
        <f>$E98*(1+'Growth rates'!AE97)</f>
        <v>0</v>
      </c>
      <c r="AE98" s="171">
        <f>$E98*(1+'Growth rates'!AF97)</f>
        <v>0</v>
      </c>
      <c r="AF98" s="171">
        <f>$E98*(1+'Growth rates'!AG97)</f>
        <v>0</v>
      </c>
      <c r="AG98" s="171">
        <f>$E98*(1+'Growth rates'!AH97)</f>
        <v>0</v>
      </c>
      <c r="AH98" s="171">
        <f>$E98*(1+'Growth rates'!AI97)</f>
        <v>0</v>
      </c>
      <c r="AI98" s="171">
        <f>$E98*(1+'Growth rates'!AJ97)</f>
        <v>0</v>
      </c>
      <c r="AJ98" s="171">
        <f>$E98*(1+'Growth rates'!AK97)</f>
        <v>0</v>
      </c>
    </row>
    <row r="99" spans="1:36" x14ac:dyDescent="0.25">
      <c r="A99" s="45" t="s">
        <v>1543</v>
      </c>
      <c r="B99" s="45" t="s">
        <v>599</v>
      </c>
      <c r="C99" s="45" t="s">
        <v>1155</v>
      </c>
      <c r="D99" s="46" t="s">
        <v>69</v>
      </c>
      <c r="E99" s="331">
        <f>'CARB heat data summary'!D134</f>
        <v>0</v>
      </c>
      <c r="F99" s="171">
        <f>$E99*(1+'Growth rates'!G98)</f>
        <v>0</v>
      </c>
      <c r="G99" s="171">
        <f>$E99*(1+'Growth rates'!H98)</f>
        <v>0</v>
      </c>
      <c r="H99" s="171">
        <f>$E99*(1+'Growth rates'!I98)</f>
        <v>0</v>
      </c>
      <c r="I99" s="171">
        <f>$E99*(1+'Growth rates'!J98)</f>
        <v>0</v>
      </c>
      <c r="J99" s="171">
        <f>$E99*(1+'Growth rates'!K98)</f>
        <v>0</v>
      </c>
      <c r="K99" s="171">
        <f>$E99*(1+'Growth rates'!L98)</f>
        <v>0</v>
      </c>
      <c r="L99" s="171">
        <f>$E99*(1+'Growth rates'!M98)</f>
        <v>0</v>
      </c>
      <c r="M99" s="171">
        <f>$E99*(1+'Growth rates'!N98)</f>
        <v>0</v>
      </c>
      <c r="N99" s="171">
        <f>$E99*(1+'Growth rates'!O98)</f>
        <v>0</v>
      </c>
      <c r="O99" s="171">
        <f>$E99*(1+'Growth rates'!P98)</f>
        <v>0</v>
      </c>
      <c r="P99" s="171">
        <f>$E99*(1+'Growth rates'!Q98)</f>
        <v>0</v>
      </c>
      <c r="Q99" s="171">
        <f>$E99*(1+'Growth rates'!R98)</f>
        <v>0</v>
      </c>
      <c r="R99" s="171">
        <f>$E99*(1+'Growth rates'!S98)</f>
        <v>0</v>
      </c>
      <c r="S99" s="171">
        <f>$E99*(1+'Growth rates'!T98)</f>
        <v>0</v>
      </c>
      <c r="T99" s="171">
        <f>$E99*(1+'Growth rates'!U98)</f>
        <v>0</v>
      </c>
      <c r="U99" s="171">
        <f>$E99*(1+'Growth rates'!V98)</f>
        <v>0</v>
      </c>
      <c r="V99" s="171">
        <f>$E99*(1+'Growth rates'!W98)</f>
        <v>0</v>
      </c>
      <c r="W99" s="171">
        <f>$E99*(1+'Growth rates'!X98)</f>
        <v>0</v>
      </c>
      <c r="X99" s="171">
        <f>$E99*(1+'Growth rates'!Y98)</f>
        <v>0</v>
      </c>
      <c r="Y99" s="171">
        <f>$E99*(1+'Growth rates'!Z98)</f>
        <v>0</v>
      </c>
      <c r="Z99" s="171">
        <f>$E99*(1+'Growth rates'!AA98)</f>
        <v>0</v>
      </c>
      <c r="AA99" s="171">
        <f>$E99*(1+'Growth rates'!AB98)</f>
        <v>0</v>
      </c>
      <c r="AB99" s="171">
        <f>$E99*(1+'Growth rates'!AC98)</f>
        <v>0</v>
      </c>
      <c r="AC99" s="171">
        <f>$E99*(1+'Growth rates'!AD98)</f>
        <v>0</v>
      </c>
      <c r="AD99" s="171">
        <f>$E99*(1+'Growth rates'!AE98)</f>
        <v>0</v>
      </c>
      <c r="AE99" s="171">
        <f>$E99*(1+'Growth rates'!AF98)</f>
        <v>0</v>
      </c>
      <c r="AF99" s="171">
        <f>$E99*(1+'Growth rates'!AG98)</f>
        <v>0</v>
      </c>
      <c r="AG99" s="171">
        <f>$E99*(1+'Growth rates'!AH98)</f>
        <v>0</v>
      </c>
      <c r="AH99" s="171">
        <f>$E99*(1+'Growth rates'!AI98)</f>
        <v>0</v>
      </c>
      <c r="AI99" s="171">
        <f>$E99*(1+'Growth rates'!AJ98)</f>
        <v>0</v>
      </c>
      <c r="AJ99" s="171">
        <f>$E99*(1+'Growth rates'!AK98)</f>
        <v>0</v>
      </c>
    </row>
    <row r="100" spans="1:36" x14ac:dyDescent="0.25">
      <c r="A100" s="45" t="s">
        <v>1543</v>
      </c>
      <c r="B100" s="45" t="s">
        <v>599</v>
      </c>
      <c r="C100" s="45" t="s">
        <v>1155</v>
      </c>
      <c r="D100" s="46" t="s">
        <v>70</v>
      </c>
      <c r="E100" s="331">
        <f>'CARB heat data summary'!D135</f>
        <v>0</v>
      </c>
      <c r="F100" s="171">
        <f>$E100*(1+'Growth rates'!G99)</f>
        <v>0</v>
      </c>
      <c r="G100" s="171">
        <f>$E100*(1+'Growth rates'!H99)</f>
        <v>0</v>
      </c>
      <c r="H100" s="171">
        <f>$E100*(1+'Growth rates'!I99)</f>
        <v>0</v>
      </c>
      <c r="I100" s="171">
        <f>$E100*(1+'Growth rates'!J99)</f>
        <v>0</v>
      </c>
      <c r="J100" s="171">
        <f>$E100*(1+'Growth rates'!K99)</f>
        <v>0</v>
      </c>
      <c r="K100" s="171">
        <f>$E100*(1+'Growth rates'!L99)</f>
        <v>0</v>
      </c>
      <c r="L100" s="171">
        <f>$E100*(1+'Growth rates'!M99)</f>
        <v>0</v>
      </c>
      <c r="M100" s="171">
        <f>$E100*(1+'Growth rates'!N99)</f>
        <v>0</v>
      </c>
      <c r="N100" s="171">
        <f>$E100*(1+'Growth rates'!O99)</f>
        <v>0</v>
      </c>
      <c r="O100" s="171">
        <f>$E100*(1+'Growth rates'!P99)</f>
        <v>0</v>
      </c>
      <c r="P100" s="171">
        <f>$E100*(1+'Growth rates'!Q99)</f>
        <v>0</v>
      </c>
      <c r="Q100" s="171">
        <f>$E100*(1+'Growth rates'!R99)</f>
        <v>0</v>
      </c>
      <c r="R100" s="171">
        <f>$E100*(1+'Growth rates'!S99)</f>
        <v>0</v>
      </c>
      <c r="S100" s="171">
        <f>$E100*(1+'Growth rates'!T99)</f>
        <v>0</v>
      </c>
      <c r="T100" s="171">
        <f>$E100*(1+'Growth rates'!U99)</f>
        <v>0</v>
      </c>
      <c r="U100" s="171">
        <f>$E100*(1+'Growth rates'!V99)</f>
        <v>0</v>
      </c>
      <c r="V100" s="171">
        <f>$E100*(1+'Growth rates'!W99)</f>
        <v>0</v>
      </c>
      <c r="W100" s="171">
        <f>$E100*(1+'Growth rates'!X99)</f>
        <v>0</v>
      </c>
      <c r="X100" s="171">
        <f>$E100*(1+'Growth rates'!Y99)</f>
        <v>0</v>
      </c>
      <c r="Y100" s="171">
        <f>$E100*(1+'Growth rates'!Z99)</f>
        <v>0</v>
      </c>
      <c r="Z100" s="171">
        <f>$E100*(1+'Growth rates'!AA99)</f>
        <v>0</v>
      </c>
      <c r="AA100" s="171">
        <f>$E100*(1+'Growth rates'!AB99)</f>
        <v>0</v>
      </c>
      <c r="AB100" s="171">
        <f>$E100*(1+'Growth rates'!AC99)</f>
        <v>0</v>
      </c>
      <c r="AC100" s="171">
        <f>$E100*(1+'Growth rates'!AD99)</f>
        <v>0</v>
      </c>
      <c r="AD100" s="171">
        <f>$E100*(1+'Growth rates'!AE99)</f>
        <v>0</v>
      </c>
      <c r="AE100" s="171">
        <f>$E100*(1+'Growth rates'!AF99)</f>
        <v>0</v>
      </c>
      <c r="AF100" s="171">
        <f>$E100*(1+'Growth rates'!AG99)</f>
        <v>0</v>
      </c>
      <c r="AG100" s="171">
        <f>$E100*(1+'Growth rates'!AH99)</f>
        <v>0</v>
      </c>
      <c r="AH100" s="171">
        <f>$E100*(1+'Growth rates'!AI99)</f>
        <v>0</v>
      </c>
      <c r="AI100" s="171">
        <f>$E100*(1+'Growth rates'!AJ99)</f>
        <v>0</v>
      </c>
      <c r="AJ100" s="171">
        <f>$E100*(1+'Growth rates'!AK99)</f>
        <v>0</v>
      </c>
    </row>
    <row r="101" spans="1:36" x14ac:dyDescent="0.25">
      <c r="A101" s="45" t="s">
        <v>1543</v>
      </c>
      <c r="B101" s="45" t="s">
        <v>599</v>
      </c>
      <c r="C101" s="45" t="s">
        <v>1155</v>
      </c>
      <c r="D101" s="46" t="s">
        <v>71</v>
      </c>
      <c r="E101" s="331">
        <f>'CARB heat data summary'!D136</f>
        <v>0</v>
      </c>
      <c r="F101" s="171">
        <f>$E101*(1+'Growth rates'!G100)</f>
        <v>0</v>
      </c>
      <c r="G101" s="171">
        <f>$E101*(1+'Growth rates'!H100)</f>
        <v>0</v>
      </c>
      <c r="H101" s="171">
        <f>$E101*(1+'Growth rates'!I100)</f>
        <v>0</v>
      </c>
      <c r="I101" s="171">
        <f>$E101*(1+'Growth rates'!J100)</f>
        <v>0</v>
      </c>
      <c r="J101" s="171">
        <f>$E101*(1+'Growth rates'!K100)</f>
        <v>0</v>
      </c>
      <c r="K101" s="171">
        <f>$E101*(1+'Growth rates'!L100)</f>
        <v>0</v>
      </c>
      <c r="L101" s="171">
        <f>$E101*(1+'Growth rates'!M100)</f>
        <v>0</v>
      </c>
      <c r="M101" s="171">
        <f>$E101*(1+'Growth rates'!N100)</f>
        <v>0</v>
      </c>
      <c r="N101" s="171">
        <f>$E101*(1+'Growth rates'!O100)</f>
        <v>0</v>
      </c>
      <c r="O101" s="171">
        <f>$E101*(1+'Growth rates'!P100)</f>
        <v>0</v>
      </c>
      <c r="P101" s="171">
        <f>$E101*(1+'Growth rates'!Q100)</f>
        <v>0</v>
      </c>
      <c r="Q101" s="171">
        <f>$E101*(1+'Growth rates'!R100)</f>
        <v>0</v>
      </c>
      <c r="R101" s="171">
        <f>$E101*(1+'Growth rates'!S100)</f>
        <v>0</v>
      </c>
      <c r="S101" s="171">
        <f>$E101*(1+'Growth rates'!T100)</f>
        <v>0</v>
      </c>
      <c r="T101" s="171">
        <f>$E101*(1+'Growth rates'!U100)</f>
        <v>0</v>
      </c>
      <c r="U101" s="171">
        <f>$E101*(1+'Growth rates'!V100)</f>
        <v>0</v>
      </c>
      <c r="V101" s="171">
        <f>$E101*(1+'Growth rates'!W100)</f>
        <v>0</v>
      </c>
      <c r="W101" s="171">
        <f>$E101*(1+'Growth rates'!X100)</f>
        <v>0</v>
      </c>
      <c r="X101" s="171">
        <f>$E101*(1+'Growth rates'!Y100)</f>
        <v>0</v>
      </c>
      <c r="Y101" s="171">
        <f>$E101*(1+'Growth rates'!Z100)</f>
        <v>0</v>
      </c>
      <c r="Z101" s="171">
        <f>$E101*(1+'Growth rates'!AA100)</f>
        <v>0</v>
      </c>
      <c r="AA101" s="171">
        <f>$E101*(1+'Growth rates'!AB100)</f>
        <v>0</v>
      </c>
      <c r="AB101" s="171">
        <f>$E101*(1+'Growth rates'!AC100)</f>
        <v>0</v>
      </c>
      <c r="AC101" s="171">
        <f>$E101*(1+'Growth rates'!AD100)</f>
        <v>0</v>
      </c>
      <c r="AD101" s="171">
        <f>$E101*(1+'Growth rates'!AE100)</f>
        <v>0</v>
      </c>
      <c r="AE101" s="171">
        <f>$E101*(1+'Growth rates'!AF100)</f>
        <v>0</v>
      </c>
      <c r="AF101" s="171">
        <f>$E101*(1+'Growth rates'!AG100)</f>
        <v>0</v>
      </c>
      <c r="AG101" s="171">
        <f>$E101*(1+'Growth rates'!AH100)</f>
        <v>0</v>
      </c>
      <c r="AH101" s="171">
        <f>$E101*(1+'Growth rates'!AI100)</f>
        <v>0</v>
      </c>
      <c r="AI101" s="171">
        <f>$E101*(1+'Growth rates'!AJ100)</f>
        <v>0</v>
      </c>
      <c r="AJ101" s="171">
        <f>$E101*(1+'Growth rates'!AK100)</f>
        <v>0</v>
      </c>
    </row>
    <row r="102" spans="1:36" x14ac:dyDescent="0.25">
      <c r="A102" s="45" t="s">
        <v>1543</v>
      </c>
      <c r="B102" s="45" t="s">
        <v>599</v>
      </c>
      <c r="C102" s="45" t="s">
        <v>1155</v>
      </c>
      <c r="D102" s="198" t="s">
        <v>72</v>
      </c>
      <c r="E102" s="331">
        <f>'CARB heat data summary'!D137</f>
        <v>0</v>
      </c>
      <c r="F102" s="171">
        <f>$E102*(1+'Growth rates'!G101)</f>
        <v>0</v>
      </c>
      <c r="G102" s="171">
        <f>$E102*(1+'Growth rates'!H101)</f>
        <v>0</v>
      </c>
      <c r="H102" s="171">
        <f>$E102*(1+'Growth rates'!I101)</f>
        <v>0</v>
      </c>
      <c r="I102" s="171">
        <f>$E102*(1+'Growth rates'!J101)</f>
        <v>0</v>
      </c>
      <c r="J102" s="171">
        <f>$E102*(1+'Growth rates'!K101)</f>
        <v>0</v>
      </c>
      <c r="K102" s="171">
        <f>$E102*(1+'Growth rates'!L101)</f>
        <v>0</v>
      </c>
      <c r="L102" s="171">
        <f>$E102*(1+'Growth rates'!M101)</f>
        <v>0</v>
      </c>
      <c r="M102" s="171">
        <f>$E102*(1+'Growth rates'!N101)</f>
        <v>0</v>
      </c>
      <c r="N102" s="171">
        <f>$E102*(1+'Growth rates'!O101)</f>
        <v>0</v>
      </c>
      <c r="O102" s="171">
        <f>$E102*(1+'Growth rates'!P101)</f>
        <v>0</v>
      </c>
      <c r="P102" s="171">
        <f>$E102*(1+'Growth rates'!Q101)</f>
        <v>0</v>
      </c>
      <c r="Q102" s="171">
        <f>$E102*(1+'Growth rates'!R101)</f>
        <v>0</v>
      </c>
      <c r="R102" s="171">
        <f>$E102*(1+'Growth rates'!S101)</f>
        <v>0</v>
      </c>
      <c r="S102" s="171">
        <f>$E102*(1+'Growth rates'!T101)</f>
        <v>0</v>
      </c>
      <c r="T102" s="171">
        <f>$E102*(1+'Growth rates'!U101)</f>
        <v>0</v>
      </c>
      <c r="U102" s="171">
        <f>$E102*(1+'Growth rates'!V101)</f>
        <v>0</v>
      </c>
      <c r="V102" s="171">
        <f>$E102*(1+'Growth rates'!W101)</f>
        <v>0</v>
      </c>
      <c r="W102" s="171">
        <f>$E102*(1+'Growth rates'!X101)</f>
        <v>0</v>
      </c>
      <c r="X102" s="171">
        <f>$E102*(1+'Growth rates'!Y101)</f>
        <v>0</v>
      </c>
      <c r="Y102" s="171">
        <f>$E102*(1+'Growth rates'!Z101)</f>
        <v>0</v>
      </c>
      <c r="Z102" s="171">
        <f>$E102*(1+'Growth rates'!AA101)</f>
        <v>0</v>
      </c>
      <c r="AA102" s="171">
        <f>$E102*(1+'Growth rates'!AB101)</f>
        <v>0</v>
      </c>
      <c r="AB102" s="171">
        <f>$E102*(1+'Growth rates'!AC101)</f>
        <v>0</v>
      </c>
      <c r="AC102" s="171">
        <f>$E102*(1+'Growth rates'!AD101)</f>
        <v>0</v>
      </c>
      <c r="AD102" s="171">
        <f>$E102*(1+'Growth rates'!AE101)</f>
        <v>0</v>
      </c>
      <c r="AE102" s="171">
        <f>$E102*(1+'Growth rates'!AF101)</f>
        <v>0</v>
      </c>
      <c r="AF102" s="171">
        <f>$E102*(1+'Growth rates'!AG101)</f>
        <v>0</v>
      </c>
      <c r="AG102" s="171">
        <f>$E102*(1+'Growth rates'!AH101)</f>
        <v>0</v>
      </c>
      <c r="AH102" s="171">
        <f>$E102*(1+'Growth rates'!AI101)</f>
        <v>0</v>
      </c>
      <c r="AI102" s="171">
        <f>$E102*(1+'Growth rates'!AJ101)</f>
        <v>0</v>
      </c>
      <c r="AJ102" s="171">
        <f>$E102*(1+'Growth rates'!AK101)</f>
        <v>0</v>
      </c>
    </row>
    <row r="103" spans="1:36" x14ac:dyDescent="0.25">
      <c r="A103" s="45" t="s">
        <v>1543</v>
      </c>
      <c r="B103" s="45" t="s">
        <v>599</v>
      </c>
      <c r="C103" s="45" t="s">
        <v>1155</v>
      </c>
      <c r="D103" s="46" t="s">
        <v>73</v>
      </c>
      <c r="E103" s="331">
        <f>'CARB heat data summary'!D138</f>
        <v>0</v>
      </c>
      <c r="F103" s="171">
        <f>$E103*(1+'Growth rates'!G102)</f>
        <v>0</v>
      </c>
      <c r="G103" s="171">
        <f>$E103*(1+'Growth rates'!H102)</f>
        <v>0</v>
      </c>
      <c r="H103" s="171">
        <f>$E103*(1+'Growth rates'!I102)</f>
        <v>0</v>
      </c>
      <c r="I103" s="171">
        <f>$E103*(1+'Growth rates'!J102)</f>
        <v>0</v>
      </c>
      <c r="J103" s="171">
        <f>$E103*(1+'Growth rates'!K102)</f>
        <v>0</v>
      </c>
      <c r="K103" s="171">
        <f>$E103*(1+'Growth rates'!L102)</f>
        <v>0</v>
      </c>
      <c r="L103" s="171">
        <f>$E103*(1+'Growth rates'!M102)</f>
        <v>0</v>
      </c>
      <c r="M103" s="171">
        <f>$E103*(1+'Growth rates'!N102)</f>
        <v>0</v>
      </c>
      <c r="N103" s="171">
        <f>$E103*(1+'Growth rates'!O102)</f>
        <v>0</v>
      </c>
      <c r="O103" s="171">
        <f>$E103*(1+'Growth rates'!P102)</f>
        <v>0</v>
      </c>
      <c r="P103" s="171">
        <f>$E103*(1+'Growth rates'!Q102)</f>
        <v>0</v>
      </c>
      <c r="Q103" s="171">
        <f>$E103*(1+'Growth rates'!R102)</f>
        <v>0</v>
      </c>
      <c r="R103" s="171">
        <f>$E103*(1+'Growth rates'!S102)</f>
        <v>0</v>
      </c>
      <c r="S103" s="171">
        <f>$E103*(1+'Growth rates'!T102)</f>
        <v>0</v>
      </c>
      <c r="T103" s="171">
        <f>$E103*(1+'Growth rates'!U102)</f>
        <v>0</v>
      </c>
      <c r="U103" s="171">
        <f>$E103*(1+'Growth rates'!V102)</f>
        <v>0</v>
      </c>
      <c r="V103" s="171">
        <f>$E103*(1+'Growth rates'!W102)</f>
        <v>0</v>
      </c>
      <c r="W103" s="171">
        <f>$E103*(1+'Growth rates'!X102)</f>
        <v>0</v>
      </c>
      <c r="X103" s="171">
        <f>$E103*(1+'Growth rates'!Y102)</f>
        <v>0</v>
      </c>
      <c r="Y103" s="171">
        <f>$E103*(1+'Growth rates'!Z102)</f>
        <v>0</v>
      </c>
      <c r="Z103" s="171">
        <f>$E103*(1+'Growth rates'!AA102)</f>
        <v>0</v>
      </c>
      <c r="AA103" s="171">
        <f>$E103*(1+'Growth rates'!AB102)</f>
        <v>0</v>
      </c>
      <c r="AB103" s="171">
        <f>$E103*(1+'Growth rates'!AC102)</f>
        <v>0</v>
      </c>
      <c r="AC103" s="171">
        <f>$E103*(1+'Growth rates'!AD102)</f>
        <v>0</v>
      </c>
      <c r="AD103" s="171">
        <f>$E103*(1+'Growth rates'!AE102)</f>
        <v>0</v>
      </c>
      <c r="AE103" s="171">
        <f>$E103*(1+'Growth rates'!AF102)</f>
        <v>0</v>
      </c>
      <c r="AF103" s="171">
        <f>$E103*(1+'Growth rates'!AG102)</f>
        <v>0</v>
      </c>
      <c r="AG103" s="171">
        <f>$E103*(1+'Growth rates'!AH102)</f>
        <v>0</v>
      </c>
      <c r="AH103" s="171">
        <f>$E103*(1+'Growth rates'!AI102)</f>
        <v>0</v>
      </c>
      <c r="AI103" s="171">
        <f>$E103*(1+'Growth rates'!AJ102)</f>
        <v>0</v>
      </c>
      <c r="AJ103" s="171">
        <f>$E103*(1+'Growth rates'!AK102)</f>
        <v>0</v>
      </c>
    </row>
    <row r="104" spans="1:36" x14ac:dyDescent="0.25">
      <c r="A104" s="45" t="s">
        <v>1543</v>
      </c>
      <c r="B104" s="45" t="s">
        <v>599</v>
      </c>
      <c r="C104" s="45" t="s">
        <v>1155</v>
      </c>
      <c r="D104" s="46" t="s">
        <v>74</v>
      </c>
      <c r="E104" s="331">
        <f>'CARB heat data summary'!D139</f>
        <v>0</v>
      </c>
      <c r="F104" s="171">
        <f>$E104*(1+'Growth rates'!G103)</f>
        <v>0</v>
      </c>
      <c r="G104" s="171">
        <f>$E104*(1+'Growth rates'!H103)</f>
        <v>0</v>
      </c>
      <c r="H104" s="171">
        <f>$E104*(1+'Growth rates'!I103)</f>
        <v>0</v>
      </c>
      <c r="I104" s="171">
        <f>$E104*(1+'Growth rates'!J103)</f>
        <v>0</v>
      </c>
      <c r="J104" s="171">
        <f>$E104*(1+'Growth rates'!K103)</f>
        <v>0</v>
      </c>
      <c r="K104" s="171">
        <f>$E104*(1+'Growth rates'!L103)</f>
        <v>0</v>
      </c>
      <c r="L104" s="171">
        <f>$E104*(1+'Growth rates'!M103)</f>
        <v>0</v>
      </c>
      <c r="M104" s="171">
        <f>$E104*(1+'Growth rates'!N103)</f>
        <v>0</v>
      </c>
      <c r="N104" s="171">
        <f>$E104*(1+'Growth rates'!O103)</f>
        <v>0</v>
      </c>
      <c r="O104" s="171">
        <f>$E104*(1+'Growth rates'!P103)</f>
        <v>0</v>
      </c>
      <c r="P104" s="171">
        <f>$E104*(1+'Growth rates'!Q103)</f>
        <v>0</v>
      </c>
      <c r="Q104" s="171">
        <f>$E104*(1+'Growth rates'!R103)</f>
        <v>0</v>
      </c>
      <c r="R104" s="171">
        <f>$E104*(1+'Growth rates'!S103)</f>
        <v>0</v>
      </c>
      <c r="S104" s="171">
        <f>$E104*(1+'Growth rates'!T103)</f>
        <v>0</v>
      </c>
      <c r="T104" s="171">
        <f>$E104*(1+'Growth rates'!U103)</f>
        <v>0</v>
      </c>
      <c r="U104" s="171">
        <f>$E104*(1+'Growth rates'!V103)</f>
        <v>0</v>
      </c>
      <c r="V104" s="171">
        <f>$E104*(1+'Growth rates'!W103)</f>
        <v>0</v>
      </c>
      <c r="W104" s="171">
        <f>$E104*(1+'Growth rates'!X103)</f>
        <v>0</v>
      </c>
      <c r="X104" s="171">
        <f>$E104*(1+'Growth rates'!Y103)</f>
        <v>0</v>
      </c>
      <c r="Y104" s="171">
        <f>$E104*(1+'Growth rates'!Z103)</f>
        <v>0</v>
      </c>
      <c r="Z104" s="171">
        <f>$E104*(1+'Growth rates'!AA103)</f>
        <v>0</v>
      </c>
      <c r="AA104" s="171">
        <f>$E104*(1+'Growth rates'!AB103)</f>
        <v>0</v>
      </c>
      <c r="AB104" s="171">
        <f>$E104*(1+'Growth rates'!AC103)</f>
        <v>0</v>
      </c>
      <c r="AC104" s="171">
        <f>$E104*(1+'Growth rates'!AD103)</f>
        <v>0</v>
      </c>
      <c r="AD104" s="171">
        <f>$E104*(1+'Growth rates'!AE103)</f>
        <v>0</v>
      </c>
      <c r="AE104" s="171">
        <f>$E104*(1+'Growth rates'!AF103)</f>
        <v>0</v>
      </c>
      <c r="AF104" s="171">
        <f>$E104*(1+'Growth rates'!AG103)</f>
        <v>0</v>
      </c>
      <c r="AG104" s="171">
        <f>$E104*(1+'Growth rates'!AH103)</f>
        <v>0</v>
      </c>
      <c r="AH104" s="171">
        <f>$E104*(1+'Growth rates'!AI103)</f>
        <v>0</v>
      </c>
      <c r="AI104" s="171">
        <f>$E104*(1+'Growth rates'!AJ103)</f>
        <v>0</v>
      </c>
      <c r="AJ104" s="171">
        <f>$E104*(1+'Growth rates'!AK103)</f>
        <v>0</v>
      </c>
    </row>
    <row r="105" spans="1:36" x14ac:dyDescent="0.25">
      <c r="A105" s="45" t="s">
        <v>1543</v>
      </c>
      <c r="B105" s="45" t="s">
        <v>599</v>
      </c>
      <c r="C105" s="45" t="s">
        <v>1155</v>
      </c>
      <c r="D105" s="46" t="s">
        <v>75</v>
      </c>
      <c r="E105" s="331">
        <f>'CARB heat data summary'!D140</f>
        <v>0</v>
      </c>
      <c r="F105" s="171">
        <f>$E105*(1+'Growth rates'!G104)</f>
        <v>0</v>
      </c>
      <c r="G105" s="171">
        <f>$E105*(1+'Growth rates'!H104)</f>
        <v>0</v>
      </c>
      <c r="H105" s="171">
        <f>$E105*(1+'Growth rates'!I104)</f>
        <v>0</v>
      </c>
      <c r="I105" s="171">
        <f>$E105*(1+'Growth rates'!J104)</f>
        <v>0</v>
      </c>
      <c r="J105" s="171">
        <f>$E105*(1+'Growth rates'!K104)</f>
        <v>0</v>
      </c>
      <c r="K105" s="171">
        <f>$E105*(1+'Growth rates'!L104)</f>
        <v>0</v>
      </c>
      <c r="L105" s="171">
        <f>$E105*(1+'Growth rates'!M104)</f>
        <v>0</v>
      </c>
      <c r="M105" s="171">
        <f>$E105*(1+'Growth rates'!N104)</f>
        <v>0</v>
      </c>
      <c r="N105" s="171">
        <f>$E105*(1+'Growth rates'!O104)</f>
        <v>0</v>
      </c>
      <c r="O105" s="171">
        <f>$E105*(1+'Growth rates'!P104)</f>
        <v>0</v>
      </c>
      <c r="P105" s="171">
        <f>$E105*(1+'Growth rates'!Q104)</f>
        <v>0</v>
      </c>
      <c r="Q105" s="171">
        <f>$E105*(1+'Growth rates'!R104)</f>
        <v>0</v>
      </c>
      <c r="R105" s="171">
        <f>$E105*(1+'Growth rates'!S104)</f>
        <v>0</v>
      </c>
      <c r="S105" s="171">
        <f>$E105*(1+'Growth rates'!T104)</f>
        <v>0</v>
      </c>
      <c r="T105" s="171">
        <f>$E105*(1+'Growth rates'!U104)</f>
        <v>0</v>
      </c>
      <c r="U105" s="171">
        <f>$E105*(1+'Growth rates'!V104)</f>
        <v>0</v>
      </c>
      <c r="V105" s="171">
        <f>$E105*(1+'Growth rates'!W104)</f>
        <v>0</v>
      </c>
      <c r="W105" s="171">
        <f>$E105*(1+'Growth rates'!X104)</f>
        <v>0</v>
      </c>
      <c r="X105" s="171">
        <f>$E105*(1+'Growth rates'!Y104)</f>
        <v>0</v>
      </c>
      <c r="Y105" s="171">
        <f>$E105*(1+'Growth rates'!Z104)</f>
        <v>0</v>
      </c>
      <c r="Z105" s="171">
        <f>$E105*(1+'Growth rates'!AA104)</f>
        <v>0</v>
      </c>
      <c r="AA105" s="171">
        <f>$E105*(1+'Growth rates'!AB104)</f>
        <v>0</v>
      </c>
      <c r="AB105" s="171">
        <f>$E105*(1+'Growth rates'!AC104)</f>
        <v>0</v>
      </c>
      <c r="AC105" s="171">
        <f>$E105*(1+'Growth rates'!AD104)</f>
        <v>0</v>
      </c>
      <c r="AD105" s="171">
        <f>$E105*(1+'Growth rates'!AE104)</f>
        <v>0</v>
      </c>
      <c r="AE105" s="171">
        <f>$E105*(1+'Growth rates'!AF104)</f>
        <v>0</v>
      </c>
      <c r="AF105" s="171">
        <f>$E105*(1+'Growth rates'!AG104)</f>
        <v>0</v>
      </c>
      <c r="AG105" s="171">
        <f>$E105*(1+'Growth rates'!AH104)</f>
        <v>0</v>
      </c>
      <c r="AH105" s="171">
        <f>$E105*(1+'Growth rates'!AI104)</f>
        <v>0</v>
      </c>
      <c r="AI105" s="171">
        <f>$E105*(1+'Growth rates'!AJ104)</f>
        <v>0</v>
      </c>
      <c r="AJ105" s="171">
        <f>$E105*(1+'Growth rates'!AK104)</f>
        <v>0</v>
      </c>
    </row>
    <row r="106" spans="1:36" x14ac:dyDescent="0.25">
      <c r="A106" s="45" t="s">
        <v>1543</v>
      </c>
      <c r="B106" s="45" t="s">
        <v>599</v>
      </c>
      <c r="C106" s="45" t="s">
        <v>1155</v>
      </c>
      <c r="D106" s="46" t="s">
        <v>76</v>
      </c>
      <c r="E106" s="331">
        <f>'CARB heat data summary'!D141</f>
        <v>0</v>
      </c>
      <c r="F106" s="171">
        <f>$E106*(1+'Growth rates'!G105)</f>
        <v>0</v>
      </c>
      <c r="G106" s="171">
        <f>$E106*(1+'Growth rates'!H105)</f>
        <v>0</v>
      </c>
      <c r="H106" s="171">
        <f>$E106*(1+'Growth rates'!I105)</f>
        <v>0</v>
      </c>
      <c r="I106" s="171">
        <f>$E106*(1+'Growth rates'!J105)</f>
        <v>0</v>
      </c>
      <c r="J106" s="171">
        <f>$E106*(1+'Growth rates'!K105)</f>
        <v>0</v>
      </c>
      <c r="K106" s="171">
        <f>$E106*(1+'Growth rates'!L105)</f>
        <v>0</v>
      </c>
      <c r="L106" s="171">
        <f>$E106*(1+'Growth rates'!M105)</f>
        <v>0</v>
      </c>
      <c r="M106" s="171">
        <f>$E106*(1+'Growth rates'!N105)</f>
        <v>0</v>
      </c>
      <c r="N106" s="171">
        <f>$E106*(1+'Growth rates'!O105)</f>
        <v>0</v>
      </c>
      <c r="O106" s="171">
        <f>$E106*(1+'Growth rates'!P105)</f>
        <v>0</v>
      </c>
      <c r="P106" s="171">
        <f>$E106*(1+'Growth rates'!Q105)</f>
        <v>0</v>
      </c>
      <c r="Q106" s="171">
        <f>$E106*(1+'Growth rates'!R105)</f>
        <v>0</v>
      </c>
      <c r="R106" s="171">
        <f>$E106*(1+'Growth rates'!S105)</f>
        <v>0</v>
      </c>
      <c r="S106" s="171">
        <f>$E106*(1+'Growth rates'!T105)</f>
        <v>0</v>
      </c>
      <c r="T106" s="171">
        <f>$E106*(1+'Growth rates'!U105)</f>
        <v>0</v>
      </c>
      <c r="U106" s="171">
        <f>$E106*(1+'Growth rates'!V105)</f>
        <v>0</v>
      </c>
      <c r="V106" s="171">
        <f>$E106*(1+'Growth rates'!W105)</f>
        <v>0</v>
      </c>
      <c r="W106" s="171">
        <f>$E106*(1+'Growth rates'!X105)</f>
        <v>0</v>
      </c>
      <c r="X106" s="171">
        <f>$E106*(1+'Growth rates'!Y105)</f>
        <v>0</v>
      </c>
      <c r="Y106" s="171">
        <f>$E106*(1+'Growth rates'!Z105)</f>
        <v>0</v>
      </c>
      <c r="Z106" s="171">
        <f>$E106*(1+'Growth rates'!AA105)</f>
        <v>0</v>
      </c>
      <c r="AA106" s="171">
        <f>$E106*(1+'Growth rates'!AB105)</f>
        <v>0</v>
      </c>
      <c r="AB106" s="171">
        <f>$E106*(1+'Growth rates'!AC105)</f>
        <v>0</v>
      </c>
      <c r="AC106" s="171">
        <f>$E106*(1+'Growth rates'!AD105)</f>
        <v>0</v>
      </c>
      <c r="AD106" s="171">
        <f>$E106*(1+'Growth rates'!AE105)</f>
        <v>0</v>
      </c>
      <c r="AE106" s="171">
        <f>$E106*(1+'Growth rates'!AF105)</f>
        <v>0</v>
      </c>
      <c r="AF106" s="171">
        <f>$E106*(1+'Growth rates'!AG105)</f>
        <v>0</v>
      </c>
      <c r="AG106" s="171">
        <f>$E106*(1+'Growth rates'!AH105)</f>
        <v>0</v>
      </c>
      <c r="AH106" s="171">
        <f>$E106*(1+'Growth rates'!AI105)</f>
        <v>0</v>
      </c>
      <c r="AI106" s="171">
        <f>$E106*(1+'Growth rates'!AJ105)</f>
        <v>0</v>
      </c>
      <c r="AJ106" s="171">
        <f>$E106*(1+'Growth rates'!AK105)</f>
        <v>0</v>
      </c>
    </row>
    <row r="108" spans="1:36" x14ac:dyDescent="0.25">
      <c r="A108" s="45" t="s">
        <v>1543</v>
      </c>
      <c r="B108" s="45" t="s">
        <v>599</v>
      </c>
      <c r="C108" s="29" t="s">
        <v>1156</v>
      </c>
      <c r="D108" s="46" t="s">
        <v>52</v>
      </c>
      <c r="E108" s="331">
        <f>'CARB heat data summary'!C117</f>
        <v>25062337905197.004</v>
      </c>
      <c r="F108" s="171">
        <f>$E108*(1+'Growth rates'!G107)</f>
        <v>24793559639643.297</v>
      </c>
      <c r="G108" s="171">
        <f>$E108*(1+'Growth rates'!H107)</f>
        <v>24524781374089.586</v>
      </c>
      <c r="H108" s="171">
        <f>$E108*(1+'Growth rates'!I107)</f>
        <v>24256003108535.809</v>
      </c>
      <c r="I108" s="171">
        <f>$E108*(1+'Growth rates'!J107)</f>
        <v>23987224842982.098</v>
      </c>
      <c r="J108" s="171">
        <f>$E108*(1+'Growth rates'!K107)</f>
        <v>23718446577428.391</v>
      </c>
      <c r="K108" s="171">
        <f>$E108*(1+'Growth rates'!L107)</f>
        <v>23449668311874.676</v>
      </c>
      <c r="L108" s="171">
        <f>$E108*(1+'Growth rates'!M107)</f>
        <v>23180890046320.969</v>
      </c>
      <c r="M108" s="171">
        <f>$E108*(1+'Growth rates'!N107)</f>
        <v>22912111780767.262</v>
      </c>
      <c r="N108" s="171">
        <f>$E108*(1+'Growth rates'!O107)</f>
        <v>22643333515213.555</v>
      </c>
      <c r="O108" s="171">
        <f>$E108*(1+'Growth rates'!P107)</f>
        <v>22374555249659.84</v>
      </c>
      <c r="P108" s="171">
        <f>$E108*(1+'Growth rates'!Q107)</f>
        <v>22105776984106.063</v>
      </c>
      <c r="Q108" s="171">
        <f>$E108*(1+'Growth rates'!R107)</f>
        <v>21836998718552.355</v>
      </c>
      <c r="R108" s="171">
        <f>$E108*(1+'Growth rates'!S107)</f>
        <v>21568220452998.645</v>
      </c>
      <c r="S108" s="171">
        <f>$E108*(1+'Growth rates'!T107)</f>
        <v>21299442187444.934</v>
      </c>
      <c r="T108" s="171">
        <f>$E108*(1+'Growth rates'!U107)</f>
        <v>21030663921891.227</v>
      </c>
      <c r="U108" s="171">
        <f>$E108*(1+'Growth rates'!V107)</f>
        <v>20761885656337.516</v>
      </c>
      <c r="V108" s="171">
        <f>$E108*(1+'Growth rates'!W107)</f>
        <v>20493107390783.809</v>
      </c>
      <c r="W108" s="171">
        <f>$E108*(1+'Growth rates'!X107)</f>
        <v>20224329125230.098</v>
      </c>
      <c r="X108" s="171">
        <f>$E108*(1+'Growth rates'!Y107)</f>
        <v>19955550859676.391</v>
      </c>
      <c r="Y108" s="171">
        <f>$E108*(1+'Growth rates'!Z107)</f>
        <v>19686772594122.609</v>
      </c>
      <c r="Z108" s="171">
        <f>$E108*(1+'Growth rates'!AA107)</f>
        <v>19417994328568.898</v>
      </c>
      <c r="AA108" s="171">
        <f>$E108*(1+'Growth rates'!AB107)</f>
        <v>19149216063015.191</v>
      </c>
      <c r="AB108" s="171">
        <f>$E108*(1+'Growth rates'!AC107)</f>
        <v>18880437797461.48</v>
      </c>
      <c r="AC108" s="171">
        <f>$E108*(1+'Growth rates'!AD107)</f>
        <v>18611659531907.773</v>
      </c>
      <c r="AD108" s="171">
        <f>$E108*(1+'Growth rates'!AE107)</f>
        <v>18342881266354.063</v>
      </c>
      <c r="AE108" s="171">
        <f>$E108*(1+'Growth rates'!AF107)</f>
        <v>18074103000800.355</v>
      </c>
      <c r="AF108" s="171">
        <f>$E108*(1+'Growth rates'!AG107)</f>
        <v>17805324735246.699</v>
      </c>
      <c r="AG108" s="171">
        <f>$E108*(1+'Growth rates'!AH107)</f>
        <v>17536546469692.982</v>
      </c>
      <c r="AH108" s="171">
        <f>$E108*(1+'Growth rates'!AI107)</f>
        <v>17267768204139.264</v>
      </c>
      <c r="AI108" s="171">
        <f>$E108*(1+'Growth rates'!AJ107)</f>
        <v>16998989938585.545</v>
      </c>
      <c r="AJ108" s="171">
        <f>$E108*(1+'Growth rates'!AK107)</f>
        <v>16730211673031.826</v>
      </c>
    </row>
    <row r="109" spans="1:36" x14ac:dyDescent="0.25">
      <c r="A109" s="45" t="s">
        <v>1543</v>
      </c>
      <c r="B109" s="45" t="s">
        <v>599</v>
      </c>
      <c r="C109" s="29" t="s">
        <v>1156</v>
      </c>
      <c r="D109" s="46" t="s">
        <v>53</v>
      </c>
      <c r="E109" s="331">
        <f>'CARB heat data summary'!C118</f>
        <v>0</v>
      </c>
      <c r="F109" s="171">
        <f>$E109*(1+'Growth rates'!G108)</f>
        <v>0</v>
      </c>
      <c r="G109" s="171">
        <f>$E109*(1+'Growth rates'!H108)</f>
        <v>0</v>
      </c>
      <c r="H109" s="171">
        <f>$E109*(1+'Growth rates'!I108)</f>
        <v>0</v>
      </c>
      <c r="I109" s="171">
        <f>$E109*(1+'Growth rates'!J108)</f>
        <v>0</v>
      </c>
      <c r="J109" s="171">
        <f>$E109*(1+'Growth rates'!K108)</f>
        <v>0</v>
      </c>
      <c r="K109" s="171">
        <f>$E109*(1+'Growth rates'!L108)</f>
        <v>0</v>
      </c>
      <c r="L109" s="171">
        <f>$E109*(1+'Growth rates'!M108)</f>
        <v>0</v>
      </c>
      <c r="M109" s="171">
        <f>$E109*(1+'Growth rates'!N108)</f>
        <v>0</v>
      </c>
      <c r="N109" s="171">
        <f>$E109*(1+'Growth rates'!O108)</f>
        <v>0</v>
      </c>
      <c r="O109" s="171">
        <f>$E109*(1+'Growth rates'!P108)</f>
        <v>0</v>
      </c>
      <c r="P109" s="171">
        <f>$E109*(1+'Growth rates'!Q108)</f>
        <v>0</v>
      </c>
      <c r="Q109" s="171">
        <f>$E109*(1+'Growth rates'!R108)</f>
        <v>0</v>
      </c>
      <c r="R109" s="171">
        <f>$E109*(1+'Growth rates'!S108)</f>
        <v>0</v>
      </c>
      <c r="S109" s="171">
        <f>$E109*(1+'Growth rates'!T108)</f>
        <v>0</v>
      </c>
      <c r="T109" s="171">
        <f>$E109*(1+'Growth rates'!U108)</f>
        <v>0</v>
      </c>
      <c r="U109" s="171">
        <f>$E109*(1+'Growth rates'!V108)</f>
        <v>0</v>
      </c>
      <c r="V109" s="171">
        <f>$E109*(1+'Growth rates'!W108)</f>
        <v>0</v>
      </c>
      <c r="W109" s="171">
        <f>$E109*(1+'Growth rates'!X108)</f>
        <v>0</v>
      </c>
      <c r="X109" s="171">
        <f>$E109*(1+'Growth rates'!Y108)</f>
        <v>0</v>
      </c>
      <c r="Y109" s="171">
        <f>$E109*(1+'Growth rates'!Z108)</f>
        <v>0</v>
      </c>
      <c r="Z109" s="171">
        <f>$E109*(1+'Growth rates'!AA108)</f>
        <v>0</v>
      </c>
      <c r="AA109" s="171">
        <f>$E109*(1+'Growth rates'!AB108)</f>
        <v>0</v>
      </c>
      <c r="AB109" s="171">
        <f>$E109*(1+'Growth rates'!AC108)</f>
        <v>0</v>
      </c>
      <c r="AC109" s="171">
        <f>$E109*(1+'Growth rates'!AD108)</f>
        <v>0</v>
      </c>
      <c r="AD109" s="171">
        <f>$E109*(1+'Growth rates'!AE108)</f>
        <v>0</v>
      </c>
      <c r="AE109" s="171">
        <f>$E109*(1+'Growth rates'!AF108)</f>
        <v>0</v>
      </c>
      <c r="AF109" s="171">
        <f>$E109*(1+'Growth rates'!AG108)</f>
        <v>0</v>
      </c>
      <c r="AG109" s="171">
        <f>$E109*(1+'Growth rates'!AH108)</f>
        <v>0</v>
      </c>
      <c r="AH109" s="171">
        <f>$E109*(1+'Growth rates'!AI108)</f>
        <v>0</v>
      </c>
      <c r="AI109" s="171">
        <f>$E109*(1+'Growth rates'!AJ108)</f>
        <v>0</v>
      </c>
      <c r="AJ109" s="171">
        <f>$E109*(1+'Growth rates'!AK108)</f>
        <v>0</v>
      </c>
    </row>
    <row r="110" spans="1:36" x14ac:dyDescent="0.25">
      <c r="A110" s="45" t="s">
        <v>1543</v>
      </c>
      <c r="B110" s="45" t="s">
        <v>599</v>
      </c>
      <c r="C110" s="29" t="s">
        <v>1156</v>
      </c>
      <c r="D110" s="46" t="s">
        <v>54</v>
      </c>
      <c r="E110" s="331">
        <f>'CARB heat data summary'!C119</f>
        <v>1986887525388.8723</v>
      </c>
      <c r="F110" s="171">
        <f>$E110*(1+'Growth rates'!G109)</f>
        <v>1725152885449.0259</v>
      </c>
      <c r="G110" s="171">
        <f>$E110*(1+'Growth rates'!H109)</f>
        <v>1578368485320.1492</v>
      </c>
      <c r="H110" s="171">
        <f>$E110*(1+'Growth rates'!I109)</f>
        <v>1568898668909.9565</v>
      </c>
      <c r="I110" s="171">
        <f>$E110*(1+'Growth rates'!J109)</f>
        <v>1615162343662.4348</v>
      </c>
      <c r="J110" s="171">
        <f>$E110*(1+'Growth rates'!K109)</f>
        <v>1624370514516.8259</v>
      </c>
      <c r="K110" s="171">
        <f>$E110*(1+'Growth rates'!L109)</f>
        <v>1653062849095.1946</v>
      </c>
      <c r="L110" s="171">
        <f>$E110*(1+'Growth rates'!M109)</f>
        <v>1642038439006.0808</v>
      </c>
      <c r="M110" s="171">
        <f>$E110*(1+'Growth rates'!N109)</f>
        <v>1617226240360.9414</v>
      </c>
      <c r="N110" s="171">
        <f>$E110*(1+'Growth rates'!O109)</f>
        <v>1608377564433.6936</v>
      </c>
      <c r="O110" s="171">
        <f>$E110*(1+'Growth rates'!P109)</f>
        <v>1570255353928.6377</v>
      </c>
      <c r="P110" s="171">
        <f>$E110*(1+'Growth rates'!Q109)</f>
        <v>1526541461042.8833</v>
      </c>
      <c r="Q110" s="171">
        <f>$E110*(1+'Growth rates'!R109)</f>
        <v>1503082745044.1091</v>
      </c>
      <c r="R110" s="171">
        <f>$E110*(1+'Growth rates'!S109)</f>
        <v>1470805798024.1526</v>
      </c>
      <c r="S110" s="171">
        <f>$E110*(1+'Growth rates'!T109)</f>
        <v>1463183580790.6973</v>
      </c>
      <c r="T110" s="171">
        <f>$E110*(1+'Growth rates'!U109)</f>
        <v>1456880355921.8503</v>
      </c>
      <c r="U110" s="171">
        <f>$E110*(1+'Growth rates'!V109)</f>
        <v>1433395221717.7385</v>
      </c>
      <c r="V110" s="171">
        <f>$E110*(1+'Growth rates'!W109)</f>
        <v>1405621450576.387</v>
      </c>
      <c r="W110" s="171">
        <f>$E110*(1+'Growth rates'!X109)</f>
        <v>1393174918890.8838</v>
      </c>
      <c r="X110" s="171">
        <f>$E110*(1+'Growth rates'!Y109)</f>
        <v>1384518089484.2852</v>
      </c>
      <c r="Y110" s="171">
        <f>$E110*(1+'Growth rates'!Z109)</f>
        <v>1371823097960.3494</v>
      </c>
      <c r="Z110" s="171">
        <f>$E110*(1+'Growth rates'!AA109)</f>
        <v>1343168631869.677</v>
      </c>
      <c r="AA110" s="171">
        <f>$E110*(1+'Growth rates'!AB109)</f>
        <v>1311898615565.1064</v>
      </c>
      <c r="AB110" s="171">
        <f>$E110*(1+'Growth rates'!AC109)</f>
        <v>1288765701714.1443</v>
      </c>
      <c r="AC110" s="171">
        <f>$E110*(1+'Growth rates'!AD109)</f>
        <v>1273627820393.7822</v>
      </c>
      <c r="AD110" s="171">
        <f>$E110*(1+'Growth rates'!AE109)</f>
        <v>1265214694407.0073</v>
      </c>
      <c r="AE110" s="171">
        <f>$E110*(1+'Growth rates'!AF109)</f>
        <v>1254971686071.2012</v>
      </c>
      <c r="AF110" s="171">
        <f>$E110*(1+'Growth rates'!AG109)</f>
        <v>1237674243741.7617</v>
      </c>
      <c r="AG110" s="171">
        <f>$E110*(1+'Growth rates'!AH109)</f>
        <v>1223933757112.2695</v>
      </c>
      <c r="AH110" s="171">
        <f>$E110*(1+'Growth rates'!AI109)</f>
        <v>1210193270482.7737</v>
      </c>
      <c r="AI110" s="171">
        <f>$E110*(1+'Growth rates'!AJ109)</f>
        <v>1196452783853.2781</v>
      </c>
      <c r="AJ110" s="171">
        <f>$E110*(1+'Growth rates'!AK109)</f>
        <v>1182712297223.7859</v>
      </c>
    </row>
    <row r="111" spans="1:36" x14ac:dyDescent="0.25">
      <c r="A111" s="45" t="s">
        <v>1543</v>
      </c>
      <c r="B111" s="45" t="s">
        <v>599</v>
      </c>
      <c r="C111" s="29" t="s">
        <v>1156</v>
      </c>
      <c r="D111" s="46" t="s">
        <v>55</v>
      </c>
      <c r="E111" s="331">
        <f>'CARB heat data summary'!C120</f>
        <v>0</v>
      </c>
      <c r="F111" s="171">
        <f>$E111*(1+'Growth rates'!G110)</f>
        <v>0</v>
      </c>
      <c r="G111" s="171">
        <f>$E111*(1+'Growth rates'!H110)</f>
        <v>0</v>
      </c>
      <c r="H111" s="171">
        <f>$E111*(1+'Growth rates'!I110)</f>
        <v>0</v>
      </c>
      <c r="I111" s="171">
        <f>$E111*(1+'Growth rates'!J110)</f>
        <v>0</v>
      </c>
      <c r="J111" s="171">
        <f>$E111*(1+'Growth rates'!K110)</f>
        <v>0</v>
      </c>
      <c r="K111" s="171">
        <f>$E111*(1+'Growth rates'!L110)</f>
        <v>0</v>
      </c>
      <c r="L111" s="171">
        <f>$E111*(1+'Growth rates'!M110)</f>
        <v>0</v>
      </c>
      <c r="M111" s="171">
        <f>$E111*(1+'Growth rates'!N110)</f>
        <v>0</v>
      </c>
      <c r="N111" s="171">
        <f>$E111*(1+'Growth rates'!O110)</f>
        <v>0</v>
      </c>
      <c r="O111" s="171">
        <f>$E111*(1+'Growth rates'!P110)</f>
        <v>0</v>
      </c>
      <c r="P111" s="171">
        <f>$E111*(1+'Growth rates'!Q110)</f>
        <v>0</v>
      </c>
      <c r="Q111" s="171">
        <f>$E111*(1+'Growth rates'!R110)</f>
        <v>0</v>
      </c>
      <c r="R111" s="171">
        <f>$E111*(1+'Growth rates'!S110)</f>
        <v>0</v>
      </c>
      <c r="S111" s="171">
        <f>$E111*(1+'Growth rates'!T110)</f>
        <v>0</v>
      </c>
      <c r="T111" s="171">
        <f>$E111*(1+'Growth rates'!U110)</f>
        <v>0</v>
      </c>
      <c r="U111" s="171">
        <f>$E111*(1+'Growth rates'!V110)</f>
        <v>0</v>
      </c>
      <c r="V111" s="171">
        <f>$E111*(1+'Growth rates'!W110)</f>
        <v>0</v>
      </c>
      <c r="W111" s="171">
        <f>$E111*(1+'Growth rates'!X110)</f>
        <v>0</v>
      </c>
      <c r="X111" s="171">
        <f>$E111*(1+'Growth rates'!Y110)</f>
        <v>0</v>
      </c>
      <c r="Y111" s="171">
        <f>$E111*(1+'Growth rates'!Z110)</f>
        <v>0</v>
      </c>
      <c r="Z111" s="171">
        <f>$E111*(1+'Growth rates'!AA110)</f>
        <v>0</v>
      </c>
      <c r="AA111" s="171">
        <f>$E111*(1+'Growth rates'!AB110)</f>
        <v>0</v>
      </c>
      <c r="AB111" s="171">
        <f>$E111*(1+'Growth rates'!AC110)</f>
        <v>0</v>
      </c>
      <c r="AC111" s="171">
        <f>$E111*(1+'Growth rates'!AD110)</f>
        <v>0</v>
      </c>
      <c r="AD111" s="171">
        <f>$E111*(1+'Growth rates'!AE110)</f>
        <v>0</v>
      </c>
      <c r="AE111" s="171">
        <f>$E111*(1+'Growth rates'!AF110)</f>
        <v>0</v>
      </c>
      <c r="AF111" s="171">
        <f>$E111*(1+'Growth rates'!AG110)</f>
        <v>0</v>
      </c>
      <c r="AG111" s="171">
        <f>$E111*(1+'Growth rates'!AH110)</f>
        <v>0</v>
      </c>
      <c r="AH111" s="171">
        <f>$E111*(1+'Growth rates'!AI110)</f>
        <v>0</v>
      </c>
      <c r="AI111" s="171">
        <f>$E111*(1+'Growth rates'!AJ110)</f>
        <v>0</v>
      </c>
      <c r="AJ111" s="171">
        <f>$E111*(1+'Growth rates'!AK110)</f>
        <v>0</v>
      </c>
    </row>
    <row r="112" spans="1:36" x14ac:dyDescent="0.25">
      <c r="A112" s="45" t="s">
        <v>1543</v>
      </c>
      <c r="B112" s="45" t="s">
        <v>599</v>
      </c>
      <c r="C112" s="29" t="s">
        <v>1156</v>
      </c>
      <c r="D112" s="46" t="s">
        <v>56</v>
      </c>
      <c r="E112" s="331">
        <f>'CARB heat data summary'!C121</f>
        <v>0</v>
      </c>
      <c r="F112" s="171">
        <f>$E112*(1+'Growth rates'!G111)</f>
        <v>0</v>
      </c>
      <c r="G112" s="171">
        <f>$E112*(1+'Growth rates'!H111)</f>
        <v>0</v>
      </c>
      <c r="H112" s="171">
        <f>$E112*(1+'Growth rates'!I111)</f>
        <v>0</v>
      </c>
      <c r="I112" s="171">
        <f>$E112*(1+'Growth rates'!J111)</f>
        <v>0</v>
      </c>
      <c r="J112" s="171">
        <f>$E112*(1+'Growth rates'!K111)</f>
        <v>0</v>
      </c>
      <c r="K112" s="171">
        <f>$E112*(1+'Growth rates'!L111)</f>
        <v>0</v>
      </c>
      <c r="L112" s="171">
        <f>$E112*(1+'Growth rates'!M111)</f>
        <v>0</v>
      </c>
      <c r="M112" s="171">
        <f>$E112*(1+'Growth rates'!N111)</f>
        <v>0</v>
      </c>
      <c r="N112" s="171">
        <f>$E112*(1+'Growth rates'!O111)</f>
        <v>0</v>
      </c>
      <c r="O112" s="171">
        <f>$E112*(1+'Growth rates'!P111)</f>
        <v>0</v>
      </c>
      <c r="P112" s="171">
        <f>$E112*(1+'Growth rates'!Q111)</f>
        <v>0</v>
      </c>
      <c r="Q112" s="171">
        <f>$E112*(1+'Growth rates'!R111)</f>
        <v>0</v>
      </c>
      <c r="R112" s="171">
        <f>$E112*(1+'Growth rates'!S111)</f>
        <v>0</v>
      </c>
      <c r="S112" s="171">
        <f>$E112*(1+'Growth rates'!T111)</f>
        <v>0</v>
      </c>
      <c r="T112" s="171">
        <f>$E112*(1+'Growth rates'!U111)</f>
        <v>0</v>
      </c>
      <c r="U112" s="171">
        <f>$E112*(1+'Growth rates'!V111)</f>
        <v>0</v>
      </c>
      <c r="V112" s="171">
        <f>$E112*(1+'Growth rates'!W111)</f>
        <v>0</v>
      </c>
      <c r="W112" s="171">
        <f>$E112*(1+'Growth rates'!X111)</f>
        <v>0</v>
      </c>
      <c r="X112" s="171">
        <f>$E112*(1+'Growth rates'!Y111)</f>
        <v>0</v>
      </c>
      <c r="Y112" s="171">
        <f>$E112*(1+'Growth rates'!Z111)</f>
        <v>0</v>
      </c>
      <c r="Z112" s="171">
        <f>$E112*(1+'Growth rates'!AA111)</f>
        <v>0</v>
      </c>
      <c r="AA112" s="171">
        <f>$E112*(1+'Growth rates'!AB111)</f>
        <v>0</v>
      </c>
      <c r="AB112" s="171">
        <f>$E112*(1+'Growth rates'!AC111)</f>
        <v>0</v>
      </c>
      <c r="AC112" s="171">
        <f>$E112*(1+'Growth rates'!AD111)</f>
        <v>0</v>
      </c>
      <c r="AD112" s="171">
        <f>$E112*(1+'Growth rates'!AE111)</f>
        <v>0</v>
      </c>
      <c r="AE112" s="171">
        <f>$E112*(1+'Growth rates'!AF111)</f>
        <v>0</v>
      </c>
      <c r="AF112" s="171">
        <f>$E112*(1+'Growth rates'!AG111)</f>
        <v>0</v>
      </c>
      <c r="AG112" s="171">
        <f>$E112*(1+'Growth rates'!AH111)</f>
        <v>0</v>
      </c>
      <c r="AH112" s="171">
        <f>$E112*(1+'Growth rates'!AI111)</f>
        <v>0</v>
      </c>
      <c r="AI112" s="171">
        <f>$E112*(1+'Growth rates'!AJ111)</f>
        <v>0</v>
      </c>
      <c r="AJ112" s="171">
        <f>$E112*(1+'Growth rates'!AK111)</f>
        <v>0</v>
      </c>
    </row>
    <row r="113" spans="1:36" x14ac:dyDescent="0.25">
      <c r="A113" s="45" t="s">
        <v>1543</v>
      </c>
      <c r="B113" s="45" t="s">
        <v>599</v>
      </c>
      <c r="C113" s="29" t="s">
        <v>1156</v>
      </c>
      <c r="D113" s="46" t="s">
        <v>57</v>
      </c>
      <c r="E113" s="331">
        <f>'CARB heat data summary'!C122</f>
        <v>0</v>
      </c>
      <c r="F113" s="171">
        <f>$E113*(1+'Growth rates'!G112)</f>
        <v>0</v>
      </c>
      <c r="G113" s="171">
        <f>$E113*(1+'Growth rates'!H112)</f>
        <v>0</v>
      </c>
      <c r="H113" s="171">
        <f>$E113*(1+'Growth rates'!I112)</f>
        <v>0</v>
      </c>
      <c r="I113" s="171">
        <f>$E113*(1+'Growth rates'!J112)</f>
        <v>0</v>
      </c>
      <c r="J113" s="171">
        <f>$E113*(1+'Growth rates'!K112)</f>
        <v>0</v>
      </c>
      <c r="K113" s="171">
        <f>$E113*(1+'Growth rates'!L112)</f>
        <v>0</v>
      </c>
      <c r="L113" s="171">
        <f>$E113*(1+'Growth rates'!M112)</f>
        <v>0</v>
      </c>
      <c r="M113" s="171">
        <f>$E113*(1+'Growth rates'!N112)</f>
        <v>0</v>
      </c>
      <c r="N113" s="171">
        <f>$E113*(1+'Growth rates'!O112)</f>
        <v>0</v>
      </c>
      <c r="O113" s="171">
        <f>$E113*(1+'Growth rates'!P112)</f>
        <v>0</v>
      </c>
      <c r="P113" s="171">
        <f>$E113*(1+'Growth rates'!Q112)</f>
        <v>0</v>
      </c>
      <c r="Q113" s="171">
        <f>$E113*(1+'Growth rates'!R112)</f>
        <v>0</v>
      </c>
      <c r="R113" s="171">
        <f>$E113*(1+'Growth rates'!S112)</f>
        <v>0</v>
      </c>
      <c r="S113" s="171">
        <f>$E113*(1+'Growth rates'!T112)</f>
        <v>0</v>
      </c>
      <c r="T113" s="171">
        <f>$E113*(1+'Growth rates'!U112)</f>
        <v>0</v>
      </c>
      <c r="U113" s="171">
        <f>$E113*(1+'Growth rates'!V112)</f>
        <v>0</v>
      </c>
      <c r="V113" s="171">
        <f>$E113*(1+'Growth rates'!W112)</f>
        <v>0</v>
      </c>
      <c r="W113" s="171">
        <f>$E113*(1+'Growth rates'!X112)</f>
        <v>0</v>
      </c>
      <c r="X113" s="171">
        <f>$E113*(1+'Growth rates'!Y112)</f>
        <v>0</v>
      </c>
      <c r="Y113" s="171">
        <f>$E113*(1+'Growth rates'!Z112)</f>
        <v>0</v>
      </c>
      <c r="Z113" s="171">
        <f>$E113*(1+'Growth rates'!AA112)</f>
        <v>0</v>
      </c>
      <c r="AA113" s="171">
        <f>$E113*(1+'Growth rates'!AB112)</f>
        <v>0</v>
      </c>
      <c r="AB113" s="171">
        <f>$E113*(1+'Growth rates'!AC112)</f>
        <v>0</v>
      </c>
      <c r="AC113" s="171">
        <f>$E113*(1+'Growth rates'!AD112)</f>
        <v>0</v>
      </c>
      <c r="AD113" s="171">
        <f>$E113*(1+'Growth rates'!AE112)</f>
        <v>0</v>
      </c>
      <c r="AE113" s="171">
        <f>$E113*(1+'Growth rates'!AF112)</f>
        <v>0</v>
      </c>
      <c r="AF113" s="171">
        <f>$E113*(1+'Growth rates'!AG112)</f>
        <v>0</v>
      </c>
      <c r="AG113" s="171">
        <f>$E113*(1+'Growth rates'!AH112)</f>
        <v>0</v>
      </c>
      <c r="AH113" s="171">
        <f>$E113*(1+'Growth rates'!AI112)</f>
        <v>0</v>
      </c>
      <c r="AI113" s="171">
        <f>$E113*(1+'Growth rates'!AJ112)</f>
        <v>0</v>
      </c>
      <c r="AJ113" s="171">
        <f>$E113*(1+'Growth rates'!AK112)</f>
        <v>0</v>
      </c>
    </row>
    <row r="114" spans="1:36" x14ac:dyDescent="0.25">
      <c r="A114" s="45" t="s">
        <v>1543</v>
      </c>
      <c r="B114" s="45" t="s">
        <v>599</v>
      </c>
      <c r="C114" s="29" t="s">
        <v>1156</v>
      </c>
      <c r="D114" s="46" t="s">
        <v>58</v>
      </c>
      <c r="E114" s="331">
        <f>'CARB heat data summary'!C123</f>
        <v>0</v>
      </c>
      <c r="F114" s="171">
        <f>$E114*(1+'Growth rates'!G113)</f>
        <v>0</v>
      </c>
      <c r="G114" s="171">
        <f>$E114*(1+'Growth rates'!H113)</f>
        <v>0</v>
      </c>
      <c r="H114" s="171">
        <f>$E114*(1+'Growth rates'!I113)</f>
        <v>0</v>
      </c>
      <c r="I114" s="171">
        <f>$E114*(1+'Growth rates'!J113)</f>
        <v>0</v>
      </c>
      <c r="J114" s="171">
        <f>$E114*(1+'Growth rates'!K113)</f>
        <v>0</v>
      </c>
      <c r="K114" s="171">
        <f>$E114*(1+'Growth rates'!L113)</f>
        <v>0</v>
      </c>
      <c r="L114" s="171">
        <f>$E114*(1+'Growth rates'!M113)</f>
        <v>0</v>
      </c>
      <c r="M114" s="171">
        <f>$E114*(1+'Growth rates'!N113)</f>
        <v>0</v>
      </c>
      <c r="N114" s="171">
        <f>$E114*(1+'Growth rates'!O113)</f>
        <v>0</v>
      </c>
      <c r="O114" s="171">
        <f>$E114*(1+'Growth rates'!P113)</f>
        <v>0</v>
      </c>
      <c r="P114" s="171">
        <f>$E114*(1+'Growth rates'!Q113)</f>
        <v>0</v>
      </c>
      <c r="Q114" s="171">
        <f>$E114*(1+'Growth rates'!R113)</f>
        <v>0</v>
      </c>
      <c r="R114" s="171">
        <f>$E114*(1+'Growth rates'!S113)</f>
        <v>0</v>
      </c>
      <c r="S114" s="171">
        <f>$E114*(1+'Growth rates'!T113)</f>
        <v>0</v>
      </c>
      <c r="T114" s="171">
        <f>$E114*(1+'Growth rates'!U113)</f>
        <v>0</v>
      </c>
      <c r="U114" s="171">
        <f>$E114*(1+'Growth rates'!V113)</f>
        <v>0</v>
      </c>
      <c r="V114" s="171">
        <f>$E114*(1+'Growth rates'!W113)</f>
        <v>0</v>
      </c>
      <c r="W114" s="171">
        <f>$E114*(1+'Growth rates'!X113)</f>
        <v>0</v>
      </c>
      <c r="X114" s="171">
        <f>$E114*(1+'Growth rates'!Y113)</f>
        <v>0</v>
      </c>
      <c r="Y114" s="171">
        <f>$E114*(1+'Growth rates'!Z113)</f>
        <v>0</v>
      </c>
      <c r="Z114" s="171">
        <f>$E114*(1+'Growth rates'!AA113)</f>
        <v>0</v>
      </c>
      <c r="AA114" s="171">
        <f>$E114*(1+'Growth rates'!AB113)</f>
        <v>0</v>
      </c>
      <c r="AB114" s="171">
        <f>$E114*(1+'Growth rates'!AC113)</f>
        <v>0</v>
      </c>
      <c r="AC114" s="171">
        <f>$E114*(1+'Growth rates'!AD113)</f>
        <v>0</v>
      </c>
      <c r="AD114" s="171">
        <f>$E114*(1+'Growth rates'!AE113)</f>
        <v>0</v>
      </c>
      <c r="AE114" s="171">
        <f>$E114*(1+'Growth rates'!AF113)</f>
        <v>0</v>
      </c>
      <c r="AF114" s="171">
        <f>$E114*(1+'Growth rates'!AG113)</f>
        <v>0</v>
      </c>
      <c r="AG114" s="171">
        <f>$E114*(1+'Growth rates'!AH113)</f>
        <v>0</v>
      </c>
      <c r="AH114" s="171">
        <f>$E114*(1+'Growth rates'!AI113)</f>
        <v>0</v>
      </c>
      <c r="AI114" s="171">
        <f>$E114*(1+'Growth rates'!AJ113)</f>
        <v>0</v>
      </c>
      <c r="AJ114" s="171">
        <f>$E114*(1+'Growth rates'!AK113)</f>
        <v>0</v>
      </c>
    </row>
    <row r="115" spans="1:36" x14ac:dyDescent="0.25">
      <c r="A115" s="45" t="s">
        <v>1543</v>
      </c>
      <c r="B115" s="45" t="s">
        <v>599</v>
      </c>
      <c r="C115" s="29" t="s">
        <v>1156</v>
      </c>
      <c r="D115" s="46" t="s">
        <v>59</v>
      </c>
      <c r="E115" s="331">
        <f>'CARB heat data summary'!C124</f>
        <v>0</v>
      </c>
      <c r="F115" s="171">
        <f>$E115*(1+'Growth rates'!G114)</f>
        <v>0</v>
      </c>
      <c r="G115" s="171">
        <f>$E115*(1+'Growth rates'!H114)</f>
        <v>0</v>
      </c>
      <c r="H115" s="171">
        <f>$E115*(1+'Growth rates'!I114)</f>
        <v>0</v>
      </c>
      <c r="I115" s="171">
        <f>$E115*(1+'Growth rates'!J114)</f>
        <v>0</v>
      </c>
      <c r="J115" s="171">
        <f>$E115*(1+'Growth rates'!K114)</f>
        <v>0</v>
      </c>
      <c r="K115" s="171">
        <f>$E115*(1+'Growth rates'!L114)</f>
        <v>0</v>
      </c>
      <c r="L115" s="171">
        <f>$E115*(1+'Growth rates'!M114)</f>
        <v>0</v>
      </c>
      <c r="M115" s="171">
        <f>$E115*(1+'Growth rates'!N114)</f>
        <v>0</v>
      </c>
      <c r="N115" s="171">
        <f>$E115*(1+'Growth rates'!O114)</f>
        <v>0</v>
      </c>
      <c r="O115" s="171">
        <f>$E115*(1+'Growth rates'!P114)</f>
        <v>0</v>
      </c>
      <c r="P115" s="171">
        <f>$E115*(1+'Growth rates'!Q114)</f>
        <v>0</v>
      </c>
      <c r="Q115" s="171">
        <f>$E115*(1+'Growth rates'!R114)</f>
        <v>0</v>
      </c>
      <c r="R115" s="171">
        <f>$E115*(1+'Growth rates'!S114)</f>
        <v>0</v>
      </c>
      <c r="S115" s="171">
        <f>$E115*(1+'Growth rates'!T114)</f>
        <v>0</v>
      </c>
      <c r="T115" s="171">
        <f>$E115*(1+'Growth rates'!U114)</f>
        <v>0</v>
      </c>
      <c r="U115" s="171">
        <f>$E115*(1+'Growth rates'!V114)</f>
        <v>0</v>
      </c>
      <c r="V115" s="171">
        <f>$E115*(1+'Growth rates'!W114)</f>
        <v>0</v>
      </c>
      <c r="W115" s="171">
        <f>$E115*(1+'Growth rates'!X114)</f>
        <v>0</v>
      </c>
      <c r="X115" s="171">
        <f>$E115*(1+'Growth rates'!Y114)</f>
        <v>0</v>
      </c>
      <c r="Y115" s="171">
        <f>$E115*(1+'Growth rates'!Z114)</f>
        <v>0</v>
      </c>
      <c r="Z115" s="171">
        <f>$E115*(1+'Growth rates'!AA114)</f>
        <v>0</v>
      </c>
      <c r="AA115" s="171">
        <f>$E115*(1+'Growth rates'!AB114)</f>
        <v>0</v>
      </c>
      <c r="AB115" s="171">
        <f>$E115*(1+'Growth rates'!AC114)</f>
        <v>0</v>
      </c>
      <c r="AC115" s="171">
        <f>$E115*(1+'Growth rates'!AD114)</f>
        <v>0</v>
      </c>
      <c r="AD115" s="171">
        <f>$E115*(1+'Growth rates'!AE114)</f>
        <v>0</v>
      </c>
      <c r="AE115" s="171">
        <f>$E115*(1+'Growth rates'!AF114)</f>
        <v>0</v>
      </c>
      <c r="AF115" s="171">
        <f>$E115*(1+'Growth rates'!AG114)</f>
        <v>0</v>
      </c>
      <c r="AG115" s="171">
        <f>$E115*(1+'Growth rates'!AH114)</f>
        <v>0</v>
      </c>
      <c r="AH115" s="171">
        <f>$E115*(1+'Growth rates'!AI114)</f>
        <v>0</v>
      </c>
      <c r="AI115" s="171">
        <f>$E115*(1+'Growth rates'!AJ114)</f>
        <v>0</v>
      </c>
      <c r="AJ115" s="171">
        <f>$E115*(1+'Growth rates'!AK114)</f>
        <v>0</v>
      </c>
    </row>
    <row r="116" spans="1:36" x14ac:dyDescent="0.25">
      <c r="A116" s="45" t="s">
        <v>1543</v>
      </c>
      <c r="B116" s="45" t="s">
        <v>599</v>
      </c>
      <c r="C116" s="29" t="s">
        <v>1156</v>
      </c>
      <c r="D116" s="46" t="s">
        <v>60</v>
      </c>
      <c r="E116" s="331">
        <f>'CARB heat data summary'!C125</f>
        <v>87833858692.946564</v>
      </c>
      <c r="F116" s="171">
        <f>$E116*(1+'Growth rates'!G115)</f>
        <v>82148423987.18454</v>
      </c>
      <c r="G116" s="171">
        <f>$E116*(1+'Growth rates'!H115)</f>
        <v>88070847990.304871</v>
      </c>
      <c r="H116" s="171">
        <f>$E116*(1+'Growth rates'!I115)</f>
        <v>82621180468.341278</v>
      </c>
      <c r="I116" s="171">
        <f>$E116*(1+'Growth rates'!J115)</f>
        <v>84412415442.332291</v>
      </c>
      <c r="J116" s="171">
        <f>$E116*(1+'Growth rates'!K115)</f>
        <v>83877803312.698517</v>
      </c>
      <c r="K116" s="171">
        <f>$E116*(1+'Growth rates'!L115)</f>
        <v>83226530768.135941</v>
      </c>
      <c r="L116" s="171">
        <f>$E116*(1+'Growth rates'!M115)</f>
        <v>81582734085.241119</v>
      </c>
      <c r="M116" s="171">
        <f>$E116*(1+'Growth rates'!N115)</f>
        <v>81265679149.164154</v>
      </c>
      <c r="N116" s="171">
        <f>$E116*(1+'Growth rates'!O115)</f>
        <v>78188676207.90184</v>
      </c>
      <c r="O116" s="171">
        <f>$E116*(1+'Growth rates'!P115)</f>
        <v>76626138806.358978</v>
      </c>
      <c r="P116" s="171">
        <f>$E116*(1+'Growth rates'!Q115)</f>
        <v>75088255989.888672</v>
      </c>
      <c r="Q116" s="171">
        <f>$E116*(1+'Growth rates'!R115)</f>
        <v>73987347096.147217</v>
      </c>
      <c r="R116" s="171">
        <f>$E116*(1+'Growth rates'!S115)</f>
        <v>72198194651.335739</v>
      </c>
      <c r="S116" s="171">
        <f>$E116*(1+'Growth rates'!T115)</f>
        <v>71936022303.910721</v>
      </c>
      <c r="T116" s="171">
        <f>$E116*(1+'Growth rates'!U115)</f>
        <v>69799988879.550369</v>
      </c>
      <c r="U116" s="171">
        <f>$E116*(1+'Growth rates'!V115)</f>
        <v>68598824707.270531</v>
      </c>
      <c r="V116" s="171">
        <f>$E116*(1+'Growth rates'!W115)</f>
        <v>69003701322.750244</v>
      </c>
      <c r="W116" s="171">
        <f>$E116*(1+'Growth rates'!X115)</f>
        <v>67289911448.461426</v>
      </c>
      <c r="X116" s="171">
        <f>$E116*(1+'Growth rates'!Y115)</f>
        <v>66564092670.230743</v>
      </c>
      <c r="Y116" s="171">
        <f>$E116*(1+'Growth rates'!Z115)</f>
        <v>66536595655.819542</v>
      </c>
      <c r="Z116" s="171">
        <f>$E116*(1+'Growth rates'!AA115)</f>
        <v>66471950341.65284</v>
      </c>
      <c r="AA116" s="171">
        <f>$E116*(1+'Growth rates'!AB115)</f>
        <v>65682181354.903252</v>
      </c>
      <c r="AB116" s="171">
        <f>$E116*(1+'Growth rates'!AC115)</f>
        <v>65394067442.437294</v>
      </c>
      <c r="AC116" s="171">
        <f>$E116*(1+'Growth rates'!AD115)</f>
        <v>65244449028.453232</v>
      </c>
      <c r="AD116" s="171">
        <f>$E116*(1+'Growth rates'!AE115)</f>
        <v>65185833972.123337</v>
      </c>
      <c r="AE116" s="171">
        <f>$E116*(1+'Growth rates'!AF115)</f>
        <v>64855994280.718193</v>
      </c>
      <c r="AF116" s="171">
        <f>$E116*(1+'Growth rates'!AG115)</f>
        <v>64714322930.121849</v>
      </c>
      <c r="AG116" s="171">
        <f>$E116*(1+'Growth rates'!AH115)</f>
        <v>64528262168.253426</v>
      </c>
      <c r="AH116" s="171">
        <f>$E116*(1+'Growth rates'!AI115)</f>
        <v>64342201406.385002</v>
      </c>
      <c r="AI116" s="171">
        <f>$E116*(1+'Growth rates'!AJ115)</f>
        <v>64156140644.516579</v>
      </c>
      <c r="AJ116" s="171">
        <f>$E116*(1+'Growth rates'!AK115)</f>
        <v>63970079882.648155</v>
      </c>
    </row>
    <row r="117" spans="1:36" x14ac:dyDescent="0.25">
      <c r="A117" s="45" t="s">
        <v>1543</v>
      </c>
      <c r="B117" s="45" t="s">
        <v>599</v>
      </c>
      <c r="C117" s="29" t="s">
        <v>1156</v>
      </c>
      <c r="D117" s="46" t="s">
        <v>61</v>
      </c>
      <c r="E117" s="331">
        <f>'CARB heat data summary'!C126</f>
        <v>0</v>
      </c>
      <c r="F117" s="171">
        <f>$E117*(1+'Growth rates'!G116)</f>
        <v>0</v>
      </c>
      <c r="G117" s="171">
        <f>$E117*(1+'Growth rates'!H116)</f>
        <v>0</v>
      </c>
      <c r="H117" s="171">
        <f>$E117*(1+'Growth rates'!I116)</f>
        <v>0</v>
      </c>
      <c r="I117" s="171">
        <f>$E117*(1+'Growth rates'!J116)</f>
        <v>0</v>
      </c>
      <c r="J117" s="171">
        <f>$E117*(1+'Growth rates'!K116)</f>
        <v>0</v>
      </c>
      <c r="K117" s="171">
        <f>$E117*(1+'Growth rates'!L116)</f>
        <v>0</v>
      </c>
      <c r="L117" s="171">
        <f>$E117*(1+'Growth rates'!M116)</f>
        <v>0</v>
      </c>
      <c r="M117" s="171">
        <f>$E117*(1+'Growth rates'!N116)</f>
        <v>0</v>
      </c>
      <c r="N117" s="171">
        <f>$E117*(1+'Growth rates'!O116)</f>
        <v>0</v>
      </c>
      <c r="O117" s="171">
        <f>$E117*(1+'Growth rates'!P116)</f>
        <v>0</v>
      </c>
      <c r="P117" s="171">
        <f>$E117*(1+'Growth rates'!Q116)</f>
        <v>0</v>
      </c>
      <c r="Q117" s="171">
        <f>$E117*(1+'Growth rates'!R116)</f>
        <v>0</v>
      </c>
      <c r="R117" s="171">
        <f>$E117*(1+'Growth rates'!S116)</f>
        <v>0</v>
      </c>
      <c r="S117" s="171">
        <f>$E117*(1+'Growth rates'!T116)</f>
        <v>0</v>
      </c>
      <c r="T117" s="171">
        <f>$E117*(1+'Growth rates'!U116)</f>
        <v>0</v>
      </c>
      <c r="U117" s="171">
        <f>$E117*(1+'Growth rates'!V116)</f>
        <v>0</v>
      </c>
      <c r="V117" s="171">
        <f>$E117*(1+'Growth rates'!W116)</f>
        <v>0</v>
      </c>
      <c r="W117" s="171">
        <f>$E117*(1+'Growth rates'!X116)</f>
        <v>0</v>
      </c>
      <c r="X117" s="171">
        <f>$E117*(1+'Growth rates'!Y116)</f>
        <v>0</v>
      </c>
      <c r="Y117" s="171">
        <f>$E117*(1+'Growth rates'!Z116)</f>
        <v>0</v>
      </c>
      <c r="Z117" s="171">
        <f>$E117*(1+'Growth rates'!AA116)</f>
        <v>0</v>
      </c>
      <c r="AA117" s="171">
        <f>$E117*(1+'Growth rates'!AB116)</f>
        <v>0</v>
      </c>
      <c r="AB117" s="171">
        <f>$E117*(1+'Growth rates'!AC116)</f>
        <v>0</v>
      </c>
      <c r="AC117" s="171">
        <f>$E117*(1+'Growth rates'!AD116)</f>
        <v>0</v>
      </c>
      <c r="AD117" s="171">
        <f>$E117*(1+'Growth rates'!AE116)</f>
        <v>0</v>
      </c>
      <c r="AE117" s="171">
        <f>$E117*(1+'Growth rates'!AF116)</f>
        <v>0</v>
      </c>
      <c r="AF117" s="171">
        <f>$E117*(1+'Growth rates'!AG116)</f>
        <v>0</v>
      </c>
      <c r="AG117" s="171">
        <f>$E117*(1+'Growth rates'!AH116)</f>
        <v>0</v>
      </c>
      <c r="AH117" s="171">
        <f>$E117*(1+'Growth rates'!AI116)</f>
        <v>0</v>
      </c>
      <c r="AI117" s="171">
        <f>$E117*(1+'Growth rates'!AJ116)</f>
        <v>0</v>
      </c>
      <c r="AJ117" s="171">
        <f>$E117*(1+'Growth rates'!AK116)</f>
        <v>0</v>
      </c>
    </row>
    <row r="118" spans="1:36" x14ac:dyDescent="0.25">
      <c r="A118" s="45" t="s">
        <v>1543</v>
      </c>
      <c r="B118" s="45" t="s">
        <v>599</v>
      </c>
      <c r="C118" s="29" t="s">
        <v>1156</v>
      </c>
      <c r="D118" s="46" t="s">
        <v>62</v>
      </c>
      <c r="E118" s="331">
        <f>'CARB heat data summary'!C127</f>
        <v>0</v>
      </c>
      <c r="F118" s="171">
        <f>$E118*(1+'Growth rates'!G117)</f>
        <v>0</v>
      </c>
      <c r="G118" s="171">
        <f>$E118*(1+'Growth rates'!H117)</f>
        <v>0</v>
      </c>
      <c r="H118" s="171">
        <f>$E118*(1+'Growth rates'!I117)</f>
        <v>0</v>
      </c>
      <c r="I118" s="171">
        <f>$E118*(1+'Growth rates'!J117)</f>
        <v>0</v>
      </c>
      <c r="J118" s="171">
        <f>$E118*(1+'Growth rates'!K117)</f>
        <v>0</v>
      </c>
      <c r="K118" s="171">
        <f>$E118*(1+'Growth rates'!L117)</f>
        <v>0</v>
      </c>
      <c r="L118" s="171">
        <f>$E118*(1+'Growth rates'!M117)</f>
        <v>0</v>
      </c>
      <c r="M118" s="171">
        <f>$E118*(1+'Growth rates'!N117)</f>
        <v>0</v>
      </c>
      <c r="N118" s="171">
        <f>$E118*(1+'Growth rates'!O117)</f>
        <v>0</v>
      </c>
      <c r="O118" s="171">
        <f>$E118*(1+'Growth rates'!P117)</f>
        <v>0</v>
      </c>
      <c r="P118" s="171">
        <f>$E118*(1+'Growth rates'!Q117)</f>
        <v>0</v>
      </c>
      <c r="Q118" s="171">
        <f>$E118*(1+'Growth rates'!R117)</f>
        <v>0</v>
      </c>
      <c r="R118" s="171">
        <f>$E118*(1+'Growth rates'!S117)</f>
        <v>0</v>
      </c>
      <c r="S118" s="171">
        <f>$E118*(1+'Growth rates'!T117)</f>
        <v>0</v>
      </c>
      <c r="T118" s="171">
        <f>$E118*(1+'Growth rates'!U117)</f>
        <v>0</v>
      </c>
      <c r="U118" s="171">
        <f>$E118*(1+'Growth rates'!V117)</f>
        <v>0</v>
      </c>
      <c r="V118" s="171">
        <f>$E118*(1+'Growth rates'!W117)</f>
        <v>0</v>
      </c>
      <c r="W118" s="171">
        <f>$E118*(1+'Growth rates'!X117)</f>
        <v>0</v>
      </c>
      <c r="X118" s="171">
        <f>$E118*(1+'Growth rates'!Y117)</f>
        <v>0</v>
      </c>
      <c r="Y118" s="171">
        <f>$E118*(1+'Growth rates'!Z117)</f>
        <v>0</v>
      </c>
      <c r="Z118" s="171">
        <f>$E118*(1+'Growth rates'!AA117)</f>
        <v>0</v>
      </c>
      <c r="AA118" s="171">
        <f>$E118*(1+'Growth rates'!AB117)</f>
        <v>0</v>
      </c>
      <c r="AB118" s="171">
        <f>$E118*(1+'Growth rates'!AC117)</f>
        <v>0</v>
      </c>
      <c r="AC118" s="171">
        <f>$E118*(1+'Growth rates'!AD117)</f>
        <v>0</v>
      </c>
      <c r="AD118" s="171">
        <f>$E118*(1+'Growth rates'!AE117)</f>
        <v>0</v>
      </c>
      <c r="AE118" s="171">
        <f>$E118*(1+'Growth rates'!AF117)</f>
        <v>0</v>
      </c>
      <c r="AF118" s="171">
        <f>$E118*(1+'Growth rates'!AG117)</f>
        <v>0</v>
      </c>
      <c r="AG118" s="171">
        <f>$E118*(1+'Growth rates'!AH117)</f>
        <v>0</v>
      </c>
      <c r="AH118" s="171">
        <f>$E118*(1+'Growth rates'!AI117)</f>
        <v>0</v>
      </c>
      <c r="AI118" s="171">
        <f>$E118*(1+'Growth rates'!AJ117)</f>
        <v>0</v>
      </c>
      <c r="AJ118" s="171">
        <f>$E118*(1+'Growth rates'!AK117)</f>
        <v>0</v>
      </c>
    </row>
    <row r="119" spans="1:36" x14ac:dyDescent="0.25">
      <c r="A119" s="45" t="s">
        <v>1543</v>
      </c>
      <c r="B119" s="45" t="s">
        <v>599</v>
      </c>
      <c r="C119" s="29" t="s">
        <v>1156</v>
      </c>
      <c r="D119" s="46" t="s">
        <v>63</v>
      </c>
      <c r="E119" s="331">
        <f>'CARB heat data summary'!C128</f>
        <v>0</v>
      </c>
      <c r="F119" s="171">
        <f>$E119*(1+'Growth rates'!G118)</f>
        <v>0</v>
      </c>
      <c r="G119" s="171">
        <f>$E119*(1+'Growth rates'!H118)</f>
        <v>0</v>
      </c>
      <c r="H119" s="171">
        <f>$E119*(1+'Growth rates'!I118)</f>
        <v>0</v>
      </c>
      <c r="I119" s="171">
        <f>$E119*(1+'Growth rates'!J118)</f>
        <v>0</v>
      </c>
      <c r="J119" s="171">
        <f>$E119*(1+'Growth rates'!K118)</f>
        <v>0</v>
      </c>
      <c r="K119" s="171">
        <f>$E119*(1+'Growth rates'!L118)</f>
        <v>0</v>
      </c>
      <c r="L119" s="171">
        <f>$E119*(1+'Growth rates'!M118)</f>
        <v>0</v>
      </c>
      <c r="M119" s="171">
        <f>$E119*(1+'Growth rates'!N118)</f>
        <v>0</v>
      </c>
      <c r="N119" s="171">
        <f>$E119*(1+'Growth rates'!O118)</f>
        <v>0</v>
      </c>
      <c r="O119" s="171">
        <f>$E119*(1+'Growth rates'!P118)</f>
        <v>0</v>
      </c>
      <c r="P119" s="171">
        <f>$E119*(1+'Growth rates'!Q118)</f>
        <v>0</v>
      </c>
      <c r="Q119" s="171">
        <f>$E119*(1+'Growth rates'!R118)</f>
        <v>0</v>
      </c>
      <c r="R119" s="171">
        <f>$E119*(1+'Growth rates'!S118)</f>
        <v>0</v>
      </c>
      <c r="S119" s="171">
        <f>$E119*(1+'Growth rates'!T118)</f>
        <v>0</v>
      </c>
      <c r="T119" s="171">
        <f>$E119*(1+'Growth rates'!U118)</f>
        <v>0</v>
      </c>
      <c r="U119" s="171">
        <f>$E119*(1+'Growth rates'!V118)</f>
        <v>0</v>
      </c>
      <c r="V119" s="171">
        <f>$E119*(1+'Growth rates'!W118)</f>
        <v>0</v>
      </c>
      <c r="W119" s="171">
        <f>$E119*(1+'Growth rates'!X118)</f>
        <v>0</v>
      </c>
      <c r="X119" s="171">
        <f>$E119*(1+'Growth rates'!Y118)</f>
        <v>0</v>
      </c>
      <c r="Y119" s="171">
        <f>$E119*(1+'Growth rates'!Z118)</f>
        <v>0</v>
      </c>
      <c r="Z119" s="171">
        <f>$E119*(1+'Growth rates'!AA118)</f>
        <v>0</v>
      </c>
      <c r="AA119" s="171">
        <f>$E119*(1+'Growth rates'!AB118)</f>
        <v>0</v>
      </c>
      <c r="AB119" s="171">
        <f>$E119*(1+'Growth rates'!AC118)</f>
        <v>0</v>
      </c>
      <c r="AC119" s="171">
        <f>$E119*(1+'Growth rates'!AD118)</f>
        <v>0</v>
      </c>
      <c r="AD119" s="171">
        <f>$E119*(1+'Growth rates'!AE118)</f>
        <v>0</v>
      </c>
      <c r="AE119" s="171">
        <f>$E119*(1+'Growth rates'!AF118)</f>
        <v>0</v>
      </c>
      <c r="AF119" s="171">
        <f>$E119*(1+'Growth rates'!AG118)</f>
        <v>0</v>
      </c>
      <c r="AG119" s="171">
        <f>$E119*(1+'Growth rates'!AH118)</f>
        <v>0</v>
      </c>
      <c r="AH119" s="171">
        <f>$E119*(1+'Growth rates'!AI118)</f>
        <v>0</v>
      </c>
      <c r="AI119" s="171">
        <f>$E119*(1+'Growth rates'!AJ118)</f>
        <v>0</v>
      </c>
      <c r="AJ119" s="171">
        <f>$E119*(1+'Growth rates'!AK118)</f>
        <v>0</v>
      </c>
    </row>
    <row r="120" spans="1:36" x14ac:dyDescent="0.25">
      <c r="A120" s="45" t="s">
        <v>1543</v>
      </c>
      <c r="B120" s="45" t="s">
        <v>599</v>
      </c>
      <c r="C120" s="29" t="s">
        <v>1156</v>
      </c>
      <c r="D120" s="46" t="s">
        <v>64</v>
      </c>
      <c r="E120" s="331">
        <f>'CARB heat data summary'!C129</f>
        <v>2040374235858.9934</v>
      </c>
      <c r="F120" s="171">
        <f>$E120*(1+'Growth rates'!G119)</f>
        <v>1732269111586.3945</v>
      </c>
      <c r="G120" s="171">
        <f>$E120*(1+'Growth rates'!H119)</f>
        <v>1698399473581.6614</v>
      </c>
      <c r="H120" s="171">
        <f>$E120*(1+'Growth rates'!I119)</f>
        <v>1664529835576.9282</v>
      </c>
      <c r="I120" s="171">
        <f>$E120*(1+'Growth rates'!J119)</f>
        <v>1630660197572.1948</v>
      </c>
      <c r="J120" s="171">
        <f>$E120*(1+'Growth rates'!K119)</f>
        <v>1596790559567.4617</v>
      </c>
      <c r="K120" s="171">
        <f>$E120*(1+'Growth rates'!L119)</f>
        <v>1562920921562.7285</v>
      </c>
      <c r="L120" s="171">
        <f>$E120*(1+'Growth rates'!M119)</f>
        <v>1529051283557.9949</v>
      </c>
      <c r="M120" s="171">
        <f>$E120*(1+'Growth rates'!N119)</f>
        <v>1495181645553.2617</v>
      </c>
      <c r="N120" s="171">
        <f>$E120*(1+'Growth rates'!O119)</f>
        <v>1461312007548.5286</v>
      </c>
      <c r="O120" s="171">
        <f>$E120*(1+'Growth rates'!P119)</f>
        <v>1427442369543.7954</v>
      </c>
      <c r="P120" s="171">
        <f>$E120*(1+'Growth rates'!Q119)</f>
        <v>1393572731539.0623</v>
      </c>
      <c r="Q120" s="171">
        <f>$E120*(1+'Growth rates'!R119)</f>
        <v>1359703093534.3291</v>
      </c>
      <c r="R120" s="171">
        <f>$E120*(1+'Growth rates'!S119)</f>
        <v>1325833455529.5957</v>
      </c>
      <c r="S120" s="171">
        <f>$E120*(1+'Growth rates'!T119)</f>
        <v>1291963817524.8625</v>
      </c>
      <c r="T120" s="171">
        <f>$E120*(1+'Growth rates'!U119)</f>
        <v>1258094179520.1294</v>
      </c>
      <c r="U120" s="171">
        <f>$E120*(1+'Growth rates'!V119)</f>
        <v>1224224541515.3962</v>
      </c>
      <c r="V120" s="171">
        <f>$E120*(1+'Growth rates'!W119)</f>
        <v>1224224541515.3962</v>
      </c>
      <c r="W120" s="171">
        <f>$E120*(1+'Growth rates'!X119)</f>
        <v>1224224541515.3962</v>
      </c>
      <c r="X120" s="171">
        <f>$E120*(1+'Growth rates'!Y119)</f>
        <v>1224224541515.3962</v>
      </c>
      <c r="Y120" s="171">
        <f>$E120*(1+'Growth rates'!Z119)</f>
        <v>1224224541515.3962</v>
      </c>
      <c r="Z120" s="171">
        <f>$E120*(1+'Growth rates'!AA119)</f>
        <v>1224224541515.3962</v>
      </c>
      <c r="AA120" s="171">
        <f>$E120*(1+'Growth rates'!AB119)</f>
        <v>1224224541515.3962</v>
      </c>
      <c r="AB120" s="171">
        <f>$E120*(1+'Growth rates'!AC119)</f>
        <v>1224224541515.3962</v>
      </c>
      <c r="AC120" s="171">
        <f>$E120*(1+'Growth rates'!AD119)</f>
        <v>1224224541515.3962</v>
      </c>
      <c r="AD120" s="171">
        <f>$E120*(1+'Growth rates'!AE119)</f>
        <v>1224224541515.3962</v>
      </c>
      <c r="AE120" s="171">
        <f>$E120*(1+'Growth rates'!AF119)</f>
        <v>1224224541515.3962</v>
      </c>
      <c r="AF120" s="171">
        <f>$E120*(1+'Growth rates'!AG119)</f>
        <v>1224224541515.3962</v>
      </c>
      <c r="AG120" s="171">
        <f>$E120*(1+'Growth rates'!AH119)</f>
        <v>1224224541515.3962</v>
      </c>
      <c r="AH120" s="171">
        <f>$E120*(1+'Growth rates'!AI119)</f>
        <v>1224224541515.3962</v>
      </c>
      <c r="AI120" s="171">
        <f>$E120*(1+'Growth rates'!AJ119)</f>
        <v>1224224541515.3962</v>
      </c>
      <c r="AJ120" s="171">
        <f>$E120*(1+'Growth rates'!AK119)</f>
        <v>1224224541515.3962</v>
      </c>
    </row>
    <row r="121" spans="1:36" x14ac:dyDescent="0.25">
      <c r="A121" s="45" t="s">
        <v>1543</v>
      </c>
      <c r="B121" s="45" t="s">
        <v>599</v>
      </c>
      <c r="C121" s="29" t="s">
        <v>1156</v>
      </c>
      <c r="D121" s="315" t="s">
        <v>65</v>
      </c>
      <c r="E121" s="331">
        <f>'CARB heat data summary'!C130</f>
        <v>0</v>
      </c>
      <c r="F121" s="171">
        <f>$E121*(1+'Growth rates'!G120)</f>
        <v>0</v>
      </c>
      <c r="G121" s="171">
        <f>$E121*(1+'Growth rates'!H120)</f>
        <v>0</v>
      </c>
      <c r="H121" s="171">
        <f>$E121*(1+'Growth rates'!I120)</f>
        <v>0</v>
      </c>
      <c r="I121" s="171">
        <f>$E121*(1+'Growth rates'!J120)</f>
        <v>0</v>
      </c>
      <c r="J121" s="171">
        <f>$E121*(1+'Growth rates'!K120)</f>
        <v>0</v>
      </c>
      <c r="K121" s="171">
        <f>$E121*(1+'Growth rates'!L120)</f>
        <v>0</v>
      </c>
      <c r="L121" s="171">
        <f>$E121*(1+'Growth rates'!M120)</f>
        <v>0</v>
      </c>
      <c r="M121" s="171">
        <f>$E121*(1+'Growth rates'!N120)</f>
        <v>0</v>
      </c>
      <c r="N121" s="171">
        <f>$E121*(1+'Growth rates'!O120)</f>
        <v>0</v>
      </c>
      <c r="O121" s="171">
        <f>$E121*(1+'Growth rates'!P120)</f>
        <v>0</v>
      </c>
      <c r="P121" s="171">
        <f>$E121*(1+'Growth rates'!Q120)</f>
        <v>0</v>
      </c>
      <c r="Q121" s="171">
        <f>$E121*(1+'Growth rates'!R120)</f>
        <v>0</v>
      </c>
      <c r="R121" s="171">
        <f>$E121*(1+'Growth rates'!S120)</f>
        <v>0</v>
      </c>
      <c r="S121" s="171">
        <f>$E121*(1+'Growth rates'!T120)</f>
        <v>0</v>
      </c>
      <c r="T121" s="171">
        <f>$E121*(1+'Growth rates'!U120)</f>
        <v>0</v>
      </c>
      <c r="U121" s="171">
        <f>$E121*(1+'Growth rates'!V120)</f>
        <v>0</v>
      </c>
      <c r="V121" s="171">
        <f>$E121*(1+'Growth rates'!W120)</f>
        <v>0</v>
      </c>
      <c r="W121" s="171">
        <f>$E121*(1+'Growth rates'!X120)</f>
        <v>0</v>
      </c>
      <c r="X121" s="171">
        <f>$E121*(1+'Growth rates'!Y120)</f>
        <v>0</v>
      </c>
      <c r="Y121" s="171">
        <f>$E121*(1+'Growth rates'!Z120)</f>
        <v>0</v>
      </c>
      <c r="Z121" s="171">
        <f>$E121*(1+'Growth rates'!AA120)</f>
        <v>0</v>
      </c>
      <c r="AA121" s="171">
        <f>$E121*(1+'Growth rates'!AB120)</f>
        <v>0</v>
      </c>
      <c r="AB121" s="171">
        <f>$E121*(1+'Growth rates'!AC120)</f>
        <v>0</v>
      </c>
      <c r="AC121" s="171">
        <f>$E121*(1+'Growth rates'!AD120)</f>
        <v>0</v>
      </c>
      <c r="AD121" s="171">
        <f>$E121*(1+'Growth rates'!AE120)</f>
        <v>0</v>
      </c>
      <c r="AE121" s="171">
        <f>$E121*(1+'Growth rates'!AF120)</f>
        <v>0</v>
      </c>
      <c r="AF121" s="171">
        <f>$E121*(1+'Growth rates'!AG120)</f>
        <v>0</v>
      </c>
      <c r="AG121" s="171">
        <f>$E121*(1+'Growth rates'!AH120)</f>
        <v>0</v>
      </c>
      <c r="AH121" s="171">
        <f>$E121*(1+'Growth rates'!AI120)</f>
        <v>0</v>
      </c>
      <c r="AI121" s="171">
        <f>$E121*(1+'Growth rates'!AJ120)</f>
        <v>0</v>
      </c>
      <c r="AJ121" s="171">
        <f>$E121*(1+'Growth rates'!AK120)</f>
        <v>0</v>
      </c>
    </row>
    <row r="122" spans="1:36" x14ac:dyDescent="0.25">
      <c r="A122" s="45" t="s">
        <v>1543</v>
      </c>
      <c r="B122" s="45" t="s">
        <v>599</v>
      </c>
      <c r="C122" s="29" t="s">
        <v>1156</v>
      </c>
      <c r="D122" s="46" t="s">
        <v>66</v>
      </c>
      <c r="E122" s="331">
        <f>'CARB heat data summary'!C131</f>
        <v>0</v>
      </c>
      <c r="F122" s="171">
        <f>$E122*(1+'Growth rates'!G121)</f>
        <v>0</v>
      </c>
      <c r="G122" s="171">
        <f>$E122*(1+'Growth rates'!H121)</f>
        <v>0</v>
      </c>
      <c r="H122" s="171">
        <f>$E122*(1+'Growth rates'!I121)</f>
        <v>0</v>
      </c>
      <c r="I122" s="171">
        <f>$E122*(1+'Growth rates'!J121)</f>
        <v>0</v>
      </c>
      <c r="J122" s="171">
        <f>$E122*(1+'Growth rates'!K121)</f>
        <v>0</v>
      </c>
      <c r="K122" s="171">
        <f>$E122*(1+'Growth rates'!L121)</f>
        <v>0</v>
      </c>
      <c r="L122" s="171">
        <f>$E122*(1+'Growth rates'!M121)</f>
        <v>0</v>
      </c>
      <c r="M122" s="171">
        <f>$E122*(1+'Growth rates'!N121)</f>
        <v>0</v>
      </c>
      <c r="N122" s="171">
        <f>$E122*(1+'Growth rates'!O121)</f>
        <v>0</v>
      </c>
      <c r="O122" s="171">
        <f>$E122*(1+'Growth rates'!P121)</f>
        <v>0</v>
      </c>
      <c r="P122" s="171">
        <f>$E122*(1+'Growth rates'!Q121)</f>
        <v>0</v>
      </c>
      <c r="Q122" s="171">
        <f>$E122*(1+'Growth rates'!R121)</f>
        <v>0</v>
      </c>
      <c r="R122" s="171">
        <f>$E122*(1+'Growth rates'!S121)</f>
        <v>0</v>
      </c>
      <c r="S122" s="171">
        <f>$E122*(1+'Growth rates'!T121)</f>
        <v>0</v>
      </c>
      <c r="T122" s="171">
        <f>$E122*(1+'Growth rates'!U121)</f>
        <v>0</v>
      </c>
      <c r="U122" s="171">
        <f>$E122*(1+'Growth rates'!V121)</f>
        <v>0</v>
      </c>
      <c r="V122" s="171">
        <f>$E122*(1+'Growth rates'!W121)</f>
        <v>0</v>
      </c>
      <c r="W122" s="171">
        <f>$E122*(1+'Growth rates'!X121)</f>
        <v>0</v>
      </c>
      <c r="X122" s="171">
        <f>$E122*(1+'Growth rates'!Y121)</f>
        <v>0</v>
      </c>
      <c r="Y122" s="171">
        <f>$E122*(1+'Growth rates'!Z121)</f>
        <v>0</v>
      </c>
      <c r="Z122" s="171">
        <f>$E122*(1+'Growth rates'!AA121)</f>
        <v>0</v>
      </c>
      <c r="AA122" s="171">
        <f>$E122*(1+'Growth rates'!AB121)</f>
        <v>0</v>
      </c>
      <c r="AB122" s="171">
        <f>$E122*(1+'Growth rates'!AC121)</f>
        <v>0</v>
      </c>
      <c r="AC122" s="171">
        <f>$E122*(1+'Growth rates'!AD121)</f>
        <v>0</v>
      </c>
      <c r="AD122" s="171">
        <f>$E122*(1+'Growth rates'!AE121)</f>
        <v>0</v>
      </c>
      <c r="AE122" s="171">
        <f>$E122*(1+'Growth rates'!AF121)</f>
        <v>0</v>
      </c>
      <c r="AF122" s="171">
        <f>$E122*(1+'Growth rates'!AG121)</f>
        <v>0</v>
      </c>
      <c r="AG122" s="171">
        <f>$E122*(1+'Growth rates'!AH121)</f>
        <v>0</v>
      </c>
      <c r="AH122" s="171">
        <f>$E122*(1+'Growth rates'!AI121)</f>
        <v>0</v>
      </c>
      <c r="AI122" s="171">
        <f>$E122*(1+'Growth rates'!AJ121)</f>
        <v>0</v>
      </c>
      <c r="AJ122" s="171">
        <f>$E122*(1+'Growth rates'!AK121)</f>
        <v>0</v>
      </c>
    </row>
    <row r="123" spans="1:36" x14ac:dyDescent="0.25">
      <c r="A123" s="45" t="s">
        <v>1543</v>
      </c>
      <c r="B123" s="45" t="s">
        <v>599</v>
      </c>
      <c r="C123" s="29" t="s">
        <v>1156</v>
      </c>
      <c r="D123" s="46" t="s">
        <v>67</v>
      </c>
      <c r="E123" s="331">
        <f>'CARB heat data summary'!C132</f>
        <v>0</v>
      </c>
      <c r="F123" s="171">
        <f>$E123*(1+'Growth rates'!G122)</f>
        <v>0</v>
      </c>
      <c r="G123" s="171">
        <f>$E123*(1+'Growth rates'!H122)</f>
        <v>0</v>
      </c>
      <c r="H123" s="171">
        <f>$E123*(1+'Growth rates'!I122)</f>
        <v>0</v>
      </c>
      <c r="I123" s="171">
        <f>$E123*(1+'Growth rates'!J122)</f>
        <v>0</v>
      </c>
      <c r="J123" s="171">
        <f>$E123*(1+'Growth rates'!K122)</f>
        <v>0</v>
      </c>
      <c r="K123" s="171">
        <f>$E123*(1+'Growth rates'!L122)</f>
        <v>0</v>
      </c>
      <c r="L123" s="171">
        <f>$E123*(1+'Growth rates'!M122)</f>
        <v>0</v>
      </c>
      <c r="M123" s="171">
        <f>$E123*(1+'Growth rates'!N122)</f>
        <v>0</v>
      </c>
      <c r="N123" s="171">
        <f>$E123*(1+'Growth rates'!O122)</f>
        <v>0</v>
      </c>
      <c r="O123" s="171">
        <f>$E123*(1+'Growth rates'!P122)</f>
        <v>0</v>
      </c>
      <c r="P123" s="171">
        <f>$E123*(1+'Growth rates'!Q122)</f>
        <v>0</v>
      </c>
      <c r="Q123" s="171">
        <f>$E123*(1+'Growth rates'!R122)</f>
        <v>0</v>
      </c>
      <c r="R123" s="171">
        <f>$E123*(1+'Growth rates'!S122)</f>
        <v>0</v>
      </c>
      <c r="S123" s="171">
        <f>$E123*(1+'Growth rates'!T122)</f>
        <v>0</v>
      </c>
      <c r="T123" s="171">
        <f>$E123*(1+'Growth rates'!U122)</f>
        <v>0</v>
      </c>
      <c r="U123" s="171">
        <f>$E123*(1+'Growth rates'!V122)</f>
        <v>0</v>
      </c>
      <c r="V123" s="171">
        <f>$E123*(1+'Growth rates'!W122)</f>
        <v>0</v>
      </c>
      <c r="W123" s="171">
        <f>$E123*(1+'Growth rates'!X122)</f>
        <v>0</v>
      </c>
      <c r="X123" s="171">
        <f>$E123*(1+'Growth rates'!Y122)</f>
        <v>0</v>
      </c>
      <c r="Y123" s="171">
        <f>$E123*(1+'Growth rates'!Z122)</f>
        <v>0</v>
      </c>
      <c r="Z123" s="171">
        <f>$E123*(1+'Growth rates'!AA122)</f>
        <v>0</v>
      </c>
      <c r="AA123" s="171">
        <f>$E123*(1+'Growth rates'!AB122)</f>
        <v>0</v>
      </c>
      <c r="AB123" s="171">
        <f>$E123*(1+'Growth rates'!AC122)</f>
        <v>0</v>
      </c>
      <c r="AC123" s="171">
        <f>$E123*(1+'Growth rates'!AD122)</f>
        <v>0</v>
      </c>
      <c r="AD123" s="171">
        <f>$E123*(1+'Growth rates'!AE122)</f>
        <v>0</v>
      </c>
      <c r="AE123" s="171">
        <f>$E123*(1+'Growth rates'!AF122)</f>
        <v>0</v>
      </c>
      <c r="AF123" s="171">
        <f>$E123*(1+'Growth rates'!AG122)</f>
        <v>0</v>
      </c>
      <c r="AG123" s="171">
        <f>$E123*(1+'Growth rates'!AH122)</f>
        <v>0</v>
      </c>
      <c r="AH123" s="171">
        <f>$E123*(1+'Growth rates'!AI122)</f>
        <v>0</v>
      </c>
      <c r="AI123" s="171">
        <f>$E123*(1+'Growth rates'!AJ122)</f>
        <v>0</v>
      </c>
      <c r="AJ123" s="171">
        <f>$E123*(1+'Growth rates'!AK122)</f>
        <v>0</v>
      </c>
    </row>
    <row r="124" spans="1:36" x14ac:dyDescent="0.25">
      <c r="A124" s="45" t="s">
        <v>1543</v>
      </c>
      <c r="B124" s="45" t="s">
        <v>599</v>
      </c>
      <c r="C124" s="29" t="s">
        <v>1156</v>
      </c>
      <c r="D124" s="198" t="s">
        <v>68</v>
      </c>
      <c r="E124" s="331">
        <f>'CARB heat data summary'!C133</f>
        <v>0</v>
      </c>
      <c r="F124" s="171">
        <f>$E124*(1+'Growth rates'!G123)</f>
        <v>0</v>
      </c>
      <c r="G124" s="171">
        <f>$E124*(1+'Growth rates'!H123)</f>
        <v>0</v>
      </c>
      <c r="H124" s="171">
        <f>$E124*(1+'Growth rates'!I123)</f>
        <v>0</v>
      </c>
      <c r="I124" s="171">
        <f>$E124*(1+'Growth rates'!J123)</f>
        <v>0</v>
      </c>
      <c r="J124" s="171">
        <f>$E124*(1+'Growth rates'!K123)</f>
        <v>0</v>
      </c>
      <c r="K124" s="171">
        <f>$E124*(1+'Growth rates'!L123)</f>
        <v>0</v>
      </c>
      <c r="L124" s="171">
        <f>$E124*(1+'Growth rates'!M123)</f>
        <v>0</v>
      </c>
      <c r="M124" s="171">
        <f>$E124*(1+'Growth rates'!N123)</f>
        <v>0</v>
      </c>
      <c r="N124" s="171">
        <f>$E124*(1+'Growth rates'!O123)</f>
        <v>0</v>
      </c>
      <c r="O124" s="171">
        <f>$E124*(1+'Growth rates'!P123)</f>
        <v>0</v>
      </c>
      <c r="P124" s="171">
        <f>$E124*(1+'Growth rates'!Q123)</f>
        <v>0</v>
      </c>
      <c r="Q124" s="171">
        <f>$E124*(1+'Growth rates'!R123)</f>
        <v>0</v>
      </c>
      <c r="R124" s="171">
        <f>$E124*(1+'Growth rates'!S123)</f>
        <v>0</v>
      </c>
      <c r="S124" s="171">
        <f>$E124*(1+'Growth rates'!T123)</f>
        <v>0</v>
      </c>
      <c r="T124" s="171">
        <f>$E124*(1+'Growth rates'!U123)</f>
        <v>0</v>
      </c>
      <c r="U124" s="171">
        <f>$E124*(1+'Growth rates'!V123)</f>
        <v>0</v>
      </c>
      <c r="V124" s="171">
        <f>$E124*(1+'Growth rates'!W123)</f>
        <v>0</v>
      </c>
      <c r="W124" s="171">
        <f>$E124*(1+'Growth rates'!X123)</f>
        <v>0</v>
      </c>
      <c r="X124" s="171">
        <f>$E124*(1+'Growth rates'!Y123)</f>
        <v>0</v>
      </c>
      <c r="Y124" s="171">
        <f>$E124*(1+'Growth rates'!Z123)</f>
        <v>0</v>
      </c>
      <c r="Z124" s="171">
        <f>$E124*(1+'Growth rates'!AA123)</f>
        <v>0</v>
      </c>
      <c r="AA124" s="171">
        <f>$E124*(1+'Growth rates'!AB123)</f>
        <v>0</v>
      </c>
      <c r="AB124" s="171">
        <f>$E124*(1+'Growth rates'!AC123)</f>
        <v>0</v>
      </c>
      <c r="AC124" s="171">
        <f>$E124*(1+'Growth rates'!AD123)</f>
        <v>0</v>
      </c>
      <c r="AD124" s="171">
        <f>$E124*(1+'Growth rates'!AE123)</f>
        <v>0</v>
      </c>
      <c r="AE124" s="171">
        <f>$E124*(1+'Growth rates'!AF123)</f>
        <v>0</v>
      </c>
      <c r="AF124" s="171">
        <f>$E124*(1+'Growth rates'!AG123)</f>
        <v>0</v>
      </c>
      <c r="AG124" s="171">
        <f>$E124*(1+'Growth rates'!AH123)</f>
        <v>0</v>
      </c>
      <c r="AH124" s="171">
        <f>$E124*(1+'Growth rates'!AI123)</f>
        <v>0</v>
      </c>
      <c r="AI124" s="171">
        <f>$E124*(1+'Growth rates'!AJ123)</f>
        <v>0</v>
      </c>
      <c r="AJ124" s="171">
        <f>$E124*(1+'Growth rates'!AK123)</f>
        <v>0</v>
      </c>
    </row>
    <row r="125" spans="1:36" x14ac:dyDescent="0.25">
      <c r="A125" s="45" t="s">
        <v>1543</v>
      </c>
      <c r="B125" s="45" t="s">
        <v>599</v>
      </c>
      <c r="C125" s="29" t="s">
        <v>1156</v>
      </c>
      <c r="D125" s="46" t="s">
        <v>69</v>
      </c>
      <c r="E125" s="331">
        <f>'CARB heat data summary'!C134</f>
        <v>0</v>
      </c>
      <c r="F125" s="171">
        <f>$E125*(1+'Growth rates'!G124)</f>
        <v>0</v>
      </c>
      <c r="G125" s="171">
        <f>$E125*(1+'Growth rates'!H124)</f>
        <v>0</v>
      </c>
      <c r="H125" s="171">
        <f>$E125*(1+'Growth rates'!I124)</f>
        <v>0</v>
      </c>
      <c r="I125" s="171">
        <f>$E125*(1+'Growth rates'!J124)</f>
        <v>0</v>
      </c>
      <c r="J125" s="171">
        <f>$E125*(1+'Growth rates'!K124)</f>
        <v>0</v>
      </c>
      <c r="K125" s="171">
        <f>$E125*(1+'Growth rates'!L124)</f>
        <v>0</v>
      </c>
      <c r="L125" s="171">
        <f>$E125*(1+'Growth rates'!M124)</f>
        <v>0</v>
      </c>
      <c r="M125" s="171">
        <f>$E125*(1+'Growth rates'!N124)</f>
        <v>0</v>
      </c>
      <c r="N125" s="171">
        <f>$E125*(1+'Growth rates'!O124)</f>
        <v>0</v>
      </c>
      <c r="O125" s="171">
        <f>$E125*(1+'Growth rates'!P124)</f>
        <v>0</v>
      </c>
      <c r="P125" s="171">
        <f>$E125*(1+'Growth rates'!Q124)</f>
        <v>0</v>
      </c>
      <c r="Q125" s="171">
        <f>$E125*(1+'Growth rates'!R124)</f>
        <v>0</v>
      </c>
      <c r="R125" s="171">
        <f>$E125*(1+'Growth rates'!S124)</f>
        <v>0</v>
      </c>
      <c r="S125" s="171">
        <f>$E125*(1+'Growth rates'!T124)</f>
        <v>0</v>
      </c>
      <c r="T125" s="171">
        <f>$E125*(1+'Growth rates'!U124)</f>
        <v>0</v>
      </c>
      <c r="U125" s="171">
        <f>$E125*(1+'Growth rates'!V124)</f>
        <v>0</v>
      </c>
      <c r="V125" s="171">
        <f>$E125*(1+'Growth rates'!W124)</f>
        <v>0</v>
      </c>
      <c r="W125" s="171">
        <f>$E125*(1+'Growth rates'!X124)</f>
        <v>0</v>
      </c>
      <c r="X125" s="171">
        <f>$E125*(1+'Growth rates'!Y124)</f>
        <v>0</v>
      </c>
      <c r="Y125" s="171">
        <f>$E125*(1+'Growth rates'!Z124)</f>
        <v>0</v>
      </c>
      <c r="Z125" s="171">
        <f>$E125*(1+'Growth rates'!AA124)</f>
        <v>0</v>
      </c>
      <c r="AA125" s="171">
        <f>$E125*(1+'Growth rates'!AB124)</f>
        <v>0</v>
      </c>
      <c r="AB125" s="171">
        <f>$E125*(1+'Growth rates'!AC124)</f>
        <v>0</v>
      </c>
      <c r="AC125" s="171">
        <f>$E125*(1+'Growth rates'!AD124)</f>
        <v>0</v>
      </c>
      <c r="AD125" s="171">
        <f>$E125*(1+'Growth rates'!AE124)</f>
        <v>0</v>
      </c>
      <c r="AE125" s="171">
        <f>$E125*(1+'Growth rates'!AF124)</f>
        <v>0</v>
      </c>
      <c r="AF125" s="171">
        <f>$E125*(1+'Growth rates'!AG124)</f>
        <v>0</v>
      </c>
      <c r="AG125" s="171">
        <f>$E125*(1+'Growth rates'!AH124)</f>
        <v>0</v>
      </c>
      <c r="AH125" s="171">
        <f>$E125*(1+'Growth rates'!AI124)</f>
        <v>0</v>
      </c>
      <c r="AI125" s="171">
        <f>$E125*(1+'Growth rates'!AJ124)</f>
        <v>0</v>
      </c>
      <c r="AJ125" s="171">
        <f>$E125*(1+'Growth rates'!AK124)</f>
        <v>0</v>
      </c>
    </row>
    <row r="126" spans="1:36" x14ac:dyDescent="0.25">
      <c r="A126" s="45" t="s">
        <v>1543</v>
      </c>
      <c r="B126" s="45" t="s">
        <v>599</v>
      </c>
      <c r="C126" s="29" t="s">
        <v>1156</v>
      </c>
      <c r="D126" s="46" t="s">
        <v>70</v>
      </c>
      <c r="E126" s="331">
        <f>'CARB heat data summary'!C135</f>
        <v>0</v>
      </c>
      <c r="F126" s="171">
        <f>$E126*(1+'Growth rates'!G125)</f>
        <v>0</v>
      </c>
      <c r="G126" s="171">
        <f>$E126*(1+'Growth rates'!H125)</f>
        <v>0</v>
      </c>
      <c r="H126" s="171">
        <f>$E126*(1+'Growth rates'!I125)</f>
        <v>0</v>
      </c>
      <c r="I126" s="171">
        <f>$E126*(1+'Growth rates'!J125)</f>
        <v>0</v>
      </c>
      <c r="J126" s="171">
        <f>$E126*(1+'Growth rates'!K125)</f>
        <v>0</v>
      </c>
      <c r="K126" s="171">
        <f>$E126*(1+'Growth rates'!L125)</f>
        <v>0</v>
      </c>
      <c r="L126" s="171">
        <f>$E126*(1+'Growth rates'!M125)</f>
        <v>0</v>
      </c>
      <c r="M126" s="171">
        <f>$E126*(1+'Growth rates'!N125)</f>
        <v>0</v>
      </c>
      <c r="N126" s="171">
        <f>$E126*(1+'Growth rates'!O125)</f>
        <v>0</v>
      </c>
      <c r="O126" s="171">
        <f>$E126*(1+'Growth rates'!P125)</f>
        <v>0</v>
      </c>
      <c r="P126" s="171">
        <f>$E126*(1+'Growth rates'!Q125)</f>
        <v>0</v>
      </c>
      <c r="Q126" s="171">
        <f>$E126*(1+'Growth rates'!R125)</f>
        <v>0</v>
      </c>
      <c r="R126" s="171">
        <f>$E126*(1+'Growth rates'!S125)</f>
        <v>0</v>
      </c>
      <c r="S126" s="171">
        <f>$E126*(1+'Growth rates'!T125)</f>
        <v>0</v>
      </c>
      <c r="T126" s="171">
        <f>$E126*(1+'Growth rates'!U125)</f>
        <v>0</v>
      </c>
      <c r="U126" s="171">
        <f>$E126*(1+'Growth rates'!V125)</f>
        <v>0</v>
      </c>
      <c r="V126" s="171">
        <f>$E126*(1+'Growth rates'!W125)</f>
        <v>0</v>
      </c>
      <c r="W126" s="171">
        <f>$E126*(1+'Growth rates'!X125)</f>
        <v>0</v>
      </c>
      <c r="X126" s="171">
        <f>$E126*(1+'Growth rates'!Y125)</f>
        <v>0</v>
      </c>
      <c r="Y126" s="171">
        <f>$E126*(1+'Growth rates'!Z125)</f>
        <v>0</v>
      </c>
      <c r="Z126" s="171">
        <f>$E126*(1+'Growth rates'!AA125)</f>
        <v>0</v>
      </c>
      <c r="AA126" s="171">
        <f>$E126*(1+'Growth rates'!AB125)</f>
        <v>0</v>
      </c>
      <c r="AB126" s="171">
        <f>$E126*(1+'Growth rates'!AC125)</f>
        <v>0</v>
      </c>
      <c r="AC126" s="171">
        <f>$E126*(1+'Growth rates'!AD125)</f>
        <v>0</v>
      </c>
      <c r="AD126" s="171">
        <f>$E126*(1+'Growth rates'!AE125)</f>
        <v>0</v>
      </c>
      <c r="AE126" s="171">
        <f>$E126*(1+'Growth rates'!AF125)</f>
        <v>0</v>
      </c>
      <c r="AF126" s="171">
        <f>$E126*(1+'Growth rates'!AG125)</f>
        <v>0</v>
      </c>
      <c r="AG126" s="171">
        <f>$E126*(1+'Growth rates'!AH125)</f>
        <v>0</v>
      </c>
      <c r="AH126" s="171">
        <f>$E126*(1+'Growth rates'!AI125)</f>
        <v>0</v>
      </c>
      <c r="AI126" s="171">
        <f>$E126*(1+'Growth rates'!AJ125)</f>
        <v>0</v>
      </c>
      <c r="AJ126" s="171">
        <f>$E126*(1+'Growth rates'!AK125)</f>
        <v>0</v>
      </c>
    </row>
    <row r="127" spans="1:36" x14ac:dyDescent="0.25">
      <c r="A127" s="45" t="s">
        <v>1543</v>
      </c>
      <c r="B127" s="45" t="s">
        <v>599</v>
      </c>
      <c r="C127" s="29" t="s">
        <v>1156</v>
      </c>
      <c r="D127" s="46" t="s">
        <v>71</v>
      </c>
      <c r="E127" s="331">
        <f>'CARB heat data summary'!C136</f>
        <v>0</v>
      </c>
      <c r="F127" s="171">
        <f>$E127*(1+'Growth rates'!G126)</f>
        <v>0</v>
      </c>
      <c r="G127" s="171">
        <f>$E127*(1+'Growth rates'!H126)</f>
        <v>0</v>
      </c>
      <c r="H127" s="171">
        <f>$E127*(1+'Growth rates'!I126)</f>
        <v>0</v>
      </c>
      <c r="I127" s="171">
        <f>$E127*(1+'Growth rates'!J126)</f>
        <v>0</v>
      </c>
      <c r="J127" s="171">
        <f>$E127*(1+'Growth rates'!K126)</f>
        <v>0</v>
      </c>
      <c r="K127" s="171">
        <f>$E127*(1+'Growth rates'!L126)</f>
        <v>0</v>
      </c>
      <c r="L127" s="171">
        <f>$E127*(1+'Growth rates'!M126)</f>
        <v>0</v>
      </c>
      <c r="M127" s="171">
        <f>$E127*(1+'Growth rates'!N126)</f>
        <v>0</v>
      </c>
      <c r="N127" s="171">
        <f>$E127*(1+'Growth rates'!O126)</f>
        <v>0</v>
      </c>
      <c r="O127" s="171">
        <f>$E127*(1+'Growth rates'!P126)</f>
        <v>0</v>
      </c>
      <c r="P127" s="171">
        <f>$E127*(1+'Growth rates'!Q126)</f>
        <v>0</v>
      </c>
      <c r="Q127" s="171">
        <f>$E127*(1+'Growth rates'!R126)</f>
        <v>0</v>
      </c>
      <c r="R127" s="171">
        <f>$E127*(1+'Growth rates'!S126)</f>
        <v>0</v>
      </c>
      <c r="S127" s="171">
        <f>$E127*(1+'Growth rates'!T126)</f>
        <v>0</v>
      </c>
      <c r="T127" s="171">
        <f>$E127*(1+'Growth rates'!U126)</f>
        <v>0</v>
      </c>
      <c r="U127" s="171">
        <f>$E127*(1+'Growth rates'!V126)</f>
        <v>0</v>
      </c>
      <c r="V127" s="171">
        <f>$E127*(1+'Growth rates'!W126)</f>
        <v>0</v>
      </c>
      <c r="W127" s="171">
        <f>$E127*(1+'Growth rates'!X126)</f>
        <v>0</v>
      </c>
      <c r="X127" s="171">
        <f>$E127*(1+'Growth rates'!Y126)</f>
        <v>0</v>
      </c>
      <c r="Y127" s="171">
        <f>$E127*(1+'Growth rates'!Z126)</f>
        <v>0</v>
      </c>
      <c r="Z127" s="171">
        <f>$E127*(1+'Growth rates'!AA126)</f>
        <v>0</v>
      </c>
      <c r="AA127" s="171">
        <f>$E127*(1+'Growth rates'!AB126)</f>
        <v>0</v>
      </c>
      <c r="AB127" s="171">
        <f>$E127*(1+'Growth rates'!AC126)</f>
        <v>0</v>
      </c>
      <c r="AC127" s="171">
        <f>$E127*(1+'Growth rates'!AD126)</f>
        <v>0</v>
      </c>
      <c r="AD127" s="171">
        <f>$E127*(1+'Growth rates'!AE126)</f>
        <v>0</v>
      </c>
      <c r="AE127" s="171">
        <f>$E127*(1+'Growth rates'!AF126)</f>
        <v>0</v>
      </c>
      <c r="AF127" s="171">
        <f>$E127*(1+'Growth rates'!AG126)</f>
        <v>0</v>
      </c>
      <c r="AG127" s="171">
        <f>$E127*(1+'Growth rates'!AH126)</f>
        <v>0</v>
      </c>
      <c r="AH127" s="171">
        <f>$E127*(1+'Growth rates'!AI126)</f>
        <v>0</v>
      </c>
      <c r="AI127" s="171">
        <f>$E127*(1+'Growth rates'!AJ126)</f>
        <v>0</v>
      </c>
      <c r="AJ127" s="171">
        <f>$E127*(1+'Growth rates'!AK126)</f>
        <v>0</v>
      </c>
    </row>
    <row r="128" spans="1:36" x14ac:dyDescent="0.25">
      <c r="A128" s="45" t="s">
        <v>1543</v>
      </c>
      <c r="B128" s="45" t="s">
        <v>599</v>
      </c>
      <c r="C128" s="29" t="s">
        <v>1156</v>
      </c>
      <c r="D128" s="198" t="s">
        <v>72</v>
      </c>
      <c r="E128" s="331">
        <f>'CARB heat data summary'!C137</f>
        <v>0</v>
      </c>
      <c r="F128" s="171">
        <f>$E128*(1+'Growth rates'!G127)</f>
        <v>0</v>
      </c>
      <c r="G128" s="171">
        <f>$E128*(1+'Growth rates'!H127)</f>
        <v>0</v>
      </c>
      <c r="H128" s="171">
        <f>$E128*(1+'Growth rates'!I127)</f>
        <v>0</v>
      </c>
      <c r="I128" s="171">
        <f>$E128*(1+'Growth rates'!J127)</f>
        <v>0</v>
      </c>
      <c r="J128" s="171">
        <f>$E128*(1+'Growth rates'!K127)</f>
        <v>0</v>
      </c>
      <c r="K128" s="171">
        <f>$E128*(1+'Growth rates'!L127)</f>
        <v>0</v>
      </c>
      <c r="L128" s="171">
        <f>$E128*(1+'Growth rates'!M127)</f>
        <v>0</v>
      </c>
      <c r="M128" s="171">
        <f>$E128*(1+'Growth rates'!N127)</f>
        <v>0</v>
      </c>
      <c r="N128" s="171">
        <f>$E128*(1+'Growth rates'!O127)</f>
        <v>0</v>
      </c>
      <c r="O128" s="171">
        <f>$E128*(1+'Growth rates'!P127)</f>
        <v>0</v>
      </c>
      <c r="P128" s="171">
        <f>$E128*(1+'Growth rates'!Q127)</f>
        <v>0</v>
      </c>
      <c r="Q128" s="171">
        <f>$E128*(1+'Growth rates'!R127)</f>
        <v>0</v>
      </c>
      <c r="R128" s="171">
        <f>$E128*(1+'Growth rates'!S127)</f>
        <v>0</v>
      </c>
      <c r="S128" s="171">
        <f>$E128*(1+'Growth rates'!T127)</f>
        <v>0</v>
      </c>
      <c r="T128" s="171">
        <f>$E128*(1+'Growth rates'!U127)</f>
        <v>0</v>
      </c>
      <c r="U128" s="171">
        <f>$E128*(1+'Growth rates'!V127)</f>
        <v>0</v>
      </c>
      <c r="V128" s="171">
        <f>$E128*(1+'Growth rates'!W127)</f>
        <v>0</v>
      </c>
      <c r="W128" s="171">
        <f>$E128*(1+'Growth rates'!X127)</f>
        <v>0</v>
      </c>
      <c r="X128" s="171">
        <f>$E128*(1+'Growth rates'!Y127)</f>
        <v>0</v>
      </c>
      <c r="Y128" s="171">
        <f>$E128*(1+'Growth rates'!Z127)</f>
        <v>0</v>
      </c>
      <c r="Z128" s="171">
        <f>$E128*(1+'Growth rates'!AA127)</f>
        <v>0</v>
      </c>
      <c r="AA128" s="171">
        <f>$E128*(1+'Growth rates'!AB127)</f>
        <v>0</v>
      </c>
      <c r="AB128" s="171">
        <f>$E128*(1+'Growth rates'!AC127)</f>
        <v>0</v>
      </c>
      <c r="AC128" s="171">
        <f>$E128*(1+'Growth rates'!AD127)</f>
        <v>0</v>
      </c>
      <c r="AD128" s="171">
        <f>$E128*(1+'Growth rates'!AE127)</f>
        <v>0</v>
      </c>
      <c r="AE128" s="171">
        <f>$E128*(1+'Growth rates'!AF127)</f>
        <v>0</v>
      </c>
      <c r="AF128" s="171">
        <f>$E128*(1+'Growth rates'!AG127)</f>
        <v>0</v>
      </c>
      <c r="AG128" s="171">
        <f>$E128*(1+'Growth rates'!AH127)</f>
        <v>0</v>
      </c>
      <c r="AH128" s="171">
        <f>$E128*(1+'Growth rates'!AI127)</f>
        <v>0</v>
      </c>
      <c r="AI128" s="171">
        <f>$E128*(1+'Growth rates'!AJ127)</f>
        <v>0</v>
      </c>
      <c r="AJ128" s="171">
        <f>$E128*(1+'Growth rates'!AK127)</f>
        <v>0</v>
      </c>
    </row>
    <row r="129" spans="1:36" x14ac:dyDescent="0.25">
      <c r="A129" s="45" t="s">
        <v>1543</v>
      </c>
      <c r="B129" s="45" t="s">
        <v>599</v>
      </c>
      <c r="C129" s="29" t="s">
        <v>1156</v>
      </c>
      <c r="D129" s="46" t="s">
        <v>73</v>
      </c>
      <c r="E129" s="331">
        <f>'CARB heat data summary'!C138</f>
        <v>11498403245228.73</v>
      </c>
      <c r="F129" s="171">
        <f>$E129*(1+'Growth rates'!G128)</f>
        <v>9762095807825.623</v>
      </c>
      <c r="G129" s="171">
        <f>$E129*(1+'Growth rates'!H128)</f>
        <v>9166855452845.6582</v>
      </c>
      <c r="H129" s="171">
        <f>$E129*(1+'Growth rates'!I128)</f>
        <v>9482549689882.0527</v>
      </c>
      <c r="I129" s="171">
        <f>$E129*(1+'Growth rates'!J128)</f>
        <v>9850652999438.4609</v>
      </c>
      <c r="J129" s="171">
        <f>$E129*(1+'Growth rates'!K128)</f>
        <v>10027881091536.904</v>
      </c>
      <c r="K129" s="171">
        <f>$E129*(1+'Growth rates'!L128)</f>
        <v>10279992116879.055</v>
      </c>
      <c r="L129" s="171">
        <f>$E129*(1+'Growth rates'!M128)</f>
        <v>10433377026602.512</v>
      </c>
      <c r="M129" s="171">
        <f>$E129*(1+'Growth rates'!N128)</f>
        <v>10528439856399.014</v>
      </c>
      <c r="N129" s="171">
        <f>$E129*(1+'Growth rates'!O128)</f>
        <v>10608224134701.818</v>
      </c>
      <c r="O129" s="171">
        <f>$E129*(1+'Growth rates'!P128)</f>
        <v>10702307585869.895</v>
      </c>
      <c r="P129" s="171">
        <f>$E129*(1+'Growth rates'!Q128)</f>
        <v>10844860987959.73</v>
      </c>
      <c r="Q129" s="171">
        <f>$E129*(1+'Growth rates'!R128)</f>
        <v>10972458083053.635</v>
      </c>
      <c r="R129" s="171">
        <f>$E129*(1+'Growth rates'!S128)</f>
        <v>11081866339489.342</v>
      </c>
      <c r="S129" s="171">
        <f>$E129*(1+'Growth rates'!T128)</f>
        <v>11245422872924.945</v>
      </c>
      <c r="T129" s="171">
        <f>$E129*(1+'Growth rates'!U128)</f>
        <v>11371128200201.721</v>
      </c>
      <c r="U129" s="171">
        <f>$E129*(1+'Growth rates'!V128)</f>
        <v>11438434629431.338</v>
      </c>
      <c r="V129" s="171">
        <f>$E129*(1+'Growth rates'!W128)</f>
        <v>11480467207783.008</v>
      </c>
      <c r="W129" s="171">
        <f>$E129*(1+'Growth rates'!X128)</f>
        <v>11571505148744.922</v>
      </c>
      <c r="X129" s="171">
        <f>$E129*(1+'Growth rates'!Y128)</f>
        <v>11672361320127.545</v>
      </c>
      <c r="Y129" s="171">
        <f>$E129*(1+'Growth rates'!Z128)</f>
        <v>11786085752403.752</v>
      </c>
      <c r="Z129" s="171">
        <f>$E129*(1+'Growth rates'!AA128)</f>
        <v>11864743393933.756</v>
      </c>
      <c r="AA129" s="171">
        <f>$E129*(1+'Growth rates'!AB128)</f>
        <v>11993287342900.359</v>
      </c>
      <c r="AB129" s="171">
        <f>$E129*(1+'Growth rates'!AC128)</f>
        <v>12183999962479.096</v>
      </c>
      <c r="AC129" s="171">
        <f>$E129*(1+'Growth rates'!AD128)</f>
        <v>12439576576215.596</v>
      </c>
      <c r="AD129" s="171">
        <f>$E129*(1+'Growth rates'!AE128)</f>
        <v>12648599787846.969</v>
      </c>
      <c r="AE129" s="171">
        <f>$E129*(1+'Growth rates'!AF128)</f>
        <v>12785081571869.752</v>
      </c>
      <c r="AF129" s="171">
        <f>$E129*(1+'Growth rates'!AG128)</f>
        <v>13024565533254.381</v>
      </c>
      <c r="AG129" s="171">
        <f>$E129*(1+'Growth rates'!AH128)</f>
        <v>13229384361585.037</v>
      </c>
      <c r="AH129" s="171">
        <f>$E129*(1+'Growth rates'!AI128)</f>
        <v>13434203189915.695</v>
      </c>
      <c r="AI129" s="171">
        <f>$E129*(1+'Growth rates'!AJ128)</f>
        <v>13639022018246.354</v>
      </c>
      <c r="AJ129" s="171">
        <f>$E129*(1+'Growth rates'!AK128)</f>
        <v>13843840846577.01</v>
      </c>
    </row>
    <row r="130" spans="1:36" x14ac:dyDescent="0.25">
      <c r="A130" s="45" t="s">
        <v>1543</v>
      </c>
      <c r="B130" s="45" t="s">
        <v>599</v>
      </c>
      <c r="C130" s="29" t="s">
        <v>1156</v>
      </c>
      <c r="D130" s="46" t="s">
        <v>74</v>
      </c>
      <c r="E130" s="331">
        <f>'CARB heat data summary'!C139</f>
        <v>0</v>
      </c>
      <c r="F130" s="171">
        <f>$E130*(1+'Growth rates'!G129)</f>
        <v>0</v>
      </c>
      <c r="G130" s="171">
        <f>$E130*(1+'Growth rates'!H129)</f>
        <v>0</v>
      </c>
      <c r="H130" s="171">
        <f>$E130*(1+'Growth rates'!I129)</f>
        <v>0</v>
      </c>
      <c r="I130" s="171">
        <f>$E130*(1+'Growth rates'!J129)</f>
        <v>0</v>
      </c>
      <c r="J130" s="171">
        <f>$E130*(1+'Growth rates'!K129)</f>
        <v>0</v>
      </c>
      <c r="K130" s="171">
        <f>$E130*(1+'Growth rates'!L129)</f>
        <v>0</v>
      </c>
      <c r="L130" s="171">
        <f>$E130*(1+'Growth rates'!M129)</f>
        <v>0</v>
      </c>
      <c r="M130" s="171">
        <f>$E130*(1+'Growth rates'!N129)</f>
        <v>0</v>
      </c>
      <c r="N130" s="171">
        <f>$E130*(1+'Growth rates'!O129)</f>
        <v>0</v>
      </c>
      <c r="O130" s="171">
        <f>$E130*(1+'Growth rates'!P129)</f>
        <v>0</v>
      </c>
      <c r="P130" s="171">
        <f>$E130*(1+'Growth rates'!Q129)</f>
        <v>0</v>
      </c>
      <c r="Q130" s="171">
        <f>$E130*(1+'Growth rates'!R129)</f>
        <v>0</v>
      </c>
      <c r="R130" s="171">
        <f>$E130*(1+'Growth rates'!S129)</f>
        <v>0</v>
      </c>
      <c r="S130" s="171">
        <f>$E130*(1+'Growth rates'!T129)</f>
        <v>0</v>
      </c>
      <c r="T130" s="171">
        <f>$E130*(1+'Growth rates'!U129)</f>
        <v>0</v>
      </c>
      <c r="U130" s="171">
        <f>$E130*(1+'Growth rates'!V129)</f>
        <v>0</v>
      </c>
      <c r="V130" s="171">
        <f>$E130*(1+'Growth rates'!W129)</f>
        <v>0</v>
      </c>
      <c r="W130" s="171">
        <f>$E130*(1+'Growth rates'!X129)</f>
        <v>0</v>
      </c>
      <c r="X130" s="171">
        <f>$E130*(1+'Growth rates'!Y129)</f>
        <v>0</v>
      </c>
      <c r="Y130" s="171">
        <f>$E130*(1+'Growth rates'!Z129)</f>
        <v>0</v>
      </c>
      <c r="Z130" s="171">
        <f>$E130*(1+'Growth rates'!AA129)</f>
        <v>0</v>
      </c>
      <c r="AA130" s="171">
        <f>$E130*(1+'Growth rates'!AB129)</f>
        <v>0</v>
      </c>
      <c r="AB130" s="171">
        <f>$E130*(1+'Growth rates'!AC129)</f>
        <v>0</v>
      </c>
      <c r="AC130" s="171">
        <f>$E130*(1+'Growth rates'!AD129)</f>
        <v>0</v>
      </c>
      <c r="AD130" s="171">
        <f>$E130*(1+'Growth rates'!AE129)</f>
        <v>0</v>
      </c>
      <c r="AE130" s="171">
        <f>$E130*(1+'Growth rates'!AF129)</f>
        <v>0</v>
      </c>
      <c r="AF130" s="171">
        <f>$E130*(1+'Growth rates'!AG129)</f>
        <v>0</v>
      </c>
      <c r="AG130" s="171">
        <f>$E130*(1+'Growth rates'!AH129)</f>
        <v>0</v>
      </c>
      <c r="AH130" s="171">
        <f>$E130*(1+'Growth rates'!AI129)</f>
        <v>0</v>
      </c>
      <c r="AI130" s="171">
        <f>$E130*(1+'Growth rates'!AJ129)</f>
        <v>0</v>
      </c>
      <c r="AJ130" s="171">
        <f>$E130*(1+'Growth rates'!AK129)</f>
        <v>0</v>
      </c>
    </row>
    <row r="131" spans="1:36" x14ac:dyDescent="0.25">
      <c r="A131" s="45" t="s">
        <v>1543</v>
      </c>
      <c r="B131" s="45" t="s">
        <v>599</v>
      </c>
      <c r="C131" s="29" t="s">
        <v>1156</v>
      </c>
      <c r="D131" s="46" t="s">
        <v>75</v>
      </c>
      <c r="E131" s="331">
        <f>'CARB heat data summary'!C140</f>
        <v>0</v>
      </c>
      <c r="F131" s="171">
        <f>$E131*(1+'Growth rates'!G130)</f>
        <v>0</v>
      </c>
      <c r="G131" s="171">
        <f>$E131*(1+'Growth rates'!H130)</f>
        <v>0</v>
      </c>
      <c r="H131" s="171">
        <f>$E131*(1+'Growth rates'!I130)</f>
        <v>0</v>
      </c>
      <c r="I131" s="171">
        <f>$E131*(1+'Growth rates'!J130)</f>
        <v>0</v>
      </c>
      <c r="J131" s="171">
        <f>$E131*(1+'Growth rates'!K130)</f>
        <v>0</v>
      </c>
      <c r="K131" s="171">
        <f>$E131*(1+'Growth rates'!L130)</f>
        <v>0</v>
      </c>
      <c r="L131" s="171">
        <f>$E131*(1+'Growth rates'!M130)</f>
        <v>0</v>
      </c>
      <c r="M131" s="171">
        <f>$E131*(1+'Growth rates'!N130)</f>
        <v>0</v>
      </c>
      <c r="N131" s="171">
        <f>$E131*(1+'Growth rates'!O130)</f>
        <v>0</v>
      </c>
      <c r="O131" s="171">
        <f>$E131*(1+'Growth rates'!P130)</f>
        <v>0</v>
      </c>
      <c r="P131" s="171">
        <f>$E131*(1+'Growth rates'!Q130)</f>
        <v>0</v>
      </c>
      <c r="Q131" s="171">
        <f>$E131*(1+'Growth rates'!R130)</f>
        <v>0</v>
      </c>
      <c r="R131" s="171">
        <f>$E131*(1+'Growth rates'!S130)</f>
        <v>0</v>
      </c>
      <c r="S131" s="171">
        <f>$E131*(1+'Growth rates'!T130)</f>
        <v>0</v>
      </c>
      <c r="T131" s="171">
        <f>$E131*(1+'Growth rates'!U130)</f>
        <v>0</v>
      </c>
      <c r="U131" s="171">
        <f>$E131*(1+'Growth rates'!V130)</f>
        <v>0</v>
      </c>
      <c r="V131" s="171">
        <f>$E131*(1+'Growth rates'!W130)</f>
        <v>0</v>
      </c>
      <c r="W131" s="171">
        <f>$E131*(1+'Growth rates'!X130)</f>
        <v>0</v>
      </c>
      <c r="X131" s="171">
        <f>$E131*(1+'Growth rates'!Y130)</f>
        <v>0</v>
      </c>
      <c r="Y131" s="171">
        <f>$E131*(1+'Growth rates'!Z130)</f>
        <v>0</v>
      </c>
      <c r="Z131" s="171">
        <f>$E131*(1+'Growth rates'!AA130)</f>
        <v>0</v>
      </c>
      <c r="AA131" s="171">
        <f>$E131*(1+'Growth rates'!AB130)</f>
        <v>0</v>
      </c>
      <c r="AB131" s="171">
        <f>$E131*(1+'Growth rates'!AC130)</f>
        <v>0</v>
      </c>
      <c r="AC131" s="171">
        <f>$E131*(1+'Growth rates'!AD130)</f>
        <v>0</v>
      </c>
      <c r="AD131" s="171">
        <f>$E131*(1+'Growth rates'!AE130)</f>
        <v>0</v>
      </c>
      <c r="AE131" s="171">
        <f>$E131*(1+'Growth rates'!AF130)</f>
        <v>0</v>
      </c>
      <c r="AF131" s="171">
        <f>$E131*(1+'Growth rates'!AG130)</f>
        <v>0</v>
      </c>
      <c r="AG131" s="171">
        <f>$E131*(1+'Growth rates'!AH130)</f>
        <v>0</v>
      </c>
      <c r="AH131" s="171">
        <f>$E131*(1+'Growth rates'!AI130)</f>
        <v>0</v>
      </c>
      <c r="AI131" s="171">
        <f>$E131*(1+'Growth rates'!AJ130)</f>
        <v>0</v>
      </c>
      <c r="AJ131" s="171">
        <f>$E131*(1+'Growth rates'!AK130)</f>
        <v>0</v>
      </c>
    </row>
    <row r="132" spans="1:36" x14ac:dyDescent="0.25">
      <c r="A132" s="45" t="s">
        <v>1543</v>
      </c>
      <c r="B132" s="45" t="s">
        <v>599</v>
      </c>
      <c r="C132" s="29" t="s">
        <v>1156</v>
      </c>
      <c r="D132" s="46" t="s">
        <v>76</v>
      </c>
      <c r="E132" s="331">
        <f>'CARB heat data summary'!C141</f>
        <v>34991558639810.82</v>
      </c>
      <c r="F132" s="171">
        <f>$E132*(1+'Growth rates'!G131)</f>
        <v>29707685547445.473</v>
      </c>
      <c r="G132" s="171">
        <f>$E132*(1+'Growth rates'!H131)</f>
        <v>27896269880256.551</v>
      </c>
      <c r="H132" s="171">
        <f>$E132*(1+'Growth rates'!I131)</f>
        <v>28856980091223.727</v>
      </c>
      <c r="I132" s="171">
        <f>$E132*(1+'Growth rates'!J131)</f>
        <v>29977179850020.344</v>
      </c>
      <c r="J132" s="171">
        <f>$E132*(1+'Growth rates'!K131)</f>
        <v>30516514490232.914</v>
      </c>
      <c r="K132" s="171">
        <f>$E132*(1+'Growth rates'!L131)</f>
        <v>31283730384375.719</v>
      </c>
      <c r="L132" s="171">
        <f>$E132*(1+'Growth rates'!M131)</f>
        <v>31750506244343.711</v>
      </c>
      <c r="M132" s="171">
        <f>$E132*(1+'Growth rates'!N131)</f>
        <v>32039798288843.105</v>
      </c>
      <c r="N132" s="171">
        <f>$E132*(1+'Growth rates'!O131)</f>
        <v>32282595153175.207</v>
      </c>
      <c r="O132" s="171">
        <f>$E132*(1+'Growth rates'!P131)</f>
        <v>32568906785179.379</v>
      </c>
      <c r="P132" s="171">
        <f>$E132*(1+'Growth rates'!Q131)</f>
        <v>33002720561070.473</v>
      </c>
      <c r="Q132" s="171">
        <f>$E132*(1+'Growth rates'!R131)</f>
        <v>33391019800541.004</v>
      </c>
      <c r="R132" s="171">
        <f>$E132*(1+'Growth rates'!S131)</f>
        <v>33723967370660.195</v>
      </c>
      <c r="S132" s="171">
        <f>$E132*(1+'Growth rates'!T131)</f>
        <v>34221697177884.594</v>
      </c>
      <c r="T132" s="171">
        <f>$E132*(1+'Growth rates'!U131)</f>
        <v>34604239452401.461</v>
      </c>
      <c r="U132" s="171">
        <f>$E132*(1+'Growth rates'!V131)</f>
        <v>34809064141099.145</v>
      </c>
      <c r="V132" s="171">
        <f>$E132*(1+'Growth rates'!W131)</f>
        <v>34936976286708.156</v>
      </c>
      <c r="W132" s="171">
        <f>$E132*(1+'Growth rates'!X131)</f>
        <v>35214019923261.641</v>
      </c>
      <c r="X132" s="171">
        <f>$E132*(1+'Growth rates'!Y131)</f>
        <v>35520942072351.016</v>
      </c>
      <c r="Y132" s="171">
        <f>$E132*(1+'Growth rates'!Z131)</f>
        <v>35867024485352.43</v>
      </c>
      <c r="Z132" s="171">
        <f>$E132*(1+'Growth rates'!AA131)</f>
        <v>36106392806098.047</v>
      </c>
      <c r="AA132" s="171">
        <f>$E132*(1+'Growth rates'!AB131)</f>
        <v>36497573479808.039</v>
      </c>
      <c r="AB132" s="171">
        <f>$E132*(1+'Growth rates'!AC131)</f>
        <v>37077943785929.492</v>
      </c>
      <c r="AC132" s="171">
        <f>$E132*(1+'Growth rates'!AD131)</f>
        <v>37855706043505.203</v>
      </c>
      <c r="AD132" s="171">
        <f>$E132*(1+'Growth rates'!AE131)</f>
        <v>38491798534861.844</v>
      </c>
      <c r="AE132" s="171">
        <f>$E132*(1+'Growth rates'!AF131)</f>
        <v>38907135364423.891</v>
      </c>
      <c r="AF132" s="171">
        <f>$E132*(1+'Growth rates'!AG131)</f>
        <v>39635924997154.992</v>
      </c>
      <c r="AG132" s="171">
        <f>$E132*(1+'Growth rates'!AH131)</f>
        <v>40259222848971.375</v>
      </c>
      <c r="AH132" s="171">
        <f>$E132*(1+'Growth rates'!AI131)</f>
        <v>40882520700787.75</v>
      </c>
      <c r="AI132" s="171">
        <f>$E132*(1+'Growth rates'!AJ131)</f>
        <v>41505818552604.133</v>
      </c>
      <c r="AJ132" s="171">
        <f>$E132*(1+'Growth rates'!AK131)</f>
        <v>42129116404420.508</v>
      </c>
    </row>
    <row r="134" spans="1:36" x14ac:dyDescent="0.25">
      <c r="A134" s="45" t="s">
        <v>1167</v>
      </c>
      <c r="B134" s="45" t="s">
        <v>1158</v>
      </c>
      <c r="C134" s="45" t="s">
        <v>1157</v>
      </c>
      <c r="D134" s="46" t="s">
        <v>52</v>
      </c>
      <c r="E134" s="176"/>
      <c r="F134" s="20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</row>
    <row r="135" spans="1:36" x14ac:dyDescent="0.25">
      <c r="A135" s="45" t="s">
        <v>1167</v>
      </c>
      <c r="B135" s="45" t="s">
        <v>1158</v>
      </c>
      <c r="C135" s="45" t="s">
        <v>1157</v>
      </c>
      <c r="D135" s="46" t="s">
        <v>53</v>
      </c>
      <c r="E135" s="176"/>
      <c r="F135" s="20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</row>
    <row r="136" spans="1:36" x14ac:dyDescent="0.25">
      <c r="A136" s="45" t="s">
        <v>1167</v>
      </c>
      <c r="B136" s="45" t="s">
        <v>1158</v>
      </c>
      <c r="C136" s="45" t="s">
        <v>1157</v>
      </c>
      <c r="D136" s="46" t="s">
        <v>54</v>
      </c>
      <c r="E136" s="176"/>
      <c r="F136" s="20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</row>
    <row r="137" spans="1:36" x14ac:dyDescent="0.25">
      <c r="A137" s="45" t="s">
        <v>1167</v>
      </c>
      <c r="B137" s="45" t="s">
        <v>1158</v>
      </c>
      <c r="C137" s="45" t="s">
        <v>1157</v>
      </c>
      <c r="D137" s="46" t="s">
        <v>55</v>
      </c>
      <c r="E137" s="176"/>
      <c r="F137" s="20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</row>
    <row r="138" spans="1:36" x14ac:dyDescent="0.25">
      <c r="A138" s="45" t="s">
        <v>1167</v>
      </c>
      <c r="B138" s="45" t="s">
        <v>1158</v>
      </c>
      <c r="C138" s="45" t="s">
        <v>1157</v>
      </c>
      <c r="D138" s="46" t="s">
        <v>56</v>
      </c>
      <c r="E138" s="176"/>
      <c r="F138" s="20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</row>
    <row r="139" spans="1:36" x14ac:dyDescent="0.25">
      <c r="A139" s="45" t="s">
        <v>1167</v>
      </c>
      <c r="B139" s="45" t="s">
        <v>1158</v>
      </c>
      <c r="C139" s="45" t="s">
        <v>1157</v>
      </c>
      <c r="D139" s="46" t="s">
        <v>57</v>
      </c>
      <c r="E139" s="176"/>
      <c r="F139" s="20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</row>
    <row r="140" spans="1:36" x14ac:dyDescent="0.25">
      <c r="A140" s="45" t="s">
        <v>1167</v>
      </c>
      <c r="B140" s="45" t="s">
        <v>1158</v>
      </c>
      <c r="C140" s="45" t="s">
        <v>1157</v>
      </c>
      <c r="D140" s="46" t="s">
        <v>58</v>
      </c>
      <c r="E140" s="176"/>
      <c r="F140" s="20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</row>
    <row r="141" spans="1:36" x14ac:dyDescent="0.25">
      <c r="A141" s="45" t="s">
        <v>1167</v>
      </c>
      <c r="B141" s="45" t="s">
        <v>1158</v>
      </c>
      <c r="C141" s="45" t="s">
        <v>1157</v>
      </c>
      <c r="D141" s="46" t="s">
        <v>59</v>
      </c>
      <c r="E141" s="176"/>
      <c r="F141" s="20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</row>
    <row r="142" spans="1:36" x14ac:dyDescent="0.25">
      <c r="A142" s="45" t="s">
        <v>1167</v>
      </c>
      <c r="B142" s="45" t="s">
        <v>1158</v>
      </c>
      <c r="C142" s="45" t="s">
        <v>1157</v>
      </c>
      <c r="D142" s="46" t="s">
        <v>60</v>
      </c>
      <c r="E142" s="176"/>
      <c r="F142" s="20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</row>
    <row r="143" spans="1:36" x14ac:dyDescent="0.25">
      <c r="A143" s="45" t="s">
        <v>1167</v>
      </c>
      <c r="B143" s="45" t="s">
        <v>1158</v>
      </c>
      <c r="C143" s="45" t="s">
        <v>1157</v>
      </c>
      <c r="D143" s="46" t="s">
        <v>61</v>
      </c>
      <c r="E143" s="176"/>
      <c r="F143" s="20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</row>
    <row r="144" spans="1:36" x14ac:dyDescent="0.25">
      <c r="A144" s="45" t="s">
        <v>1167</v>
      </c>
      <c r="B144" s="45" t="s">
        <v>1158</v>
      </c>
      <c r="C144" s="45" t="s">
        <v>1157</v>
      </c>
      <c r="D144" s="46" t="s">
        <v>62</v>
      </c>
      <c r="E144" s="176"/>
      <c r="F144" s="20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</row>
    <row r="145" spans="1:36" x14ac:dyDescent="0.25">
      <c r="A145" s="45" t="s">
        <v>1167</v>
      </c>
      <c r="B145" s="45" t="s">
        <v>1158</v>
      </c>
      <c r="C145" s="45" t="s">
        <v>1157</v>
      </c>
      <c r="D145" s="46" t="s">
        <v>63</v>
      </c>
      <c r="E145" s="176"/>
      <c r="F145" s="20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</row>
    <row r="146" spans="1:36" x14ac:dyDescent="0.25">
      <c r="A146" s="45" t="s">
        <v>1167</v>
      </c>
      <c r="B146" s="45" t="s">
        <v>1158</v>
      </c>
      <c r="C146" s="45" t="s">
        <v>1157</v>
      </c>
      <c r="D146" s="46" t="s">
        <v>64</v>
      </c>
      <c r="E146" s="176"/>
      <c r="F146" s="20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</row>
    <row r="147" spans="1:36" x14ac:dyDescent="0.25">
      <c r="A147" s="45" t="s">
        <v>1167</v>
      </c>
      <c r="B147" s="45" t="s">
        <v>1158</v>
      </c>
      <c r="C147" s="45" t="s">
        <v>1157</v>
      </c>
      <c r="D147" s="46" t="s">
        <v>65</v>
      </c>
      <c r="E147" s="176"/>
      <c r="F147" s="20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</row>
    <row r="148" spans="1:36" x14ac:dyDescent="0.25">
      <c r="A148" s="45" t="s">
        <v>1167</v>
      </c>
      <c r="B148" s="45" t="s">
        <v>1158</v>
      </c>
      <c r="C148" s="45" t="s">
        <v>1157</v>
      </c>
      <c r="D148" s="46" t="s">
        <v>66</v>
      </c>
      <c r="E148" s="176"/>
      <c r="F148" s="20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</row>
    <row r="149" spans="1:36" x14ac:dyDescent="0.25">
      <c r="A149" s="45" t="s">
        <v>1167</v>
      </c>
      <c r="B149" s="45" t="s">
        <v>1158</v>
      </c>
      <c r="C149" s="45" t="s">
        <v>1157</v>
      </c>
      <c r="D149" s="46" t="s">
        <v>67</v>
      </c>
      <c r="E149" s="176"/>
      <c r="F149" s="20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</row>
    <row r="150" spans="1:36" x14ac:dyDescent="0.25">
      <c r="A150" s="45" t="s">
        <v>1167</v>
      </c>
      <c r="B150" s="45" t="s">
        <v>1158</v>
      </c>
      <c r="C150" s="45" t="s">
        <v>1157</v>
      </c>
      <c r="D150" s="46" t="s">
        <v>68</v>
      </c>
      <c r="E150" s="176"/>
      <c r="F150" s="20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</row>
    <row r="151" spans="1:36" x14ac:dyDescent="0.25">
      <c r="A151" s="45" t="s">
        <v>1167</v>
      </c>
      <c r="B151" s="45" t="s">
        <v>1158</v>
      </c>
      <c r="C151" s="45" t="s">
        <v>1157</v>
      </c>
      <c r="D151" s="46" t="s">
        <v>69</v>
      </c>
      <c r="E151" s="176"/>
      <c r="F151" s="20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</row>
    <row r="152" spans="1:36" x14ac:dyDescent="0.25">
      <c r="A152" s="45" t="s">
        <v>1167</v>
      </c>
      <c r="B152" s="45" t="s">
        <v>1158</v>
      </c>
      <c r="C152" s="45" t="s">
        <v>1157</v>
      </c>
      <c r="D152" s="46" t="s">
        <v>70</v>
      </c>
      <c r="E152" s="176"/>
      <c r="F152" s="20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</row>
    <row r="153" spans="1:36" x14ac:dyDescent="0.25">
      <c r="A153" s="45" t="s">
        <v>1167</v>
      </c>
      <c r="B153" s="45" t="s">
        <v>1158</v>
      </c>
      <c r="C153" s="45" t="s">
        <v>1157</v>
      </c>
      <c r="D153" s="46" t="s">
        <v>71</v>
      </c>
      <c r="E153" s="176"/>
      <c r="F153" s="20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</row>
    <row r="154" spans="1:36" x14ac:dyDescent="0.25">
      <c r="A154" s="45" t="s">
        <v>1167</v>
      </c>
      <c r="B154" s="45" t="s">
        <v>1158</v>
      </c>
      <c r="C154" s="45" t="s">
        <v>1157</v>
      </c>
      <c r="D154" s="46" t="s">
        <v>72</v>
      </c>
      <c r="E154" s="176"/>
      <c r="F154" s="20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</row>
    <row r="155" spans="1:36" x14ac:dyDescent="0.25">
      <c r="A155" s="45" t="s">
        <v>1167</v>
      </c>
      <c r="B155" s="45" t="s">
        <v>1158</v>
      </c>
      <c r="C155" s="45" t="s">
        <v>1157</v>
      </c>
      <c r="D155" s="46" t="s">
        <v>73</v>
      </c>
      <c r="E155" s="176"/>
      <c r="F155" s="20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</row>
    <row r="156" spans="1:36" x14ac:dyDescent="0.25">
      <c r="A156" s="45" t="s">
        <v>1167</v>
      </c>
      <c r="B156" s="45" t="s">
        <v>1158</v>
      </c>
      <c r="C156" s="45" t="s">
        <v>1157</v>
      </c>
      <c r="D156" s="46" t="s">
        <v>74</v>
      </c>
      <c r="E156" s="176"/>
      <c r="F156" s="20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</row>
    <row r="157" spans="1:36" x14ac:dyDescent="0.25">
      <c r="A157" s="45" t="s">
        <v>1167</v>
      </c>
      <c r="B157" s="45" t="s">
        <v>1158</v>
      </c>
      <c r="C157" s="45" t="s">
        <v>1157</v>
      </c>
      <c r="D157" s="46" t="s">
        <v>75</v>
      </c>
      <c r="E157" s="176"/>
      <c r="F157" s="20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</row>
    <row r="158" spans="1:36" x14ac:dyDescent="0.25">
      <c r="A158" s="45" t="s">
        <v>1167</v>
      </c>
      <c r="B158" s="45" t="s">
        <v>1158</v>
      </c>
      <c r="C158" s="45" t="s">
        <v>1157</v>
      </c>
      <c r="D158" s="46" t="s">
        <v>76</v>
      </c>
      <c r="E158" s="176"/>
      <c r="F158" s="20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</row>
    <row r="159" spans="1:36" x14ac:dyDescent="0.25">
      <c r="E159" s="293"/>
    </row>
    <row r="160" spans="1:36" s="364" customFormat="1" x14ac:dyDescent="0.25">
      <c r="A160" s="364" t="s">
        <v>1166</v>
      </c>
      <c r="B160" s="364" t="s">
        <v>599</v>
      </c>
      <c r="C160" s="364" t="s">
        <v>1159</v>
      </c>
      <c r="D160" s="365" t="s">
        <v>52</v>
      </c>
      <c r="E160" s="366">
        <f>'CARB heat data summary'!F117</f>
        <v>0</v>
      </c>
      <c r="F160" s="367">
        <f>$E160*(1+'Growth rates'!G159)</f>
        <v>0</v>
      </c>
      <c r="G160" s="367">
        <f>$E160*(1+'Growth rates'!H159)</f>
        <v>0</v>
      </c>
      <c r="H160" s="367">
        <f>$E160*(1+'Growth rates'!I159)</f>
        <v>0</v>
      </c>
      <c r="I160" s="367">
        <f>$E160*(1+'Growth rates'!J159)</f>
        <v>0</v>
      </c>
      <c r="J160" s="367">
        <f>$E160*(1+'Growth rates'!K159)</f>
        <v>0</v>
      </c>
      <c r="K160" s="367">
        <f>$E160*(1+'Growth rates'!L159)</f>
        <v>0</v>
      </c>
      <c r="L160" s="367">
        <f>$E160*(1+'Growth rates'!M159)</f>
        <v>0</v>
      </c>
      <c r="M160" s="367">
        <f>$E160*(1+'Growth rates'!N159)</f>
        <v>0</v>
      </c>
      <c r="N160" s="367">
        <f>$E160*(1+'Growth rates'!O159)</f>
        <v>0</v>
      </c>
      <c r="O160" s="367">
        <f>$E160*(1+'Growth rates'!P159)</f>
        <v>0</v>
      </c>
      <c r="P160" s="367">
        <f>$E160*(1+'Growth rates'!Q159)</f>
        <v>0</v>
      </c>
      <c r="Q160" s="367">
        <f>$E160*(1+'Growth rates'!R159)</f>
        <v>0</v>
      </c>
      <c r="R160" s="367">
        <f>$E160*(1+'Growth rates'!S159)</f>
        <v>0</v>
      </c>
      <c r="S160" s="367">
        <f>$E160*(1+'Growth rates'!T159)</f>
        <v>0</v>
      </c>
      <c r="T160" s="367">
        <f>$E160*(1+'Growth rates'!U159)</f>
        <v>0</v>
      </c>
      <c r="U160" s="367">
        <f>$E160*(1+'Growth rates'!V159)</f>
        <v>0</v>
      </c>
      <c r="V160" s="367">
        <f>$E160*(1+'Growth rates'!W159)</f>
        <v>0</v>
      </c>
      <c r="W160" s="367">
        <f>$E160*(1+'Growth rates'!X159)</f>
        <v>0</v>
      </c>
      <c r="X160" s="367">
        <f>$E160*(1+'Growth rates'!Y159)</f>
        <v>0</v>
      </c>
      <c r="Y160" s="367">
        <f>$E160*(1+'Growth rates'!Z159)</f>
        <v>0</v>
      </c>
      <c r="Z160" s="367">
        <f>$E160*(1+'Growth rates'!AA159)</f>
        <v>0</v>
      </c>
      <c r="AA160" s="367">
        <f>$E160*(1+'Growth rates'!AB159)</f>
        <v>0</v>
      </c>
      <c r="AB160" s="367">
        <f>$E160*(1+'Growth rates'!AC159)</f>
        <v>0</v>
      </c>
      <c r="AC160" s="367">
        <f>$E160*(1+'Growth rates'!AD159)</f>
        <v>0</v>
      </c>
      <c r="AD160" s="367">
        <f>$E160*(1+'Growth rates'!AE159)</f>
        <v>0</v>
      </c>
      <c r="AE160" s="367">
        <f>$E160*(1+'Growth rates'!AF159)</f>
        <v>0</v>
      </c>
      <c r="AF160" s="367">
        <f>$E160*(1+'Growth rates'!AG159)</f>
        <v>0</v>
      </c>
      <c r="AG160" s="367">
        <f>$E160*(1+'Growth rates'!AH159)</f>
        <v>0</v>
      </c>
      <c r="AH160" s="367">
        <f>$E160*(1+'Growth rates'!AI159)</f>
        <v>0</v>
      </c>
      <c r="AI160" s="367">
        <f>$E160*(1+'Growth rates'!AJ159)</f>
        <v>0</v>
      </c>
      <c r="AJ160" s="367">
        <f>$E160*(1+'Growth rates'!AK159)</f>
        <v>0</v>
      </c>
    </row>
    <row r="161" spans="1:36" s="364" customFormat="1" x14ac:dyDescent="0.25">
      <c r="A161" s="364" t="s">
        <v>1166</v>
      </c>
      <c r="B161" s="364" t="s">
        <v>599</v>
      </c>
      <c r="C161" s="364" t="s">
        <v>1159</v>
      </c>
      <c r="D161" s="365" t="s">
        <v>53</v>
      </c>
      <c r="E161" s="366">
        <f>'CARB heat data summary'!F118</f>
        <v>0</v>
      </c>
      <c r="F161" s="367">
        <f>$E161*(1+'Growth rates'!G160)</f>
        <v>0</v>
      </c>
      <c r="G161" s="367">
        <f>$E161*(1+'Growth rates'!H160)</f>
        <v>0</v>
      </c>
      <c r="H161" s="367">
        <f>$E161*(1+'Growth rates'!I160)</f>
        <v>0</v>
      </c>
      <c r="I161" s="367">
        <f>$E161*(1+'Growth rates'!J160)</f>
        <v>0</v>
      </c>
      <c r="J161" s="367">
        <f>$E161*(1+'Growth rates'!K160)</f>
        <v>0</v>
      </c>
      <c r="K161" s="367">
        <f>$E161*(1+'Growth rates'!L160)</f>
        <v>0</v>
      </c>
      <c r="L161" s="367">
        <f>$E161*(1+'Growth rates'!M160)</f>
        <v>0</v>
      </c>
      <c r="M161" s="367">
        <f>$E161*(1+'Growth rates'!N160)</f>
        <v>0</v>
      </c>
      <c r="N161" s="367">
        <f>$E161*(1+'Growth rates'!O160)</f>
        <v>0</v>
      </c>
      <c r="O161" s="367">
        <f>$E161*(1+'Growth rates'!P160)</f>
        <v>0</v>
      </c>
      <c r="P161" s="367">
        <f>$E161*(1+'Growth rates'!Q160)</f>
        <v>0</v>
      </c>
      <c r="Q161" s="367">
        <f>$E161*(1+'Growth rates'!R160)</f>
        <v>0</v>
      </c>
      <c r="R161" s="367">
        <f>$E161*(1+'Growth rates'!S160)</f>
        <v>0</v>
      </c>
      <c r="S161" s="367">
        <f>$E161*(1+'Growth rates'!T160)</f>
        <v>0</v>
      </c>
      <c r="T161" s="367">
        <f>$E161*(1+'Growth rates'!U160)</f>
        <v>0</v>
      </c>
      <c r="U161" s="367">
        <f>$E161*(1+'Growth rates'!V160)</f>
        <v>0</v>
      </c>
      <c r="V161" s="367">
        <f>$E161*(1+'Growth rates'!W160)</f>
        <v>0</v>
      </c>
      <c r="W161" s="367">
        <f>$E161*(1+'Growth rates'!X160)</f>
        <v>0</v>
      </c>
      <c r="X161" s="367">
        <f>$E161*(1+'Growth rates'!Y160)</f>
        <v>0</v>
      </c>
      <c r="Y161" s="367">
        <f>$E161*(1+'Growth rates'!Z160)</f>
        <v>0</v>
      </c>
      <c r="Z161" s="367">
        <f>$E161*(1+'Growth rates'!AA160)</f>
        <v>0</v>
      </c>
      <c r="AA161" s="367">
        <f>$E161*(1+'Growth rates'!AB160)</f>
        <v>0</v>
      </c>
      <c r="AB161" s="367">
        <f>$E161*(1+'Growth rates'!AC160)</f>
        <v>0</v>
      </c>
      <c r="AC161" s="367">
        <f>$E161*(1+'Growth rates'!AD160)</f>
        <v>0</v>
      </c>
      <c r="AD161" s="367">
        <f>$E161*(1+'Growth rates'!AE160)</f>
        <v>0</v>
      </c>
      <c r="AE161" s="367">
        <f>$E161*(1+'Growth rates'!AF160)</f>
        <v>0</v>
      </c>
      <c r="AF161" s="367">
        <f>$E161*(1+'Growth rates'!AG160)</f>
        <v>0</v>
      </c>
      <c r="AG161" s="367">
        <f>$E161*(1+'Growth rates'!AH160)</f>
        <v>0</v>
      </c>
      <c r="AH161" s="367">
        <f>$E161*(1+'Growth rates'!AI160)</f>
        <v>0</v>
      </c>
      <c r="AI161" s="367">
        <f>$E161*(1+'Growth rates'!AJ160)</f>
        <v>0</v>
      </c>
      <c r="AJ161" s="367">
        <f>$E161*(1+'Growth rates'!AK160)</f>
        <v>0</v>
      </c>
    </row>
    <row r="162" spans="1:36" s="364" customFormat="1" x14ac:dyDescent="0.25">
      <c r="A162" s="364" t="s">
        <v>1166</v>
      </c>
      <c r="B162" s="364" t="s">
        <v>599</v>
      </c>
      <c r="C162" s="364" t="s">
        <v>1159</v>
      </c>
      <c r="D162" s="365" t="s">
        <v>54</v>
      </c>
      <c r="E162" s="366">
        <f>'CARB heat data summary'!F119</f>
        <v>22742528326763.426</v>
      </c>
      <c r="F162" s="367">
        <f>$E162*(1+'Growth rates'!G161)</f>
        <v>19746632793239.406</v>
      </c>
      <c r="G162" s="367">
        <f>$E162*(1+'Growth rates'!H161)</f>
        <v>18097156730648.656</v>
      </c>
      <c r="H162" s="367">
        <f>$E162*(1+'Growth rates'!I161)</f>
        <v>18020327841322.152</v>
      </c>
      <c r="I162" s="367">
        <f>$E162*(1+'Growth rates'!J161)</f>
        <v>18585787804078.715</v>
      </c>
      <c r="J162" s="367">
        <f>$E162*(1+'Growth rates'!K161)</f>
        <v>18727507834552.266</v>
      </c>
      <c r="K162" s="367">
        <f>$E162*(1+'Growth rates'!L161)</f>
        <v>19096314309745.922</v>
      </c>
      <c r="L162" s="367">
        <f>$E162*(1+'Growth rates'!M161)</f>
        <v>19008432232099.398</v>
      </c>
      <c r="M162" s="367">
        <f>$E162*(1+'Growth rates'!N161)</f>
        <v>18761887803570.258</v>
      </c>
      <c r="N162" s="367">
        <f>$E162*(1+'Growth rates'!O161)</f>
        <v>18701620558786.098</v>
      </c>
      <c r="O162" s="367">
        <f>$E162*(1+'Growth rates'!P161)</f>
        <v>18301752276725.176</v>
      </c>
      <c r="P162" s="367">
        <f>$E162*(1+'Growth rates'!Q161)</f>
        <v>17836559146497.684</v>
      </c>
      <c r="Q162" s="367">
        <f>$E162*(1+'Growth rates'!R161)</f>
        <v>17585100565165.65</v>
      </c>
      <c r="R162" s="367">
        <f>$E162*(1+'Growth rates'!S161)</f>
        <v>17230202893238.705</v>
      </c>
      <c r="S162" s="367">
        <f>$E162*(1+'Growth rates'!T161)</f>
        <v>17164101303653.658</v>
      </c>
      <c r="T162" s="367">
        <f>$E162*(1+'Growth rates'!U161)</f>
        <v>17113859307845.34</v>
      </c>
      <c r="U162" s="367">
        <f>$E162*(1+'Growth rates'!V161)</f>
        <v>16861919990135.756</v>
      </c>
      <c r="V162" s="367">
        <f>$E162*(1+'Growth rates'!W161)</f>
        <v>16559309163381.457</v>
      </c>
      <c r="W162" s="367">
        <f>$E162*(1+'Growth rates'!X161)</f>
        <v>16437229905333.881</v>
      </c>
      <c r="X162" s="367">
        <f>$E162*(1+'Growth rates'!Y161)</f>
        <v>16360168895009.828</v>
      </c>
      <c r="Y162" s="367">
        <f>$E162*(1+'Growth rates'!Z161)</f>
        <v>16235704077652.895</v>
      </c>
      <c r="Z162" s="367">
        <f>$E162*(1+'Growth rates'!AA161)</f>
        <v>15922301445141.404</v>
      </c>
      <c r="AA162" s="367">
        <f>$E162*(1+'Growth rates'!AB161)</f>
        <v>15577473902816.82</v>
      </c>
      <c r="AB162" s="367">
        <f>$E162*(1+'Growth rates'!AC161)</f>
        <v>15328941092721.852</v>
      </c>
      <c r="AC162" s="367">
        <f>$E162*(1+'Growth rates'!AD161)</f>
        <v>15175498330424.326</v>
      </c>
      <c r="AD162" s="367">
        <f>$E162*(1+'Growth rates'!AE161)</f>
        <v>15102491205549.639</v>
      </c>
      <c r="AE162" s="367">
        <f>$E162*(1+'Growth rates'!AF161)</f>
        <v>15008070971141.496</v>
      </c>
      <c r="AF162" s="367">
        <f>$E162*(1+'Growth rates'!AG161)</f>
        <v>14828918375373.963</v>
      </c>
      <c r="AG162" s="367">
        <f>$E162*(1+'Growth rates'!AH161)</f>
        <v>14692392800321.654</v>
      </c>
      <c r="AH162" s="367">
        <f>$E162*(1+'Growth rates'!AI161)</f>
        <v>14555867225269.385</v>
      </c>
      <c r="AI162" s="367">
        <f>$E162*(1+'Growth rates'!AJ161)</f>
        <v>14419341650217.115</v>
      </c>
      <c r="AJ162" s="367">
        <f>$E162*(1+'Growth rates'!AK161)</f>
        <v>14282816075164.807</v>
      </c>
    </row>
    <row r="163" spans="1:36" s="364" customFormat="1" x14ac:dyDescent="0.25">
      <c r="A163" s="364" t="s">
        <v>1166</v>
      </c>
      <c r="B163" s="364" t="s">
        <v>599</v>
      </c>
      <c r="C163" s="364" t="s">
        <v>1159</v>
      </c>
      <c r="D163" s="365" t="s">
        <v>55</v>
      </c>
      <c r="E163" s="366">
        <f>'CARB heat data summary'!F120</f>
        <v>0</v>
      </c>
      <c r="F163" s="367">
        <f>$E163*(1+'Growth rates'!G162)</f>
        <v>0</v>
      </c>
      <c r="G163" s="367">
        <f>$E163*(1+'Growth rates'!H162)</f>
        <v>0</v>
      </c>
      <c r="H163" s="367">
        <f>$E163*(1+'Growth rates'!I162)</f>
        <v>0</v>
      </c>
      <c r="I163" s="367">
        <f>$E163*(1+'Growth rates'!J162)</f>
        <v>0</v>
      </c>
      <c r="J163" s="367">
        <f>$E163*(1+'Growth rates'!K162)</f>
        <v>0</v>
      </c>
      <c r="K163" s="367">
        <f>$E163*(1+'Growth rates'!L162)</f>
        <v>0</v>
      </c>
      <c r="L163" s="367">
        <f>$E163*(1+'Growth rates'!M162)</f>
        <v>0</v>
      </c>
      <c r="M163" s="367">
        <f>$E163*(1+'Growth rates'!N162)</f>
        <v>0</v>
      </c>
      <c r="N163" s="367">
        <f>$E163*(1+'Growth rates'!O162)</f>
        <v>0</v>
      </c>
      <c r="O163" s="367">
        <f>$E163*(1+'Growth rates'!P162)</f>
        <v>0</v>
      </c>
      <c r="P163" s="367">
        <f>$E163*(1+'Growth rates'!Q162)</f>
        <v>0</v>
      </c>
      <c r="Q163" s="367">
        <f>$E163*(1+'Growth rates'!R162)</f>
        <v>0</v>
      </c>
      <c r="R163" s="367">
        <f>$E163*(1+'Growth rates'!S162)</f>
        <v>0</v>
      </c>
      <c r="S163" s="367">
        <f>$E163*(1+'Growth rates'!T162)</f>
        <v>0</v>
      </c>
      <c r="T163" s="367">
        <f>$E163*(1+'Growth rates'!U162)</f>
        <v>0</v>
      </c>
      <c r="U163" s="367">
        <f>$E163*(1+'Growth rates'!V162)</f>
        <v>0</v>
      </c>
      <c r="V163" s="367">
        <f>$E163*(1+'Growth rates'!W162)</f>
        <v>0</v>
      </c>
      <c r="W163" s="367">
        <f>$E163*(1+'Growth rates'!X162)</f>
        <v>0</v>
      </c>
      <c r="X163" s="367">
        <f>$E163*(1+'Growth rates'!Y162)</f>
        <v>0</v>
      </c>
      <c r="Y163" s="367">
        <f>$E163*(1+'Growth rates'!Z162)</f>
        <v>0</v>
      </c>
      <c r="Z163" s="367">
        <f>$E163*(1+'Growth rates'!AA162)</f>
        <v>0</v>
      </c>
      <c r="AA163" s="367">
        <f>$E163*(1+'Growth rates'!AB162)</f>
        <v>0</v>
      </c>
      <c r="AB163" s="367">
        <f>$E163*(1+'Growth rates'!AC162)</f>
        <v>0</v>
      </c>
      <c r="AC163" s="367">
        <f>$E163*(1+'Growth rates'!AD162)</f>
        <v>0</v>
      </c>
      <c r="AD163" s="367">
        <f>$E163*(1+'Growth rates'!AE162)</f>
        <v>0</v>
      </c>
      <c r="AE163" s="367">
        <f>$E163*(1+'Growth rates'!AF162)</f>
        <v>0</v>
      </c>
      <c r="AF163" s="367">
        <f>$E163*(1+'Growth rates'!AG162)</f>
        <v>0</v>
      </c>
      <c r="AG163" s="367">
        <f>$E163*(1+'Growth rates'!AH162)</f>
        <v>0</v>
      </c>
      <c r="AH163" s="367">
        <f>$E163*(1+'Growth rates'!AI162)</f>
        <v>0</v>
      </c>
      <c r="AI163" s="367">
        <f>$E163*(1+'Growth rates'!AJ162)</f>
        <v>0</v>
      </c>
      <c r="AJ163" s="367">
        <f>$E163*(1+'Growth rates'!AK162)</f>
        <v>0</v>
      </c>
    </row>
    <row r="164" spans="1:36" s="364" customFormat="1" x14ac:dyDescent="0.25">
      <c r="A164" s="364" t="s">
        <v>1166</v>
      </c>
      <c r="B164" s="364" t="s">
        <v>599</v>
      </c>
      <c r="C164" s="364" t="s">
        <v>1159</v>
      </c>
      <c r="D164" s="365" t="s">
        <v>56</v>
      </c>
      <c r="E164" s="366">
        <f>'CARB heat data summary'!F121</f>
        <v>0</v>
      </c>
      <c r="F164" s="367">
        <f>$E164*(1+'Growth rates'!G163)</f>
        <v>0</v>
      </c>
      <c r="G164" s="367">
        <f>$E164*(1+'Growth rates'!H163)</f>
        <v>0</v>
      </c>
      <c r="H164" s="367">
        <f>$E164*(1+'Growth rates'!I163)</f>
        <v>0</v>
      </c>
      <c r="I164" s="367">
        <f>$E164*(1+'Growth rates'!J163)</f>
        <v>0</v>
      </c>
      <c r="J164" s="367">
        <f>$E164*(1+'Growth rates'!K163)</f>
        <v>0</v>
      </c>
      <c r="K164" s="367">
        <f>$E164*(1+'Growth rates'!L163)</f>
        <v>0</v>
      </c>
      <c r="L164" s="367">
        <f>$E164*(1+'Growth rates'!M163)</f>
        <v>0</v>
      </c>
      <c r="M164" s="367">
        <f>$E164*(1+'Growth rates'!N163)</f>
        <v>0</v>
      </c>
      <c r="N164" s="367">
        <f>$E164*(1+'Growth rates'!O163)</f>
        <v>0</v>
      </c>
      <c r="O164" s="367">
        <f>$E164*(1+'Growth rates'!P163)</f>
        <v>0</v>
      </c>
      <c r="P164" s="367">
        <f>$E164*(1+'Growth rates'!Q163)</f>
        <v>0</v>
      </c>
      <c r="Q164" s="367">
        <f>$E164*(1+'Growth rates'!R163)</f>
        <v>0</v>
      </c>
      <c r="R164" s="367">
        <f>$E164*(1+'Growth rates'!S163)</f>
        <v>0</v>
      </c>
      <c r="S164" s="367">
        <f>$E164*(1+'Growth rates'!T163)</f>
        <v>0</v>
      </c>
      <c r="T164" s="367">
        <f>$E164*(1+'Growth rates'!U163)</f>
        <v>0</v>
      </c>
      <c r="U164" s="367">
        <f>$E164*(1+'Growth rates'!V163)</f>
        <v>0</v>
      </c>
      <c r="V164" s="367">
        <f>$E164*(1+'Growth rates'!W163)</f>
        <v>0</v>
      </c>
      <c r="W164" s="367">
        <f>$E164*(1+'Growth rates'!X163)</f>
        <v>0</v>
      </c>
      <c r="X164" s="367">
        <f>$E164*(1+'Growth rates'!Y163)</f>
        <v>0</v>
      </c>
      <c r="Y164" s="367">
        <f>$E164*(1+'Growth rates'!Z163)</f>
        <v>0</v>
      </c>
      <c r="Z164" s="367">
        <f>$E164*(1+'Growth rates'!AA163)</f>
        <v>0</v>
      </c>
      <c r="AA164" s="367">
        <f>$E164*(1+'Growth rates'!AB163)</f>
        <v>0</v>
      </c>
      <c r="AB164" s="367">
        <f>$E164*(1+'Growth rates'!AC163)</f>
        <v>0</v>
      </c>
      <c r="AC164" s="367">
        <f>$E164*(1+'Growth rates'!AD163)</f>
        <v>0</v>
      </c>
      <c r="AD164" s="367">
        <f>$E164*(1+'Growth rates'!AE163)</f>
        <v>0</v>
      </c>
      <c r="AE164" s="367">
        <f>$E164*(1+'Growth rates'!AF163)</f>
        <v>0</v>
      </c>
      <c r="AF164" s="367">
        <f>$E164*(1+'Growth rates'!AG163)</f>
        <v>0</v>
      </c>
      <c r="AG164" s="367">
        <f>$E164*(1+'Growth rates'!AH163)</f>
        <v>0</v>
      </c>
      <c r="AH164" s="367">
        <f>$E164*(1+'Growth rates'!AI163)</f>
        <v>0</v>
      </c>
      <c r="AI164" s="367">
        <f>$E164*(1+'Growth rates'!AJ163)</f>
        <v>0</v>
      </c>
      <c r="AJ164" s="367">
        <f>$E164*(1+'Growth rates'!AK163)</f>
        <v>0</v>
      </c>
    </row>
    <row r="165" spans="1:36" s="364" customFormat="1" x14ac:dyDescent="0.25">
      <c r="A165" s="364" t="s">
        <v>1166</v>
      </c>
      <c r="B165" s="364" t="s">
        <v>599</v>
      </c>
      <c r="C165" s="364" t="s">
        <v>1159</v>
      </c>
      <c r="D165" s="365" t="s">
        <v>57</v>
      </c>
      <c r="E165" s="366">
        <f>'CARB heat data summary'!F122</f>
        <v>0</v>
      </c>
      <c r="F165" s="367">
        <f>$E165*(1+'Growth rates'!G164)</f>
        <v>0</v>
      </c>
      <c r="G165" s="367">
        <f>$E165*(1+'Growth rates'!H164)</f>
        <v>0</v>
      </c>
      <c r="H165" s="367">
        <f>$E165*(1+'Growth rates'!I164)</f>
        <v>0</v>
      </c>
      <c r="I165" s="367">
        <f>$E165*(1+'Growth rates'!J164)</f>
        <v>0</v>
      </c>
      <c r="J165" s="367">
        <f>$E165*(1+'Growth rates'!K164)</f>
        <v>0</v>
      </c>
      <c r="K165" s="367">
        <f>$E165*(1+'Growth rates'!L164)</f>
        <v>0</v>
      </c>
      <c r="L165" s="367">
        <f>$E165*(1+'Growth rates'!M164)</f>
        <v>0</v>
      </c>
      <c r="M165" s="367">
        <f>$E165*(1+'Growth rates'!N164)</f>
        <v>0</v>
      </c>
      <c r="N165" s="367">
        <f>$E165*(1+'Growth rates'!O164)</f>
        <v>0</v>
      </c>
      <c r="O165" s="367">
        <f>$E165*(1+'Growth rates'!P164)</f>
        <v>0</v>
      </c>
      <c r="P165" s="367">
        <f>$E165*(1+'Growth rates'!Q164)</f>
        <v>0</v>
      </c>
      <c r="Q165" s="367">
        <f>$E165*(1+'Growth rates'!R164)</f>
        <v>0</v>
      </c>
      <c r="R165" s="367">
        <f>$E165*(1+'Growth rates'!S164)</f>
        <v>0</v>
      </c>
      <c r="S165" s="367">
        <f>$E165*(1+'Growth rates'!T164)</f>
        <v>0</v>
      </c>
      <c r="T165" s="367">
        <f>$E165*(1+'Growth rates'!U164)</f>
        <v>0</v>
      </c>
      <c r="U165" s="367">
        <f>$E165*(1+'Growth rates'!V164)</f>
        <v>0</v>
      </c>
      <c r="V165" s="367">
        <f>$E165*(1+'Growth rates'!W164)</f>
        <v>0</v>
      </c>
      <c r="W165" s="367">
        <f>$E165*(1+'Growth rates'!X164)</f>
        <v>0</v>
      </c>
      <c r="X165" s="367">
        <f>$E165*(1+'Growth rates'!Y164)</f>
        <v>0</v>
      </c>
      <c r="Y165" s="367">
        <f>$E165*(1+'Growth rates'!Z164)</f>
        <v>0</v>
      </c>
      <c r="Z165" s="367">
        <f>$E165*(1+'Growth rates'!AA164)</f>
        <v>0</v>
      </c>
      <c r="AA165" s="367">
        <f>$E165*(1+'Growth rates'!AB164)</f>
        <v>0</v>
      </c>
      <c r="AB165" s="367">
        <f>$E165*(1+'Growth rates'!AC164)</f>
        <v>0</v>
      </c>
      <c r="AC165" s="367">
        <f>$E165*(1+'Growth rates'!AD164)</f>
        <v>0</v>
      </c>
      <c r="AD165" s="367">
        <f>$E165*(1+'Growth rates'!AE164)</f>
        <v>0</v>
      </c>
      <c r="AE165" s="367">
        <f>$E165*(1+'Growth rates'!AF164)</f>
        <v>0</v>
      </c>
      <c r="AF165" s="367">
        <f>$E165*(1+'Growth rates'!AG164)</f>
        <v>0</v>
      </c>
      <c r="AG165" s="367">
        <f>$E165*(1+'Growth rates'!AH164)</f>
        <v>0</v>
      </c>
      <c r="AH165" s="367">
        <f>$E165*(1+'Growth rates'!AI164)</f>
        <v>0</v>
      </c>
      <c r="AI165" s="367">
        <f>$E165*(1+'Growth rates'!AJ164)</f>
        <v>0</v>
      </c>
      <c r="AJ165" s="367">
        <f>$E165*(1+'Growth rates'!AK164)</f>
        <v>0</v>
      </c>
    </row>
    <row r="166" spans="1:36" s="364" customFormat="1" x14ac:dyDescent="0.25">
      <c r="A166" s="364" t="s">
        <v>1166</v>
      </c>
      <c r="B166" s="364" t="s">
        <v>599</v>
      </c>
      <c r="C166" s="364" t="s">
        <v>1159</v>
      </c>
      <c r="D166" s="365" t="s">
        <v>58</v>
      </c>
      <c r="E166" s="366">
        <f>'CARB heat data summary'!F123</f>
        <v>0</v>
      </c>
      <c r="F166" s="367">
        <f>$E166*(1+'Growth rates'!G165)</f>
        <v>0</v>
      </c>
      <c r="G166" s="367">
        <f>$E166*(1+'Growth rates'!H165)</f>
        <v>0</v>
      </c>
      <c r="H166" s="367">
        <f>$E166*(1+'Growth rates'!I165)</f>
        <v>0</v>
      </c>
      <c r="I166" s="367">
        <f>$E166*(1+'Growth rates'!J165)</f>
        <v>0</v>
      </c>
      <c r="J166" s="367">
        <f>$E166*(1+'Growth rates'!K165)</f>
        <v>0</v>
      </c>
      <c r="K166" s="367">
        <f>$E166*(1+'Growth rates'!L165)</f>
        <v>0</v>
      </c>
      <c r="L166" s="367">
        <f>$E166*(1+'Growth rates'!M165)</f>
        <v>0</v>
      </c>
      <c r="M166" s="367">
        <f>$E166*(1+'Growth rates'!N165)</f>
        <v>0</v>
      </c>
      <c r="N166" s="367">
        <f>$E166*(1+'Growth rates'!O165)</f>
        <v>0</v>
      </c>
      <c r="O166" s="367">
        <f>$E166*(1+'Growth rates'!P165)</f>
        <v>0</v>
      </c>
      <c r="P166" s="367">
        <f>$E166*(1+'Growth rates'!Q165)</f>
        <v>0</v>
      </c>
      <c r="Q166" s="367">
        <f>$E166*(1+'Growth rates'!R165)</f>
        <v>0</v>
      </c>
      <c r="R166" s="367">
        <f>$E166*(1+'Growth rates'!S165)</f>
        <v>0</v>
      </c>
      <c r="S166" s="367">
        <f>$E166*(1+'Growth rates'!T165)</f>
        <v>0</v>
      </c>
      <c r="T166" s="367">
        <f>$E166*(1+'Growth rates'!U165)</f>
        <v>0</v>
      </c>
      <c r="U166" s="367">
        <f>$E166*(1+'Growth rates'!V165)</f>
        <v>0</v>
      </c>
      <c r="V166" s="367">
        <f>$E166*(1+'Growth rates'!W165)</f>
        <v>0</v>
      </c>
      <c r="W166" s="367">
        <f>$E166*(1+'Growth rates'!X165)</f>
        <v>0</v>
      </c>
      <c r="X166" s="367">
        <f>$E166*(1+'Growth rates'!Y165)</f>
        <v>0</v>
      </c>
      <c r="Y166" s="367">
        <f>$E166*(1+'Growth rates'!Z165)</f>
        <v>0</v>
      </c>
      <c r="Z166" s="367">
        <f>$E166*(1+'Growth rates'!AA165)</f>
        <v>0</v>
      </c>
      <c r="AA166" s="367">
        <f>$E166*(1+'Growth rates'!AB165)</f>
        <v>0</v>
      </c>
      <c r="AB166" s="367">
        <f>$E166*(1+'Growth rates'!AC165)</f>
        <v>0</v>
      </c>
      <c r="AC166" s="367">
        <f>$E166*(1+'Growth rates'!AD165)</f>
        <v>0</v>
      </c>
      <c r="AD166" s="367">
        <f>$E166*(1+'Growth rates'!AE165)</f>
        <v>0</v>
      </c>
      <c r="AE166" s="367">
        <f>$E166*(1+'Growth rates'!AF165)</f>
        <v>0</v>
      </c>
      <c r="AF166" s="367">
        <f>$E166*(1+'Growth rates'!AG165)</f>
        <v>0</v>
      </c>
      <c r="AG166" s="367">
        <f>$E166*(1+'Growth rates'!AH165)</f>
        <v>0</v>
      </c>
      <c r="AH166" s="367">
        <f>$E166*(1+'Growth rates'!AI165)</f>
        <v>0</v>
      </c>
      <c r="AI166" s="367">
        <f>$E166*(1+'Growth rates'!AJ165)</f>
        <v>0</v>
      </c>
      <c r="AJ166" s="367">
        <f>$E166*(1+'Growth rates'!AK165)</f>
        <v>0</v>
      </c>
    </row>
    <row r="167" spans="1:36" s="364" customFormat="1" x14ac:dyDescent="0.25">
      <c r="A167" s="364" t="s">
        <v>1166</v>
      </c>
      <c r="B167" s="364" t="s">
        <v>599</v>
      </c>
      <c r="C167" s="364" t="s">
        <v>1159</v>
      </c>
      <c r="D167" s="365" t="s">
        <v>59</v>
      </c>
      <c r="E167" s="366">
        <f>'CARB heat data summary'!F124</f>
        <v>0</v>
      </c>
      <c r="F167" s="367">
        <f>$E167*(1+'Growth rates'!G166)</f>
        <v>0</v>
      </c>
      <c r="G167" s="367">
        <f>$E167*(1+'Growth rates'!H166)</f>
        <v>0</v>
      </c>
      <c r="H167" s="367">
        <f>$E167*(1+'Growth rates'!I166)</f>
        <v>0</v>
      </c>
      <c r="I167" s="367">
        <f>$E167*(1+'Growth rates'!J166)</f>
        <v>0</v>
      </c>
      <c r="J167" s="367">
        <f>$E167*(1+'Growth rates'!K166)</f>
        <v>0</v>
      </c>
      <c r="K167" s="367">
        <f>$E167*(1+'Growth rates'!L166)</f>
        <v>0</v>
      </c>
      <c r="L167" s="367">
        <f>$E167*(1+'Growth rates'!M166)</f>
        <v>0</v>
      </c>
      <c r="M167" s="367">
        <f>$E167*(1+'Growth rates'!N166)</f>
        <v>0</v>
      </c>
      <c r="N167" s="367">
        <f>$E167*(1+'Growth rates'!O166)</f>
        <v>0</v>
      </c>
      <c r="O167" s="367">
        <f>$E167*(1+'Growth rates'!P166)</f>
        <v>0</v>
      </c>
      <c r="P167" s="367">
        <f>$E167*(1+'Growth rates'!Q166)</f>
        <v>0</v>
      </c>
      <c r="Q167" s="367">
        <f>$E167*(1+'Growth rates'!R166)</f>
        <v>0</v>
      </c>
      <c r="R167" s="367">
        <f>$E167*(1+'Growth rates'!S166)</f>
        <v>0</v>
      </c>
      <c r="S167" s="367">
        <f>$E167*(1+'Growth rates'!T166)</f>
        <v>0</v>
      </c>
      <c r="T167" s="367">
        <f>$E167*(1+'Growth rates'!U166)</f>
        <v>0</v>
      </c>
      <c r="U167" s="367">
        <f>$E167*(1+'Growth rates'!V166)</f>
        <v>0</v>
      </c>
      <c r="V167" s="367">
        <f>$E167*(1+'Growth rates'!W166)</f>
        <v>0</v>
      </c>
      <c r="W167" s="367">
        <f>$E167*(1+'Growth rates'!X166)</f>
        <v>0</v>
      </c>
      <c r="X167" s="367">
        <f>$E167*(1+'Growth rates'!Y166)</f>
        <v>0</v>
      </c>
      <c r="Y167" s="367">
        <f>$E167*(1+'Growth rates'!Z166)</f>
        <v>0</v>
      </c>
      <c r="Z167" s="367">
        <f>$E167*(1+'Growth rates'!AA166)</f>
        <v>0</v>
      </c>
      <c r="AA167" s="367">
        <f>$E167*(1+'Growth rates'!AB166)</f>
        <v>0</v>
      </c>
      <c r="AB167" s="367">
        <f>$E167*(1+'Growth rates'!AC166)</f>
        <v>0</v>
      </c>
      <c r="AC167" s="367">
        <f>$E167*(1+'Growth rates'!AD166)</f>
        <v>0</v>
      </c>
      <c r="AD167" s="367">
        <f>$E167*(1+'Growth rates'!AE166)</f>
        <v>0</v>
      </c>
      <c r="AE167" s="367">
        <f>$E167*(1+'Growth rates'!AF166)</f>
        <v>0</v>
      </c>
      <c r="AF167" s="367">
        <f>$E167*(1+'Growth rates'!AG166)</f>
        <v>0</v>
      </c>
      <c r="AG167" s="367">
        <f>$E167*(1+'Growth rates'!AH166)</f>
        <v>0</v>
      </c>
      <c r="AH167" s="367">
        <f>$E167*(1+'Growth rates'!AI166)</f>
        <v>0</v>
      </c>
      <c r="AI167" s="367">
        <f>$E167*(1+'Growth rates'!AJ166)</f>
        <v>0</v>
      </c>
      <c r="AJ167" s="367">
        <f>$E167*(1+'Growth rates'!AK166)</f>
        <v>0</v>
      </c>
    </row>
    <row r="168" spans="1:36" s="364" customFormat="1" x14ac:dyDescent="0.25">
      <c r="A168" s="364" t="s">
        <v>1166</v>
      </c>
      <c r="B168" s="364" t="s">
        <v>599</v>
      </c>
      <c r="C168" s="364" t="s">
        <v>1159</v>
      </c>
      <c r="D168" s="365" t="s">
        <v>60</v>
      </c>
      <c r="E168" s="366">
        <f>'CARB heat data summary'!F125</f>
        <v>467223495738048.81</v>
      </c>
      <c r="F168" s="367">
        <f>$E168*(1+'Growth rates'!G167)</f>
        <v>435722431637147.44</v>
      </c>
      <c r="G168" s="367">
        <f>$E168*(1+'Growth rates'!H167)</f>
        <v>465794579709973.94</v>
      </c>
      <c r="H168" s="367">
        <f>$E168*(1+'Growth rates'!I167)</f>
        <v>435721305902226</v>
      </c>
      <c r="I168" s="367">
        <f>$E168*(1+'Growth rates'!J167)</f>
        <v>443897229870399.06</v>
      </c>
      <c r="J168" s="367">
        <f>$E168*(1+'Growth rates'!K167)</f>
        <v>439830557897101.19</v>
      </c>
      <c r="K168" s="367">
        <f>$E168*(1+'Growth rates'!L167)</f>
        <v>435176970672856.63</v>
      </c>
      <c r="L168" s="367">
        <f>$E168*(1+'Growth rates'!M167)</f>
        <v>425374672768312.75</v>
      </c>
      <c r="M168" s="367">
        <f>$E168*(1+'Growth rates'!N167)</f>
        <v>422525844774804.81</v>
      </c>
      <c r="N168" s="367">
        <f>$E168*(1+'Growth rates'!O167)</f>
        <v>405383590980689</v>
      </c>
      <c r="O168" s="367">
        <f>$E168*(1+'Growth rates'!P167)</f>
        <v>396167533574352.25</v>
      </c>
      <c r="P168" s="367">
        <f>$E168*(1+'Growth rates'!Q167)</f>
        <v>387130163766274.69</v>
      </c>
      <c r="Q168" s="367">
        <f>$E168*(1+'Growth rates'!R167)</f>
        <v>380389835831893.25</v>
      </c>
      <c r="R168" s="367">
        <f>$E168*(1+'Growth rates'!S167)</f>
        <v>370158411357567.13</v>
      </c>
      <c r="S168" s="367">
        <f>$E168*(1+'Growth rates'!T167)</f>
        <v>367790835509705.25</v>
      </c>
      <c r="T168" s="367">
        <f>$E168*(1+'Growth rates'!U167)</f>
        <v>355882292941046.69</v>
      </c>
      <c r="U168" s="367">
        <f>$E168*(1+'Growth rates'!V167)</f>
        <v>348792847403374.25</v>
      </c>
      <c r="V168" s="367">
        <f>$E168*(1+'Growth rates'!W167)</f>
        <v>349885913506305.63</v>
      </c>
      <c r="W168" s="367">
        <f>$E168*(1+'Growth rates'!X167)</f>
        <v>340259683161006.88</v>
      </c>
      <c r="X168" s="367">
        <f>$E168*(1+'Growth rates'!Y167)</f>
        <v>335668269241743.31</v>
      </c>
      <c r="Y168" s="367">
        <f>$E168*(1+'Growth rates'!Z167)</f>
        <v>334613792796141.38</v>
      </c>
      <c r="Z168" s="367">
        <f>$E168*(1+'Growth rates'!AA167)</f>
        <v>333378746015667.88</v>
      </c>
      <c r="AA168" s="367">
        <f>$E168*(1+'Growth rates'!AB167)</f>
        <v>328523542803194.56</v>
      </c>
      <c r="AB168" s="367">
        <f>$E168*(1+'Growth rates'!AC167)</f>
        <v>326196971179830.44</v>
      </c>
      <c r="AC168" s="367">
        <f>$E168*(1+'Growth rates'!AD167)</f>
        <v>324571937320063.69</v>
      </c>
      <c r="AD168" s="367">
        <f>$E168*(1+'Growth rates'!AE167)</f>
        <v>323407150856498.56</v>
      </c>
      <c r="AE168" s="367">
        <f>$E168*(1+'Growth rates'!AF167)</f>
        <v>320906604499934.25</v>
      </c>
      <c r="AF168" s="367">
        <f>$E168*(1+'Growth rates'!AG167)</f>
        <v>319314132252948.5</v>
      </c>
      <c r="AG168" s="367">
        <f>$E168*(1+'Growth rates'!AH167)</f>
        <v>317511762559963.06</v>
      </c>
      <c r="AH168" s="367">
        <f>$E168*(1+'Growth rates'!AI167)</f>
        <v>315709392866978</v>
      </c>
      <c r="AI168" s="367">
        <f>$E168*(1+'Growth rates'!AJ167)</f>
        <v>313907023173992.94</v>
      </c>
      <c r="AJ168" s="367">
        <f>$E168*(1+'Growth rates'!AK167)</f>
        <v>312104653481007.5</v>
      </c>
    </row>
    <row r="169" spans="1:36" s="364" customFormat="1" x14ac:dyDescent="0.25">
      <c r="A169" s="364" t="s">
        <v>1166</v>
      </c>
      <c r="B169" s="364" t="s">
        <v>599</v>
      </c>
      <c r="C169" s="364" t="s">
        <v>1159</v>
      </c>
      <c r="D169" s="365" t="s">
        <v>61</v>
      </c>
      <c r="E169" s="366">
        <f>'CARB heat data summary'!F126</f>
        <v>0</v>
      </c>
      <c r="F169" s="367">
        <f>$E169*(1+'Growth rates'!G168)</f>
        <v>0</v>
      </c>
      <c r="G169" s="367">
        <f>$E169*(1+'Growth rates'!H168)</f>
        <v>0</v>
      </c>
      <c r="H169" s="367">
        <f>$E169*(1+'Growth rates'!I168)</f>
        <v>0</v>
      </c>
      <c r="I169" s="367">
        <f>$E169*(1+'Growth rates'!J168)</f>
        <v>0</v>
      </c>
      <c r="J169" s="367">
        <f>$E169*(1+'Growth rates'!K168)</f>
        <v>0</v>
      </c>
      <c r="K169" s="367">
        <f>$E169*(1+'Growth rates'!L168)</f>
        <v>0</v>
      </c>
      <c r="L169" s="367">
        <f>$E169*(1+'Growth rates'!M168)</f>
        <v>0</v>
      </c>
      <c r="M169" s="367">
        <f>$E169*(1+'Growth rates'!N168)</f>
        <v>0</v>
      </c>
      <c r="N169" s="367">
        <f>$E169*(1+'Growth rates'!O168)</f>
        <v>0</v>
      </c>
      <c r="O169" s="367">
        <f>$E169*(1+'Growth rates'!P168)</f>
        <v>0</v>
      </c>
      <c r="P169" s="367">
        <f>$E169*(1+'Growth rates'!Q168)</f>
        <v>0</v>
      </c>
      <c r="Q169" s="367">
        <f>$E169*(1+'Growth rates'!R168)</f>
        <v>0</v>
      </c>
      <c r="R169" s="367">
        <f>$E169*(1+'Growth rates'!S168)</f>
        <v>0</v>
      </c>
      <c r="S169" s="367">
        <f>$E169*(1+'Growth rates'!T168)</f>
        <v>0</v>
      </c>
      <c r="T169" s="367">
        <f>$E169*(1+'Growth rates'!U168)</f>
        <v>0</v>
      </c>
      <c r="U169" s="367">
        <f>$E169*(1+'Growth rates'!V168)</f>
        <v>0</v>
      </c>
      <c r="V169" s="367">
        <f>$E169*(1+'Growth rates'!W168)</f>
        <v>0</v>
      </c>
      <c r="W169" s="367">
        <f>$E169*(1+'Growth rates'!X168)</f>
        <v>0</v>
      </c>
      <c r="X169" s="367">
        <f>$E169*(1+'Growth rates'!Y168)</f>
        <v>0</v>
      </c>
      <c r="Y169" s="367">
        <f>$E169*(1+'Growth rates'!Z168)</f>
        <v>0</v>
      </c>
      <c r="Z169" s="367">
        <f>$E169*(1+'Growth rates'!AA168)</f>
        <v>0</v>
      </c>
      <c r="AA169" s="367">
        <f>$E169*(1+'Growth rates'!AB168)</f>
        <v>0</v>
      </c>
      <c r="AB169" s="367">
        <f>$E169*(1+'Growth rates'!AC168)</f>
        <v>0</v>
      </c>
      <c r="AC169" s="367">
        <f>$E169*(1+'Growth rates'!AD168)</f>
        <v>0</v>
      </c>
      <c r="AD169" s="367">
        <f>$E169*(1+'Growth rates'!AE168)</f>
        <v>0</v>
      </c>
      <c r="AE169" s="367">
        <f>$E169*(1+'Growth rates'!AF168)</f>
        <v>0</v>
      </c>
      <c r="AF169" s="367">
        <f>$E169*(1+'Growth rates'!AG168)</f>
        <v>0</v>
      </c>
      <c r="AG169" s="367">
        <f>$E169*(1+'Growth rates'!AH168)</f>
        <v>0</v>
      </c>
      <c r="AH169" s="367">
        <f>$E169*(1+'Growth rates'!AI168)</f>
        <v>0</v>
      </c>
      <c r="AI169" s="367">
        <f>$E169*(1+'Growth rates'!AJ168)</f>
        <v>0</v>
      </c>
      <c r="AJ169" s="367">
        <f>$E169*(1+'Growth rates'!AK168)</f>
        <v>0</v>
      </c>
    </row>
    <row r="170" spans="1:36" s="364" customFormat="1" x14ac:dyDescent="0.25">
      <c r="A170" s="364" t="s">
        <v>1166</v>
      </c>
      <c r="B170" s="364" t="s">
        <v>599</v>
      </c>
      <c r="C170" s="364" t="s">
        <v>1159</v>
      </c>
      <c r="D170" s="365" t="s">
        <v>62</v>
      </c>
      <c r="E170" s="366">
        <f>'CARB heat data summary'!F127</f>
        <v>0</v>
      </c>
      <c r="F170" s="367">
        <f>$E170*(1+'Growth rates'!G169)</f>
        <v>0</v>
      </c>
      <c r="G170" s="367">
        <f>$E170*(1+'Growth rates'!H169)</f>
        <v>0</v>
      </c>
      <c r="H170" s="367">
        <f>$E170*(1+'Growth rates'!I169)</f>
        <v>0</v>
      </c>
      <c r="I170" s="367">
        <f>$E170*(1+'Growth rates'!J169)</f>
        <v>0</v>
      </c>
      <c r="J170" s="367">
        <f>$E170*(1+'Growth rates'!K169)</f>
        <v>0</v>
      </c>
      <c r="K170" s="367">
        <f>$E170*(1+'Growth rates'!L169)</f>
        <v>0</v>
      </c>
      <c r="L170" s="367">
        <f>$E170*(1+'Growth rates'!M169)</f>
        <v>0</v>
      </c>
      <c r="M170" s="367">
        <f>$E170*(1+'Growth rates'!N169)</f>
        <v>0</v>
      </c>
      <c r="N170" s="367">
        <f>$E170*(1+'Growth rates'!O169)</f>
        <v>0</v>
      </c>
      <c r="O170" s="367">
        <f>$E170*(1+'Growth rates'!P169)</f>
        <v>0</v>
      </c>
      <c r="P170" s="367">
        <f>$E170*(1+'Growth rates'!Q169)</f>
        <v>0</v>
      </c>
      <c r="Q170" s="367">
        <f>$E170*(1+'Growth rates'!R169)</f>
        <v>0</v>
      </c>
      <c r="R170" s="367">
        <f>$E170*(1+'Growth rates'!S169)</f>
        <v>0</v>
      </c>
      <c r="S170" s="367">
        <f>$E170*(1+'Growth rates'!T169)</f>
        <v>0</v>
      </c>
      <c r="T170" s="367">
        <f>$E170*(1+'Growth rates'!U169)</f>
        <v>0</v>
      </c>
      <c r="U170" s="367">
        <f>$E170*(1+'Growth rates'!V169)</f>
        <v>0</v>
      </c>
      <c r="V170" s="367">
        <f>$E170*(1+'Growth rates'!W169)</f>
        <v>0</v>
      </c>
      <c r="W170" s="367">
        <f>$E170*(1+'Growth rates'!X169)</f>
        <v>0</v>
      </c>
      <c r="X170" s="367">
        <f>$E170*(1+'Growth rates'!Y169)</f>
        <v>0</v>
      </c>
      <c r="Y170" s="367">
        <f>$E170*(1+'Growth rates'!Z169)</f>
        <v>0</v>
      </c>
      <c r="Z170" s="367">
        <f>$E170*(1+'Growth rates'!AA169)</f>
        <v>0</v>
      </c>
      <c r="AA170" s="367">
        <f>$E170*(1+'Growth rates'!AB169)</f>
        <v>0</v>
      </c>
      <c r="AB170" s="367">
        <f>$E170*(1+'Growth rates'!AC169)</f>
        <v>0</v>
      </c>
      <c r="AC170" s="367">
        <f>$E170*(1+'Growth rates'!AD169)</f>
        <v>0</v>
      </c>
      <c r="AD170" s="367">
        <f>$E170*(1+'Growth rates'!AE169)</f>
        <v>0</v>
      </c>
      <c r="AE170" s="367">
        <f>$E170*(1+'Growth rates'!AF169)</f>
        <v>0</v>
      </c>
      <c r="AF170" s="367">
        <f>$E170*(1+'Growth rates'!AG169)</f>
        <v>0</v>
      </c>
      <c r="AG170" s="367">
        <f>$E170*(1+'Growth rates'!AH169)</f>
        <v>0</v>
      </c>
      <c r="AH170" s="367">
        <f>$E170*(1+'Growth rates'!AI169)</f>
        <v>0</v>
      </c>
      <c r="AI170" s="367">
        <f>$E170*(1+'Growth rates'!AJ169)</f>
        <v>0</v>
      </c>
      <c r="AJ170" s="367">
        <f>$E170*(1+'Growth rates'!AK169)</f>
        <v>0</v>
      </c>
    </row>
    <row r="171" spans="1:36" s="364" customFormat="1" x14ac:dyDescent="0.25">
      <c r="A171" s="364" t="s">
        <v>1166</v>
      </c>
      <c r="B171" s="364" t="s">
        <v>599</v>
      </c>
      <c r="C171" s="364" t="s">
        <v>1159</v>
      </c>
      <c r="D171" s="365" t="s">
        <v>63</v>
      </c>
      <c r="E171" s="366">
        <f>'CARB heat data summary'!F128</f>
        <v>0</v>
      </c>
      <c r="F171" s="367">
        <f>$E171*(1+'Growth rates'!G170)</f>
        <v>0</v>
      </c>
      <c r="G171" s="367">
        <f>$E171*(1+'Growth rates'!H170)</f>
        <v>0</v>
      </c>
      <c r="H171" s="367">
        <f>$E171*(1+'Growth rates'!I170)</f>
        <v>0</v>
      </c>
      <c r="I171" s="367">
        <f>$E171*(1+'Growth rates'!J170)</f>
        <v>0</v>
      </c>
      <c r="J171" s="367">
        <f>$E171*(1+'Growth rates'!K170)</f>
        <v>0</v>
      </c>
      <c r="K171" s="367">
        <f>$E171*(1+'Growth rates'!L170)</f>
        <v>0</v>
      </c>
      <c r="L171" s="367">
        <f>$E171*(1+'Growth rates'!M170)</f>
        <v>0</v>
      </c>
      <c r="M171" s="367">
        <f>$E171*(1+'Growth rates'!N170)</f>
        <v>0</v>
      </c>
      <c r="N171" s="367">
        <f>$E171*(1+'Growth rates'!O170)</f>
        <v>0</v>
      </c>
      <c r="O171" s="367">
        <f>$E171*(1+'Growth rates'!P170)</f>
        <v>0</v>
      </c>
      <c r="P171" s="367">
        <f>$E171*(1+'Growth rates'!Q170)</f>
        <v>0</v>
      </c>
      <c r="Q171" s="367">
        <f>$E171*(1+'Growth rates'!R170)</f>
        <v>0</v>
      </c>
      <c r="R171" s="367">
        <f>$E171*(1+'Growth rates'!S170)</f>
        <v>0</v>
      </c>
      <c r="S171" s="367">
        <f>$E171*(1+'Growth rates'!T170)</f>
        <v>0</v>
      </c>
      <c r="T171" s="367">
        <f>$E171*(1+'Growth rates'!U170)</f>
        <v>0</v>
      </c>
      <c r="U171" s="367">
        <f>$E171*(1+'Growth rates'!V170)</f>
        <v>0</v>
      </c>
      <c r="V171" s="367">
        <f>$E171*(1+'Growth rates'!W170)</f>
        <v>0</v>
      </c>
      <c r="W171" s="367">
        <f>$E171*(1+'Growth rates'!X170)</f>
        <v>0</v>
      </c>
      <c r="X171" s="367">
        <f>$E171*(1+'Growth rates'!Y170)</f>
        <v>0</v>
      </c>
      <c r="Y171" s="367">
        <f>$E171*(1+'Growth rates'!Z170)</f>
        <v>0</v>
      </c>
      <c r="Z171" s="367">
        <f>$E171*(1+'Growth rates'!AA170)</f>
        <v>0</v>
      </c>
      <c r="AA171" s="367">
        <f>$E171*(1+'Growth rates'!AB170)</f>
        <v>0</v>
      </c>
      <c r="AB171" s="367">
        <f>$E171*(1+'Growth rates'!AC170)</f>
        <v>0</v>
      </c>
      <c r="AC171" s="367">
        <f>$E171*(1+'Growth rates'!AD170)</f>
        <v>0</v>
      </c>
      <c r="AD171" s="367">
        <f>$E171*(1+'Growth rates'!AE170)</f>
        <v>0</v>
      </c>
      <c r="AE171" s="367">
        <f>$E171*(1+'Growth rates'!AF170)</f>
        <v>0</v>
      </c>
      <c r="AF171" s="367">
        <f>$E171*(1+'Growth rates'!AG170)</f>
        <v>0</v>
      </c>
      <c r="AG171" s="367">
        <f>$E171*(1+'Growth rates'!AH170)</f>
        <v>0</v>
      </c>
      <c r="AH171" s="367">
        <f>$E171*(1+'Growth rates'!AI170)</f>
        <v>0</v>
      </c>
      <c r="AI171" s="367">
        <f>$E171*(1+'Growth rates'!AJ170)</f>
        <v>0</v>
      </c>
      <c r="AJ171" s="367">
        <f>$E171*(1+'Growth rates'!AK170)</f>
        <v>0</v>
      </c>
    </row>
    <row r="172" spans="1:36" s="364" customFormat="1" x14ac:dyDescent="0.25">
      <c r="A172" s="364" t="s">
        <v>1166</v>
      </c>
      <c r="B172" s="364" t="s">
        <v>599</v>
      </c>
      <c r="C172" s="364" t="s">
        <v>1159</v>
      </c>
      <c r="D172" s="365" t="s">
        <v>64</v>
      </c>
      <c r="E172" s="366">
        <f>'CARB heat data summary'!F129</f>
        <v>0</v>
      </c>
      <c r="F172" s="367">
        <f>$E172*(1+'Growth rates'!G171)</f>
        <v>0</v>
      </c>
      <c r="G172" s="367">
        <f>$E172*(1+'Growth rates'!H171)</f>
        <v>0</v>
      </c>
      <c r="H172" s="367">
        <f>$E172*(1+'Growth rates'!I171)</f>
        <v>0</v>
      </c>
      <c r="I172" s="367">
        <f>$E172*(1+'Growth rates'!J171)</f>
        <v>0</v>
      </c>
      <c r="J172" s="367">
        <f>$E172*(1+'Growth rates'!K171)</f>
        <v>0</v>
      </c>
      <c r="K172" s="367">
        <f>$E172*(1+'Growth rates'!L171)</f>
        <v>0</v>
      </c>
      <c r="L172" s="367">
        <f>$E172*(1+'Growth rates'!M171)</f>
        <v>0</v>
      </c>
      <c r="M172" s="367">
        <f>$E172*(1+'Growth rates'!N171)</f>
        <v>0</v>
      </c>
      <c r="N172" s="367">
        <f>$E172*(1+'Growth rates'!O171)</f>
        <v>0</v>
      </c>
      <c r="O172" s="367">
        <f>$E172*(1+'Growth rates'!P171)</f>
        <v>0</v>
      </c>
      <c r="P172" s="367">
        <f>$E172*(1+'Growth rates'!Q171)</f>
        <v>0</v>
      </c>
      <c r="Q172" s="367">
        <f>$E172*(1+'Growth rates'!R171)</f>
        <v>0</v>
      </c>
      <c r="R172" s="367">
        <f>$E172*(1+'Growth rates'!S171)</f>
        <v>0</v>
      </c>
      <c r="S172" s="367">
        <f>$E172*(1+'Growth rates'!T171)</f>
        <v>0</v>
      </c>
      <c r="T172" s="367">
        <f>$E172*(1+'Growth rates'!U171)</f>
        <v>0</v>
      </c>
      <c r="U172" s="367">
        <f>$E172*(1+'Growth rates'!V171)</f>
        <v>0</v>
      </c>
      <c r="V172" s="367">
        <f>$E172*(1+'Growth rates'!W171)</f>
        <v>0</v>
      </c>
      <c r="W172" s="367">
        <f>$E172*(1+'Growth rates'!X171)</f>
        <v>0</v>
      </c>
      <c r="X172" s="367">
        <f>$E172*(1+'Growth rates'!Y171)</f>
        <v>0</v>
      </c>
      <c r="Y172" s="367">
        <f>$E172*(1+'Growth rates'!Z171)</f>
        <v>0</v>
      </c>
      <c r="Z172" s="367">
        <f>$E172*(1+'Growth rates'!AA171)</f>
        <v>0</v>
      </c>
      <c r="AA172" s="367">
        <f>$E172*(1+'Growth rates'!AB171)</f>
        <v>0</v>
      </c>
      <c r="AB172" s="367">
        <f>$E172*(1+'Growth rates'!AC171)</f>
        <v>0</v>
      </c>
      <c r="AC172" s="367">
        <f>$E172*(1+'Growth rates'!AD171)</f>
        <v>0</v>
      </c>
      <c r="AD172" s="367">
        <f>$E172*(1+'Growth rates'!AE171)</f>
        <v>0</v>
      </c>
      <c r="AE172" s="367">
        <f>$E172*(1+'Growth rates'!AF171)</f>
        <v>0</v>
      </c>
      <c r="AF172" s="367">
        <f>$E172*(1+'Growth rates'!AG171)</f>
        <v>0</v>
      </c>
      <c r="AG172" s="367">
        <f>$E172*(1+'Growth rates'!AH171)</f>
        <v>0</v>
      </c>
      <c r="AH172" s="367">
        <f>$E172*(1+'Growth rates'!AI171)</f>
        <v>0</v>
      </c>
      <c r="AI172" s="367">
        <f>$E172*(1+'Growth rates'!AJ171)</f>
        <v>0</v>
      </c>
      <c r="AJ172" s="367">
        <f>$E172*(1+'Growth rates'!AK171)</f>
        <v>0</v>
      </c>
    </row>
    <row r="173" spans="1:36" s="364" customFormat="1" x14ac:dyDescent="0.25">
      <c r="A173" s="364" t="s">
        <v>1166</v>
      </c>
      <c r="B173" s="364" t="s">
        <v>599</v>
      </c>
      <c r="C173" s="364" t="s">
        <v>1159</v>
      </c>
      <c r="D173" s="365" t="s">
        <v>65</v>
      </c>
      <c r="E173" s="366">
        <f>'CARB heat data summary'!F130</f>
        <v>0</v>
      </c>
      <c r="F173" s="367">
        <f>$E173*(1+'Growth rates'!G172)</f>
        <v>0</v>
      </c>
      <c r="G173" s="367">
        <f>$E173*(1+'Growth rates'!H172)</f>
        <v>0</v>
      </c>
      <c r="H173" s="367">
        <f>$E173*(1+'Growth rates'!I172)</f>
        <v>0</v>
      </c>
      <c r="I173" s="367">
        <f>$E173*(1+'Growth rates'!J172)</f>
        <v>0</v>
      </c>
      <c r="J173" s="367">
        <f>$E173*(1+'Growth rates'!K172)</f>
        <v>0</v>
      </c>
      <c r="K173" s="367">
        <f>$E173*(1+'Growth rates'!L172)</f>
        <v>0</v>
      </c>
      <c r="L173" s="367">
        <f>$E173*(1+'Growth rates'!M172)</f>
        <v>0</v>
      </c>
      <c r="M173" s="367">
        <f>$E173*(1+'Growth rates'!N172)</f>
        <v>0</v>
      </c>
      <c r="N173" s="367">
        <f>$E173*(1+'Growth rates'!O172)</f>
        <v>0</v>
      </c>
      <c r="O173" s="367">
        <f>$E173*(1+'Growth rates'!P172)</f>
        <v>0</v>
      </c>
      <c r="P173" s="367">
        <f>$E173*(1+'Growth rates'!Q172)</f>
        <v>0</v>
      </c>
      <c r="Q173" s="367">
        <f>$E173*(1+'Growth rates'!R172)</f>
        <v>0</v>
      </c>
      <c r="R173" s="367">
        <f>$E173*(1+'Growth rates'!S172)</f>
        <v>0</v>
      </c>
      <c r="S173" s="367">
        <f>$E173*(1+'Growth rates'!T172)</f>
        <v>0</v>
      </c>
      <c r="T173" s="367">
        <f>$E173*(1+'Growth rates'!U172)</f>
        <v>0</v>
      </c>
      <c r="U173" s="367">
        <f>$E173*(1+'Growth rates'!V172)</f>
        <v>0</v>
      </c>
      <c r="V173" s="367">
        <f>$E173*(1+'Growth rates'!W172)</f>
        <v>0</v>
      </c>
      <c r="W173" s="367">
        <f>$E173*(1+'Growth rates'!X172)</f>
        <v>0</v>
      </c>
      <c r="X173" s="367">
        <f>$E173*(1+'Growth rates'!Y172)</f>
        <v>0</v>
      </c>
      <c r="Y173" s="367">
        <f>$E173*(1+'Growth rates'!Z172)</f>
        <v>0</v>
      </c>
      <c r="Z173" s="367">
        <f>$E173*(1+'Growth rates'!AA172)</f>
        <v>0</v>
      </c>
      <c r="AA173" s="367">
        <f>$E173*(1+'Growth rates'!AB172)</f>
        <v>0</v>
      </c>
      <c r="AB173" s="367">
        <f>$E173*(1+'Growth rates'!AC172)</f>
        <v>0</v>
      </c>
      <c r="AC173" s="367">
        <f>$E173*(1+'Growth rates'!AD172)</f>
        <v>0</v>
      </c>
      <c r="AD173" s="367">
        <f>$E173*(1+'Growth rates'!AE172)</f>
        <v>0</v>
      </c>
      <c r="AE173" s="367">
        <f>$E173*(1+'Growth rates'!AF172)</f>
        <v>0</v>
      </c>
      <c r="AF173" s="367">
        <f>$E173*(1+'Growth rates'!AG172)</f>
        <v>0</v>
      </c>
      <c r="AG173" s="367">
        <f>$E173*(1+'Growth rates'!AH172)</f>
        <v>0</v>
      </c>
      <c r="AH173" s="367">
        <f>$E173*(1+'Growth rates'!AI172)</f>
        <v>0</v>
      </c>
      <c r="AI173" s="367">
        <f>$E173*(1+'Growth rates'!AJ172)</f>
        <v>0</v>
      </c>
      <c r="AJ173" s="367">
        <f>$E173*(1+'Growth rates'!AK172)</f>
        <v>0</v>
      </c>
    </row>
    <row r="174" spans="1:36" s="364" customFormat="1" x14ac:dyDescent="0.25">
      <c r="A174" s="364" t="s">
        <v>1166</v>
      </c>
      <c r="B174" s="364" t="s">
        <v>599</v>
      </c>
      <c r="C174" s="364" t="s">
        <v>1159</v>
      </c>
      <c r="D174" s="365" t="s">
        <v>66</v>
      </c>
      <c r="E174" s="366">
        <f>'CARB heat data summary'!F131</f>
        <v>0</v>
      </c>
      <c r="F174" s="367">
        <f>$E174*(1+'Growth rates'!G173)</f>
        <v>0</v>
      </c>
      <c r="G174" s="367">
        <f>$E174*(1+'Growth rates'!H173)</f>
        <v>0</v>
      </c>
      <c r="H174" s="367">
        <f>$E174*(1+'Growth rates'!I173)</f>
        <v>0</v>
      </c>
      <c r="I174" s="367">
        <f>$E174*(1+'Growth rates'!J173)</f>
        <v>0</v>
      </c>
      <c r="J174" s="367">
        <f>$E174*(1+'Growth rates'!K173)</f>
        <v>0</v>
      </c>
      <c r="K174" s="367">
        <f>$E174*(1+'Growth rates'!L173)</f>
        <v>0</v>
      </c>
      <c r="L174" s="367">
        <f>$E174*(1+'Growth rates'!M173)</f>
        <v>0</v>
      </c>
      <c r="M174" s="367">
        <f>$E174*(1+'Growth rates'!N173)</f>
        <v>0</v>
      </c>
      <c r="N174" s="367">
        <f>$E174*(1+'Growth rates'!O173)</f>
        <v>0</v>
      </c>
      <c r="O174" s="367">
        <f>$E174*(1+'Growth rates'!P173)</f>
        <v>0</v>
      </c>
      <c r="P174" s="367">
        <f>$E174*(1+'Growth rates'!Q173)</f>
        <v>0</v>
      </c>
      <c r="Q174" s="367">
        <f>$E174*(1+'Growth rates'!R173)</f>
        <v>0</v>
      </c>
      <c r="R174" s="367">
        <f>$E174*(1+'Growth rates'!S173)</f>
        <v>0</v>
      </c>
      <c r="S174" s="367">
        <f>$E174*(1+'Growth rates'!T173)</f>
        <v>0</v>
      </c>
      <c r="T174" s="367">
        <f>$E174*(1+'Growth rates'!U173)</f>
        <v>0</v>
      </c>
      <c r="U174" s="367">
        <f>$E174*(1+'Growth rates'!V173)</f>
        <v>0</v>
      </c>
      <c r="V174" s="367">
        <f>$E174*(1+'Growth rates'!W173)</f>
        <v>0</v>
      </c>
      <c r="W174" s="367">
        <f>$E174*(1+'Growth rates'!X173)</f>
        <v>0</v>
      </c>
      <c r="X174" s="367">
        <f>$E174*(1+'Growth rates'!Y173)</f>
        <v>0</v>
      </c>
      <c r="Y174" s="367">
        <f>$E174*(1+'Growth rates'!Z173)</f>
        <v>0</v>
      </c>
      <c r="Z174" s="367">
        <f>$E174*(1+'Growth rates'!AA173)</f>
        <v>0</v>
      </c>
      <c r="AA174" s="367">
        <f>$E174*(1+'Growth rates'!AB173)</f>
        <v>0</v>
      </c>
      <c r="AB174" s="367">
        <f>$E174*(1+'Growth rates'!AC173)</f>
        <v>0</v>
      </c>
      <c r="AC174" s="367">
        <f>$E174*(1+'Growth rates'!AD173)</f>
        <v>0</v>
      </c>
      <c r="AD174" s="367">
        <f>$E174*(1+'Growth rates'!AE173)</f>
        <v>0</v>
      </c>
      <c r="AE174" s="367">
        <f>$E174*(1+'Growth rates'!AF173)</f>
        <v>0</v>
      </c>
      <c r="AF174" s="367">
        <f>$E174*(1+'Growth rates'!AG173)</f>
        <v>0</v>
      </c>
      <c r="AG174" s="367">
        <f>$E174*(1+'Growth rates'!AH173)</f>
        <v>0</v>
      </c>
      <c r="AH174" s="367">
        <f>$E174*(1+'Growth rates'!AI173)</f>
        <v>0</v>
      </c>
      <c r="AI174" s="367">
        <f>$E174*(1+'Growth rates'!AJ173)</f>
        <v>0</v>
      </c>
      <c r="AJ174" s="367">
        <f>$E174*(1+'Growth rates'!AK173)</f>
        <v>0</v>
      </c>
    </row>
    <row r="175" spans="1:36" s="364" customFormat="1" x14ac:dyDescent="0.25">
      <c r="A175" s="364" t="s">
        <v>1166</v>
      </c>
      <c r="B175" s="364" t="s">
        <v>599</v>
      </c>
      <c r="C175" s="364" t="s">
        <v>1159</v>
      </c>
      <c r="D175" s="365" t="s">
        <v>67</v>
      </c>
      <c r="E175" s="366">
        <f>'CARB heat data summary'!F132</f>
        <v>0</v>
      </c>
      <c r="F175" s="367">
        <f>$E175*(1+'Growth rates'!G174)</f>
        <v>0</v>
      </c>
      <c r="G175" s="367">
        <f>$E175*(1+'Growth rates'!H174)</f>
        <v>0</v>
      </c>
      <c r="H175" s="367">
        <f>$E175*(1+'Growth rates'!I174)</f>
        <v>0</v>
      </c>
      <c r="I175" s="367">
        <f>$E175*(1+'Growth rates'!J174)</f>
        <v>0</v>
      </c>
      <c r="J175" s="367">
        <f>$E175*(1+'Growth rates'!K174)</f>
        <v>0</v>
      </c>
      <c r="K175" s="367">
        <f>$E175*(1+'Growth rates'!L174)</f>
        <v>0</v>
      </c>
      <c r="L175" s="367">
        <f>$E175*(1+'Growth rates'!M174)</f>
        <v>0</v>
      </c>
      <c r="M175" s="367">
        <f>$E175*(1+'Growth rates'!N174)</f>
        <v>0</v>
      </c>
      <c r="N175" s="367">
        <f>$E175*(1+'Growth rates'!O174)</f>
        <v>0</v>
      </c>
      <c r="O175" s="367">
        <f>$E175*(1+'Growth rates'!P174)</f>
        <v>0</v>
      </c>
      <c r="P175" s="367">
        <f>$E175*(1+'Growth rates'!Q174)</f>
        <v>0</v>
      </c>
      <c r="Q175" s="367">
        <f>$E175*(1+'Growth rates'!R174)</f>
        <v>0</v>
      </c>
      <c r="R175" s="367">
        <f>$E175*(1+'Growth rates'!S174)</f>
        <v>0</v>
      </c>
      <c r="S175" s="367">
        <f>$E175*(1+'Growth rates'!T174)</f>
        <v>0</v>
      </c>
      <c r="T175" s="367">
        <f>$E175*(1+'Growth rates'!U174)</f>
        <v>0</v>
      </c>
      <c r="U175" s="367">
        <f>$E175*(1+'Growth rates'!V174)</f>
        <v>0</v>
      </c>
      <c r="V175" s="367">
        <f>$E175*(1+'Growth rates'!W174)</f>
        <v>0</v>
      </c>
      <c r="W175" s="367">
        <f>$E175*(1+'Growth rates'!X174)</f>
        <v>0</v>
      </c>
      <c r="X175" s="367">
        <f>$E175*(1+'Growth rates'!Y174)</f>
        <v>0</v>
      </c>
      <c r="Y175" s="367">
        <f>$E175*(1+'Growth rates'!Z174)</f>
        <v>0</v>
      </c>
      <c r="Z175" s="367">
        <f>$E175*(1+'Growth rates'!AA174)</f>
        <v>0</v>
      </c>
      <c r="AA175" s="367">
        <f>$E175*(1+'Growth rates'!AB174)</f>
        <v>0</v>
      </c>
      <c r="AB175" s="367">
        <f>$E175*(1+'Growth rates'!AC174)</f>
        <v>0</v>
      </c>
      <c r="AC175" s="367">
        <f>$E175*(1+'Growth rates'!AD174)</f>
        <v>0</v>
      </c>
      <c r="AD175" s="367">
        <f>$E175*(1+'Growth rates'!AE174)</f>
        <v>0</v>
      </c>
      <c r="AE175" s="367">
        <f>$E175*(1+'Growth rates'!AF174)</f>
        <v>0</v>
      </c>
      <c r="AF175" s="367">
        <f>$E175*(1+'Growth rates'!AG174)</f>
        <v>0</v>
      </c>
      <c r="AG175" s="367">
        <f>$E175*(1+'Growth rates'!AH174)</f>
        <v>0</v>
      </c>
      <c r="AH175" s="367">
        <f>$E175*(1+'Growth rates'!AI174)</f>
        <v>0</v>
      </c>
      <c r="AI175" s="367">
        <f>$E175*(1+'Growth rates'!AJ174)</f>
        <v>0</v>
      </c>
      <c r="AJ175" s="367">
        <f>$E175*(1+'Growth rates'!AK174)</f>
        <v>0</v>
      </c>
    </row>
    <row r="176" spans="1:36" s="364" customFormat="1" x14ac:dyDescent="0.25">
      <c r="A176" s="364" t="s">
        <v>1166</v>
      </c>
      <c r="B176" s="364" t="s">
        <v>599</v>
      </c>
      <c r="C176" s="364" t="s">
        <v>1159</v>
      </c>
      <c r="D176" s="365" t="s">
        <v>68</v>
      </c>
      <c r="E176" s="366">
        <f>'CARB heat data summary'!F133</f>
        <v>0</v>
      </c>
      <c r="F176" s="367">
        <f>$E176*(1+'Growth rates'!G175)</f>
        <v>0</v>
      </c>
      <c r="G176" s="367">
        <f>$E176*(1+'Growth rates'!H175)</f>
        <v>0</v>
      </c>
      <c r="H176" s="367">
        <f>$E176*(1+'Growth rates'!I175)</f>
        <v>0</v>
      </c>
      <c r="I176" s="367">
        <f>$E176*(1+'Growth rates'!J175)</f>
        <v>0</v>
      </c>
      <c r="J176" s="367">
        <f>$E176*(1+'Growth rates'!K175)</f>
        <v>0</v>
      </c>
      <c r="K176" s="367">
        <f>$E176*(1+'Growth rates'!L175)</f>
        <v>0</v>
      </c>
      <c r="L176" s="367">
        <f>$E176*(1+'Growth rates'!M175)</f>
        <v>0</v>
      </c>
      <c r="M176" s="367">
        <f>$E176*(1+'Growth rates'!N175)</f>
        <v>0</v>
      </c>
      <c r="N176" s="367">
        <f>$E176*(1+'Growth rates'!O175)</f>
        <v>0</v>
      </c>
      <c r="O176" s="367">
        <f>$E176*(1+'Growth rates'!P175)</f>
        <v>0</v>
      </c>
      <c r="P176" s="367">
        <f>$E176*(1+'Growth rates'!Q175)</f>
        <v>0</v>
      </c>
      <c r="Q176" s="367">
        <f>$E176*(1+'Growth rates'!R175)</f>
        <v>0</v>
      </c>
      <c r="R176" s="367">
        <f>$E176*(1+'Growth rates'!S175)</f>
        <v>0</v>
      </c>
      <c r="S176" s="367">
        <f>$E176*(1+'Growth rates'!T175)</f>
        <v>0</v>
      </c>
      <c r="T176" s="367">
        <f>$E176*(1+'Growth rates'!U175)</f>
        <v>0</v>
      </c>
      <c r="U176" s="367">
        <f>$E176*(1+'Growth rates'!V175)</f>
        <v>0</v>
      </c>
      <c r="V176" s="367">
        <f>$E176*(1+'Growth rates'!W175)</f>
        <v>0</v>
      </c>
      <c r="W176" s="367">
        <f>$E176*(1+'Growth rates'!X175)</f>
        <v>0</v>
      </c>
      <c r="X176" s="367">
        <f>$E176*(1+'Growth rates'!Y175)</f>
        <v>0</v>
      </c>
      <c r="Y176" s="367">
        <f>$E176*(1+'Growth rates'!Z175)</f>
        <v>0</v>
      </c>
      <c r="Z176" s="367">
        <f>$E176*(1+'Growth rates'!AA175)</f>
        <v>0</v>
      </c>
      <c r="AA176" s="367">
        <f>$E176*(1+'Growth rates'!AB175)</f>
        <v>0</v>
      </c>
      <c r="AB176" s="367">
        <f>$E176*(1+'Growth rates'!AC175)</f>
        <v>0</v>
      </c>
      <c r="AC176" s="367">
        <f>$E176*(1+'Growth rates'!AD175)</f>
        <v>0</v>
      </c>
      <c r="AD176" s="367">
        <f>$E176*(1+'Growth rates'!AE175)</f>
        <v>0</v>
      </c>
      <c r="AE176" s="367">
        <f>$E176*(1+'Growth rates'!AF175)</f>
        <v>0</v>
      </c>
      <c r="AF176" s="367">
        <f>$E176*(1+'Growth rates'!AG175)</f>
        <v>0</v>
      </c>
      <c r="AG176" s="367">
        <f>$E176*(1+'Growth rates'!AH175)</f>
        <v>0</v>
      </c>
      <c r="AH176" s="367">
        <f>$E176*(1+'Growth rates'!AI175)</f>
        <v>0</v>
      </c>
      <c r="AI176" s="367">
        <f>$E176*(1+'Growth rates'!AJ175)</f>
        <v>0</v>
      </c>
      <c r="AJ176" s="367">
        <f>$E176*(1+'Growth rates'!AK175)</f>
        <v>0</v>
      </c>
    </row>
    <row r="177" spans="1:36" s="364" customFormat="1" x14ac:dyDescent="0.25">
      <c r="A177" s="364" t="s">
        <v>1166</v>
      </c>
      <c r="B177" s="364" t="s">
        <v>599</v>
      </c>
      <c r="C177" s="364" t="s">
        <v>1159</v>
      </c>
      <c r="D177" s="365" t="s">
        <v>69</v>
      </c>
      <c r="E177" s="366">
        <f>'CARB heat data summary'!F134</f>
        <v>0</v>
      </c>
      <c r="F177" s="367">
        <f>$E177*(1+'Growth rates'!G176)</f>
        <v>0</v>
      </c>
      <c r="G177" s="367">
        <f>$E177*(1+'Growth rates'!H176)</f>
        <v>0</v>
      </c>
      <c r="H177" s="367">
        <f>$E177*(1+'Growth rates'!I176)</f>
        <v>0</v>
      </c>
      <c r="I177" s="367">
        <f>$E177*(1+'Growth rates'!J176)</f>
        <v>0</v>
      </c>
      <c r="J177" s="367">
        <f>$E177*(1+'Growth rates'!K176)</f>
        <v>0</v>
      </c>
      <c r="K177" s="367">
        <f>$E177*(1+'Growth rates'!L176)</f>
        <v>0</v>
      </c>
      <c r="L177" s="367">
        <f>$E177*(1+'Growth rates'!M176)</f>
        <v>0</v>
      </c>
      <c r="M177" s="367">
        <f>$E177*(1+'Growth rates'!N176)</f>
        <v>0</v>
      </c>
      <c r="N177" s="367">
        <f>$E177*(1+'Growth rates'!O176)</f>
        <v>0</v>
      </c>
      <c r="O177" s="367">
        <f>$E177*(1+'Growth rates'!P176)</f>
        <v>0</v>
      </c>
      <c r="P177" s="367">
        <f>$E177*(1+'Growth rates'!Q176)</f>
        <v>0</v>
      </c>
      <c r="Q177" s="367">
        <f>$E177*(1+'Growth rates'!R176)</f>
        <v>0</v>
      </c>
      <c r="R177" s="367">
        <f>$E177*(1+'Growth rates'!S176)</f>
        <v>0</v>
      </c>
      <c r="S177" s="367">
        <f>$E177*(1+'Growth rates'!T176)</f>
        <v>0</v>
      </c>
      <c r="T177" s="367">
        <f>$E177*(1+'Growth rates'!U176)</f>
        <v>0</v>
      </c>
      <c r="U177" s="367">
        <f>$E177*(1+'Growth rates'!V176)</f>
        <v>0</v>
      </c>
      <c r="V177" s="367">
        <f>$E177*(1+'Growth rates'!W176)</f>
        <v>0</v>
      </c>
      <c r="W177" s="367">
        <f>$E177*(1+'Growth rates'!X176)</f>
        <v>0</v>
      </c>
      <c r="X177" s="367">
        <f>$E177*(1+'Growth rates'!Y176)</f>
        <v>0</v>
      </c>
      <c r="Y177" s="367">
        <f>$E177*(1+'Growth rates'!Z176)</f>
        <v>0</v>
      </c>
      <c r="Z177" s="367">
        <f>$E177*(1+'Growth rates'!AA176)</f>
        <v>0</v>
      </c>
      <c r="AA177" s="367">
        <f>$E177*(1+'Growth rates'!AB176)</f>
        <v>0</v>
      </c>
      <c r="AB177" s="367">
        <f>$E177*(1+'Growth rates'!AC176)</f>
        <v>0</v>
      </c>
      <c r="AC177" s="367">
        <f>$E177*(1+'Growth rates'!AD176)</f>
        <v>0</v>
      </c>
      <c r="AD177" s="367">
        <f>$E177*(1+'Growth rates'!AE176)</f>
        <v>0</v>
      </c>
      <c r="AE177" s="367">
        <f>$E177*(1+'Growth rates'!AF176)</f>
        <v>0</v>
      </c>
      <c r="AF177" s="367">
        <f>$E177*(1+'Growth rates'!AG176)</f>
        <v>0</v>
      </c>
      <c r="AG177" s="367">
        <f>$E177*(1+'Growth rates'!AH176)</f>
        <v>0</v>
      </c>
      <c r="AH177" s="367">
        <f>$E177*(1+'Growth rates'!AI176)</f>
        <v>0</v>
      </c>
      <c r="AI177" s="367">
        <f>$E177*(1+'Growth rates'!AJ176)</f>
        <v>0</v>
      </c>
      <c r="AJ177" s="367">
        <f>$E177*(1+'Growth rates'!AK176)</f>
        <v>0</v>
      </c>
    </row>
    <row r="178" spans="1:36" s="364" customFormat="1" x14ac:dyDescent="0.25">
      <c r="A178" s="364" t="s">
        <v>1166</v>
      </c>
      <c r="B178" s="364" t="s">
        <v>599</v>
      </c>
      <c r="C178" s="364" t="s">
        <v>1159</v>
      </c>
      <c r="D178" s="365" t="s">
        <v>70</v>
      </c>
      <c r="E178" s="366">
        <f>'CARB heat data summary'!F135</f>
        <v>0</v>
      </c>
      <c r="F178" s="367">
        <f>$E178*(1+'Growth rates'!G177)</f>
        <v>0</v>
      </c>
      <c r="G178" s="367">
        <f>$E178*(1+'Growth rates'!H177)</f>
        <v>0</v>
      </c>
      <c r="H178" s="367">
        <f>$E178*(1+'Growth rates'!I177)</f>
        <v>0</v>
      </c>
      <c r="I178" s="367">
        <f>$E178*(1+'Growth rates'!J177)</f>
        <v>0</v>
      </c>
      <c r="J178" s="367">
        <f>$E178*(1+'Growth rates'!K177)</f>
        <v>0</v>
      </c>
      <c r="K178" s="367">
        <f>$E178*(1+'Growth rates'!L177)</f>
        <v>0</v>
      </c>
      <c r="L178" s="367">
        <f>$E178*(1+'Growth rates'!M177)</f>
        <v>0</v>
      </c>
      <c r="M178" s="367">
        <f>$E178*(1+'Growth rates'!N177)</f>
        <v>0</v>
      </c>
      <c r="N178" s="367">
        <f>$E178*(1+'Growth rates'!O177)</f>
        <v>0</v>
      </c>
      <c r="O178" s="367">
        <f>$E178*(1+'Growth rates'!P177)</f>
        <v>0</v>
      </c>
      <c r="P178" s="367">
        <f>$E178*(1+'Growth rates'!Q177)</f>
        <v>0</v>
      </c>
      <c r="Q178" s="367">
        <f>$E178*(1+'Growth rates'!R177)</f>
        <v>0</v>
      </c>
      <c r="R178" s="367">
        <f>$E178*(1+'Growth rates'!S177)</f>
        <v>0</v>
      </c>
      <c r="S178" s="367">
        <f>$E178*(1+'Growth rates'!T177)</f>
        <v>0</v>
      </c>
      <c r="T178" s="367">
        <f>$E178*(1+'Growth rates'!U177)</f>
        <v>0</v>
      </c>
      <c r="U178" s="367">
        <f>$E178*(1+'Growth rates'!V177)</f>
        <v>0</v>
      </c>
      <c r="V178" s="367">
        <f>$E178*(1+'Growth rates'!W177)</f>
        <v>0</v>
      </c>
      <c r="W178" s="367">
        <f>$E178*(1+'Growth rates'!X177)</f>
        <v>0</v>
      </c>
      <c r="X178" s="367">
        <f>$E178*(1+'Growth rates'!Y177)</f>
        <v>0</v>
      </c>
      <c r="Y178" s="367">
        <f>$E178*(1+'Growth rates'!Z177)</f>
        <v>0</v>
      </c>
      <c r="Z178" s="367">
        <f>$E178*(1+'Growth rates'!AA177)</f>
        <v>0</v>
      </c>
      <c r="AA178" s="367">
        <f>$E178*(1+'Growth rates'!AB177)</f>
        <v>0</v>
      </c>
      <c r="AB178" s="367">
        <f>$E178*(1+'Growth rates'!AC177)</f>
        <v>0</v>
      </c>
      <c r="AC178" s="367">
        <f>$E178*(1+'Growth rates'!AD177)</f>
        <v>0</v>
      </c>
      <c r="AD178" s="367">
        <f>$E178*(1+'Growth rates'!AE177)</f>
        <v>0</v>
      </c>
      <c r="AE178" s="367">
        <f>$E178*(1+'Growth rates'!AF177)</f>
        <v>0</v>
      </c>
      <c r="AF178" s="367">
        <f>$E178*(1+'Growth rates'!AG177)</f>
        <v>0</v>
      </c>
      <c r="AG178" s="367">
        <f>$E178*(1+'Growth rates'!AH177)</f>
        <v>0</v>
      </c>
      <c r="AH178" s="367">
        <f>$E178*(1+'Growth rates'!AI177)</f>
        <v>0</v>
      </c>
      <c r="AI178" s="367">
        <f>$E178*(1+'Growth rates'!AJ177)</f>
        <v>0</v>
      </c>
      <c r="AJ178" s="367">
        <f>$E178*(1+'Growth rates'!AK177)</f>
        <v>0</v>
      </c>
    </row>
    <row r="179" spans="1:36" s="364" customFormat="1" x14ac:dyDescent="0.25">
      <c r="A179" s="364" t="s">
        <v>1166</v>
      </c>
      <c r="B179" s="364" t="s">
        <v>599</v>
      </c>
      <c r="C179" s="364" t="s">
        <v>1159</v>
      </c>
      <c r="D179" s="365" t="s">
        <v>71</v>
      </c>
      <c r="E179" s="366">
        <f>'CARB heat data summary'!F136</f>
        <v>0</v>
      </c>
      <c r="F179" s="367">
        <f>$E179*(1+'Growth rates'!G178)</f>
        <v>0</v>
      </c>
      <c r="G179" s="367">
        <f>$E179*(1+'Growth rates'!H178)</f>
        <v>0</v>
      </c>
      <c r="H179" s="367">
        <f>$E179*(1+'Growth rates'!I178)</f>
        <v>0</v>
      </c>
      <c r="I179" s="367">
        <f>$E179*(1+'Growth rates'!J178)</f>
        <v>0</v>
      </c>
      <c r="J179" s="367">
        <f>$E179*(1+'Growth rates'!K178)</f>
        <v>0</v>
      </c>
      <c r="K179" s="367">
        <f>$E179*(1+'Growth rates'!L178)</f>
        <v>0</v>
      </c>
      <c r="L179" s="367">
        <f>$E179*(1+'Growth rates'!M178)</f>
        <v>0</v>
      </c>
      <c r="M179" s="367">
        <f>$E179*(1+'Growth rates'!N178)</f>
        <v>0</v>
      </c>
      <c r="N179" s="367">
        <f>$E179*(1+'Growth rates'!O178)</f>
        <v>0</v>
      </c>
      <c r="O179" s="367">
        <f>$E179*(1+'Growth rates'!P178)</f>
        <v>0</v>
      </c>
      <c r="P179" s="367">
        <f>$E179*(1+'Growth rates'!Q178)</f>
        <v>0</v>
      </c>
      <c r="Q179" s="367">
        <f>$E179*(1+'Growth rates'!R178)</f>
        <v>0</v>
      </c>
      <c r="R179" s="367">
        <f>$E179*(1+'Growth rates'!S178)</f>
        <v>0</v>
      </c>
      <c r="S179" s="367">
        <f>$E179*(1+'Growth rates'!T178)</f>
        <v>0</v>
      </c>
      <c r="T179" s="367">
        <f>$E179*(1+'Growth rates'!U178)</f>
        <v>0</v>
      </c>
      <c r="U179" s="367">
        <f>$E179*(1+'Growth rates'!V178)</f>
        <v>0</v>
      </c>
      <c r="V179" s="367">
        <f>$E179*(1+'Growth rates'!W178)</f>
        <v>0</v>
      </c>
      <c r="W179" s="367">
        <f>$E179*(1+'Growth rates'!X178)</f>
        <v>0</v>
      </c>
      <c r="X179" s="367">
        <f>$E179*(1+'Growth rates'!Y178)</f>
        <v>0</v>
      </c>
      <c r="Y179" s="367">
        <f>$E179*(1+'Growth rates'!Z178)</f>
        <v>0</v>
      </c>
      <c r="Z179" s="367">
        <f>$E179*(1+'Growth rates'!AA178)</f>
        <v>0</v>
      </c>
      <c r="AA179" s="367">
        <f>$E179*(1+'Growth rates'!AB178)</f>
        <v>0</v>
      </c>
      <c r="AB179" s="367">
        <f>$E179*(1+'Growth rates'!AC178)</f>
        <v>0</v>
      </c>
      <c r="AC179" s="367">
        <f>$E179*(1+'Growth rates'!AD178)</f>
        <v>0</v>
      </c>
      <c r="AD179" s="367">
        <f>$E179*(1+'Growth rates'!AE178)</f>
        <v>0</v>
      </c>
      <c r="AE179" s="367">
        <f>$E179*(1+'Growth rates'!AF178)</f>
        <v>0</v>
      </c>
      <c r="AF179" s="367">
        <f>$E179*(1+'Growth rates'!AG178)</f>
        <v>0</v>
      </c>
      <c r="AG179" s="367">
        <f>$E179*(1+'Growth rates'!AH178)</f>
        <v>0</v>
      </c>
      <c r="AH179" s="367">
        <f>$E179*(1+'Growth rates'!AI178)</f>
        <v>0</v>
      </c>
      <c r="AI179" s="367">
        <f>$E179*(1+'Growth rates'!AJ178)</f>
        <v>0</v>
      </c>
      <c r="AJ179" s="367">
        <f>$E179*(1+'Growth rates'!AK178)</f>
        <v>0</v>
      </c>
    </row>
    <row r="180" spans="1:36" s="364" customFormat="1" x14ac:dyDescent="0.25">
      <c r="A180" s="364" t="s">
        <v>1166</v>
      </c>
      <c r="B180" s="364" t="s">
        <v>599</v>
      </c>
      <c r="C180" s="364" t="s">
        <v>1159</v>
      </c>
      <c r="D180" s="365" t="s">
        <v>72</v>
      </c>
      <c r="E180" s="366">
        <f>'CARB heat data summary'!F137</f>
        <v>0</v>
      </c>
      <c r="F180" s="367">
        <f>$E180*(1+'Growth rates'!G179)</f>
        <v>0</v>
      </c>
      <c r="G180" s="367">
        <f>$E180*(1+'Growth rates'!H179)</f>
        <v>0</v>
      </c>
      <c r="H180" s="367">
        <f>$E180*(1+'Growth rates'!I179)</f>
        <v>0</v>
      </c>
      <c r="I180" s="367">
        <f>$E180*(1+'Growth rates'!J179)</f>
        <v>0</v>
      </c>
      <c r="J180" s="367">
        <f>$E180*(1+'Growth rates'!K179)</f>
        <v>0</v>
      </c>
      <c r="K180" s="367">
        <f>$E180*(1+'Growth rates'!L179)</f>
        <v>0</v>
      </c>
      <c r="L180" s="367">
        <f>$E180*(1+'Growth rates'!M179)</f>
        <v>0</v>
      </c>
      <c r="M180" s="367">
        <f>$E180*(1+'Growth rates'!N179)</f>
        <v>0</v>
      </c>
      <c r="N180" s="367">
        <f>$E180*(1+'Growth rates'!O179)</f>
        <v>0</v>
      </c>
      <c r="O180" s="367">
        <f>$E180*(1+'Growth rates'!P179)</f>
        <v>0</v>
      </c>
      <c r="P180" s="367">
        <f>$E180*(1+'Growth rates'!Q179)</f>
        <v>0</v>
      </c>
      <c r="Q180" s="367">
        <f>$E180*(1+'Growth rates'!R179)</f>
        <v>0</v>
      </c>
      <c r="R180" s="367">
        <f>$E180*(1+'Growth rates'!S179)</f>
        <v>0</v>
      </c>
      <c r="S180" s="367">
        <f>$E180*(1+'Growth rates'!T179)</f>
        <v>0</v>
      </c>
      <c r="T180" s="367">
        <f>$E180*(1+'Growth rates'!U179)</f>
        <v>0</v>
      </c>
      <c r="U180" s="367">
        <f>$E180*(1+'Growth rates'!V179)</f>
        <v>0</v>
      </c>
      <c r="V180" s="367">
        <f>$E180*(1+'Growth rates'!W179)</f>
        <v>0</v>
      </c>
      <c r="W180" s="367">
        <f>$E180*(1+'Growth rates'!X179)</f>
        <v>0</v>
      </c>
      <c r="X180" s="367">
        <f>$E180*(1+'Growth rates'!Y179)</f>
        <v>0</v>
      </c>
      <c r="Y180" s="367">
        <f>$E180*(1+'Growth rates'!Z179)</f>
        <v>0</v>
      </c>
      <c r="Z180" s="367">
        <f>$E180*(1+'Growth rates'!AA179)</f>
        <v>0</v>
      </c>
      <c r="AA180" s="367">
        <f>$E180*(1+'Growth rates'!AB179)</f>
        <v>0</v>
      </c>
      <c r="AB180" s="367">
        <f>$E180*(1+'Growth rates'!AC179)</f>
        <v>0</v>
      </c>
      <c r="AC180" s="367">
        <f>$E180*(1+'Growth rates'!AD179)</f>
        <v>0</v>
      </c>
      <c r="AD180" s="367">
        <f>$E180*(1+'Growth rates'!AE179)</f>
        <v>0</v>
      </c>
      <c r="AE180" s="367">
        <f>$E180*(1+'Growth rates'!AF179)</f>
        <v>0</v>
      </c>
      <c r="AF180" s="367">
        <f>$E180*(1+'Growth rates'!AG179)</f>
        <v>0</v>
      </c>
      <c r="AG180" s="367">
        <f>$E180*(1+'Growth rates'!AH179)</f>
        <v>0</v>
      </c>
      <c r="AH180" s="367">
        <f>$E180*(1+'Growth rates'!AI179)</f>
        <v>0</v>
      </c>
      <c r="AI180" s="367">
        <f>$E180*(1+'Growth rates'!AJ179)</f>
        <v>0</v>
      </c>
      <c r="AJ180" s="367">
        <f>$E180*(1+'Growth rates'!AK179)</f>
        <v>0</v>
      </c>
    </row>
    <row r="181" spans="1:36" s="364" customFormat="1" x14ac:dyDescent="0.25">
      <c r="A181" s="364" t="s">
        <v>1166</v>
      </c>
      <c r="B181" s="364" t="s">
        <v>599</v>
      </c>
      <c r="C181" s="364" t="s">
        <v>1159</v>
      </c>
      <c r="D181" s="365" t="s">
        <v>73</v>
      </c>
      <c r="E181" s="366">
        <f>'CARB heat data summary'!F138</f>
        <v>0</v>
      </c>
      <c r="F181" s="367">
        <f>$E181*(1+'Growth rates'!G180)</f>
        <v>0</v>
      </c>
      <c r="G181" s="367">
        <f>$E181*(1+'Growth rates'!H180)</f>
        <v>0</v>
      </c>
      <c r="H181" s="367">
        <f>$E181*(1+'Growth rates'!I180)</f>
        <v>0</v>
      </c>
      <c r="I181" s="367">
        <f>$E181*(1+'Growth rates'!J180)</f>
        <v>0</v>
      </c>
      <c r="J181" s="367">
        <f>$E181*(1+'Growth rates'!K180)</f>
        <v>0</v>
      </c>
      <c r="K181" s="367">
        <f>$E181*(1+'Growth rates'!L180)</f>
        <v>0</v>
      </c>
      <c r="L181" s="367">
        <f>$E181*(1+'Growth rates'!M180)</f>
        <v>0</v>
      </c>
      <c r="M181" s="367">
        <f>$E181*(1+'Growth rates'!N180)</f>
        <v>0</v>
      </c>
      <c r="N181" s="367">
        <f>$E181*(1+'Growth rates'!O180)</f>
        <v>0</v>
      </c>
      <c r="O181" s="367">
        <f>$E181*(1+'Growth rates'!P180)</f>
        <v>0</v>
      </c>
      <c r="P181" s="367">
        <f>$E181*(1+'Growth rates'!Q180)</f>
        <v>0</v>
      </c>
      <c r="Q181" s="367">
        <f>$E181*(1+'Growth rates'!R180)</f>
        <v>0</v>
      </c>
      <c r="R181" s="367">
        <f>$E181*(1+'Growth rates'!S180)</f>
        <v>0</v>
      </c>
      <c r="S181" s="367">
        <f>$E181*(1+'Growth rates'!T180)</f>
        <v>0</v>
      </c>
      <c r="T181" s="367">
        <f>$E181*(1+'Growth rates'!U180)</f>
        <v>0</v>
      </c>
      <c r="U181" s="367">
        <f>$E181*(1+'Growth rates'!V180)</f>
        <v>0</v>
      </c>
      <c r="V181" s="367">
        <f>$E181*(1+'Growth rates'!W180)</f>
        <v>0</v>
      </c>
      <c r="W181" s="367">
        <f>$E181*(1+'Growth rates'!X180)</f>
        <v>0</v>
      </c>
      <c r="X181" s="367">
        <f>$E181*(1+'Growth rates'!Y180)</f>
        <v>0</v>
      </c>
      <c r="Y181" s="367">
        <f>$E181*(1+'Growth rates'!Z180)</f>
        <v>0</v>
      </c>
      <c r="Z181" s="367">
        <f>$E181*(1+'Growth rates'!AA180)</f>
        <v>0</v>
      </c>
      <c r="AA181" s="367">
        <f>$E181*(1+'Growth rates'!AB180)</f>
        <v>0</v>
      </c>
      <c r="AB181" s="367">
        <f>$E181*(1+'Growth rates'!AC180)</f>
        <v>0</v>
      </c>
      <c r="AC181" s="367">
        <f>$E181*(1+'Growth rates'!AD180)</f>
        <v>0</v>
      </c>
      <c r="AD181" s="367">
        <f>$E181*(1+'Growth rates'!AE180)</f>
        <v>0</v>
      </c>
      <c r="AE181" s="367">
        <f>$E181*(1+'Growth rates'!AF180)</f>
        <v>0</v>
      </c>
      <c r="AF181" s="367">
        <f>$E181*(1+'Growth rates'!AG180)</f>
        <v>0</v>
      </c>
      <c r="AG181" s="367">
        <f>$E181*(1+'Growth rates'!AH180)</f>
        <v>0</v>
      </c>
      <c r="AH181" s="367">
        <f>$E181*(1+'Growth rates'!AI180)</f>
        <v>0</v>
      </c>
      <c r="AI181" s="367">
        <f>$E181*(1+'Growth rates'!AJ180)</f>
        <v>0</v>
      </c>
      <c r="AJ181" s="367">
        <f>$E181*(1+'Growth rates'!AK180)</f>
        <v>0</v>
      </c>
    </row>
    <row r="182" spans="1:36" s="364" customFormat="1" x14ac:dyDescent="0.25">
      <c r="A182" s="364" t="s">
        <v>1166</v>
      </c>
      <c r="B182" s="364" t="s">
        <v>599</v>
      </c>
      <c r="C182" s="364" t="s">
        <v>1159</v>
      </c>
      <c r="D182" s="365" t="s">
        <v>74</v>
      </c>
      <c r="E182" s="366">
        <f>'CARB heat data summary'!F139</f>
        <v>0</v>
      </c>
      <c r="F182" s="367">
        <f>$E182*(1+'Growth rates'!G181)</f>
        <v>0</v>
      </c>
      <c r="G182" s="367">
        <f>$E182*(1+'Growth rates'!H181)</f>
        <v>0</v>
      </c>
      <c r="H182" s="367">
        <f>$E182*(1+'Growth rates'!I181)</f>
        <v>0</v>
      </c>
      <c r="I182" s="367">
        <f>$E182*(1+'Growth rates'!J181)</f>
        <v>0</v>
      </c>
      <c r="J182" s="367">
        <f>$E182*(1+'Growth rates'!K181)</f>
        <v>0</v>
      </c>
      <c r="K182" s="367">
        <f>$E182*(1+'Growth rates'!L181)</f>
        <v>0</v>
      </c>
      <c r="L182" s="367">
        <f>$E182*(1+'Growth rates'!M181)</f>
        <v>0</v>
      </c>
      <c r="M182" s="367">
        <f>$E182*(1+'Growth rates'!N181)</f>
        <v>0</v>
      </c>
      <c r="N182" s="367">
        <f>$E182*(1+'Growth rates'!O181)</f>
        <v>0</v>
      </c>
      <c r="O182" s="367">
        <f>$E182*(1+'Growth rates'!P181)</f>
        <v>0</v>
      </c>
      <c r="P182" s="367">
        <f>$E182*(1+'Growth rates'!Q181)</f>
        <v>0</v>
      </c>
      <c r="Q182" s="367">
        <f>$E182*(1+'Growth rates'!R181)</f>
        <v>0</v>
      </c>
      <c r="R182" s="367">
        <f>$E182*(1+'Growth rates'!S181)</f>
        <v>0</v>
      </c>
      <c r="S182" s="367">
        <f>$E182*(1+'Growth rates'!T181)</f>
        <v>0</v>
      </c>
      <c r="T182" s="367">
        <f>$E182*(1+'Growth rates'!U181)</f>
        <v>0</v>
      </c>
      <c r="U182" s="367">
        <f>$E182*(1+'Growth rates'!V181)</f>
        <v>0</v>
      </c>
      <c r="V182" s="367">
        <f>$E182*(1+'Growth rates'!W181)</f>
        <v>0</v>
      </c>
      <c r="W182" s="367">
        <f>$E182*(1+'Growth rates'!X181)</f>
        <v>0</v>
      </c>
      <c r="X182" s="367">
        <f>$E182*(1+'Growth rates'!Y181)</f>
        <v>0</v>
      </c>
      <c r="Y182" s="367">
        <f>$E182*(1+'Growth rates'!Z181)</f>
        <v>0</v>
      </c>
      <c r="Z182" s="367">
        <f>$E182*(1+'Growth rates'!AA181)</f>
        <v>0</v>
      </c>
      <c r="AA182" s="367">
        <f>$E182*(1+'Growth rates'!AB181)</f>
        <v>0</v>
      </c>
      <c r="AB182" s="367">
        <f>$E182*(1+'Growth rates'!AC181)</f>
        <v>0</v>
      </c>
      <c r="AC182" s="367">
        <f>$E182*(1+'Growth rates'!AD181)</f>
        <v>0</v>
      </c>
      <c r="AD182" s="367">
        <f>$E182*(1+'Growth rates'!AE181)</f>
        <v>0</v>
      </c>
      <c r="AE182" s="367">
        <f>$E182*(1+'Growth rates'!AF181)</f>
        <v>0</v>
      </c>
      <c r="AF182" s="367">
        <f>$E182*(1+'Growth rates'!AG181)</f>
        <v>0</v>
      </c>
      <c r="AG182" s="367">
        <f>$E182*(1+'Growth rates'!AH181)</f>
        <v>0</v>
      </c>
      <c r="AH182" s="367">
        <f>$E182*(1+'Growth rates'!AI181)</f>
        <v>0</v>
      </c>
      <c r="AI182" s="367">
        <f>$E182*(1+'Growth rates'!AJ181)</f>
        <v>0</v>
      </c>
      <c r="AJ182" s="367">
        <f>$E182*(1+'Growth rates'!AK181)</f>
        <v>0</v>
      </c>
    </row>
    <row r="183" spans="1:36" s="364" customFormat="1" x14ac:dyDescent="0.25">
      <c r="A183" s="364" t="s">
        <v>1166</v>
      </c>
      <c r="B183" s="364" t="s">
        <v>599</v>
      </c>
      <c r="C183" s="364" t="s">
        <v>1159</v>
      </c>
      <c r="D183" s="365" t="s">
        <v>75</v>
      </c>
      <c r="E183" s="366">
        <f>'CARB heat data summary'!F140</f>
        <v>0</v>
      </c>
      <c r="F183" s="367">
        <f>$E183*(1+'Growth rates'!G182)</f>
        <v>0</v>
      </c>
      <c r="G183" s="367">
        <f>$E183*(1+'Growth rates'!H182)</f>
        <v>0</v>
      </c>
      <c r="H183" s="367">
        <f>$E183*(1+'Growth rates'!I182)</f>
        <v>0</v>
      </c>
      <c r="I183" s="367">
        <f>$E183*(1+'Growth rates'!J182)</f>
        <v>0</v>
      </c>
      <c r="J183" s="367">
        <f>$E183*(1+'Growth rates'!K182)</f>
        <v>0</v>
      </c>
      <c r="K183" s="367">
        <f>$E183*(1+'Growth rates'!L182)</f>
        <v>0</v>
      </c>
      <c r="L183" s="367">
        <f>$E183*(1+'Growth rates'!M182)</f>
        <v>0</v>
      </c>
      <c r="M183" s="367">
        <f>$E183*(1+'Growth rates'!N182)</f>
        <v>0</v>
      </c>
      <c r="N183" s="367">
        <f>$E183*(1+'Growth rates'!O182)</f>
        <v>0</v>
      </c>
      <c r="O183" s="367">
        <f>$E183*(1+'Growth rates'!P182)</f>
        <v>0</v>
      </c>
      <c r="P183" s="367">
        <f>$E183*(1+'Growth rates'!Q182)</f>
        <v>0</v>
      </c>
      <c r="Q183" s="367">
        <f>$E183*(1+'Growth rates'!R182)</f>
        <v>0</v>
      </c>
      <c r="R183" s="367">
        <f>$E183*(1+'Growth rates'!S182)</f>
        <v>0</v>
      </c>
      <c r="S183" s="367">
        <f>$E183*(1+'Growth rates'!T182)</f>
        <v>0</v>
      </c>
      <c r="T183" s="367">
        <f>$E183*(1+'Growth rates'!U182)</f>
        <v>0</v>
      </c>
      <c r="U183" s="367">
        <f>$E183*(1+'Growth rates'!V182)</f>
        <v>0</v>
      </c>
      <c r="V183" s="367">
        <f>$E183*(1+'Growth rates'!W182)</f>
        <v>0</v>
      </c>
      <c r="W183" s="367">
        <f>$E183*(1+'Growth rates'!X182)</f>
        <v>0</v>
      </c>
      <c r="X183" s="367">
        <f>$E183*(1+'Growth rates'!Y182)</f>
        <v>0</v>
      </c>
      <c r="Y183" s="367">
        <f>$E183*(1+'Growth rates'!Z182)</f>
        <v>0</v>
      </c>
      <c r="Z183" s="367">
        <f>$E183*(1+'Growth rates'!AA182)</f>
        <v>0</v>
      </c>
      <c r="AA183" s="367">
        <f>$E183*(1+'Growth rates'!AB182)</f>
        <v>0</v>
      </c>
      <c r="AB183" s="367">
        <f>$E183*(1+'Growth rates'!AC182)</f>
        <v>0</v>
      </c>
      <c r="AC183" s="367">
        <f>$E183*(1+'Growth rates'!AD182)</f>
        <v>0</v>
      </c>
      <c r="AD183" s="367">
        <f>$E183*(1+'Growth rates'!AE182)</f>
        <v>0</v>
      </c>
      <c r="AE183" s="367">
        <f>$E183*(1+'Growth rates'!AF182)</f>
        <v>0</v>
      </c>
      <c r="AF183" s="367">
        <f>$E183*(1+'Growth rates'!AG182)</f>
        <v>0</v>
      </c>
      <c r="AG183" s="367">
        <f>$E183*(1+'Growth rates'!AH182)</f>
        <v>0</v>
      </c>
      <c r="AH183" s="367">
        <f>$E183*(1+'Growth rates'!AI182)</f>
        <v>0</v>
      </c>
      <c r="AI183" s="367">
        <f>$E183*(1+'Growth rates'!AJ182)</f>
        <v>0</v>
      </c>
      <c r="AJ183" s="367">
        <f>$E183*(1+'Growth rates'!AK182)</f>
        <v>0</v>
      </c>
    </row>
    <row r="184" spans="1:36" s="364" customFormat="1" x14ac:dyDescent="0.25">
      <c r="A184" s="364" t="s">
        <v>1166</v>
      </c>
      <c r="B184" s="364" t="s">
        <v>599</v>
      </c>
      <c r="C184" s="364" t="s">
        <v>1159</v>
      </c>
      <c r="D184" s="365" t="s">
        <v>76</v>
      </c>
      <c r="E184" s="366">
        <f>'CARB heat data summary'!F141</f>
        <v>0</v>
      </c>
      <c r="F184" s="367">
        <f>$E184*(1+'Growth rates'!G183)</f>
        <v>0</v>
      </c>
      <c r="G184" s="367">
        <f>$E184*(1+'Growth rates'!H183)</f>
        <v>0</v>
      </c>
      <c r="H184" s="367">
        <f>$E184*(1+'Growth rates'!I183)</f>
        <v>0</v>
      </c>
      <c r="I184" s="367">
        <f>$E184*(1+'Growth rates'!J183)</f>
        <v>0</v>
      </c>
      <c r="J184" s="367">
        <f>$E184*(1+'Growth rates'!K183)</f>
        <v>0</v>
      </c>
      <c r="K184" s="367">
        <f>$E184*(1+'Growth rates'!L183)</f>
        <v>0</v>
      </c>
      <c r="L184" s="367">
        <f>$E184*(1+'Growth rates'!M183)</f>
        <v>0</v>
      </c>
      <c r="M184" s="367">
        <f>$E184*(1+'Growth rates'!N183)</f>
        <v>0</v>
      </c>
      <c r="N184" s="367">
        <f>$E184*(1+'Growth rates'!O183)</f>
        <v>0</v>
      </c>
      <c r="O184" s="367">
        <f>$E184*(1+'Growth rates'!P183)</f>
        <v>0</v>
      </c>
      <c r="P184" s="367">
        <f>$E184*(1+'Growth rates'!Q183)</f>
        <v>0</v>
      </c>
      <c r="Q184" s="367">
        <f>$E184*(1+'Growth rates'!R183)</f>
        <v>0</v>
      </c>
      <c r="R184" s="367">
        <f>$E184*(1+'Growth rates'!S183)</f>
        <v>0</v>
      </c>
      <c r="S184" s="367">
        <f>$E184*(1+'Growth rates'!T183)</f>
        <v>0</v>
      </c>
      <c r="T184" s="367">
        <f>$E184*(1+'Growth rates'!U183)</f>
        <v>0</v>
      </c>
      <c r="U184" s="367">
        <f>$E184*(1+'Growth rates'!V183)</f>
        <v>0</v>
      </c>
      <c r="V184" s="367">
        <f>$E184*(1+'Growth rates'!W183)</f>
        <v>0</v>
      </c>
      <c r="W184" s="367">
        <f>$E184*(1+'Growth rates'!X183)</f>
        <v>0</v>
      </c>
      <c r="X184" s="367">
        <f>$E184*(1+'Growth rates'!Y183)</f>
        <v>0</v>
      </c>
      <c r="Y184" s="367">
        <f>$E184*(1+'Growth rates'!Z183)</f>
        <v>0</v>
      </c>
      <c r="Z184" s="367">
        <f>$E184*(1+'Growth rates'!AA183)</f>
        <v>0</v>
      </c>
      <c r="AA184" s="367">
        <f>$E184*(1+'Growth rates'!AB183)</f>
        <v>0</v>
      </c>
      <c r="AB184" s="367">
        <f>$E184*(1+'Growth rates'!AC183)</f>
        <v>0</v>
      </c>
      <c r="AC184" s="367">
        <f>$E184*(1+'Growth rates'!AD183)</f>
        <v>0</v>
      </c>
      <c r="AD184" s="367">
        <f>$E184*(1+'Growth rates'!AE183)</f>
        <v>0</v>
      </c>
      <c r="AE184" s="367">
        <f>$E184*(1+'Growth rates'!AF183)</f>
        <v>0</v>
      </c>
      <c r="AF184" s="367">
        <f>$E184*(1+'Growth rates'!AG183)</f>
        <v>0</v>
      </c>
      <c r="AG184" s="367">
        <f>$E184*(1+'Growth rates'!AH183)</f>
        <v>0</v>
      </c>
      <c r="AH184" s="367">
        <f>$E184*(1+'Growth rates'!AI183)</f>
        <v>0</v>
      </c>
      <c r="AI184" s="367">
        <f>$E184*(1+'Growth rates'!AJ183)</f>
        <v>0</v>
      </c>
      <c r="AJ184" s="367">
        <f>$E184*(1+'Growth rates'!AK183)</f>
        <v>0</v>
      </c>
    </row>
    <row r="186" spans="1:36" x14ac:dyDescent="0.25">
      <c r="A186" s="45" t="s">
        <v>1543</v>
      </c>
      <c r="B186" s="45" t="s">
        <v>599</v>
      </c>
      <c r="C186" s="45" t="s">
        <v>1160</v>
      </c>
      <c r="D186" s="46" t="s">
        <v>52</v>
      </c>
      <c r="E186" s="331">
        <f>'CARB heat data summary'!H117</f>
        <v>0</v>
      </c>
      <c r="F186" s="171">
        <f>$E186*(1+'Growth rates'!G185)</f>
        <v>0</v>
      </c>
      <c r="G186" s="171">
        <f>$E186*(1+'Growth rates'!H185)</f>
        <v>0</v>
      </c>
      <c r="H186" s="171">
        <f>$E186*(1+'Growth rates'!I185)</f>
        <v>0</v>
      </c>
      <c r="I186" s="171">
        <f>$E186*(1+'Growth rates'!J185)</f>
        <v>0</v>
      </c>
      <c r="J186" s="171">
        <f>$E186*(1+'Growth rates'!K185)</f>
        <v>0</v>
      </c>
      <c r="K186" s="171">
        <f>$E186*(1+'Growth rates'!L185)</f>
        <v>0</v>
      </c>
      <c r="L186" s="171">
        <f>$E186*(1+'Growth rates'!M185)</f>
        <v>0</v>
      </c>
      <c r="M186" s="171">
        <f>$E186*(1+'Growth rates'!N185)</f>
        <v>0</v>
      </c>
      <c r="N186" s="171">
        <f>$E186*(1+'Growth rates'!O185)</f>
        <v>0</v>
      </c>
      <c r="O186" s="171">
        <f>$E186*(1+'Growth rates'!P185)</f>
        <v>0</v>
      </c>
      <c r="P186" s="171">
        <f>$E186*(1+'Growth rates'!Q185)</f>
        <v>0</v>
      </c>
      <c r="Q186" s="171">
        <f>$E186*(1+'Growth rates'!R185)</f>
        <v>0</v>
      </c>
      <c r="R186" s="171">
        <f>$E186*(1+'Growth rates'!S185)</f>
        <v>0</v>
      </c>
      <c r="S186" s="171">
        <f>$E186*(1+'Growth rates'!T185)</f>
        <v>0</v>
      </c>
      <c r="T186" s="171">
        <f>$E186*(1+'Growth rates'!U185)</f>
        <v>0</v>
      </c>
      <c r="U186" s="171">
        <f>$E186*(1+'Growth rates'!V185)</f>
        <v>0</v>
      </c>
      <c r="V186" s="171">
        <f>$E186*(1+'Growth rates'!W185)</f>
        <v>0</v>
      </c>
      <c r="W186" s="171">
        <f>$E186*(1+'Growth rates'!X185)</f>
        <v>0</v>
      </c>
      <c r="X186" s="171">
        <f>$E186*(1+'Growth rates'!Y185)</f>
        <v>0</v>
      </c>
      <c r="Y186" s="171">
        <f>$E186*(1+'Growth rates'!Z185)</f>
        <v>0</v>
      </c>
      <c r="Z186" s="171">
        <f>$E186*(1+'Growth rates'!AA185)</f>
        <v>0</v>
      </c>
      <c r="AA186" s="171">
        <f>$E186*(1+'Growth rates'!AB185)</f>
        <v>0</v>
      </c>
      <c r="AB186" s="171">
        <f>$E186*(1+'Growth rates'!AC185)</f>
        <v>0</v>
      </c>
      <c r="AC186" s="171">
        <f>$E186*(1+'Growth rates'!AD185)</f>
        <v>0</v>
      </c>
      <c r="AD186" s="171">
        <f>$E186*(1+'Growth rates'!AE185)</f>
        <v>0</v>
      </c>
      <c r="AE186" s="171">
        <f>$E186*(1+'Growth rates'!AF185)</f>
        <v>0</v>
      </c>
      <c r="AF186" s="171">
        <f>$E186*(1+'Growth rates'!AG185)</f>
        <v>0</v>
      </c>
      <c r="AG186" s="171">
        <f>$E186*(1+'Growth rates'!AH185)</f>
        <v>0</v>
      </c>
      <c r="AH186" s="171">
        <f>$E186*(1+'Growth rates'!AI185)</f>
        <v>0</v>
      </c>
      <c r="AI186" s="171">
        <f>$E186*(1+'Growth rates'!AJ185)</f>
        <v>0</v>
      </c>
      <c r="AJ186" s="171">
        <f>$E186*(1+'Growth rates'!AK185)</f>
        <v>0</v>
      </c>
    </row>
    <row r="187" spans="1:36" x14ac:dyDescent="0.25">
      <c r="A187" s="45" t="s">
        <v>1543</v>
      </c>
      <c r="B187" s="45" t="s">
        <v>599</v>
      </c>
      <c r="C187" s="45" t="s">
        <v>1160</v>
      </c>
      <c r="D187" s="46" t="s">
        <v>53</v>
      </c>
      <c r="E187" s="331">
        <f>'CARB heat data summary'!H118</f>
        <v>0</v>
      </c>
      <c r="F187" s="171">
        <f>$E187*(1+'Growth rates'!G186)</f>
        <v>0</v>
      </c>
      <c r="G187" s="171">
        <f>$E187*(1+'Growth rates'!H186)</f>
        <v>0</v>
      </c>
      <c r="H187" s="171">
        <f>$E187*(1+'Growth rates'!I186)</f>
        <v>0</v>
      </c>
      <c r="I187" s="171">
        <f>$E187*(1+'Growth rates'!J186)</f>
        <v>0</v>
      </c>
      <c r="J187" s="171">
        <f>$E187*(1+'Growth rates'!K186)</f>
        <v>0</v>
      </c>
      <c r="K187" s="171">
        <f>$E187*(1+'Growth rates'!L186)</f>
        <v>0</v>
      </c>
      <c r="L187" s="171">
        <f>$E187*(1+'Growth rates'!M186)</f>
        <v>0</v>
      </c>
      <c r="M187" s="171">
        <f>$E187*(1+'Growth rates'!N186)</f>
        <v>0</v>
      </c>
      <c r="N187" s="171">
        <f>$E187*(1+'Growth rates'!O186)</f>
        <v>0</v>
      </c>
      <c r="O187" s="171">
        <f>$E187*(1+'Growth rates'!P186)</f>
        <v>0</v>
      </c>
      <c r="P187" s="171">
        <f>$E187*(1+'Growth rates'!Q186)</f>
        <v>0</v>
      </c>
      <c r="Q187" s="171">
        <f>$E187*(1+'Growth rates'!R186)</f>
        <v>0</v>
      </c>
      <c r="R187" s="171">
        <f>$E187*(1+'Growth rates'!S186)</f>
        <v>0</v>
      </c>
      <c r="S187" s="171">
        <f>$E187*(1+'Growth rates'!T186)</f>
        <v>0</v>
      </c>
      <c r="T187" s="171">
        <f>$E187*(1+'Growth rates'!U186)</f>
        <v>0</v>
      </c>
      <c r="U187" s="171">
        <f>$E187*(1+'Growth rates'!V186)</f>
        <v>0</v>
      </c>
      <c r="V187" s="171">
        <f>$E187*(1+'Growth rates'!W186)</f>
        <v>0</v>
      </c>
      <c r="W187" s="171">
        <f>$E187*(1+'Growth rates'!X186)</f>
        <v>0</v>
      </c>
      <c r="X187" s="171">
        <f>$E187*(1+'Growth rates'!Y186)</f>
        <v>0</v>
      </c>
      <c r="Y187" s="171">
        <f>$E187*(1+'Growth rates'!Z186)</f>
        <v>0</v>
      </c>
      <c r="Z187" s="171">
        <f>$E187*(1+'Growth rates'!AA186)</f>
        <v>0</v>
      </c>
      <c r="AA187" s="171">
        <f>$E187*(1+'Growth rates'!AB186)</f>
        <v>0</v>
      </c>
      <c r="AB187" s="171">
        <f>$E187*(1+'Growth rates'!AC186)</f>
        <v>0</v>
      </c>
      <c r="AC187" s="171">
        <f>$E187*(1+'Growth rates'!AD186)</f>
        <v>0</v>
      </c>
      <c r="AD187" s="171">
        <f>$E187*(1+'Growth rates'!AE186)</f>
        <v>0</v>
      </c>
      <c r="AE187" s="171">
        <f>$E187*(1+'Growth rates'!AF186)</f>
        <v>0</v>
      </c>
      <c r="AF187" s="171">
        <f>$E187*(1+'Growth rates'!AG186)</f>
        <v>0</v>
      </c>
      <c r="AG187" s="171">
        <f>$E187*(1+'Growth rates'!AH186)</f>
        <v>0</v>
      </c>
      <c r="AH187" s="171">
        <f>$E187*(1+'Growth rates'!AI186)</f>
        <v>0</v>
      </c>
      <c r="AI187" s="171">
        <f>$E187*(1+'Growth rates'!AJ186)</f>
        <v>0</v>
      </c>
      <c r="AJ187" s="171">
        <f>$E187*(1+'Growth rates'!AK186)</f>
        <v>0</v>
      </c>
    </row>
    <row r="188" spans="1:36" x14ac:dyDescent="0.25">
      <c r="A188" s="45" t="s">
        <v>1543</v>
      </c>
      <c r="B188" s="45" t="s">
        <v>599</v>
      </c>
      <c r="C188" s="45" t="s">
        <v>1160</v>
      </c>
      <c r="D188" s="46" t="s">
        <v>54</v>
      </c>
      <c r="E188" s="331">
        <f>'CARB heat data summary'!H119</f>
        <v>0</v>
      </c>
      <c r="F188" s="171">
        <f>$E188*(1+'Growth rates'!G187)</f>
        <v>0</v>
      </c>
      <c r="G188" s="171">
        <f>$E188*(1+'Growth rates'!H187)</f>
        <v>0</v>
      </c>
      <c r="H188" s="171">
        <f>$E188*(1+'Growth rates'!I187)</f>
        <v>0</v>
      </c>
      <c r="I188" s="171">
        <f>$E188*(1+'Growth rates'!J187)</f>
        <v>0</v>
      </c>
      <c r="J188" s="171">
        <f>$E188*(1+'Growth rates'!K187)</f>
        <v>0</v>
      </c>
      <c r="K188" s="171">
        <f>$E188*(1+'Growth rates'!L187)</f>
        <v>0</v>
      </c>
      <c r="L188" s="171">
        <f>$E188*(1+'Growth rates'!M187)</f>
        <v>0</v>
      </c>
      <c r="M188" s="171">
        <f>$E188*(1+'Growth rates'!N187)</f>
        <v>0</v>
      </c>
      <c r="N188" s="171">
        <f>$E188*(1+'Growth rates'!O187)</f>
        <v>0</v>
      </c>
      <c r="O188" s="171">
        <f>$E188*(1+'Growth rates'!P187)</f>
        <v>0</v>
      </c>
      <c r="P188" s="171">
        <f>$E188*(1+'Growth rates'!Q187)</f>
        <v>0</v>
      </c>
      <c r="Q188" s="171">
        <f>$E188*(1+'Growth rates'!R187)</f>
        <v>0</v>
      </c>
      <c r="R188" s="171">
        <f>$E188*(1+'Growth rates'!S187)</f>
        <v>0</v>
      </c>
      <c r="S188" s="171">
        <f>$E188*(1+'Growth rates'!T187)</f>
        <v>0</v>
      </c>
      <c r="T188" s="171">
        <f>$E188*(1+'Growth rates'!U187)</f>
        <v>0</v>
      </c>
      <c r="U188" s="171">
        <f>$E188*(1+'Growth rates'!V187)</f>
        <v>0</v>
      </c>
      <c r="V188" s="171">
        <f>$E188*(1+'Growth rates'!W187)</f>
        <v>0</v>
      </c>
      <c r="W188" s="171">
        <f>$E188*(1+'Growth rates'!X187)</f>
        <v>0</v>
      </c>
      <c r="X188" s="171">
        <f>$E188*(1+'Growth rates'!Y187)</f>
        <v>0</v>
      </c>
      <c r="Y188" s="171">
        <f>$E188*(1+'Growth rates'!Z187)</f>
        <v>0</v>
      </c>
      <c r="Z188" s="171">
        <f>$E188*(1+'Growth rates'!AA187)</f>
        <v>0</v>
      </c>
      <c r="AA188" s="171">
        <f>$E188*(1+'Growth rates'!AB187)</f>
        <v>0</v>
      </c>
      <c r="AB188" s="171">
        <f>$E188*(1+'Growth rates'!AC187)</f>
        <v>0</v>
      </c>
      <c r="AC188" s="171">
        <f>$E188*(1+'Growth rates'!AD187)</f>
        <v>0</v>
      </c>
      <c r="AD188" s="171">
        <f>$E188*(1+'Growth rates'!AE187)</f>
        <v>0</v>
      </c>
      <c r="AE188" s="171">
        <f>$E188*(1+'Growth rates'!AF187)</f>
        <v>0</v>
      </c>
      <c r="AF188" s="171">
        <f>$E188*(1+'Growth rates'!AG187)</f>
        <v>0</v>
      </c>
      <c r="AG188" s="171">
        <f>$E188*(1+'Growth rates'!AH187)</f>
        <v>0</v>
      </c>
      <c r="AH188" s="171">
        <f>$E188*(1+'Growth rates'!AI187)</f>
        <v>0</v>
      </c>
      <c r="AI188" s="171">
        <f>$E188*(1+'Growth rates'!AJ187)</f>
        <v>0</v>
      </c>
      <c r="AJ188" s="171">
        <f>$E188*(1+'Growth rates'!AK187)</f>
        <v>0</v>
      </c>
    </row>
    <row r="189" spans="1:36" x14ac:dyDescent="0.25">
      <c r="A189" s="45" t="s">
        <v>1543</v>
      </c>
      <c r="B189" s="45" t="s">
        <v>599</v>
      </c>
      <c r="C189" s="45" t="s">
        <v>1160</v>
      </c>
      <c r="D189" s="46" t="s">
        <v>55</v>
      </c>
      <c r="E189" s="331">
        <f>'CARB heat data summary'!H120</f>
        <v>0</v>
      </c>
      <c r="F189" s="171">
        <f>$E189*(1+'Growth rates'!G188)</f>
        <v>0</v>
      </c>
      <c r="G189" s="171">
        <f>$E189*(1+'Growth rates'!H188)</f>
        <v>0</v>
      </c>
      <c r="H189" s="171">
        <f>$E189*(1+'Growth rates'!I188)</f>
        <v>0</v>
      </c>
      <c r="I189" s="171">
        <f>$E189*(1+'Growth rates'!J188)</f>
        <v>0</v>
      </c>
      <c r="J189" s="171">
        <f>$E189*(1+'Growth rates'!K188)</f>
        <v>0</v>
      </c>
      <c r="K189" s="171">
        <f>$E189*(1+'Growth rates'!L188)</f>
        <v>0</v>
      </c>
      <c r="L189" s="171">
        <f>$E189*(1+'Growth rates'!M188)</f>
        <v>0</v>
      </c>
      <c r="M189" s="171">
        <f>$E189*(1+'Growth rates'!N188)</f>
        <v>0</v>
      </c>
      <c r="N189" s="171">
        <f>$E189*(1+'Growth rates'!O188)</f>
        <v>0</v>
      </c>
      <c r="O189" s="171">
        <f>$E189*(1+'Growth rates'!P188)</f>
        <v>0</v>
      </c>
      <c r="P189" s="171">
        <f>$E189*(1+'Growth rates'!Q188)</f>
        <v>0</v>
      </c>
      <c r="Q189" s="171">
        <f>$E189*(1+'Growth rates'!R188)</f>
        <v>0</v>
      </c>
      <c r="R189" s="171">
        <f>$E189*(1+'Growth rates'!S188)</f>
        <v>0</v>
      </c>
      <c r="S189" s="171">
        <f>$E189*(1+'Growth rates'!T188)</f>
        <v>0</v>
      </c>
      <c r="T189" s="171">
        <f>$E189*(1+'Growth rates'!U188)</f>
        <v>0</v>
      </c>
      <c r="U189" s="171">
        <f>$E189*(1+'Growth rates'!V188)</f>
        <v>0</v>
      </c>
      <c r="V189" s="171">
        <f>$E189*(1+'Growth rates'!W188)</f>
        <v>0</v>
      </c>
      <c r="W189" s="171">
        <f>$E189*(1+'Growth rates'!X188)</f>
        <v>0</v>
      </c>
      <c r="X189" s="171">
        <f>$E189*(1+'Growth rates'!Y188)</f>
        <v>0</v>
      </c>
      <c r="Y189" s="171">
        <f>$E189*(1+'Growth rates'!Z188)</f>
        <v>0</v>
      </c>
      <c r="Z189" s="171">
        <f>$E189*(1+'Growth rates'!AA188)</f>
        <v>0</v>
      </c>
      <c r="AA189" s="171">
        <f>$E189*(1+'Growth rates'!AB188)</f>
        <v>0</v>
      </c>
      <c r="AB189" s="171">
        <f>$E189*(1+'Growth rates'!AC188)</f>
        <v>0</v>
      </c>
      <c r="AC189" s="171">
        <f>$E189*(1+'Growth rates'!AD188)</f>
        <v>0</v>
      </c>
      <c r="AD189" s="171">
        <f>$E189*(1+'Growth rates'!AE188)</f>
        <v>0</v>
      </c>
      <c r="AE189" s="171">
        <f>$E189*(1+'Growth rates'!AF188)</f>
        <v>0</v>
      </c>
      <c r="AF189" s="171">
        <f>$E189*(1+'Growth rates'!AG188)</f>
        <v>0</v>
      </c>
      <c r="AG189" s="171">
        <f>$E189*(1+'Growth rates'!AH188)</f>
        <v>0</v>
      </c>
      <c r="AH189" s="171">
        <f>$E189*(1+'Growth rates'!AI188)</f>
        <v>0</v>
      </c>
      <c r="AI189" s="171">
        <f>$E189*(1+'Growth rates'!AJ188)</f>
        <v>0</v>
      </c>
      <c r="AJ189" s="171">
        <f>$E189*(1+'Growth rates'!AK188)</f>
        <v>0</v>
      </c>
    </row>
    <row r="190" spans="1:36" x14ac:dyDescent="0.25">
      <c r="A190" s="45" t="s">
        <v>1543</v>
      </c>
      <c r="B190" s="45" t="s">
        <v>599</v>
      </c>
      <c r="C190" s="45" t="s">
        <v>1160</v>
      </c>
      <c r="D190" s="46" t="s">
        <v>56</v>
      </c>
      <c r="E190" s="331">
        <f>'CARB heat data summary'!H121</f>
        <v>0</v>
      </c>
      <c r="F190" s="171">
        <f>$E190*(1+'Growth rates'!G189)</f>
        <v>0</v>
      </c>
      <c r="G190" s="171">
        <f>$E190*(1+'Growth rates'!H189)</f>
        <v>0</v>
      </c>
      <c r="H190" s="171">
        <f>$E190*(1+'Growth rates'!I189)</f>
        <v>0</v>
      </c>
      <c r="I190" s="171">
        <f>$E190*(1+'Growth rates'!J189)</f>
        <v>0</v>
      </c>
      <c r="J190" s="171">
        <f>$E190*(1+'Growth rates'!K189)</f>
        <v>0</v>
      </c>
      <c r="K190" s="171">
        <f>$E190*(1+'Growth rates'!L189)</f>
        <v>0</v>
      </c>
      <c r="L190" s="171">
        <f>$E190*(1+'Growth rates'!M189)</f>
        <v>0</v>
      </c>
      <c r="M190" s="171">
        <f>$E190*(1+'Growth rates'!N189)</f>
        <v>0</v>
      </c>
      <c r="N190" s="171">
        <f>$E190*(1+'Growth rates'!O189)</f>
        <v>0</v>
      </c>
      <c r="O190" s="171">
        <f>$E190*(1+'Growth rates'!P189)</f>
        <v>0</v>
      </c>
      <c r="P190" s="171">
        <f>$E190*(1+'Growth rates'!Q189)</f>
        <v>0</v>
      </c>
      <c r="Q190" s="171">
        <f>$E190*(1+'Growth rates'!R189)</f>
        <v>0</v>
      </c>
      <c r="R190" s="171">
        <f>$E190*(1+'Growth rates'!S189)</f>
        <v>0</v>
      </c>
      <c r="S190" s="171">
        <f>$E190*(1+'Growth rates'!T189)</f>
        <v>0</v>
      </c>
      <c r="T190" s="171">
        <f>$E190*(1+'Growth rates'!U189)</f>
        <v>0</v>
      </c>
      <c r="U190" s="171">
        <f>$E190*(1+'Growth rates'!V189)</f>
        <v>0</v>
      </c>
      <c r="V190" s="171">
        <f>$E190*(1+'Growth rates'!W189)</f>
        <v>0</v>
      </c>
      <c r="W190" s="171">
        <f>$E190*(1+'Growth rates'!X189)</f>
        <v>0</v>
      </c>
      <c r="X190" s="171">
        <f>$E190*(1+'Growth rates'!Y189)</f>
        <v>0</v>
      </c>
      <c r="Y190" s="171">
        <f>$E190*(1+'Growth rates'!Z189)</f>
        <v>0</v>
      </c>
      <c r="Z190" s="171">
        <f>$E190*(1+'Growth rates'!AA189)</f>
        <v>0</v>
      </c>
      <c r="AA190" s="171">
        <f>$E190*(1+'Growth rates'!AB189)</f>
        <v>0</v>
      </c>
      <c r="AB190" s="171">
        <f>$E190*(1+'Growth rates'!AC189)</f>
        <v>0</v>
      </c>
      <c r="AC190" s="171">
        <f>$E190*(1+'Growth rates'!AD189)</f>
        <v>0</v>
      </c>
      <c r="AD190" s="171">
        <f>$E190*(1+'Growth rates'!AE189)</f>
        <v>0</v>
      </c>
      <c r="AE190" s="171">
        <f>$E190*(1+'Growth rates'!AF189)</f>
        <v>0</v>
      </c>
      <c r="AF190" s="171">
        <f>$E190*(1+'Growth rates'!AG189)</f>
        <v>0</v>
      </c>
      <c r="AG190" s="171">
        <f>$E190*(1+'Growth rates'!AH189)</f>
        <v>0</v>
      </c>
      <c r="AH190" s="171">
        <f>$E190*(1+'Growth rates'!AI189)</f>
        <v>0</v>
      </c>
      <c r="AI190" s="171">
        <f>$E190*(1+'Growth rates'!AJ189)</f>
        <v>0</v>
      </c>
      <c r="AJ190" s="171">
        <f>$E190*(1+'Growth rates'!AK189)</f>
        <v>0</v>
      </c>
    </row>
    <row r="191" spans="1:36" x14ac:dyDescent="0.25">
      <c r="A191" s="45" t="s">
        <v>1543</v>
      </c>
      <c r="B191" s="45" t="s">
        <v>599</v>
      </c>
      <c r="C191" s="45" t="s">
        <v>1160</v>
      </c>
      <c r="D191" s="46" t="s">
        <v>57</v>
      </c>
      <c r="E191" s="331">
        <f>'CARB heat data summary'!H122</f>
        <v>0</v>
      </c>
      <c r="F191" s="171">
        <f>$E191*(1+'Growth rates'!G190)</f>
        <v>0</v>
      </c>
      <c r="G191" s="171">
        <f>$E191*(1+'Growth rates'!H190)</f>
        <v>0</v>
      </c>
      <c r="H191" s="171">
        <f>$E191*(1+'Growth rates'!I190)</f>
        <v>0</v>
      </c>
      <c r="I191" s="171">
        <f>$E191*(1+'Growth rates'!J190)</f>
        <v>0</v>
      </c>
      <c r="J191" s="171">
        <f>$E191*(1+'Growth rates'!K190)</f>
        <v>0</v>
      </c>
      <c r="K191" s="171">
        <f>$E191*(1+'Growth rates'!L190)</f>
        <v>0</v>
      </c>
      <c r="L191" s="171">
        <f>$E191*(1+'Growth rates'!M190)</f>
        <v>0</v>
      </c>
      <c r="M191" s="171">
        <f>$E191*(1+'Growth rates'!N190)</f>
        <v>0</v>
      </c>
      <c r="N191" s="171">
        <f>$E191*(1+'Growth rates'!O190)</f>
        <v>0</v>
      </c>
      <c r="O191" s="171">
        <f>$E191*(1+'Growth rates'!P190)</f>
        <v>0</v>
      </c>
      <c r="P191" s="171">
        <f>$E191*(1+'Growth rates'!Q190)</f>
        <v>0</v>
      </c>
      <c r="Q191" s="171">
        <f>$E191*(1+'Growth rates'!R190)</f>
        <v>0</v>
      </c>
      <c r="R191" s="171">
        <f>$E191*(1+'Growth rates'!S190)</f>
        <v>0</v>
      </c>
      <c r="S191" s="171">
        <f>$E191*(1+'Growth rates'!T190)</f>
        <v>0</v>
      </c>
      <c r="T191" s="171">
        <f>$E191*(1+'Growth rates'!U190)</f>
        <v>0</v>
      </c>
      <c r="U191" s="171">
        <f>$E191*(1+'Growth rates'!V190)</f>
        <v>0</v>
      </c>
      <c r="V191" s="171">
        <f>$E191*(1+'Growth rates'!W190)</f>
        <v>0</v>
      </c>
      <c r="W191" s="171">
        <f>$E191*(1+'Growth rates'!X190)</f>
        <v>0</v>
      </c>
      <c r="X191" s="171">
        <f>$E191*(1+'Growth rates'!Y190)</f>
        <v>0</v>
      </c>
      <c r="Y191" s="171">
        <f>$E191*(1+'Growth rates'!Z190)</f>
        <v>0</v>
      </c>
      <c r="Z191" s="171">
        <f>$E191*(1+'Growth rates'!AA190)</f>
        <v>0</v>
      </c>
      <c r="AA191" s="171">
        <f>$E191*(1+'Growth rates'!AB190)</f>
        <v>0</v>
      </c>
      <c r="AB191" s="171">
        <f>$E191*(1+'Growth rates'!AC190)</f>
        <v>0</v>
      </c>
      <c r="AC191" s="171">
        <f>$E191*(1+'Growth rates'!AD190)</f>
        <v>0</v>
      </c>
      <c r="AD191" s="171">
        <f>$E191*(1+'Growth rates'!AE190)</f>
        <v>0</v>
      </c>
      <c r="AE191" s="171">
        <f>$E191*(1+'Growth rates'!AF190)</f>
        <v>0</v>
      </c>
      <c r="AF191" s="171">
        <f>$E191*(1+'Growth rates'!AG190)</f>
        <v>0</v>
      </c>
      <c r="AG191" s="171">
        <f>$E191*(1+'Growth rates'!AH190)</f>
        <v>0</v>
      </c>
      <c r="AH191" s="171">
        <f>$E191*(1+'Growth rates'!AI190)</f>
        <v>0</v>
      </c>
      <c r="AI191" s="171">
        <f>$E191*(1+'Growth rates'!AJ190)</f>
        <v>0</v>
      </c>
      <c r="AJ191" s="171">
        <f>$E191*(1+'Growth rates'!AK190)</f>
        <v>0</v>
      </c>
    </row>
    <row r="192" spans="1:36" x14ac:dyDescent="0.25">
      <c r="A192" s="45" t="s">
        <v>1543</v>
      </c>
      <c r="B192" s="45" t="s">
        <v>599</v>
      </c>
      <c r="C192" s="45" t="s">
        <v>1160</v>
      </c>
      <c r="D192" s="46" t="s">
        <v>58</v>
      </c>
      <c r="E192" s="331">
        <f>'CARB heat data summary'!H123</f>
        <v>0</v>
      </c>
      <c r="F192" s="171">
        <f>$E192*(1+'Growth rates'!G191)</f>
        <v>0</v>
      </c>
      <c r="G192" s="171">
        <f>$E192*(1+'Growth rates'!H191)</f>
        <v>0</v>
      </c>
      <c r="H192" s="171">
        <f>$E192*(1+'Growth rates'!I191)</f>
        <v>0</v>
      </c>
      <c r="I192" s="171">
        <f>$E192*(1+'Growth rates'!J191)</f>
        <v>0</v>
      </c>
      <c r="J192" s="171">
        <f>$E192*(1+'Growth rates'!K191)</f>
        <v>0</v>
      </c>
      <c r="K192" s="171">
        <f>$E192*(1+'Growth rates'!L191)</f>
        <v>0</v>
      </c>
      <c r="L192" s="171">
        <f>$E192*(1+'Growth rates'!M191)</f>
        <v>0</v>
      </c>
      <c r="M192" s="171">
        <f>$E192*(1+'Growth rates'!N191)</f>
        <v>0</v>
      </c>
      <c r="N192" s="171">
        <f>$E192*(1+'Growth rates'!O191)</f>
        <v>0</v>
      </c>
      <c r="O192" s="171">
        <f>$E192*(1+'Growth rates'!P191)</f>
        <v>0</v>
      </c>
      <c r="P192" s="171">
        <f>$E192*(1+'Growth rates'!Q191)</f>
        <v>0</v>
      </c>
      <c r="Q192" s="171">
        <f>$E192*(1+'Growth rates'!R191)</f>
        <v>0</v>
      </c>
      <c r="R192" s="171">
        <f>$E192*(1+'Growth rates'!S191)</f>
        <v>0</v>
      </c>
      <c r="S192" s="171">
        <f>$E192*(1+'Growth rates'!T191)</f>
        <v>0</v>
      </c>
      <c r="T192" s="171">
        <f>$E192*(1+'Growth rates'!U191)</f>
        <v>0</v>
      </c>
      <c r="U192" s="171">
        <f>$E192*(1+'Growth rates'!V191)</f>
        <v>0</v>
      </c>
      <c r="V192" s="171">
        <f>$E192*(1+'Growth rates'!W191)</f>
        <v>0</v>
      </c>
      <c r="W192" s="171">
        <f>$E192*(1+'Growth rates'!X191)</f>
        <v>0</v>
      </c>
      <c r="X192" s="171">
        <f>$E192*(1+'Growth rates'!Y191)</f>
        <v>0</v>
      </c>
      <c r="Y192" s="171">
        <f>$E192*(1+'Growth rates'!Z191)</f>
        <v>0</v>
      </c>
      <c r="Z192" s="171">
        <f>$E192*(1+'Growth rates'!AA191)</f>
        <v>0</v>
      </c>
      <c r="AA192" s="171">
        <f>$E192*(1+'Growth rates'!AB191)</f>
        <v>0</v>
      </c>
      <c r="AB192" s="171">
        <f>$E192*(1+'Growth rates'!AC191)</f>
        <v>0</v>
      </c>
      <c r="AC192" s="171">
        <f>$E192*(1+'Growth rates'!AD191)</f>
        <v>0</v>
      </c>
      <c r="AD192" s="171">
        <f>$E192*(1+'Growth rates'!AE191)</f>
        <v>0</v>
      </c>
      <c r="AE192" s="171">
        <f>$E192*(1+'Growth rates'!AF191)</f>
        <v>0</v>
      </c>
      <c r="AF192" s="171">
        <f>$E192*(1+'Growth rates'!AG191)</f>
        <v>0</v>
      </c>
      <c r="AG192" s="171">
        <f>$E192*(1+'Growth rates'!AH191)</f>
        <v>0</v>
      </c>
      <c r="AH192" s="171">
        <f>$E192*(1+'Growth rates'!AI191)</f>
        <v>0</v>
      </c>
      <c r="AI192" s="171">
        <f>$E192*(1+'Growth rates'!AJ191)</f>
        <v>0</v>
      </c>
      <c r="AJ192" s="171">
        <f>$E192*(1+'Growth rates'!AK191)</f>
        <v>0</v>
      </c>
    </row>
    <row r="193" spans="1:36" x14ac:dyDescent="0.25">
      <c r="A193" s="45" t="s">
        <v>1543</v>
      </c>
      <c r="B193" s="45" t="s">
        <v>599</v>
      </c>
      <c r="C193" s="45" t="s">
        <v>1160</v>
      </c>
      <c r="D193" s="46" t="s">
        <v>59</v>
      </c>
      <c r="E193" s="331">
        <f>'CARB heat data summary'!H124</f>
        <v>0</v>
      </c>
      <c r="F193" s="171">
        <f>$E193*(1+'Growth rates'!G192)</f>
        <v>0</v>
      </c>
      <c r="G193" s="171">
        <f>$E193*(1+'Growth rates'!H192)</f>
        <v>0</v>
      </c>
      <c r="H193" s="171">
        <f>$E193*(1+'Growth rates'!I192)</f>
        <v>0</v>
      </c>
      <c r="I193" s="171">
        <f>$E193*(1+'Growth rates'!J192)</f>
        <v>0</v>
      </c>
      <c r="J193" s="171">
        <f>$E193*(1+'Growth rates'!K192)</f>
        <v>0</v>
      </c>
      <c r="K193" s="171">
        <f>$E193*(1+'Growth rates'!L192)</f>
        <v>0</v>
      </c>
      <c r="L193" s="171">
        <f>$E193*(1+'Growth rates'!M192)</f>
        <v>0</v>
      </c>
      <c r="M193" s="171">
        <f>$E193*(1+'Growth rates'!N192)</f>
        <v>0</v>
      </c>
      <c r="N193" s="171">
        <f>$E193*(1+'Growth rates'!O192)</f>
        <v>0</v>
      </c>
      <c r="O193" s="171">
        <f>$E193*(1+'Growth rates'!P192)</f>
        <v>0</v>
      </c>
      <c r="P193" s="171">
        <f>$E193*(1+'Growth rates'!Q192)</f>
        <v>0</v>
      </c>
      <c r="Q193" s="171">
        <f>$E193*(1+'Growth rates'!R192)</f>
        <v>0</v>
      </c>
      <c r="R193" s="171">
        <f>$E193*(1+'Growth rates'!S192)</f>
        <v>0</v>
      </c>
      <c r="S193" s="171">
        <f>$E193*(1+'Growth rates'!T192)</f>
        <v>0</v>
      </c>
      <c r="T193" s="171">
        <f>$E193*(1+'Growth rates'!U192)</f>
        <v>0</v>
      </c>
      <c r="U193" s="171">
        <f>$E193*(1+'Growth rates'!V192)</f>
        <v>0</v>
      </c>
      <c r="V193" s="171">
        <f>$E193*(1+'Growth rates'!W192)</f>
        <v>0</v>
      </c>
      <c r="W193" s="171">
        <f>$E193*(1+'Growth rates'!X192)</f>
        <v>0</v>
      </c>
      <c r="X193" s="171">
        <f>$E193*(1+'Growth rates'!Y192)</f>
        <v>0</v>
      </c>
      <c r="Y193" s="171">
        <f>$E193*(1+'Growth rates'!Z192)</f>
        <v>0</v>
      </c>
      <c r="Z193" s="171">
        <f>$E193*(1+'Growth rates'!AA192)</f>
        <v>0</v>
      </c>
      <c r="AA193" s="171">
        <f>$E193*(1+'Growth rates'!AB192)</f>
        <v>0</v>
      </c>
      <c r="AB193" s="171">
        <f>$E193*(1+'Growth rates'!AC192)</f>
        <v>0</v>
      </c>
      <c r="AC193" s="171">
        <f>$E193*(1+'Growth rates'!AD192)</f>
        <v>0</v>
      </c>
      <c r="AD193" s="171">
        <f>$E193*(1+'Growth rates'!AE192)</f>
        <v>0</v>
      </c>
      <c r="AE193" s="171">
        <f>$E193*(1+'Growth rates'!AF192)</f>
        <v>0</v>
      </c>
      <c r="AF193" s="171">
        <f>$E193*(1+'Growth rates'!AG192)</f>
        <v>0</v>
      </c>
      <c r="AG193" s="171">
        <f>$E193*(1+'Growth rates'!AH192)</f>
        <v>0</v>
      </c>
      <c r="AH193" s="171">
        <f>$E193*(1+'Growth rates'!AI192)</f>
        <v>0</v>
      </c>
      <c r="AI193" s="171">
        <f>$E193*(1+'Growth rates'!AJ192)</f>
        <v>0</v>
      </c>
      <c r="AJ193" s="171">
        <f>$E193*(1+'Growth rates'!AK192)</f>
        <v>0</v>
      </c>
    </row>
    <row r="194" spans="1:36" x14ac:dyDescent="0.25">
      <c r="A194" s="45" t="s">
        <v>1543</v>
      </c>
      <c r="B194" s="45" t="s">
        <v>599</v>
      </c>
      <c r="C194" s="45" t="s">
        <v>1160</v>
      </c>
      <c r="D194" s="46" t="s">
        <v>60</v>
      </c>
      <c r="E194" s="331">
        <f>'CARB heat data summary'!H125</f>
        <v>3055907978802.7861</v>
      </c>
      <c r="F194" s="171">
        <f>$E194*(1+'Growth rates'!G193)</f>
        <v>2858100828589.3613</v>
      </c>
      <c r="G194" s="171">
        <f>$E194*(1+'Growth rates'!H193)</f>
        <v>3064153289841.8906</v>
      </c>
      <c r="H194" s="171">
        <f>$E194*(1+'Growth rates'!I193)</f>
        <v>2874548930998.7979</v>
      </c>
      <c r="I194" s="171">
        <f>$E194*(1+'Growth rates'!J193)</f>
        <v>2936869422553.9448</v>
      </c>
      <c r="J194" s="171">
        <f>$E194*(1+'Growth rates'!K193)</f>
        <v>2918269243798.0073</v>
      </c>
      <c r="K194" s="171">
        <f>$E194*(1+'Growth rates'!L193)</f>
        <v>2895610226023.7622</v>
      </c>
      <c r="L194" s="171">
        <f>$E194*(1+'Growth rates'!M193)</f>
        <v>2838419394679.9126</v>
      </c>
      <c r="M194" s="171">
        <f>$E194*(1+'Growth rates'!N193)</f>
        <v>2827388446896.2852</v>
      </c>
      <c r="N194" s="171">
        <f>$E194*(1+'Growth rates'!O193)</f>
        <v>2720333627958.2412</v>
      </c>
      <c r="O194" s="171">
        <f>$E194*(1+'Growth rates'!P193)</f>
        <v>2665969962469.6831</v>
      </c>
      <c r="P194" s="171">
        <f>$E194*(1+'Growth rates'!Q193)</f>
        <v>2612464077162.4639</v>
      </c>
      <c r="Q194" s="171">
        <f>$E194*(1+'Growth rates'!R193)</f>
        <v>2574161350601.395</v>
      </c>
      <c r="R194" s="171">
        <f>$E194*(1+'Growth rates'!S193)</f>
        <v>2511913314220.4893</v>
      </c>
      <c r="S194" s="171">
        <f>$E194*(1+'Growth rates'!T193)</f>
        <v>2502791836691.8936</v>
      </c>
      <c r="T194" s="171">
        <f>$E194*(1+'Growth rates'!U193)</f>
        <v>2428475147414.7959</v>
      </c>
      <c r="U194" s="171">
        <f>$E194*(1+'Growth rates'!V193)</f>
        <v>2386684347915.0942</v>
      </c>
      <c r="V194" s="171">
        <f>$E194*(1+'Growth rates'!W193)</f>
        <v>2400770779936.7183</v>
      </c>
      <c r="W194" s="171">
        <f>$E194*(1+'Growth rates'!X193)</f>
        <v>2341144751560.3608</v>
      </c>
      <c r="X194" s="171">
        <f>$E194*(1+'Growth rates'!Y193)</f>
        <v>2315892127702.4707</v>
      </c>
      <c r="Y194" s="171">
        <f>$E194*(1+'Growth rates'!Z193)</f>
        <v>2314935453966.5918</v>
      </c>
      <c r="Z194" s="171">
        <f>$E194*(1+'Growth rates'!AA193)</f>
        <v>2312686319813.8403</v>
      </c>
      <c r="AA194" s="171">
        <f>$E194*(1+'Growth rates'!AB193)</f>
        <v>2285208745858.4922</v>
      </c>
      <c r="AB194" s="171">
        <f>$E194*(1+'Growth rates'!AC193)</f>
        <v>2275184711653.3374</v>
      </c>
      <c r="AC194" s="171">
        <f>$E194*(1+'Growth rates'!AD193)</f>
        <v>2269979200795.9805</v>
      </c>
      <c r="AD194" s="171">
        <f>$E194*(1+'Growth rates'!AE193)</f>
        <v>2267939870849.8525</v>
      </c>
      <c r="AE194" s="171">
        <f>$E194*(1+'Growth rates'!AF193)</f>
        <v>2256464116969.854</v>
      </c>
      <c r="AF194" s="171">
        <f>$E194*(1+'Growth rates'!AG193)</f>
        <v>2251535099651.2749</v>
      </c>
      <c r="AG194" s="171">
        <f>$E194*(1+'Growth rates'!AH193)</f>
        <v>2245061689793.1982</v>
      </c>
      <c r="AH194" s="171">
        <f>$E194*(1+'Growth rates'!AI193)</f>
        <v>2238588279935.1216</v>
      </c>
      <c r="AI194" s="171">
        <f>$E194*(1+'Growth rates'!AJ193)</f>
        <v>2232114870077.0449</v>
      </c>
      <c r="AJ194" s="171">
        <f>$E194*(1+'Growth rates'!AK193)</f>
        <v>2225641460218.9683</v>
      </c>
    </row>
    <row r="195" spans="1:36" x14ac:dyDescent="0.25">
      <c r="A195" s="45" t="s">
        <v>1543</v>
      </c>
      <c r="B195" s="45" t="s">
        <v>599</v>
      </c>
      <c r="C195" s="45" t="s">
        <v>1160</v>
      </c>
      <c r="D195" s="46" t="s">
        <v>61</v>
      </c>
      <c r="E195" s="331">
        <f>'CARB heat data summary'!H126</f>
        <v>0</v>
      </c>
      <c r="F195" s="171">
        <f>$E195*(1+'Growth rates'!G194)</f>
        <v>0</v>
      </c>
      <c r="G195" s="171">
        <f>$E195*(1+'Growth rates'!H194)</f>
        <v>0</v>
      </c>
      <c r="H195" s="171">
        <f>$E195*(1+'Growth rates'!I194)</f>
        <v>0</v>
      </c>
      <c r="I195" s="171">
        <f>$E195*(1+'Growth rates'!J194)</f>
        <v>0</v>
      </c>
      <c r="J195" s="171">
        <f>$E195*(1+'Growth rates'!K194)</f>
        <v>0</v>
      </c>
      <c r="K195" s="171">
        <f>$E195*(1+'Growth rates'!L194)</f>
        <v>0</v>
      </c>
      <c r="L195" s="171">
        <f>$E195*(1+'Growth rates'!M194)</f>
        <v>0</v>
      </c>
      <c r="M195" s="171">
        <f>$E195*(1+'Growth rates'!N194)</f>
        <v>0</v>
      </c>
      <c r="N195" s="171">
        <f>$E195*(1+'Growth rates'!O194)</f>
        <v>0</v>
      </c>
      <c r="O195" s="171">
        <f>$E195*(1+'Growth rates'!P194)</f>
        <v>0</v>
      </c>
      <c r="P195" s="171">
        <f>$E195*(1+'Growth rates'!Q194)</f>
        <v>0</v>
      </c>
      <c r="Q195" s="171">
        <f>$E195*(1+'Growth rates'!R194)</f>
        <v>0</v>
      </c>
      <c r="R195" s="171">
        <f>$E195*(1+'Growth rates'!S194)</f>
        <v>0</v>
      </c>
      <c r="S195" s="171">
        <f>$E195*(1+'Growth rates'!T194)</f>
        <v>0</v>
      </c>
      <c r="T195" s="171">
        <f>$E195*(1+'Growth rates'!U194)</f>
        <v>0</v>
      </c>
      <c r="U195" s="171">
        <f>$E195*(1+'Growth rates'!V194)</f>
        <v>0</v>
      </c>
      <c r="V195" s="171">
        <f>$E195*(1+'Growth rates'!W194)</f>
        <v>0</v>
      </c>
      <c r="W195" s="171">
        <f>$E195*(1+'Growth rates'!X194)</f>
        <v>0</v>
      </c>
      <c r="X195" s="171">
        <f>$E195*(1+'Growth rates'!Y194)</f>
        <v>0</v>
      </c>
      <c r="Y195" s="171">
        <f>$E195*(1+'Growth rates'!Z194)</f>
        <v>0</v>
      </c>
      <c r="Z195" s="171">
        <f>$E195*(1+'Growth rates'!AA194)</f>
        <v>0</v>
      </c>
      <c r="AA195" s="171">
        <f>$E195*(1+'Growth rates'!AB194)</f>
        <v>0</v>
      </c>
      <c r="AB195" s="171">
        <f>$E195*(1+'Growth rates'!AC194)</f>
        <v>0</v>
      </c>
      <c r="AC195" s="171">
        <f>$E195*(1+'Growth rates'!AD194)</f>
        <v>0</v>
      </c>
      <c r="AD195" s="171">
        <f>$E195*(1+'Growth rates'!AE194)</f>
        <v>0</v>
      </c>
      <c r="AE195" s="171">
        <f>$E195*(1+'Growth rates'!AF194)</f>
        <v>0</v>
      </c>
      <c r="AF195" s="171">
        <f>$E195*(1+'Growth rates'!AG194)</f>
        <v>0</v>
      </c>
      <c r="AG195" s="171">
        <f>$E195*(1+'Growth rates'!AH194)</f>
        <v>0</v>
      </c>
      <c r="AH195" s="171">
        <f>$E195*(1+'Growth rates'!AI194)</f>
        <v>0</v>
      </c>
      <c r="AI195" s="171">
        <f>$E195*(1+'Growth rates'!AJ194)</f>
        <v>0</v>
      </c>
      <c r="AJ195" s="171">
        <f>$E195*(1+'Growth rates'!AK194)</f>
        <v>0</v>
      </c>
    </row>
    <row r="196" spans="1:36" x14ac:dyDescent="0.25">
      <c r="A196" s="45" t="s">
        <v>1543</v>
      </c>
      <c r="B196" s="45" t="s">
        <v>599</v>
      </c>
      <c r="C196" s="45" t="s">
        <v>1160</v>
      </c>
      <c r="D196" s="46" t="s">
        <v>62</v>
      </c>
      <c r="E196" s="331">
        <f>'CARB heat data summary'!H127</f>
        <v>0</v>
      </c>
      <c r="F196" s="171">
        <f>$E196*(1+'Growth rates'!G195)</f>
        <v>0</v>
      </c>
      <c r="G196" s="171">
        <f>$E196*(1+'Growth rates'!H195)</f>
        <v>0</v>
      </c>
      <c r="H196" s="171">
        <f>$E196*(1+'Growth rates'!I195)</f>
        <v>0</v>
      </c>
      <c r="I196" s="171">
        <f>$E196*(1+'Growth rates'!J195)</f>
        <v>0</v>
      </c>
      <c r="J196" s="171">
        <f>$E196*(1+'Growth rates'!K195)</f>
        <v>0</v>
      </c>
      <c r="K196" s="171">
        <f>$E196*(1+'Growth rates'!L195)</f>
        <v>0</v>
      </c>
      <c r="L196" s="171">
        <f>$E196*(1+'Growth rates'!M195)</f>
        <v>0</v>
      </c>
      <c r="M196" s="171">
        <f>$E196*(1+'Growth rates'!N195)</f>
        <v>0</v>
      </c>
      <c r="N196" s="171">
        <f>$E196*(1+'Growth rates'!O195)</f>
        <v>0</v>
      </c>
      <c r="O196" s="171">
        <f>$E196*(1+'Growth rates'!P195)</f>
        <v>0</v>
      </c>
      <c r="P196" s="171">
        <f>$E196*(1+'Growth rates'!Q195)</f>
        <v>0</v>
      </c>
      <c r="Q196" s="171">
        <f>$E196*(1+'Growth rates'!R195)</f>
        <v>0</v>
      </c>
      <c r="R196" s="171">
        <f>$E196*(1+'Growth rates'!S195)</f>
        <v>0</v>
      </c>
      <c r="S196" s="171">
        <f>$E196*(1+'Growth rates'!T195)</f>
        <v>0</v>
      </c>
      <c r="T196" s="171">
        <f>$E196*(1+'Growth rates'!U195)</f>
        <v>0</v>
      </c>
      <c r="U196" s="171">
        <f>$E196*(1+'Growth rates'!V195)</f>
        <v>0</v>
      </c>
      <c r="V196" s="171">
        <f>$E196*(1+'Growth rates'!W195)</f>
        <v>0</v>
      </c>
      <c r="W196" s="171">
        <f>$E196*(1+'Growth rates'!X195)</f>
        <v>0</v>
      </c>
      <c r="X196" s="171">
        <f>$E196*(1+'Growth rates'!Y195)</f>
        <v>0</v>
      </c>
      <c r="Y196" s="171">
        <f>$E196*(1+'Growth rates'!Z195)</f>
        <v>0</v>
      </c>
      <c r="Z196" s="171">
        <f>$E196*(1+'Growth rates'!AA195)</f>
        <v>0</v>
      </c>
      <c r="AA196" s="171">
        <f>$E196*(1+'Growth rates'!AB195)</f>
        <v>0</v>
      </c>
      <c r="AB196" s="171">
        <f>$E196*(1+'Growth rates'!AC195)</f>
        <v>0</v>
      </c>
      <c r="AC196" s="171">
        <f>$E196*(1+'Growth rates'!AD195)</f>
        <v>0</v>
      </c>
      <c r="AD196" s="171">
        <f>$E196*(1+'Growth rates'!AE195)</f>
        <v>0</v>
      </c>
      <c r="AE196" s="171">
        <f>$E196*(1+'Growth rates'!AF195)</f>
        <v>0</v>
      </c>
      <c r="AF196" s="171">
        <f>$E196*(1+'Growth rates'!AG195)</f>
        <v>0</v>
      </c>
      <c r="AG196" s="171">
        <f>$E196*(1+'Growth rates'!AH195)</f>
        <v>0</v>
      </c>
      <c r="AH196" s="171">
        <f>$E196*(1+'Growth rates'!AI195)</f>
        <v>0</v>
      </c>
      <c r="AI196" s="171">
        <f>$E196*(1+'Growth rates'!AJ195)</f>
        <v>0</v>
      </c>
      <c r="AJ196" s="171">
        <f>$E196*(1+'Growth rates'!AK195)</f>
        <v>0</v>
      </c>
    </row>
    <row r="197" spans="1:36" x14ac:dyDescent="0.25">
      <c r="A197" s="45" t="s">
        <v>1543</v>
      </c>
      <c r="B197" s="45" t="s">
        <v>599</v>
      </c>
      <c r="C197" s="45" t="s">
        <v>1160</v>
      </c>
      <c r="D197" s="46" t="s">
        <v>63</v>
      </c>
      <c r="E197" s="331">
        <f>'CARB heat data summary'!H128</f>
        <v>0</v>
      </c>
      <c r="F197" s="171">
        <f>$E197*(1+'Growth rates'!G196)</f>
        <v>0</v>
      </c>
      <c r="G197" s="171">
        <f>$E197*(1+'Growth rates'!H196)</f>
        <v>0</v>
      </c>
      <c r="H197" s="171">
        <f>$E197*(1+'Growth rates'!I196)</f>
        <v>0</v>
      </c>
      <c r="I197" s="171">
        <f>$E197*(1+'Growth rates'!J196)</f>
        <v>0</v>
      </c>
      <c r="J197" s="171">
        <f>$E197*(1+'Growth rates'!K196)</f>
        <v>0</v>
      </c>
      <c r="K197" s="171">
        <f>$E197*(1+'Growth rates'!L196)</f>
        <v>0</v>
      </c>
      <c r="L197" s="171">
        <f>$E197*(1+'Growth rates'!M196)</f>
        <v>0</v>
      </c>
      <c r="M197" s="171">
        <f>$E197*(1+'Growth rates'!N196)</f>
        <v>0</v>
      </c>
      <c r="N197" s="171">
        <f>$E197*(1+'Growth rates'!O196)</f>
        <v>0</v>
      </c>
      <c r="O197" s="171">
        <f>$E197*(1+'Growth rates'!P196)</f>
        <v>0</v>
      </c>
      <c r="P197" s="171">
        <f>$E197*(1+'Growth rates'!Q196)</f>
        <v>0</v>
      </c>
      <c r="Q197" s="171">
        <f>$E197*(1+'Growth rates'!R196)</f>
        <v>0</v>
      </c>
      <c r="R197" s="171">
        <f>$E197*(1+'Growth rates'!S196)</f>
        <v>0</v>
      </c>
      <c r="S197" s="171">
        <f>$E197*(1+'Growth rates'!T196)</f>
        <v>0</v>
      </c>
      <c r="T197" s="171">
        <f>$E197*(1+'Growth rates'!U196)</f>
        <v>0</v>
      </c>
      <c r="U197" s="171">
        <f>$E197*(1+'Growth rates'!V196)</f>
        <v>0</v>
      </c>
      <c r="V197" s="171">
        <f>$E197*(1+'Growth rates'!W196)</f>
        <v>0</v>
      </c>
      <c r="W197" s="171">
        <f>$E197*(1+'Growth rates'!X196)</f>
        <v>0</v>
      </c>
      <c r="X197" s="171">
        <f>$E197*(1+'Growth rates'!Y196)</f>
        <v>0</v>
      </c>
      <c r="Y197" s="171">
        <f>$E197*(1+'Growth rates'!Z196)</f>
        <v>0</v>
      </c>
      <c r="Z197" s="171">
        <f>$E197*(1+'Growth rates'!AA196)</f>
        <v>0</v>
      </c>
      <c r="AA197" s="171">
        <f>$E197*(1+'Growth rates'!AB196)</f>
        <v>0</v>
      </c>
      <c r="AB197" s="171">
        <f>$E197*(1+'Growth rates'!AC196)</f>
        <v>0</v>
      </c>
      <c r="AC197" s="171">
        <f>$E197*(1+'Growth rates'!AD196)</f>
        <v>0</v>
      </c>
      <c r="AD197" s="171">
        <f>$E197*(1+'Growth rates'!AE196)</f>
        <v>0</v>
      </c>
      <c r="AE197" s="171">
        <f>$E197*(1+'Growth rates'!AF196)</f>
        <v>0</v>
      </c>
      <c r="AF197" s="171">
        <f>$E197*(1+'Growth rates'!AG196)</f>
        <v>0</v>
      </c>
      <c r="AG197" s="171">
        <f>$E197*(1+'Growth rates'!AH196)</f>
        <v>0</v>
      </c>
      <c r="AH197" s="171">
        <f>$E197*(1+'Growth rates'!AI196)</f>
        <v>0</v>
      </c>
      <c r="AI197" s="171">
        <f>$E197*(1+'Growth rates'!AJ196)</f>
        <v>0</v>
      </c>
      <c r="AJ197" s="171">
        <f>$E197*(1+'Growth rates'!AK196)</f>
        <v>0</v>
      </c>
    </row>
    <row r="198" spans="1:36" x14ac:dyDescent="0.25">
      <c r="A198" s="45" t="s">
        <v>1543</v>
      </c>
      <c r="B198" s="45" t="s">
        <v>599</v>
      </c>
      <c r="C198" s="45" t="s">
        <v>1160</v>
      </c>
      <c r="D198" s="46" t="s">
        <v>64</v>
      </c>
      <c r="E198" s="331">
        <f>'CARB heat data summary'!H129</f>
        <v>0</v>
      </c>
      <c r="F198" s="171">
        <f>$E198*(1+'Growth rates'!G197)</f>
        <v>0</v>
      </c>
      <c r="G198" s="171">
        <f>$E198*(1+'Growth rates'!H197)</f>
        <v>0</v>
      </c>
      <c r="H198" s="171">
        <f>$E198*(1+'Growth rates'!I197)</f>
        <v>0</v>
      </c>
      <c r="I198" s="171">
        <f>$E198*(1+'Growth rates'!J197)</f>
        <v>0</v>
      </c>
      <c r="J198" s="171">
        <f>$E198*(1+'Growth rates'!K197)</f>
        <v>0</v>
      </c>
      <c r="K198" s="171">
        <f>$E198*(1+'Growth rates'!L197)</f>
        <v>0</v>
      </c>
      <c r="L198" s="171">
        <f>$E198*(1+'Growth rates'!M197)</f>
        <v>0</v>
      </c>
      <c r="M198" s="171">
        <f>$E198*(1+'Growth rates'!N197)</f>
        <v>0</v>
      </c>
      <c r="N198" s="171">
        <f>$E198*(1+'Growth rates'!O197)</f>
        <v>0</v>
      </c>
      <c r="O198" s="171">
        <f>$E198*(1+'Growth rates'!P197)</f>
        <v>0</v>
      </c>
      <c r="P198" s="171">
        <f>$E198*(1+'Growth rates'!Q197)</f>
        <v>0</v>
      </c>
      <c r="Q198" s="171">
        <f>$E198*(1+'Growth rates'!R197)</f>
        <v>0</v>
      </c>
      <c r="R198" s="171">
        <f>$E198*(1+'Growth rates'!S197)</f>
        <v>0</v>
      </c>
      <c r="S198" s="171">
        <f>$E198*(1+'Growth rates'!T197)</f>
        <v>0</v>
      </c>
      <c r="T198" s="171">
        <f>$E198*(1+'Growth rates'!U197)</f>
        <v>0</v>
      </c>
      <c r="U198" s="171">
        <f>$E198*(1+'Growth rates'!V197)</f>
        <v>0</v>
      </c>
      <c r="V198" s="171">
        <f>$E198*(1+'Growth rates'!W197)</f>
        <v>0</v>
      </c>
      <c r="W198" s="171">
        <f>$E198*(1+'Growth rates'!X197)</f>
        <v>0</v>
      </c>
      <c r="X198" s="171">
        <f>$E198*(1+'Growth rates'!Y197)</f>
        <v>0</v>
      </c>
      <c r="Y198" s="171">
        <f>$E198*(1+'Growth rates'!Z197)</f>
        <v>0</v>
      </c>
      <c r="Z198" s="171">
        <f>$E198*(1+'Growth rates'!AA197)</f>
        <v>0</v>
      </c>
      <c r="AA198" s="171">
        <f>$E198*(1+'Growth rates'!AB197)</f>
        <v>0</v>
      </c>
      <c r="AB198" s="171">
        <f>$E198*(1+'Growth rates'!AC197)</f>
        <v>0</v>
      </c>
      <c r="AC198" s="171">
        <f>$E198*(1+'Growth rates'!AD197)</f>
        <v>0</v>
      </c>
      <c r="AD198" s="171">
        <f>$E198*(1+'Growth rates'!AE197)</f>
        <v>0</v>
      </c>
      <c r="AE198" s="171">
        <f>$E198*(1+'Growth rates'!AF197)</f>
        <v>0</v>
      </c>
      <c r="AF198" s="171">
        <f>$E198*(1+'Growth rates'!AG197)</f>
        <v>0</v>
      </c>
      <c r="AG198" s="171">
        <f>$E198*(1+'Growth rates'!AH197)</f>
        <v>0</v>
      </c>
      <c r="AH198" s="171">
        <f>$E198*(1+'Growth rates'!AI197)</f>
        <v>0</v>
      </c>
      <c r="AI198" s="171">
        <f>$E198*(1+'Growth rates'!AJ197)</f>
        <v>0</v>
      </c>
      <c r="AJ198" s="171">
        <f>$E198*(1+'Growth rates'!AK197)</f>
        <v>0</v>
      </c>
    </row>
    <row r="199" spans="1:36" x14ac:dyDescent="0.25">
      <c r="A199" s="45" t="s">
        <v>1543</v>
      </c>
      <c r="B199" s="45" t="s">
        <v>599</v>
      </c>
      <c r="C199" s="45" t="s">
        <v>1160</v>
      </c>
      <c r="D199" s="315" t="s">
        <v>65</v>
      </c>
      <c r="E199" s="331">
        <f>'CARB heat data summary'!H130</f>
        <v>0</v>
      </c>
      <c r="F199" s="171">
        <f>$E199*(1+'Growth rates'!G198)</f>
        <v>0</v>
      </c>
      <c r="G199" s="171">
        <f>$E199*(1+'Growth rates'!H198)</f>
        <v>0</v>
      </c>
      <c r="H199" s="171">
        <f>$E199*(1+'Growth rates'!I198)</f>
        <v>0</v>
      </c>
      <c r="I199" s="171">
        <f>$E199*(1+'Growth rates'!J198)</f>
        <v>0</v>
      </c>
      <c r="J199" s="171">
        <f>$E199*(1+'Growth rates'!K198)</f>
        <v>0</v>
      </c>
      <c r="K199" s="171">
        <f>$E199*(1+'Growth rates'!L198)</f>
        <v>0</v>
      </c>
      <c r="L199" s="171">
        <f>$E199*(1+'Growth rates'!M198)</f>
        <v>0</v>
      </c>
      <c r="M199" s="171">
        <f>$E199*(1+'Growth rates'!N198)</f>
        <v>0</v>
      </c>
      <c r="N199" s="171">
        <f>$E199*(1+'Growth rates'!O198)</f>
        <v>0</v>
      </c>
      <c r="O199" s="171">
        <f>$E199*(1+'Growth rates'!P198)</f>
        <v>0</v>
      </c>
      <c r="P199" s="171">
        <f>$E199*(1+'Growth rates'!Q198)</f>
        <v>0</v>
      </c>
      <c r="Q199" s="171">
        <f>$E199*(1+'Growth rates'!R198)</f>
        <v>0</v>
      </c>
      <c r="R199" s="171">
        <f>$E199*(1+'Growth rates'!S198)</f>
        <v>0</v>
      </c>
      <c r="S199" s="171">
        <f>$E199*(1+'Growth rates'!T198)</f>
        <v>0</v>
      </c>
      <c r="T199" s="171">
        <f>$E199*(1+'Growth rates'!U198)</f>
        <v>0</v>
      </c>
      <c r="U199" s="171">
        <f>$E199*(1+'Growth rates'!V198)</f>
        <v>0</v>
      </c>
      <c r="V199" s="171">
        <f>$E199*(1+'Growth rates'!W198)</f>
        <v>0</v>
      </c>
      <c r="W199" s="171">
        <f>$E199*(1+'Growth rates'!X198)</f>
        <v>0</v>
      </c>
      <c r="X199" s="171">
        <f>$E199*(1+'Growth rates'!Y198)</f>
        <v>0</v>
      </c>
      <c r="Y199" s="171">
        <f>$E199*(1+'Growth rates'!Z198)</f>
        <v>0</v>
      </c>
      <c r="Z199" s="171">
        <f>$E199*(1+'Growth rates'!AA198)</f>
        <v>0</v>
      </c>
      <c r="AA199" s="171">
        <f>$E199*(1+'Growth rates'!AB198)</f>
        <v>0</v>
      </c>
      <c r="AB199" s="171">
        <f>$E199*(1+'Growth rates'!AC198)</f>
        <v>0</v>
      </c>
      <c r="AC199" s="171">
        <f>$E199*(1+'Growth rates'!AD198)</f>
        <v>0</v>
      </c>
      <c r="AD199" s="171">
        <f>$E199*(1+'Growth rates'!AE198)</f>
        <v>0</v>
      </c>
      <c r="AE199" s="171">
        <f>$E199*(1+'Growth rates'!AF198)</f>
        <v>0</v>
      </c>
      <c r="AF199" s="171">
        <f>$E199*(1+'Growth rates'!AG198)</f>
        <v>0</v>
      </c>
      <c r="AG199" s="171">
        <f>$E199*(1+'Growth rates'!AH198)</f>
        <v>0</v>
      </c>
      <c r="AH199" s="171">
        <f>$E199*(1+'Growth rates'!AI198)</f>
        <v>0</v>
      </c>
      <c r="AI199" s="171">
        <f>$E199*(1+'Growth rates'!AJ198)</f>
        <v>0</v>
      </c>
      <c r="AJ199" s="171">
        <f>$E199*(1+'Growth rates'!AK198)</f>
        <v>0</v>
      </c>
    </row>
    <row r="200" spans="1:36" x14ac:dyDescent="0.25">
      <c r="A200" s="45" t="s">
        <v>1543</v>
      </c>
      <c r="B200" s="45" t="s">
        <v>599</v>
      </c>
      <c r="C200" s="45" t="s">
        <v>1160</v>
      </c>
      <c r="D200" s="46" t="s">
        <v>66</v>
      </c>
      <c r="E200" s="331">
        <f>'CARB heat data summary'!H131</f>
        <v>0</v>
      </c>
      <c r="F200" s="171">
        <f>$E200*(1+'Growth rates'!G199)</f>
        <v>0</v>
      </c>
      <c r="G200" s="171">
        <f>$E200*(1+'Growth rates'!H199)</f>
        <v>0</v>
      </c>
      <c r="H200" s="171">
        <f>$E200*(1+'Growth rates'!I199)</f>
        <v>0</v>
      </c>
      <c r="I200" s="171">
        <f>$E200*(1+'Growth rates'!J199)</f>
        <v>0</v>
      </c>
      <c r="J200" s="171">
        <f>$E200*(1+'Growth rates'!K199)</f>
        <v>0</v>
      </c>
      <c r="K200" s="171">
        <f>$E200*(1+'Growth rates'!L199)</f>
        <v>0</v>
      </c>
      <c r="L200" s="171">
        <f>$E200*(1+'Growth rates'!M199)</f>
        <v>0</v>
      </c>
      <c r="M200" s="171">
        <f>$E200*(1+'Growth rates'!N199)</f>
        <v>0</v>
      </c>
      <c r="N200" s="171">
        <f>$E200*(1+'Growth rates'!O199)</f>
        <v>0</v>
      </c>
      <c r="O200" s="171">
        <f>$E200*(1+'Growth rates'!P199)</f>
        <v>0</v>
      </c>
      <c r="P200" s="171">
        <f>$E200*(1+'Growth rates'!Q199)</f>
        <v>0</v>
      </c>
      <c r="Q200" s="171">
        <f>$E200*(1+'Growth rates'!R199)</f>
        <v>0</v>
      </c>
      <c r="R200" s="171">
        <f>$E200*(1+'Growth rates'!S199)</f>
        <v>0</v>
      </c>
      <c r="S200" s="171">
        <f>$E200*(1+'Growth rates'!T199)</f>
        <v>0</v>
      </c>
      <c r="T200" s="171">
        <f>$E200*(1+'Growth rates'!U199)</f>
        <v>0</v>
      </c>
      <c r="U200" s="171">
        <f>$E200*(1+'Growth rates'!V199)</f>
        <v>0</v>
      </c>
      <c r="V200" s="171">
        <f>$E200*(1+'Growth rates'!W199)</f>
        <v>0</v>
      </c>
      <c r="W200" s="171">
        <f>$E200*(1+'Growth rates'!X199)</f>
        <v>0</v>
      </c>
      <c r="X200" s="171">
        <f>$E200*(1+'Growth rates'!Y199)</f>
        <v>0</v>
      </c>
      <c r="Y200" s="171">
        <f>$E200*(1+'Growth rates'!Z199)</f>
        <v>0</v>
      </c>
      <c r="Z200" s="171">
        <f>$E200*(1+'Growth rates'!AA199)</f>
        <v>0</v>
      </c>
      <c r="AA200" s="171">
        <f>$E200*(1+'Growth rates'!AB199)</f>
        <v>0</v>
      </c>
      <c r="AB200" s="171">
        <f>$E200*(1+'Growth rates'!AC199)</f>
        <v>0</v>
      </c>
      <c r="AC200" s="171">
        <f>$E200*(1+'Growth rates'!AD199)</f>
        <v>0</v>
      </c>
      <c r="AD200" s="171">
        <f>$E200*(1+'Growth rates'!AE199)</f>
        <v>0</v>
      </c>
      <c r="AE200" s="171">
        <f>$E200*(1+'Growth rates'!AF199)</f>
        <v>0</v>
      </c>
      <c r="AF200" s="171">
        <f>$E200*(1+'Growth rates'!AG199)</f>
        <v>0</v>
      </c>
      <c r="AG200" s="171">
        <f>$E200*(1+'Growth rates'!AH199)</f>
        <v>0</v>
      </c>
      <c r="AH200" s="171">
        <f>$E200*(1+'Growth rates'!AI199)</f>
        <v>0</v>
      </c>
      <c r="AI200" s="171">
        <f>$E200*(1+'Growth rates'!AJ199)</f>
        <v>0</v>
      </c>
      <c r="AJ200" s="171">
        <f>$E200*(1+'Growth rates'!AK199)</f>
        <v>0</v>
      </c>
    </row>
    <row r="201" spans="1:36" x14ac:dyDescent="0.25">
      <c r="A201" s="45" t="s">
        <v>1543</v>
      </c>
      <c r="B201" s="45" t="s">
        <v>599</v>
      </c>
      <c r="C201" s="45" t="s">
        <v>1160</v>
      </c>
      <c r="D201" s="46" t="s">
        <v>67</v>
      </c>
      <c r="E201" s="331">
        <f>'CARB heat data summary'!H132</f>
        <v>0</v>
      </c>
      <c r="F201" s="171">
        <f>$E201*(1+'Growth rates'!G200)</f>
        <v>0</v>
      </c>
      <c r="G201" s="171">
        <f>$E201*(1+'Growth rates'!H200)</f>
        <v>0</v>
      </c>
      <c r="H201" s="171">
        <f>$E201*(1+'Growth rates'!I200)</f>
        <v>0</v>
      </c>
      <c r="I201" s="171">
        <f>$E201*(1+'Growth rates'!J200)</f>
        <v>0</v>
      </c>
      <c r="J201" s="171">
        <f>$E201*(1+'Growth rates'!K200)</f>
        <v>0</v>
      </c>
      <c r="K201" s="171">
        <f>$E201*(1+'Growth rates'!L200)</f>
        <v>0</v>
      </c>
      <c r="L201" s="171">
        <f>$E201*(1+'Growth rates'!M200)</f>
        <v>0</v>
      </c>
      <c r="M201" s="171">
        <f>$E201*(1+'Growth rates'!N200)</f>
        <v>0</v>
      </c>
      <c r="N201" s="171">
        <f>$E201*(1+'Growth rates'!O200)</f>
        <v>0</v>
      </c>
      <c r="O201" s="171">
        <f>$E201*(1+'Growth rates'!P200)</f>
        <v>0</v>
      </c>
      <c r="P201" s="171">
        <f>$E201*(1+'Growth rates'!Q200)</f>
        <v>0</v>
      </c>
      <c r="Q201" s="171">
        <f>$E201*(1+'Growth rates'!R200)</f>
        <v>0</v>
      </c>
      <c r="R201" s="171">
        <f>$E201*(1+'Growth rates'!S200)</f>
        <v>0</v>
      </c>
      <c r="S201" s="171">
        <f>$E201*(1+'Growth rates'!T200)</f>
        <v>0</v>
      </c>
      <c r="T201" s="171">
        <f>$E201*(1+'Growth rates'!U200)</f>
        <v>0</v>
      </c>
      <c r="U201" s="171">
        <f>$E201*(1+'Growth rates'!V200)</f>
        <v>0</v>
      </c>
      <c r="V201" s="171">
        <f>$E201*(1+'Growth rates'!W200)</f>
        <v>0</v>
      </c>
      <c r="W201" s="171">
        <f>$E201*(1+'Growth rates'!X200)</f>
        <v>0</v>
      </c>
      <c r="X201" s="171">
        <f>$E201*(1+'Growth rates'!Y200)</f>
        <v>0</v>
      </c>
      <c r="Y201" s="171">
        <f>$E201*(1+'Growth rates'!Z200)</f>
        <v>0</v>
      </c>
      <c r="Z201" s="171">
        <f>$E201*(1+'Growth rates'!AA200)</f>
        <v>0</v>
      </c>
      <c r="AA201" s="171">
        <f>$E201*(1+'Growth rates'!AB200)</f>
        <v>0</v>
      </c>
      <c r="AB201" s="171">
        <f>$E201*(1+'Growth rates'!AC200)</f>
        <v>0</v>
      </c>
      <c r="AC201" s="171">
        <f>$E201*(1+'Growth rates'!AD200)</f>
        <v>0</v>
      </c>
      <c r="AD201" s="171">
        <f>$E201*(1+'Growth rates'!AE200)</f>
        <v>0</v>
      </c>
      <c r="AE201" s="171">
        <f>$E201*(1+'Growth rates'!AF200)</f>
        <v>0</v>
      </c>
      <c r="AF201" s="171">
        <f>$E201*(1+'Growth rates'!AG200)</f>
        <v>0</v>
      </c>
      <c r="AG201" s="171">
        <f>$E201*(1+'Growth rates'!AH200)</f>
        <v>0</v>
      </c>
      <c r="AH201" s="171">
        <f>$E201*(1+'Growth rates'!AI200)</f>
        <v>0</v>
      </c>
      <c r="AI201" s="171">
        <f>$E201*(1+'Growth rates'!AJ200)</f>
        <v>0</v>
      </c>
      <c r="AJ201" s="171">
        <f>$E201*(1+'Growth rates'!AK200)</f>
        <v>0</v>
      </c>
    </row>
    <row r="202" spans="1:36" x14ac:dyDescent="0.25">
      <c r="A202" s="45" t="s">
        <v>1543</v>
      </c>
      <c r="B202" s="45" t="s">
        <v>599</v>
      </c>
      <c r="C202" s="45" t="s">
        <v>1160</v>
      </c>
      <c r="D202" s="198" t="s">
        <v>68</v>
      </c>
      <c r="E202" s="331">
        <f>'CARB heat data summary'!H133</f>
        <v>0</v>
      </c>
      <c r="F202" s="171">
        <f>$E202*(1+'Growth rates'!G201)</f>
        <v>0</v>
      </c>
      <c r="G202" s="171">
        <f>$E202*(1+'Growth rates'!H201)</f>
        <v>0</v>
      </c>
      <c r="H202" s="171">
        <f>$E202*(1+'Growth rates'!I201)</f>
        <v>0</v>
      </c>
      <c r="I202" s="171">
        <f>$E202*(1+'Growth rates'!J201)</f>
        <v>0</v>
      </c>
      <c r="J202" s="171">
        <f>$E202*(1+'Growth rates'!K201)</f>
        <v>0</v>
      </c>
      <c r="K202" s="171">
        <f>$E202*(1+'Growth rates'!L201)</f>
        <v>0</v>
      </c>
      <c r="L202" s="171">
        <f>$E202*(1+'Growth rates'!M201)</f>
        <v>0</v>
      </c>
      <c r="M202" s="171">
        <f>$E202*(1+'Growth rates'!N201)</f>
        <v>0</v>
      </c>
      <c r="N202" s="171">
        <f>$E202*(1+'Growth rates'!O201)</f>
        <v>0</v>
      </c>
      <c r="O202" s="171">
        <f>$E202*(1+'Growth rates'!P201)</f>
        <v>0</v>
      </c>
      <c r="P202" s="171">
        <f>$E202*(1+'Growth rates'!Q201)</f>
        <v>0</v>
      </c>
      <c r="Q202" s="171">
        <f>$E202*(1+'Growth rates'!R201)</f>
        <v>0</v>
      </c>
      <c r="R202" s="171">
        <f>$E202*(1+'Growth rates'!S201)</f>
        <v>0</v>
      </c>
      <c r="S202" s="171">
        <f>$E202*(1+'Growth rates'!T201)</f>
        <v>0</v>
      </c>
      <c r="T202" s="171">
        <f>$E202*(1+'Growth rates'!U201)</f>
        <v>0</v>
      </c>
      <c r="U202" s="171">
        <f>$E202*(1+'Growth rates'!V201)</f>
        <v>0</v>
      </c>
      <c r="V202" s="171">
        <f>$E202*(1+'Growth rates'!W201)</f>
        <v>0</v>
      </c>
      <c r="W202" s="171">
        <f>$E202*(1+'Growth rates'!X201)</f>
        <v>0</v>
      </c>
      <c r="X202" s="171">
        <f>$E202*(1+'Growth rates'!Y201)</f>
        <v>0</v>
      </c>
      <c r="Y202" s="171">
        <f>$E202*(1+'Growth rates'!Z201)</f>
        <v>0</v>
      </c>
      <c r="Z202" s="171">
        <f>$E202*(1+'Growth rates'!AA201)</f>
        <v>0</v>
      </c>
      <c r="AA202" s="171">
        <f>$E202*(1+'Growth rates'!AB201)</f>
        <v>0</v>
      </c>
      <c r="AB202" s="171">
        <f>$E202*(1+'Growth rates'!AC201)</f>
        <v>0</v>
      </c>
      <c r="AC202" s="171">
        <f>$E202*(1+'Growth rates'!AD201)</f>
        <v>0</v>
      </c>
      <c r="AD202" s="171">
        <f>$E202*(1+'Growth rates'!AE201)</f>
        <v>0</v>
      </c>
      <c r="AE202" s="171">
        <f>$E202*(1+'Growth rates'!AF201)</f>
        <v>0</v>
      </c>
      <c r="AF202" s="171">
        <f>$E202*(1+'Growth rates'!AG201)</f>
        <v>0</v>
      </c>
      <c r="AG202" s="171">
        <f>$E202*(1+'Growth rates'!AH201)</f>
        <v>0</v>
      </c>
      <c r="AH202" s="171">
        <f>$E202*(1+'Growth rates'!AI201)</f>
        <v>0</v>
      </c>
      <c r="AI202" s="171">
        <f>$E202*(1+'Growth rates'!AJ201)</f>
        <v>0</v>
      </c>
      <c r="AJ202" s="171">
        <f>$E202*(1+'Growth rates'!AK201)</f>
        <v>0</v>
      </c>
    </row>
    <row r="203" spans="1:36" x14ac:dyDescent="0.25">
      <c r="A203" s="45" t="s">
        <v>1543</v>
      </c>
      <c r="B203" s="45" t="s">
        <v>599</v>
      </c>
      <c r="C203" s="45" t="s">
        <v>1160</v>
      </c>
      <c r="D203" s="46" t="s">
        <v>69</v>
      </c>
      <c r="E203" s="331">
        <f>'CARB heat data summary'!H134</f>
        <v>0</v>
      </c>
      <c r="F203" s="171">
        <f>$E203*(1+'Growth rates'!G202)</f>
        <v>0</v>
      </c>
      <c r="G203" s="171">
        <f>$E203*(1+'Growth rates'!H202)</f>
        <v>0</v>
      </c>
      <c r="H203" s="171">
        <f>$E203*(1+'Growth rates'!I202)</f>
        <v>0</v>
      </c>
      <c r="I203" s="171">
        <f>$E203*(1+'Growth rates'!J202)</f>
        <v>0</v>
      </c>
      <c r="J203" s="171">
        <f>$E203*(1+'Growth rates'!K202)</f>
        <v>0</v>
      </c>
      <c r="K203" s="171">
        <f>$E203*(1+'Growth rates'!L202)</f>
        <v>0</v>
      </c>
      <c r="L203" s="171">
        <f>$E203*(1+'Growth rates'!M202)</f>
        <v>0</v>
      </c>
      <c r="M203" s="171">
        <f>$E203*(1+'Growth rates'!N202)</f>
        <v>0</v>
      </c>
      <c r="N203" s="171">
        <f>$E203*(1+'Growth rates'!O202)</f>
        <v>0</v>
      </c>
      <c r="O203" s="171">
        <f>$E203*(1+'Growth rates'!P202)</f>
        <v>0</v>
      </c>
      <c r="P203" s="171">
        <f>$E203*(1+'Growth rates'!Q202)</f>
        <v>0</v>
      </c>
      <c r="Q203" s="171">
        <f>$E203*(1+'Growth rates'!R202)</f>
        <v>0</v>
      </c>
      <c r="R203" s="171">
        <f>$E203*(1+'Growth rates'!S202)</f>
        <v>0</v>
      </c>
      <c r="S203" s="171">
        <f>$E203*(1+'Growth rates'!T202)</f>
        <v>0</v>
      </c>
      <c r="T203" s="171">
        <f>$E203*(1+'Growth rates'!U202)</f>
        <v>0</v>
      </c>
      <c r="U203" s="171">
        <f>$E203*(1+'Growth rates'!V202)</f>
        <v>0</v>
      </c>
      <c r="V203" s="171">
        <f>$E203*(1+'Growth rates'!W202)</f>
        <v>0</v>
      </c>
      <c r="W203" s="171">
        <f>$E203*(1+'Growth rates'!X202)</f>
        <v>0</v>
      </c>
      <c r="X203" s="171">
        <f>$E203*(1+'Growth rates'!Y202)</f>
        <v>0</v>
      </c>
      <c r="Y203" s="171">
        <f>$E203*(1+'Growth rates'!Z202)</f>
        <v>0</v>
      </c>
      <c r="Z203" s="171">
        <f>$E203*(1+'Growth rates'!AA202)</f>
        <v>0</v>
      </c>
      <c r="AA203" s="171">
        <f>$E203*(1+'Growth rates'!AB202)</f>
        <v>0</v>
      </c>
      <c r="AB203" s="171">
        <f>$E203*(1+'Growth rates'!AC202)</f>
        <v>0</v>
      </c>
      <c r="AC203" s="171">
        <f>$E203*(1+'Growth rates'!AD202)</f>
        <v>0</v>
      </c>
      <c r="AD203" s="171">
        <f>$E203*(1+'Growth rates'!AE202)</f>
        <v>0</v>
      </c>
      <c r="AE203" s="171">
        <f>$E203*(1+'Growth rates'!AF202)</f>
        <v>0</v>
      </c>
      <c r="AF203" s="171">
        <f>$E203*(1+'Growth rates'!AG202)</f>
        <v>0</v>
      </c>
      <c r="AG203" s="171">
        <f>$E203*(1+'Growth rates'!AH202)</f>
        <v>0</v>
      </c>
      <c r="AH203" s="171">
        <f>$E203*(1+'Growth rates'!AI202)</f>
        <v>0</v>
      </c>
      <c r="AI203" s="171">
        <f>$E203*(1+'Growth rates'!AJ202)</f>
        <v>0</v>
      </c>
      <c r="AJ203" s="171">
        <f>$E203*(1+'Growth rates'!AK202)</f>
        <v>0</v>
      </c>
    </row>
    <row r="204" spans="1:36" x14ac:dyDescent="0.25">
      <c r="A204" s="45" t="s">
        <v>1543</v>
      </c>
      <c r="B204" s="45" t="s">
        <v>599</v>
      </c>
      <c r="C204" s="45" t="s">
        <v>1160</v>
      </c>
      <c r="D204" s="46" t="s">
        <v>70</v>
      </c>
      <c r="E204" s="331">
        <f>'CARB heat data summary'!H135</f>
        <v>0</v>
      </c>
      <c r="F204" s="171">
        <f>$E204*(1+'Growth rates'!G203)</f>
        <v>0</v>
      </c>
      <c r="G204" s="171">
        <f>$E204*(1+'Growth rates'!H203)</f>
        <v>0</v>
      </c>
      <c r="H204" s="171">
        <f>$E204*(1+'Growth rates'!I203)</f>
        <v>0</v>
      </c>
      <c r="I204" s="171">
        <f>$E204*(1+'Growth rates'!J203)</f>
        <v>0</v>
      </c>
      <c r="J204" s="171">
        <f>$E204*(1+'Growth rates'!K203)</f>
        <v>0</v>
      </c>
      <c r="K204" s="171">
        <f>$E204*(1+'Growth rates'!L203)</f>
        <v>0</v>
      </c>
      <c r="L204" s="171">
        <f>$E204*(1+'Growth rates'!M203)</f>
        <v>0</v>
      </c>
      <c r="M204" s="171">
        <f>$E204*(1+'Growth rates'!N203)</f>
        <v>0</v>
      </c>
      <c r="N204" s="171">
        <f>$E204*(1+'Growth rates'!O203)</f>
        <v>0</v>
      </c>
      <c r="O204" s="171">
        <f>$E204*(1+'Growth rates'!P203)</f>
        <v>0</v>
      </c>
      <c r="P204" s="171">
        <f>$E204*(1+'Growth rates'!Q203)</f>
        <v>0</v>
      </c>
      <c r="Q204" s="171">
        <f>$E204*(1+'Growth rates'!R203)</f>
        <v>0</v>
      </c>
      <c r="R204" s="171">
        <f>$E204*(1+'Growth rates'!S203)</f>
        <v>0</v>
      </c>
      <c r="S204" s="171">
        <f>$E204*(1+'Growth rates'!T203)</f>
        <v>0</v>
      </c>
      <c r="T204" s="171">
        <f>$E204*(1+'Growth rates'!U203)</f>
        <v>0</v>
      </c>
      <c r="U204" s="171">
        <f>$E204*(1+'Growth rates'!V203)</f>
        <v>0</v>
      </c>
      <c r="V204" s="171">
        <f>$E204*(1+'Growth rates'!W203)</f>
        <v>0</v>
      </c>
      <c r="W204" s="171">
        <f>$E204*(1+'Growth rates'!X203)</f>
        <v>0</v>
      </c>
      <c r="X204" s="171">
        <f>$E204*(1+'Growth rates'!Y203)</f>
        <v>0</v>
      </c>
      <c r="Y204" s="171">
        <f>$E204*(1+'Growth rates'!Z203)</f>
        <v>0</v>
      </c>
      <c r="Z204" s="171">
        <f>$E204*(1+'Growth rates'!AA203)</f>
        <v>0</v>
      </c>
      <c r="AA204" s="171">
        <f>$E204*(1+'Growth rates'!AB203)</f>
        <v>0</v>
      </c>
      <c r="AB204" s="171">
        <f>$E204*(1+'Growth rates'!AC203)</f>
        <v>0</v>
      </c>
      <c r="AC204" s="171">
        <f>$E204*(1+'Growth rates'!AD203)</f>
        <v>0</v>
      </c>
      <c r="AD204" s="171">
        <f>$E204*(1+'Growth rates'!AE203)</f>
        <v>0</v>
      </c>
      <c r="AE204" s="171">
        <f>$E204*(1+'Growth rates'!AF203)</f>
        <v>0</v>
      </c>
      <c r="AF204" s="171">
        <f>$E204*(1+'Growth rates'!AG203)</f>
        <v>0</v>
      </c>
      <c r="AG204" s="171">
        <f>$E204*(1+'Growth rates'!AH203)</f>
        <v>0</v>
      </c>
      <c r="AH204" s="171">
        <f>$E204*(1+'Growth rates'!AI203)</f>
        <v>0</v>
      </c>
      <c r="AI204" s="171">
        <f>$E204*(1+'Growth rates'!AJ203)</f>
        <v>0</v>
      </c>
      <c r="AJ204" s="171">
        <f>$E204*(1+'Growth rates'!AK203)</f>
        <v>0</v>
      </c>
    </row>
    <row r="205" spans="1:36" x14ac:dyDescent="0.25">
      <c r="A205" s="45" t="s">
        <v>1543</v>
      </c>
      <c r="B205" s="45" t="s">
        <v>599</v>
      </c>
      <c r="C205" s="45" t="s">
        <v>1160</v>
      </c>
      <c r="D205" s="46" t="s">
        <v>71</v>
      </c>
      <c r="E205" s="331">
        <f>'CARB heat data summary'!H136</f>
        <v>0</v>
      </c>
      <c r="F205" s="171">
        <f>$E205*(1+'Growth rates'!G204)</f>
        <v>0</v>
      </c>
      <c r="G205" s="171">
        <f>$E205*(1+'Growth rates'!H204)</f>
        <v>0</v>
      </c>
      <c r="H205" s="171">
        <f>$E205*(1+'Growth rates'!I204)</f>
        <v>0</v>
      </c>
      <c r="I205" s="171">
        <f>$E205*(1+'Growth rates'!J204)</f>
        <v>0</v>
      </c>
      <c r="J205" s="171">
        <f>$E205*(1+'Growth rates'!K204)</f>
        <v>0</v>
      </c>
      <c r="K205" s="171">
        <f>$E205*(1+'Growth rates'!L204)</f>
        <v>0</v>
      </c>
      <c r="L205" s="171">
        <f>$E205*(1+'Growth rates'!M204)</f>
        <v>0</v>
      </c>
      <c r="M205" s="171">
        <f>$E205*(1+'Growth rates'!N204)</f>
        <v>0</v>
      </c>
      <c r="N205" s="171">
        <f>$E205*(1+'Growth rates'!O204)</f>
        <v>0</v>
      </c>
      <c r="O205" s="171">
        <f>$E205*(1+'Growth rates'!P204)</f>
        <v>0</v>
      </c>
      <c r="P205" s="171">
        <f>$E205*(1+'Growth rates'!Q204)</f>
        <v>0</v>
      </c>
      <c r="Q205" s="171">
        <f>$E205*(1+'Growth rates'!R204)</f>
        <v>0</v>
      </c>
      <c r="R205" s="171">
        <f>$E205*(1+'Growth rates'!S204)</f>
        <v>0</v>
      </c>
      <c r="S205" s="171">
        <f>$E205*(1+'Growth rates'!T204)</f>
        <v>0</v>
      </c>
      <c r="T205" s="171">
        <f>$E205*(1+'Growth rates'!U204)</f>
        <v>0</v>
      </c>
      <c r="U205" s="171">
        <f>$E205*(1+'Growth rates'!V204)</f>
        <v>0</v>
      </c>
      <c r="V205" s="171">
        <f>$E205*(1+'Growth rates'!W204)</f>
        <v>0</v>
      </c>
      <c r="W205" s="171">
        <f>$E205*(1+'Growth rates'!X204)</f>
        <v>0</v>
      </c>
      <c r="X205" s="171">
        <f>$E205*(1+'Growth rates'!Y204)</f>
        <v>0</v>
      </c>
      <c r="Y205" s="171">
        <f>$E205*(1+'Growth rates'!Z204)</f>
        <v>0</v>
      </c>
      <c r="Z205" s="171">
        <f>$E205*(1+'Growth rates'!AA204)</f>
        <v>0</v>
      </c>
      <c r="AA205" s="171">
        <f>$E205*(1+'Growth rates'!AB204)</f>
        <v>0</v>
      </c>
      <c r="AB205" s="171">
        <f>$E205*(1+'Growth rates'!AC204)</f>
        <v>0</v>
      </c>
      <c r="AC205" s="171">
        <f>$E205*(1+'Growth rates'!AD204)</f>
        <v>0</v>
      </c>
      <c r="AD205" s="171">
        <f>$E205*(1+'Growth rates'!AE204)</f>
        <v>0</v>
      </c>
      <c r="AE205" s="171">
        <f>$E205*(1+'Growth rates'!AF204)</f>
        <v>0</v>
      </c>
      <c r="AF205" s="171">
        <f>$E205*(1+'Growth rates'!AG204)</f>
        <v>0</v>
      </c>
      <c r="AG205" s="171">
        <f>$E205*(1+'Growth rates'!AH204)</f>
        <v>0</v>
      </c>
      <c r="AH205" s="171">
        <f>$E205*(1+'Growth rates'!AI204)</f>
        <v>0</v>
      </c>
      <c r="AI205" s="171">
        <f>$E205*(1+'Growth rates'!AJ204)</f>
        <v>0</v>
      </c>
      <c r="AJ205" s="171">
        <f>$E205*(1+'Growth rates'!AK204)</f>
        <v>0</v>
      </c>
    </row>
    <row r="206" spans="1:36" x14ac:dyDescent="0.25">
      <c r="A206" s="45" t="s">
        <v>1543</v>
      </c>
      <c r="B206" s="45" t="s">
        <v>599</v>
      </c>
      <c r="C206" s="45" t="s">
        <v>1160</v>
      </c>
      <c r="D206" s="198" t="s">
        <v>72</v>
      </c>
      <c r="E206" s="331">
        <f>'CARB heat data summary'!H137</f>
        <v>0</v>
      </c>
      <c r="F206" s="171">
        <f>$E206*(1+'Growth rates'!G205)</f>
        <v>0</v>
      </c>
      <c r="G206" s="171">
        <f>$E206*(1+'Growth rates'!H205)</f>
        <v>0</v>
      </c>
      <c r="H206" s="171">
        <f>$E206*(1+'Growth rates'!I205)</f>
        <v>0</v>
      </c>
      <c r="I206" s="171">
        <f>$E206*(1+'Growth rates'!J205)</f>
        <v>0</v>
      </c>
      <c r="J206" s="171">
        <f>$E206*(1+'Growth rates'!K205)</f>
        <v>0</v>
      </c>
      <c r="K206" s="171">
        <f>$E206*(1+'Growth rates'!L205)</f>
        <v>0</v>
      </c>
      <c r="L206" s="171">
        <f>$E206*(1+'Growth rates'!M205)</f>
        <v>0</v>
      </c>
      <c r="M206" s="171">
        <f>$E206*(1+'Growth rates'!N205)</f>
        <v>0</v>
      </c>
      <c r="N206" s="171">
        <f>$E206*(1+'Growth rates'!O205)</f>
        <v>0</v>
      </c>
      <c r="O206" s="171">
        <f>$E206*(1+'Growth rates'!P205)</f>
        <v>0</v>
      </c>
      <c r="P206" s="171">
        <f>$E206*(1+'Growth rates'!Q205)</f>
        <v>0</v>
      </c>
      <c r="Q206" s="171">
        <f>$E206*(1+'Growth rates'!R205)</f>
        <v>0</v>
      </c>
      <c r="R206" s="171">
        <f>$E206*(1+'Growth rates'!S205)</f>
        <v>0</v>
      </c>
      <c r="S206" s="171">
        <f>$E206*(1+'Growth rates'!T205)</f>
        <v>0</v>
      </c>
      <c r="T206" s="171">
        <f>$E206*(1+'Growth rates'!U205)</f>
        <v>0</v>
      </c>
      <c r="U206" s="171">
        <f>$E206*(1+'Growth rates'!V205)</f>
        <v>0</v>
      </c>
      <c r="V206" s="171">
        <f>$E206*(1+'Growth rates'!W205)</f>
        <v>0</v>
      </c>
      <c r="W206" s="171">
        <f>$E206*(1+'Growth rates'!X205)</f>
        <v>0</v>
      </c>
      <c r="X206" s="171">
        <f>$E206*(1+'Growth rates'!Y205)</f>
        <v>0</v>
      </c>
      <c r="Y206" s="171">
        <f>$E206*(1+'Growth rates'!Z205)</f>
        <v>0</v>
      </c>
      <c r="Z206" s="171">
        <f>$E206*(1+'Growth rates'!AA205)</f>
        <v>0</v>
      </c>
      <c r="AA206" s="171">
        <f>$E206*(1+'Growth rates'!AB205)</f>
        <v>0</v>
      </c>
      <c r="AB206" s="171">
        <f>$E206*(1+'Growth rates'!AC205)</f>
        <v>0</v>
      </c>
      <c r="AC206" s="171">
        <f>$E206*(1+'Growth rates'!AD205)</f>
        <v>0</v>
      </c>
      <c r="AD206" s="171">
        <f>$E206*(1+'Growth rates'!AE205)</f>
        <v>0</v>
      </c>
      <c r="AE206" s="171">
        <f>$E206*(1+'Growth rates'!AF205)</f>
        <v>0</v>
      </c>
      <c r="AF206" s="171">
        <f>$E206*(1+'Growth rates'!AG205)</f>
        <v>0</v>
      </c>
      <c r="AG206" s="171">
        <f>$E206*(1+'Growth rates'!AH205)</f>
        <v>0</v>
      </c>
      <c r="AH206" s="171">
        <f>$E206*(1+'Growth rates'!AI205)</f>
        <v>0</v>
      </c>
      <c r="AI206" s="171">
        <f>$E206*(1+'Growth rates'!AJ205)</f>
        <v>0</v>
      </c>
      <c r="AJ206" s="171">
        <f>$E206*(1+'Growth rates'!AK205)</f>
        <v>0</v>
      </c>
    </row>
    <row r="207" spans="1:36" x14ac:dyDescent="0.25">
      <c r="A207" s="45" t="s">
        <v>1543</v>
      </c>
      <c r="B207" s="45" t="s">
        <v>599</v>
      </c>
      <c r="C207" s="45" t="s">
        <v>1160</v>
      </c>
      <c r="D207" s="46" t="s">
        <v>73</v>
      </c>
      <c r="E207" s="331">
        <f>'CARB heat data summary'!H138</f>
        <v>68250000000</v>
      </c>
      <c r="F207" s="171">
        <f>$E207*(1+'Growth rates'!G206)</f>
        <v>57943961841.881401</v>
      </c>
      <c r="G207" s="171">
        <f>$E207*(1+'Growth rates'!H206)</f>
        <v>54410849168.672607</v>
      </c>
      <c r="H207" s="171">
        <f>$E207*(1+'Growth rates'!I206)</f>
        <v>56284686015.251686</v>
      </c>
      <c r="I207" s="171">
        <f>$E207*(1+'Growth rates'!J206)</f>
        <v>58469602506.821907</v>
      </c>
      <c r="J207" s="171">
        <f>$E207*(1+'Growth rates'!K206)</f>
        <v>59521558767.856499</v>
      </c>
      <c r="K207" s="171">
        <f>$E207*(1+'Growth rates'!L206)</f>
        <v>61017990673.45536</v>
      </c>
      <c r="L207" s="171">
        <f>$E207*(1+'Growth rates'!M206)</f>
        <v>61928423180.070549</v>
      </c>
      <c r="M207" s="171">
        <f>$E207*(1+'Growth rates'!N206)</f>
        <v>62492678754.974266</v>
      </c>
      <c r="N207" s="171">
        <f>$E207*(1+'Growth rates'!O206)</f>
        <v>62966246856.390953</v>
      </c>
      <c r="O207" s="171">
        <f>$E207*(1+'Growth rates'!P206)</f>
        <v>63524689224.88987</v>
      </c>
      <c r="P207" s="171">
        <f>$E207*(1+'Growth rates'!Q206)</f>
        <v>64370830161.603722</v>
      </c>
      <c r="Q207" s="171">
        <f>$E207*(1+'Growth rates'!R206)</f>
        <v>65128196341.448952</v>
      </c>
      <c r="R207" s="171">
        <f>$E207*(1+'Growth rates'!S206)</f>
        <v>65777600727.64801</v>
      </c>
      <c r="S207" s="171">
        <f>$E207*(1+'Growth rates'!T206)</f>
        <v>66748407992.701263</v>
      </c>
      <c r="T207" s="171">
        <f>$E207*(1+'Growth rates'!U206)</f>
        <v>67494545382.708</v>
      </c>
      <c r="U207" s="171">
        <f>$E207*(1+'Growth rates'!V206)</f>
        <v>67894049878.849892</v>
      </c>
      <c r="V207" s="171">
        <f>$E207*(1+'Growth rates'!W206)</f>
        <v>68143538734.93882</v>
      </c>
      <c r="W207" s="171">
        <f>$E207*(1+'Growth rates'!X206)</f>
        <v>68683904152.478767</v>
      </c>
      <c r="X207" s="171">
        <f>$E207*(1+'Growth rates'!Y206)</f>
        <v>69282546724.848129</v>
      </c>
      <c r="Y207" s="171">
        <f>$E207*(1+'Growth rates'!Z206)</f>
        <v>69957570233.531555</v>
      </c>
      <c r="Z207" s="171">
        <f>$E207*(1+'Growth rates'!AA206)</f>
        <v>70424451062.106628</v>
      </c>
      <c r="AA207" s="171">
        <f>$E207*(1+'Growth rates'!AB206)</f>
        <v>71187437394.196793</v>
      </c>
      <c r="AB207" s="171">
        <f>$E207*(1+'Growth rates'!AC206)</f>
        <v>72319432507.661774</v>
      </c>
      <c r="AC207" s="171">
        <f>$E207*(1+'Growth rates'!AD206)</f>
        <v>73836434783.151993</v>
      </c>
      <c r="AD207" s="171">
        <f>$E207*(1+'Growth rates'!AE206)</f>
        <v>75077114370.533905</v>
      </c>
      <c r="AE207" s="171">
        <f>$E207*(1+'Growth rates'!AF206)</f>
        <v>75887216570.0215</v>
      </c>
      <c r="AF207" s="171">
        <f>$E207*(1+'Growth rates'!AG206)</f>
        <v>77308699189.469818</v>
      </c>
      <c r="AG207" s="171">
        <f>$E207*(1+'Growth rates'!AH206)</f>
        <v>78524423210.921921</v>
      </c>
      <c r="AH207" s="171">
        <f>$E207*(1+'Growth rates'!AI206)</f>
        <v>79740147232.374023</v>
      </c>
      <c r="AI207" s="171">
        <f>$E207*(1+'Growth rates'!AJ206)</f>
        <v>80955871253.826126</v>
      </c>
      <c r="AJ207" s="171">
        <f>$E207*(1+'Growth rates'!AK206)</f>
        <v>82171595275.278229</v>
      </c>
    </row>
    <row r="208" spans="1:36" x14ac:dyDescent="0.25">
      <c r="A208" s="45" t="s">
        <v>1543</v>
      </c>
      <c r="B208" s="45" t="s">
        <v>599</v>
      </c>
      <c r="C208" s="45" t="s">
        <v>1160</v>
      </c>
      <c r="D208" s="46" t="s">
        <v>74</v>
      </c>
      <c r="E208" s="331">
        <f>'CARB heat data summary'!H139</f>
        <v>0</v>
      </c>
      <c r="F208" s="171">
        <f>$E208*(1+'Growth rates'!G207)</f>
        <v>0</v>
      </c>
      <c r="G208" s="171">
        <f>$E208*(1+'Growth rates'!H207)</f>
        <v>0</v>
      </c>
      <c r="H208" s="171">
        <f>$E208*(1+'Growth rates'!I207)</f>
        <v>0</v>
      </c>
      <c r="I208" s="171">
        <f>$E208*(1+'Growth rates'!J207)</f>
        <v>0</v>
      </c>
      <c r="J208" s="171">
        <f>$E208*(1+'Growth rates'!K207)</f>
        <v>0</v>
      </c>
      <c r="K208" s="171">
        <f>$E208*(1+'Growth rates'!L207)</f>
        <v>0</v>
      </c>
      <c r="L208" s="171">
        <f>$E208*(1+'Growth rates'!M207)</f>
        <v>0</v>
      </c>
      <c r="M208" s="171">
        <f>$E208*(1+'Growth rates'!N207)</f>
        <v>0</v>
      </c>
      <c r="N208" s="171">
        <f>$E208*(1+'Growth rates'!O207)</f>
        <v>0</v>
      </c>
      <c r="O208" s="171">
        <f>$E208*(1+'Growth rates'!P207)</f>
        <v>0</v>
      </c>
      <c r="P208" s="171">
        <f>$E208*(1+'Growth rates'!Q207)</f>
        <v>0</v>
      </c>
      <c r="Q208" s="171">
        <f>$E208*(1+'Growth rates'!R207)</f>
        <v>0</v>
      </c>
      <c r="R208" s="171">
        <f>$E208*(1+'Growth rates'!S207)</f>
        <v>0</v>
      </c>
      <c r="S208" s="171">
        <f>$E208*(1+'Growth rates'!T207)</f>
        <v>0</v>
      </c>
      <c r="T208" s="171">
        <f>$E208*(1+'Growth rates'!U207)</f>
        <v>0</v>
      </c>
      <c r="U208" s="171">
        <f>$E208*(1+'Growth rates'!V207)</f>
        <v>0</v>
      </c>
      <c r="V208" s="171">
        <f>$E208*(1+'Growth rates'!W207)</f>
        <v>0</v>
      </c>
      <c r="W208" s="171">
        <f>$E208*(1+'Growth rates'!X207)</f>
        <v>0</v>
      </c>
      <c r="X208" s="171">
        <f>$E208*(1+'Growth rates'!Y207)</f>
        <v>0</v>
      </c>
      <c r="Y208" s="171">
        <f>$E208*(1+'Growth rates'!Z207)</f>
        <v>0</v>
      </c>
      <c r="Z208" s="171">
        <f>$E208*(1+'Growth rates'!AA207)</f>
        <v>0</v>
      </c>
      <c r="AA208" s="171">
        <f>$E208*(1+'Growth rates'!AB207)</f>
        <v>0</v>
      </c>
      <c r="AB208" s="171">
        <f>$E208*(1+'Growth rates'!AC207)</f>
        <v>0</v>
      </c>
      <c r="AC208" s="171">
        <f>$E208*(1+'Growth rates'!AD207)</f>
        <v>0</v>
      </c>
      <c r="AD208" s="171">
        <f>$E208*(1+'Growth rates'!AE207)</f>
        <v>0</v>
      </c>
      <c r="AE208" s="171">
        <f>$E208*(1+'Growth rates'!AF207)</f>
        <v>0</v>
      </c>
      <c r="AF208" s="171">
        <f>$E208*(1+'Growth rates'!AG207)</f>
        <v>0</v>
      </c>
      <c r="AG208" s="171">
        <f>$E208*(1+'Growth rates'!AH207)</f>
        <v>0</v>
      </c>
      <c r="AH208" s="171">
        <f>$E208*(1+'Growth rates'!AI207)</f>
        <v>0</v>
      </c>
      <c r="AI208" s="171">
        <f>$E208*(1+'Growth rates'!AJ207)</f>
        <v>0</v>
      </c>
      <c r="AJ208" s="171">
        <f>$E208*(1+'Growth rates'!AK207)</f>
        <v>0</v>
      </c>
    </row>
    <row r="209" spans="1:36" x14ac:dyDescent="0.25">
      <c r="A209" s="45" t="s">
        <v>1543</v>
      </c>
      <c r="B209" s="45" t="s">
        <v>599</v>
      </c>
      <c r="C209" s="45" t="s">
        <v>1160</v>
      </c>
      <c r="D209" s="46" t="s">
        <v>75</v>
      </c>
      <c r="E209" s="331">
        <f>'CARB heat data summary'!H140</f>
        <v>0</v>
      </c>
      <c r="F209" s="171">
        <f>$E209*(1+'Growth rates'!G208)</f>
        <v>0</v>
      </c>
      <c r="G209" s="171">
        <f>$E209*(1+'Growth rates'!H208)</f>
        <v>0</v>
      </c>
      <c r="H209" s="171">
        <f>$E209*(1+'Growth rates'!I208)</f>
        <v>0</v>
      </c>
      <c r="I209" s="171">
        <f>$E209*(1+'Growth rates'!J208)</f>
        <v>0</v>
      </c>
      <c r="J209" s="171">
        <f>$E209*(1+'Growth rates'!K208)</f>
        <v>0</v>
      </c>
      <c r="K209" s="171">
        <f>$E209*(1+'Growth rates'!L208)</f>
        <v>0</v>
      </c>
      <c r="L209" s="171">
        <f>$E209*(1+'Growth rates'!M208)</f>
        <v>0</v>
      </c>
      <c r="M209" s="171">
        <f>$E209*(1+'Growth rates'!N208)</f>
        <v>0</v>
      </c>
      <c r="N209" s="171">
        <f>$E209*(1+'Growth rates'!O208)</f>
        <v>0</v>
      </c>
      <c r="O209" s="171">
        <f>$E209*(1+'Growth rates'!P208)</f>
        <v>0</v>
      </c>
      <c r="P209" s="171">
        <f>$E209*(1+'Growth rates'!Q208)</f>
        <v>0</v>
      </c>
      <c r="Q209" s="171">
        <f>$E209*(1+'Growth rates'!R208)</f>
        <v>0</v>
      </c>
      <c r="R209" s="171">
        <f>$E209*(1+'Growth rates'!S208)</f>
        <v>0</v>
      </c>
      <c r="S209" s="171">
        <f>$E209*(1+'Growth rates'!T208)</f>
        <v>0</v>
      </c>
      <c r="T209" s="171">
        <f>$E209*(1+'Growth rates'!U208)</f>
        <v>0</v>
      </c>
      <c r="U209" s="171">
        <f>$E209*(1+'Growth rates'!V208)</f>
        <v>0</v>
      </c>
      <c r="V209" s="171">
        <f>$E209*(1+'Growth rates'!W208)</f>
        <v>0</v>
      </c>
      <c r="W209" s="171">
        <f>$E209*(1+'Growth rates'!X208)</f>
        <v>0</v>
      </c>
      <c r="X209" s="171">
        <f>$E209*(1+'Growth rates'!Y208)</f>
        <v>0</v>
      </c>
      <c r="Y209" s="171">
        <f>$E209*(1+'Growth rates'!Z208)</f>
        <v>0</v>
      </c>
      <c r="Z209" s="171">
        <f>$E209*(1+'Growth rates'!AA208)</f>
        <v>0</v>
      </c>
      <c r="AA209" s="171">
        <f>$E209*(1+'Growth rates'!AB208)</f>
        <v>0</v>
      </c>
      <c r="AB209" s="171">
        <f>$E209*(1+'Growth rates'!AC208)</f>
        <v>0</v>
      </c>
      <c r="AC209" s="171">
        <f>$E209*(1+'Growth rates'!AD208)</f>
        <v>0</v>
      </c>
      <c r="AD209" s="171">
        <f>$E209*(1+'Growth rates'!AE208)</f>
        <v>0</v>
      </c>
      <c r="AE209" s="171">
        <f>$E209*(1+'Growth rates'!AF208)</f>
        <v>0</v>
      </c>
      <c r="AF209" s="171">
        <f>$E209*(1+'Growth rates'!AG208)</f>
        <v>0</v>
      </c>
      <c r="AG209" s="171">
        <f>$E209*(1+'Growth rates'!AH208)</f>
        <v>0</v>
      </c>
      <c r="AH209" s="171">
        <f>$E209*(1+'Growth rates'!AI208)</f>
        <v>0</v>
      </c>
      <c r="AI209" s="171">
        <f>$E209*(1+'Growth rates'!AJ208)</f>
        <v>0</v>
      </c>
      <c r="AJ209" s="171">
        <f>$E209*(1+'Growth rates'!AK208)</f>
        <v>0</v>
      </c>
    </row>
    <row r="210" spans="1:36" x14ac:dyDescent="0.25">
      <c r="A210" s="45" t="s">
        <v>1543</v>
      </c>
      <c r="B210" s="45" t="s">
        <v>599</v>
      </c>
      <c r="C210" s="45" t="s">
        <v>1160</v>
      </c>
      <c r="D210" s="46" t="s">
        <v>76</v>
      </c>
      <c r="E210" s="331">
        <f>'CARB heat data summary'!H141</f>
        <v>0</v>
      </c>
      <c r="F210" s="171">
        <f>$E210*(1+'Growth rates'!G209)</f>
        <v>0</v>
      </c>
      <c r="G210" s="171">
        <f>$E210*(1+'Growth rates'!H209)</f>
        <v>0</v>
      </c>
      <c r="H210" s="171">
        <f>$E210*(1+'Growth rates'!I209)</f>
        <v>0</v>
      </c>
      <c r="I210" s="171">
        <f>$E210*(1+'Growth rates'!J209)</f>
        <v>0</v>
      </c>
      <c r="J210" s="171">
        <f>$E210*(1+'Growth rates'!K209)</f>
        <v>0</v>
      </c>
      <c r="K210" s="171">
        <f>$E210*(1+'Growth rates'!L209)</f>
        <v>0</v>
      </c>
      <c r="L210" s="171">
        <f>$E210*(1+'Growth rates'!M209)</f>
        <v>0</v>
      </c>
      <c r="M210" s="171">
        <f>$E210*(1+'Growth rates'!N209)</f>
        <v>0</v>
      </c>
      <c r="N210" s="171">
        <f>$E210*(1+'Growth rates'!O209)</f>
        <v>0</v>
      </c>
      <c r="O210" s="171">
        <f>$E210*(1+'Growth rates'!P209)</f>
        <v>0</v>
      </c>
      <c r="P210" s="171">
        <f>$E210*(1+'Growth rates'!Q209)</f>
        <v>0</v>
      </c>
      <c r="Q210" s="171">
        <f>$E210*(1+'Growth rates'!R209)</f>
        <v>0</v>
      </c>
      <c r="R210" s="171">
        <f>$E210*(1+'Growth rates'!S209)</f>
        <v>0</v>
      </c>
      <c r="S210" s="171">
        <f>$E210*(1+'Growth rates'!T209)</f>
        <v>0</v>
      </c>
      <c r="T210" s="171">
        <f>$E210*(1+'Growth rates'!U209)</f>
        <v>0</v>
      </c>
      <c r="U210" s="171">
        <f>$E210*(1+'Growth rates'!V209)</f>
        <v>0</v>
      </c>
      <c r="V210" s="171">
        <f>$E210*(1+'Growth rates'!W209)</f>
        <v>0</v>
      </c>
      <c r="W210" s="171">
        <f>$E210*(1+'Growth rates'!X209)</f>
        <v>0</v>
      </c>
      <c r="X210" s="171">
        <f>$E210*(1+'Growth rates'!Y209)</f>
        <v>0</v>
      </c>
      <c r="Y210" s="171">
        <f>$E210*(1+'Growth rates'!Z209)</f>
        <v>0</v>
      </c>
      <c r="Z210" s="171">
        <f>$E210*(1+'Growth rates'!AA209)</f>
        <v>0</v>
      </c>
      <c r="AA210" s="171">
        <f>$E210*(1+'Growth rates'!AB209)</f>
        <v>0</v>
      </c>
      <c r="AB210" s="171">
        <f>$E210*(1+'Growth rates'!AC209)</f>
        <v>0</v>
      </c>
      <c r="AC210" s="171">
        <f>$E210*(1+'Growth rates'!AD209)</f>
        <v>0</v>
      </c>
      <c r="AD210" s="171">
        <f>$E210*(1+'Growth rates'!AE209)</f>
        <v>0</v>
      </c>
      <c r="AE210" s="171">
        <f>$E210*(1+'Growth rates'!AF209)</f>
        <v>0</v>
      </c>
      <c r="AF210" s="171">
        <f>$E210*(1+'Growth rates'!AG209)</f>
        <v>0</v>
      </c>
      <c r="AG210" s="171">
        <f>$E210*(1+'Growth rates'!AH209)</f>
        <v>0</v>
      </c>
      <c r="AH210" s="171">
        <f>$E210*(1+'Growth rates'!AI209)</f>
        <v>0</v>
      </c>
      <c r="AI210" s="171">
        <f>$E210*(1+'Growth rates'!AJ209)</f>
        <v>0</v>
      </c>
      <c r="AJ210" s="171">
        <f>$E210*(1+'Growth rates'!AK209)</f>
        <v>0</v>
      </c>
    </row>
    <row r="212" spans="1:36" x14ac:dyDescent="0.25">
      <c r="A212" s="45" t="s">
        <v>1543</v>
      </c>
      <c r="B212" s="45" t="s">
        <v>599</v>
      </c>
      <c r="C212" s="45" t="s">
        <v>1161</v>
      </c>
      <c r="D212" s="46" t="s">
        <v>52</v>
      </c>
      <c r="E212" s="217">
        <f>'CARB heat data summary'!G117</f>
        <v>0</v>
      </c>
      <c r="F212" s="171">
        <f>$E212*(1+'Growth rates'!G211)</f>
        <v>0</v>
      </c>
      <c r="G212" s="171">
        <f>$E212*(1+'Growth rates'!H211)</f>
        <v>0</v>
      </c>
      <c r="H212" s="171">
        <f>$E212*(1+'Growth rates'!I211)</f>
        <v>0</v>
      </c>
      <c r="I212" s="171">
        <f>$E212*(1+'Growth rates'!J211)</f>
        <v>0</v>
      </c>
      <c r="J212" s="171">
        <f>$E212*(1+'Growth rates'!K211)</f>
        <v>0</v>
      </c>
      <c r="K212" s="171">
        <f>$E212*(1+'Growth rates'!L211)</f>
        <v>0</v>
      </c>
      <c r="L212" s="171">
        <f>$E212*(1+'Growth rates'!M211)</f>
        <v>0</v>
      </c>
      <c r="M212" s="171">
        <f>$E212*(1+'Growth rates'!N211)</f>
        <v>0</v>
      </c>
      <c r="N212" s="171">
        <f>$E212*(1+'Growth rates'!O211)</f>
        <v>0</v>
      </c>
      <c r="O212" s="171">
        <f>$E212*(1+'Growth rates'!P211)</f>
        <v>0</v>
      </c>
      <c r="P212" s="171">
        <f>$E212*(1+'Growth rates'!Q211)</f>
        <v>0</v>
      </c>
      <c r="Q212" s="171">
        <f>$E212*(1+'Growth rates'!R211)</f>
        <v>0</v>
      </c>
      <c r="R212" s="171">
        <f>$E212*(1+'Growth rates'!S211)</f>
        <v>0</v>
      </c>
      <c r="S212" s="171">
        <f>$E212*(1+'Growth rates'!T211)</f>
        <v>0</v>
      </c>
      <c r="T212" s="171">
        <f>$E212*(1+'Growth rates'!U211)</f>
        <v>0</v>
      </c>
      <c r="U212" s="171">
        <f>$E212*(1+'Growth rates'!V211)</f>
        <v>0</v>
      </c>
      <c r="V212" s="171">
        <f>$E212*(1+'Growth rates'!W211)</f>
        <v>0</v>
      </c>
      <c r="W212" s="171">
        <f>$E212*(1+'Growth rates'!X211)</f>
        <v>0</v>
      </c>
      <c r="X212" s="171">
        <f>$E212*(1+'Growth rates'!Y211)</f>
        <v>0</v>
      </c>
      <c r="Y212" s="171">
        <f>$E212*(1+'Growth rates'!Z211)</f>
        <v>0</v>
      </c>
      <c r="Z212" s="171">
        <f>$E212*(1+'Growth rates'!AA211)</f>
        <v>0</v>
      </c>
      <c r="AA212" s="171">
        <f>$E212*(1+'Growth rates'!AB211)</f>
        <v>0</v>
      </c>
      <c r="AB212" s="171">
        <f>$E212*(1+'Growth rates'!AC211)</f>
        <v>0</v>
      </c>
      <c r="AC212" s="171">
        <f>$E212*(1+'Growth rates'!AD211)</f>
        <v>0</v>
      </c>
      <c r="AD212" s="171">
        <f>$E212*(1+'Growth rates'!AE211)</f>
        <v>0</v>
      </c>
      <c r="AE212" s="171">
        <f>$E212*(1+'Growth rates'!AF211)</f>
        <v>0</v>
      </c>
      <c r="AF212" s="171">
        <f>$E212*(1+'Growth rates'!AG211)</f>
        <v>0</v>
      </c>
      <c r="AG212" s="171">
        <f>$E212*(1+'Growth rates'!AH211)</f>
        <v>0</v>
      </c>
      <c r="AH212" s="171">
        <f>$E212*(1+'Growth rates'!AI211)</f>
        <v>0</v>
      </c>
      <c r="AI212" s="171">
        <f>$E212*(1+'Growth rates'!AJ211)</f>
        <v>0</v>
      </c>
      <c r="AJ212" s="171">
        <f>$E212*(1+'Growth rates'!AK211)</f>
        <v>0</v>
      </c>
    </row>
    <row r="213" spans="1:36" x14ac:dyDescent="0.25">
      <c r="A213" s="45" t="s">
        <v>1543</v>
      </c>
      <c r="B213" s="45" t="s">
        <v>599</v>
      </c>
      <c r="C213" s="45" t="s">
        <v>1161</v>
      </c>
      <c r="D213" s="46" t="s">
        <v>53</v>
      </c>
      <c r="E213" s="217">
        <f>'CARB heat data summary'!G118</f>
        <v>0</v>
      </c>
      <c r="F213" s="171">
        <f>$E213*(1+'Growth rates'!G212)</f>
        <v>0</v>
      </c>
      <c r="G213" s="171">
        <f>$E213*(1+'Growth rates'!H212)</f>
        <v>0</v>
      </c>
      <c r="H213" s="171">
        <f>$E213*(1+'Growth rates'!I212)</f>
        <v>0</v>
      </c>
      <c r="I213" s="171">
        <f>$E213*(1+'Growth rates'!J212)</f>
        <v>0</v>
      </c>
      <c r="J213" s="171">
        <f>$E213*(1+'Growth rates'!K212)</f>
        <v>0</v>
      </c>
      <c r="K213" s="171">
        <f>$E213*(1+'Growth rates'!L212)</f>
        <v>0</v>
      </c>
      <c r="L213" s="171">
        <f>$E213*(1+'Growth rates'!M212)</f>
        <v>0</v>
      </c>
      <c r="M213" s="171">
        <f>$E213*(1+'Growth rates'!N212)</f>
        <v>0</v>
      </c>
      <c r="N213" s="171">
        <f>$E213*(1+'Growth rates'!O212)</f>
        <v>0</v>
      </c>
      <c r="O213" s="171">
        <f>$E213*(1+'Growth rates'!P212)</f>
        <v>0</v>
      </c>
      <c r="P213" s="171">
        <f>$E213*(1+'Growth rates'!Q212)</f>
        <v>0</v>
      </c>
      <c r="Q213" s="171">
        <f>$E213*(1+'Growth rates'!R212)</f>
        <v>0</v>
      </c>
      <c r="R213" s="171">
        <f>$E213*(1+'Growth rates'!S212)</f>
        <v>0</v>
      </c>
      <c r="S213" s="171">
        <f>$E213*(1+'Growth rates'!T212)</f>
        <v>0</v>
      </c>
      <c r="T213" s="171">
        <f>$E213*(1+'Growth rates'!U212)</f>
        <v>0</v>
      </c>
      <c r="U213" s="171">
        <f>$E213*(1+'Growth rates'!V212)</f>
        <v>0</v>
      </c>
      <c r="V213" s="171">
        <f>$E213*(1+'Growth rates'!W212)</f>
        <v>0</v>
      </c>
      <c r="W213" s="171">
        <f>$E213*(1+'Growth rates'!X212)</f>
        <v>0</v>
      </c>
      <c r="X213" s="171">
        <f>$E213*(1+'Growth rates'!Y212)</f>
        <v>0</v>
      </c>
      <c r="Y213" s="171">
        <f>$E213*(1+'Growth rates'!Z212)</f>
        <v>0</v>
      </c>
      <c r="Z213" s="171">
        <f>$E213*(1+'Growth rates'!AA212)</f>
        <v>0</v>
      </c>
      <c r="AA213" s="171">
        <f>$E213*(1+'Growth rates'!AB212)</f>
        <v>0</v>
      </c>
      <c r="AB213" s="171">
        <f>$E213*(1+'Growth rates'!AC212)</f>
        <v>0</v>
      </c>
      <c r="AC213" s="171">
        <f>$E213*(1+'Growth rates'!AD212)</f>
        <v>0</v>
      </c>
      <c r="AD213" s="171">
        <f>$E213*(1+'Growth rates'!AE212)</f>
        <v>0</v>
      </c>
      <c r="AE213" s="171">
        <f>$E213*(1+'Growth rates'!AF212)</f>
        <v>0</v>
      </c>
      <c r="AF213" s="171">
        <f>$E213*(1+'Growth rates'!AG212)</f>
        <v>0</v>
      </c>
      <c r="AG213" s="171">
        <f>$E213*(1+'Growth rates'!AH212)</f>
        <v>0</v>
      </c>
      <c r="AH213" s="171">
        <f>$E213*(1+'Growth rates'!AI212)</f>
        <v>0</v>
      </c>
      <c r="AI213" s="171">
        <f>$E213*(1+'Growth rates'!AJ212)</f>
        <v>0</v>
      </c>
      <c r="AJ213" s="171">
        <f>$E213*(1+'Growth rates'!AK212)</f>
        <v>0</v>
      </c>
    </row>
    <row r="214" spans="1:36" x14ac:dyDescent="0.25">
      <c r="A214" s="45" t="s">
        <v>1543</v>
      </c>
      <c r="B214" s="45" t="s">
        <v>599</v>
      </c>
      <c r="C214" s="45" t="s">
        <v>1161</v>
      </c>
      <c r="D214" s="46" t="s">
        <v>54</v>
      </c>
      <c r="E214" s="217">
        <f>'CARB heat data summary'!G119</f>
        <v>0</v>
      </c>
      <c r="F214" s="171">
        <f>$E214*(1+'Growth rates'!G213)</f>
        <v>0</v>
      </c>
      <c r="G214" s="171">
        <f>$E214*(1+'Growth rates'!H213)</f>
        <v>0</v>
      </c>
      <c r="H214" s="171">
        <f>$E214*(1+'Growth rates'!I213)</f>
        <v>0</v>
      </c>
      <c r="I214" s="171">
        <f>$E214*(1+'Growth rates'!J213)</f>
        <v>0</v>
      </c>
      <c r="J214" s="171">
        <f>$E214*(1+'Growth rates'!K213)</f>
        <v>0</v>
      </c>
      <c r="K214" s="171">
        <f>$E214*(1+'Growth rates'!L213)</f>
        <v>0</v>
      </c>
      <c r="L214" s="171">
        <f>$E214*(1+'Growth rates'!M213)</f>
        <v>0</v>
      </c>
      <c r="M214" s="171">
        <f>$E214*(1+'Growth rates'!N213)</f>
        <v>0</v>
      </c>
      <c r="N214" s="171">
        <f>$E214*(1+'Growth rates'!O213)</f>
        <v>0</v>
      </c>
      <c r="O214" s="171">
        <f>$E214*(1+'Growth rates'!P213)</f>
        <v>0</v>
      </c>
      <c r="P214" s="171">
        <f>$E214*(1+'Growth rates'!Q213)</f>
        <v>0</v>
      </c>
      <c r="Q214" s="171">
        <f>$E214*(1+'Growth rates'!R213)</f>
        <v>0</v>
      </c>
      <c r="R214" s="171">
        <f>$E214*(1+'Growth rates'!S213)</f>
        <v>0</v>
      </c>
      <c r="S214" s="171">
        <f>$E214*(1+'Growth rates'!T213)</f>
        <v>0</v>
      </c>
      <c r="T214" s="171">
        <f>$E214*(1+'Growth rates'!U213)</f>
        <v>0</v>
      </c>
      <c r="U214" s="171">
        <f>$E214*(1+'Growth rates'!V213)</f>
        <v>0</v>
      </c>
      <c r="V214" s="171">
        <f>$E214*(1+'Growth rates'!W213)</f>
        <v>0</v>
      </c>
      <c r="W214" s="171">
        <f>$E214*(1+'Growth rates'!X213)</f>
        <v>0</v>
      </c>
      <c r="X214" s="171">
        <f>$E214*(1+'Growth rates'!Y213)</f>
        <v>0</v>
      </c>
      <c r="Y214" s="171">
        <f>$E214*(1+'Growth rates'!Z213)</f>
        <v>0</v>
      </c>
      <c r="Z214" s="171">
        <f>$E214*(1+'Growth rates'!AA213)</f>
        <v>0</v>
      </c>
      <c r="AA214" s="171">
        <f>$E214*(1+'Growth rates'!AB213)</f>
        <v>0</v>
      </c>
      <c r="AB214" s="171">
        <f>$E214*(1+'Growth rates'!AC213)</f>
        <v>0</v>
      </c>
      <c r="AC214" s="171">
        <f>$E214*(1+'Growth rates'!AD213)</f>
        <v>0</v>
      </c>
      <c r="AD214" s="171">
        <f>$E214*(1+'Growth rates'!AE213)</f>
        <v>0</v>
      </c>
      <c r="AE214" s="171">
        <f>$E214*(1+'Growth rates'!AF213)</f>
        <v>0</v>
      </c>
      <c r="AF214" s="171">
        <f>$E214*(1+'Growth rates'!AG213)</f>
        <v>0</v>
      </c>
      <c r="AG214" s="171">
        <f>$E214*(1+'Growth rates'!AH213)</f>
        <v>0</v>
      </c>
      <c r="AH214" s="171">
        <f>$E214*(1+'Growth rates'!AI213)</f>
        <v>0</v>
      </c>
      <c r="AI214" s="171">
        <f>$E214*(1+'Growth rates'!AJ213)</f>
        <v>0</v>
      </c>
      <c r="AJ214" s="171">
        <f>$E214*(1+'Growth rates'!AK213)</f>
        <v>0</v>
      </c>
    </row>
    <row r="215" spans="1:36" x14ac:dyDescent="0.25">
      <c r="A215" s="45" t="s">
        <v>1543</v>
      </c>
      <c r="B215" s="45" t="s">
        <v>599</v>
      </c>
      <c r="C215" s="45" t="s">
        <v>1161</v>
      </c>
      <c r="D215" s="46" t="s">
        <v>55</v>
      </c>
      <c r="E215" s="217">
        <f>'CARB heat data summary'!G120</f>
        <v>0</v>
      </c>
      <c r="F215" s="171">
        <f>$E215*(1+'Growth rates'!G214)</f>
        <v>0</v>
      </c>
      <c r="G215" s="171">
        <f>$E215*(1+'Growth rates'!H214)</f>
        <v>0</v>
      </c>
      <c r="H215" s="171">
        <f>$E215*(1+'Growth rates'!I214)</f>
        <v>0</v>
      </c>
      <c r="I215" s="171">
        <f>$E215*(1+'Growth rates'!J214)</f>
        <v>0</v>
      </c>
      <c r="J215" s="171">
        <f>$E215*(1+'Growth rates'!K214)</f>
        <v>0</v>
      </c>
      <c r="K215" s="171">
        <f>$E215*(1+'Growth rates'!L214)</f>
        <v>0</v>
      </c>
      <c r="L215" s="171">
        <f>$E215*(1+'Growth rates'!M214)</f>
        <v>0</v>
      </c>
      <c r="M215" s="171">
        <f>$E215*(1+'Growth rates'!N214)</f>
        <v>0</v>
      </c>
      <c r="N215" s="171">
        <f>$E215*(1+'Growth rates'!O214)</f>
        <v>0</v>
      </c>
      <c r="O215" s="171">
        <f>$E215*(1+'Growth rates'!P214)</f>
        <v>0</v>
      </c>
      <c r="P215" s="171">
        <f>$E215*(1+'Growth rates'!Q214)</f>
        <v>0</v>
      </c>
      <c r="Q215" s="171">
        <f>$E215*(1+'Growth rates'!R214)</f>
        <v>0</v>
      </c>
      <c r="R215" s="171">
        <f>$E215*(1+'Growth rates'!S214)</f>
        <v>0</v>
      </c>
      <c r="S215" s="171">
        <f>$E215*(1+'Growth rates'!T214)</f>
        <v>0</v>
      </c>
      <c r="T215" s="171">
        <f>$E215*(1+'Growth rates'!U214)</f>
        <v>0</v>
      </c>
      <c r="U215" s="171">
        <f>$E215*(1+'Growth rates'!V214)</f>
        <v>0</v>
      </c>
      <c r="V215" s="171">
        <f>$E215*(1+'Growth rates'!W214)</f>
        <v>0</v>
      </c>
      <c r="W215" s="171">
        <f>$E215*(1+'Growth rates'!X214)</f>
        <v>0</v>
      </c>
      <c r="X215" s="171">
        <f>$E215*(1+'Growth rates'!Y214)</f>
        <v>0</v>
      </c>
      <c r="Y215" s="171">
        <f>$E215*(1+'Growth rates'!Z214)</f>
        <v>0</v>
      </c>
      <c r="Z215" s="171">
        <f>$E215*(1+'Growth rates'!AA214)</f>
        <v>0</v>
      </c>
      <c r="AA215" s="171">
        <f>$E215*(1+'Growth rates'!AB214)</f>
        <v>0</v>
      </c>
      <c r="AB215" s="171">
        <f>$E215*(1+'Growth rates'!AC214)</f>
        <v>0</v>
      </c>
      <c r="AC215" s="171">
        <f>$E215*(1+'Growth rates'!AD214)</f>
        <v>0</v>
      </c>
      <c r="AD215" s="171">
        <f>$E215*(1+'Growth rates'!AE214)</f>
        <v>0</v>
      </c>
      <c r="AE215" s="171">
        <f>$E215*(1+'Growth rates'!AF214)</f>
        <v>0</v>
      </c>
      <c r="AF215" s="171">
        <f>$E215*(1+'Growth rates'!AG214)</f>
        <v>0</v>
      </c>
      <c r="AG215" s="171">
        <f>$E215*(1+'Growth rates'!AH214)</f>
        <v>0</v>
      </c>
      <c r="AH215" s="171">
        <f>$E215*(1+'Growth rates'!AI214)</f>
        <v>0</v>
      </c>
      <c r="AI215" s="171">
        <f>$E215*(1+'Growth rates'!AJ214)</f>
        <v>0</v>
      </c>
      <c r="AJ215" s="171">
        <f>$E215*(1+'Growth rates'!AK214)</f>
        <v>0</v>
      </c>
    </row>
    <row r="216" spans="1:36" x14ac:dyDescent="0.25">
      <c r="A216" s="45" t="s">
        <v>1543</v>
      </c>
      <c r="B216" s="45" t="s">
        <v>599</v>
      </c>
      <c r="C216" s="45" t="s">
        <v>1161</v>
      </c>
      <c r="D216" s="46" t="s">
        <v>56</v>
      </c>
      <c r="E216" s="217">
        <f>'CARB heat data summary'!G121</f>
        <v>0</v>
      </c>
      <c r="F216" s="171">
        <f>$E216*(1+'Growth rates'!G215)</f>
        <v>0</v>
      </c>
      <c r="G216" s="171">
        <f>$E216*(1+'Growth rates'!H215)</f>
        <v>0</v>
      </c>
      <c r="H216" s="171">
        <f>$E216*(1+'Growth rates'!I215)</f>
        <v>0</v>
      </c>
      <c r="I216" s="171">
        <f>$E216*(1+'Growth rates'!J215)</f>
        <v>0</v>
      </c>
      <c r="J216" s="171">
        <f>$E216*(1+'Growth rates'!K215)</f>
        <v>0</v>
      </c>
      <c r="K216" s="171">
        <f>$E216*(1+'Growth rates'!L215)</f>
        <v>0</v>
      </c>
      <c r="L216" s="171">
        <f>$E216*(1+'Growth rates'!M215)</f>
        <v>0</v>
      </c>
      <c r="M216" s="171">
        <f>$E216*(1+'Growth rates'!N215)</f>
        <v>0</v>
      </c>
      <c r="N216" s="171">
        <f>$E216*(1+'Growth rates'!O215)</f>
        <v>0</v>
      </c>
      <c r="O216" s="171">
        <f>$E216*(1+'Growth rates'!P215)</f>
        <v>0</v>
      </c>
      <c r="P216" s="171">
        <f>$E216*(1+'Growth rates'!Q215)</f>
        <v>0</v>
      </c>
      <c r="Q216" s="171">
        <f>$E216*(1+'Growth rates'!R215)</f>
        <v>0</v>
      </c>
      <c r="R216" s="171">
        <f>$E216*(1+'Growth rates'!S215)</f>
        <v>0</v>
      </c>
      <c r="S216" s="171">
        <f>$E216*(1+'Growth rates'!T215)</f>
        <v>0</v>
      </c>
      <c r="T216" s="171">
        <f>$E216*(1+'Growth rates'!U215)</f>
        <v>0</v>
      </c>
      <c r="U216" s="171">
        <f>$E216*(1+'Growth rates'!V215)</f>
        <v>0</v>
      </c>
      <c r="V216" s="171">
        <f>$E216*(1+'Growth rates'!W215)</f>
        <v>0</v>
      </c>
      <c r="W216" s="171">
        <f>$E216*(1+'Growth rates'!X215)</f>
        <v>0</v>
      </c>
      <c r="X216" s="171">
        <f>$E216*(1+'Growth rates'!Y215)</f>
        <v>0</v>
      </c>
      <c r="Y216" s="171">
        <f>$E216*(1+'Growth rates'!Z215)</f>
        <v>0</v>
      </c>
      <c r="Z216" s="171">
        <f>$E216*(1+'Growth rates'!AA215)</f>
        <v>0</v>
      </c>
      <c r="AA216" s="171">
        <f>$E216*(1+'Growth rates'!AB215)</f>
        <v>0</v>
      </c>
      <c r="AB216" s="171">
        <f>$E216*(1+'Growth rates'!AC215)</f>
        <v>0</v>
      </c>
      <c r="AC216" s="171">
        <f>$E216*(1+'Growth rates'!AD215)</f>
        <v>0</v>
      </c>
      <c r="AD216" s="171">
        <f>$E216*(1+'Growth rates'!AE215)</f>
        <v>0</v>
      </c>
      <c r="AE216" s="171">
        <f>$E216*(1+'Growth rates'!AF215)</f>
        <v>0</v>
      </c>
      <c r="AF216" s="171">
        <f>$E216*(1+'Growth rates'!AG215)</f>
        <v>0</v>
      </c>
      <c r="AG216" s="171">
        <f>$E216*(1+'Growth rates'!AH215)</f>
        <v>0</v>
      </c>
      <c r="AH216" s="171">
        <f>$E216*(1+'Growth rates'!AI215)</f>
        <v>0</v>
      </c>
      <c r="AI216" s="171">
        <f>$E216*(1+'Growth rates'!AJ215)</f>
        <v>0</v>
      </c>
      <c r="AJ216" s="171">
        <f>$E216*(1+'Growth rates'!AK215)</f>
        <v>0</v>
      </c>
    </row>
    <row r="217" spans="1:36" x14ac:dyDescent="0.25">
      <c r="A217" s="45" t="s">
        <v>1543</v>
      </c>
      <c r="B217" s="45" t="s">
        <v>599</v>
      </c>
      <c r="C217" s="45" t="s">
        <v>1161</v>
      </c>
      <c r="D217" s="46" t="s">
        <v>57</v>
      </c>
      <c r="E217" s="217">
        <f>'CARB heat data summary'!G122</f>
        <v>0</v>
      </c>
      <c r="F217" s="171">
        <f>$E217*(1+'Growth rates'!G216)</f>
        <v>0</v>
      </c>
      <c r="G217" s="171">
        <f>$E217*(1+'Growth rates'!H216)</f>
        <v>0</v>
      </c>
      <c r="H217" s="171">
        <f>$E217*(1+'Growth rates'!I216)</f>
        <v>0</v>
      </c>
      <c r="I217" s="171">
        <f>$E217*(1+'Growth rates'!J216)</f>
        <v>0</v>
      </c>
      <c r="J217" s="171">
        <f>$E217*(1+'Growth rates'!K216)</f>
        <v>0</v>
      </c>
      <c r="K217" s="171">
        <f>$E217*(1+'Growth rates'!L216)</f>
        <v>0</v>
      </c>
      <c r="L217" s="171">
        <f>$E217*(1+'Growth rates'!M216)</f>
        <v>0</v>
      </c>
      <c r="M217" s="171">
        <f>$E217*(1+'Growth rates'!N216)</f>
        <v>0</v>
      </c>
      <c r="N217" s="171">
        <f>$E217*(1+'Growth rates'!O216)</f>
        <v>0</v>
      </c>
      <c r="O217" s="171">
        <f>$E217*(1+'Growth rates'!P216)</f>
        <v>0</v>
      </c>
      <c r="P217" s="171">
        <f>$E217*(1+'Growth rates'!Q216)</f>
        <v>0</v>
      </c>
      <c r="Q217" s="171">
        <f>$E217*(1+'Growth rates'!R216)</f>
        <v>0</v>
      </c>
      <c r="R217" s="171">
        <f>$E217*(1+'Growth rates'!S216)</f>
        <v>0</v>
      </c>
      <c r="S217" s="171">
        <f>$E217*(1+'Growth rates'!T216)</f>
        <v>0</v>
      </c>
      <c r="T217" s="171">
        <f>$E217*(1+'Growth rates'!U216)</f>
        <v>0</v>
      </c>
      <c r="U217" s="171">
        <f>$E217*(1+'Growth rates'!V216)</f>
        <v>0</v>
      </c>
      <c r="V217" s="171">
        <f>$E217*(1+'Growth rates'!W216)</f>
        <v>0</v>
      </c>
      <c r="W217" s="171">
        <f>$E217*(1+'Growth rates'!X216)</f>
        <v>0</v>
      </c>
      <c r="X217" s="171">
        <f>$E217*(1+'Growth rates'!Y216)</f>
        <v>0</v>
      </c>
      <c r="Y217" s="171">
        <f>$E217*(1+'Growth rates'!Z216)</f>
        <v>0</v>
      </c>
      <c r="Z217" s="171">
        <f>$E217*(1+'Growth rates'!AA216)</f>
        <v>0</v>
      </c>
      <c r="AA217" s="171">
        <f>$E217*(1+'Growth rates'!AB216)</f>
        <v>0</v>
      </c>
      <c r="AB217" s="171">
        <f>$E217*(1+'Growth rates'!AC216)</f>
        <v>0</v>
      </c>
      <c r="AC217" s="171">
        <f>$E217*(1+'Growth rates'!AD216)</f>
        <v>0</v>
      </c>
      <c r="AD217" s="171">
        <f>$E217*(1+'Growth rates'!AE216)</f>
        <v>0</v>
      </c>
      <c r="AE217" s="171">
        <f>$E217*(1+'Growth rates'!AF216)</f>
        <v>0</v>
      </c>
      <c r="AF217" s="171">
        <f>$E217*(1+'Growth rates'!AG216)</f>
        <v>0</v>
      </c>
      <c r="AG217" s="171">
        <f>$E217*(1+'Growth rates'!AH216)</f>
        <v>0</v>
      </c>
      <c r="AH217" s="171">
        <f>$E217*(1+'Growth rates'!AI216)</f>
        <v>0</v>
      </c>
      <c r="AI217" s="171">
        <f>$E217*(1+'Growth rates'!AJ216)</f>
        <v>0</v>
      </c>
      <c r="AJ217" s="171">
        <f>$E217*(1+'Growth rates'!AK216)</f>
        <v>0</v>
      </c>
    </row>
    <row r="218" spans="1:36" x14ac:dyDescent="0.25">
      <c r="A218" s="45" t="s">
        <v>1543</v>
      </c>
      <c r="B218" s="45" t="s">
        <v>599</v>
      </c>
      <c r="C218" s="45" t="s">
        <v>1161</v>
      </c>
      <c r="D218" s="46" t="s">
        <v>58</v>
      </c>
      <c r="E218" s="217">
        <f>'CARB heat data summary'!G123</f>
        <v>0</v>
      </c>
      <c r="F218" s="171">
        <f>$E218*(1+'Growth rates'!G217)</f>
        <v>0</v>
      </c>
      <c r="G218" s="171">
        <f>$E218*(1+'Growth rates'!H217)</f>
        <v>0</v>
      </c>
      <c r="H218" s="171">
        <f>$E218*(1+'Growth rates'!I217)</f>
        <v>0</v>
      </c>
      <c r="I218" s="171">
        <f>$E218*(1+'Growth rates'!J217)</f>
        <v>0</v>
      </c>
      <c r="J218" s="171">
        <f>$E218*(1+'Growth rates'!K217)</f>
        <v>0</v>
      </c>
      <c r="K218" s="171">
        <f>$E218*(1+'Growth rates'!L217)</f>
        <v>0</v>
      </c>
      <c r="L218" s="171">
        <f>$E218*(1+'Growth rates'!M217)</f>
        <v>0</v>
      </c>
      <c r="M218" s="171">
        <f>$E218*(1+'Growth rates'!N217)</f>
        <v>0</v>
      </c>
      <c r="N218" s="171">
        <f>$E218*(1+'Growth rates'!O217)</f>
        <v>0</v>
      </c>
      <c r="O218" s="171">
        <f>$E218*(1+'Growth rates'!P217)</f>
        <v>0</v>
      </c>
      <c r="P218" s="171">
        <f>$E218*(1+'Growth rates'!Q217)</f>
        <v>0</v>
      </c>
      <c r="Q218" s="171">
        <f>$E218*(1+'Growth rates'!R217)</f>
        <v>0</v>
      </c>
      <c r="R218" s="171">
        <f>$E218*(1+'Growth rates'!S217)</f>
        <v>0</v>
      </c>
      <c r="S218" s="171">
        <f>$E218*(1+'Growth rates'!T217)</f>
        <v>0</v>
      </c>
      <c r="T218" s="171">
        <f>$E218*(1+'Growth rates'!U217)</f>
        <v>0</v>
      </c>
      <c r="U218" s="171">
        <f>$E218*(1+'Growth rates'!V217)</f>
        <v>0</v>
      </c>
      <c r="V218" s="171">
        <f>$E218*(1+'Growth rates'!W217)</f>
        <v>0</v>
      </c>
      <c r="W218" s="171">
        <f>$E218*(1+'Growth rates'!X217)</f>
        <v>0</v>
      </c>
      <c r="X218" s="171">
        <f>$E218*(1+'Growth rates'!Y217)</f>
        <v>0</v>
      </c>
      <c r="Y218" s="171">
        <f>$E218*(1+'Growth rates'!Z217)</f>
        <v>0</v>
      </c>
      <c r="Z218" s="171">
        <f>$E218*(1+'Growth rates'!AA217)</f>
        <v>0</v>
      </c>
      <c r="AA218" s="171">
        <f>$E218*(1+'Growth rates'!AB217)</f>
        <v>0</v>
      </c>
      <c r="AB218" s="171">
        <f>$E218*(1+'Growth rates'!AC217)</f>
        <v>0</v>
      </c>
      <c r="AC218" s="171">
        <f>$E218*(1+'Growth rates'!AD217)</f>
        <v>0</v>
      </c>
      <c r="AD218" s="171">
        <f>$E218*(1+'Growth rates'!AE217)</f>
        <v>0</v>
      </c>
      <c r="AE218" s="171">
        <f>$E218*(1+'Growth rates'!AF217)</f>
        <v>0</v>
      </c>
      <c r="AF218" s="171">
        <f>$E218*(1+'Growth rates'!AG217)</f>
        <v>0</v>
      </c>
      <c r="AG218" s="171">
        <f>$E218*(1+'Growth rates'!AH217)</f>
        <v>0</v>
      </c>
      <c r="AH218" s="171">
        <f>$E218*(1+'Growth rates'!AI217)</f>
        <v>0</v>
      </c>
      <c r="AI218" s="171">
        <f>$E218*(1+'Growth rates'!AJ217)</f>
        <v>0</v>
      </c>
      <c r="AJ218" s="171">
        <f>$E218*(1+'Growth rates'!AK217)</f>
        <v>0</v>
      </c>
    </row>
    <row r="219" spans="1:36" x14ac:dyDescent="0.25">
      <c r="A219" s="45" t="s">
        <v>1543</v>
      </c>
      <c r="B219" s="45" t="s">
        <v>599</v>
      </c>
      <c r="C219" s="45" t="s">
        <v>1161</v>
      </c>
      <c r="D219" s="46" t="s">
        <v>59</v>
      </c>
      <c r="E219" s="217">
        <f>'CARB heat data summary'!G124</f>
        <v>0</v>
      </c>
      <c r="F219" s="171">
        <f>$E219*(1+'Growth rates'!G218)</f>
        <v>0</v>
      </c>
      <c r="G219" s="171">
        <f>$E219*(1+'Growth rates'!H218)</f>
        <v>0</v>
      </c>
      <c r="H219" s="171">
        <f>$E219*(1+'Growth rates'!I218)</f>
        <v>0</v>
      </c>
      <c r="I219" s="171">
        <f>$E219*(1+'Growth rates'!J218)</f>
        <v>0</v>
      </c>
      <c r="J219" s="171">
        <f>$E219*(1+'Growth rates'!K218)</f>
        <v>0</v>
      </c>
      <c r="K219" s="171">
        <f>$E219*(1+'Growth rates'!L218)</f>
        <v>0</v>
      </c>
      <c r="L219" s="171">
        <f>$E219*(1+'Growth rates'!M218)</f>
        <v>0</v>
      </c>
      <c r="M219" s="171">
        <f>$E219*(1+'Growth rates'!N218)</f>
        <v>0</v>
      </c>
      <c r="N219" s="171">
        <f>$E219*(1+'Growth rates'!O218)</f>
        <v>0</v>
      </c>
      <c r="O219" s="171">
        <f>$E219*(1+'Growth rates'!P218)</f>
        <v>0</v>
      </c>
      <c r="P219" s="171">
        <f>$E219*(1+'Growth rates'!Q218)</f>
        <v>0</v>
      </c>
      <c r="Q219" s="171">
        <f>$E219*(1+'Growth rates'!R218)</f>
        <v>0</v>
      </c>
      <c r="R219" s="171">
        <f>$E219*(1+'Growth rates'!S218)</f>
        <v>0</v>
      </c>
      <c r="S219" s="171">
        <f>$E219*(1+'Growth rates'!T218)</f>
        <v>0</v>
      </c>
      <c r="T219" s="171">
        <f>$E219*(1+'Growth rates'!U218)</f>
        <v>0</v>
      </c>
      <c r="U219" s="171">
        <f>$E219*(1+'Growth rates'!V218)</f>
        <v>0</v>
      </c>
      <c r="V219" s="171">
        <f>$E219*(1+'Growth rates'!W218)</f>
        <v>0</v>
      </c>
      <c r="W219" s="171">
        <f>$E219*(1+'Growth rates'!X218)</f>
        <v>0</v>
      </c>
      <c r="X219" s="171">
        <f>$E219*(1+'Growth rates'!Y218)</f>
        <v>0</v>
      </c>
      <c r="Y219" s="171">
        <f>$E219*(1+'Growth rates'!Z218)</f>
        <v>0</v>
      </c>
      <c r="Z219" s="171">
        <f>$E219*(1+'Growth rates'!AA218)</f>
        <v>0</v>
      </c>
      <c r="AA219" s="171">
        <f>$E219*(1+'Growth rates'!AB218)</f>
        <v>0</v>
      </c>
      <c r="AB219" s="171">
        <f>$E219*(1+'Growth rates'!AC218)</f>
        <v>0</v>
      </c>
      <c r="AC219" s="171">
        <f>$E219*(1+'Growth rates'!AD218)</f>
        <v>0</v>
      </c>
      <c r="AD219" s="171">
        <f>$E219*(1+'Growth rates'!AE218)</f>
        <v>0</v>
      </c>
      <c r="AE219" s="171">
        <f>$E219*(1+'Growth rates'!AF218)</f>
        <v>0</v>
      </c>
      <c r="AF219" s="171">
        <f>$E219*(1+'Growth rates'!AG218)</f>
        <v>0</v>
      </c>
      <c r="AG219" s="171">
        <f>$E219*(1+'Growth rates'!AH218)</f>
        <v>0</v>
      </c>
      <c r="AH219" s="171">
        <f>$E219*(1+'Growth rates'!AI218)</f>
        <v>0</v>
      </c>
      <c r="AI219" s="171">
        <f>$E219*(1+'Growth rates'!AJ218)</f>
        <v>0</v>
      </c>
      <c r="AJ219" s="171">
        <f>$E219*(1+'Growth rates'!AK218)</f>
        <v>0</v>
      </c>
    </row>
    <row r="220" spans="1:36" x14ac:dyDescent="0.25">
      <c r="A220" s="45" t="s">
        <v>1543</v>
      </c>
      <c r="B220" s="45" t="s">
        <v>599</v>
      </c>
      <c r="C220" s="45" t="s">
        <v>1161</v>
      </c>
      <c r="D220" s="46" t="s">
        <v>60</v>
      </c>
      <c r="E220" s="217">
        <f>'CARB heat data summary'!G125</f>
        <v>38119989804.567482</v>
      </c>
      <c r="F220" s="171">
        <f>$E220*(1+'Growth rates'!G219)</f>
        <v>35652504984.438698</v>
      </c>
      <c r="G220" s="171">
        <f>$E220*(1+'Growth rates'!H219)</f>
        <v>38222843416.301331</v>
      </c>
      <c r="H220" s="171">
        <f>$E220*(1+'Growth rates'!I219)</f>
        <v>35857681809.297752</v>
      </c>
      <c r="I220" s="171">
        <f>$E220*(1+'Growth rates'!J219)</f>
        <v>36635079728.075577</v>
      </c>
      <c r="J220" s="171">
        <f>$E220*(1+'Growth rates'!K219)</f>
        <v>36403057484.782356</v>
      </c>
      <c r="K220" s="171">
        <f>$E220*(1+'Growth rates'!L219)</f>
        <v>36120404495.056488</v>
      </c>
      <c r="L220" s="171">
        <f>$E220*(1+'Growth rates'!M219)</f>
        <v>35406994954.303108</v>
      </c>
      <c r="M220" s="171">
        <f>$E220*(1+'Growth rates'!N219)</f>
        <v>35269392768.647202</v>
      </c>
      <c r="N220" s="171">
        <f>$E220*(1+'Growth rates'!O219)</f>
        <v>33933970159.473335</v>
      </c>
      <c r="O220" s="171">
        <f>$E220*(1+'Growth rates'!P219)</f>
        <v>33255827234.837685</v>
      </c>
      <c r="P220" s="171">
        <f>$E220*(1+'Growth rates'!Q219)</f>
        <v>32588384426.826614</v>
      </c>
      <c r="Q220" s="171">
        <f>$E220*(1+'Growth rates'!R219)</f>
        <v>32110588774.56123</v>
      </c>
      <c r="R220" s="171">
        <f>$E220*(1+'Growth rates'!S219)</f>
        <v>31334094675.702892</v>
      </c>
      <c r="S220" s="171">
        <f>$E220*(1+'Growth rates'!T219)</f>
        <v>31220311592.964619</v>
      </c>
      <c r="T220" s="171">
        <f>$E220*(1+'Growth rates'!U219)</f>
        <v>30293270773.27932</v>
      </c>
      <c r="U220" s="171">
        <f>$E220*(1+'Growth rates'!V219)</f>
        <v>29771964221.542953</v>
      </c>
      <c r="V220" s="171">
        <f>$E220*(1+'Growth rates'!W219)</f>
        <v>29947681111.178291</v>
      </c>
      <c r="W220" s="171">
        <f>$E220*(1+'Growth rates'!X219)</f>
        <v>29203894449.551105</v>
      </c>
      <c r="X220" s="171">
        <f>$E220*(1+'Growth rates'!Y219)</f>
        <v>28888888313.673126</v>
      </c>
      <c r="Y220" s="171">
        <f>$E220*(1+'Growth rates'!Z219)</f>
        <v>28876954579.636974</v>
      </c>
      <c r="Z220" s="171">
        <f>$E220*(1+'Growth rates'!AA219)</f>
        <v>28848898443.272038</v>
      </c>
      <c r="AA220" s="171">
        <f>$E220*(1+'Growth rates'!AB219)</f>
        <v>28506137847.633133</v>
      </c>
      <c r="AB220" s="171">
        <f>$E220*(1+'Growth rates'!AC219)</f>
        <v>28381096097.570084</v>
      </c>
      <c r="AC220" s="171">
        <f>$E220*(1+'Growth rates'!AD219)</f>
        <v>28316161543.85104</v>
      </c>
      <c r="AD220" s="171">
        <f>$E220*(1+'Growth rates'!AE219)</f>
        <v>28290722545.918583</v>
      </c>
      <c r="AE220" s="171">
        <f>$E220*(1+'Growth rates'!AF219)</f>
        <v>28147571762.603226</v>
      </c>
      <c r="AF220" s="171">
        <f>$E220*(1+'Growth rates'!AG219)</f>
        <v>28086086243.001823</v>
      </c>
      <c r="AG220" s="171">
        <f>$E220*(1+'Growth rates'!AH219)</f>
        <v>28005335670.830685</v>
      </c>
      <c r="AH220" s="171">
        <f>$E220*(1+'Growth rates'!AI219)</f>
        <v>27924585098.659546</v>
      </c>
      <c r="AI220" s="171">
        <f>$E220*(1+'Growth rates'!AJ219)</f>
        <v>27843834526.488407</v>
      </c>
      <c r="AJ220" s="171">
        <f>$E220*(1+'Growth rates'!AK219)</f>
        <v>27763083954.317268</v>
      </c>
    </row>
    <row r="221" spans="1:36" x14ac:dyDescent="0.25">
      <c r="A221" s="45" t="s">
        <v>1543</v>
      </c>
      <c r="B221" s="45" t="s">
        <v>599</v>
      </c>
      <c r="C221" s="45" t="s">
        <v>1161</v>
      </c>
      <c r="D221" s="46" t="s">
        <v>61</v>
      </c>
      <c r="E221" s="217">
        <f>'CARB heat data summary'!G126</f>
        <v>0</v>
      </c>
      <c r="F221" s="171">
        <f>$E221*(1+'Growth rates'!G220)</f>
        <v>0</v>
      </c>
      <c r="G221" s="171">
        <f>$E221*(1+'Growth rates'!H220)</f>
        <v>0</v>
      </c>
      <c r="H221" s="171">
        <f>$E221*(1+'Growth rates'!I220)</f>
        <v>0</v>
      </c>
      <c r="I221" s="171">
        <f>$E221*(1+'Growth rates'!J220)</f>
        <v>0</v>
      </c>
      <c r="J221" s="171">
        <f>$E221*(1+'Growth rates'!K220)</f>
        <v>0</v>
      </c>
      <c r="K221" s="171">
        <f>$E221*(1+'Growth rates'!L220)</f>
        <v>0</v>
      </c>
      <c r="L221" s="171">
        <f>$E221*(1+'Growth rates'!M220)</f>
        <v>0</v>
      </c>
      <c r="M221" s="171">
        <f>$E221*(1+'Growth rates'!N220)</f>
        <v>0</v>
      </c>
      <c r="N221" s="171">
        <f>$E221*(1+'Growth rates'!O220)</f>
        <v>0</v>
      </c>
      <c r="O221" s="171">
        <f>$E221*(1+'Growth rates'!P220)</f>
        <v>0</v>
      </c>
      <c r="P221" s="171">
        <f>$E221*(1+'Growth rates'!Q220)</f>
        <v>0</v>
      </c>
      <c r="Q221" s="171">
        <f>$E221*(1+'Growth rates'!R220)</f>
        <v>0</v>
      </c>
      <c r="R221" s="171">
        <f>$E221*(1+'Growth rates'!S220)</f>
        <v>0</v>
      </c>
      <c r="S221" s="171">
        <f>$E221*(1+'Growth rates'!T220)</f>
        <v>0</v>
      </c>
      <c r="T221" s="171">
        <f>$E221*(1+'Growth rates'!U220)</f>
        <v>0</v>
      </c>
      <c r="U221" s="171">
        <f>$E221*(1+'Growth rates'!V220)</f>
        <v>0</v>
      </c>
      <c r="V221" s="171">
        <f>$E221*(1+'Growth rates'!W220)</f>
        <v>0</v>
      </c>
      <c r="W221" s="171">
        <f>$E221*(1+'Growth rates'!X220)</f>
        <v>0</v>
      </c>
      <c r="X221" s="171">
        <f>$E221*(1+'Growth rates'!Y220)</f>
        <v>0</v>
      </c>
      <c r="Y221" s="171">
        <f>$E221*(1+'Growth rates'!Z220)</f>
        <v>0</v>
      </c>
      <c r="Z221" s="171">
        <f>$E221*(1+'Growth rates'!AA220)</f>
        <v>0</v>
      </c>
      <c r="AA221" s="171">
        <f>$E221*(1+'Growth rates'!AB220)</f>
        <v>0</v>
      </c>
      <c r="AB221" s="171">
        <f>$E221*(1+'Growth rates'!AC220)</f>
        <v>0</v>
      </c>
      <c r="AC221" s="171">
        <f>$E221*(1+'Growth rates'!AD220)</f>
        <v>0</v>
      </c>
      <c r="AD221" s="171">
        <f>$E221*(1+'Growth rates'!AE220)</f>
        <v>0</v>
      </c>
      <c r="AE221" s="171">
        <f>$E221*(1+'Growth rates'!AF220)</f>
        <v>0</v>
      </c>
      <c r="AF221" s="171">
        <f>$E221*(1+'Growth rates'!AG220)</f>
        <v>0</v>
      </c>
      <c r="AG221" s="171">
        <f>$E221*(1+'Growth rates'!AH220)</f>
        <v>0</v>
      </c>
      <c r="AH221" s="171">
        <f>$E221*(1+'Growth rates'!AI220)</f>
        <v>0</v>
      </c>
      <c r="AI221" s="171">
        <f>$E221*(1+'Growth rates'!AJ220)</f>
        <v>0</v>
      </c>
      <c r="AJ221" s="171">
        <f>$E221*(1+'Growth rates'!AK220)</f>
        <v>0</v>
      </c>
    </row>
    <row r="222" spans="1:36" x14ac:dyDescent="0.25">
      <c r="A222" s="45" t="s">
        <v>1543</v>
      </c>
      <c r="B222" s="45" t="s">
        <v>599</v>
      </c>
      <c r="C222" s="45" t="s">
        <v>1161</v>
      </c>
      <c r="D222" s="46" t="s">
        <v>62</v>
      </c>
      <c r="E222" s="217">
        <f>'CARB heat data summary'!G127</f>
        <v>0</v>
      </c>
      <c r="F222" s="171">
        <f>$E222*(1+'Growth rates'!G221)</f>
        <v>0</v>
      </c>
      <c r="G222" s="171">
        <f>$E222*(1+'Growth rates'!H221)</f>
        <v>0</v>
      </c>
      <c r="H222" s="171">
        <f>$E222*(1+'Growth rates'!I221)</f>
        <v>0</v>
      </c>
      <c r="I222" s="171">
        <f>$E222*(1+'Growth rates'!J221)</f>
        <v>0</v>
      </c>
      <c r="J222" s="171">
        <f>$E222*(1+'Growth rates'!K221)</f>
        <v>0</v>
      </c>
      <c r="K222" s="171">
        <f>$E222*(1+'Growth rates'!L221)</f>
        <v>0</v>
      </c>
      <c r="L222" s="171">
        <f>$E222*(1+'Growth rates'!M221)</f>
        <v>0</v>
      </c>
      <c r="M222" s="171">
        <f>$E222*(1+'Growth rates'!N221)</f>
        <v>0</v>
      </c>
      <c r="N222" s="171">
        <f>$E222*(1+'Growth rates'!O221)</f>
        <v>0</v>
      </c>
      <c r="O222" s="171">
        <f>$E222*(1+'Growth rates'!P221)</f>
        <v>0</v>
      </c>
      <c r="P222" s="171">
        <f>$E222*(1+'Growth rates'!Q221)</f>
        <v>0</v>
      </c>
      <c r="Q222" s="171">
        <f>$E222*(1+'Growth rates'!R221)</f>
        <v>0</v>
      </c>
      <c r="R222" s="171">
        <f>$E222*(1+'Growth rates'!S221)</f>
        <v>0</v>
      </c>
      <c r="S222" s="171">
        <f>$E222*(1+'Growth rates'!T221)</f>
        <v>0</v>
      </c>
      <c r="T222" s="171">
        <f>$E222*(1+'Growth rates'!U221)</f>
        <v>0</v>
      </c>
      <c r="U222" s="171">
        <f>$E222*(1+'Growth rates'!V221)</f>
        <v>0</v>
      </c>
      <c r="V222" s="171">
        <f>$E222*(1+'Growth rates'!W221)</f>
        <v>0</v>
      </c>
      <c r="W222" s="171">
        <f>$E222*(1+'Growth rates'!X221)</f>
        <v>0</v>
      </c>
      <c r="X222" s="171">
        <f>$E222*(1+'Growth rates'!Y221)</f>
        <v>0</v>
      </c>
      <c r="Y222" s="171">
        <f>$E222*(1+'Growth rates'!Z221)</f>
        <v>0</v>
      </c>
      <c r="Z222" s="171">
        <f>$E222*(1+'Growth rates'!AA221)</f>
        <v>0</v>
      </c>
      <c r="AA222" s="171">
        <f>$E222*(1+'Growth rates'!AB221)</f>
        <v>0</v>
      </c>
      <c r="AB222" s="171">
        <f>$E222*(1+'Growth rates'!AC221)</f>
        <v>0</v>
      </c>
      <c r="AC222" s="171">
        <f>$E222*(1+'Growth rates'!AD221)</f>
        <v>0</v>
      </c>
      <c r="AD222" s="171">
        <f>$E222*(1+'Growth rates'!AE221)</f>
        <v>0</v>
      </c>
      <c r="AE222" s="171">
        <f>$E222*(1+'Growth rates'!AF221)</f>
        <v>0</v>
      </c>
      <c r="AF222" s="171">
        <f>$E222*(1+'Growth rates'!AG221)</f>
        <v>0</v>
      </c>
      <c r="AG222" s="171">
        <f>$E222*(1+'Growth rates'!AH221)</f>
        <v>0</v>
      </c>
      <c r="AH222" s="171">
        <f>$E222*(1+'Growth rates'!AI221)</f>
        <v>0</v>
      </c>
      <c r="AI222" s="171">
        <f>$E222*(1+'Growth rates'!AJ221)</f>
        <v>0</v>
      </c>
      <c r="AJ222" s="171">
        <f>$E222*(1+'Growth rates'!AK221)</f>
        <v>0</v>
      </c>
    </row>
    <row r="223" spans="1:36" x14ac:dyDescent="0.25">
      <c r="A223" s="45" t="s">
        <v>1543</v>
      </c>
      <c r="B223" s="45" t="s">
        <v>599</v>
      </c>
      <c r="C223" s="45" t="s">
        <v>1161</v>
      </c>
      <c r="D223" s="46" t="s">
        <v>63</v>
      </c>
      <c r="E223" s="217">
        <f>'CARB heat data summary'!G128</f>
        <v>0</v>
      </c>
      <c r="F223" s="171">
        <f>$E223*(1+'Growth rates'!G222)</f>
        <v>0</v>
      </c>
      <c r="G223" s="171">
        <f>$E223*(1+'Growth rates'!H222)</f>
        <v>0</v>
      </c>
      <c r="H223" s="171">
        <f>$E223*(1+'Growth rates'!I222)</f>
        <v>0</v>
      </c>
      <c r="I223" s="171">
        <f>$E223*(1+'Growth rates'!J222)</f>
        <v>0</v>
      </c>
      <c r="J223" s="171">
        <f>$E223*(1+'Growth rates'!K222)</f>
        <v>0</v>
      </c>
      <c r="K223" s="171">
        <f>$E223*(1+'Growth rates'!L222)</f>
        <v>0</v>
      </c>
      <c r="L223" s="171">
        <f>$E223*(1+'Growth rates'!M222)</f>
        <v>0</v>
      </c>
      <c r="M223" s="171">
        <f>$E223*(1+'Growth rates'!N222)</f>
        <v>0</v>
      </c>
      <c r="N223" s="171">
        <f>$E223*(1+'Growth rates'!O222)</f>
        <v>0</v>
      </c>
      <c r="O223" s="171">
        <f>$E223*(1+'Growth rates'!P222)</f>
        <v>0</v>
      </c>
      <c r="P223" s="171">
        <f>$E223*(1+'Growth rates'!Q222)</f>
        <v>0</v>
      </c>
      <c r="Q223" s="171">
        <f>$E223*(1+'Growth rates'!R222)</f>
        <v>0</v>
      </c>
      <c r="R223" s="171">
        <f>$E223*(1+'Growth rates'!S222)</f>
        <v>0</v>
      </c>
      <c r="S223" s="171">
        <f>$E223*(1+'Growth rates'!T222)</f>
        <v>0</v>
      </c>
      <c r="T223" s="171">
        <f>$E223*(1+'Growth rates'!U222)</f>
        <v>0</v>
      </c>
      <c r="U223" s="171">
        <f>$E223*(1+'Growth rates'!V222)</f>
        <v>0</v>
      </c>
      <c r="V223" s="171">
        <f>$E223*(1+'Growth rates'!W222)</f>
        <v>0</v>
      </c>
      <c r="W223" s="171">
        <f>$E223*(1+'Growth rates'!X222)</f>
        <v>0</v>
      </c>
      <c r="X223" s="171">
        <f>$E223*(1+'Growth rates'!Y222)</f>
        <v>0</v>
      </c>
      <c r="Y223" s="171">
        <f>$E223*(1+'Growth rates'!Z222)</f>
        <v>0</v>
      </c>
      <c r="Z223" s="171">
        <f>$E223*(1+'Growth rates'!AA222)</f>
        <v>0</v>
      </c>
      <c r="AA223" s="171">
        <f>$E223*(1+'Growth rates'!AB222)</f>
        <v>0</v>
      </c>
      <c r="AB223" s="171">
        <f>$E223*(1+'Growth rates'!AC222)</f>
        <v>0</v>
      </c>
      <c r="AC223" s="171">
        <f>$E223*(1+'Growth rates'!AD222)</f>
        <v>0</v>
      </c>
      <c r="AD223" s="171">
        <f>$E223*(1+'Growth rates'!AE222)</f>
        <v>0</v>
      </c>
      <c r="AE223" s="171">
        <f>$E223*(1+'Growth rates'!AF222)</f>
        <v>0</v>
      </c>
      <c r="AF223" s="171">
        <f>$E223*(1+'Growth rates'!AG222)</f>
        <v>0</v>
      </c>
      <c r="AG223" s="171">
        <f>$E223*(1+'Growth rates'!AH222)</f>
        <v>0</v>
      </c>
      <c r="AH223" s="171">
        <f>$E223*(1+'Growth rates'!AI222)</f>
        <v>0</v>
      </c>
      <c r="AI223" s="171">
        <f>$E223*(1+'Growth rates'!AJ222)</f>
        <v>0</v>
      </c>
      <c r="AJ223" s="171">
        <f>$E223*(1+'Growth rates'!AK222)</f>
        <v>0</v>
      </c>
    </row>
    <row r="224" spans="1:36" x14ac:dyDescent="0.25">
      <c r="A224" s="45" t="s">
        <v>1543</v>
      </c>
      <c r="B224" s="45" t="s">
        <v>599</v>
      </c>
      <c r="C224" s="45" t="s">
        <v>1161</v>
      </c>
      <c r="D224" s="46" t="s">
        <v>64</v>
      </c>
      <c r="E224" s="217">
        <f>'CARB heat data summary'!G129</f>
        <v>562988102.68472004</v>
      </c>
      <c r="F224" s="171">
        <f>$E224*(1+'Growth rates'!G223)</f>
        <v>491458664.76588577</v>
      </c>
      <c r="G224" s="171">
        <f>$E224*(1+'Growth rates'!H223)</f>
        <v>481214277.88888222</v>
      </c>
      <c r="H224" s="171">
        <f>$E224*(1+'Growth rates'!I223)</f>
        <v>470969891.01187861</v>
      </c>
      <c r="I224" s="171">
        <f>$E224*(1+'Growth rates'!J223)</f>
        <v>460725504.134875</v>
      </c>
      <c r="J224" s="171">
        <f>$E224*(1+'Growth rates'!K223)</f>
        <v>450481117.25787145</v>
      </c>
      <c r="K224" s="171">
        <f>$E224*(1+'Growth rates'!L223)</f>
        <v>440236730.3808679</v>
      </c>
      <c r="L224" s="171">
        <f>$E224*(1+'Growth rates'!M223)</f>
        <v>429992343.50386429</v>
      </c>
      <c r="M224" s="171">
        <f>$E224*(1+'Growth rates'!N223)</f>
        <v>419747956.62686062</v>
      </c>
      <c r="N224" s="171">
        <f>$E224*(1+'Growth rates'!O223)</f>
        <v>409503569.74985707</v>
      </c>
      <c r="O224" s="171">
        <f>$E224*(1+'Growth rates'!P223)</f>
        <v>399259182.87285352</v>
      </c>
      <c r="P224" s="171">
        <f>$E224*(1+'Growth rates'!Q223)</f>
        <v>389014795.99584991</v>
      </c>
      <c r="Q224" s="171">
        <f>$E224*(1+'Growth rates'!R223)</f>
        <v>378770409.1188463</v>
      </c>
      <c r="R224" s="171">
        <f>$E224*(1+'Growth rates'!S223)</f>
        <v>368526022.24184275</v>
      </c>
      <c r="S224" s="171">
        <f>$E224*(1+'Growth rates'!T223)</f>
        <v>358281635.3648392</v>
      </c>
      <c r="T224" s="171">
        <f>$E224*(1+'Growth rates'!U223)</f>
        <v>348037248.48783559</v>
      </c>
      <c r="U224" s="171">
        <f>$E224*(1+'Growth rates'!V223)</f>
        <v>337792861.61083198</v>
      </c>
      <c r="V224" s="171">
        <f>$E224*(1+'Growth rates'!W223)</f>
        <v>337792861.61083198</v>
      </c>
      <c r="W224" s="171">
        <f>$E224*(1+'Growth rates'!X223)</f>
        <v>337792861.61083198</v>
      </c>
      <c r="X224" s="171">
        <f>$E224*(1+'Growth rates'!Y223)</f>
        <v>337792861.61083198</v>
      </c>
      <c r="Y224" s="171">
        <f>$E224*(1+'Growth rates'!Z223)</f>
        <v>337792861.61083198</v>
      </c>
      <c r="Z224" s="171">
        <f>$E224*(1+'Growth rates'!AA223)</f>
        <v>337792861.61083198</v>
      </c>
      <c r="AA224" s="171">
        <f>$E224*(1+'Growth rates'!AB223)</f>
        <v>337792861.61083198</v>
      </c>
      <c r="AB224" s="171">
        <f>$E224*(1+'Growth rates'!AC223)</f>
        <v>337792861.61083198</v>
      </c>
      <c r="AC224" s="171">
        <f>$E224*(1+'Growth rates'!AD223)</f>
        <v>337792861.61083198</v>
      </c>
      <c r="AD224" s="171">
        <f>$E224*(1+'Growth rates'!AE223)</f>
        <v>337792861.61083198</v>
      </c>
      <c r="AE224" s="171">
        <f>$E224*(1+'Growth rates'!AF223)</f>
        <v>337792861.61083198</v>
      </c>
      <c r="AF224" s="171">
        <f>$E224*(1+'Growth rates'!AG223)</f>
        <v>337792861.61083198</v>
      </c>
      <c r="AG224" s="171">
        <f>$E224*(1+'Growth rates'!AH223)</f>
        <v>337792861.61083198</v>
      </c>
      <c r="AH224" s="171">
        <f>$E224*(1+'Growth rates'!AI223)</f>
        <v>337792861.61083198</v>
      </c>
      <c r="AI224" s="171">
        <f>$E224*(1+'Growth rates'!AJ223)</f>
        <v>337792861.61083198</v>
      </c>
      <c r="AJ224" s="171">
        <f>$E224*(1+'Growth rates'!AK223)</f>
        <v>337792861.61083198</v>
      </c>
    </row>
    <row r="225" spans="1:36" x14ac:dyDescent="0.25">
      <c r="A225" s="45" t="s">
        <v>1543</v>
      </c>
      <c r="B225" s="45" t="s">
        <v>599</v>
      </c>
      <c r="C225" s="45" t="s">
        <v>1161</v>
      </c>
      <c r="D225" s="315" t="s">
        <v>65</v>
      </c>
      <c r="E225" s="217">
        <f>'CARB heat data summary'!G130</f>
        <v>0</v>
      </c>
      <c r="F225" s="171">
        <f>$E225*(1+'Growth rates'!G224)</f>
        <v>0</v>
      </c>
      <c r="G225" s="171">
        <f>$E225*(1+'Growth rates'!H224)</f>
        <v>0</v>
      </c>
      <c r="H225" s="171">
        <f>$E225*(1+'Growth rates'!I224)</f>
        <v>0</v>
      </c>
      <c r="I225" s="171">
        <f>$E225*(1+'Growth rates'!J224)</f>
        <v>0</v>
      </c>
      <c r="J225" s="171">
        <f>$E225*(1+'Growth rates'!K224)</f>
        <v>0</v>
      </c>
      <c r="K225" s="171">
        <f>$E225*(1+'Growth rates'!L224)</f>
        <v>0</v>
      </c>
      <c r="L225" s="171">
        <f>$E225*(1+'Growth rates'!M224)</f>
        <v>0</v>
      </c>
      <c r="M225" s="171">
        <f>$E225*(1+'Growth rates'!N224)</f>
        <v>0</v>
      </c>
      <c r="N225" s="171">
        <f>$E225*(1+'Growth rates'!O224)</f>
        <v>0</v>
      </c>
      <c r="O225" s="171">
        <f>$E225*(1+'Growth rates'!P224)</f>
        <v>0</v>
      </c>
      <c r="P225" s="171">
        <f>$E225*(1+'Growth rates'!Q224)</f>
        <v>0</v>
      </c>
      <c r="Q225" s="171">
        <f>$E225*(1+'Growth rates'!R224)</f>
        <v>0</v>
      </c>
      <c r="R225" s="171">
        <f>$E225*(1+'Growth rates'!S224)</f>
        <v>0</v>
      </c>
      <c r="S225" s="171">
        <f>$E225*(1+'Growth rates'!T224)</f>
        <v>0</v>
      </c>
      <c r="T225" s="171">
        <f>$E225*(1+'Growth rates'!U224)</f>
        <v>0</v>
      </c>
      <c r="U225" s="171">
        <f>$E225*(1+'Growth rates'!V224)</f>
        <v>0</v>
      </c>
      <c r="V225" s="171">
        <f>$E225*(1+'Growth rates'!W224)</f>
        <v>0</v>
      </c>
      <c r="W225" s="171">
        <f>$E225*(1+'Growth rates'!X224)</f>
        <v>0</v>
      </c>
      <c r="X225" s="171">
        <f>$E225*(1+'Growth rates'!Y224)</f>
        <v>0</v>
      </c>
      <c r="Y225" s="171">
        <f>$E225*(1+'Growth rates'!Z224)</f>
        <v>0</v>
      </c>
      <c r="Z225" s="171">
        <f>$E225*(1+'Growth rates'!AA224)</f>
        <v>0</v>
      </c>
      <c r="AA225" s="171">
        <f>$E225*(1+'Growth rates'!AB224)</f>
        <v>0</v>
      </c>
      <c r="AB225" s="171">
        <f>$E225*(1+'Growth rates'!AC224)</f>
        <v>0</v>
      </c>
      <c r="AC225" s="171">
        <f>$E225*(1+'Growth rates'!AD224)</f>
        <v>0</v>
      </c>
      <c r="AD225" s="171">
        <f>$E225*(1+'Growth rates'!AE224)</f>
        <v>0</v>
      </c>
      <c r="AE225" s="171">
        <f>$E225*(1+'Growth rates'!AF224)</f>
        <v>0</v>
      </c>
      <c r="AF225" s="171">
        <f>$E225*(1+'Growth rates'!AG224)</f>
        <v>0</v>
      </c>
      <c r="AG225" s="171">
        <f>$E225*(1+'Growth rates'!AH224)</f>
        <v>0</v>
      </c>
      <c r="AH225" s="171">
        <f>$E225*(1+'Growth rates'!AI224)</f>
        <v>0</v>
      </c>
      <c r="AI225" s="171">
        <f>$E225*(1+'Growth rates'!AJ224)</f>
        <v>0</v>
      </c>
      <c r="AJ225" s="171">
        <f>$E225*(1+'Growth rates'!AK224)</f>
        <v>0</v>
      </c>
    </row>
    <row r="226" spans="1:36" x14ac:dyDescent="0.25">
      <c r="A226" s="45" t="s">
        <v>1543</v>
      </c>
      <c r="B226" s="45" t="s">
        <v>599</v>
      </c>
      <c r="C226" s="45" t="s">
        <v>1161</v>
      </c>
      <c r="D226" s="46" t="s">
        <v>66</v>
      </c>
      <c r="E226" s="217">
        <f>'CARB heat data summary'!G131</f>
        <v>0</v>
      </c>
      <c r="F226" s="171">
        <f>$E226*(1+'Growth rates'!G225)</f>
        <v>0</v>
      </c>
      <c r="G226" s="171">
        <f>$E226*(1+'Growth rates'!H225)</f>
        <v>0</v>
      </c>
      <c r="H226" s="171">
        <f>$E226*(1+'Growth rates'!I225)</f>
        <v>0</v>
      </c>
      <c r="I226" s="171">
        <f>$E226*(1+'Growth rates'!J225)</f>
        <v>0</v>
      </c>
      <c r="J226" s="171">
        <f>$E226*(1+'Growth rates'!K225)</f>
        <v>0</v>
      </c>
      <c r="K226" s="171">
        <f>$E226*(1+'Growth rates'!L225)</f>
        <v>0</v>
      </c>
      <c r="L226" s="171">
        <f>$E226*(1+'Growth rates'!M225)</f>
        <v>0</v>
      </c>
      <c r="M226" s="171">
        <f>$E226*(1+'Growth rates'!N225)</f>
        <v>0</v>
      </c>
      <c r="N226" s="171">
        <f>$E226*(1+'Growth rates'!O225)</f>
        <v>0</v>
      </c>
      <c r="O226" s="171">
        <f>$E226*(1+'Growth rates'!P225)</f>
        <v>0</v>
      </c>
      <c r="P226" s="171">
        <f>$E226*(1+'Growth rates'!Q225)</f>
        <v>0</v>
      </c>
      <c r="Q226" s="171">
        <f>$E226*(1+'Growth rates'!R225)</f>
        <v>0</v>
      </c>
      <c r="R226" s="171">
        <f>$E226*(1+'Growth rates'!S225)</f>
        <v>0</v>
      </c>
      <c r="S226" s="171">
        <f>$E226*(1+'Growth rates'!T225)</f>
        <v>0</v>
      </c>
      <c r="T226" s="171">
        <f>$E226*(1+'Growth rates'!U225)</f>
        <v>0</v>
      </c>
      <c r="U226" s="171">
        <f>$E226*(1+'Growth rates'!V225)</f>
        <v>0</v>
      </c>
      <c r="V226" s="171">
        <f>$E226*(1+'Growth rates'!W225)</f>
        <v>0</v>
      </c>
      <c r="W226" s="171">
        <f>$E226*(1+'Growth rates'!X225)</f>
        <v>0</v>
      </c>
      <c r="X226" s="171">
        <f>$E226*(1+'Growth rates'!Y225)</f>
        <v>0</v>
      </c>
      <c r="Y226" s="171">
        <f>$E226*(1+'Growth rates'!Z225)</f>
        <v>0</v>
      </c>
      <c r="Z226" s="171">
        <f>$E226*(1+'Growth rates'!AA225)</f>
        <v>0</v>
      </c>
      <c r="AA226" s="171">
        <f>$E226*(1+'Growth rates'!AB225)</f>
        <v>0</v>
      </c>
      <c r="AB226" s="171">
        <f>$E226*(1+'Growth rates'!AC225)</f>
        <v>0</v>
      </c>
      <c r="AC226" s="171">
        <f>$E226*(1+'Growth rates'!AD225)</f>
        <v>0</v>
      </c>
      <c r="AD226" s="171">
        <f>$E226*(1+'Growth rates'!AE225)</f>
        <v>0</v>
      </c>
      <c r="AE226" s="171">
        <f>$E226*(1+'Growth rates'!AF225)</f>
        <v>0</v>
      </c>
      <c r="AF226" s="171">
        <f>$E226*(1+'Growth rates'!AG225)</f>
        <v>0</v>
      </c>
      <c r="AG226" s="171">
        <f>$E226*(1+'Growth rates'!AH225)</f>
        <v>0</v>
      </c>
      <c r="AH226" s="171">
        <f>$E226*(1+'Growth rates'!AI225)</f>
        <v>0</v>
      </c>
      <c r="AI226" s="171">
        <f>$E226*(1+'Growth rates'!AJ225)</f>
        <v>0</v>
      </c>
      <c r="AJ226" s="171">
        <f>$E226*(1+'Growth rates'!AK225)</f>
        <v>0</v>
      </c>
    </row>
    <row r="227" spans="1:36" x14ac:dyDescent="0.25">
      <c r="A227" s="45" t="s">
        <v>1543</v>
      </c>
      <c r="B227" s="45" t="s">
        <v>599</v>
      </c>
      <c r="C227" s="45" t="s">
        <v>1161</v>
      </c>
      <c r="D227" s="46" t="s">
        <v>67</v>
      </c>
      <c r="E227" s="217">
        <f>'CARB heat data summary'!G132</f>
        <v>0</v>
      </c>
      <c r="F227" s="171">
        <f>$E227*(1+'Growth rates'!G226)</f>
        <v>0</v>
      </c>
      <c r="G227" s="171">
        <f>$E227*(1+'Growth rates'!H226)</f>
        <v>0</v>
      </c>
      <c r="H227" s="171">
        <f>$E227*(1+'Growth rates'!I226)</f>
        <v>0</v>
      </c>
      <c r="I227" s="171">
        <f>$E227*(1+'Growth rates'!J226)</f>
        <v>0</v>
      </c>
      <c r="J227" s="171">
        <f>$E227*(1+'Growth rates'!K226)</f>
        <v>0</v>
      </c>
      <c r="K227" s="171">
        <f>$E227*(1+'Growth rates'!L226)</f>
        <v>0</v>
      </c>
      <c r="L227" s="171">
        <f>$E227*(1+'Growth rates'!M226)</f>
        <v>0</v>
      </c>
      <c r="M227" s="171">
        <f>$E227*(1+'Growth rates'!N226)</f>
        <v>0</v>
      </c>
      <c r="N227" s="171">
        <f>$E227*(1+'Growth rates'!O226)</f>
        <v>0</v>
      </c>
      <c r="O227" s="171">
        <f>$E227*(1+'Growth rates'!P226)</f>
        <v>0</v>
      </c>
      <c r="P227" s="171">
        <f>$E227*(1+'Growth rates'!Q226)</f>
        <v>0</v>
      </c>
      <c r="Q227" s="171">
        <f>$E227*(1+'Growth rates'!R226)</f>
        <v>0</v>
      </c>
      <c r="R227" s="171">
        <f>$E227*(1+'Growth rates'!S226)</f>
        <v>0</v>
      </c>
      <c r="S227" s="171">
        <f>$E227*(1+'Growth rates'!T226)</f>
        <v>0</v>
      </c>
      <c r="T227" s="171">
        <f>$E227*(1+'Growth rates'!U226)</f>
        <v>0</v>
      </c>
      <c r="U227" s="171">
        <f>$E227*(1+'Growth rates'!V226)</f>
        <v>0</v>
      </c>
      <c r="V227" s="171">
        <f>$E227*(1+'Growth rates'!W226)</f>
        <v>0</v>
      </c>
      <c r="W227" s="171">
        <f>$E227*(1+'Growth rates'!X226)</f>
        <v>0</v>
      </c>
      <c r="X227" s="171">
        <f>$E227*(1+'Growth rates'!Y226)</f>
        <v>0</v>
      </c>
      <c r="Y227" s="171">
        <f>$E227*(1+'Growth rates'!Z226)</f>
        <v>0</v>
      </c>
      <c r="Z227" s="171">
        <f>$E227*(1+'Growth rates'!AA226)</f>
        <v>0</v>
      </c>
      <c r="AA227" s="171">
        <f>$E227*(1+'Growth rates'!AB226)</f>
        <v>0</v>
      </c>
      <c r="AB227" s="171">
        <f>$E227*(1+'Growth rates'!AC226)</f>
        <v>0</v>
      </c>
      <c r="AC227" s="171">
        <f>$E227*(1+'Growth rates'!AD226)</f>
        <v>0</v>
      </c>
      <c r="AD227" s="171">
        <f>$E227*(1+'Growth rates'!AE226)</f>
        <v>0</v>
      </c>
      <c r="AE227" s="171">
        <f>$E227*(1+'Growth rates'!AF226)</f>
        <v>0</v>
      </c>
      <c r="AF227" s="171">
        <f>$E227*(1+'Growth rates'!AG226)</f>
        <v>0</v>
      </c>
      <c r="AG227" s="171">
        <f>$E227*(1+'Growth rates'!AH226)</f>
        <v>0</v>
      </c>
      <c r="AH227" s="171">
        <f>$E227*(1+'Growth rates'!AI226)</f>
        <v>0</v>
      </c>
      <c r="AI227" s="171">
        <f>$E227*(1+'Growth rates'!AJ226)</f>
        <v>0</v>
      </c>
      <c r="AJ227" s="171">
        <f>$E227*(1+'Growth rates'!AK226)</f>
        <v>0</v>
      </c>
    </row>
    <row r="228" spans="1:36" x14ac:dyDescent="0.25">
      <c r="A228" s="45" t="s">
        <v>1543</v>
      </c>
      <c r="B228" s="45" t="s">
        <v>599</v>
      </c>
      <c r="C228" s="45" t="s">
        <v>1161</v>
      </c>
      <c r="D228" s="198" t="s">
        <v>68</v>
      </c>
      <c r="E228" s="217">
        <f>'CARB heat data summary'!G133</f>
        <v>0</v>
      </c>
      <c r="F228" s="171">
        <f>$E228*(1+'Growth rates'!G227)</f>
        <v>0</v>
      </c>
      <c r="G228" s="171">
        <f>$E228*(1+'Growth rates'!H227)</f>
        <v>0</v>
      </c>
      <c r="H228" s="171">
        <f>$E228*(1+'Growth rates'!I227)</f>
        <v>0</v>
      </c>
      <c r="I228" s="171">
        <f>$E228*(1+'Growth rates'!J227)</f>
        <v>0</v>
      </c>
      <c r="J228" s="171">
        <f>$E228*(1+'Growth rates'!K227)</f>
        <v>0</v>
      </c>
      <c r="K228" s="171">
        <f>$E228*(1+'Growth rates'!L227)</f>
        <v>0</v>
      </c>
      <c r="L228" s="171">
        <f>$E228*(1+'Growth rates'!M227)</f>
        <v>0</v>
      </c>
      <c r="M228" s="171">
        <f>$E228*(1+'Growth rates'!N227)</f>
        <v>0</v>
      </c>
      <c r="N228" s="171">
        <f>$E228*(1+'Growth rates'!O227)</f>
        <v>0</v>
      </c>
      <c r="O228" s="171">
        <f>$E228*(1+'Growth rates'!P227)</f>
        <v>0</v>
      </c>
      <c r="P228" s="171">
        <f>$E228*(1+'Growth rates'!Q227)</f>
        <v>0</v>
      </c>
      <c r="Q228" s="171">
        <f>$E228*(1+'Growth rates'!R227)</f>
        <v>0</v>
      </c>
      <c r="R228" s="171">
        <f>$E228*(1+'Growth rates'!S227)</f>
        <v>0</v>
      </c>
      <c r="S228" s="171">
        <f>$E228*(1+'Growth rates'!T227)</f>
        <v>0</v>
      </c>
      <c r="T228" s="171">
        <f>$E228*(1+'Growth rates'!U227)</f>
        <v>0</v>
      </c>
      <c r="U228" s="171">
        <f>$E228*(1+'Growth rates'!V227)</f>
        <v>0</v>
      </c>
      <c r="V228" s="171">
        <f>$E228*(1+'Growth rates'!W227)</f>
        <v>0</v>
      </c>
      <c r="W228" s="171">
        <f>$E228*(1+'Growth rates'!X227)</f>
        <v>0</v>
      </c>
      <c r="X228" s="171">
        <f>$E228*(1+'Growth rates'!Y227)</f>
        <v>0</v>
      </c>
      <c r="Y228" s="171">
        <f>$E228*(1+'Growth rates'!Z227)</f>
        <v>0</v>
      </c>
      <c r="Z228" s="171">
        <f>$E228*(1+'Growth rates'!AA227)</f>
        <v>0</v>
      </c>
      <c r="AA228" s="171">
        <f>$E228*(1+'Growth rates'!AB227)</f>
        <v>0</v>
      </c>
      <c r="AB228" s="171">
        <f>$E228*(1+'Growth rates'!AC227)</f>
        <v>0</v>
      </c>
      <c r="AC228" s="171">
        <f>$E228*(1+'Growth rates'!AD227)</f>
        <v>0</v>
      </c>
      <c r="AD228" s="171">
        <f>$E228*(1+'Growth rates'!AE227)</f>
        <v>0</v>
      </c>
      <c r="AE228" s="171">
        <f>$E228*(1+'Growth rates'!AF227)</f>
        <v>0</v>
      </c>
      <c r="AF228" s="171">
        <f>$E228*(1+'Growth rates'!AG227)</f>
        <v>0</v>
      </c>
      <c r="AG228" s="171">
        <f>$E228*(1+'Growth rates'!AH227)</f>
        <v>0</v>
      </c>
      <c r="AH228" s="171">
        <f>$E228*(1+'Growth rates'!AI227)</f>
        <v>0</v>
      </c>
      <c r="AI228" s="171">
        <f>$E228*(1+'Growth rates'!AJ227)</f>
        <v>0</v>
      </c>
      <c r="AJ228" s="171">
        <f>$E228*(1+'Growth rates'!AK227)</f>
        <v>0</v>
      </c>
    </row>
    <row r="229" spans="1:36" x14ac:dyDescent="0.25">
      <c r="A229" s="45" t="s">
        <v>1543</v>
      </c>
      <c r="B229" s="45" t="s">
        <v>599</v>
      </c>
      <c r="C229" s="45" t="s">
        <v>1161</v>
      </c>
      <c r="D229" s="46" t="s">
        <v>69</v>
      </c>
      <c r="E229" s="217">
        <f>'CARB heat data summary'!G134</f>
        <v>0</v>
      </c>
      <c r="F229" s="171">
        <f>$E229*(1+'Growth rates'!G228)</f>
        <v>0</v>
      </c>
      <c r="G229" s="171">
        <f>$E229*(1+'Growth rates'!H228)</f>
        <v>0</v>
      </c>
      <c r="H229" s="171">
        <f>$E229*(1+'Growth rates'!I228)</f>
        <v>0</v>
      </c>
      <c r="I229" s="171">
        <f>$E229*(1+'Growth rates'!J228)</f>
        <v>0</v>
      </c>
      <c r="J229" s="171">
        <f>$E229*(1+'Growth rates'!K228)</f>
        <v>0</v>
      </c>
      <c r="K229" s="171">
        <f>$E229*(1+'Growth rates'!L228)</f>
        <v>0</v>
      </c>
      <c r="L229" s="171">
        <f>$E229*(1+'Growth rates'!M228)</f>
        <v>0</v>
      </c>
      <c r="M229" s="171">
        <f>$E229*(1+'Growth rates'!N228)</f>
        <v>0</v>
      </c>
      <c r="N229" s="171">
        <f>$E229*(1+'Growth rates'!O228)</f>
        <v>0</v>
      </c>
      <c r="O229" s="171">
        <f>$E229*(1+'Growth rates'!P228)</f>
        <v>0</v>
      </c>
      <c r="P229" s="171">
        <f>$E229*(1+'Growth rates'!Q228)</f>
        <v>0</v>
      </c>
      <c r="Q229" s="171">
        <f>$E229*(1+'Growth rates'!R228)</f>
        <v>0</v>
      </c>
      <c r="R229" s="171">
        <f>$E229*(1+'Growth rates'!S228)</f>
        <v>0</v>
      </c>
      <c r="S229" s="171">
        <f>$E229*(1+'Growth rates'!T228)</f>
        <v>0</v>
      </c>
      <c r="T229" s="171">
        <f>$E229*(1+'Growth rates'!U228)</f>
        <v>0</v>
      </c>
      <c r="U229" s="171">
        <f>$E229*(1+'Growth rates'!V228)</f>
        <v>0</v>
      </c>
      <c r="V229" s="171">
        <f>$E229*(1+'Growth rates'!W228)</f>
        <v>0</v>
      </c>
      <c r="W229" s="171">
        <f>$E229*(1+'Growth rates'!X228)</f>
        <v>0</v>
      </c>
      <c r="X229" s="171">
        <f>$E229*(1+'Growth rates'!Y228)</f>
        <v>0</v>
      </c>
      <c r="Y229" s="171">
        <f>$E229*(1+'Growth rates'!Z228)</f>
        <v>0</v>
      </c>
      <c r="Z229" s="171">
        <f>$E229*(1+'Growth rates'!AA228)</f>
        <v>0</v>
      </c>
      <c r="AA229" s="171">
        <f>$E229*(1+'Growth rates'!AB228)</f>
        <v>0</v>
      </c>
      <c r="AB229" s="171">
        <f>$E229*(1+'Growth rates'!AC228)</f>
        <v>0</v>
      </c>
      <c r="AC229" s="171">
        <f>$E229*(1+'Growth rates'!AD228)</f>
        <v>0</v>
      </c>
      <c r="AD229" s="171">
        <f>$E229*(1+'Growth rates'!AE228)</f>
        <v>0</v>
      </c>
      <c r="AE229" s="171">
        <f>$E229*(1+'Growth rates'!AF228)</f>
        <v>0</v>
      </c>
      <c r="AF229" s="171">
        <f>$E229*(1+'Growth rates'!AG228)</f>
        <v>0</v>
      </c>
      <c r="AG229" s="171">
        <f>$E229*(1+'Growth rates'!AH228)</f>
        <v>0</v>
      </c>
      <c r="AH229" s="171">
        <f>$E229*(1+'Growth rates'!AI228)</f>
        <v>0</v>
      </c>
      <c r="AI229" s="171">
        <f>$E229*(1+'Growth rates'!AJ228)</f>
        <v>0</v>
      </c>
      <c r="AJ229" s="171">
        <f>$E229*(1+'Growth rates'!AK228)</f>
        <v>0</v>
      </c>
    </row>
    <row r="230" spans="1:36" x14ac:dyDescent="0.25">
      <c r="A230" s="45" t="s">
        <v>1543</v>
      </c>
      <c r="B230" s="45" t="s">
        <v>599</v>
      </c>
      <c r="C230" s="45" t="s">
        <v>1161</v>
      </c>
      <c r="D230" s="46" t="s">
        <v>70</v>
      </c>
      <c r="E230" s="217">
        <f>'CARB heat data summary'!G135</f>
        <v>0</v>
      </c>
      <c r="F230" s="171">
        <f>$E230*(1+'Growth rates'!G229)</f>
        <v>0</v>
      </c>
      <c r="G230" s="171">
        <f>$E230*(1+'Growth rates'!H229)</f>
        <v>0</v>
      </c>
      <c r="H230" s="171">
        <f>$E230*(1+'Growth rates'!I229)</f>
        <v>0</v>
      </c>
      <c r="I230" s="171">
        <f>$E230*(1+'Growth rates'!J229)</f>
        <v>0</v>
      </c>
      <c r="J230" s="171">
        <f>$E230*(1+'Growth rates'!K229)</f>
        <v>0</v>
      </c>
      <c r="K230" s="171">
        <f>$E230*(1+'Growth rates'!L229)</f>
        <v>0</v>
      </c>
      <c r="L230" s="171">
        <f>$E230*(1+'Growth rates'!M229)</f>
        <v>0</v>
      </c>
      <c r="M230" s="171">
        <f>$E230*(1+'Growth rates'!N229)</f>
        <v>0</v>
      </c>
      <c r="N230" s="171">
        <f>$E230*(1+'Growth rates'!O229)</f>
        <v>0</v>
      </c>
      <c r="O230" s="171">
        <f>$E230*(1+'Growth rates'!P229)</f>
        <v>0</v>
      </c>
      <c r="P230" s="171">
        <f>$E230*(1+'Growth rates'!Q229)</f>
        <v>0</v>
      </c>
      <c r="Q230" s="171">
        <f>$E230*(1+'Growth rates'!R229)</f>
        <v>0</v>
      </c>
      <c r="R230" s="171">
        <f>$E230*(1+'Growth rates'!S229)</f>
        <v>0</v>
      </c>
      <c r="S230" s="171">
        <f>$E230*(1+'Growth rates'!T229)</f>
        <v>0</v>
      </c>
      <c r="T230" s="171">
        <f>$E230*(1+'Growth rates'!U229)</f>
        <v>0</v>
      </c>
      <c r="U230" s="171">
        <f>$E230*(1+'Growth rates'!V229)</f>
        <v>0</v>
      </c>
      <c r="V230" s="171">
        <f>$E230*(1+'Growth rates'!W229)</f>
        <v>0</v>
      </c>
      <c r="W230" s="171">
        <f>$E230*(1+'Growth rates'!X229)</f>
        <v>0</v>
      </c>
      <c r="X230" s="171">
        <f>$E230*(1+'Growth rates'!Y229)</f>
        <v>0</v>
      </c>
      <c r="Y230" s="171">
        <f>$E230*(1+'Growth rates'!Z229)</f>
        <v>0</v>
      </c>
      <c r="Z230" s="171">
        <f>$E230*(1+'Growth rates'!AA229)</f>
        <v>0</v>
      </c>
      <c r="AA230" s="171">
        <f>$E230*(1+'Growth rates'!AB229)</f>
        <v>0</v>
      </c>
      <c r="AB230" s="171">
        <f>$E230*(1+'Growth rates'!AC229)</f>
        <v>0</v>
      </c>
      <c r="AC230" s="171">
        <f>$E230*(1+'Growth rates'!AD229)</f>
        <v>0</v>
      </c>
      <c r="AD230" s="171">
        <f>$E230*(1+'Growth rates'!AE229)</f>
        <v>0</v>
      </c>
      <c r="AE230" s="171">
        <f>$E230*(1+'Growth rates'!AF229)</f>
        <v>0</v>
      </c>
      <c r="AF230" s="171">
        <f>$E230*(1+'Growth rates'!AG229)</f>
        <v>0</v>
      </c>
      <c r="AG230" s="171">
        <f>$E230*(1+'Growth rates'!AH229)</f>
        <v>0</v>
      </c>
      <c r="AH230" s="171">
        <f>$E230*(1+'Growth rates'!AI229)</f>
        <v>0</v>
      </c>
      <c r="AI230" s="171">
        <f>$E230*(1+'Growth rates'!AJ229)</f>
        <v>0</v>
      </c>
      <c r="AJ230" s="171">
        <f>$E230*(1+'Growth rates'!AK229)</f>
        <v>0</v>
      </c>
    </row>
    <row r="231" spans="1:36" x14ac:dyDescent="0.25">
      <c r="A231" s="45" t="s">
        <v>1543</v>
      </c>
      <c r="B231" s="45" t="s">
        <v>599</v>
      </c>
      <c r="C231" s="45" t="s">
        <v>1161</v>
      </c>
      <c r="D231" s="46" t="s">
        <v>71</v>
      </c>
      <c r="E231" s="217">
        <f>'CARB heat data summary'!G136</f>
        <v>0</v>
      </c>
      <c r="F231" s="171">
        <f>$E231*(1+'Growth rates'!G230)</f>
        <v>0</v>
      </c>
      <c r="G231" s="171">
        <f>$E231*(1+'Growth rates'!H230)</f>
        <v>0</v>
      </c>
      <c r="H231" s="171">
        <f>$E231*(1+'Growth rates'!I230)</f>
        <v>0</v>
      </c>
      <c r="I231" s="171">
        <f>$E231*(1+'Growth rates'!J230)</f>
        <v>0</v>
      </c>
      <c r="J231" s="171">
        <f>$E231*(1+'Growth rates'!K230)</f>
        <v>0</v>
      </c>
      <c r="K231" s="171">
        <f>$E231*(1+'Growth rates'!L230)</f>
        <v>0</v>
      </c>
      <c r="L231" s="171">
        <f>$E231*(1+'Growth rates'!M230)</f>
        <v>0</v>
      </c>
      <c r="M231" s="171">
        <f>$E231*(1+'Growth rates'!N230)</f>
        <v>0</v>
      </c>
      <c r="N231" s="171">
        <f>$E231*(1+'Growth rates'!O230)</f>
        <v>0</v>
      </c>
      <c r="O231" s="171">
        <f>$E231*(1+'Growth rates'!P230)</f>
        <v>0</v>
      </c>
      <c r="P231" s="171">
        <f>$E231*(1+'Growth rates'!Q230)</f>
        <v>0</v>
      </c>
      <c r="Q231" s="171">
        <f>$E231*(1+'Growth rates'!R230)</f>
        <v>0</v>
      </c>
      <c r="R231" s="171">
        <f>$E231*(1+'Growth rates'!S230)</f>
        <v>0</v>
      </c>
      <c r="S231" s="171">
        <f>$E231*(1+'Growth rates'!T230)</f>
        <v>0</v>
      </c>
      <c r="T231" s="171">
        <f>$E231*(1+'Growth rates'!U230)</f>
        <v>0</v>
      </c>
      <c r="U231" s="171">
        <f>$E231*(1+'Growth rates'!V230)</f>
        <v>0</v>
      </c>
      <c r="V231" s="171">
        <f>$E231*(1+'Growth rates'!W230)</f>
        <v>0</v>
      </c>
      <c r="W231" s="171">
        <f>$E231*(1+'Growth rates'!X230)</f>
        <v>0</v>
      </c>
      <c r="X231" s="171">
        <f>$E231*(1+'Growth rates'!Y230)</f>
        <v>0</v>
      </c>
      <c r="Y231" s="171">
        <f>$E231*(1+'Growth rates'!Z230)</f>
        <v>0</v>
      </c>
      <c r="Z231" s="171">
        <f>$E231*(1+'Growth rates'!AA230)</f>
        <v>0</v>
      </c>
      <c r="AA231" s="171">
        <f>$E231*(1+'Growth rates'!AB230)</f>
        <v>0</v>
      </c>
      <c r="AB231" s="171">
        <f>$E231*(1+'Growth rates'!AC230)</f>
        <v>0</v>
      </c>
      <c r="AC231" s="171">
        <f>$E231*(1+'Growth rates'!AD230)</f>
        <v>0</v>
      </c>
      <c r="AD231" s="171">
        <f>$E231*(1+'Growth rates'!AE230)</f>
        <v>0</v>
      </c>
      <c r="AE231" s="171">
        <f>$E231*(1+'Growth rates'!AF230)</f>
        <v>0</v>
      </c>
      <c r="AF231" s="171">
        <f>$E231*(1+'Growth rates'!AG230)</f>
        <v>0</v>
      </c>
      <c r="AG231" s="171">
        <f>$E231*(1+'Growth rates'!AH230)</f>
        <v>0</v>
      </c>
      <c r="AH231" s="171">
        <f>$E231*(1+'Growth rates'!AI230)</f>
        <v>0</v>
      </c>
      <c r="AI231" s="171">
        <f>$E231*(1+'Growth rates'!AJ230)</f>
        <v>0</v>
      </c>
      <c r="AJ231" s="171">
        <f>$E231*(1+'Growth rates'!AK230)</f>
        <v>0</v>
      </c>
    </row>
    <row r="232" spans="1:36" x14ac:dyDescent="0.25">
      <c r="A232" s="45" t="s">
        <v>1543</v>
      </c>
      <c r="B232" s="45" t="s">
        <v>599</v>
      </c>
      <c r="C232" s="45" t="s">
        <v>1161</v>
      </c>
      <c r="D232" s="198" t="s">
        <v>72</v>
      </c>
      <c r="E232" s="217">
        <f>'CARB heat data summary'!G137</f>
        <v>0</v>
      </c>
      <c r="F232" s="171">
        <f>$E232*(1+'Growth rates'!G231)</f>
        <v>0</v>
      </c>
      <c r="G232" s="171">
        <f>$E232*(1+'Growth rates'!H231)</f>
        <v>0</v>
      </c>
      <c r="H232" s="171">
        <f>$E232*(1+'Growth rates'!I231)</f>
        <v>0</v>
      </c>
      <c r="I232" s="171">
        <f>$E232*(1+'Growth rates'!J231)</f>
        <v>0</v>
      </c>
      <c r="J232" s="171">
        <f>$E232*(1+'Growth rates'!K231)</f>
        <v>0</v>
      </c>
      <c r="K232" s="171">
        <f>$E232*(1+'Growth rates'!L231)</f>
        <v>0</v>
      </c>
      <c r="L232" s="171">
        <f>$E232*(1+'Growth rates'!M231)</f>
        <v>0</v>
      </c>
      <c r="M232" s="171">
        <f>$E232*(1+'Growth rates'!N231)</f>
        <v>0</v>
      </c>
      <c r="N232" s="171">
        <f>$E232*(1+'Growth rates'!O231)</f>
        <v>0</v>
      </c>
      <c r="O232" s="171">
        <f>$E232*(1+'Growth rates'!P231)</f>
        <v>0</v>
      </c>
      <c r="P232" s="171">
        <f>$E232*(1+'Growth rates'!Q231)</f>
        <v>0</v>
      </c>
      <c r="Q232" s="171">
        <f>$E232*(1+'Growth rates'!R231)</f>
        <v>0</v>
      </c>
      <c r="R232" s="171">
        <f>$E232*(1+'Growth rates'!S231)</f>
        <v>0</v>
      </c>
      <c r="S232" s="171">
        <f>$E232*(1+'Growth rates'!T231)</f>
        <v>0</v>
      </c>
      <c r="T232" s="171">
        <f>$E232*(1+'Growth rates'!U231)</f>
        <v>0</v>
      </c>
      <c r="U232" s="171">
        <f>$E232*(1+'Growth rates'!V231)</f>
        <v>0</v>
      </c>
      <c r="V232" s="171">
        <f>$E232*(1+'Growth rates'!W231)</f>
        <v>0</v>
      </c>
      <c r="W232" s="171">
        <f>$E232*(1+'Growth rates'!X231)</f>
        <v>0</v>
      </c>
      <c r="X232" s="171">
        <f>$E232*(1+'Growth rates'!Y231)</f>
        <v>0</v>
      </c>
      <c r="Y232" s="171">
        <f>$E232*(1+'Growth rates'!Z231)</f>
        <v>0</v>
      </c>
      <c r="Z232" s="171">
        <f>$E232*(1+'Growth rates'!AA231)</f>
        <v>0</v>
      </c>
      <c r="AA232" s="171">
        <f>$E232*(1+'Growth rates'!AB231)</f>
        <v>0</v>
      </c>
      <c r="AB232" s="171">
        <f>$E232*(1+'Growth rates'!AC231)</f>
        <v>0</v>
      </c>
      <c r="AC232" s="171">
        <f>$E232*(1+'Growth rates'!AD231)</f>
        <v>0</v>
      </c>
      <c r="AD232" s="171">
        <f>$E232*(1+'Growth rates'!AE231)</f>
        <v>0</v>
      </c>
      <c r="AE232" s="171">
        <f>$E232*(1+'Growth rates'!AF231)</f>
        <v>0</v>
      </c>
      <c r="AF232" s="171">
        <f>$E232*(1+'Growth rates'!AG231)</f>
        <v>0</v>
      </c>
      <c r="AG232" s="171">
        <f>$E232*(1+'Growth rates'!AH231)</f>
        <v>0</v>
      </c>
      <c r="AH232" s="171">
        <f>$E232*(1+'Growth rates'!AI231)</f>
        <v>0</v>
      </c>
      <c r="AI232" s="171">
        <f>$E232*(1+'Growth rates'!AJ231)</f>
        <v>0</v>
      </c>
      <c r="AJ232" s="171">
        <f>$E232*(1+'Growth rates'!AK231)</f>
        <v>0</v>
      </c>
    </row>
    <row r="233" spans="1:36" x14ac:dyDescent="0.25">
      <c r="A233" s="45" t="s">
        <v>1543</v>
      </c>
      <c r="B233" s="45" t="s">
        <v>599</v>
      </c>
      <c r="C233" s="45" t="s">
        <v>1161</v>
      </c>
      <c r="D233" s="46" t="s">
        <v>73</v>
      </c>
      <c r="E233" s="217">
        <f>'CARB heat data summary'!G138</f>
        <v>22051011167435.742</v>
      </c>
      <c r="F233" s="171">
        <f>$E233*(1+'Growth rates'!G232)</f>
        <v>19249359717206.215</v>
      </c>
      <c r="G233" s="171">
        <f>$E233*(1+'Growth rates'!H232)</f>
        <v>19063423765392.035</v>
      </c>
      <c r="H233" s="171">
        <f>$E233*(1+'Growth rates'!I232)</f>
        <v>18185117067808.488</v>
      </c>
      <c r="I233" s="171">
        <f>$E233*(1+'Growth rates'!J232)</f>
        <v>18891045536021.375</v>
      </c>
      <c r="J233" s="171">
        <f>$E233*(1+'Growth rates'!K232)</f>
        <v>19230923913453.281</v>
      </c>
      <c r="K233" s="171">
        <f>$E233*(1+'Growth rates'!L232)</f>
        <v>19714408699704.82</v>
      </c>
      <c r="L233" s="171">
        <f>$E233*(1+'Growth rates'!M232)</f>
        <v>20008561921251.605</v>
      </c>
      <c r="M233" s="171">
        <f>$E233*(1+'Growth rates'!N232)</f>
        <v>20190868236028.012</v>
      </c>
      <c r="N233" s="171">
        <f>$E233*(1+'Growth rates'!O232)</f>
        <v>20343874177315.645</v>
      </c>
      <c r="O233" s="171">
        <f>$E233*(1+'Growth rates'!P232)</f>
        <v>20524302293127.203</v>
      </c>
      <c r="P233" s="171">
        <f>$E233*(1+'Growth rates'!Q232)</f>
        <v>20797683439569.715</v>
      </c>
      <c r="Q233" s="171">
        <f>$E233*(1+'Growth rates'!R232)</f>
        <v>21042382195461.367</v>
      </c>
      <c r="R233" s="171">
        <f>$E233*(1+'Growth rates'!S232)</f>
        <v>21252199387728.875</v>
      </c>
      <c r="S233" s="171">
        <f>$E233*(1+'Growth rates'!T232)</f>
        <v>21565859194954.031</v>
      </c>
      <c r="T233" s="171">
        <f>$E233*(1+'Growth rates'!U232)</f>
        <v>21806930021613.078</v>
      </c>
      <c r="U233" s="171">
        <f>$E233*(1+'Growth rates'!V232)</f>
        <v>21936006623896.824</v>
      </c>
      <c r="V233" s="171">
        <f>$E233*(1+'Growth rates'!W232)</f>
        <v>22016614412201.113</v>
      </c>
      <c r="W233" s="171">
        <f>$E233*(1+'Growth rates'!X232)</f>
        <v>22191202014496.637</v>
      </c>
      <c r="X233" s="171">
        <f>$E233*(1+'Growth rates'!Y232)</f>
        <v>22384618484073.477</v>
      </c>
      <c r="Y233" s="171">
        <f>$E233*(1+'Growth rates'!Z232)</f>
        <v>22602713003168.859</v>
      </c>
      <c r="Z233" s="171">
        <f>$E233*(1+'Growth rates'!AA232)</f>
        <v>22753558341846.816</v>
      </c>
      <c r="AA233" s="171">
        <f>$E233*(1+'Growth rates'!AB232)</f>
        <v>23000072922499.141</v>
      </c>
      <c r="AB233" s="171">
        <f>$E233*(1+'Growth rates'!AC232)</f>
        <v>23365811191927.695</v>
      </c>
      <c r="AC233" s="171">
        <f>$E233*(1+'Growth rates'!AD232)</f>
        <v>23855942094753.484</v>
      </c>
      <c r="AD233" s="171">
        <f>$E233*(1+'Growth rates'!AE232)</f>
        <v>24256795419831.406</v>
      </c>
      <c r="AE233" s="171">
        <f>$E233*(1+'Growth rates'!AF232)</f>
        <v>24518532748002.324</v>
      </c>
      <c r="AF233" s="171">
        <f>$E233*(1+'Growth rates'!AG232)</f>
        <v>24977802039075.891</v>
      </c>
      <c r="AG233" s="171">
        <f>$E233*(1+'Growth rates'!AH232)</f>
        <v>25370592426966.883</v>
      </c>
      <c r="AH233" s="171">
        <f>$E233*(1+'Growth rates'!AI232)</f>
        <v>25763382814857.871</v>
      </c>
      <c r="AI233" s="171">
        <f>$E233*(1+'Growth rates'!AJ232)</f>
        <v>26156173202748.863</v>
      </c>
      <c r="AJ233" s="171">
        <f>$E233*(1+'Growth rates'!AK232)</f>
        <v>26548963590639.855</v>
      </c>
    </row>
    <row r="234" spans="1:36" x14ac:dyDescent="0.25">
      <c r="A234" s="45" t="s">
        <v>1543</v>
      </c>
      <c r="B234" s="45" t="s">
        <v>599</v>
      </c>
      <c r="C234" s="45" t="s">
        <v>1161</v>
      </c>
      <c r="D234" s="46" t="s">
        <v>74</v>
      </c>
      <c r="E234" s="217">
        <f>'CARB heat data summary'!G139</f>
        <v>0</v>
      </c>
      <c r="F234" s="171">
        <f>$E234*(1+'Growth rates'!G233)</f>
        <v>0</v>
      </c>
      <c r="G234" s="171">
        <f>$E234*(1+'Growth rates'!H233)</f>
        <v>0</v>
      </c>
      <c r="H234" s="171">
        <f>$E234*(1+'Growth rates'!I233)</f>
        <v>0</v>
      </c>
      <c r="I234" s="171">
        <f>$E234*(1+'Growth rates'!J233)</f>
        <v>0</v>
      </c>
      <c r="J234" s="171">
        <f>$E234*(1+'Growth rates'!K233)</f>
        <v>0</v>
      </c>
      <c r="K234" s="171">
        <f>$E234*(1+'Growth rates'!L233)</f>
        <v>0</v>
      </c>
      <c r="L234" s="171">
        <f>$E234*(1+'Growth rates'!M233)</f>
        <v>0</v>
      </c>
      <c r="M234" s="171">
        <f>$E234*(1+'Growth rates'!N233)</f>
        <v>0</v>
      </c>
      <c r="N234" s="171">
        <f>$E234*(1+'Growth rates'!O233)</f>
        <v>0</v>
      </c>
      <c r="O234" s="171">
        <f>$E234*(1+'Growth rates'!P233)</f>
        <v>0</v>
      </c>
      <c r="P234" s="171">
        <f>$E234*(1+'Growth rates'!Q233)</f>
        <v>0</v>
      </c>
      <c r="Q234" s="171">
        <f>$E234*(1+'Growth rates'!R233)</f>
        <v>0</v>
      </c>
      <c r="R234" s="171">
        <f>$E234*(1+'Growth rates'!S233)</f>
        <v>0</v>
      </c>
      <c r="S234" s="171">
        <f>$E234*(1+'Growth rates'!T233)</f>
        <v>0</v>
      </c>
      <c r="T234" s="171">
        <f>$E234*(1+'Growth rates'!U233)</f>
        <v>0</v>
      </c>
      <c r="U234" s="171">
        <f>$E234*(1+'Growth rates'!V233)</f>
        <v>0</v>
      </c>
      <c r="V234" s="171">
        <f>$E234*(1+'Growth rates'!W233)</f>
        <v>0</v>
      </c>
      <c r="W234" s="171">
        <f>$E234*(1+'Growth rates'!X233)</f>
        <v>0</v>
      </c>
      <c r="X234" s="171">
        <f>$E234*(1+'Growth rates'!Y233)</f>
        <v>0</v>
      </c>
      <c r="Y234" s="171">
        <f>$E234*(1+'Growth rates'!Z233)</f>
        <v>0</v>
      </c>
      <c r="Z234" s="171">
        <f>$E234*(1+'Growth rates'!AA233)</f>
        <v>0</v>
      </c>
      <c r="AA234" s="171">
        <f>$E234*(1+'Growth rates'!AB233)</f>
        <v>0</v>
      </c>
      <c r="AB234" s="171">
        <f>$E234*(1+'Growth rates'!AC233)</f>
        <v>0</v>
      </c>
      <c r="AC234" s="171">
        <f>$E234*(1+'Growth rates'!AD233)</f>
        <v>0</v>
      </c>
      <c r="AD234" s="171">
        <f>$E234*(1+'Growth rates'!AE233)</f>
        <v>0</v>
      </c>
      <c r="AE234" s="171">
        <f>$E234*(1+'Growth rates'!AF233)</f>
        <v>0</v>
      </c>
      <c r="AF234" s="171">
        <f>$E234*(1+'Growth rates'!AG233)</f>
        <v>0</v>
      </c>
      <c r="AG234" s="171">
        <f>$E234*(1+'Growth rates'!AH233)</f>
        <v>0</v>
      </c>
      <c r="AH234" s="171">
        <f>$E234*(1+'Growth rates'!AI233)</f>
        <v>0</v>
      </c>
      <c r="AI234" s="171">
        <f>$E234*(1+'Growth rates'!AJ233)</f>
        <v>0</v>
      </c>
      <c r="AJ234" s="171">
        <f>$E234*(1+'Growth rates'!AK233)</f>
        <v>0</v>
      </c>
    </row>
    <row r="235" spans="1:36" x14ac:dyDescent="0.25">
      <c r="A235" s="45" t="s">
        <v>1543</v>
      </c>
      <c r="B235" s="45" t="s">
        <v>599</v>
      </c>
      <c r="C235" s="45" t="s">
        <v>1161</v>
      </c>
      <c r="D235" s="46" t="s">
        <v>75</v>
      </c>
      <c r="E235" s="217">
        <f>'CARB heat data summary'!G140</f>
        <v>0</v>
      </c>
      <c r="F235" s="171">
        <f>$E235*(1+'Growth rates'!G234)</f>
        <v>0</v>
      </c>
      <c r="G235" s="171">
        <f>$E235*(1+'Growth rates'!H234)</f>
        <v>0</v>
      </c>
      <c r="H235" s="171">
        <f>$E235*(1+'Growth rates'!I234)</f>
        <v>0</v>
      </c>
      <c r="I235" s="171">
        <f>$E235*(1+'Growth rates'!J234)</f>
        <v>0</v>
      </c>
      <c r="J235" s="171">
        <f>$E235*(1+'Growth rates'!K234)</f>
        <v>0</v>
      </c>
      <c r="K235" s="171">
        <f>$E235*(1+'Growth rates'!L234)</f>
        <v>0</v>
      </c>
      <c r="L235" s="171">
        <f>$E235*(1+'Growth rates'!M234)</f>
        <v>0</v>
      </c>
      <c r="M235" s="171">
        <f>$E235*(1+'Growth rates'!N234)</f>
        <v>0</v>
      </c>
      <c r="N235" s="171">
        <f>$E235*(1+'Growth rates'!O234)</f>
        <v>0</v>
      </c>
      <c r="O235" s="171">
        <f>$E235*(1+'Growth rates'!P234)</f>
        <v>0</v>
      </c>
      <c r="P235" s="171">
        <f>$E235*(1+'Growth rates'!Q234)</f>
        <v>0</v>
      </c>
      <c r="Q235" s="171">
        <f>$E235*(1+'Growth rates'!R234)</f>
        <v>0</v>
      </c>
      <c r="R235" s="171">
        <f>$E235*(1+'Growth rates'!S234)</f>
        <v>0</v>
      </c>
      <c r="S235" s="171">
        <f>$E235*(1+'Growth rates'!T234)</f>
        <v>0</v>
      </c>
      <c r="T235" s="171">
        <f>$E235*(1+'Growth rates'!U234)</f>
        <v>0</v>
      </c>
      <c r="U235" s="171">
        <f>$E235*(1+'Growth rates'!V234)</f>
        <v>0</v>
      </c>
      <c r="V235" s="171">
        <f>$E235*(1+'Growth rates'!W234)</f>
        <v>0</v>
      </c>
      <c r="W235" s="171">
        <f>$E235*(1+'Growth rates'!X234)</f>
        <v>0</v>
      </c>
      <c r="X235" s="171">
        <f>$E235*(1+'Growth rates'!Y234)</f>
        <v>0</v>
      </c>
      <c r="Y235" s="171">
        <f>$E235*(1+'Growth rates'!Z234)</f>
        <v>0</v>
      </c>
      <c r="Z235" s="171">
        <f>$E235*(1+'Growth rates'!AA234)</f>
        <v>0</v>
      </c>
      <c r="AA235" s="171">
        <f>$E235*(1+'Growth rates'!AB234)</f>
        <v>0</v>
      </c>
      <c r="AB235" s="171">
        <f>$E235*(1+'Growth rates'!AC234)</f>
        <v>0</v>
      </c>
      <c r="AC235" s="171">
        <f>$E235*(1+'Growth rates'!AD234)</f>
        <v>0</v>
      </c>
      <c r="AD235" s="171">
        <f>$E235*(1+'Growth rates'!AE234)</f>
        <v>0</v>
      </c>
      <c r="AE235" s="171">
        <f>$E235*(1+'Growth rates'!AF234)</f>
        <v>0</v>
      </c>
      <c r="AF235" s="171">
        <f>$E235*(1+'Growth rates'!AG234)</f>
        <v>0</v>
      </c>
      <c r="AG235" s="171">
        <f>$E235*(1+'Growth rates'!AH234)</f>
        <v>0</v>
      </c>
      <c r="AH235" s="171">
        <f>$E235*(1+'Growth rates'!AI234)</f>
        <v>0</v>
      </c>
      <c r="AI235" s="171">
        <f>$E235*(1+'Growth rates'!AJ234)</f>
        <v>0</v>
      </c>
      <c r="AJ235" s="171">
        <f>$E235*(1+'Growth rates'!AK234)</f>
        <v>0</v>
      </c>
    </row>
    <row r="236" spans="1:36" x14ac:dyDescent="0.25">
      <c r="A236" s="45" t="s">
        <v>1543</v>
      </c>
      <c r="B236" s="45" t="s">
        <v>599</v>
      </c>
      <c r="C236" s="45" t="s">
        <v>1161</v>
      </c>
      <c r="D236" s="46" t="s">
        <v>76</v>
      </c>
      <c r="E236" s="217">
        <f>'CARB heat data summary'!G141</f>
        <v>0</v>
      </c>
      <c r="F236" s="171">
        <f>$E236*(1+'Growth rates'!G235)</f>
        <v>0</v>
      </c>
      <c r="G236" s="171">
        <f>$E236*(1+'Growth rates'!H235)</f>
        <v>0</v>
      </c>
      <c r="H236" s="171">
        <f>$E236*(1+'Growth rates'!I235)</f>
        <v>0</v>
      </c>
      <c r="I236" s="171">
        <f>$E236*(1+'Growth rates'!J235)</f>
        <v>0</v>
      </c>
      <c r="J236" s="171">
        <f>$E236*(1+'Growth rates'!K235)</f>
        <v>0</v>
      </c>
      <c r="K236" s="171">
        <f>$E236*(1+'Growth rates'!L235)</f>
        <v>0</v>
      </c>
      <c r="L236" s="171">
        <f>$E236*(1+'Growth rates'!M235)</f>
        <v>0</v>
      </c>
      <c r="M236" s="171">
        <f>$E236*(1+'Growth rates'!N235)</f>
        <v>0</v>
      </c>
      <c r="N236" s="171">
        <f>$E236*(1+'Growth rates'!O235)</f>
        <v>0</v>
      </c>
      <c r="O236" s="171">
        <f>$E236*(1+'Growth rates'!P235)</f>
        <v>0</v>
      </c>
      <c r="P236" s="171">
        <f>$E236*(1+'Growth rates'!Q235)</f>
        <v>0</v>
      </c>
      <c r="Q236" s="171">
        <f>$E236*(1+'Growth rates'!R235)</f>
        <v>0</v>
      </c>
      <c r="R236" s="171">
        <f>$E236*(1+'Growth rates'!S235)</f>
        <v>0</v>
      </c>
      <c r="S236" s="171">
        <f>$E236*(1+'Growth rates'!T235)</f>
        <v>0</v>
      </c>
      <c r="T236" s="171">
        <f>$E236*(1+'Growth rates'!U235)</f>
        <v>0</v>
      </c>
      <c r="U236" s="171">
        <f>$E236*(1+'Growth rates'!V235)</f>
        <v>0</v>
      </c>
      <c r="V236" s="171">
        <f>$E236*(1+'Growth rates'!W235)</f>
        <v>0</v>
      </c>
      <c r="W236" s="171">
        <f>$E236*(1+'Growth rates'!X235)</f>
        <v>0</v>
      </c>
      <c r="X236" s="171">
        <f>$E236*(1+'Growth rates'!Y235)</f>
        <v>0</v>
      </c>
      <c r="Y236" s="171">
        <f>$E236*(1+'Growth rates'!Z235)</f>
        <v>0</v>
      </c>
      <c r="Z236" s="171">
        <f>$E236*(1+'Growth rates'!AA235)</f>
        <v>0</v>
      </c>
      <c r="AA236" s="171">
        <f>$E236*(1+'Growth rates'!AB235)</f>
        <v>0</v>
      </c>
      <c r="AB236" s="171">
        <f>$E236*(1+'Growth rates'!AC235)</f>
        <v>0</v>
      </c>
      <c r="AC236" s="171">
        <f>$E236*(1+'Growth rates'!AD235)</f>
        <v>0</v>
      </c>
      <c r="AD236" s="171">
        <f>$E236*(1+'Growth rates'!AE235)</f>
        <v>0</v>
      </c>
      <c r="AE236" s="171">
        <f>$E236*(1+'Growth rates'!AF235)</f>
        <v>0</v>
      </c>
      <c r="AF236" s="171">
        <f>$E236*(1+'Growth rates'!AG235)</f>
        <v>0</v>
      </c>
      <c r="AG236" s="171">
        <f>$E236*(1+'Growth rates'!AH235)</f>
        <v>0</v>
      </c>
      <c r="AH236" s="171">
        <f>$E236*(1+'Growth rates'!AI235)</f>
        <v>0</v>
      </c>
      <c r="AI236" s="171">
        <f>$E236*(1+'Growth rates'!AJ235)</f>
        <v>0</v>
      </c>
      <c r="AJ236" s="171">
        <f>$E236*(1+'Growth rates'!AK235)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1148</v>
      </c>
      <c r="C3">
        <f>SUMIFS(calcs!E:E,calcs!$C:$C,$B3)</f>
        <v>238944952168779.81</v>
      </c>
      <c r="D3" s="3">
        <f>SUMIFS(calcs!F:F,calcs!$C:$C,$B3)</f>
        <v>221465414037415.97</v>
      </c>
      <c r="E3" s="3">
        <f>SUMIFS(calcs!G:G,calcs!$C:$C,$B3)</f>
        <v>220942686613414.81</v>
      </c>
      <c r="F3" s="3">
        <f>SUMIFS(calcs!H:H,calcs!$C:$C,$B3)</f>
        <v>226284042017805.13</v>
      </c>
      <c r="G3" s="3">
        <f>SUMIFS(calcs!I:I,calcs!$C:$C,$B3)</f>
        <v>229665928870401.66</v>
      </c>
      <c r="H3" s="3">
        <f>SUMIFS(calcs!J:J,calcs!$C:$C,$B3)</f>
        <v>231852812171081.5</v>
      </c>
      <c r="I3" s="3">
        <f>SUMIFS(calcs!K:K,calcs!$C:$C,$B3)</f>
        <v>233980293015021.38</v>
      </c>
      <c r="J3" s="3">
        <f>SUMIFS(calcs!L:L,calcs!$C:$C,$B3)</f>
        <v>234945019079298.69</v>
      </c>
      <c r="K3" s="3">
        <f>SUMIFS(calcs!M:M,calcs!$C:$C,$B3)</f>
        <v>235641936359946.25</v>
      </c>
      <c r="L3" s="3">
        <f>SUMIFS(calcs!N:N,calcs!$C:$C,$B3)</f>
        <v>235612691794906.16</v>
      </c>
      <c r="M3" s="3">
        <f>SUMIFS(calcs!O:O,calcs!$C:$C,$B3)</f>
        <v>235655239063259.03</v>
      </c>
      <c r="N3" s="3">
        <f>SUMIFS(calcs!P:P,calcs!$C:$C,$B3)</f>
        <v>235835165338174.81</v>
      </c>
      <c r="O3" s="3">
        <f>SUMIFS(calcs!Q:Q,calcs!$C:$C,$B3)</f>
        <v>236224224811330.69</v>
      </c>
      <c r="P3" s="3">
        <f>SUMIFS(calcs!R:R,calcs!$C:$C,$B3)</f>
        <v>236231833678528.25</v>
      </c>
      <c r="Q3" s="3">
        <f>SUMIFS(calcs!S:S,calcs!$C:$C,$B3)</f>
        <v>236847882979858.97</v>
      </c>
      <c r="R3" s="3">
        <f>SUMIFS(calcs!T:T,calcs!$C:$C,$B3)</f>
        <v>237409199037094.09</v>
      </c>
      <c r="S3" s="3">
        <f>SUMIFS(calcs!U:U,calcs!$C:$C,$B3)</f>
        <v>238194226255342.53</v>
      </c>
      <c r="T3" s="3">
        <f>SUMIFS(calcs!V:V,calcs!$C:$C,$B3)</f>
        <v>239025884012672.91</v>
      </c>
      <c r="U3" s="3">
        <f>SUMIFS(calcs!W:W,calcs!$C:$C,$B3)</f>
        <v>239658864415471.91</v>
      </c>
      <c r="V3" s="3">
        <f>SUMIFS(calcs!X:X,calcs!$C:$C,$B3)</f>
        <v>240719624617415.69</v>
      </c>
      <c r="W3" s="3">
        <f>SUMIFS(calcs!Y:Y,calcs!$C:$C,$B3)</f>
        <v>241713348045454.97</v>
      </c>
      <c r="X3" s="3">
        <f>SUMIFS(calcs!Z:Z,calcs!$C:$C,$B3)</f>
        <v>242370311763858.53</v>
      </c>
      <c r="Y3" s="3">
        <f>SUMIFS(calcs!AA:AA,calcs!$C:$C,$B3)</f>
        <v>243160871958349.56</v>
      </c>
      <c r="Z3" s="3">
        <f>SUMIFS(calcs!AB:AB,calcs!$C:$C,$B3)</f>
        <v>244600829596525.59</v>
      </c>
      <c r="AA3" s="3">
        <f>SUMIFS(calcs!AC:AC,calcs!$C:$C,$B3)</f>
        <v>246175326072797.56</v>
      </c>
      <c r="AB3" s="3">
        <f>SUMIFS(calcs!AD:AD,calcs!$C:$C,$B3)</f>
        <v>247492991943317.88</v>
      </c>
      <c r="AC3" s="3">
        <f>SUMIFS(calcs!AE:AE,calcs!$C:$C,$B3)</f>
        <v>248689961826202.34</v>
      </c>
      <c r="AD3" s="3">
        <f>SUMIFS(calcs!AF:AF,calcs!$C:$C,$B3)</f>
        <v>250209098904188.28</v>
      </c>
      <c r="AE3" s="3">
        <f>SUMIFS(calcs!AG:AG,calcs!$C:$C,$B3)</f>
        <v>251604133112437.72</v>
      </c>
      <c r="AF3" s="3">
        <f>SUMIFS(calcs!AH:AH,calcs!$C:$C,$B3)</f>
        <v>252999167320687.56</v>
      </c>
      <c r="AG3" s="3">
        <f>SUMIFS(calcs!AI:AI,calcs!$C:$C,$B3)</f>
        <v>254394201528937.38</v>
      </c>
      <c r="AH3" s="3">
        <f>SUMIFS(calcs!AJ:AJ,calcs!$C:$C,$B3)</f>
        <v>255789235737186.91</v>
      </c>
    </row>
    <row r="4" spans="2:35" x14ac:dyDescent="0.2">
      <c r="B4" s="29" t="s">
        <v>1153</v>
      </c>
      <c r="C4" s="3">
        <f>SUMIFS(calcs!E:E,calcs!$C:$C,$B4)</f>
        <v>95635282225568.5</v>
      </c>
      <c r="D4" s="3">
        <f>SUMIFS(calcs!F:F,calcs!$C:$C,$B4)</f>
        <v>94240086453838.969</v>
      </c>
      <c r="E4" s="3">
        <f>SUMIFS(calcs!G:G,calcs!$C:$C,$B4)</f>
        <v>93309839354330.938</v>
      </c>
      <c r="F4" s="3">
        <f>SUMIFS(calcs!H:H,calcs!$C:$C,$B4)</f>
        <v>92403363166000.594</v>
      </c>
      <c r="G4" s="3">
        <f>SUMIFS(calcs!I:I,calcs!$C:$C,$B4)</f>
        <v>91493183007688.125</v>
      </c>
      <c r="H4" s="3">
        <f>SUMIFS(calcs!J:J,calcs!$C:$C,$B4)</f>
        <v>90575824413865.438</v>
      </c>
      <c r="I4" s="3">
        <f>SUMIFS(calcs!K:K,calcs!$C:$C,$B4)</f>
        <v>89659308079597.484</v>
      </c>
      <c r="J4" s="3">
        <f>SUMIFS(calcs!L:L,calcs!$C:$C,$B4)</f>
        <v>88741788372436.953</v>
      </c>
      <c r="K4" s="3">
        <f>SUMIFS(calcs!M:M,calcs!$C:$C,$B4)</f>
        <v>87824853265463.594</v>
      </c>
      <c r="L4" s="3">
        <f>SUMIFS(calcs!N:N,calcs!$C:$C,$B4)</f>
        <v>86906687534576.25</v>
      </c>
      <c r="M4" s="3">
        <f>SUMIFS(calcs!O:O,calcs!$C:$C,$B4)</f>
        <v>85989575733127.219</v>
      </c>
      <c r="N4" s="3">
        <f>SUMIFS(calcs!P:P,calcs!$C:$C,$B4)</f>
        <v>85074143900365.094</v>
      </c>
      <c r="O4" s="3">
        <f>SUMIFS(calcs!Q:Q,calcs!$C:$C,$B4)</f>
        <v>84161413310730.766</v>
      </c>
      <c r="P4" s="3">
        <f>SUMIFS(calcs!R:R,calcs!$C:$C,$B4)</f>
        <v>83247571327769.922</v>
      </c>
      <c r="Q4" s="3">
        <f>SUMIFS(calcs!S:S,calcs!$C:$C,$B4)</f>
        <v>82334881387956.328</v>
      </c>
      <c r="R4" s="3">
        <f>SUMIFS(calcs!T:T,calcs!$C:$C,$B4)</f>
        <v>81419420115501.672</v>
      </c>
      <c r="S4" s="3">
        <f>SUMIFS(calcs!U:U,calcs!$C:$C,$B4)</f>
        <v>80521800621787.781</v>
      </c>
      <c r="T4" s="3">
        <f>SUMIFS(calcs!V:V,calcs!$C:$C,$B4)</f>
        <v>80517134432400.844</v>
      </c>
      <c r="U4" s="3">
        <f>SUMIFS(calcs!W:W,calcs!$C:$C,$B4)</f>
        <v>80512150316192.797</v>
      </c>
      <c r="V4" s="3">
        <f>SUMIFS(calcs!X:X,calcs!$C:$C,$B4)</f>
        <v>80508154886938.375</v>
      </c>
      <c r="W4" s="3">
        <f>SUMIFS(calcs!Y:Y,calcs!$C:$C,$B4)</f>
        <v>80504526740638.781</v>
      </c>
      <c r="X4" s="3">
        <f>SUMIFS(calcs!Z:Z,calcs!$C:$C,$B4)</f>
        <v>80501617294166.844</v>
      </c>
      <c r="Y4" s="3">
        <f>SUMIFS(calcs!AA:AA,calcs!$C:$C,$B4)</f>
        <v>80499149475878.125</v>
      </c>
      <c r="Z4" s="3">
        <f>SUMIFS(calcs!AB:AB,calcs!$C:$C,$B4)</f>
        <v>80496635264784.625</v>
      </c>
      <c r="AA4" s="3">
        <f>SUMIFS(calcs!AC:AC,calcs!$C:$C,$B4)</f>
        <v>80494474332246.703</v>
      </c>
      <c r="AB4" s="3">
        <f>SUMIFS(calcs!AD:AD,calcs!$C:$C,$B4)</f>
        <v>80492567942703.828</v>
      </c>
      <c r="AC4" s="3">
        <f>SUMIFS(calcs!AE:AE,calcs!$C:$C,$B4)</f>
        <v>62944062666338.375</v>
      </c>
      <c r="AD4" s="3">
        <f>SUMIFS(calcs!AF:AF,calcs!$C:$C,$B4)</f>
        <v>66451105654042.656</v>
      </c>
      <c r="AE4" s="3">
        <f>SUMIFS(calcs!AG:AG,calcs!$C:$C,$B4)</f>
        <v>62939681559926.539</v>
      </c>
      <c r="AF4" s="3">
        <f>SUMIFS(calcs!AH:AH,calcs!$C:$C,$B4)</f>
        <v>59428257465810.398</v>
      </c>
      <c r="AG4" s="3">
        <f>SUMIFS(calcs!AI:AI,calcs!$C:$C,$B4)</f>
        <v>55916833371694.258</v>
      </c>
      <c r="AH4" s="3">
        <f>SUMIFS(calcs!AJ:AJ,calcs!$C:$C,$B4)</f>
        <v>52405409277578.133</v>
      </c>
    </row>
    <row r="5" spans="2:35" x14ac:dyDescent="0.2">
      <c r="B5" s="29" t="s">
        <v>1154</v>
      </c>
      <c r="C5" s="3">
        <f>SUMIFS(calcs!E:E,calcs!$C:$C,$B5)</f>
        <v>784451620810955.63</v>
      </c>
      <c r="D5" s="3">
        <f>SUMIFS(calcs!F:F,calcs!$C:$C,$B5)</f>
        <v>699919963985755.5</v>
      </c>
      <c r="E5" s="3">
        <f>SUMIFS(calcs!G:G,calcs!$C:$C,$B5)</f>
        <v>687606861386145.25</v>
      </c>
      <c r="F5" s="3">
        <f>SUMIFS(calcs!H:H,calcs!$C:$C,$B5)</f>
        <v>692964716415756.75</v>
      </c>
      <c r="G5" s="3">
        <f>SUMIFS(calcs!I:I,calcs!$C:$C,$B5)</f>
        <v>712293988985427.75</v>
      </c>
      <c r="H5" s="3">
        <f>SUMIFS(calcs!J:J,calcs!$C:$C,$B5)</f>
        <v>722497551937276.63</v>
      </c>
      <c r="I5" s="3">
        <f>SUMIFS(calcs!K:K,calcs!$C:$C,$B5)</f>
        <v>734691054842686.38</v>
      </c>
      <c r="J5" s="3">
        <f>SUMIFS(calcs!L:L,calcs!$C:$C,$B5)</f>
        <v>736704260082288</v>
      </c>
      <c r="K5" s="3">
        <f>SUMIFS(calcs!M:M,calcs!$C:$C,$B5)</f>
        <v>736962511463797</v>
      </c>
      <c r="L5" s="3">
        <f>SUMIFS(calcs!N:N,calcs!$C:$C,$B5)</f>
        <v>734261679118409.13</v>
      </c>
      <c r="M5" s="3">
        <f>SUMIFS(calcs!O:O,calcs!$C:$C,$B5)</f>
        <v>729029893350436.13</v>
      </c>
      <c r="N5" s="3">
        <f>SUMIFS(calcs!P:P,calcs!$C:$C,$B5)</f>
        <v>723330033398015.38</v>
      </c>
      <c r="O5" s="3">
        <f>SUMIFS(calcs!Q:Q,calcs!$C:$C,$B5)</f>
        <v>721857051706778.5</v>
      </c>
      <c r="P5" s="3">
        <f>SUMIFS(calcs!R:R,calcs!$C:$C,$B5)</f>
        <v>716845317190922.88</v>
      </c>
      <c r="Q5" s="3">
        <f>SUMIFS(calcs!S:S,calcs!$C:$C,$B5)</f>
        <v>718722398302676</v>
      </c>
      <c r="R5" s="3">
        <f>SUMIFS(calcs!T:T,calcs!$C:$C,$B5)</f>
        <v>719007838494157</v>
      </c>
      <c r="S5" s="3">
        <f>SUMIFS(calcs!U:U,calcs!$C:$C,$B5)</f>
        <v>718368948123856.25</v>
      </c>
      <c r="T5" s="3">
        <f>SUMIFS(calcs!V:V,calcs!$C:$C,$B5)</f>
        <v>718606705259467.88</v>
      </c>
      <c r="U5" s="3">
        <f>SUMIFS(calcs!W:W,calcs!$C:$C,$B5)</f>
        <v>718555970558209.63</v>
      </c>
      <c r="V5" s="3">
        <f>SUMIFS(calcs!X:X,calcs!$C:$C,$B5)</f>
        <v>721425149747877.25</v>
      </c>
      <c r="W5" s="3">
        <f>SUMIFS(calcs!Y:Y,calcs!$C:$C,$B5)</f>
        <v>723967690801433</v>
      </c>
      <c r="X5" s="3">
        <f>SUMIFS(calcs!Z:Z,calcs!$C:$C,$B5)</f>
        <v>722706250460209.63</v>
      </c>
      <c r="Y5" s="3">
        <f>SUMIFS(calcs!AA:AA,calcs!$C:$C,$B5)</f>
        <v>720822799773303</v>
      </c>
      <c r="Z5" s="3">
        <f>SUMIFS(calcs!AB:AB,calcs!$C:$C,$B5)</f>
        <v>722918838802949.75</v>
      </c>
      <c r="AA5" s="3">
        <f>SUMIFS(calcs!AC:AC,calcs!$C:$C,$B5)</f>
        <v>726825161856704.38</v>
      </c>
      <c r="AB5" s="3">
        <f>SUMIFS(calcs!AD:AD,calcs!$C:$C,$B5)</f>
        <v>730902503277068.25</v>
      </c>
      <c r="AC5" s="3">
        <f>SUMIFS(calcs!AE:AE,calcs!$C:$C,$B5)</f>
        <v>734006343661394.13</v>
      </c>
      <c r="AD5" s="3">
        <f>SUMIFS(calcs!AF:AF,calcs!$C:$C,$B5)</f>
        <v>737400355149375</v>
      </c>
      <c r="AE5" s="3">
        <f>SUMIFS(calcs!AG:AG,calcs!$C:$C,$B5)</f>
        <v>740835430374404.5</v>
      </c>
      <c r="AF5" s="3">
        <f>SUMIFS(calcs!AH:AH,calcs!$C:$C,$B5)</f>
        <v>744270505599434.75</v>
      </c>
      <c r="AG5" s="3">
        <f>SUMIFS(calcs!AI:AI,calcs!$C:$C,$B5)</f>
        <v>747705580824465.38</v>
      </c>
      <c r="AH5" s="3">
        <f>SUMIFS(calcs!AJ:AJ,calcs!$C:$C,$B5)</f>
        <v>751140656049494.88</v>
      </c>
    </row>
    <row r="6" spans="2:35" x14ac:dyDescent="0.2">
      <c r="B6" s="45" t="s">
        <v>1155</v>
      </c>
      <c r="C6" s="3">
        <f>SUMIFS(calcs!E:E,calcs!$C:$C,$B6)</f>
        <v>12619324690187.32</v>
      </c>
      <c r="D6" s="3">
        <f>SUMIFS(calcs!F:F,calcs!$C:$C,$B6)</f>
        <v>12619324690187.32</v>
      </c>
      <c r="E6" s="3">
        <f>SUMIFS(calcs!G:G,calcs!$C:$C,$B6)</f>
        <v>12579195989093.539</v>
      </c>
      <c r="F6" s="3">
        <f>SUMIFS(calcs!H:H,calcs!$C:$C,$B6)</f>
        <v>12539067287999.758</v>
      </c>
      <c r="G6" s="3">
        <f>SUMIFS(calcs!I:I,calcs!$C:$C,$B6)</f>
        <v>12498938586905.977</v>
      </c>
      <c r="H6" s="3">
        <f>SUMIFS(calcs!J:J,calcs!$C:$C,$B6)</f>
        <v>12458809885812.195</v>
      </c>
      <c r="I6" s="3">
        <f>SUMIFS(calcs!K:K,calcs!$C:$C,$B6)</f>
        <v>12418681184718.414</v>
      </c>
      <c r="J6" s="3">
        <f>SUMIFS(calcs!L:L,calcs!$C:$C,$B6)</f>
        <v>12378552483624.633</v>
      </c>
      <c r="K6" s="3">
        <f>SUMIFS(calcs!M:M,calcs!$C:$C,$B6)</f>
        <v>12338423782530.852</v>
      </c>
      <c r="L6" s="3">
        <f>SUMIFS(calcs!N:N,calcs!$C:$C,$B6)</f>
        <v>12298295081437.07</v>
      </c>
      <c r="M6" s="3">
        <f>SUMIFS(calcs!O:O,calcs!$C:$C,$B6)</f>
        <v>12258166380343.289</v>
      </c>
      <c r="N6" s="3">
        <f>SUMIFS(calcs!P:P,calcs!$C:$C,$B6)</f>
        <v>12218037679249.508</v>
      </c>
      <c r="O6" s="3">
        <f>SUMIFS(calcs!Q:Q,calcs!$C:$C,$B6)</f>
        <v>12177908978155.727</v>
      </c>
      <c r="P6" s="3">
        <f>SUMIFS(calcs!R:R,calcs!$C:$C,$B6)</f>
        <v>12137780277061.945</v>
      </c>
      <c r="Q6" s="3">
        <f>SUMIFS(calcs!S:S,calcs!$C:$C,$B6)</f>
        <v>12097651575968.164</v>
      </c>
      <c r="R6" s="3">
        <f>SUMIFS(calcs!T:T,calcs!$C:$C,$B6)</f>
        <v>12057522874874.383</v>
      </c>
      <c r="S6" s="3">
        <f>SUMIFS(calcs!U:U,calcs!$C:$C,$B6)</f>
        <v>12017394173780.602</v>
      </c>
      <c r="T6" s="3">
        <f>SUMIFS(calcs!V:V,calcs!$C:$C,$B6)</f>
        <v>12017394173780.602</v>
      </c>
      <c r="U6" s="3">
        <f>SUMIFS(calcs!W:W,calcs!$C:$C,$B6)</f>
        <v>12017394173780.602</v>
      </c>
      <c r="V6" s="3">
        <f>SUMIFS(calcs!X:X,calcs!$C:$C,$B6)</f>
        <v>12017394173780.602</v>
      </c>
      <c r="W6" s="3">
        <f>SUMIFS(calcs!Y:Y,calcs!$C:$C,$B6)</f>
        <v>12017394173780.602</v>
      </c>
      <c r="X6" s="3">
        <f>SUMIFS(calcs!Z:Z,calcs!$C:$C,$B6)</f>
        <v>12017394173780.602</v>
      </c>
      <c r="Y6" s="3">
        <f>SUMIFS(calcs!AA:AA,calcs!$C:$C,$B6)</f>
        <v>12017394173780.602</v>
      </c>
      <c r="Z6" s="3">
        <f>SUMIFS(calcs!AB:AB,calcs!$C:$C,$B6)</f>
        <v>12017394173780.602</v>
      </c>
      <c r="AA6" s="3">
        <f>SUMIFS(calcs!AC:AC,calcs!$C:$C,$B6)</f>
        <v>12017394173780.602</v>
      </c>
      <c r="AB6" s="3">
        <f>SUMIFS(calcs!AD:AD,calcs!$C:$C,$B6)</f>
        <v>12017394173780.602</v>
      </c>
      <c r="AC6" s="3">
        <f>SUMIFS(calcs!AE:AE,calcs!$C:$C,$B6)</f>
        <v>12017394173780.602</v>
      </c>
      <c r="AD6" s="3">
        <f>SUMIFS(calcs!AF:AF,calcs!$C:$C,$B6)</f>
        <v>12017394173780.602</v>
      </c>
      <c r="AE6" s="3">
        <f>SUMIFS(calcs!AG:AG,calcs!$C:$C,$B6)</f>
        <v>12017394173780.602</v>
      </c>
      <c r="AF6" s="3">
        <f>SUMIFS(calcs!AH:AH,calcs!$C:$C,$B6)</f>
        <v>12017394173780.602</v>
      </c>
      <c r="AG6" s="3">
        <f>SUMIFS(calcs!AI:AI,calcs!$C:$C,$B6)</f>
        <v>12017394173780.602</v>
      </c>
      <c r="AH6" s="3">
        <f>SUMIFS(calcs!AJ:AJ,calcs!$C:$C,$B6)</f>
        <v>12017394173780.602</v>
      </c>
    </row>
    <row r="7" spans="2:35" x14ac:dyDescent="0.2">
      <c r="B7" s="29" t="s">
        <v>1156</v>
      </c>
      <c r="C7" s="3">
        <f>SUMIFS(calcs!E:E,calcs!$C:$C,$B7)</f>
        <v>75667395410177.375</v>
      </c>
      <c r="D7" s="3">
        <f>SUMIFS(calcs!F:F,calcs!$C:$C,$B7)</f>
        <v>67802911415937</v>
      </c>
      <c r="E7" s="3">
        <f>SUMIFS(calcs!G:G,calcs!$C:$C,$B7)</f>
        <v>64952745514083.906</v>
      </c>
      <c r="F7" s="3">
        <f>SUMIFS(calcs!H:H,calcs!$C:$C,$B7)</f>
        <v>65911582574596.813</v>
      </c>
      <c r="G7" s="3">
        <f>SUMIFS(calcs!I:I,calcs!$C:$C,$B7)</f>
        <v>67145292649117.859</v>
      </c>
      <c r="H7" s="3">
        <f>SUMIFS(calcs!J:J,calcs!$C:$C,$B7)</f>
        <v>67567881036595.195</v>
      </c>
      <c r="I7" s="3">
        <f>SUMIFS(calcs!K:K,calcs!$C:$C,$B7)</f>
        <v>68312601114555.508</v>
      </c>
      <c r="J7" s="3">
        <f>SUMIFS(calcs!L:L,calcs!$C:$C,$B7)</f>
        <v>68617445773916.508</v>
      </c>
      <c r="K7" s="3">
        <f>SUMIFS(calcs!M:M,calcs!$C:$C,$B7)</f>
        <v>68674023491072.75</v>
      </c>
      <c r="L7" s="3">
        <f>SUMIFS(calcs!N:N,calcs!$C:$C,$B7)</f>
        <v>68682031051280.703</v>
      </c>
      <c r="M7" s="3">
        <f>SUMIFS(calcs!O:O,calcs!$C:$C,$B7)</f>
        <v>68720093482987.906</v>
      </c>
      <c r="N7" s="3">
        <f>SUMIFS(calcs!P:P,calcs!$C:$C,$B7)</f>
        <v>68948560981708.094</v>
      </c>
      <c r="O7" s="3">
        <f>SUMIFS(calcs!Q:Q,calcs!$C:$C,$B7)</f>
        <v>69137249787821.578</v>
      </c>
      <c r="P7" s="3">
        <f>SUMIFS(calcs!R:R,calcs!$C:$C,$B7)</f>
        <v>69242891611353.266</v>
      </c>
      <c r="Q7" s="3">
        <f>SUMIFS(calcs!S:S,calcs!$C:$C,$B7)</f>
        <v>69593645658873.945</v>
      </c>
      <c r="R7" s="3">
        <f>SUMIFS(calcs!T:T,calcs!$C:$C,$B7)</f>
        <v>69790806098815.938</v>
      </c>
      <c r="S7" s="3">
        <f>SUMIFS(calcs!U:U,calcs!$C:$C,$B7)</f>
        <v>69735603014808.406</v>
      </c>
      <c r="T7" s="3">
        <f>SUMIFS(calcs!V:V,calcs!$C:$C,$B7)</f>
        <v>69609400578689.5</v>
      </c>
      <c r="U7" s="3">
        <f>SUMIFS(calcs!W:W,calcs!$C:$C,$B7)</f>
        <v>69694543569091.398</v>
      </c>
      <c r="V7" s="3">
        <f>SUMIFS(calcs!X:X,calcs!$C:$C,$B7)</f>
        <v>69824160975824.859</v>
      </c>
      <c r="W7" s="3">
        <f>SUMIFS(calcs!Y:Y,calcs!$C:$C,$B7)</f>
        <v>70002467067010.352</v>
      </c>
      <c r="X7" s="3">
        <f>SUMIFS(calcs!Z:Z,calcs!$C:$C,$B7)</f>
        <v>70022995652327.422</v>
      </c>
      <c r="Y7" s="3">
        <f>SUMIFS(calcs!AA:AA,calcs!$C:$C,$B7)</f>
        <v>70241882224158.992</v>
      </c>
      <c r="Z7" s="3">
        <f>SUMIFS(calcs!AB:AB,calcs!$C:$C,$B7)</f>
        <v>70720765856542.047</v>
      </c>
      <c r="AA7" s="3">
        <f>SUMIFS(calcs!AC:AC,calcs!$C:$C,$B7)</f>
        <v>71470038962566.203</v>
      </c>
      <c r="AB7" s="3">
        <f>SUMIFS(calcs!AD:AD,calcs!$C:$C,$B7)</f>
        <v>72037904658957.406</v>
      </c>
      <c r="AC7" s="3">
        <f>SUMIFS(calcs!AE:AE,calcs!$C:$C,$B7)</f>
        <v>72310372158961.313</v>
      </c>
      <c r="AD7" s="3">
        <f>SUMIFS(calcs!AF:AF,calcs!$C:$C,$B7)</f>
        <v>72992428373843.344</v>
      </c>
      <c r="AE7" s="3">
        <f>SUMIFS(calcs!AG:AG,calcs!$C:$C,$B7)</f>
        <v>73537840241045.313</v>
      </c>
      <c r="AF7" s="3">
        <f>SUMIFS(calcs!AH:AH,calcs!$C:$C,$B7)</f>
        <v>74083252108247.266</v>
      </c>
      <c r="AG7" s="3">
        <f>SUMIFS(calcs!AI:AI,calcs!$C:$C,$B7)</f>
        <v>74628663975449.219</v>
      </c>
      <c r="AH7" s="3">
        <f>SUMIFS(calcs!AJ:AJ,calcs!$C:$C,$B7)</f>
        <v>75174075842651.172</v>
      </c>
    </row>
    <row r="8" spans="2:35" x14ac:dyDescent="0.2">
      <c r="B8" s="45" t="s">
        <v>1157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1159</v>
      </c>
      <c r="C9" s="3">
        <f>SUMIFS(calcs!E:E,calcs!$C:$C,$B9)</f>
        <v>489966024064812.25</v>
      </c>
      <c r="D9" s="3">
        <f>SUMIFS(calcs!F:F,calcs!$C:$C,$B9)</f>
        <v>455469064430386.88</v>
      </c>
      <c r="E9" s="3">
        <f>SUMIFS(calcs!G:G,calcs!$C:$C,$B9)</f>
        <v>483891736440622.63</v>
      </c>
      <c r="F9" s="3">
        <f>SUMIFS(calcs!H:H,calcs!$C:$C,$B9)</f>
        <v>453741633743548.13</v>
      </c>
      <c r="G9" s="3">
        <f>SUMIFS(calcs!I:I,calcs!$C:$C,$B9)</f>
        <v>462483017674477.75</v>
      </c>
      <c r="H9" s="3">
        <f>SUMIFS(calcs!J:J,calcs!$C:$C,$B9)</f>
        <v>458558065731653.44</v>
      </c>
      <c r="I9" s="3">
        <f>SUMIFS(calcs!K:K,calcs!$C:$C,$B9)</f>
        <v>454273284982602.56</v>
      </c>
      <c r="J9" s="3">
        <f>SUMIFS(calcs!L:L,calcs!$C:$C,$B9)</f>
        <v>444383105000412.13</v>
      </c>
      <c r="K9" s="3">
        <f>SUMIFS(calcs!M:M,calcs!$C:$C,$B9)</f>
        <v>441287732578375.06</v>
      </c>
      <c r="L9" s="3">
        <f>SUMIFS(calcs!N:N,calcs!$C:$C,$B9)</f>
        <v>424085211539475.13</v>
      </c>
      <c r="M9" s="3">
        <f>SUMIFS(calcs!O:O,calcs!$C:$C,$B9)</f>
        <v>414469285851077.44</v>
      </c>
      <c r="N9" s="3">
        <f>SUMIFS(calcs!P:P,calcs!$C:$C,$B9)</f>
        <v>404966722912772.38</v>
      </c>
      <c r="O9" s="3">
        <f>SUMIFS(calcs!Q:Q,calcs!$C:$C,$B9)</f>
        <v>397974936397058.88</v>
      </c>
      <c r="P9" s="3">
        <f>SUMIFS(calcs!R:R,calcs!$C:$C,$B9)</f>
        <v>387388614250805.81</v>
      </c>
      <c r="Q9" s="3">
        <f>SUMIFS(calcs!S:S,calcs!$C:$C,$B9)</f>
        <v>384954936813358.94</v>
      </c>
      <c r="R9" s="3">
        <f>SUMIFS(calcs!T:T,calcs!$C:$C,$B9)</f>
        <v>372996152248892</v>
      </c>
      <c r="S9" s="3">
        <f>SUMIFS(calcs!U:U,calcs!$C:$C,$B9)</f>
        <v>365654767393510</v>
      </c>
      <c r="T9" s="3">
        <f>SUMIFS(calcs!V:V,calcs!$C:$C,$B9)</f>
        <v>366445222669687.06</v>
      </c>
      <c r="U9" s="3">
        <f>SUMIFS(calcs!W:W,calcs!$C:$C,$B9)</f>
        <v>356696913066340.75</v>
      </c>
      <c r="V9" s="3">
        <f>SUMIFS(calcs!X:X,calcs!$C:$C,$B9)</f>
        <v>352028438136753.13</v>
      </c>
      <c r="W9" s="3">
        <f>SUMIFS(calcs!Y:Y,calcs!$C:$C,$B9)</f>
        <v>350849496873794.25</v>
      </c>
      <c r="X9" s="3">
        <f>SUMIFS(calcs!Z:Z,calcs!$C:$C,$B9)</f>
        <v>349301047460809.25</v>
      </c>
      <c r="Y9" s="3">
        <f>SUMIFS(calcs!AA:AA,calcs!$C:$C,$B9)</f>
        <v>344101016706011.38</v>
      </c>
      <c r="Z9" s="3">
        <f>SUMIFS(calcs!AB:AB,calcs!$C:$C,$B9)</f>
        <v>341525912272552.31</v>
      </c>
      <c r="AA9" s="3">
        <f>SUMIFS(calcs!AC:AC,calcs!$C:$C,$B9)</f>
        <v>339747435650488</v>
      </c>
      <c r="AB9" s="3">
        <f>SUMIFS(calcs!AD:AD,calcs!$C:$C,$B9)</f>
        <v>338509642062048.19</v>
      </c>
      <c r="AC9" s="3">
        <f>SUMIFS(calcs!AE:AE,calcs!$C:$C,$B9)</f>
        <v>335914675471075.75</v>
      </c>
      <c r="AD9" s="3">
        <f>SUMIFS(calcs!AF:AF,calcs!$C:$C,$B9)</f>
        <v>334143050628322.44</v>
      </c>
      <c r="AE9" s="3">
        <f>SUMIFS(calcs!AG:AG,calcs!$C:$C,$B9)</f>
        <v>332204155360284.69</v>
      </c>
      <c r="AF9" s="3">
        <f>SUMIFS(calcs!AH:AH,calcs!$C:$C,$B9)</f>
        <v>330265260092247.38</v>
      </c>
      <c r="AG9" s="3">
        <f>SUMIFS(calcs!AI:AI,calcs!$C:$C,$B9)</f>
        <v>328326364824210.06</v>
      </c>
      <c r="AH9" s="3">
        <f>SUMIFS(calcs!AJ:AJ,calcs!$C:$C,$B9)</f>
        <v>326387469556172.31</v>
      </c>
    </row>
    <row r="10" spans="2:35" x14ac:dyDescent="0.2">
      <c r="B10" s="45" t="s">
        <v>1160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1161</v>
      </c>
      <c r="C11" s="3">
        <f>SUMIFS(calcs!E:E,calcs!$C:$C,$B11)</f>
        <v>22089694145342.996</v>
      </c>
      <c r="D11" s="3">
        <f>SUMIFS(calcs!F:F,calcs!$C:$C,$B11)</f>
        <v>19285503680855.418</v>
      </c>
      <c r="E11" s="3">
        <f>SUMIFS(calcs!G:G,calcs!$C:$C,$B11)</f>
        <v>19102127823086.227</v>
      </c>
      <c r="F11" s="3">
        <f>SUMIFS(calcs!H:H,calcs!$C:$C,$B11)</f>
        <v>18221445719508.797</v>
      </c>
      <c r="G11" s="3">
        <f>SUMIFS(calcs!I:I,calcs!$C:$C,$B11)</f>
        <v>18928141341253.586</v>
      </c>
      <c r="H11" s="3">
        <f>SUMIFS(calcs!J:J,calcs!$C:$C,$B11)</f>
        <v>19267777452055.32</v>
      </c>
      <c r="I11" s="3">
        <f>SUMIFS(calcs!K:K,calcs!$C:$C,$B11)</f>
        <v>19750969340930.258</v>
      </c>
      <c r="J11" s="3">
        <f>SUMIFS(calcs!L:L,calcs!$C:$C,$B11)</f>
        <v>20044398908549.414</v>
      </c>
      <c r="K11" s="3">
        <f>SUMIFS(calcs!M:M,calcs!$C:$C,$B11)</f>
        <v>20226557376753.285</v>
      </c>
      <c r="L11" s="3">
        <f>SUMIFS(calcs!N:N,calcs!$C:$C,$B11)</f>
        <v>20378217651044.867</v>
      </c>
      <c r="M11" s="3">
        <f>SUMIFS(calcs!O:O,calcs!$C:$C,$B11)</f>
        <v>20557957379544.914</v>
      </c>
      <c r="N11" s="3">
        <f>SUMIFS(calcs!P:P,calcs!$C:$C,$B11)</f>
        <v>20830660838792.539</v>
      </c>
      <c r="O11" s="3">
        <f>SUMIFS(calcs!Q:Q,calcs!$C:$C,$B11)</f>
        <v>21074871554645.047</v>
      </c>
      <c r="P11" s="3">
        <f>SUMIFS(calcs!R:R,calcs!$C:$C,$B11)</f>
        <v>21283902008426.82</v>
      </c>
      <c r="Q11" s="3">
        <f>SUMIFS(calcs!S:S,calcs!$C:$C,$B11)</f>
        <v>21597437788182.359</v>
      </c>
      <c r="R11" s="3">
        <f>SUMIFS(calcs!T:T,calcs!$C:$C,$B11)</f>
        <v>21837571329634.844</v>
      </c>
      <c r="S11" s="3">
        <f>SUMIFS(calcs!U:U,calcs!$C:$C,$B11)</f>
        <v>21966116380979.977</v>
      </c>
      <c r="T11" s="3">
        <f>SUMIFS(calcs!V:V,calcs!$C:$C,$B11)</f>
        <v>22046899886173.902</v>
      </c>
      <c r="U11" s="3">
        <f>SUMIFS(calcs!W:W,calcs!$C:$C,$B11)</f>
        <v>22220743701807.797</v>
      </c>
      <c r="V11" s="3">
        <f>SUMIFS(calcs!X:X,calcs!$C:$C,$B11)</f>
        <v>22413845165248.762</v>
      </c>
      <c r="W11" s="3">
        <f>SUMIFS(calcs!Y:Y,calcs!$C:$C,$B11)</f>
        <v>22631927750610.105</v>
      </c>
      <c r="X11" s="3">
        <f>SUMIFS(calcs!Z:Z,calcs!$C:$C,$B11)</f>
        <v>22782745033151.699</v>
      </c>
      <c r="Y11" s="3">
        <f>SUMIFS(calcs!AA:AA,calcs!$C:$C,$B11)</f>
        <v>23028916853208.383</v>
      </c>
      <c r="Z11" s="3">
        <f>SUMIFS(calcs!AB:AB,calcs!$C:$C,$B11)</f>
        <v>23394530080886.875</v>
      </c>
      <c r="AA11" s="3">
        <f>SUMIFS(calcs!AC:AC,calcs!$C:$C,$B11)</f>
        <v>23884596049158.945</v>
      </c>
      <c r="AB11" s="3">
        <f>SUMIFS(calcs!AD:AD,calcs!$C:$C,$B11)</f>
        <v>24285423935238.938</v>
      </c>
      <c r="AC11" s="3">
        <f>SUMIFS(calcs!AE:AE,calcs!$C:$C,$B11)</f>
        <v>24547018112626.539</v>
      </c>
      <c r="AD11" s="3">
        <f>SUMIFS(calcs!AF:AF,calcs!$C:$C,$B11)</f>
        <v>25006225918180.504</v>
      </c>
      <c r="AE11" s="3">
        <f>SUMIFS(calcs!AG:AG,calcs!$C:$C,$B11)</f>
        <v>25398935555499.324</v>
      </c>
      <c r="AF11" s="3">
        <f>SUMIFS(calcs!AH:AH,calcs!$C:$C,$B11)</f>
        <v>25791645192818.141</v>
      </c>
      <c r="AG11" s="3">
        <f>SUMIFS(calcs!AI:AI,calcs!$C:$C,$B11)</f>
        <v>26184354830136.961</v>
      </c>
      <c r="AH11" s="3">
        <f>SUMIFS(calcs!AJ:AJ,calcs!$C:$C,$B11)</f>
        <v>26577064467455.785</v>
      </c>
    </row>
    <row r="12" spans="2:35" x14ac:dyDescent="0.2">
      <c r="B12"/>
      <c r="C12">
        <f>SUM(C4:C11)</f>
        <v>1483553499325846.8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196"/>
    </row>
    <row r="40" spans="2:33" x14ac:dyDescent="0.2">
      <c r="B40" s="7"/>
      <c r="C40" s="44"/>
      <c r="D40" s="44"/>
    </row>
    <row r="41" spans="2:33" ht="15" x14ac:dyDescent="0.25">
      <c r="B41" s="7"/>
      <c r="C41" s="204">
        <v>2020</v>
      </c>
      <c r="D41" s="204">
        <v>2021</v>
      </c>
      <c r="E41" s="204">
        <v>2022</v>
      </c>
      <c r="F41" s="204">
        <v>2023</v>
      </c>
      <c r="G41" s="204">
        <v>2024</v>
      </c>
      <c r="H41" s="204">
        <v>2025</v>
      </c>
      <c r="I41" s="204">
        <v>2026</v>
      </c>
      <c r="J41" s="204">
        <v>2027</v>
      </c>
      <c r="K41" s="204">
        <v>2028</v>
      </c>
      <c r="L41" s="204">
        <v>2029</v>
      </c>
      <c r="M41" s="204">
        <v>2030</v>
      </c>
      <c r="N41" s="204">
        <v>2031</v>
      </c>
      <c r="O41" s="204">
        <v>2032</v>
      </c>
      <c r="P41" s="204">
        <v>2033</v>
      </c>
      <c r="Q41" s="204">
        <v>2034</v>
      </c>
      <c r="R41" s="204">
        <v>2035</v>
      </c>
      <c r="S41" s="204">
        <v>2036</v>
      </c>
      <c r="T41" s="204">
        <v>2037</v>
      </c>
      <c r="U41" s="204">
        <v>2038</v>
      </c>
      <c r="V41" s="204">
        <v>2039</v>
      </c>
      <c r="W41" s="204">
        <v>2040</v>
      </c>
      <c r="X41" s="204">
        <v>2041</v>
      </c>
      <c r="Y41" s="204">
        <v>2042</v>
      </c>
      <c r="Z41" s="204">
        <v>2043</v>
      </c>
      <c r="AA41" s="204">
        <v>2044</v>
      </c>
      <c r="AB41" s="204">
        <v>2045</v>
      </c>
      <c r="AC41" s="204">
        <v>2046</v>
      </c>
      <c r="AD41" s="204">
        <v>2047</v>
      </c>
      <c r="AE41" s="204">
        <v>2048</v>
      </c>
      <c r="AF41" s="204">
        <v>2049</v>
      </c>
      <c r="AG41" s="204">
        <v>2050</v>
      </c>
    </row>
    <row r="42" spans="2:33" x14ac:dyDescent="0.2">
      <c r="B42" s="7" t="s">
        <v>52</v>
      </c>
      <c r="C42" s="362">
        <f>SUM('BIFUbC-electricity'!B2,'BIFUbC-coal'!B2,'BIFUbC-natural-gas'!B2,'BIFUbC-biomass'!B2,'BIFUbC-petroleum-diesel'!B2,'BIFUbC-heavy-or-residual-oil'!B2,'BIFUbC-LPG-propane-or-butane'!B2)</f>
        <v>101470827822177.22</v>
      </c>
      <c r="D42" s="362">
        <f>SUM('BIFUbC-electricity'!C2,'BIFUbC-coal'!C2,'BIFUbC-natural-gas'!C2,'BIFUbC-biomass'!C2,'BIFUbC-petroleum-diesel'!C2,'BIFUbC-heavy-or-residual-oil'!C2,'BIFUbC-LPG-propane-or-butane'!C2)</f>
        <v>101483668001075.81</v>
      </c>
      <c r="E42" s="362">
        <f>SUM('BIFUbC-electricity'!D2,'BIFUbC-coal'!D2,'BIFUbC-natural-gas'!D2,'BIFUbC-biomass'!D2,'BIFUbC-petroleum-diesel'!D2,'BIFUbC-heavy-or-residual-oil'!D2,'BIFUbC-LPG-propane-or-butane'!D2)</f>
        <v>101496508179974.41</v>
      </c>
      <c r="F42" s="362">
        <f>SUM('BIFUbC-electricity'!E2,'BIFUbC-coal'!E2,'BIFUbC-natural-gas'!E2,'BIFUbC-biomass'!E2,'BIFUbC-petroleum-diesel'!E2,'BIFUbC-heavy-or-residual-oil'!E2,'BIFUbC-LPG-propane-or-butane'!E2)</f>
        <v>101509348358873.03</v>
      </c>
      <c r="G42" s="362">
        <f>SUM('BIFUbC-electricity'!F2,'BIFUbC-coal'!F2,'BIFUbC-natural-gas'!F2,'BIFUbC-biomass'!F2,'BIFUbC-petroleum-diesel'!F2,'BIFUbC-heavy-or-residual-oil'!F2,'BIFUbC-LPG-propane-or-butane'!F2)</f>
        <v>101522188537771.66</v>
      </c>
      <c r="H42" s="362">
        <f>SUM('BIFUbC-electricity'!G2,'BIFUbC-coal'!G2,'BIFUbC-natural-gas'!G2,'BIFUbC-biomass'!G2,'BIFUbC-petroleum-diesel'!G2,'BIFUbC-heavy-or-residual-oil'!G2,'BIFUbC-LPG-propane-or-butane'!G2)</f>
        <v>101535028716670.2</v>
      </c>
      <c r="I42" s="362">
        <f>SUM('BIFUbC-electricity'!H2,'BIFUbC-coal'!H2,'BIFUbC-natural-gas'!H2,'BIFUbC-biomass'!H2,'BIFUbC-petroleum-diesel'!H2,'BIFUbC-heavy-or-residual-oil'!H2,'BIFUbC-LPG-propane-or-butane'!H2)</f>
        <v>101547868895568.86</v>
      </c>
      <c r="J42" s="362">
        <f>SUM('BIFUbC-electricity'!I2,'BIFUbC-coal'!I2,'BIFUbC-natural-gas'!I2,'BIFUbC-biomass'!I2,'BIFUbC-petroleum-diesel'!I2,'BIFUbC-heavy-or-residual-oil'!I2,'BIFUbC-LPG-propane-or-butane'!I2)</f>
        <v>101560709074467.48</v>
      </c>
      <c r="K42" s="362">
        <f>SUM('BIFUbC-electricity'!J2,'BIFUbC-coal'!J2,'BIFUbC-natural-gas'!J2,'BIFUbC-biomass'!J2,'BIFUbC-petroleum-diesel'!J2,'BIFUbC-heavy-or-residual-oil'!J2,'BIFUbC-LPG-propane-or-butane'!J2)</f>
        <v>101573549253366.09</v>
      </c>
      <c r="L42" s="362">
        <f>SUM('BIFUbC-electricity'!K2,'BIFUbC-coal'!K2,'BIFUbC-natural-gas'!K2,'BIFUbC-biomass'!K2,'BIFUbC-petroleum-diesel'!K2,'BIFUbC-heavy-or-residual-oil'!K2,'BIFUbC-LPG-propane-or-butane'!K2)</f>
        <v>101586389432264.72</v>
      </c>
      <c r="M42" s="362">
        <f>SUM('BIFUbC-electricity'!L2,'BIFUbC-coal'!L2,'BIFUbC-natural-gas'!L2,'BIFUbC-biomass'!L2,'BIFUbC-petroleum-diesel'!L2,'BIFUbC-heavy-or-residual-oil'!L2,'BIFUbC-LPG-propane-or-butane'!L2)</f>
        <v>101599229611163.2</v>
      </c>
      <c r="N42" s="362">
        <f>SUM('BIFUbC-electricity'!M2,'BIFUbC-coal'!M2,'BIFUbC-natural-gas'!M2,'BIFUbC-biomass'!M2,'BIFUbC-petroleum-diesel'!M2,'BIFUbC-heavy-or-residual-oil'!M2,'BIFUbC-LPG-propane-or-butane'!M2)</f>
        <v>101612069790061.83</v>
      </c>
      <c r="O42" s="362">
        <f>SUM('BIFUbC-electricity'!N2,'BIFUbC-coal'!N2,'BIFUbC-natural-gas'!N2,'BIFUbC-biomass'!N2,'BIFUbC-petroleum-diesel'!N2,'BIFUbC-heavy-or-residual-oil'!N2,'BIFUbC-LPG-propane-or-butane'!N2)</f>
        <v>101624909968960.45</v>
      </c>
      <c r="P42" s="362">
        <f>SUM('BIFUbC-electricity'!O2,'BIFUbC-coal'!O2,'BIFUbC-natural-gas'!O2,'BIFUbC-biomass'!O2,'BIFUbC-petroleum-diesel'!O2,'BIFUbC-heavy-or-residual-oil'!O2,'BIFUbC-LPG-propane-or-butane'!O2)</f>
        <v>101637750147859.08</v>
      </c>
      <c r="Q42" s="362">
        <f>SUM('BIFUbC-electricity'!P2,'BIFUbC-coal'!P2,'BIFUbC-natural-gas'!P2,'BIFUbC-biomass'!P2,'BIFUbC-petroleum-diesel'!P2,'BIFUbC-heavy-or-residual-oil'!P2,'BIFUbC-LPG-propane-or-butane'!P2)</f>
        <v>101650590326757.72</v>
      </c>
      <c r="R42" s="362">
        <f>SUM('BIFUbC-electricity'!Q2,'BIFUbC-coal'!Q2,'BIFUbC-natural-gas'!Q2,'BIFUbC-biomass'!Q2,'BIFUbC-petroleum-diesel'!Q2,'BIFUbC-heavy-or-residual-oil'!Q2,'BIFUbC-LPG-propane-or-butane'!Q2)</f>
        <v>101663430505656.25</v>
      </c>
      <c r="S42" s="362">
        <f>SUM('BIFUbC-electricity'!R2,'BIFUbC-coal'!R2,'BIFUbC-natural-gas'!R2,'BIFUbC-biomass'!R2,'BIFUbC-petroleum-diesel'!R2,'BIFUbC-heavy-or-residual-oil'!R2,'BIFUbC-LPG-propane-or-butane'!R2)</f>
        <v>101676270684554.88</v>
      </c>
      <c r="T42" s="362">
        <f>SUM('BIFUbC-electricity'!S2,'BIFUbC-coal'!S2,'BIFUbC-natural-gas'!S2,'BIFUbC-biomass'!S2,'BIFUbC-petroleum-diesel'!S2,'BIFUbC-heavy-or-residual-oil'!S2,'BIFUbC-LPG-propane-or-butane'!S2)</f>
        <v>101689110863453.5</v>
      </c>
      <c r="U42" s="362">
        <f>SUM('BIFUbC-electricity'!T2,'BIFUbC-coal'!T2,'BIFUbC-natural-gas'!T2,'BIFUbC-biomass'!T2,'BIFUbC-petroleum-diesel'!T2,'BIFUbC-heavy-or-residual-oil'!T2,'BIFUbC-LPG-propane-or-butane'!T2)</f>
        <v>101701951042352.14</v>
      </c>
      <c r="V42" s="362">
        <f>SUM('BIFUbC-electricity'!U2,'BIFUbC-coal'!U2,'BIFUbC-natural-gas'!U2,'BIFUbC-biomass'!U2,'BIFUbC-petroleum-diesel'!U2,'BIFUbC-heavy-or-residual-oil'!U2,'BIFUbC-LPG-propane-or-butane'!U2)</f>
        <v>101714791221249.98</v>
      </c>
      <c r="W42" s="362">
        <f>SUM('BIFUbC-electricity'!V2,'BIFUbC-coal'!V2,'BIFUbC-natural-gas'!V2,'BIFUbC-biomass'!V2,'BIFUbC-petroleum-diesel'!V2,'BIFUbC-heavy-or-residual-oil'!V2,'BIFUbC-LPG-propane-or-butane'!V2)</f>
        <v>101727631400148.94</v>
      </c>
      <c r="X42" s="362">
        <f>SUM('BIFUbC-electricity'!W2,'BIFUbC-coal'!W2,'BIFUbC-natural-gas'!W2,'BIFUbC-biomass'!W2,'BIFUbC-petroleum-diesel'!W2,'BIFUbC-heavy-or-residual-oil'!W2,'BIFUbC-LPG-propane-or-butane'!W2)</f>
        <v>101740471579047.86</v>
      </c>
      <c r="Y42" s="362">
        <f>SUM('BIFUbC-electricity'!X2,'BIFUbC-coal'!X2,'BIFUbC-natural-gas'!X2,'BIFUbC-biomass'!X2,'BIFUbC-petroleum-diesel'!X2,'BIFUbC-heavy-or-residual-oil'!X2,'BIFUbC-LPG-propane-or-butane'!X2)</f>
        <v>101753311757946.03</v>
      </c>
      <c r="Z42" s="362">
        <f>SUM('BIFUbC-electricity'!Y2,'BIFUbC-coal'!Y2,'BIFUbC-natural-gas'!Y2,'BIFUbC-biomass'!Y2,'BIFUbC-petroleum-diesel'!Y2,'BIFUbC-heavy-or-residual-oil'!Y2,'BIFUbC-LPG-propane-or-butane'!Y2)</f>
        <v>101766151936844.97</v>
      </c>
      <c r="AA42" s="362">
        <f>SUM('BIFUbC-electricity'!Z2,'BIFUbC-coal'!Z2,'BIFUbC-natural-gas'!Z2,'BIFUbC-biomass'!Z2,'BIFUbC-petroleum-diesel'!Z2,'BIFUbC-heavy-or-residual-oil'!Z2,'BIFUbC-LPG-propane-or-butane'!Z2)</f>
        <v>101781485005111.03</v>
      </c>
      <c r="AB42" s="362">
        <f>SUM('BIFUbC-electricity'!AA2,'BIFUbC-coal'!AA2,'BIFUbC-natural-gas'!AA2,'BIFUbC-biomass'!AA2,'BIFUbC-petroleum-diesel'!AA2,'BIFUbC-heavy-or-residual-oil'!AA2,'BIFUbC-LPG-propane-or-butane'!AA2)</f>
        <v>101821704108952.44</v>
      </c>
      <c r="AC42" s="362">
        <f>SUM('BIFUbC-electricity'!AB2,'BIFUbC-coal'!AB2,'BIFUbC-natural-gas'!AB2,'BIFUbC-biomass'!AB2,'BIFUbC-petroleum-diesel'!AB2,'BIFUbC-heavy-or-residual-oil'!AB2,'BIFUbC-LPG-propane-or-butane'!AB2)</f>
        <v>101829816369672.97</v>
      </c>
      <c r="AD42" s="362">
        <f>SUM('BIFUbC-electricity'!AC2,'BIFUbC-coal'!AC2,'BIFUbC-natural-gas'!AC2,'BIFUbC-biomass'!AC2,'BIFUbC-petroleum-diesel'!AC2,'BIFUbC-heavy-or-residual-oil'!AC2,'BIFUbC-LPG-propane-or-butane'!AC2)</f>
        <v>101848880200370.3</v>
      </c>
      <c r="AE42" s="362">
        <f>SUM('BIFUbC-electricity'!AD2,'BIFUbC-coal'!AD2,'BIFUbC-natural-gas'!AD2,'BIFUbC-biomass'!AD2,'BIFUbC-petroleum-diesel'!AD2,'BIFUbC-heavy-or-residual-oil'!AD2,'BIFUbC-LPG-propane-or-butane'!AD2)</f>
        <v>101867944031067.64</v>
      </c>
      <c r="AF42" s="362">
        <f>SUM('BIFUbC-electricity'!AE2,'BIFUbC-coal'!AE2,'BIFUbC-natural-gas'!AE2,'BIFUbC-biomass'!AE2,'BIFUbC-petroleum-diesel'!AE2,'BIFUbC-heavy-or-residual-oil'!AE2,'BIFUbC-LPG-propane-or-butane'!AE2)</f>
        <v>101887007861764.97</v>
      </c>
      <c r="AG42" s="362">
        <f>SUM('BIFUbC-electricity'!AF2,'BIFUbC-coal'!AF2,'BIFUbC-natural-gas'!AF2,'BIFUbC-biomass'!AF2,'BIFUbC-petroleum-diesel'!AF2,'BIFUbC-heavy-or-residual-oil'!AF2,'BIFUbC-LPG-propane-or-butane'!AF2)</f>
        <v>102098263550681.48</v>
      </c>
    </row>
    <row r="43" spans="2:33" x14ac:dyDescent="0.2">
      <c r="B43" s="7" t="s">
        <v>53</v>
      </c>
      <c r="C43" s="362">
        <f>SUM('BIFUbC-electricity'!B3,'BIFUbC-coal'!B3,'BIFUbC-natural-gas'!B3,'BIFUbC-biomass'!B3,'BIFUbC-petroleum-diesel'!B3,'BIFUbC-heavy-or-residual-oil'!B3,'BIFUbC-LPG-propane-or-butane'!B3)</f>
        <v>29815697.847747061</v>
      </c>
      <c r="D43" s="362">
        <f>SUM('BIFUbC-electricity'!C3,'BIFUbC-coal'!C3,'BIFUbC-natural-gas'!C3,'BIFUbC-biomass'!C3,'BIFUbC-petroleum-diesel'!C3,'BIFUbC-heavy-or-residual-oil'!C3,'BIFUbC-LPG-propane-or-butane'!C3)</f>
        <v>29765685.647522122</v>
      </c>
      <c r="E43" s="362">
        <f>SUM('BIFUbC-electricity'!D3,'BIFUbC-coal'!D3,'BIFUbC-natural-gas'!D3,'BIFUbC-biomass'!D3,'BIFUbC-petroleum-diesel'!D3,'BIFUbC-heavy-or-residual-oil'!D3,'BIFUbC-LPG-propane-or-butane'!D3)</f>
        <v>30247469.709816646</v>
      </c>
      <c r="F43" s="362">
        <f>SUM('BIFUbC-electricity'!E3,'BIFUbC-coal'!E3,'BIFUbC-natural-gas'!E3,'BIFUbC-biomass'!E3,'BIFUbC-petroleum-diesel'!E3,'BIFUbC-heavy-or-residual-oil'!E3,'BIFUbC-LPG-propane-or-butane'!E3)</f>
        <v>30888796.146404468</v>
      </c>
      <c r="G43" s="362">
        <f>SUM('BIFUbC-electricity'!F3,'BIFUbC-coal'!F3,'BIFUbC-natural-gas'!F3,'BIFUbC-biomass'!F3,'BIFUbC-petroleum-diesel'!F3,'BIFUbC-heavy-or-residual-oil'!F3,'BIFUbC-LPG-propane-or-butane'!F3)</f>
        <v>31514959.374163501</v>
      </c>
      <c r="H43" s="362">
        <f>SUM('BIFUbC-electricity'!G3,'BIFUbC-coal'!G3,'BIFUbC-natural-gas'!G3,'BIFUbC-biomass'!G3,'BIFUbC-petroleum-diesel'!G3,'BIFUbC-heavy-or-residual-oil'!G3,'BIFUbC-LPG-propane-or-butane'!G3)</f>
        <v>32058507.41164656</v>
      </c>
      <c r="I43" s="362">
        <f>SUM('BIFUbC-electricity'!H3,'BIFUbC-coal'!H3,'BIFUbC-natural-gas'!H3,'BIFUbC-biomass'!H3,'BIFUbC-petroleum-diesel'!H3,'BIFUbC-heavy-or-residual-oil'!H3,'BIFUbC-LPG-propane-or-butane'!H3)</f>
        <v>32354871.241453703</v>
      </c>
      <c r="J43" s="362">
        <f>SUM('BIFUbC-electricity'!I3,'BIFUbC-coal'!I3,'BIFUbC-natural-gas'!I3,'BIFUbC-biomass'!I3,'BIFUbC-petroleum-diesel'!I3,'BIFUbC-heavy-or-residual-oil'!I3,'BIFUbC-LPG-propane-or-butane'!I3)</f>
        <v>32504044.676559832</v>
      </c>
      <c r="K43" s="362">
        <f>SUM('BIFUbC-electricity'!J3,'BIFUbC-coal'!J3,'BIFUbC-natural-gas'!J3,'BIFUbC-biomass'!J3,'BIFUbC-petroleum-diesel'!J3,'BIFUbC-heavy-or-residual-oil'!J3,'BIFUbC-LPG-propane-or-butane'!J3)</f>
        <v>32538475.133491807</v>
      </c>
      <c r="L43" s="362">
        <f>SUM('BIFUbC-electricity'!K3,'BIFUbC-coal'!K3,'BIFUbC-natural-gas'!K3,'BIFUbC-biomass'!K3,'BIFUbC-petroleum-diesel'!K3,'BIFUbC-heavy-or-residual-oil'!K3,'BIFUbC-LPG-propane-or-butane'!K3)</f>
        <v>32569521.294391077</v>
      </c>
      <c r="M43" s="362">
        <f>SUM('BIFUbC-electricity'!L3,'BIFUbC-coal'!L3,'BIFUbC-natural-gas'!L3,'BIFUbC-biomass'!L3,'BIFUbC-petroleum-diesel'!L3,'BIFUbC-heavy-or-residual-oil'!L3,'BIFUbC-LPG-propane-or-butane'!L3)</f>
        <v>32656288.189125452</v>
      </c>
      <c r="N43" s="362">
        <f>SUM('BIFUbC-electricity'!M3,'BIFUbC-coal'!M3,'BIFUbC-natural-gas'!M3,'BIFUbC-biomass'!M3,'BIFUbC-petroleum-diesel'!M3,'BIFUbC-heavy-or-residual-oil'!M3,'BIFUbC-LPG-propane-or-butane'!M3)</f>
        <v>32777315.237445481</v>
      </c>
      <c r="O43" s="362">
        <f>SUM('BIFUbC-electricity'!N3,'BIFUbC-coal'!N3,'BIFUbC-natural-gas'!N3,'BIFUbC-biomass'!N3,'BIFUbC-petroleum-diesel'!N3,'BIFUbC-heavy-or-residual-oil'!N3,'BIFUbC-LPG-propane-or-butane'!N3)</f>
        <v>32813390.827307306</v>
      </c>
      <c r="P43" s="362">
        <f>SUM('BIFUbC-electricity'!O3,'BIFUbC-coal'!O3,'BIFUbC-natural-gas'!O3,'BIFUbC-biomass'!O3,'BIFUbC-petroleum-diesel'!O3,'BIFUbC-heavy-or-residual-oil'!O3,'BIFUbC-LPG-propane-or-butane'!O3)</f>
        <v>32894578.645973068</v>
      </c>
      <c r="Q43" s="362">
        <f>SUM('BIFUbC-electricity'!P3,'BIFUbC-coal'!P3,'BIFUbC-natural-gas'!P3,'BIFUbC-biomass'!P3,'BIFUbC-petroleum-diesel'!P3,'BIFUbC-heavy-or-residual-oil'!P3,'BIFUbC-LPG-propane-or-butane'!P3)</f>
        <v>33072146.039574929</v>
      </c>
      <c r="R43" s="362">
        <f>SUM('BIFUbC-electricity'!Q3,'BIFUbC-coal'!Q3,'BIFUbC-natural-gas'!Q3,'BIFUbC-biomass'!Q3,'BIFUbC-petroleum-diesel'!Q3,'BIFUbC-heavy-or-residual-oil'!Q3,'BIFUbC-LPG-propane-or-butane'!Q3)</f>
        <v>33319743.916535079</v>
      </c>
      <c r="S43" s="362">
        <f>SUM('BIFUbC-electricity'!R3,'BIFUbC-coal'!R3,'BIFUbC-natural-gas'!R3,'BIFUbC-biomass'!R3,'BIFUbC-petroleum-diesel'!R3,'BIFUbC-heavy-or-residual-oil'!R3,'BIFUbC-LPG-propane-or-butane'!R3)</f>
        <v>33496676.008914847</v>
      </c>
      <c r="T43" s="362">
        <f>SUM('BIFUbC-electricity'!S3,'BIFUbC-coal'!S3,'BIFUbC-natural-gas'!S3,'BIFUbC-biomass'!S3,'BIFUbC-petroleum-diesel'!S3,'BIFUbC-heavy-or-residual-oil'!S3,'BIFUbC-LPG-propane-or-butane'!S3)</f>
        <v>33692991.220819131</v>
      </c>
      <c r="U43" s="362">
        <f>SUM('BIFUbC-electricity'!T3,'BIFUbC-coal'!T3,'BIFUbC-natural-gas'!T3,'BIFUbC-biomass'!T3,'BIFUbC-petroleum-diesel'!T3,'BIFUbC-heavy-or-residual-oil'!T3,'BIFUbC-LPG-propane-or-butane'!T3)</f>
        <v>33964946.301839821</v>
      </c>
      <c r="V43" s="362">
        <f>SUM('BIFUbC-electricity'!U3,'BIFUbC-coal'!U3,'BIFUbC-natural-gas'!U3,'BIFUbC-biomass'!U3,'BIFUbC-petroleum-diesel'!U3,'BIFUbC-heavy-or-residual-oil'!U3,'BIFUbC-LPG-propane-or-butane'!U3)</f>
        <v>34182929.613269903</v>
      </c>
      <c r="W43" s="362">
        <f>SUM('BIFUbC-electricity'!V3,'BIFUbC-coal'!V3,'BIFUbC-natural-gas'!V3,'BIFUbC-biomass'!V3,'BIFUbC-petroleum-diesel'!V3,'BIFUbC-heavy-or-residual-oil'!V3,'BIFUbC-LPG-propane-or-butane'!V3)</f>
        <v>34337821.905562319</v>
      </c>
      <c r="X43" s="362">
        <f>SUM('BIFUbC-electricity'!W3,'BIFUbC-coal'!W3,'BIFUbC-natural-gas'!W3,'BIFUbC-biomass'!W3,'BIFUbC-petroleum-diesel'!W3,'BIFUbC-heavy-or-residual-oil'!W3,'BIFUbC-LPG-propane-or-butane'!W3)</f>
        <v>34595212.198965244</v>
      </c>
      <c r="Y43" s="362">
        <f>SUM('BIFUbC-electricity'!X3,'BIFUbC-coal'!X3,'BIFUbC-natural-gas'!X3,'BIFUbC-biomass'!X3,'BIFUbC-petroleum-diesel'!X3,'BIFUbC-heavy-or-residual-oil'!X3,'BIFUbC-LPG-propane-or-butane'!X3)</f>
        <v>35023288.61697109</v>
      </c>
      <c r="Z43" s="362">
        <f>SUM('BIFUbC-electricity'!Y3,'BIFUbC-coal'!Y3,'BIFUbC-natural-gas'!Y3,'BIFUbC-biomass'!Y3,'BIFUbC-petroleum-diesel'!Y3,'BIFUbC-heavy-or-residual-oil'!Y3,'BIFUbC-LPG-propane-or-butane'!Y3)</f>
        <v>35464871.377320886</v>
      </c>
      <c r="AA43" s="362">
        <f>SUM('BIFUbC-electricity'!Z3,'BIFUbC-coal'!Z3,'BIFUbC-natural-gas'!Z3,'BIFUbC-biomass'!Z3,'BIFUbC-petroleum-diesel'!Z3,'BIFUbC-heavy-or-residual-oil'!Z3,'BIFUbC-LPG-propane-or-butane'!Z3)</f>
        <v>35789860.379636616</v>
      </c>
      <c r="AB43" s="362">
        <f>SUM('BIFUbC-electricity'!AA3,'BIFUbC-coal'!AA3,'BIFUbC-natural-gas'!AA3,'BIFUbC-biomass'!AA3,'BIFUbC-petroleum-diesel'!AA3,'BIFUbC-heavy-or-residual-oil'!AA3,'BIFUbC-LPG-propane-or-butane'!AA3)</f>
        <v>36096371.820142627</v>
      </c>
      <c r="AC43" s="362">
        <f>SUM('BIFUbC-electricity'!AB3,'BIFUbC-coal'!AB3,'BIFUbC-natural-gas'!AB3,'BIFUbC-biomass'!AB3,'BIFUbC-petroleum-diesel'!AB3,'BIFUbC-heavy-or-residual-oil'!AB3,'BIFUbC-LPG-propane-or-butane'!AB3)</f>
        <v>36524588.180113435</v>
      </c>
      <c r="AD43" s="362">
        <f>SUM('BIFUbC-electricity'!AC3,'BIFUbC-coal'!AC3,'BIFUbC-natural-gas'!AC3,'BIFUbC-biomass'!AC3,'BIFUbC-petroleum-diesel'!AC3,'BIFUbC-heavy-or-residual-oil'!AC3,'BIFUbC-LPG-propane-or-butane'!AC3)</f>
        <v>36901477.280615389</v>
      </c>
      <c r="AE43" s="362">
        <f>SUM('BIFUbC-electricity'!AD3,'BIFUbC-coal'!AD3,'BIFUbC-natural-gas'!AD3,'BIFUbC-biomass'!AD3,'BIFUbC-petroleum-diesel'!AD3,'BIFUbC-heavy-or-residual-oil'!AD3,'BIFUbC-LPG-propane-or-butane'!AD3)</f>
        <v>37278366.381117463</v>
      </c>
      <c r="AF43" s="362">
        <f>SUM('BIFUbC-electricity'!AE3,'BIFUbC-coal'!AE3,'BIFUbC-natural-gas'!AE3,'BIFUbC-biomass'!AE3,'BIFUbC-petroleum-diesel'!AE3,'BIFUbC-heavy-or-residual-oil'!AE3,'BIFUbC-LPG-propane-or-butane'!AE3)</f>
        <v>37655255.481619537</v>
      </c>
      <c r="AG43" s="362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362">
        <f>SUM('BIFUbC-electricity'!B4,'BIFUbC-coal'!B4,'BIFUbC-natural-gas'!B4,'BIFUbC-biomass'!B4,'BIFUbC-petroleum-diesel'!B4,'BIFUbC-heavy-or-residual-oil'!B4,'BIFUbC-LPG-propane-or-butane'!B4)</f>
        <v>253739982160600.94</v>
      </c>
      <c r="D44" s="362">
        <f>SUM('BIFUbC-electricity'!C4,'BIFUbC-coal'!C4,'BIFUbC-natural-gas'!C4,'BIFUbC-biomass'!C4,'BIFUbC-petroleum-diesel'!C4,'BIFUbC-heavy-or-residual-oil'!C4,'BIFUbC-LPG-propane-or-butane'!C4)</f>
        <v>232706090912627.41</v>
      </c>
      <c r="E44" s="362">
        <f>SUM('BIFUbC-electricity'!D4,'BIFUbC-coal'!D4,'BIFUbC-natural-gas'!D4,'BIFUbC-biomass'!D4,'BIFUbC-petroleum-diesel'!D4,'BIFUbC-heavy-or-residual-oil'!D4,'BIFUbC-LPG-propane-or-butane'!D4)</f>
        <v>242368435791319.91</v>
      </c>
      <c r="F44" s="362">
        <f>SUM('BIFUbC-electricity'!E4,'BIFUbC-coal'!E4,'BIFUbC-natural-gas'!E4,'BIFUbC-biomass'!E4,'BIFUbC-petroleum-diesel'!E4,'BIFUbC-heavy-or-residual-oil'!E4,'BIFUbC-LPG-propane-or-butane'!E4)</f>
        <v>253562036911654.5</v>
      </c>
      <c r="G44" s="362">
        <f>SUM('BIFUbC-electricity'!F4,'BIFUbC-coal'!F4,'BIFUbC-natural-gas'!F4,'BIFUbC-biomass'!F4,'BIFUbC-petroleum-diesel'!F4,'BIFUbC-heavy-or-residual-oil'!F4,'BIFUbC-LPG-propane-or-butane'!F4)</f>
        <v>259077326884491.19</v>
      </c>
      <c r="H44" s="362">
        <f>SUM('BIFUbC-electricity'!G4,'BIFUbC-coal'!G4,'BIFUbC-natural-gas'!G4,'BIFUbC-biomass'!G4,'BIFUbC-petroleum-diesel'!G4,'BIFUbC-heavy-or-residual-oil'!G4,'BIFUbC-LPG-propane-or-butane'!G4)</f>
        <v>267795180042472.59</v>
      </c>
      <c r="I44" s="362">
        <f>SUM('BIFUbC-electricity'!H4,'BIFUbC-coal'!H4,'BIFUbC-natural-gas'!H4,'BIFUbC-biomass'!H4,'BIFUbC-petroleum-diesel'!H4,'BIFUbC-heavy-or-residual-oil'!H4,'BIFUbC-LPG-propane-or-butane'!H4)</f>
        <v>270123210001991.91</v>
      </c>
      <c r="J44" s="362">
        <f>SUM('BIFUbC-electricity'!I4,'BIFUbC-coal'!I4,'BIFUbC-natural-gas'!I4,'BIFUbC-biomass'!I4,'BIFUbC-petroleum-diesel'!I4,'BIFUbC-heavy-or-residual-oil'!I4,'BIFUbC-LPG-propane-or-butane'!I4)</f>
        <v>270093297162295.03</v>
      </c>
      <c r="K44" s="362">
        <f>SUM('BIFUbC-electricity'!J4,'BIFUbC-coal'!J4,'BIFUbC-natural-gas'!J4,'BIFUbC-biomass'!J4,'BIFUbC-petroleum-diesel'!J4,'BIFUbC-heavy-or-residual-oil'!J4,'BIFUbC-LPG-propane-or-butane'!J4)</f>
        <v>272645121380423.69</v>
      </c>
      <c r="L44" s="362">
        <f>SUM('BIFUbC-electricity'!K4,'BIFUbC-coal'!K4,'BIFUbC-natural-gas'!K4,'BIFUbC-biomass'!K4,'BIFUbC-petroleum-diesel'!K4,'BIFUbC-heavy-or-residual-oil'!K4,'BIFUbC-LPG-propane-or-butane'!K4)</f>
        <v>270116942933627.25</v>
      </c>
      <c r="M44" s="362">
        <f>SUM('BIFUbC-electricity'!L4,'BIFUbC-coal'!L4,'BIFUbC-natural-gas'!L4,'BIFUbC-biomass'!L4,'BIFUbC-petroleum-diesel'!L4,'BIFUbC-heavy-or-residual-oil'!L4,'BIFUbC-LPG-propane-or-butane'!L4)</f>
        <v>266421844624182.06</v>
      </c>
      <c r="N44" s="362">
        <f>SUM('BIFUbC-electricity'!M4,'BIFUbC-coal'!M4,'BIFUbC-natural-gas'!M4,'BIFUbC-biomass'!M4,'BIFUbC-petroleum-diesel'!M4,'BIFUbC-heavy-or-residual-oil'!M4,'BIFUbC-LPG-propane-or-butane'!M4)</f>
        <v>266093515348784.88</v>
      </c>
      <c r="O44" s="362">
        <f>SUM('BIFUbC-electricity'!N4,'BIFUbC-coal'!N4,'BIFUbC-natural-gas'!N4,'BIFUbC-biomass'!N4,'BIFUbC-petroleum-diesel'!N4,'BIFUbC-heavy-or-residual-oil'!N4,'BIFUbC-LPG-propane-or-butane'!N4)</f>
        <v>264064437717719.03</v>
      </c>
      <c r="P44" s="362">
        <f>SUM('BIFUbC-electricity'!O4,'BIFUbC-coal'!O4,'BIFUbC-natural-gas'!O4,'BIFUbC-biomass'!O4,'BIFUbC-petroleum-diesel'!O4,'BIFUbC-heavy-or-residual-oil'!O4,'BIFUbC-LPG-propane-or-butane'!O4)</f>
        <v>266361838909415.28</v>
      </c>
      <c r="Q44" s="362">
        <f>SUM('BIFUbC-electricity'!P4,'BIFUbC-coal'!P4,'BIFUbC-natural-gas'!P4,'BIFUbC-biomass'!P4,'BIFUbC-petroleum-diesel'!P4,'BIFUbC-heavy-or-residual-oil'!P4,'BIFUbC-LPG-propane-or-butane'!P4)</f>
        <v>268864464060166.81</v>
      </c>
      <c r="R44" s="362">
        <f>SUM('BIFUbC-electricity'!Q4,'BIFUbC-coal'!Q4,'BIFUbC-natural-gas'!Q4,'BIFUbC-biomass'!Q4,'BIFUbC-petroleum-diesel'!Q4,'BIFUbC-heavy-or-residual-oil'!Q4,'BIFUbC-LPG-propane-or-butane'!Q4)</f>
        <v>268121568911747.06</v>
      </c>
      <c r="S44" s="362">
        <f>SUM('BIFUbC-electricity'!R4,'BIFUbC-coal'!R4,'BIFUbC-natural-gas'!R4,'BIFUbC-biomass'!R4,'BIFUbC-petroleum-diesel'!R4,'BIFUbC-heavy-or-residual-oil'!R4,'BIFUbC-LPG-propane-or-butane'!R4)</f>
        <v>266448044768855.25</v>
      </c>
      <c r="T44" s="362">
        <f>SUM('BIFUbC-electricity'!S4,'BIFUbC-coal'!S4,'BIFUbC-natural-gas'!S4,'BIFUbC-biomass'!S4,'BIFUbC-petroleum-diesel'!S4,'BIFUbC-heavy-or-residual-oil'!S4,'BIFUbC-LPG-propane-or-butane'!S4)</f>
        <v>267579166850363.34</v>
      </c>
      <c r="U44" s="362">
        <f>SUM('BIFUbC-electricity'!T4,'BIFUbC-coal'!T4,'BIFUbC-natural-gas'!T4,'BIFUbC-biomass'!T4,'BIFUbC-petroleum-diesel'!T4,'BIFUbC-heavy-or-residual-oil'!T4,'BIFUbC-LPG-propane-or-butane'!T4)</f>
        <v>269385282902105.91</v>
      </c>
      <c r="V44" s="362">
        <f>SUM('BIFUbC-electricity'!U4,'BIFUbC-coal'!U4,'BIFUbC-natural-gas'!U4,'BIFUbC-biomass'!U4,'BIFUbC-petroleum-diesel'!U4,'BIFUbC-heavy-or-residual-oil'!U4,'BIFUbC-LPG-propane-or-butane'!U4)</f>
        <v>270352199880367.41</v>
      </c>
      <c r="W44" s="362">
        <f>SUM('BIFUbC-electricity'!V4,'BIFUbC-coal'!V4,'BIFUbC-natural-gas'!V4,'BIFUbC-biomass'!V4,'BIFUbC-petroleum-diesel'!V4,'BIFUbC-heavy-or-residual-oil'!V4,'BIFUbC-LPG-propane-or-butane'!V4)</f>
        <v>268070304214823.97</v>
      </c>
      <c r="X44" s="362">
        <f>SUM('BIFUbC-electricity'!W4,'BIFUbC-coal'!W4,'BIFUbC-natural-gas'!W4,'BIFUbC-biomass'!W4,'BIFUbC-petroleum-diesel'!W4,'BIFUbC-heavy-or-residual-oil'!W4,'BIFUbC-LPG-propane-or-butane'!W4)</f>
        <v>265116260326247.94</v>
      </c>
      <c r="Y44" s="362">
        <f>SUM('BIFUbC-electricity'!X4,'BIFUbC-coal'!X4,'BIFUbC-natural-gas'!X4,'BIFUbC-biomass'!X4,'BIFUbC-petroleum-diesel'!X4,'BIFUbC-heavy-or-residual-oil'!X4,'BIFUbC-LPG-propane-or-butane'!X4)</f>
        <v>263670308822196.41</v>
      </c>
      <c r="Z44" s="362">
        <f>SUM('BIFUbC-electricity'!Y4,'BIFUbC-coal'!Y4,'BIFUbC-natural-gas'!Y4,'BIFUbC-biomass'!Y4,'BIFUbC-petroleum-diesel'!Y4,'BIFUbC-heavy-or-residual-oil'!Y4,'BIFUbC-LPG-propane-or-butane'!Y4)</f>
        <v>263764187789386.34</v>
      </c>
      <c r="AA44" s="362">
        <f>SUM('BIFUbC-electricity'!Z4,'BIFUbC-coal'!Z4,'BIFUbC-natural-gas'!Z4,'BIFUbC-biomass'!Z4,'BIFUbC-petroleum-diesel'!Z4,'BIFUbC-heavy-or-residual-oil'!Z4,'BIFUbC-LPG-propane-or-butane'!Z4)</f>
        <v>265191736856375.56</v>
      </c>
      <c r="AB44" s="362">
        <f>SUM('BIFUbC-electricity'!AA4,'BIFUbC-coal'!AA4,'BIFUbC-natural-gas'!AA4,'BIFUbC-biomass'!AA4,'BIFUbC-petroleum-diesel'!AA4,'BIFUbC-heavy-or-residual-oil'!AA4,'BIFUbC-LPG-propane-or-butane'!AA4)</f>
        <v>266188997379689.91</v>
      </c>
      <c r="AC44" s="362">
        <f>SUM('BIFUbC-electricity'!AB4,'BIFUbC-coal'!AB4,'BIFUbC-natural-gas'!AB4,'BIFUbC-biomass'!AB4,'BIFUbC-petroleum-diesel'!AB4,'BIFUbC-heavy-or-residual-oil'!AB4,'BIFUbC-LPG-propane-or-butane'!AB4)</f>
        <v>265886368877098.16</v>
      </c>
      <c r="AD44" s="362">
        <f>SUM('BIFUbC-electricity'!AC4,'BIFUbC-coal'!AC4,'BIFUbC-natural-gas'!AC4,'BIFUbC-biomass'!AC4,'BIFUbC-petroleum-diesel'!AC4,'BIFUbC-heavy-or-residual-oil'!AC4,'BIFUbC-LPG-propane-or-butane'!AC4)</f>
        <v>266253059091204.59</v>
      </c>
      <c r="AE44" s="362">
        <f>SUM('BIFUbC-electricity'!AD4,'BIFUbC-coal'!AD4,'BIFUbC-natural-gas'!AD4,'BIFUbC-biomass'!AD4,'BIFUbC-petroleum-diesel'!AD4,'BIFUbC-heavy-or-residual-oil'!AD4,'BIFUbC-LPG-propane-or-butane'!AD4)</f>
        <v>266619749305310.88</v>
      </c>
      <c r="AF44" s="362">
        <f>SUM('BIFUbC-electricity'!AE4,'BIFUbC-coal'!AE4,'BIFUbC-natural-gas'!AE4,'BIFUbC-biomass'!AE4,'BIFUbC-petroleum-diesel'!AE4,'BIFUbC-heavy-or-residual-oil'!AE4,'BIFUbC-LPG-propane-or-butane'!AE4)</f>
        <v>266986439519417.16</v>
      </c>
      <c r="AG44" s="362">
        <f>SUM('BIFUbC-electricity'!AF4,'BIFUbC-coal'!AF4,'BIFUbC-natural-gas'!AF4,'BIFUbC-biomass'!AF4,'BIFUbC-petroleum-diesel'!AF4,'BIFUbC-heavy-or-residual-oil'!AF4,'BIFUbC-LPG-propane-or-butane'!AF4)</f>
        <v>267353129733523.53</v>
      </c>
    </row>
    <row r="45" spans="2:33" x14ac:dyDescent="0.2">
      <c r="B45" s="7" t="s">
        <v>55</v>
      </c>
      <c r="C45" s="362">
        <f>SUM('BIFUbC-electricity'!B5,'BIFUbC-coal'!B5,'BIFUbC-natural-gas'!B5,'BIFUbC-biomass'!B5,'BIFUbC-petroleum-diesel'!B5,'BIFUbC-heavy-or-residual-oil'!B5,'BIFUbC-LPG-propane-or-butane'!B5)</f>
        <v>21630161610619.258</v>
      </c>
      <c r="D45" s="362">
        <f>SUM('BIFUbC-electricity'!C5,'BIFUbC-coal'!C5,'BIFUbC-natural-gas'!C5,'BIFUbC-biomass'!C5,'BIFUbC-petroleum-diesel'!C5,'BIFUbC-heavy-or-residual-oil'!C5,'BIFUbC-LPG-propane-or-butane'!C5)</f>
        <v>21534512727366.82</v>
      </c>
      <c r="E45" s="362">
        <f>SUM('BIFUbC-electricity'!D5,'BIFUbC-coal'!D5,'BIFUbC-natural-gas'!D5,'BIFUbC-biomass'!D5,'BIFUbC-petroleum-diesel'!D5,'BIFUbC-heavy-or-residual-oil'!D5,'BIFUbC-LPG-propane-or-butane'!D5)</f>
        <v>22486563258580.074</v>
      </c>
      <c r="F45" s="362">
        <f>SUM('BIFUbC-electricity'!E5,'BIFUbC-coal'!E5,'BIFUbC-natural-gas'!E5,'BIFUbC-biomass'!E5,'BIFUbC-petroleum-diesel'!E5,'BIFUbC-heavy-or-residual-oil'!E5,'BIFUbC-LPG-propane-or-butane'!E5)</f>
        <v>22963337931770.391</v>
      </c>
      <c r="G45" s="362">
        <f>SUM('BIFUbC-electricity'!F5,'BIFUbC-coal'!F5,'BIFUbC-natural-gas'!F5,'BIFUbC-biomass'!F5,'BIFUbC-petroleum-diesel'!F5,'BIFUbC-heavy-or-residual-oil'!F5,'BIFUbC-LPG-propane-or-butane'!F5)</f>
        <v>23428839977603.68</v>
      </c>
      <c r="H45" s="362">
        <f>SUM('BIFUbC-electricity'!G5,'BIFUbC-coal'!G5,'BIFUbC-natural-gas'!G5,'BIFUbC-biomass'!G5,'BIFUbC-petroleum-diesel'!G5,'BIFUbC-heavy-or-residual-oil'!G5,'BIFUbC-LPG-propane-or-butane'!G5)</f>
        <v>23832924267833.523</v>
      </c>
      <c r="I45" s="362">
        <f>SUM('BIFUbC-electricity'!H5,'BIFUbC-coal'!H5,'BIFUbC-natural-gas'!H5,'BIFUbC-biomass'!H5,'BIFUbC-petroleum-diesel'!H5,'BIFUbC-heavy-or-residual-oil'!H5,'BIFUbC-LPG-propane-or-butane'!H5)</f>
        <v>24053246961614.105</v>
      </c>
      <c r="J45" s="362">
        <f>SUM('BIFUbC-electricity'!I5,'BIFUbC-coal'!I5,'BIFUbC-natural-gas'!I5,'BIFUbC-biomass'!I5,'BIFUbC-petroleum-diesel'!I5,'BIFUbC-heavy-or-residual-oil'!I5,'BIFUbC-LPG-propane-or-butane'!I5)</f>
        <v>24164145424103.516</v>
      </c>
      <c r="K45" s="362">
        <f>SUM('BIFUbC-electricity'!J5,'BIFUbC-coal'!J5,'BIFUbC-natural-gas'!J5,'BIFUbC-biomass'!J5,'BIFUbC-petroleum-diesel'!J5,'BIFUbC-heavy-or-residual-oil'!J5,'BIFUbC-LPG-propane-or-butane'!J5)</f>
        <v>24189741702246.789</v>
      </c>
      <c r="L45" s="362">
        <f>SUM('BIFUbC-electricity'!K5,'BIFUbC-coal'!K5,'BIFUbC-natural-gas'!K5,'BIFUbC-biomass'!K5,'BIFUbC-petroleum-diesel'!K5,'BIFUbC-heavy-or-residual-oil'!K5,'BIFUbC-LPG-propane-or-butane'!K5)</f>
        <v>24212822028227.602</v>
      </c>
      <c r="M45" s="362">
        <f>SUM('BIFUbC-electricity'!L5,'BIFUbC-coal'!L5,'BIFUbC-natural-gas'!L5,'BIFUbC-biomass'!L5,'BIFUbC-petroleum-diesel'!L5,'BIFUbC-heavy-or-residual-oil'!L5,'BIFUbC-LPG-propane-or-butane'!L5)</f>
        <v>24277326242494.555</v>
      </c>
      <c r="N45" s="362">
        <f>SUM('BIFUbC-electricity'!M5,'BIFUbC-coal'!M5,'BIFUbC-natural-gas'!M5,'BIFUbC-biomass'!M5,'BIFUbC-petroleum-diesel'!M5,'BIFUbC-heavy-or-residual-oil'!M5,'BIFUbC-LPG-propane-or-butane'!M5)</f>
        <v>24367300128051.148</v>
      </c>
      <c r="O45" s="362">
        <f>SUM('BIFUbC-electricity'!N5,'BIFUbC-coal'!N5,'BIFUbC-natural-gas'!N5,'BIFUbC-biomass'!N5,'BIFUbC-petroleum-diesel'!N5,'BIFUbC-heavy-or-residual-oil'!N5,'BIFUbC-LPG-propane-or-butane'!N5)</f>
        <v>24394119430336.633</v>
      </c>
      <c r="P45" s="362">
        <f>SUM('BIFUbC-electricity'!O5,'BIFUbC-coal'!O5,'BIFUbC-natural-gas'!O5,'BIFUbC-biomass'!O5,'BIFUbC-petroleum-diesel'!O5,'BIFUbC-heavy-or-residual-oil'!O5,'BIFUbC-LPG-propane-or-butane'!O5)</f>
        <v>24454476049841.277</v>
      </c>
      <c r="Q45" s="362">
        <f>SUM('BIFUbC-electricity'!P5,'BIFUbC-coal'!P5,'BIFUbC-natural-gas'!P5,'BIFUbC-biomass'!P5,'BIFUbC-petroleum-diesel'!P5,'BIFUbC-heavy-or-residual-oil'!P5,'BIFUbC-LPG-propane-or-butane'!P5)</f>
        <v>24586483138936.52</v>
      </c>
      <c r="R45" s="362">
        <f>SUM('BIFUbC-electricity'!Q5,'BIFUbC-coal'!Q5,'BIFUbC-natural-gas'!Q5,'BIFUbC-biomass'!Q5,'BIFUbC-petroleum-diesel'!Q5,'BIFUbC-heavy-or-residual-oil'!Q5,'BIFUbC-LPG-propane-or-butane'!Q5)</f>
        <v>24770552265259.102</v>
      </c>
      <c r="S45" s="362">
        <f>SUM('BIFUbC-electricity'!R5,'BIFUbC-coal'!R5,'BIFUbC-natural-gas'!R5,'BIFUbC-biomass'!R5,'BIFUbC-petroleum-diesel'!R5,'BIFUbC-heavy-or-residual-oil'!R5,'BIFUbC-LPG-propane-or-butane'!R5)</f>
        <v>24902087058943.984</v>
      </c>
      <c r="T45" s="362">
        <f>SUM('BIFUbC-electricity'!S5,'BIFUbC-coal'!S5,'BIFUbC-natural-gas'!S5,'BIFUbC-biomass'!S5,'BIFUbC-petroleum-diesel'!S5,'BIFUbC-heavy-or-residual-oil'!S5,'BIFUbC-LPG-propane-or-butane'!S5)</f>
        <v>25048031644506.277</v>
      </c>
      <c r="U45" s="362">
        <f>SUM('BIFUbC-electricity'!T5,'BIFUbC-coal'!T5,'BIFUbC-natural-gas'!T5,'BIFUbC-biomass'!T5,'BIFUbC-petroleum-diesel'!T5,'BIFUbC-heavy-or-residual-oil'!T5,'BIFUbC-LPG-propane-or-butane'!T5)</f>
        <v>25250208394876.883</v>
      </c>
      <c r="V45" s="362">
        <f>SUM('BIFUbC-electricity'!U5,'BIFUbC-coal'!U5,'BIFUbC-natural-gas'!U5,'BIFUbC-biomass'!U5,'BIFUbC-petroleum-diesel'!U5,'BIFUbC-heavy-or-residual-oil'!U5,'BIFUbC-LPG-propane-or-butane'!U5)</f>
        <v>25412261471342.859</v>
      </c>
      <c r="W45" s="362">
        <f>SUM('BIFUbC-electricity'!V5,'BIFUbC-coal'!V5,'BIFUbC-natural-gas'!V5,'BIFUbC-biomass'!V5,'BIFUbC-petroleum-diesel'!V5,'BIFUbC-heavy-or-residual-oil'!V5,'BIFUbC-LPG-propane-or-butane'!V5)</f>
        <v>25527411444623.75</v>
      </c>
      <c r="X45" s="362">
        <f>SUM('BIFUbC-electricity'!W5,'BIFUbC-coal'!W5,'BIFUbC-natural-gas'!W5,'BIFUbC-biomass'!W5,'BIFUbC-petroleum-diesel'!W5,'BIFUbC-heavy-or-residual-oil'!W5,'BIFUbC-LPG-propane-or-butane'!W5)</f>
        <v>25718760445722.871</v>
      </c>
      <c r="Y45" s="362">
        <f>SUM('BIFUbC-electricity'!X5,'BIFUbC-coal'!X5,'BIFUbC-natural-gas'!X5,'BIFUbC-biomass'!X5,'BIFUbC-petroleum-diesel'!X5,'BIFUbC-heavy-or-residual-oil'!X5,'BIFUbC-LPG-propane-or-butane'!X5)</f>
        <v>26037000865346.164</v>
      </c>
      <c r="Z45" s="362">
        <f>SUM('BIFUbC-electricity'!Y5,'BIFUbC-coal'!Y5,'BIFUbC-natural-gas'!Y5,'BIFUbC-biomass'!Y5,'BIFUbC-petroleum-diesel'!Y5,'BIFUbC-heavy-or-residual-oil'!Y5,'BIFUbC-LPG-propane-or-butane'!Y5)</f>
        <v>26365282165228.961</v>
      </c>
      <c r="AA45" s="362">
        <f>SUM('BIFUbC-electricity'!Z5,'BIFUbC-coal'!Z5,'BIFUbC-natural-gas'!Z5,'BIFUbC-biomass'!Z5,'BIFUbC-petroleum-diesel'!Z5,'BIFUbC-heavy-or-residual-oil'!Z5,'BIFUbC-LPG-propane-or-butane'!Z5)</f>
        <v>26606885374655.227</v>
      </c>
      <c r="AB45" s="362">
        <f>SUM('BIFUbC-electricity'!AA5,'BIFUbC-coal'!AA5,'BIFUbC-natural-gas'!AA5,'BIFUbC-biomass'!AA5,'BIFUbC-petroleum-diesel'!AA5,'BIFUbC-heavy-or-residual-oil'!AA5,'BIFUbC-LPG-propane-or-butane'!AA5)</f>
        <v>26834752001600.883</v>
      </c>
      <c r="AC45" s="362">
        <f>SUM('BIFUbC-electricity'!AB5,'BIFUbC-coal'!AB5,'BIFUbC-natural-gas'!AB5,'BIFUbC-biomass'!AB5,'BIFUbC-petroleum-diesel'!AB5,'BIFUbC-heavy-or-residual-oil'!AB5,'BIFUbC-LPG-propane-or-butane'!AB5)</f>
        <v>27153096456830.387</v>
      </c>
      <c r="AD45" s="362">
        <f>SUM('BIFUbC-electricity'!AC5,'BIFUbC-coal'!AC5,'BIFUbC-natural-gas'!AC5,'BIFUbC-biomass'!AC5,'BIFUbC-petroleum-diesel'!AC5,'BIFUbC-heavy-or-residual-oil'!AC5,'BIFUbC-LPG-propane-or-butane'!AC5)</f>
        <v>27433283218936.84</v>
      </c>
      <c r="AE45" s="362">
        <f>SUM('BIFUbC-electricity'!AD5,'BIFUbC-coal'!AD5,'BIFUbC-natural-gas'!AD5,'BIFUbC-biomass'!AD5,'BIFUbC-petroleum-diesel'!AD5,'BIFUbC-heavy-or-residual-oil'!AD5,'BIFUbC-LPG-propane-or-butane'!AD5)</f>
        <v>27713469981043.383</v>
      </c>
      <c r="AF45" s="362">
        <f>SUM('BIFUbC-electricity'!AE5,'BIFUbC-coal'!AE5,'BIFUbC-natural-gas'!AE5,'BIFUbC-biomass'!AE5,'BIFUbC-petroleum-diesel'!AE5,'BIFUbC-heavy-or-residual-oil'!AE5,'BIFUbC-LPG-propane-or-butane'!AE5)</f>
        <v>27993656743149.926</v>
      </c>
      <c r="AG45" s="362">
        <f>SUM('BIFUbC-electricity'!AF5,'BIFUbC-coal'!AF5,'BIFUbC-natural-gas'!AF5,'BIFUbC-biomass'!AF5,'BIFUbC-petroleum-diesel'!AF5,'BIFUbC-heavy-or-residual-oil'!AF5,'BIFUbC-LPG-propane-or-butane'!AF5)</f>
        <v>28273843505256.375</v>
      </c>
    </row>
    <row r="46" spans="2:33" x14ac:dyDescent="0.2">
      <c r="B46" s="7" t="s">
        <v>56</v>
      </c>
      <c r="C46" s="362">
        <f>SUM('BIFUbC-electricity'!B6,'BIFUbC-coal'!B6,'BIFUbC-natural-gas'!B6,'BIFUbC-biomass'!B6,'BIFUbC-petroleum-diesel'!B6,'BIFUbC-heavy-or-residual-oil'!B6,'BIFUbC-LPG-propane-or-butane'!B6)</f>
        <v>70694861221196.109</v>
      </c>
      <c r="D46" s="362">
        <f>SUM('BIFUbC-electricity'!C6,'BIFUbC-coal'!C6,'BIFUbC-natural-gas'!C6,'BIFUbC-biomass'!C6,'BIFUbC-petroleum-diesel'!C6,'BIFUbC-heavy-or-residual-oil'!C6,'BIFUbC-LPG-propane-or-butane'!C6)</f>
        <v>70535692046588.641</v>
      </c>
      <c r="E46" s="362">
        <f>SUM('BIFUbC-electricity'!D6,'BIFUbC-coal'!D6,'BIFUbC-natural-gas'!D6,'BIFUbC-biomass'!D6,'BIFUbC-petroleum-diesel'!D6,'BIFUbC-heavy-or-residual-oil'!D6,'BIFUbC-LPG-propane-or-butane'!D6)</f>
        <v>72089964228914.344</v>
      </c>
      <c r="F46" s="362">
        <f>SUM('BIFUbC-electricity'!E6,'BIFUbC-coal'!E6,'BIFUbC-natural-gas'!E6,'BIFUbC-biomass'!E6,'BIFUbC-petroleum-diesel'!E6,'BIFUbC-heavy-or-residual-oil'!E6,'BIFUbC-LPG-propane-or-butane'!E6)</f>
        <v>73618462325324.328</v>
      </c>
      <c r="G46" s="362">
        <f>SUM('BIFUbC-electricity'!F6,'BIFUbC-coal'!F6,'BIFUbC-natural-gas'!F6,'BIFUbC-biomass'!F6,'BIFUbC-petroleum-diesel'!F6,'BIFUbC-heavy-or-residual-oil'!F6,'BIFUbC-LPG-propane-or-butane'!F6)</f>
        <v>75110821359771.438</v>
      </c>
      <c r="H46" s="362">
        <f>SUM('BIFUbC-electricity'!G6,'BIFUbC-coal'!G6,'BIFUbC-natural-gas'!G6,'BIFUbC-biomass'!G6,'BIFUbC-petroleum-diesel'!G6,'BIFUbC-heavy-or-residual-oil'!G6,'BIFUbC-LPG-propane-or-butane'!G6)</f>
        <v>76406280416504.813</v>
      </c>
      <c r="I46" s="362">
        <f>SUM('BIFUbC-electricity'!H6,'BIFUbC-coal'!H6,'BIFUbC-natural-gas'!H6,'BIFUbC-biomass'!H6,'BIFUbC-petroleum-diesel'!H6,'BIFUbC-heavy-or-residual-oil'!H6,'BIFUbC-LPG-propane-or-butane'!H6)</f>
        <v>77112615792472.047</v>
      </c>
      <c r="J46" s="362">
        <f>SUM('BIFUbC-electricity'!I6,'BIFUbC-coal'!I6,'BIFUbC-natural-gas'!I6,'BIFUbC-biomass'!I6,'BIFUbC-petroleum-diesel'!I6,'BIFUbC-heavy-or-residual-oil'!I6,'BIFUbC-LPG-propane-or-butane'!I6)</f>
        <v>77468146608896.5</v>
      </c>
      <c r="K46" s="362">
        <f>SUM('BIFUbC-electricity'!J6,'BIFUbC-coal'!J6,'BIFUbC-natural-gas'!J6,'BIFUbC-biomass'!J6,'BIFUbC-petroleum-diesel'!J6,'BIFUbC-heavy-or-residual-oil'!J6,'BIFUbC-LPG-propane-or-butane'!J6)</f>
        <v>77550206048328.094</v>
      </c>
      <c r="L46" s="362">
        <f>SUM('BIFUbC-electricity'!K6,'BIFUbC-coal'!K6,'BIFUbC-natural-gas'!K6,'BIFUbC-biomass'!K6,'BIFUbC-petroleum-diesel'!K6,'BIFUbC-heavy-or-residual-oil'!K6,'BIFUbC-LPG-propane-or-butane'!K6)</f>
        <v>77624199564154.219</v>
      </c>
      <c r="M46" s="362">
        <f>SUM('BIFUbC-electricity'!L6,'BIFUbC-coal'!L6,'BIFUbC-natural-gas'!L6,'BIFUbC-biomass'!L6,'BIFUbC-petroleum-diesel'!L6,'BIFUbC-heavy-or-residual-oil'!L6,'BIFUbC-LPG-propane-or-butane'!L6)</f>
        <v>77830994459650.047</v>
      </c>
      <c r="N46" s="362">
        <f>SUM('BIFUbC-electricity'!M6,'BIFUbC-coal'!M6,'BIFUbC-natural-gas'!M6,'BIFUbC-biomass'!M6,'BIFUbC-petroleum-diesel'!M6,'BIFUbC-heavy-or-residual-oil'!M6,'BIFUbC-LPG-propane-or-butane'!M6)</f>
        <v>78119442904026.547</v>
      </c>
      <c r="O46" s="362">
        <f>SUM('BIFUbC-electricity'!N6,'BIFUbC-coal'!N6,'BIFUbC-natural-gas'!N6,'BIFUbC-biomass'!N6,'BIFUbC-petroleum-diesel'!N6,'BIFUbC-heavy-or-residual-oil'!N6,'BIFUbC-LPG-propane-or-butane'!N6)</f>
        <v>78205423252387.125</v>
      </c>
      <c r="P46" s="362">
        <f>SUM('BIFUbC-electricity'!O6,'BIFUbC-coal'!O6,'BIFUbC-natural-gas'!O6,'BIFUbC-biomass'!O6,'BIFUbC-petroleum-diesel'!O6,'BIFUbC-heavy-or-residual-oil'!O6,'BIFUbC-LPG-propane-or-butane'!O6)</f>
        <v>78398921320145.797</v>
      </c>
      <c r="Q46" s="362">
        <f>SUM('BIFUbC-electricity'!P6,'BIFUbC-coal'!P6,'BIFUbC-natural-gas'!P6,'BIFUbC-biomass'!P6,'BIFUbC-petroleum-diesel'!P6,'BIFUbC-heavy-or-residual-oil'!P6,'BIFUbC-LPG-propane-or-butane'!P6)</f>
        <v>78822124555847.359</v>
      </c>
      <c r="R46" s="362">
        <f>SUM('BIFUbC-electricity'!Q6,'BIFUbC-coal'!Q6,'BIFUbC-natural-gas'!Q6,'BIFUbC-biomass'!Q6,'BIFUbC-petroleum-diesel'!Q6,'BIFUbC-heavy-or-residual-oil'!Q6,'BIFUbC-LPG-propane-or-butane'!Q6)</f>
        <v>79412234150615.203</v>
      </c>
      <c r="S46" s="362">
        <f>SUM('BIFUbC-electricity'!R6,'BIFUbC-coal'!R6,'BIFUbC-natural-gas'!R6,'BIFUbC-biomass'!R6,'BIFUbC-petroleum-diesel'!R6,'BIFUbC-heavy-or-residual-oil'!R6,'BIFUbC-LPG-propane-or-butane'!R6)</f>
        <v>79833923248347.063</v>
      </c>
      <c r="T46" s="362">
        <f>SUM('BIFUbC-electricity'!S6,'BIFUbC-coal'!S6,'BIFUbC-natural-gas'!S6,'BIFUbC-biomass'!S6,'BIFUbC-petroleum-diesel'!S6,'BIFUbC-heavy-or-residual-oil'!S6,'BIFUbC-LPG-propane-or-butane'!S6)</f>
        <v>80301808884386.844</v>
      </c>
      <c r="U46" s="362">
        <f>SUM('BIFUbC-electricity'!T6,'BIFUbC-coal'!T6,'BIFUbC-natural-gas'!T6,'BIFUbC-biomass'!T6,'BIFUbC-petroleum-diesel'!T6,'BIFUbC-heavy-or-residual-oil'!T6,'BIFUbC-LPG-propane-or-butane'!T6)</f>
        <v>80949969945485.141</v>
      </c>
      <c r="V46" s="362">
        <f>SUM('BIFUbC-electricity'!U6,'BIFUbC-coal'!U6,'BIFUbC-natural-gas'!U6,'BIFUbC-biomass'!U6,'BIFUbC-petroleum-diesel'!U6,'BIFUbC-heavy-or-residual-oil'!U6,'BIFUbC-LPG-propane-or-butane'!U6)</f>
        <v>81469498001030.047</v>
      </c>
      <c r="W46" s="362">
        <f>SUM('BIFUbC-electricity'!V6,'BIFUbC-coal'!V6,'BIFUbC-natural-gas'!V6,'BIFUbC-biomass'!V6,'BIFUbC-petroleum-diesel'!V6,'BIFUbC-heavy-or-residual-oil'!V6,'BIFUbC-LPG-propane-or-butane'!V6)</f>
        <v>81838658790934.766</v>
      </c>
      <c r="X46" s="362">
        <f>SUM('BIFUbC-electricity'!W6,'BIFUbC-coal'!W6,'BIFUbC-natural-gas'!W6,'BIFUbC-biomass'!W6,'BIFUbC-petroleum-diesel'!W6,'BIFUbC-heavy-or-residual-oil'!W6,'BIFUbC-LPG-propane-or-butane'!W6)</f>
        <v>82452107030483.359</v>
      </c>
      <c r="Y46" s="362">
        <f>SUM('BIFUbC-electricity'!X6,'BIFUbC-coal'!X6,'BIFUbC-natural-gas'!X6,'BIFUbC-biomass'!X6,'BIFUbC-petroleum-diesel'!X6,'BIFUbC-heavy-or-residual-oil'!X6,'BIFUbC-LPG-propane-or-butane'!X6)</f>
        <v>83472358111229.719</v>
      </c>
      <c r="Z46" s="362">
        <f>SUM('BIFUbC-electricity'!Y6,'BIFUbC-coal'!Y6,'BIFUbC-natural-gas'!Y6,'BIFUbC-biomass'!Y6,'BIFUbC-petroleum-diesel'!Y6,'BIFUbC-heavy-or-residual-oil'!Y6,'BIFUbC-LPG-propane-or-butane'!Y6)</f>
        <v>84524799379974.625</v>
      </c>
      <c r="AA46" s="362">
        <f>SUM('BIFUbC-electricity'!Z6,'BIFUbC-coal'!Z6,'BIFUbC-natural-gas'!Z6,'BIFUbC-biomass'!Z6,'BIFUbC-petroleum-diesel'!Z6,'BIFUbC-heavy-or-residual-oil'!Z6,'BIFUbC-LPG-propane-or-butane'!Z6)</f>
        <v>85299358236516.844</v>
      </c>
      <c r="AB46" s="362">
        <f>SUM('BIFUbC-electricity'!AA6,'BIFUbC-coal'!AA6,'BIFUbC-natural-gas'!AA6,'BIFUbC-biomass'!AA6,'BIFUbC-petroleum-diesel'!AA6,'BIFUbC-heavy-or-residual-oil'!AA6,'BIFUbC-LPG-propane-or-butane'!AA6)</f>
        <v>86029878805470.75</v>
      </c>
      <c r="AC46" s="362">
        <f>SUM('BIFUbC-electricity'!AB6,'BIFUbC-coal'!AB6,'BIFUbC-natural-gas'!AB6,'BIFUbC-biomass'!AB6,'BIFUbC-petroleum-diesel'!AB6,'BIFUbC-heavy-or-residual-oil'!AB6,'BIFUbC-LPG-propane-or-butane'!AB6)</f>
        <v>87050463415313.781</v>
      </c>
      <c r="AD46" s="362">
        <f>SUM('BIFUbC-electricity'!AC6,'BIFUbC-coal'!AC6,'BIFUbC-natural-gas'!AC6,'BIFUbC-biomass'!AC6,'BIFUbC-petroleum-diesel'!AC6,'BIFUbC-heavy-or-residual-oil'!AC6,'BIFUbC-LPG-propane-or-butane'!AC6)</f>
        <v>87948717782839.781</v>
      </c>
      <c r="AE46" s="362">
        <f>SUM('BIFUbC-electricity'!AD6,'BIFUbC-coal'!AD6,'BIFUbC-natural-gas'!AD6,'BIFUbC-biomass'!AD6,'BIFUbC-petroleum-diesel'!AD6,'BIFUbC-heavy-or-residual-oil'!AD6,'BIFUbC-LPG-propane-or-butane'!AD6)</f>
        <v>88846972150366.094</v>
      </c>
      <c r="AF46" s="362">
        <f>SUM('BIFUbC-electricity'!AE6,'BIFUbC-coal'!AE6,'BIFUbC-natural-gas'!AE6,'BIFUbC-biomass'!AE6,'BIFUbC-petroleum-diesel'!AE6,'BIFUbC-heavy-or-residual-oil'!AE6,'BIFUbC-LPG-propane-or-butane'!AE6)</f>
        <v>89745226517892.375</v>
      </c>
      <c r="AG46" s="362">
        <f>SUM('BIFUbC-electricity'!AF6,'BIFUbC-coal'!AF6,'BIFUbC-natural-gas'!AF6,'BIFUbC-biomass'!AF6,'BIFUbC-petroleum-diesel'!AF6,'BIFUbC-heavy-or-residual-oil'!AF6,'BIFUbC-LPG-propane-or-butane'!AF6)</f>
        <v>90643480885418.391</v>
      </c>
    </row>
    <row r="47" spans="2:33" x14ac:dyDescent="0.2">
      <c r="B47" s="7" t="s">
        <v>57</v>
      </c>
      <c r="C47" s="362">
        <f>SUM('BIFUbC-electricity'!B7,'BIFUbC-coal'!B7,'BIFUbC-natural-gas'!B7,'BIFUbC-biomass'!B7,'BIFUbC-petroleum-diesel'!B7,'BIFUbC-heavy-or-residual-oil'!B7,'BIFUbC-LPG-propane-or-butane'!B7)</f>
        <v>3854280033894.5229</v>
      </c>
      <c r="D47" s="362">
        <f>SUM('BIFUbC-electricity'!C7,'BIFUbC-coal'!C7,'BIFUbC-natural-gas'!C7,'BIFUbC-biomass'!C7,'BIFUbC-petroleum-diesel'!C7,'BIFUbC-heavy-or-residual-oil'!C7,'BIFUbC-LPG-propane-or-butane'!C7)</f>
        <v>3845099816209.8208</v>
      </c>
      <c r="E47" s="362">
        <f>SUM('BIFUbC-electricity'!D7,'BIFUbC-coal'!D7,'BIFUbC-natural-gas'!D7,'BIFUbC-biomass'!D7,'BIFUbC-petroleum-diesel'!D7,'BIFUbC-heavy-or-residual-oil'!D7,'BIFUbC-LPG-propane-or-butane'!D7)</f>
        <v>3934936891631.0405</v>
      </c>
      <c r="F47" s="362">
        <f>SUM('BIFUbC-electricity'!E7,'BIFUbC-coal'!E7,'BIFUbC-natural-gas'!E7,'BIFUbC-biomass'!E7,'BIFUbC-petroleum-diesel'!E7,'BIFUbC-heavy-or-residual-oil'!E7,'BIFUbC-LPG-propane-or-butane'!E7)</f>
        <v>4018367971292.1826</v>
      </c>
      <c r="G47" s="362">
        <f>SUM('BIFUbC-electricity'!F7,'BIFUbC-coal'!F7,'BIFUbC-natural-gas'!F7,'BIFUbC-biomass'!F7,'BIFUbC-petroleum-diesel'!F7,'BIFUbC-heavy-or-residual-oil'!F7,'BIFUbC-LPG-propane-or-butane'!F7)</f>
        <v>4099826447281.4043</v>
      </c>
      <c r="H47" s="362">
        <f>SUM('BIFUbC-electricity'!G7,'BIFUbC-coal'!G7,'BIFUbC-natural-gas'!G7,'BIFUbC-biomass'!G7,'BIFUbC-petroleum-diesel'!G7,'BIFUbC-heavy-or-residual-oil'!G7,'BIFUbC-LPG-propane-or-butane'!G7)</f>
        <v>4170537394199.7705</v>
      </c>
      <c r="I47" s="362">
        <f>SUM('BIFUbC-electricity'!H7,'BIFUbC-coal'!H7,'BIFUbC-natural-gas'!H7,'BIFUbC-biomass'!H7,'BIFUbC-petroleum-diesel'!H7,'BIFUbC-heavy-or-residual-oil'!H7,'BIFUbC-LPG-propane-or-butane'!H7)</f>
        <v>4209091791590.3965</v>
      </c>
      <c r="J47" s="362">
        <f>SUM('BIFUbC-electricity'!I7,'BIFUbC-coal'!I7,'BIFUbC-natural-gas'!I7,'BIFUbC-biomass'!I7,'BIFUbC-petroleum-diesel'!I7,'BIFUbC-heavy-or-residual-oil'!I7,'BIFUbC-LPG-propane-or-butane'!I7)</f>
        <v>4228497978576.6729</v>
      </c>
      <c r="K47" s="362">
        <f>SUM('BIFUbC-electricity'!J7,'BIFUbC-coal'!J7,'BIFUbC-natural-gas'!J7,'BIFUbC-biomass'!J7,'BIFUbC-petroleum-diesel'!J7,'BIFUbC-heavy-or-residual-oil'!J7,'BIFUbC-LPG-propane-or-butane'!J7)</f>
        <v>4232977086299.6367</v>
      </c>
      <c r="L47" s="362">
        <f>SUM('BIFUbC-electricity'!K7,'BIFUbC-coal'!K7,'BIFUbC-natural-gas'!K7,'BIFUbC-biomass'!K7,'BIFUbC-petroleum-diesel'!K7,'BIFUbC-heavy-or-residual-oil'!K7,'BIFUbC-LPG-propane-or-butane'!K7)</f>
        <v>4237015926078.2383</v>
      </c>
      <c r="M47" s="362">
        <f>SUM('BIFUbC-electricity'!L7,'BIFUbC-coal'!L7,'BIFUbC-natural-gas'!L7,'BIFUbC-biomass'!L7,'BIFUbC-petroleum-diesel'!L7,'BIFUbC-heavy-or-residual-oil'!L7,'BIFUbC-LPG-propane-or-butane'!L7)</f>
        <v>4248303556360.6396</v>
      </c>
      <c r="N47" s="362">
        <f>SUM('BIFUbC-electricity'!M7,'BIFUbC-coal'!M7,'BIFUbC-natural-gas'!M7,'BIFUbC-biomass'!M7,'BIFUbC-petroleum-diesel'!M7,'BIFUbC-heavy-or-residual-oil'!M7,'BIFUbC-LPG-propane-or-butane'!M7)</f>
        <v>4264048139358.4414</v>
      </c>
      <c r="O47" s="362">
        <f>SUM('BIFUbC-electricity'!N7,'BIFUbC-coal'!N7,'BIFUbC-natural-gas'!N7,'BIFUbC-biomass'!N7,'BIFUbC-petroleum-diesel'!N7,'BIFUbC-heavy-or-residual-oil'!N7,'BIFUbC-LPG-propane-or-butane'!N7)</f>
        <v>4268741264793.2793</v>
      </c>
      <c r="P47" s="362">
        <f>SUM('BIFUbC-electricity'!O7,'BIFUbC-coal'!O7,'BIFUbC-natural-gas'!O7,'BIFUbC-biomass'!O7,'BIFUbC-petroleum-diesel'!O7,'BIFUbC-heavy-or-residual-oil'!O7,'BIFUbC-LPG-propane-or-butane'!O7)</f>
        <v>4279303105035.9121</v>
      </c>
      <c r="Q47" s="362">
        <f>SUM('BIFUbC-electricity'!P7,'BIFUbC-coal'!P7,'BIFUbC-natural-gas'!P7,'BIFUbC-biomass'!P7,'BIFUbC-petroleum-diesel'!P7,'BIFUbC-heavy-or-residual-oil'!P7,'BIFUbC-LPG-propane-or-butane'!P7)</f>
        <v>4302403102970.8789</v>
      </c>
      <c r="R47" s="362">
        <f>SUM('BIFUbC-electricity'!Q7,'BIFUbC-coal'!Q7,'BIFUbC-natural-gas'!Q7,'BIFUbC-biomass'!Q7,'BIFUbC-petroleum-diesel'!Q7,'BIFUbC-heavy-or-residual-oil'!Q7,'BIFUbC-LPG-propane-or-butane'!Q7)</f>
        <v>4334613467331.499</v>
      </c>
      <c r="S47" s="362">
        <f>SUM('BIFUbC-electricity'!R7,'BIFUbC-coal'!R7,'BIFUbC-natural-gas'!R7,'BIFUbC-biomass'!R7,'BIFUbC-petroleum-diesel'!R7,'BIFUbC-heavy-or-residual-oil'!R7,'BIFUbC-LPG-propane-or-butane'!R7)</f>
        <v>4357630818015.6348</v>
      </c>
      <c r="T47" s="362">
        <f>SUM('BIFUbC-electricity'!S7,'BIFUbC-coal'!S7,'BIFUbC-natural-gas'!S7,'BIFUbC-biomass'!S7,'BIFUbC-petroleum-diesel'!S7,'BIFUbC-heavy-or-residual-oil'!S7,'BIFUbC-LPG-propane-or-butane'!S7)</f>
        <v>4383169746630.8711</v>
      </c>
      <c r="U47" s="362">
        <f>SUM('BIFUbC-electricity'!T7,'BIFUbC-coal'!T7,'BIFUbC-natural-gas'!T7,'BIFUbC-biomass'!T7,'BIFUbC-petroleum-diesel'!T7,'BIFUbC-heavy-or-residual-oil'!T7,'BIFUbC-LPG-propane-or-butane'!T7)</f>
        <v>4418548774742.6846</v>
      </c>
      <c r="V47" s="362">
        <f>SUM('BIFUbC-electricity'!U7,'BIFUbC-coal'!U7,'BIFUbC-natural-gas'!U7,'BIFUbC-biomass'!U7,'BIFUbC-petroleum-diesel'!U7,'BIFUbC-heavy-or-residual-oil'!U7,'BIFUbC-LPG-propane-or-butane'!U7)</f>
        <v>4446906537627.8135</v>
      </c>
      <c r="W47" s="362">
        <f>SUM('BIFUbC-electricity'!V7,'BIFUbC-coal'!V7,'BIFUbC-natural-gas'!V7,'BIFUbC-biomass'!V7,'BIFUbC-petroleum-diesel'!V7,'BIFUbC-heavy-or-residual-oil'!V7,'BIFUbC-LPG-propane-or-butane'!V7)</f>
        <v>4467056698980.7461</v>
      </c>
      <c r="X47" s="362">
        <f>SUM('BIFUbC-electricity'!W7,'BIFUbC-coal'!W7,'BIFUbC-natural-gas'!W7,'BIFUbC-biomass'!W7,'BIFUbC-petroleum-diesel'!W7,'BIFUbC-heavy-or-residual-oil'!W7,'BIFUbC-LPG-propane-or-butane'!W7)</f>
        <v>4500540972897.7207</v>
      </c>
      <c r="Y47" s="362">
        <f>SUM('BIFUbC-electricity'!X7,'BIFUbC-coal'!X7,'BIFUbC-natural-gas'!X7,'BIFUbC-biomass'!X7,'BIFUbC-petroleum-diesel'!X7,'BIFUbC-heavy-or-residual-oil'!X7,'BIFUbC-LPG-propane-or-butane'!X7)</f>
        <v>4556230050556.3984</v>
      </c>
      <c r="Z47" s="362">
        <f>SUM('BIFUbC-electricity'!Y7,'BIFUbC-coal'!Y7,'BIFUbC-natural-gas'!Y7,'BIFUbC-biomass'!Y7,'BIFUbC-petroleum-diesel'!Y7,'BIFUbC-heavy-or-residual-oil'!Y7,'BIFUbC-LPG-propane-or-butane'!Y7)</f>
        <v>4613676187740.0576</v>
      </c>
      <c r="AA47" s="362">
        <f>SUM('BIFUbC-electricity'!Z7,'BIFUbC-coal'!Z7,'BIFUbC-natural-gas'!Z7,'BIFUbC-biomass'!Z7,'BIFUbC-petroleum-diesel'!Z7,'BIFUbC-heavy-or-residual-oil'!Z7,'BIFUbC-LPG-propane-or-butane'!Z7)</f>
        <v>4655954475043.2598</v>
      </c>
      <c r="AB47" s="362">
        <f>SUM('BIFUbC-electricity'!AA7,'BIFUbC-coal'!AA7,'BIFUbC-natural-gas'!AA7,'BIFUbC-biomass'!AA7,'BIFUbC-petroleum-diesel'!AA7,'BIFUbC-heavy-or-residual-oil'!AA7,'BIFUbC-LPG-propane-or-butane'!AA7)</f>
        <v>4695828989722.5029</v>
      </c>
      <c r="AC47" s="362">
        <f>SUM('BIFUbC-electricity'!AB7,'BIFUbC-coal'!AB7,'BIFUbC-natural-gas'!AB7,'BIFUbC-biomass'!AB7,'BIFUbC-petroleum-diesel'!AB7,'BIFUbC-heavy-or-residual-oil'!AB7,'BIFUbC-LPG-propane-or-butane'!AB7)</f>
        <v>4751536272632.9229</v>
      </c>
      <c r="AD47" s="362">
        <f>SUM('BIFUbC-electricity'!AC7,'BIFUbC-coal'!AC7,'BIFUbC-natural-gas'!AC7,'BIFUbC-biomass'!AC7,'BIFUbC-petroleum-diesel'!AC7,'BIFUbC-heavy-or-residual-oil'!AC7,'BIFUbC-LPG-propane-or-butane'!AC7)</f>
        <v>4800566318446.5557</v>
      </c>
      <c r="AE47" s="362">
        <f>SUM('BIFUbC-electricity'!AD7,'BIFUbC-coal'!AD7,'BIFUbC-natural-gas'!AD7,'BIFUbC-biomass'!AD7,'BIFUbC-petroleum-diesel'!AD7,'BIFUbC-heavy-or-residual-oil'!AD7,'BIFUbC-LPG-propane-or-butane'!AD7)</f>
        <v>4849596364260.2041</v>
      </c>
      <c r="AF47" s="362">
        <f>SUM('BIFUbC-electricity'!AE7,'BIFUbC-coal'!AE7,'BIFUbC-natural-gas'!AE7,'BIFUbC-biomass'!AE7,'BIFUbC-petroleum-diesel'!AE7,'BIFUbC-heavy-or-residual-oil'!AE7,'BIFUbC-LPG-propane-or-butane'!AE7)</f>
        <v>4898626410073.8516</v>
      </c>
      <c r="AG47" s="362">
        <f>SUM('BIFUbC-electricity'!AF7,'BIFUbC-coal'!AF7,'BIFUbC-natural-gas'!AF7,'BIFUbC-biomass'!AF7,'BIFUbC-petroleum-diesel'!AF7,'BIFUbC-heavy-or-residual-oil'!AF7,'BIFUbC-LPG-propane-or-butane'!AF7)</f>
        <v>4947656455887.4844</v>
      </c>
    </row>
    <row r="48" spans="2:33" x14ac:dyDescent="0.2">
      <c r="B48" s="7" t="s">
        <v>58</v>
      </c>
      <c r="C48" s="362">
        <f>SUM('BIFUbC-electricity'!B8,'BIFUbC-coal'!B8,'BIFUbC-natural-gas'!B8,'BIFUbC-biomass'!B8,'BIFUbC-petroleum-diesel'!B8,'BIFUbC-heavy-or-residual-oil'!B8,'BIFUbC-LPG-propane-or-butane'!B8)</f>
        <v>14158696677495.832</v>
      </c>
      <c r="D48" s="362">
        <f>SUM('BIFUbC-electricity'!C8,'BIFUbC-coal'!C8,'BIFUbC-natural-gas'!C8,'BIFUbC-biomass'!C8,'BIFUbC-petroleum-diesel'!C8,'BIFUbC-heavy-or-residual-oil'!C8,'BIFUbC-LPG-propane-or-butane'!C8)</f>
        <v>14141746867823.656</v>
      </c>
      <c r="E48" s="362">
        <f>SUM('BIFUbC-electricity'!D8,'BIFUbC-coal'!D8,'BIFUbC-natural-gas'!D8,'BIFUbC-biomass'!D8,'BIFUbC-petroleum-diesel'!D8,'BIFUbC-heavy-or-residual-oil'!D8,'BIFUbC-LPG-propane-or-butane'!D8)</f>
        <v>14306728739985.639</v>
      </c>
      <c r="F48" s="362">
        <f>SUM('BIFUbC-electricity'!E8,'BIFUbC-coal'!E8,'BIFUbC-natural-gas'!E8,'BIFUbC-biomass'!E8,'BIFUbC-petroleum-diesel'!E8,'BIFUbC-heavy-or-residual-oil'!E8,'BIFUbC-LPG-propane-or-butane'!E8)</f>
        <v>14482504814851.715</v>
      </c>
      <c r="G48" s="362">
        <f>SUM('BIFUbC-electricity'!F8,'BIFUbC-coal'!F8,'BIFUbC-natural-gas'!F8,'BIFUbC-biomass'!F8,'BIFUbC-petroleum-diesel'!F8,'BIFUbC-heavy-or-residual-oil'!F8,'BIFUbC-LPG-propane-or-butane'!F8)</f>
        <v>14654124926111.367</v>
      </c>
      <c r="H48" s="362">
        <f>SUM('BIFUbC-electricity'!G8,'BIFUbC-coal'!G8,'BIFUbC-natural-gas'!G8,'BIFUbC-biomass'!G8,'BIFUbC-petroleum-diesel'!G8,'BIFUbC-heavy-or-residual-oil'!G8,'BIFUbC-LPG-propane-or-butane'!G8)</f>
        <v>14803101695318.428</v>
      </c>
      <c r="I48" s="362">
        <f>SUM('BIFUbC-electricity'!H8,'BIFUbC-coal'!H8,'BIFUbC-natural-gas'!H8,'BIFUbC-biomass'!H8,'BIFUbC-petroleum-diesel'!H8,'BIFUbC-heavy-or-residual-oil'!H8,'BIFUbC-LPG-propane-or-butane'!H8)</f>
        <v>14884329706146.957</v>
      </c>
      <c r="J48" s="362">
        <f>SUM('BIFUbC-electricity'!I8,'BIFUbC-coal'!I8,'BIFUbC-natural-gas'!I8,'BIFUbC-biomass'!I8,'BIFUbC-petroleum-diesel'!I8,'BIFUbC-heavy-or-residual-oil'!I8,'BIFUbC-LPG-propane-or-butane'!I8)</f>
        <v>14925215469467.045</v>
      </c>
      <c r="K48" s="362">
        <f>SUM('BIFUbC-electricity'!J8,'BIFUbC-coal'!J8,'BIFUbC-natural-gas'!J8,'BIFUbC-biomass'!J8,'BIFUbC-petroleum-diesel'!J8,'BIFUbC-heavy-or-residual-oil'!J8,'BIFUbC-LPG-propane-or-butane'!J8)</f>
        <v>14934652240244.105</v>
      </c>
      <c r="L48" s="362">
        <f>SUM('BIFUbC-electricity'!K8,'BIFUbC-coal'!K8,'BIFUbC-natural-gas'!K8,'BIFUbC-biomass'!K8,'BIFUbC-petroleum-diesel'!K8,'BIFUbC-heavy-or-residual-oil'!K8,'BIFUbC-LPG-propane-or-butane'!K8)</f>
        <v>14943161436171.799</v>
      </c>
      <c r="M48" s="362">
        <f>SUM('BIFUbC-electricity'!L8,'BIFUbC-coal'!L8,'BIFUbC-natural-gas'!L8,'BIFUbC-biomass'!L8,'BIFUbC-petroleum-diesel'!L8,'BIFUbC-heavy-or-residual-oil'!L8,'BIFUbC-LPG-propane-or-butane'!L8)</f>
        <v>14966942685960.707</v>
      </c>
      <c r="N48" s="362">
        <f>SUM('BIFUbC-electricity'!M8,'BIFUbC-coal'!M8,'BIFUbC-natural-gas'!M8,'BIFUbC-biomass'!M8,'BIFUbC-petroleum-diesel'!M8,'BIFUbC-heavy-or-residual-oil'!M8,'BIFUbC-LPG-propane-or-butane'!M8)</f>
        <v>15000114029433.633</v>
      </c>
      <c r="O48" s="362">
        <f>SUM('BIFUbC-electricity'!N8,'BIFUbC-coal'!N8,'BIFUbC-natural-gas'!N8,'BIFUbC-biomass'!N8,'BIFUbC-petroleum-diesel'!N8,'BIFUbC-heavy-or-residual-oil'!N8,'BIFUbC-LPG-propane-or-butane'!N8)</f>
        <v>15010001701643.324</v>
      </c>
      <c r="P48" s="362">
        <f>SUM('BIFUbC-electricity'!O8,'BIFUbC-coal'!O8,'BIFUbC-natural-gas'!O8,'BIFUbC-biomass'!O8,'BIFUbC-petroleum-diesel'!O8,'BIFUbC-heavy-or-residual-oil'!O8,'BIFUbC-LPG-propane-or-butane'!O8)</f>
        <v>15032253826735.711</v>
      </c>
      <c r="Q48" s="362">
        <f>SUM('BIFUbC-electricity'!P8,'BIFUbC-coal'!P8,'BIFUbC-natural-gas'!P8,'BIFUbC-biomass'!P8,'BIFUbC-petroleum-diesel'!P8,'BIFUbC-heavy-or-residual-oil'!P8,'BIFUbC-LPG-propane-or-butane'!P8)</f>
        <v>15080921864868.676</v>
      </c>
      <c r="R48" s="362">
        <f>SUM('BIFUbC-electricity'!Q8,'BIFUbC-coal'!Q8,'BIFUbC-natural-gas'!Q8,'BIFUbC-biomass'!Q8,'BIFUbC-petroleum-diesel'!Q8,'BIFUbC-heavy-or-residual-oil'!Q8,'BIFUbC-LPG-propane-or-butane'!Q8)</f>
        <v>15148784002579.367</v>
      </c>
      <c r="S48" s="362">
        <f>SUM('BIFUbC-electricity'!R8,'BIFUbC-coal'!R8,'BIFUbC-natural-gas'!R8,'BIFUbC-biomass'!R8,'BIFUbC-petroleum-diesel'!R8,'BIFUbC-heavy-or-residual-oil'!R8,'BIFUbC-LPG-propane-or-butane'!R8)</f>
        <v>15197277916040.703</v>
      </c>
      <c r="T48" s="362">
        <f>SUM('BIFUbC-electricity'!S8,'BIFUbC-coal'!S8,'BIFUbC-natural-gas'!S8,'BIFUbC-biomass'!S8,'BIFUbC-petroleum-diesel'!S8,'BIFUbC-heavy-or-residual-oil'!S8,'BIFUbC-LPG-propane-or-butane'!S8)</f>
        <v>15251084394951.248</v>
      </c>
      <c r="U48" s="362">
        <f>SUM('BIFUbC-electricity'!T8,'BIFUbC-coal'!T8,'BIFUbC-natural-gas'!T8,'BIFUbC-biomass'!T8,'BIFUbC-petroleum-diesel'!T8,'BIFUbC-heavy-or-residual-oil'!T8,'BIFUbC-LPG-propane-or-butane'!T8)</f>
        <v>15325622405478.367</v>
      </c>
      <c r="V48" s="362">
        <f>SUM('BIFUbC-electricity'!U8,'BIFUbC-coal'!U8,'BIFUbC-natural-gas'!U8,'BIFUbC-biomass'!U8,'BIFUbC-petroleum-diesel'!U8,'BIFUbC-heavy-or-residual-oil'!U8,'BIFUbC-LPG-propane-or-butane'!U8)</f>
        <v>15385367721878.156</v>
      </c>
      <c r="W48" s="362">
        <f>SUM('BIFUbC-electricity'!V8,'BIFUbC-coal'!V8,'BIFUbC-natural-gas'!V8,'BIFUbC-biomass'!V8,'BIFUbC-petroleum-diesel'!V8,'BIFUbC-heavy-or-residual-oil'!V8,'BIFUbC-LPG-propane-or-butane'!V8)</f>
        <v>15427820921392.32</v>
      </c>
      <c r="X48" s="362">
        <f>SUM('BIFUbC-electricity'!W8,'BIFUbC-coal'!W8,'BIFUbC-natural-gas'!W8,'BIFUbC-biomass'!W8,'BIFUbC-petroleum-diesel'!W8,'BIFUbC-heavy-or-residual-oil'!W8,'BIFUbC-LPG-propane-or-butane'!W8)</f>
        <v>15498366984835.004</v>
      </c>
      <c r="Y48" s="362">
        <f>SUM('BIFUbC-electricity'!X8,'BIFUbC-coal'!X8,'BIFUbC-natural-gas'!X8,'BIFUbC-biomass'!X8,'BIFUbC-petroleum-diesel'!X8,'BIFUbC-heavy-or-residual-oil'!X8,'BIFUbC-LPG-propane-or-butane'!X8)</f>
        <v>15615695053985.158</v>
      </c>
      <c r="Z48" s="362">
        <f>SUM('BIFUbC-electricity'!Y8,'BIFUbC-coal'!Y8,'BIFUbC-natural-gas'!Y8,'BIFUbC-biomass'!Y8,'BIFUbC-petroleum-diesel'!Y8,'BIFUbC-heavy-or-residual-oil'!Y8,'BIFUbC-LPG-propane-or-butane'!Y8)</f>
        <v>15736724969352.113</v>
      </c>
      <c r="AA48" s="362">
        <f>SUM('BIFUbC-electricity'!Z8,'BIFUbC-coal'!Z8,'BIFUbC-natural-gas'!Z8,'BIFUbC-biomass'!Z8,'BIFUbC-petroleum-diesel'!Z8,'BIFUbC-heavy-or-residual-oil'!Z8,'BIFUbC-LPG-propane-or-butane'!Z8)</f>
        <v>15825798626607.904</v>
      </c>
      <c r="AB48" s="362">
        <f>SUM('BIFUbC-electricity'!AA8,'BIFUbC-coal'!AA8,'BIFUbC-natural-gas'!AA8,'BIFUbC-biomass'!AA8,'BIFUbC-petroleum-diesel'!AA8,'BIFUbC-heavy-or-residual-oil'!AA8,'BIFUbC-LPG-propane-or-butane'!AA8)</f>
        <v>15909807915544.047</v>
      </c>
      <c r="AC48" s="362">
        <f>SUM('BIFUbC-electricity'!AB8,'BIFUbC-coal'!AB8,'BIFUbC-natural-gas'!AB8,'BIFUbC-biomass'!AB8,'BIFUbC-petroleum-diesel'!AB8,'BIFUbC-heavy-or-residual-oil'!AB8,'BIFUbC-LPG-propane-or-butane'!AB8)</f>
        <v>16027174340277.111</v>
      </c>
      <c r="AD48" s="362">
        <f>SUM('BIFUbC-electricity'!AC8,'BIFUbC-coal'!AC8,'BIFUbC-natural-gas'!AC8,'BIFUbC-biomass'!AC8,'BIFUbC-petroleum-diesel'!AC8,'BIFUbC-heavy-or-residual-oil'!AC8,'BIFUbC-LPG-propane-or-butane'!AC8)</f>
        <v>16130472883681.172</v>
      </c>
      <c r="AE48" s="362">
        <f>SUM('BIFUbC-electricity'!AD8,'BIFUbC-coal'!AD8,'BIFUbC-natural-gas'!AD8,'BIFUbC-biomass'!AD8,'BIFUbC-petroleum-diesel'!AD8,'BIFUbC-heavy-or-residual-oil'!AD8,'BIFUbC-LPG-propane-or-butane'!AD8)</f>
        <v>16233771427085.27</v>
      </c>
      <c r="AF48" s="362">
        <f>SUM('BIFUbC-electricity'!AE8,'BIFUbC-coal'!AE8,'BIFUbC-natural-gas'!AE8,'BIFUbC-biomass'!AE8,'BIFUbC-petroleum-diesel'!AE8,'BIFUbC-heavy-or-residual-oil'!AE8,'BIFUbC-LPG-propane-or-butane'!AE8)</f>
        <v>16337069970489.363</v>
      </c>
      <c r="AG48" s="362">
        <f>SUM('BIFUbC-electricity'!AF8,'BIFUbC-coal'!AF8,'BIFUbC-natural-gas'!AF8,'BIFUbC-biomass'!AF8,'BIFUbC-petroleum-diesel'!AF8,'BIFUbC-heavy-or-residual-oil'!AF8,'BIFUbC-LPG-propane-or-butane'!AF8)</f>
        <v>16440368513893.428</v>
      </c>
    </row>
    <row r="49" spans="2:33" x14ac:dyDescent="0.2">
      <c r="B49" s="7" t="s">
        <v>59</v>
      </c>
      <c r="C49" s="362">
        <f>SUM('BIFUbC-electricity'!B9,'BIFUbC-coal'!B9,'BIFUbC-natural-gas'!B9,'BIFUbC-biomass'!B9,'BIFUbC-petroleum-diesel'!B9,'BIFUbC-heavy-or-residual-oil'!B9,'BIFUbC-LPG-propane-or-butane'!B9)</f>
        <v>21675323459128.727</v>
      </c>
      <c r="D49" s="362">
        <f>SUM('BIFUbC-electricity'!C9,'BIFUbC-coal'!C9,'BIFUbC-natural-gas'!C9,'BIFUbC-biomass'!C9,'BIFUbC-petroleum-diesel'!C9,'BIFUbC-heavy-or-residual-oil'!C9,'BIFUbC-LPG-propane-or-butane'!C9)</f>
        <v>21632508373443.836</v>
      </c>
      <c r="E49" s="362">
        <f>SUM('BIFUbC-electricity'!D9,'BIFUbC-coal'!D9,'BIFUbC-natural-gas'!D9,'BIFUbC-biomass'!D9,'BIFUbC-petroleum-diesel'!D9,'BIFUbC-heavy-or-residual-oil'!D9,'BIFUbC-LPG-propane-or-butane'!D9)</f>
        <v>22052704732619.832</v>
      </c>
      <c r="F49" s="362">
        <f>SUM('BIFUbC-electricity'!E9,'BIFUbC-coal'!E9,'BIFUbC-natural-gas'!E9,'BIFUbC-biomass'!E9,'BIFUbC-petroleum-diesel'!E9,'BIFUbC-heavy-or-residual-oil'!E9,'BIFUbC-LPG-propane-or-butane'!E9)</f>
        <v>22412188116077.391</v>
      </c>
      <c r="G49" s="362">
        <f>SUM('BIFUbC-electricity'!F9,'BIFUbC-coal'!F9,'BIFUbC-natural-gas'!F9,'BIFUbC-biomass'!F9,'BIFUbC-petroleum-diesel'!F9,'BIFUbC-heavy-or-residual-oil'!F9,'BIFUbC-LPG-propane-or-butane'!F9)</f>
        <v>22763172050108.148</v>
      </c>
      <c r="H49" s="362">
        <f>SUM('BIFUbC-electricity'!G9,'BIFUbC-coal'!G9,'BIFUbC-natural-gas'!G9,'BIFUbC-biomass'!G9,'BIFUbC-petroleum-diesel'!G9,'BIFUbC-heavy-or-residual-oil'!G9,'BIFUbC-LPG-propane-or-butane'!G9)</f>
        <v>23067847604457.242</v>
      </c>
      <c r="I49" s="362">
        <f>SUM('BIFUbC-electricity'!H9,'BIFUbC-coal'!H9,'BIFUbC-natural-gas'!H9,'BIFUbC-biomass'!H9,'BIFUbC-petroleum-diesel'!H9,'BIFUbC-heavy-or-residual-oil'!H9,'BIFUbC-LPG-propane-or-butane'!H9)</f>
        <v>23233968734346.02</v>
      </c>
      <c r="J49" s="362">
        <f>SUM('BIFUbC-electricity'!I9,'BIFUbC-coal'!I9,'BIFUbC-natural-gas'!I9,'BIFUbC-biomass'!I9,'BIFUbC-petroleum-diesel'!I9,'BIFUbC-heavy-or-residual-oil'!I9,'BIFUbC-LPG-propane-or-butane'!I9)</f>
        <v>23317585077154.605</v>
      </c>
      <c r="K49" s="362">
        <f>SUM('BIFUbC-electricity'!J9,'BIFUbC-coal'!J9,'BIFUbC-natural-gas'!J9,'BIFUbC-biomass'!J9,'BIFUbC-petroleum-diesel'!J9,'BIFUbC-heavy-or-residual-oil'!J9,'BIFUbC-LPG-propane-or-butane'!J9)</f>
        <v>23336884417468.328</v>
      </c>
      <c r="L49" s="362">
        <f>SUM('BIFUbC-electricity'!K9,'BIFUbC-coal'!K9,'BIFUbC-natural-gas'!K9,'BIFUbC-biomass'!K9,'BIFUbC-petroleum-diesel'!K9,'BIFUbC-heavy-or-residual-oil'!K9,'BIFUbC-LPG-propane-or-butane'!K9)</f>
        <v>23354286754759.797</v>
      </c>
      <c r="M49" s="362">
        <f>SUM('BIFUbC-electricity'!L9,'BIFUbC-coal'!L9,'BIFUbC-natural-gas'!L9,'BIFUbC-biomass'!L9,'BIFUbC-petroleum-diesel'!L9,'BIFUbC-heavy-or-residual-oil'!L9,'BIFUbC-LPG-propane-or-butane'!L9)</f>
        <v>23402922293717.418</v>
      </c>
      <c r="N49" s="362">
        <f>SUM('BIFUbC-electricity'!M9,'BIFUbC-coal'!M9,'BIFUbC-natural-gas'!M9,'BIFUbC-biomass'!M9,'BIFUbC-petroleum-diesel'!M9,'BIFUbC-heavy-or-residual-oil'!M9,'BIFUbC-LPG-propane-or-butane'!M9)</f>
        <v>23470761712674.551</v>
      </c>
      <c r="O49" s="362">
        <f>SUM('BIFUbC-electricity'!N9,'BIFUbC-coal'!N9,'BIFUbC-natural-gas'!N9,'BIFUbC-biomass'!N9,'BIFUbC-petroleum-diesel'!N9,'BIFUbC-heavy-or-residual-oil'!N9,'BIFUbC-LPG-propane-or-butane'!N9)</f>
        <v>23490983201083.41</v>
      </c>
      <c r="P49" s="362">
        <f>SUM('BIFUbC-electricity'!O9,'BIFUbC-coal'!O9,'BIFUbC-natural-gas'!O9,'BIFUbC-biomass'!O9,'BIFUbC-petroleum-diesel'!O9,'BIFUbC-heavy-or-residual-oil'!O9,'BIFUbC-LPG-propane-or-butane'!O9)</f>
        <v>23536491494651.953</v>
      </c>
      <c r="Q49" s="362">
        <f>SUM('BIFUbC-electricity'!P9,'BIFUbC-coal'!P9,'BIFUbC-natural-gas'!P9,'BIFUbC-biomass'!P9,'BIFUbC-petroleum-diesel'!P9,'BIFUbC-heavy-or-residual-oil'!P9,'BIFUbC-LPG-propane-or-butane'!P9)</f>
        <v>23636023532943.336</v>
      </c>
      <c r="R49" s="362">
        <f>SUM('BIFUbC-electricity'!Q9,'BIFUbC-coal'!Q9,'BIFUbC-natural-gas'!Q9,'BIFUbC-biomass'!Q9,'BIFUbC-petroleum-diesel'!Q9,'BIFUbC-heavy-or-residual-oil'!Q9,'BIFUbC-LPG-propane-or-butane'!Q9)</f>
        <v>23774809831883.555</v>
      </c>
      <c r="S49" s="362">
        <f>SUM('BIFUbC-electricity'!R9,'BIFUbC-coal'!R9,'BIFUbC-natural-gas'!R9,'BIFUbC-biomass'!R9,'BIFUbC-petroleum-diesel'!R9,'BIFUbC-heavy-or-residual-oil'!R9,'BIFUbC-LPG-propane-or-butane'!R9)</f>
        <v>23873985764111.316</v>
      </c>
      <c r="T49" s="362">
        <f>SUM('BIFUbC-electricity'!S9,'BIFUbC-coal'!S9,'BIFUbC-natural-gas'!S9,'BIFUbC-biomass'!S9,'BIFUbC-petroleum-diesel'!S9,'BIFUbC-heavy-or-residual-oil'!S9,'BIFUbC-LPG-propane-or-butane'!S9)</f>
        <v>23984026536755.926</v>
      </c>
      <c r="U49" s="362">
        <f>SUM('BIFUbC-electricity'!T9,'BIFUbC-coal'!T9,'BIFUbC-natural-gas'!T9,'BIFUbC-biomass'!T9,'BIFUbC-petroleum-diesel'!T9,'BIFUbC-heavy-or-residual-oil'!T9,'BIFUbC-LPG-propane-or-butane'!T9)</f>
        <v>24136465804960.652</v>
      </c>
      <c r="V49" s="362">
        <f>SUM('BIFUbC-electricity'!U9,'BIFUbC-coal'!U9,'BIFUbC-natural-gas'!U9,'BIFUbC-biomass'!U9,'BIFUbC-petroleum-diesel'!U9,'BIFUbC-heavy-or-residual-oil'!U9,'BIFUbC-LPG-propane-or-butane'!U9)</f>
        <v>24258652220270.594</v>
      </c>
      <c r="W49" s="362">
        <f>SUM('BIFUbC-electricity'!V9,'BIFUbC-coal'!V9,'BIFUbC-natural-gas'!V9,'BIFUbC-biomass'!V9,'BIFUbC-petroleum-diesel'!V9,'BIFUbC-heavy-or-residual-oil'!V9,'BIFUbC-LPG-propane-or-butane'!V9)</f>
        <v>24345474160125.48</v>
      </c>
      <c r="X49" s="362">
        <f>SUM('BIFUbC-electricity'!W9,'BIFUbC-coal'!W9,'BIFUbC-natural-gas'!W9,'BIFUbC-biomass'!W9,'BIFUbC-petroleum-diesel'!W9,'BIFUbC-heavy-or-residual-oil'!W9,'BIFUbC-LPG-propane-or-butane'!W9)</f>
        <v>24489749412575.555</v>
      </c>
      <c r="Y49" s="362">
        <f>SUM('BIFUbC-electricity'!X9,'BIFUbC-coal'!X9,'BIFUbC-natural-gas'!X9,'BIFUbC-biomass'!X9,'BIFUbC-petroleum-diesel'!X9,'BIFUbC-heavy-or-residual-oil'!X9,'BIFUbC-LPG-propane-or-butane'!X9)</f>
        <v>24729699538352.199</v>
      </c>
      <c r="Z49" s="362">
        <f>SUM('BIFUbC-electricity'!Y9,'BIFUbC-coal'!Y9,'BIFUbC-natural-gas'!Y9,'BIFUbC-biomass'!Y9,'BIFUbC-petroleum-diesel'!Y9,'BIFUbC-heavy-or-residual-oil'!Y9,'BIFUbC-LPG-propane-or-butane'!Y9)</f>
        <v>24977220388438.555</v>
      </c>
      <c r="AA49" s="362">
        <f>SUM('BIFUbC-electricity'!Z9,'BIFUbC-coal'!Z9,'BIFUbC-natural-gas'!Z9,'BIFUbC-biomass'!Z9,'BIFUbC-petroleum-diesel'!Z9,'BIFUbC-heavy-or-residual-oil'!Z9,'BIFUbC-LPG-propane-or-butane'!Z9)</f>
        <v>25159386816444.453</v>
      </c>
      <c r="AB49" s="362">
        <f>SUM('BIFUbC-electricity'!AA9,'BIFUbC-coal'!AA9,'BIFUbC-natural-gas'!AA9,'BIFUbC-biomass'!AA9,'BIFUbC-petroleum-diesel'!AA9,'BIFUbC-heavy-or-residual-oil'!AA9,'BIFUbC-LPG-propane-or-butane'!AA9)</f>
        <v>25331195997253.828</v>
      </c>
      <c r="AC49" s="362">
        <f>SUM('BIFUbC-electricity'!AB9,'BIFUbC-coal'!AB9,'BIFUbC-natural-gas'!AB9,'BIFUbC-biomass'!AB9,'BIFUbC-petroleum-diesel'!AB9,'BIFUbC-heavy-or-residual-oil'!AB9,'BIFUbC-LPG-propane-or-butane'!AB9)</f>
        <v>25571224564847.59</v>
      </c>
      <c r="AD49" s="362">
        <f>SUM('BIFUbC-electricity'!AC9,'BIFUbC-coal'!AC9,'BIFUbC-natural-gas'!AC9,'BIFUbC-biomass'!AC9,'BIFUbC-petroleum-diesel'!AC9,'BIFUbC-heavy-or-residual-oil'!AC9,'BIFUbC-LPG-propane-or-butane'!AC9)</f>
        <v>25782482609592.426</v>
      </c>
      <c r="AE49" s="362">
        <f>SUM('BIFUbC-electricity'!AD9,'BIFUbC-coal'!AD9,'BIFUbC-natural-gas'!AD9,'BIFUbC-biomass'!AD9,'BIFUbC-petroleum-diesel'!AD9,'BIFUbC-heavy-or-residual-oil'!AD9,'BIFUbC-LPG-propane-or-butane'!AD9)</f>
        <v>25993740654337.332</v>
      </c>
      <c r="AF49" s="362">
        <f>SUM('BIFUbC-electricity'!AE9,'BIFUbC-coal'!AE9,'BIFUbC-natural-gas'!AE9,'BIFUbC-biomass'!AE9,'BIFUbC-petroleum-diesel'!AE9,'BIFUbC-heavy-or-residual-oil'!AE9,'BIFUbC-LPG-propane-or-butane'!AE9)</f>
        <v>26204998699082.234</v>
      </c>
      <c r="AG49" s="362">
        <f>SUM('BIFUbC-electricity'!AF9,'BIFUbC-coal'!AF9,'BIFUbC-natural-gas'!AF9,'BIFUbC-biomass'!AF9,'BIFUbC-petroleum-diesel'!AF9,'BIFUbC-heavy-or-residual-oil'!AF9,'BIFUbC-LPG-propane-or-butane'!AF9)</f>
        <v>26416256743827.07</v>
      </c>
    </row>
    <row r="50" spans="2:33" x14ac:dyDescent="0.2">
      <c r="B50" s="7" t="s">
        <v>60</v>
      </c>
      <c r="C50" s="362">
        <f>SUM('BIFUbC-electricity'!B10,'BIFUbC-coal'!B10,'BIFUbC-natural-gas'!B10,'BIFUbC-biomass'!B10,'BIFUbC-petroleum-diesel'!B10,'BIFUbC-heavy-or-residual-oil'!B10,'BIFUbC-LPG-propane-or-butane'!B10)</f>
        <v>204055322996696.19</v>
      </c>
      <c r="D50" s="362">
        <f>SUM('BIFUbC-electricity'!C10,'BIFUbC-coal'!C10,'BIFUbC-natural-gas'!C10,'BIFUbC-biomass'!C10,'BIFUbC-petroleum-diesel'!C10,'BIFUbC-heavy-or-residual-oil'!C10,'BIFUbC-LPG-propane-or-butane'!C10)</f>
        <v>214144887387010.94</v>
      </c>
      <c r="E50" s="362">
        <f>SUM('BIFUbC-electricity'!D10,'BIFUbC-coal'!D10,'BIFUbC-natural-gas'!D10,'BIFUbC-biomass'!D10,'BIFUbC-petroleum-diesel'!D10,'BIFUbC-heavy-or-residual-oil'!D10,'BIFUbC-LPG-propane-or-butane'!D10)</f>
        <v>204113946718453.34</v>
      </c>
      <c r="F50" s="362">
        <f>SUM('BIFUbC-electricity'!E10,'BIFUbC-coal'!E10,'BIFUbC-natural-gas'!E10,'BIFUbC-biomass'!E10,'BIFUbC-petroleum-diesel'!E10,'BIFUbC-heavy-or-residual-oil'!E10,'BIFUbC-LPG-propane-or-butane'!E10)</f>
        <v>206913382521038.34</v>
      </c>
      <c r="G50" s="362">
        <f>SUM('BIFUbC-electricity'!F10,'BIFUbC-coal'!F10,'BIFUbC-natural-gas'!F10,'BIFUbC-biomass'!F10,'BIFUbC-petroleum-diesel'!F10,'BIFUbC-heavy-or-residual-oil'!F10,'BIFUbC-LPG-propane-or-butane'!F10)</f>
        <v>205608604037670.5</v>
      </c>
      <c r="H50" s="362">
        <f>SUM('BIFUbC-electricity'!G10,'BIFUbC-coal'!G10,'BIFUbC-natural-gas'!G10,'BIFUbC-biomass'!G10,'BIFUbC-petroleum-diesel'!G10,'BIFUbC-heavy-or-residual-oil'!G10,'BIFUbC-LPG-propane-or-butane'!G10)</f>
        <v>204105798978966.03</v>
      </c>
      <c r="I50" s="362">
        <f>SUM('BIFUbC-electricity'!H10,'BIFUbC-coal'!H10,'BIFUbC-natural-gas'!H10,'BIFUbC-biomass'!H10,'BIFUbC-petroleum-diesel'!H10,'BIFUbC-heavy-or-residual-oil'!H10,'BIFUbC-LPG-propane-or-butane'!H10)</f>
        <v>200873402196600.56</v>
      </c>
      <c r="J50" s="362">
        <f>SUM('BIFUbC-electricity'!I10,'BIFUbC-coal'!I10,'BIFUbC-natural-gas'!I10,'BIFUbC-biomass'!I10,'BIFUbC-petroleum-diesel'!I10,'BIFUbC-heavy-or-residual-oil'!I10,'BIFUbC-LPG-propane-or-butane'!I10)</f>
        <v>199973497826836.53</v>
      </c>
      <c r="K50" s="362">
        <f>SUM('BIFUbC-electricity'!J10,'BIFUbC-coal'!J10,'BIFUbC-natural-gas'!J10,'BIFUbC-biomass'!J10,'BIFUbC-petroleum-diesel'!J10,'BIFUbC-heavy-or-residual-oil'!J10,'BIFUbC-LPG-propane-or-butane'!J10)</f>
        <v>194270915985741.94</v>
      </c>
      <c r="L50" s="362">
        <f>SUM('BIFUbC-electricity'!K10,'BIFUbC-coal'!K10,'BIFUbC-natural-gas'!K10,'BIFUbC-biomass'!K10,'BIFUbC-petroleum-diesel'!K10,'BIFUbC-heavy-or-residual-oil'!K10,'BIFUbC-LPG-propane-or-butane'!K10)</f>
        <v>191227643436380.19</v>
      </c>
      <c r="M50" s="362">
        <f>SUM('BIFUbC-electricity'!L10,'BIFUbC-coal'!L10,'BIFUbC-natural-gas'!L10,'BIFUbC-biomass'!L10,'BIFUbC-petroleum-diesel'!L10,'BIFUbC-heavy-or-residual-oil'!L10,'BIFUbC-LPG-propane-or-butane'!L10)</f>
        <v>188241988529625.53</v>
      </c>
      <c r="N50" s="362">
        <f>SUM('BIFUbC-electricity'!M10,'BIFUbC-coal'!M10,'BIFUbC-natural-gas'!M10,'BIFUbC-biomass'!M10,'BIFUbC-petroleum-diesel'!M10,'BIFUbC-heavy-or-residual-oil'!M10,'BIFUbC-LPG-propane-or-butane'!M10)</f>
        <v>186026538337074.13</v>
      </c>
      <c r="O50" s="362">
        <f>SUM('BIFUbC-electricity'!N10,'BIFUbC-coal'!N10,'BIFUbC-natural-gas'!N10,'BIFUbC-biomass'!N10,'BIFUbC-petroleum-diesel'!N10,'BIFUbC-heavy-or-residual-oil'!N10,'BIFUbC-LPG-propane-or-butane'!N10)</f>
        <v>182634580495654.72</v>
      </c>
      <c r="P50" s="362">
        <f>SUM('BIFUbC-electricity'!O10,'BIFUbC-coal'!O10,'BIFUbC-natural-gas'!O10,'BIFUbC-biomass'!O10,'BIFUbC-petroleum-diesel'!O10,'BIFUbC-heavy-or-residual-oil'!O10,'BIFUbC-LPG-propane-or-butane'!O10)</f>
        <v>181887022161954.28</v>
      </c>
      <c r="Q50" s="362">
        <f>SUM('BIFUbC-electricity'!P10,'BIFUbC-coal'!P10,'BIFUbC-natural-gas'!P10,'BIFUbC-biomass'!P10,'BIFUbC-petroleum-diesel'!P10,'BIFUbC-heavy-or-residual-oil'!P10,'BIFUbC-LPG-propane-or-butane'!P10)</f>
        <v>177925874661553.25</v>
      </c>
      <c r="R50" s="362">
        <f>SUM('BIFUbC-electricity'!Q10,'BIFUbC-coal'!Q10,'BIFUbC-natural-gas'!Q10,'BIFUbC-biomass'!Q10,'BIFUbC-petroleum-diesel'!Q10,'BIFUbC-heavy-or-residual-oil'!Q10,'BIFUbC-LPG-propane-or-butane'!Q10)</f>
        <v>175585040300257.38</v>
      </c>
      <c r="S50" s="362">
        <f>SUM('BIFUbC-electricity'!R10,'BIFUbC-coal'!R10,'BIFUbC-natural-gas'!R10,'BIFUbC-biomass'!R10,'BIFUbC-petroleum-diesel'!R10,'BIFUbC-heavy-or-residual-oil'!R10,'BIFUbC-LPG-propane-or-butane'!R10)</f>
        <v>175999989870808.78</v>
      </c>
      <c r="T50" s="362">
        <f>SUM('BIFUbC-electricity'!S10,'BIFUbC-coal'!S10,'BIFUbC-natural-gas'!S10,'BIFUbC-biomass'!S10,'BIFUbC-petroleum-diesel'!S10,'BIFUbC-heavy-or-residual-oil'!S10,'BIFUbC-LPG-propane-or-butane'!S10)</f>
        <v>172801174168676.56</v>
      </c>
      <c r="U50" s="362">
        <f>SUM('BIFUbC-electricity'!T10,'BIFUbC-coal'!T10,'BIFUbC-natural-gas'!T10,'BIFUbC-biomass'!T10,'BIFUbC-petroleum-diesel'!T10,'BIFUbC-heavy-or-residual-oil'!T10,'BIFUbC-LPG-propane-or-butane'!T10)</f>
        <v>171297970538982.5</v>
      </c>
      <c r="V50" s="362">
        <f>SUM('BIFUbC-electricity'!U10,'BIFUbC-coal'!U10,'BIFUbC-natural-gas'!U10,'BIFUbC-biomass'!U10,'BIFUbC-petroleum-diesel'!U10,'BIFUbC-heavy-or-residual-oil'!U10,'BIFUbC-LPG-propane-or-butane'!U10)</f>
        <v>170986979119558.75</v>
      </c>
      <c r="W50" s="362">
        <f>SUM('BIFUbC-electricity'!V10,'BIFUbC-coal'!V10,'BIFUbC-natural-gas'!V10,'BIFUbC-biomass'!V10,'BIFUbC-petroleum-diesel'!V10,'BIFUbC-heavy-or-residual-oil'!V10,'BIFUbC-LPG-propane-or-butane'!V10)</f>
        <v>170614753770160.63</v>
      </c>
      <c r="X50" s="362">
        <f>SUM('BIFUbC-electricity'!W10,'BIFUbC-coal'!W10,'BIFUbC-natural-gas'!W10,'BIFUbC-biomass'!W10,'BIFUbC-petroleum-diesel'!W10,'BIFUbC-heavy-or-residual-oil'!W10,'BIFUbC-LPG-propane-or-butane'!W10)</f>
        <v>169019714129848.22</v>
      </c>
      <c r="Y50" s="362">
        <f>SUM('BIFUbC-electricity'!X10,'BIFUbC-coal'!X10,'BIFUbC-natural-gas'!X10,'BIFUbC-biomass'!X10,'BIFUbC-petroleum-diesel'!X10,'BIFUbC-heavy-or-residual-oil'!X10,'BIFUbC-LPG-propane-or-butane'!X10)</f>
        <v>168277605076622.31</v>
      </c>
      <c r="Z50" s="362">
        <f>SUM('BIFUbC-electricity'!Y10,'BIFUbC-coal'!Y10,'BIFUbC-natural-gas'!Y10,'BIFUbC-biomass'!Y10,'BIFUbC-petroleum-diesel'!Y10,'BIFUbC-heavy-or-residual-oil'!Y10,'BIFUbC-LPG-propane-or-butane'!Y10)</f>
        <v>167771963249507.31</v>
      </c>
      <c r="AA50" s="362">
        <f>SUM('BIFUbC-electricity'!Z10,'BIFUbC-coal'!Z10,'BIFUbC-natural-gas'!Z10,'BIFUbC-biomass'!Z10,'BIFUbC-petroleum-diesel'!Z10,'BIFUbC-heavy-or-residual-oil'!Z10,'BIFUbC-LPG-propane-or-butane'!Z10)</f>
        <v>167421492038089.25</v>
      </c>
      <c r="AB50" s="362">
        <f>SUM('BIFUbC-electricity'!AA10,'BIFUbC-coal'!AA10,'BIFUbC-natural-gas'!AA10,'BIFUbC-biomass'!AA10,'BIFUbC-petroleum-diesel'!AA10,'BIFUbC-heavy-or-residual-oil'!AA10,'BIFUbC-LPG-propane-or-butane'!AA10)</f>
        <v>148758067175093.44</v>
      </c>
      <c r="AC50" s="362">
        <f>SUM('BIFUbC-electricity'!AB10,'BIFUbC-coal'!AB10,'BIFUbC-natural-gas'!AB10,'BIFUbC-biomass'!AB10,'BIFUbC-petroleum-diesel'!AB10,'BIFUbC-heavy-or-residual-oil'!AB10,'BIFUbC-LPG-propane-or-butane'!AB10)</f>
        <v>151835946249419.72</v>
      </c>
      <c r="AD50" s="362">
        <f>SUM('BIFUbC-electricity'!AC10,'BIFUbC-coal'!AC10,'BIFUbC-natural-gas'!AC10,'BIFUbC-biomass'!AC10,'BIFUbC-petroleum-diesel'!AC10,'BIFUbC-heavy-or-residual-oil'!AC10,'BIFUbC-LPG-propane-or-butane'!AC10)</f>
        <v>147698005554615.34</v>
      </c>
      <c r="AE50" s="362">
        <f>SUM('BIFUbC-electricity'!AD10,'BIFUbC-coal'!AD10,'BIFUbC-natural-gas'!AD10,'BIFUbC-biomass'!AD10,'BIFUbC-petroleum-diesel'!AD10,'BIFUbC-heavy-or-residual-oil'!AD10,'BIFUbC-LPG-propane-or-butane'!AD10)</f>
        <v>143560064859810.97</v>
      </c>
      <c r="AF50" s="362">
        <f>SUM('BIFUbC-electricity'!AE10,'BIFUbC-coal'!AE10,'BIFUbC-natural-gas'!AE10,'BIFUbC-biomass'!AE10,'BIFUbC-petroleum-diesel'!AE10,'BIFUbC-heavy-or-residual-oil'!AE10,'BIFUbC-LPG-propane-or-butane'!AE10)</f>
        <v>139422124165006.61</v>
      </c>
      <c r="AG50" s="362">
        <f>SUM('BIFUbC-electricity'!AF10,'BIFUbC-coal'!AF10,'BIFUbC-natural-gas'!AF10,'BIFUbC-biomass'!AF10,'BIFUbC-petroleum-diesel'!AF10,'BIFUbC-heavy-or-residual-oil'!AF10,'BIFUbC-LPG-propane-or-butane'!AF10)</f>
        <v>135284183470202.23</v>
      </c>
    </row>
    <row r="51" spans="2:33" x14ac:dyDescent="0.2">
      <c r="B51" s="7" t="s">
        <v>61</v>
      </c>
      <c r="C51" s="362">
        <f>SUM('BIFUbC-electricity'!B11,'BIFUbC-coal'!B11,'BIFUbC-natural-gas'!B11,'BIFUbC-biomass'!B11,'BIFUbC-petroleum-diesel'!B11,'BIFUbC-heavy-or-residual-oil'!B11,'BIFUbC-LPG-propane-or-butane'!B11)</f>
        <v>142652186757301.56</v>
      </c>
      <c r="D51" s="362">
        <f>SUM('BIFUbC-electricity'!C11,'BIFUbC-coal'!C11,'BIFUbC-natural-gas'!C11,'BIFUbC-biomass'!C11,'BIFUbC-petroleum-diesel'!C11,'BIFUbC-heavy-or-residual-oil'!C11,'BIFUbC-LPG-propane-or-butane'!C11)</f>
        <v>142390388686467.34</v>
      </c>
      <c r="E51" s="362">
        <f>SUM('BIFUbC-electricity'!D11,'BIFUbC-coal'!D11,'BIFUbC-natural-gas'!D11,'BIFUbC-biomass'!D11,'BIFUbC-petroleum-diesel'!D11,'BIFUbC-heavy-or-residual-oil'!D11,'BIFUbC-LPG-propane-or-butane'!D11)</f>
        <v>144923994492574</v>
      </c>
      <c r="F51" s="362">
        <f>SUM('BIFUbC-electricity'!E11,'BIFUbC-coal'!E11,'BIFUbC-natural-gas'!E11,'BIFUbC-biomass'!E11,'BIFUbC-petroleum-diesel'!E11,'BIFUbC-heavy-or-residual-oil'!E11,'BIFUbC-LPG-propane-or-butane'!E11)</f>
        <v>147996766855210.03</v>
      </c>
      <c r="G51" s="362">
        <f>SUM('BIFUbC-electricity'!F11,'BIFUbC-coal'!F11,'BIFUbC-natural-gas'!F11,'BIFUbC-biomass'!F11,'BIFUbC-petroleum-diesel'!F11,'BIFUbC-heavy-or-residual-oil'!F11,'BIFUbC-LPG-propane-or-butane'!F11)</f>
        <v>150996888089871.59</v>
      </c>
      <c r="H51" s="362">
        <f>SUM('BIFUbC-electricity'!G11,'BIFUbC-coal'!G11,'BIFUbC-natural-gas'!G11,'BIFUbC-biomass'!G11,'BIFUbC-petroleum-diesel'!G11,'BIFUbC-heavy-or-residual-oil'!G11,'BIFUbC-LPG-propane-or-butane'!G11)</f>
        <v>153601177094749.22</v>
      </c>
      <c r="I51" s="362">
        <f>SUM('BIFUbC-electricity'!H11,'BIFUbC-coal'!H11,'BIFUbC-natural-gas'!H11,'BIFUbC-biomass'!H11,'BIFUbC-petroleum-diesel'!H11,'BIFUbC-heavy-or-residual-oil'!H11,'BIFUbC-LPG-propane-or-butane'!H11)</f>
        <v>155021138184083.88</v>
      </c>
      <c r="J51" s="362">
        <f>SUM('BIFUbC-electricity'!I11,'BIFUbC-coal'!I11,'BIFUbC-natural-gas'!I11,'BIFUbC-biomass'!I11,'BIFUbC-petroleum-diesel'!I11,'BIFUbC-heavy-or-residual-oil'!I11,'BIFUbC-LPG-propane-or-butane'!I11)</f>
        <v>155735869376317.88</v>
      </c>
      <c r="K51" s="362">
        <f>SUM('BIFUbC-electricity'!J11,'BIFUbC-coal'!J11,'BIFUbC-natural-gas'!J11,'BIFUbC-biomass'!J11,'BIFUbC-petroleum-diesel'!J11,'BIFUbC-heavy-or-residual-oil'!J11,'BIFUbC-LPG-propane-or-butane'!J11)</f>
        <v>155900835219697.72</v>
      </c>
      <c r="L51" s="362">
        <f>SUM('BIFUbC-electricity'!K11,'BIFUbC-coal'!K11,'BIFUbC-natural-gas'!K11,'BIFUbC-biomass'!K11,'BIFUbC-petroleum-diesel'!K11,'BIFUbC-heavy-or-residual-oil'!K11,'BIFUbC-LPG-propane-or-butane'!K11)</f>
        <v>156049585964614.44</v>
      </c>
      <c r="M51" s="362">
        <f>SUM('BIFUbC-electricity'!L11,'BIFUbC-coal'!L11,'BIFUbC-natural-gas'!L11,'BIFUbC-biomass'!L11,'BIFUbC-petroleum-diesel'!L11,'BIFUbC-heavy-or-residual-oil'!L11,'BIFUbC-LPG-propane-or-butane'!L11)</f>
        <v>156465310158910.97</v>
      </c>
      <c r="N51" s="362">
        <f>SUM('BIFUbC-electricity'!M11,'BIFUbC-coal'!M11,'BIFUbC-natural-gas'!M11,'BIFUbC-biomass'!M11,'BIFUbC-petroleum-diesel'!M11,'BIFUbC-heavy-or-residual-oil'!M11,'BIFUbC-LPG-propane-or-butane'!M11)</f>
        <v>157045184226145.5</v>
      </c>
      <c r="O51" s="362">
        <f>SUM('BIFUbC-electricity'!N11,'BIFUbC-coal'!N11,'BIFUbC-natural-gas'!N11,'BIFUbC-biomass'!N11,'BIFUbC-petroleum-diesel'!N11,'BIFUbC-heavy-or-residual-oil'!N11,'BIFUbC-LPG-propane-or-butane'!N11)</f>
        <v>157218032356472.06</v>
      </c>
      <c r="P51" s="362">
        <f>SUM('BIFUbC-electricity'!O11,'BIFUbC-coal'!O11,'BIFUbC-natural-gas'!O11,'BIFUbC-biomass'!O11,'BIFUbC-petroleum-diesel'!O11,'BIFUbC-heavy-or-residual-oil'!O11,'BIFUbC-LPG-propane-or-butane'!O11)</f>
        <v>157607025654029.22</v>
      </c>
      <c r="Q51" s="362">
        <f>SUM('BIFUbC-electricity'!P11,'BIFUbC-coal'!P11,'BIFUbC-natural-gas'!P11,'BIFUbC-biomass'!P11,'BIFUbC-petroleum-diesel'!P11,'BIFUbC-heavy-or-residual-oil'!P11,'BIFUbC-LPG-propane-or-butane'!P11)</f>
        <v>158457800155807.28</v>
      </c>
      <c r="R51" s="362">
        <f>SUM('BIFUbC-electricity'!Q11,'BIFUbC-coal'!Q11,'BIFUbC-natural-gas'!Q11,'BIFUbC-biomass'!Q11,'BIFUbC-petroleum-diesel'!Q11,'BIFUbC-heavy-or-residual-oil'!Q11,'BIFUbC-LPG-propane-or-butane'!Q11)</f>
        <v>159644110075321</v>
      </c>
      <c r="S51" s="362">
        <f>SUM('BIFUbC-electricity'!R11,'BIFUbC-coal'!R11,'BIFUbC-natural-gas'!R11,'BIFUbC-biomass'!R11,'BIFUbC-petroleum-diesel'!R11,'BIFUbC-heavy-or-residual-oil'!R11,'BIFUbC-LPG-propane-or-butane'!R11)</f>
        <v>160491840673205.78</v>
      </c>
      <c r="T51" s="362">
        <f>SUM('BIFUbC-electricity'!S11,'BIFUbC-coal'!S11,'BIFUbC-natural-gas'!S11,'BIFUbC-biomass'!S11,'BIFUbC-petroleum-diesel'!S11,'BIFUbC-heavy-or-residual-oil'!S11,'BIFUbC-LPG-propane-or-butane'!S11)</f>
        <v>161432441158528.06</v>
      </c>
      <c r="U51" s="362">
        <f>SUM('BIFUbC-electricity'!T11,'BIFUbC-coal'!T11,'BIFUbC-natural-gas'!T11,'BIFUbC-biomass'!T11,'BIFUbC-petroleum-diesel'!T11,'BIFUbC-heavy-or-residual-oil'!T11,'BIFUbC-LPG-propane-or-butane'!T11)</f>
        <v>162735453180432.13</v>
      </c>
      <c r="V51" s="362">
        <f>SUM('BIFUbC-electricity'!U11,'BIFUbC-coal'!U11,'BIFUbC-natural-gas'!U11,'BIFUbC-biomass'!U11,'BIFUbC-petroleum-diesel'!U11,'BIFUbC-heavy-or-residual-oil'!U11,'BIFUbC-LPG-propane-or-butane'!U11)</f>
        <v>163779871524453.56</v>
      </c>
      <c r="W51" s="362">
        <f>SUM('BIFUbC-electricity'!V11,'BIFUbC-coal'!V11,'BIFUbC-natural-gas'!V11,'BIFUbC-biomass'!V11,'BIFUbC-petroleum-diesel'!V11,'BIFUbC-heavy-or-residual-oil'!V11,'BIFUbC-LPG-propane-or-butane'!V11)</f>
        <v>164522003343428.31</v>
      </c>
      <c r="X51" s="362">
        <f>SUM('BIFUbC-electricity'!W11,'BIFUbC-coal'!W11,'BIFUbC-natural-gas'!W11,'BIFUbC-biomass'!W11,'BIFUbC-petroleum-diesel'!W11,'BIFUbC-heavy-or-residual-oil'!W11,'BIFUbC-LPG-propane-or-butane'!W11)</f>
        <v>165755231438916.28</v>
      </c>
      <c r="Y51" s="362">
        <f>SUM('BIFUbC-electricity'!X11,'BIFUbC-coal'!X11,'BIFUbC-natural-gas'!X11,'BIFUbC-biomass'!X11,'BIFUbC-petroleum-diesel'!X11,'BIFUbC-heavy-or-residual-oil'!X11,'BIFUbC-LPG-propane-or-butane'!X11)</f>
        <v>167806263972898.66</v>
      </c>
      <c r="Z51" s="362">
        <f>SUM('BIFUbC-electricity'!Y11,'BIFUbC-coal'!Y11,'BIFUbC-natural-gas'!Y11,'BIFUbC-biomass'!Y11,'BIFUbC-petroleum-diesel'!Y11,'BIFUbC-heavy-or-residual-oil'!Y11,'BIFUbC-LPG-propane-or-butane'!Y11)</f>
        <v>169922009129201.09</v>
      </c>
      <c r="AA51" s="362">
        <f>SUM('BIFUbC-electricity'!Z11,'BIFUbC-coal'!Z11,'BIFUbC-natural-gas'!Z11,'BIFUbC-biomass'!Z11,'BIFUbC-petroleum-diesel'!Z11,'BIFUbC-heavy-or-residual-oil'!Z11,'BIFUbC-LPG-propane-or-butane'!Z11)</f>
        <v>171479121338374.28</v>
      </c>
      <c r="AB51" s="362">
        <f>SUM('BIFUbC-electricity'!AA11,'BIFUbC-coal'!AA11,'BIFUbC-natural-gas'!AA11,'BIFUbC-biomass'!AA11,'BIFUbC-petroleum-diesel'!AA11,'BIFUbC-heavy-or-residual-oil'!AA11,'BIFUbC-LPG-propane-or-butane'!AA11)</f>
        <v>172947702437618.66</v>
      </c>
      <c r="AC51" s="362">
        <f>SUM('BIFUbC-electricity'!AB11,'BIFUbC-coal'!AB11,'BIFUbC-natural-gas'!AB11,'BIFUbC-biomass'!AB11,'BIFUbC-petroleum-diesel'!AB11,'BIFUbC-heavy-or-residual-oil'!AB11,'BIFUbC-LPG-propane-or-butane'!AB11)</f>
        <v>174999405472266.19</v>
      </c>
      <c r="AD51" s="362">
        <f>SUM('BIFUbC-electricity'!AC11,'BIFUbC-coal'!AC11,'BIFUbC-natural-gas'!AC11,'BIFUbC-biomass'!AC11,'BIFUbC-petroleum-diesel'!AC11,'BIFUbC-heavy-or-residual-oil'!AC11,'BIFUbC-LPG-propane-or-butane'!AC11)</f>
        <v>176805185408553.88</v>
      </c>
      <c r="AE51" s="362">
        <f>SUM('BIFUbC-electricity'!AD11,'BIFUbC-coal'!AD11,'BIFUbC-natural-gas'!AD11,'BIFUbC-biomass'!AD11,'BIFUbC-petroleum-diesel'!AD11,'BIFUbC-heavy-or-residual-oil'!AD11,'BIFUbC-LPG-propane-or-butane'!AD11)</f>
        <v>178610965344842.13</v>
      </c>
      <c r="AF51" s="362">
        <f>SUM('BIFUbC-electricity'!AE11,'BIFUbC-coal'!AE11,'BIFUbC-natural-gas'!AE11,'BIFUbC-biomass'!AE11,'BIFUbC-petroleum-diesel'!AE11,'BIFUbC-heavy-or-residual-oil'!AE11,'BIFUbC-LPG-propane-or-butane'!AE11)</f>
        <v>180416745281130.38</v>
      </c>
      <c r="AG51" s="362">
        <f>SUM('BIFUbC-electricity'!AF11,'BIFUbC-coal'!AF11,'BIFUbC-natural-gas'!AF11,'BIFUbC-biomass'!AF11,'BIFUbC-petroleum-diesel'!AF11,'BIFUbC-heavy-or-residual-oil'!AF11,'BIFUbC-LPG-propane-or-butane'!AF11)</f>
        <v>182222525217418.06</v>
      </c>
    </row>
    <row r="52" spans="2:33" x14ac:dyDescent="0.2">
      <c r="B52" s="7" t="s">
        <v>62</v>
      </c>
      <c r="C52" s="362">
        <f>SUM('BIFUbC-electricity'!B12,'BIFUbC-coal'!B12,'BIFUbC-natural-gas'!B12,'BIFUbC-biomass'!B12,'BIFUbC-petroleum-diesel'!B12,'BIFUbC-heavy-or-residual-oil'!B12,'BIFUbC-LPG-propane-or-butane'!B12)</f>
        <v>5996068975684.7559</v>
      </c>
      <c r="D52" s="362">
        <f>SUM('BIFUbC-electricity'!C12,'BIFUbC-coal'!C12,'BIFUbC-natural-gas'!C12,'BIFUbC-biomass'!C12,'BIFUbC-petroleum-diesel'!C12,'BIFUbC-heavy-or-residual-oil'!C12,'BIFUbC-LPG-propane-or-butane'!C12)</f>
        <v>5969830828380.2275</v>
      </c>
      <c r="E52" s="362">
        <f>SUM('BIFUbC-electricity'!D12,'BIFUbC-coal'!D12,'BIFUbC-natural-gas'!D12,'BIFUbC-biomass'!D12,'BIFUbC-petroleum-diesel'!D12,'BIFUbC-heavy-or-residual-oil'!D12,'BIFUbC-LPG-propane-or-butane'!D12)</f>
        <v>6230940668074.2402</v>
      </c>
      <c r="F52" s="362">
        <f>SUM('BIFUbC-electricity'!E12,'BIFUbC-coal'!E12,'BIFUbC-natural-gas'!E12,'BIFUbC-biomass'!E12,'BIFUbC-petroleum-diesel'!E12,'BIFUbC-heavy-or-residual-oil'!E12,'BIFUbC-LPG-propane-or-butane'!E12)</f>
        <v>6363053106356.9473</v>
      </c>
      <c r="G52" s="362">
        <f>SUM('BIFUbC-electricity'!F12,'BIFUbC-coal'!F12,'BIFUbC-natural-gas'!F12,'BIFUbC-biomass'!F12,'BIFUbC-petroleum-diesel'!F12,'BIFUbC-heavy-or-residual-oil'!F12,'BIFUbC-LPG-propane-or-butane'!F12)</f>
        <v>6492041942716.709</v>
      </c>
      <c r="H52" s="362">
        <f>SUM('BIFUbC-electricity'!G12,'BIFUbC-coal'!G12,'BIFUbC-natural-gas'!G12,'BIFUbC-biomass'!G12,'BIFUbC-petroleum-diesel'!G12,'BIFUbC-heavy-or-residual-oil'!G12,'BIFUbC-LPG-propane-or-butane'!G12)</f>
        <v>6604012153921.0518</v>
      </c>
      <c r="I52" s="362">
        <f>SUM('BIFUbC-electricity'!H12,'BIFUbC-coal'!H12,'BIFUbC-natural-gas'!H12,'BIFUbC-biomass'!H12,'BIFUbC-petroleum-diesel'!H12,'BIFUbC-heavy-or-residual-oil'!H12,'BIFUbC-LPG-propane-or-butane'!H12)</f>
        <v>6665062729635.5645</v>
      </c>
      <c r="J52" s="362">
        <f>SUM('BIFUbC-electricity'!I12,'BIFUbC-coal'!I12,'BIFUbC-natural-gas'!I12,'BIFUbC-biomass'!I12,'BIFUbC-petroleum-diesel'!I12,'BIFUbC-heavy-or-residual-oil'!I12,'BIFUbC-LPG-propane-or-butane'!I12)</f>
        <v>6695792269405.875</v>
      </c>
      <c r="K52" s="362">
        <f>SUM('BIFUbC-electricity'!J12,'BIFUbC-coal'!J12,'BIFUbC-natural-gas'!J12,'BIFUbC-biomass'!J12,'BIFUbC-petroleum-diesel'!J12,'BIFUbC-heavy-or-residual-oil'!J12,'BIFUbC-LPG-propane-or-butane'!J12)</f>
        <v>6702884900173.8701</v>
      </c>
      <c r="L52" s="362">
        <f>SUM('BIFUbC-electricity'!K12,'BIFUbC-coal'!K12,'BIFUbC-natural-gas'!K12,'BIFUbC-biomass'!K12,'BIFUbC-petroleum-diesel'!K12,'BIFUbC-heavy-or-residual-oil'!K12,'BIFUbC-LPG-propane-or-butane'!K12)</f>
        <v>6709280370221.1396</v>
      </c>
      <c r="M52" s="362">
        <f>SUM('BIFUbC-electricity'!L12,'BIFUbC-coal'!L12,'BIFUbC-natural-gas'!L12,'BIFUbC-biomass'!L12,'BIFUbC-petroleum-diesel'!L12,'BIFUbC-heavy-or-residual-oil'!L12,'BIFUbC-LPG-propane-or-butane'!L12)</f>
        <v>6727154241266.54</v>
      </c>
      <c r="N52" s="362">
        <f>SUM('BIFUbC-electricity'!M12,'BIFUbC-coal'!M12,'BIFUbC-natural-gas'!M12,'BIFUbC-biomass'!M12,'BIFUbC-petroleum-diesel'!M12,'BIFUbC-heavy-or-residual-oil'!M12,'BIFUbC-LPG-propane-or-butane'!M12)</f>
        <v>6752085660805.0654</v>
      </c>
      <c r="O52" s="362">
        <f>SUM('BIFUbC-electricity'!N12,'BIFUbC-coal'!N12,'BIFUbC-natural-gas'!N12,'BIFUbC-biomass'!N12,'BIFUbC-petroleum-diesel'!N12,'BIFUbC-heavy-or-residual-oil'!N12,'BIFUbC-LPG-propane-or-butane'!N12)</f>
        <v>6759517186884.8105</v>
      </c>
      <c r="P52" s="362">
        <f>SUM('BIFUbC-electricity'!O12,'BIFUbC-coal'!O12,'BIFUbC-natural-gas'!O12,'BIFUbC-biomass'!O12,'BIFUbC-petroleum-diesel'!O12,'BIFUbC-heavy-or-residual-oil'!O12,'BIFUbC-LPG-propane-or-butane'!O12)</f>
        <v>6776241775286.0869</v>
      </c>
      <c r="Q52" s="362">
        <f>SUM('BIFUbC-electricity'!P12,'BIFUbC-coal'!P12,'BIFUbC-natural-gas'!P12,'BIFUbC-biomass'!P12,'BIFUbC-petroleum-diesel'!P12,'BIFUbC-heavy-or-residual-oil'!P12,'BIFUbC-LPG-propane-or-butane'!P12)</f>
        <v>6812820434748.5898</v>
      </c>
      <c r="R52" s="362">
        <f>SUM('BIFUbC-electricity'!Q12,'BIFUbC-coal'!Q12,'BIFUbC-natural-gas'!Q12,'BIFUbC-biomass'!Q12,'BIFUbC-petroleum-diesel'!Q12,'BIFUbC-heavy-or-residual-oil'!Q12,'BIFUbC-LPG-propane-or-butane'!Q12)</f>
        <v>6863825285590.0195</v>
      </c>
      <c r="S52" s="362">
        <f>SUM('BIFUbC-electricity'!R12,'BIFUbC-coal'!R12,'BIFUbC-natural-gas'!R12,'BIFUbC-biomass'!R12,'BIFUbC-petroleum-diesel'!R12,'BIFUbC-heavy-or-residual-oil'!R12,'BIFUbC-LPG-propane-or-butane'!R12)</f>
        <v>6900273073800.8389</v>
      </c>
      <c r="T52" s="362">
        <f>SUM('BIFUbC-electricity'!S12,'BIFUbC-coal'!S12,'BIFUbC-natural-gas'!S12,'BIFUbC-biomass'!S12,'BIFUbC-petroleum-diesel'!S12,'BIFUbC-heavy-or-residual-oil'!S12,'BIFUbC-LPG-propane-or-butane'!S12)</f>
        <v>6940713760223.5771</v>
      </c>
      <c r="U52" s="362">
        <f>SUM('BIFUbC-electricity'!T12,'BIFUbC-coal'!T12,'BIFUbC-natural-gas'!T12,'BIFUbC-biomass'!T12,'BIFUbC-petroleum-diesel'!T12,'BIFUbC-heavy-or-residual-oil'!T12,'BIFUbC-LPG-propane-or-butane'!T12)</f>
        <v>6996736164427.2354</v>
      </c>
      <c r="V52" s="362">
        <f>SUM('BIFUbC-electricity'!U12,'BIFUbC-coal'!U12,'BIFUbC-natural-gas'!U12,'BIFUbC-biomass'!U12,'BIFUbC-petroleum-diesel'!U12,'BIFUbC-heavy-or-residual-oil'!U12,'BIFUbC-LPG-propane-or-butane'!U12)</f>
        <v>7041640452064.5703</v>
      </c>
      <c r="W52" s="362">
        <f>SUM('BIFUbC-electricity'!V12,'BIFUbC-coal'!V12,'BIFUbC-natural-gas'!V12,'BIFUbC-biomass'!V12,'BIFUbC-petroleum-diesel'!V12,'BIFUbC-heavy-or-residual-oil'!V12,'BIFUbC-LPG-propane-or-butane'!V12)</f>
        <v>7073548069213.2148</v>
      </c>
      <c r="X52" s="362">
        <f>SUM('BIFUbC-electricity'!W12,'BIFUbC-coal'!W12,'BIFUbC-natural-gas'!W12,'BIFUbC-biomass'!W12,'BIFUbC-petroleum-diesel'!W12,'BIFUbC-heavy-or-residual-oil'!W12,'BIFUbC-LPG-propane-or-butane'!W12)</f>
        <v>7126570145509.7773</v>
      </c>
      <c r="Y52" s="362">
        <f>SUM('BIFUbC-electricity'!X12,'BIFUbC-coal'!X12,'BIFUbC-natural-gas'!X12,'BIFUbC-biomass'!X12,'BIFUbC-petroleum-diesel'!X12,'BIFUbC-heavy-or-residual-oil'!X12,'BIFUbC-LPG-propane-or-butane'!X12)</f>
        <v>7214753348520.9873</v>
      </c>
      <c r="Z52" s="362">
        <f>SUM('BIFUbC-electricity'!Y12,'BIFUbC-coal'!Y12,'BIFUbC-natural-gas'!Y12,'BIFUbC-biomass'!Y12,'BIFUbC-petroleum-diesel'!Y12,'BIFUbC-heavy-or-residual-oil'!Y12,'BIFUbC-LPG-propane-or-butane'!Y12)</f>
        <v>7305718841045.8398</v>
      </c>
      <c r="AA52" s="362">
        <f>SUM('BIFUbC-electricity'!Z12,'BIFUbC-coal'!Z12,'BIFUbC-natural-gas'!Z12,'BIFUbC-biomass'!Z12,'BIFUbC-petroleum-diesel'!Z12,'BIFUbC-heavy-or-residual-oil'!Z12,'BIFUbC-LPG-propane-or-butane'!Z12)</f>
        <v>7372666166248.0117</v>
      </c>
      <c r="AB52" s="362">
        <f>SUM('BIFUbC-electricity'!AA12,'BIFUbC-coal'!AA12,'BIFUbC-natural-gas'!AA12,'BIFUbC-biomass'!AA12,'BIFUbC-petroleum-diesel'!AA12,'BIFUbC-heavy-or-residual-oil'!AA12,'BIFUbC-LPG-propane-or-butane'!AA12)</f>
        <v>7435807136987.0977</v>
      </c>
      <c r="AC52" s="362">
        <f>SUM('BIFUbC-electricity'!AB12,'BIFUbC-coal'!AB12,'BIFUbC-natural-gas'!AB12,'BIFUbC-biomass'!AB12,'BIFUbC-petroleum-diesel'!AB12,'BIFUbC-heavy-or-residual-oil'!AB12,'BIFUbC-LPG-propane-or-butane'!AB12)</f>
        <v>7524019167866.8535</v>
      </c>
      <c r="AD52" s="362">
        <f>SUM('BIFUbC-electricity'!AC12,'BIFUbC-coal'!AC12,'BIFUbC-natural-gas'!AC12,'BIFUbC-biomass'!AC12,'BIFUbC-petroleum-diesel'!AC12,'BIFUbC-heavy-or-residual-oil'!AC12,'BIFUbC-LPG-propane-or-butane'!AC12)</f>
        <v>7601657847935.0059</v>
      </c>
      <c r="AE52" s="362">
        <f>SUM('BIFUbC-electricity'!AD12,'BIFUbC-coal'!AD12,'BIFUbC-natural-gas'!AD12,'BIFUbC-biomass'!AD12,'BIFUbC-petroleum-diesel'!AD12,'BIFUbC-heavy-or-residual-oil'!AD12,'BIFUbC-LPG-propane-or-butane'!AD12)</f>
        <v>7679296528003.1816</v>
      </c>
      <c r="AF52" s="362">
        <f>SUM('BIFUbC-electricity'!AE12,'BIFUbC-coal'!AE12,'BIFUbC-natural-gas'!AE12,'BIFUbC-biomass'!AE12,'BIFUbC-petroleum-diesel'!AE12,'BIFUbC-heavy-or-residual-oil'!AE12,'BIFUbC-LPG-propane-or-butane'!AE12)</f>
        <v>7756935208071.3564</v>
      </c>
      <c r="AG52" s="362">
        <f>SUM('BIFUbC-electricity'!AF12,'BIFUbC-coal'!AF12,'BIFUbC-natural-gas'!AF12,'BIFUbC-biomass'!AF12,'BIFUbC-petroleum-diesel'!AF12,'BIFUbC-heavy-or-residual-oil'!AF12,'BIFUbC-LPG-propane-or-butane'!AF12)</f>
        <v>7834573888139.5078</v>
      </c>
    </row>
    <row r="53" spans="2:33" x14ac:dyDescent="0.2">
      <c r="B53" s="7" t="s">
        <v>63</v>
      </c>
      <c r="C53" s="362">
        <f>SUM('BIFUbC-electricity'!B13,'BIFUbC-coal'!B13,'BIFUbC-natural-gas'!B13,'BIFUbC-biomass'!B13,'BIFUbC-petroleum-diesel'!B13,'BIFUbC-heavy-or-residual-oil'!B13,'BIFUbC-LPG-propane-or-butane'!B13)</f>
        <v>21937047437418.586</v>
      </c>
      <c r="D53" s="362">
        <f>SUM('BIFUbC-electricity'!C13,'BIFUbC-coal'!C13,'BIFUbC-natural-gas'!C13,'BIFUbC-biomass'!C13,'BIFUbC-petroleum-diesel'!C13,'BIFUbC-heavy-or-residual-oil'!C13,'BIFUbC-LPG-propane-or-butane'!C13)</f>
        <v>21869640359707.445</v>
      </c>
      <c r="E53" s="362">
        <f>SUM('BIFUbC-electricity'!D13,'BIFUbC-coal'!D13,'BIFUbC-natural-gas'!D13,'BIFUbC-biomass'!D13,'BIFUbC-petroleum-diesel'!D13,'BIFUbC-heavy-or-residual-oil'!D13,'BIFUbC-LPG-propane-or-butane'!D13)</f>
        <v>22534789908598.57</v>
      </c>
      <c r="F53" s="362">
        <f>SUM('BIFUbC-electricity'!E13,'BIFUbC-coal'!E13,'BIFUbC-natural-gas'!E13,'BIFUbC-biomass'!E13,'BIFUbC-petroleum-diesel'!E13,'BIFUbC-heavy-or-residual-oil'!E13,'BIFUbC-LPG-propane-or-butane'!E13)</f>
        <v>23012587114447.039</v>
      </c>
      <c r="G53" s="362">
        <f>SUM('BIFUbC-electricity'!F13,'BIFUbC-coal'!F13,'BIFUbC-natural-gas'!F13,'BIFUbC-biomass'!F13,'BIFUbC-petroleum-diesel'!F13,'BIFUbC-heavy-or-residual-oil'!F13,'BIFUbC-LPG-propane-or-butane'!F13)</f>
        <v>23479087516676.07</v>
      </c>
      <c r="H53" s="362">
        <f>SUM('BIFUbC-electricity'!G13,'BIFUbC-coal'!G13,'BIFUbC-natural-gas'!G13,'BIFUbC-biomass'!G13,'BIFUbC-petroleum-diesel'!G13,'BIFUbC-heavy-or-residual-oil'!G13,'BIFUbC-LPG-propane-or-butane'!G13)</f>
        <v>23884038441411.984</v>
      </c>
      <c r="I53" s="362">
        <f>SUM('BIFUbC-electricity'!H13,'BIFUbC-coal'!H13,'BIFUbC-natural-gas'!H13,'BIFUbC-biomass'!H13,'BIFUbC-petroleum-diesel'!H13,'BIFUbC-heavy-or-residual-oil'!H13,'BIFUbC-LPG-propane-or-butane'!H13)</f>
        <v>24104833658508.906</v>
      </c>
      <c r="J53" s="362">
        <f>SUM('BIFUbC-electricity'!I13,'BIFUbC-coal'!I13,'BIFUbC-natural-gas'!I13,'BIFUbC-biomass'!I13,'BIFUbC-petroleum-diesel'!I13,'BIFUbC-heavy-or-residual-oil'!I13,'BIFUbC-LPG-propane-or-butane'!I13)</f>
        <v>24215969963539.063</v>
      </c>
      <c r="K53" s="362">
        <f>SUM('BIFUbC-electricity'!J13,'BIFUbC-coal'!J13,'BIFUbC-natural-gas'!J13,'BIFUbC-biomass'!J13,'BIFUbC-petroleum-diesel'!J13,'BIFUbC-heavy-or-residual-oil'!J13,'BIFUbC-LPG-propane-or-butane'!J13)</f>
        <v>24241621137698.84</v>
      </c>
      <c r="L53" s="362">
        <f>SUM('BIFUbC-electricity'!K13,'BIFUbC-coal'!K13,'BIFUbC-natural-gas'!K13,'BIFUbC-biomass'!K13,'BIFUbC-petroleum-diesel'!K13,'BIFUbC-heavy-or-residual-oil'!K13,'BIFUbC-LPG-propane-or-butane'!K13)</f>
        <v>24264750963765.137</v>
      </c>
      <c r="M53" s="362">
        <f>SUM('BIFUbC-electricity'!L13,'BIFUbC-coal'!L13,'BIFUbC-natural-gas'!L13,'BIFUbC-biomass'!L13,'BIFUbC-petroleum-diesel'!L13,'BIFUbC-heavy-or-residual-oil'!L13,'BIFUbC-LPG-propane-or-butane'!L13)</f>
        <v>24329393519410.906</v>
      </c>
      <c r="N53" s="362">
        <f>SUM('BIFUbC-electricity'!M13,'BIFUbC-coal'!M13,'BIFUbC-natural-gas'!M13,'BIFUbC-biomass'!M13,'BIFUbC-petroleum-diesel'!M13,'BIFUbC-heavy-or-residual-oil'!M13,'BIFUbC-LPG-propane-or-butane'!M13)</f>
        <v>24419560370830.703</v>
      </c>
      <c r="O53" s="362">
        <f>SUM('BIFUbC-electricity'!N13,'BIFUbC-coal'!N13,'BIFUbC-natural-gas'!N13,'BIFUbC-biomass'!N13,'BIFUbC-petroleum-diesel'!N13,'BIFUbC-heavy-or-residual-oil'!N13,'BIFUbC-LPG-propane-or-butane'!N13)</f>
        <v>24446437192137.215</v>
      </c>
      <c r="P53" s="362">
        <f>SUM('BIFUbC-electricity'!O13,'BIFUbC-coal'!O13,'BIFUbC-natural-gas'!O13,'BIFUbC-biomass'!O13,'BIFUbC-petroleum-diesel'!O13,'BIFUbC-heavy-or-residual-oil'!O13,'BIFUbC-LPG-propane-or-butane'!O13)</f>
        <v>24506923257726.25</v>
      </c>
      <c r="Q53" s="362">
        <f>SUM('BIFUbC-electricity'!P13,'BIFUbC-coal'!P13,'BIFUbC-natural-gas'!P13,'BIFUbC-biomass'!P13,'BIFUbC-petroleum-diesel'!P13,'BIFUbC-heavy-or-residual-oil'!P13,'BIFUbC-LPG-propane-or-butane'!P13)</f>
        <v>24639213460768.813</v>
      </c>
      <c r="R53" s="362">
        <f>SUM('BIFUbC-electricity'!Q13,'BIFUbC-coal'!Q13,'BIFUbC-natural-gas'!Q13,'BIFUbC-biomass'!Q13,'BIFUbC-petroleum-diesel'!Q13,'BIFUbC-heavy-or-residual-oil'!Q13,'BIFUbC-LPG-propane-or-butane'!Q13)</f>
        <v>24823677357836.578</v>
      </c>
      <c r="S53" s="362">
        <f>SUM('BIFUbC-electricity'!R13,'BIFUbC-coal'!R13,'BIFUbC-natural-gas'!R13,'BIFUbC-biomass'!R13,'BIFUbC-petroleum-diesel'!R13,'BIFUbC-heavy-or-residual-oil'!R13,'BIFUbC-LPG-propane-or-butane'!R13)</f>
        <v>24955494252542.742</v>
      </c>
      <c r="T53" s="362">
        <f>SUM('BIFUbC-electricity'!S13,'BIFUbC-coal'!S13,'BIFUbC-natural-gas'!S13,'BIFUbC-biomass'!S13,'BIFUbC-petroleum-diesel'!S13,'BIFUbC-heavy-or-residual-oil'!S13,'BIFUbC-LPG-propane-or-butane'!S13)</f>
        <v>25101751843626.117</v>
      </c>
      <c r="U53" s="362">
        <f>SUM('BIFUbC-electricity'!T13,'BIFUbC-coal'!T13,'BIFUbC-natural-gas'!T13,'BIFUbC-biomass'!T13,'BIFUbC-petroleum-diesel'!T13,'BIFUbC-heavy-or-residual-oil'!T13,'BIFUbC-LPG-propane-or-butane'!T13)</f>
        <v>25304362199935.961</v>
      </c>
      <c r="V53" s="362">
        <f>SUM('BIFUbC-electricity'!U13,'BIFUbC-coal'!U13,'BIFUbC-natural-gas'!U13,'BIFUbC-biomass'!U13,'BIFUbC-petroleum-diesel'!U13,'BIFUbC-heavy-or-residual-oil'!U13,'BIFUbC-LPG-propane-or-butane'!U13)</f>
        <v>25466762829601.297</v>
      </c>
      <c r="W53" s="362">
        <f>SUM('BIFUbC-electricity'!V13,'BIFUbC-coal'!V13,'BIFUbC-natural-gas'!V13,'BIFUbC-biomass'!V13,'BIFUbC-petroleum-diesel'!V13,'BIFUbC-heavy-or-residual-oil'!V13,'BIFUbC-LPG-propane-or-butane'!V13)</f>
        <v>25582159763584.773</v>
      </c>
      <c r="X53" s="362">
        <f>SUM('BIFUbC-electricity'!W13,'BIFUbC-coal'!W13,'BIFUbC-natural-gas'!W13,'BIFUbC-biomass'!W13,'BIFUbC-petroleum-diesel'!W13,'BIFUbC-heavy-or-residual-oil'!W13,'BIFUbC-LPG-propane-or-butane'!W13)</f>
        <v>25773919148485.156</v>
      </c>
      <c r="Y53" s="362">
        <f>SUM('BIFUbC-electricity'!X13,'BIFUbC-coal'!X13,'BIFUbC-natural-gas'!X13,'BIFUbC-biomass'!X13,'BIFUbC-petroleum-diesel'!X13,'BIFUbC-heavy-or-residual-oil'!X13,'BIFUbC-LPG-propane-or-butane'!X13)</f>
        <v>26092842094342.559</v>
      </c>
      <c r="Z53" s="362">
        <f>SUM('BIFUbC-electricity'!Y13,'BIFUbC-coal'!Y13,'BIFUbC-natural-gas'!Y13,'BIFUbC-biomass'!Y13,'BIFUbC-petroleum-diesel'!Y13,'BIFUbC-heavy-or-residual-oil'!Y13,'BIFUbC-LPG-propane-or-butane'!Y13)</f>
        <v>26421827455009.344</v>
      </c>
      <c r="AA53" s="362">
        <f>SUM('BIFUbC-electricity'!Z13,'BIFUbC-coal'!Z13,'BIFUbC-natural-gas'!Z13,'BIFUbC-biomass'!Z13,'BIFUbC-petroleum-diesel'!Z13,'BIFUbC-heavy-or-residual-oil'!Z13,'BIFUbC-LPG-propane-or-butane'!Z13)</f>
        <v>26663948827806.789</v>
      </c>
      <c r="AB53" s="362">
        <f>SUM('BIFUbC-electricity'!AA13,'BIFUbC-coal'!AA13,'BIFUbC-natural-gas'!AA13,'BIFUbC-biomass'!AA13,'BIFUbC-petroleum-diesel'!AA13,'BIFUbC-heavy-or-residual-oil'!AA13,'BIFUbC-LPG-propane-or-butane'!AA13)</f>
        <v>26892304157447.57</v>
      </c>
      <c r="AC53" s="362">
        <f>SUM('BIFUbC-electricity'!AB13,'BIFUbC-coal'!AB13,'BIFUbC-natural-gas'!AB13,'BIFUbC-biomass'!AB13,'BIFUbC-petroleum-diesel'!AB13,'BIFUbC-heavy-or-residual-oil'!AB13,'BIFUbC-LPG-propane-or-butane'!AB13)</f>
        <v>27211331362035.047</v>
      </c>
      <c r="AD53" s="362">
        <f>SUM('BIFUbC-electricity'!AC13,'BIFUbC-coal'!AC13,'BIFUbC-natural-gas'!AC13,'BIFUbC-biomass'!AC13,'BIFUbC-petroleum-diesel'!AC13,'BIFUbC-heavy-or-residual-oil'!AC13,'BIFUbC-LPG-propane-or-butane'!AC13)</f>
        <v>27492119037173.898</v>
      </c>
      <c r="AE53" s="362">
        <f>SUM('BIFUbC-electricity'!AD13,'BIFUbC-coal'!AD13,'BIFUbC-natural-gas'!AD13,'BIFUbC-biomass'!AD13,'BIFUbC-petroleum-diesel'!AD13,'BIFUbC-heavy-or-residual-oil'!AD13,'BIFUbC-LPG-propane-or-butane'!AD13)</f>
        <v>27772906712312.836</v>
      </c>
      <c r="AF53" s="362">
        <f>SUM('BIFUbC-electricity'!AE13,'BIFUbC-coal'!AE13,'BIFUbC-natural-gas'!AE13,'BIFUbC-biomass'!AE13,'BIFUbC-petroleum-diesel'!AE13,'BIFUbC-heavy-or-residual-oil'!AE13,'BIFUbC-LPG-propane-or-butane'!AE13)</f>
        <v>28053694387451.777</v>
      </c>
      <c r="AG53" s="362">
        <f>SUM('BIFUbC-electricity'!AF13,'BIFUbC-coal'!AF13,'BIFUbC-natural-gas'!AF13,'BIFUbC-biomass'!AF13,'BIFUbC-petroleum-diesel'!AF13,'BIFUbC-heavy-or-residual-oil'!AF13,'BIFUbC-LPG-propane-or-butane'!AF13)</f>
        <v>28334482062590.625</v>
      </c>
    </row>
    <row r="54" spans="2:33" x14ac:dyDescent="0.2">
      <c r="B54" s="7" t="s">
        <v>64</v>
      </c>
      <c r="C54" s="362">
        <f>SUM('BIFUbC-electricity'!B14,'BIFUbC-coal'!B14,'BIFUbC-natural-gas'!B14,'BIFUbC-biomass'!B14,'BIFUbC-petroleum-diesel'!B14,'BIFUbC-heavy-or-residual-oil'!B14,'BIFUbC-LPG-propane-or-butane'!B14)</f>
        <v>53834357003615.328</v>
      </c>
      <c r="D54" s="362">
        <f>SUM('BIFUbC-electricity'!C14,'BIFUbC-coal'!C14,'BIFUbC-natural-gas'!C14,'BIFUbC-biomass'!C14,'BIFUbC-petroleum-diesel'!C14,'BIFUbC-heavy-or-residual-oil'!C14,'BIFUbC-LPG-propane-or-butane'!C14)</f>
        <v>52704934467791.148</v>
      </c>
      <c r="E54" s="362">
        <f>SUM('BIFUbC-electricity'!D14,'BIFUbC-coal'!D14,'BIFUbC-natural-gas'!D14,'BIFUbC-biomass'!D14,'BIFUbC-petroleum-diesel'!D14,'BIFUbC-heavy-or-residual-oil'!D14,'BIFUbC-LPG-propane-or-butane'!D14)</f>
        <v>52177509931986.523</v>
      </c>
      <c r="F54" s="362">
        <f>SUM('BIFUbC-electricity'!E14,'BIFUbC-coal'!E14,'BIFUbC-natural-gas'!E14,'BIFUbC-biomass'!E14,'BIFUbC-petroleum-diesel'!E14,'BIFUbC-heavy-or-residual-oil'!E14,'BIFUbC-LPG-propane-or-butane'!E14)</f>
        <v>51328782203245.969</v>
      </c>
      <c r="G54" s="362">
        <f>SUM('BIFUbC-electricity'!F14,'BIFUbC-coal'!F14,'BIFUbC-natural-gas'!F14,'BIFUbC-biomass'!F14,'BIFUbC-petroleum-diesel'!F14,'BIFUbC-heavy-or-residual-oil'!F14,'BIFUbC-LPG-propane-or-butane'!F14)</f>
        <v>50474713126520.117</v>
      </c>
      <c r="H54" s="362">
        <f>SUM('BIFUbC-electricity'!G14,'BIFUbC-coal'!G14,'BIFUbC-natural-gas'!G14,'BIFUbC-biomass'!G14,'BIFUbC-petroleum-diesel'!G14,'BIFUbC-heavy-or-residual-oil'!G14,'BIFUbC-LPG-propane-or-butane'!G14)</f>
        <v>49591542262361.422</v>
      </c>
      <c r="I54" s="362">
        <f>SUM('BIFUbC-electricity'!H14,'BIFUbC-coal'!H14,'BIFUbC-natural-gas'!H14,'BIFUbC-biomass'!H14,'BIFUbC-petroleum-diesel'!H14,'BIFUbC-heavy-or-residual-oil'!H14,'BIFUbC-LPG-propane-or-butane'!H14)</f>
        <v>48621299005770.898</v>
      </c>
      <c r="J54" s="362">
        <f>SUM('BIFUbC-electricity'!I14,'BIFUbC-coal'!I14,'BIFUbC-natural-gas'!I14,'BIFUbC-biomass'!I14,'BIFUbC-petroleum-diesel'!I14,'BIFUbC-heavy-or-residual-oil'!I14,'BIFUbC-LPG-propane-or-butane'!I14)</f>
        <v>47599206887434.313</v>
      </c>
      <c r="K54" s="362">
        <f>SUM('BIFUbC-electricity'!J14,'BIFUbC-coal'!J14,'BIFUbC-natural-gas'!J14,'BIFUbC-biomass'!J14,'BIFUbC-petroleum-diesel'!J14,'BIFUbC-heavy-or-residual-oil'!J14,'BIFUbC-LPG-propane-or-butane'!J14)</f>
        <v>46536695740235.352</v>
      </c>
      <c r="L54" s="362">
        <f>SUM('BIFUbC-electricity'!K14,'BIFUbC-coal'!K14,'BIFUbC-natural-gas'!K14,'BIFUbC-biomass'!K14,'BIFUbC-petroleum-diesel'!K14,'BIFUbC-heavy-or-residual-oil'!K14,'BIFUbC-LPG-propane-or-butane'!K14)</f>
        <v>45472992450726.648</v>
      </c>
      <c r="M54" s="362">
        <f>SUM('BIFUbC-electricity'!L14,'BIFUbC-coal'!L14,'BIFUbC-natural-gas'!L14,'BIFUbC-biomass'!L14,'BIFUbC-petroleum-diesel'!L14,'BIFUbC-heavy-or-residual-oil'!L14,'BIFUbC-LPG-propane-or-butane'!L14)</f>
        <v>44428917185389.461</v>
      </c>
      <c r="N54" s="362">
        <f>SUM('BIFUbC-electricity'!M14,'BIFUbC-coal'!M14,'BIFUbC-natural-gas'!M14,'BIFUbC-biomass'!M14,'BIFUbC-petroleum-diesel'!M14,'BIFUbC-heavy-or-residual-oil'!M14,'BIFUbC-LPG-propane-or-butane'!M14)</f>
        <v>43396910302437.359</v>
      </c>
      <c r="O54" s="362">
        <f>SUM('BIFUbC-electricity'!N14,'BIFUbC-coal'!N14,'BIFUbC-natural-gas'!N14,'BIFUbC-biomass'!N14,'BIFUbC-petroleum-diesel'!N14,'BIFUbC-heavy-or-residual-oil'!N14,'BIFUbC-LPG-propane-or-butane'!N14)</f>
        <v>42334978664995.164</v>
      </c>
      <c r="P54" s="362">
        <f>SUM('BIFUbC-electricity'!O14,'BIFUbC-coal'!O14,'BIFUbC-natural-gas'!O14,'BIFUbC-biomass'!O14,'BIFUbC-petroleum-diesel'!O14,'BIFUbC-heavy-or-residual-oil'!O14,'BIFUbC-LPG-propane-or-butane'!O14)</f>
        <v>41288938130495.273</v>
      </c>
      <c r="Q54" s="362">
        <f>SUM('BIFUbC-electricity'!P14,'BIFUbC-coal'!P14,'BIFUbC-natural-gas'!P14,'BIFUbC-biomass'!P14,'BIFUbC-petroleum-diesel'!P14,'BIFUbC-heavy-or-residual-oil'!P14,'BIFUbC-LPG-propane-or-butane'!P14)</f>
        <v>40276847985666.938</v>
      </c>
      <c r="R54" s="362">
        <f>SUM('BIFUbC-electricity'!Q14,'BIFUbC-coal'!Q14,'BIFUbC-natural-gas'!Q14,'BIFUbC-biomass'!Q14,'BIFUbC-petroleum-diesel'!Q14,'BIFUbC-heavy-or-residual-oil'!Q14,'BIFUbC-LPG-propane-or-butane'!Q14)</f>
        <v>39289426575894.508</v>
      </c>
      <c r="S54" s="362">
        <f>SUM('BIFUbC-electricity'!R14,'BIFUbC-coal'!R14,'BIFUbC-natural-gas'!R14,'BIFUbC-biomass'!R14,'BIFUbC-petroleum-diesel'!R14,'BIFUbC-heavy-or-residual-oil'!R14,'BIFUbC-LPG-propane-or-butane'!R14)</f>
        <v>39351752161846.484</v>
      </c>
      <c r="T54" s="362">
        <f>SUM('BIFUbC-electricity'!S14,'BIFUbC-coal'!S14,'BIFUbC-natural-gas'!S14,'BIFUbC-biomass'!S14,'BIFUbC-petroleum-diesel'!S14,'BIFUbC-heavy-or-residual-oil'!S14,'BIFUbC-LPG-propane-or-butane'!S14)</f>
        <v>39420905589292.297</v>
      </c>
      <c r="U54" s="362">
        <f>SUM('BIFUbC-electricity'!T14,'BIFUbC-coal'!T14,'BIFUbC-natural-gas'!T14,'BIFUbC-biomass'!T14,'BIFUbC-petroleum-diesel'!T14,'BIFUbC-heavy-or-residual-oil'!T14,'BIFUbC-LPG-propane-or-butane'!T14)</f>
        <v>39516703697760.094</v>
      </c>
      <c r="V54" s="362">
        <f>SUM('BIFUbC-electricity'!U14,'BIFUbC-coal'!U14,'BIFUbC-natural-gas'!U14,'BIFUbC-biomass'!U14,'BIFUbC-petroleum-diesel'!U14,'BIFUbC-heavy-or-residual-oil'!U14,'BIFUbC-LPG-propane-or-butane'!U14)</f>
        <v>39593489867131.055</v>
      </c>
      <c r="W54" s="362">
        <f>SUM('BIFUbC-electricity'!V14,'BIFUbC-coal'!V14,'BIFUbC-natural-gas'!V14,'BIFUbC-biomass'!V14,'BIFUbC-petroleum-diesel'!V14,'BIFUbC-heavy-or-residual-oil'!V14,'BIFUbC-LPG-propane-or-butane'!V14)</f>
        <v>39648051776995.594</v>
      </c>
      <c r="X54" s="362">
        <f>SUM('BIFUbC-electricity'!W14,'BIFUbC-coal'!W14,'BIFUbC-natural-gas'!W14,'BIFUbC-biomass'!W14,'BIFUbC-petroleum-diesel'!W14,'BIFUbC-heavy-or-residual-oil'!W14,'BIFUbC-LPG-propane-or-butane'!W14)</f>
        <v>39738719335599.125</v>
      </c>
      <c r="Y54" s="362">
        <f>SUM('BIFUbC-electricity'!X14,'BIFUbC-coal'!X14,'BIFUbC-natural-gas'!X14,'BIFUbC-biomass'!X14,'BIFUbC-petroleum-diesel'!X14,'BIFUbC-heavy-or-residual-oil'!X14,'BIFUbC-LPG-propane-or-butane'!X14)</f>
        <v>39889512293652.039</v>
      </c>
      <c r="Z54" s="362">
        <f>SUM('BIFUbC-electricity'!Y14,'BIFUbC-coal'!Y14,'BIFUbC-natural-gas'!Y14,'BIFUbC-biomass'!Y14,'BIFUbC-petroleum-diesel'!Y14,'BIFUbC-heavy-or-residual-oil'!Y14,'BIFUbC-LPG-propane-or-butane'!Y14)</f>
        <v>40045062956705.398</v>
      </c>
      <c r="AA54" s="362">
        <f>SUM('BIFUbC-electricity'!Z14,'BIFUbC-coal'!Z14,'BIFUbC-natural-gas'!Z14,'BIFUbC-biomass'!Z14,'BIFUbC-petroleum-diesel'!Z14,'BIFUbC-heavy-or-residual-oil'!Z14,'BIFUbC-LPG-propane-or-butane'!Z14)</f>
        <v>40159542640548.164</v>
      </c>
      <c r="AB54" s="362">
        <f>SUM('BIFUbC-electricity'!AA14,'BIFUbC-coal'!AA14,'BIFUbC-natural-gas'!AA14,'BIFUbC-biomass'!AA14,'BIFUbC-petroleum-diesel'!AA14,'BIFUbC-heavy-or-residual-oil'!AA14,'BIFUbC-LPG-propane-or-butane'!AA14)</f>
        <v>40267513472032.578</v>
      </c>
      <c r="AC54" s="362">
        <f>SUM('BIFUbC-electricity'!AB14,'BIFUbC-coal'!AB14,'BIFUbC-natural-gas'!AB14,'BIFUbC-biomass'!AB14,'BIFUbC-petroleum-diesel'!AB14,'BIFUbC-heavy-or-residual-oil'!AB14,'BIFUbC-LPG-propane-or-butane'!AB14)</f>
        <v>40418355725636.391</v>
      </c>
      <c r="AD54" s="362">
        <f>SUM('BIFUbC-electricity'!AC14,'BIFUbC-coal'!AC14,'BIFUbC-natural-gas'!AC14,'BIFUbC-biomass'!AC14,'BIFUbC-petroleum-diesel'!AC14,'BIFUbC-heavy-or-residual-oil'!AC14,'BIFUbC-LPG-propane-or-butane'!AC14)</f>
        <v>40551117587612.672</v>
      </c>
      <c r="AE54" s="362">
        <f>SUM('BIFUbC-electricity'!AD14,'BIFUbC-coal'!AD14,'BIFUbC-natural-gas'!AD14,'BIFUbC-biomass'!AD14,'BIFUbC-petroleum-diesel'!AD14,'BIFUbC-heavy-or-residual-oil'!AD14,'BIFUbC-LPG-propane-or-butane'!AD14)</f>
        <v>40683879449588.992</v>
      </c>
      <c r="AF54" s="362">
        <f>SUM('BIFUbC-electricity'!AE14,'BIFUbC-coal'!AE14,'BIFUbC-natural-gas'!AE14,'BIFUbC-biomass'!AE14,'BIFUbC-petroleum-diesel'!AE14,'BIFUbC-heavy-or-residual-oil'!AE14,'BIFUbC-LPG-propane-or-butane'!AE14)</f>
        <v>40816641311565.313</v>
      </c>
      <c r="AG54" s="362">
        <f>SUM('BIFUbC-electricity'!AF14,'BIFUbC-coal'!AF14,'BIFUbC-natural-gas'!AF14,'BIFUbC-biomass'!AF14,'BIFUbC-petroleum-diesel'!AF14,'BIFUbC-heavy-or-residual-oil'!AF14,'BIFUbC-LPG-propane-or-butane'!AF14)</f>
        <v>40949403173541.586</v>
      </c>
    </row>
    <row r="55" spans="2:33" x14ac:dyDescent="0.2">
      <c r="B55" s="7" t="s">
        <v>65</v>
      </c>
      <c r="C55" s="362">
        <f>SUM('BIFUbC-electricity'!B15,'BIFUbC-coal'!B15,'BIFUbC-natural-gas'!B15,'BIFUbC-biomass'!B15,'BIFUbC-petroleum-diesel'!B15,'BIFUbC-heavy-or-residual-oil'!B15,'BIFUbC-LPG-propane-or-butane'!B15)</f>
        <v>1832253442294.064</v>
      </c>
      <c r="D55" s="362">
        <f>SUM('BIFUbC-electricity'!C15,'BIFUbC-coal'!C15,'BIFUbC-natural-gas'!C15,'BIFUbC-biomass'!C15,'BIFUbC-petroleum-diesel'!C15,'BIFUbC-heavy-or-residual-oil'!C15,'BIFUbC-LPG-propane-or-butane'!C15)</f>
        <v>1630812612473.3354</v>
      </c>
      <c r="E55" s="362">
        <f>SUM('BIFUbC-electricity'!D15,'BIFUbC-coal'!D15,'BIFUbC-natural-gas'!D15,'BIFUbC-biomass'!D15,'BIFUbC-petroleum-diesel'!D15,'BIFUbC-heavy-or-residual-oil'!D15,'BIFUbC-LPG-propane-or-butane'!D15)</f>
        <v>1773951795187.7437</v>
      </c>
      <c r="F55" s="362">
        <f>SUM('BIFUbC-electricity'!E15,'BIFUbC-coal'!E15,'BIFUbC-natural-gas'!E15,'BIFUbC-biomass'!E15,'BIFUbC-petroleum-diesel'!E15,'BIFUbC-heavy-or-residual-oil'!E15,'BIFUbC-LPG-propane-or-butane'!E15)</f>
        <v>1781410923991.626</v>
      </c>
      <c r="G55" s="362">
        <f>SUM('BIFUbC-electricity'!F15,'BIFUbC-coal'!F15,'BIFUbC-natural-gas'!F15,'BIFUbC-biomass'!F15,'BIFUbC-petroleum-diesel'!F15,'BIFUbC-heavy-or-residual-oil'!F15,'BIFUbC-LPG-propane-or-butane'!F15)</f>
        <v>1849671215391.2473</v>
      </c>
      <c r="H55" s="362">
        <f>SUM('BIFUbC-electricity'!G15,'BIFUbC-coal'!G15,'BIFUbC-natural-gas'!G15,'BIFUbC-biomass'!G15,'BIFUbC-petroleum-diesel'!G15,'BIFUbC-heavy-or-residual-oil'!G15,'BIFUbC-LPG-propane-or-butane'!G15)</f>
        <v>1937106414442.9094</v>
      </c>
      <c r="I55" s="362">
        <f>SUM('BIFUbC-electricity'!H15,'BIFUbC-coal'!H15,'BIFUbC-natural-gas'!H15,'BIFUbC-biomass'!H15,'BIFUbC-petroleum-diesel'!H15,'BIFUbC-heavy-or-residual-oil'!H15,'BIFUbC-LPG-propane-or-butane'!H15)</f>
        <v>1941981121246.2463</v>
      </c>
      <c r="J55" s="362">
        <f>SUM('BIFUbC-electricity'!I15,'BIFUbC-coal'!I15,'BIFUbC-natural-gas'!I15,'BIFUbC-biomass'!I15,'BIFUbC-petroleum-diesel'!I15,'BIFUbC-heavy-or-residual-oil'!I15,'BIFUbC-LPG-propane-or-butane'!I15)</f>
        <v>1954573802412.9451</v>
      </c>
      <c r="K55" s="362">
        <f>SUM('BIFUbC-electricity'!J15,'BIFUbC-coal'!J15,'BIFUbC-natural-gas'!J15,'BIFUbC-biomass'!J15,'BIFUbC-petroleum-diesel'!J15,'BIFUbC-heavy-or-residual-oil'!J15,'BIFUbC-LPG-propane-or-butane'!J15)</f>
        <v>1956534524316.7288</v>
      </c>
      <c r="L55" s="362">
        <f>SUM('BIFUbC-electricity'!K15,'BIFUbC-coal'!K15,'BIFUbC-natural-gas'!K15,'BIFUbC-biomass'!K15,'BIFUbC-petroleum-diesel'!K15,'BIFUbC-heavy-or-residual-oil'!K15,'BIFUbC-LPG-propane-or-butane'!K15)</f>
        <v>1971147677481.1057</v>
      </c>
      <c r="M55" s="362">
        <f>SUM('BIFUbC-electricity'!L15,'BIFUbC-coal'!L15,'BIFUbC-natural-gas'!L15,'BIFUbC-biomass'!L15,'BIFUbC-petroleum-diesel'!L15,'BIFUbC-heavy-or-residual-oil'!L15,'BIFUbC-LPG-propane-or-butane'!L15)</f>
        <v>1992294196482.9739</v>
      </c>
      <c r="N55" s="362">
        <f>SUM('BIFUbC-electricity'!M15,'BIFUbC-coal'!M15,'BIFUbC-natural-gas'!M15,'BIFUbC-biomass'!M15,'BIFUbC-petroleum-diesel'!M15,'BIFUbC-heavy-or-residual-oil'!M15,'BIFUbC-LPG-propane-or-butane'!M15)</f>
        <v>2003292987304.4065</v>
      </c>
      <c r="O55" s="362">
        <f>SUM('BIFUbC-electricity'!N15,'BIFUbC-coal'!N15,'BIFUbC-natural-gas'!N15,'BIFUbC-biomass'!N15,'BIFUbC-petroleum-diesel'!N15,'BIFUbC-heavy-or-residual-oil'!N15,'BIFUbC-LPG-propane-or-butane'!N15)</f>
        <v>1995160117494.0679</v>
      </c>
      <c r="P55" s="362">
        <f>SUM('BIFUbC-electricity'!O15,'BIFUbC-coal'!O15,'BIFUbC-natural-gas'!O15,'BIFUbC-biomass'!O15,'BIFUbC-petroleum-diesel'!O15,'BIFUbC-heavy-or-residual-oil'!O15,'BIFUbC-LPG-propane-or-butane'!O15)</f>
        <v>1988876775421.3306</v>
      </c>
      <c r="Q55" s="362">
        <f>SUM('BIFUbC-electricity'!P15,'BIFUbC-coal'!P15,'BIFUbC-natural-gas'!P15,'BIFUbC-biomass'!P15,'BIFUbC-petroleum-diesel'!P15,'BIFUbC-heavy-or-residual-oil'!P15,'BIFUbC-LPG-propane-or-butane'!P15)</f>
        <v>1990379994236.3535</v>
      </c>
      <c r="R55" s="362">
        <f>SUM('BIFUbC-electricity'!Q15,'BIFUbC-coal'!Q15,'BIFUbC-natural-gas'!Q15,'BIFUbC-biomass'!Q15,'BIFUbC-petroleum-diesel'!Q15,'BIFUbC-heavy-or-residual-oil'!Q15,'BIFUbC-LPG-propane-or-butane'!Q15)</f>
        <v>1998800150267.1753</v>
      </c>
      <c r="S55" s="362">
        <f>SUM('BIFUbC-electricity'!R15,'BIFUbC-coal'!R15,'BIFUbC-natural-gas'!R15,'BIFUbC-biomass'!R15,'BIFUbC-petroleum-diesel'!R15,'BIFUbC-heavy-or-residual-oil'!R15,'BIFUbC-LPG-propane-or-butane'!R15)</f>
        <v>1997058790949.7031</v>
      </c>
      <c r="T55" s="362">
        <f>SUM('BIFUbC-electricity'!S15,'BIFUbC-coal'!S15,'BIFUbC-natural-gas'!S15,'BIFUbC-biomass'!S15,'BIFUbC-petroleum-diesel'!S15,'BIFUbC-heavy-or-residual-oil'!S15,'BIFUbC-LPG-propane-or-butane'!S15)</f>
        <v>2004671549850.571</v>
      </c>
      <c r="U55" s="362">
        <f>SUM('BIFUbC-electricity'!T15,'BIFUbC-coal'!T15,'BIFUbC-natural-gas'!T15,'BIFUbC-biomass'!T15,'BIFUbC-petroleum-diesel'!T15,'BIFUbC-heavy-or-residual-oil'!T15,'BIFUbC-LPG-propane-or-butane'!T15)</f>
        <v>2026151942777.7104</v>
      </c>
      <c r="V55" s="362">
        <f>SUM('BIFUbC-electricity'!U15,'BIFUbC-coal'!U15,'BIFUbC-natural-gas'!U15,'BIFUbC-biomass'!U15,'BIFUbC-petroleum-diesel'!U15,'BIFUbC-heavy-or-residual-oil'!U15,'BIFUbC-LPG-propane-or-butane'!U15)</f>
        <v>2036848756667.553</v>
      </c>
      <c r="W55" s="362">
        <f>SUM('BIFUbC-electricity'!V15,'BIFUbC-coal'!V15,'BIFUbC-natural-gas'!V15,'BIFUbC-biomass'!V15,'BIFUbC-petroleum-diesel'!V15,'BIFUbC-heavy-or-residual-oil'!V15,'BIFUbC-LPG-propane-or-butane'!V15)</f>
        <v>2022808450285.3589</v>
      </c>
      <c r="X55" s="362">
        <f>SUM('BIFUbC-electricity'!W15,'BIFUbC-coal'!W15,'BIFUbC-natural-gas'!W15,'BIFUbC-biomass'!W15,'BIFUbC-petroleum-diesel'!W15,'BIFUbC-heavy-or-residual-oil'!W15,'BIFUbC-LPG-propane-or-butane'!W15)</f>
        <v>2036737557245.2729</v>
      </c>
      <c r="Y55" s="362">
        <f>SUM('BIFUbC-electricity'!X15,'BIFUbC-coal'!X15,'BIFUbC-natural-gas'!X15,'BIFUbC-biomass'!X15,'BIFUbC-petroleum-diesel'!X15,'BIFUbC-heavy-or-residual-oil'!X15,'BIFUbC-LPG-propane-or-butane'!X15)</f>
        <v>2081259322209.3323</v>
      </c>
      <c r="Z55" s="362">
        <f>SUM('BIFUbC-electricity'!Y15,'BIFUbC-coal'!Y15,'BIFUbC-natural-gas'!Y15,'BIFUbC-biomass'!Y15,'BIFUbC-petroleum-diesel'!Y15,'BIFUbC-heavy-or-residual-oil'!Y15,'BIFUbC-LPG-propane-or-butane'!Y15)</f>
        <v>2122378987392.3127</v>
      </c>
      <c r="AA55" s="362">
        <f>SUM('BIFUbC-electricity'!Z15,'BIFUbC-coal'!Z15,'BIFUbC-natural-gas'!Z15,'BIFUbC-biomass'!Z15,'BIFUbC-petroleum-diesel'!Z15,'BIFUbC-heavy-or-residual-oil'!Z15,'BIFUbC-LPG-propane-or-butane'!Z15)</f>
        <v>2127180612403.0244</v>
      </c>
      <c r="AB55" s="362">
        <f>SUM('BIFUbC-electricity'!AA15,'BIFUbC-coal'!AA15,'BIFUbC-natural-gas'!AA15,'BIFUbC-biomass'!AA15,'BIFUbC-petroleum-diesel'!AA15,'BIFUbC-heavy-or-residual-oil'!AA15,'BIFUbC-LPG-propane-or-butane'!AA15)</f>
        <v>2143736803446.3545</v>
      </c>
      <c r="AC55" s="362">
        <f>SUM('BIFUbC-electricity'!AB15,'BIFUbC-coal'!AB15,'BIFUbC-natural-gas'!AB15,'BIFUbC-biomass'!AB15,'BIFUbC-petroleum-diesel'!AB15,'BIFUbC-heavy-or-residual-oil'!AB15,'BIFUbC-LPG-propane-or-butane'!AB15)</f>
        <v>2169223738289.4607</v>
      </c>
      <c r="AD55" s="362">
        <f>SUM('BIFUbC-electricity'!AC15,'BIFUbC-coal'!AC15,'BIFUbC-natural-gas'!AC15,'BIFUbC-biomass'!AC15,'BIFUbC-petroleum-diesel'!AC15,'BIFUbC-heavy-or-residual-oil'!AC15,'BIFUbC-LPG-propane-or-butane'!AC15)</f>
        <v>2188838620003.1069</v>
      </c>
      <c r="AE55" s="362">
        <f>SUM('BIFUbC-electricity'!AD15,'BIFUbC-coal'!AD15,'BIFUbC-natural-gas'!AD15,'BIFUbC-biomass'!AD15,'BIFUbC-petroleum-diesel'!AD15,'BIFUbC-heavy-or-residual-oil'!AD15,'BIFUbC-LPG-propane-or-butane'!AD15)</f>
        <v>2222247705746.6416</v>
      </c>
      <c r="AF55" s="362">
        <f>SUM('BIFUbC-electricity'!AE15,'BIFUbC-coal'!AE15,'BIFUbC-natural-gas'!AE15,'BIFUbC-biomass'!AE15,'BIFUbC-petroleum-diesel'!AE15,'BIFUbC-heavy-or-residual-oil'!AE15,'BIFUbC-LPG-propane-or-butane'!AE15)</f>
        <v>2251663767587.5034</v>
      </c>
      <c r="AG55" s="362">
        <f>SUM('BIFUbC-electricity'!AF15,'BIFUbC-coal'!AF15,'BIFUbC-natural-gas'!AF15,'BIFUbC-biomass'!AF15,'BIFUbC-petroleum-diesel'!AF15,'BIFUbC-heavy-or-residual-oil'!AF15,'BIFUbC-LPG-propane-or-butane'!AF15)</f>
        <v>2300855843349.5952</v>
      </c>
    </row>
    <row r="56" spans="2:33" x14ac:dyDescent="0.2">
      <c r="B56" s="7" t="s">
        <v>66</v>
      </c>
      <c r="C56" s="362">
        <f>SUM('BIFUbC-electricity'!B16,'BIFUbC-coal'!B16,'BIFUbC-natural-gas'!B16,'BIFUbC-biomass'!B16,'BIFUbC-petroleum-diesel'!B16,'BIFUbC-heavy-or-residual-oil'!B16,'BIFUbC-LPG-propane-or-butane'!B16)</f>
        <v>3381838727796.7441</v>
      </c>
      <c r="D56" s="362">
        <f>SUM('BIFUbC-electricity'!C16,'BIFUbC-coal'!C16,'BIFUbC-natural-gas'!C16,'BIFUbC-biomass'!C16,'BIFUbC-petroleum-diesel'!C16,'BIFUbC-heavy-or-residual-oil'!C16,'BIFUbC-LPG-propane-or-butane'!C16)</f>
        <v>3555171809986.3413</v>
      </c>
      <c r="E56" s="362">
        <f>SUM('BIFUbC-electricity'!D16,'BIFUbC-coal'!D16,'BIFUbC-natural-gas'!D16,'BIFUbC-biomass'!D16,'BIFUbC-petroleum-diesel'!D16,'BIFUbC-heavy-or-residual-oil'!D16,'BIFUbC-LPG-propane-or-butane'!D16)</f>
        <v>3692794474530.3501</v>
      </c>
      <c r="F56" s="362">
        <f>SUM('BIFUbC-electricity'!E16,'BIFUbC-coal'!E16,'BIFUbC-natural-gas'!E16,'BIFUbC-biomass'!E16,'BIFUbC-petroleum-diesel'!E16,'BIFUbC-heavy-or-residual-oil'!E16,'BIFUbC-LPG-propane-or-butane'!E16)</f>
        <v>3801244839595.6431</v>
      </c>
      <c r="G56" s="362">
        <f>SUM('BIFUbC-electricity'!F16,'BIFUbC-coal'!F16,'BIFUbC-natural-gas'!F16,'BIFUbC-biomass'!F16,'BIFUbC-petroleum-diesel'!F16,'BIFUbC-heavy-or-residual-oil'!F16,'BIFUbC-LPG-propane-or-butane'!F16)</f>
        <v>3846153534641.0405</v>
      </c>
      <c r="H56" s="362">
        <f>SUM('BIFUbC-electricity'!G16,'BIFUbC-coal'!G16,'BIFUbC-natural-gas'!G16,'BIFUbC-biomass'!G16,'BIFUbC-petroleum-diesel'!G16,'BIFUbC-heavy-or-residual-oil'!G16,'BIFUbC-LPG-propane-or-butane'!G16)</f>
        <v>3856955948018.7827</v>
      </c>
      <c r="I56" s="362">
        <f>SUM('BIFUbC-electricity'!H16,'BIFUbC-coal'!H16,'BIFUbC-natural-gas'!H16,'BIFUbC-biomass'!H16,'BIFUbC-petroleum-diesel'!H16,'BIFUbC-heavy-or-residual-oil'!H16,'BIFUbC-LPG-propane-or-butane'!H16)</f>
        <v>3905644262407.6533</v>
      </c>
      <c r="J56" s="362">
        <f>SUM('BIFUbC-electricity'!I16,'BIFUbC-coal'!I16,'BIFUbC-natural-gas'!I16,'BIFUbC-biomass'!I16,'BIFUbC-petroleum-diesel'!I16,'BIFUbC-heavy-or-residual-oil'!I16,'BIFUbC-LPG-propane-or-butane'!I16)</f>
        <v>3920012293251.9424</v>
      </c>
      <c r="K56" s="362">
        <f>SUM('BIFUbC-electricity'!J16,'BIFUbC-coal'!J16,'BIFUbC-natural-gas'!J16,'BIFUbC-biomass'!J16,'BIFUbC-petroleum-diesel'!J16,'BIFUbC-heavy-or-residual-oil'!J16,'BIFUbC-LPG-propane-or-butane'!J16)</f>
        <v>3924274325641.437</v>
      </c>
      <c r="L56" s="362">
        <f>SUM('BIFUbC-electricity'!K16,'BIFUbC-coal'!K16,'BIFUbC-natural-gas'!K16,'BIFUbC-biomass'!K16,'BIFUbC-petroleum-diesel'!K16,'BIFUbC-heavy-or-residual-oil'!K16,'BIFUbC-LPG-propane-or-butane'!K16)</f>
        <v>3915272269402.3042</v>
      </c>
      <c r="M56" s="362">
        <f>SUM('BIFUbC-electricity'!L16,'BIFUbC-coal'!L16,'BIFUbC-natural-gas'!L16,'BIFUbC-biomass'!L16,'BIFUbC-petroleum-diesel'!L16,'BIFUbC-heavy-or-residual-oil'!L16,'BIFUbC-LPG-propane-or-butane'!L16)</f>
        <v>3909807478580.5024</v>
      </c>
      <c r="N56" s="362">
        <f>SUM('BIFUbC-electricity'!M16,'BIFUbC-coal'!M16,'BIFUbC-natural-gas'!M16,'BIFUbC-biomass'!M16,'BIFUbC-petroleum-diesel'!M16,'BIFUbC-heavy-or-residual-oil'!M16,'BIFUbC-LPG-propane-or-butane'!M16)</f>
        <v>3920682390626.9756</v>
      </c>
      <c r="O56" s="362">
        <f>SUM('BIFUbC-electricity'!N16,'BIFUbC-coal'!N16,'BIFUbC-natural-gas'!N16,'BIFUbC-biomass'!N16,'BIFUbC-petroleum-diesel'!N16,'BIFUbC-heavy-or-residual-oil'!N16,'BIFUbC-LPG-propane-or-butane'!N16)</f>
        <v>3935335346189.8433</v>
      </c>
      <c r="P56" s="362">
        <f>SUM('BIFUbC-electricity'!O16,'BIFUbC-coal'!O16,'BIFUbC-natural-gas'!O16,'BIFUbC-biomass'!O16,'BIFUbC-petroleum-diesel'!O16,'BIFUbC-heavy-or-residual-oil'!O16,'BIFUbC-LPG-propane-or-butane'!O16)</f>
        <v>3956292087693.8574</v>
      </c>
      <c r="Q56" s="362">
        <f>SUM('BIFUbC-electricity'!P16,'BIFUbC-coal'!P16,'BIFUbC-natural-gas'!P16,'BIFUbC-biomass'!P16,'BIFUbC-petroleum-diesel'!P16,'BIFUbC-heavy-or-residual-oil'!P16,'BIFUbC-LPG-propane-or-butane'!P16)</f>
        <v>3986881334658.9229</v>
      </c>
      <c r="R56" s="362">
        <f>SUM('BIFUbC-electricity'!Q16,'BIFUbC-coal'!Q16,'BIFUbC-natural-gas'!Q16,'BIFUbC-biomass'!Q16,'BIFUbC-petroleum-diesel'!Q16,'BIFUbC-heavy-or-residual-oil'!Q16,'BIFUbC-LPG-propane-or-butane'!Q16)</f>
        <v>4023210533970.7974</v>
      </c>
      <c r="S56" s="362">
        <f>SUM('BIFUbC-electricity'!R16,'BIFUbC-coal'!R16,'BIFUbC-natural-gas'!R16,'BIFUbC-biomass'!R16,'BIFUbC-petroleum-diesel'!R16,'BIFUbC-heavy-or-residual-oil'!R16,'BIFUbC-LPG-propane-or-butane'!R16)</f>
        <v>4056929538535.6201</v>
      </c>
      <c r="T56" s="362">
        <f>SUM('BIFUbC-electricity'!S16,'BIFUbC-coal'!S16,'BIFUbC-natural-gas'!S16,'BIFUbC-biomass'!S16,'BIFUbC-petroleum-diesel'!S16,'BIFUbC-heavy-or-residual-oil'!S16,'BIFUbC-LPG-propane-or-butane'!S16)</f>
        <v>4084797613656.9893</v>
      </c>
      <c r="U56" s="362">
        <f>SUM('BIFUbC-electricity'!T16,'BIFUbC-coal'!T16,'BIFUbC-natural-gas'!T16,'BIFUbC-biomass'!T16,'BIFUbC-petroleum-diesel'!T16,'BIFUbC-heavy-or-residual-oil'!T16,'BIFUbC-LPG-propane-or-butane'!T16)</f>
        <v>4112468751054.9888</v>
      </c>
      <c r="V56" s="362">
        <f>SUM('BIFUbC-electricity'!U16,'BIFUbC-coal'!U16,'BIFUbC-natural-gas'!U16,'BIFUbC-biomass'!U16,'BIFUbC-petroleum-diesel'!U16,'BIFUbC-heavy-or-residual-oil'!U16,'BIFUbC-LPG-propane-or-butane'!U16)</f>
        <v>4141168933543.8022</v>
      </c>
      <c r="W56" s="362">
        <f>SUM('BIFUbC-electricity'!V16,'BIFUbC-coal'!V16,'BIFUbC-natural-gas'!V16,'BIFUbC-biomass'!V16,'BIFUbC-petroleum-diesel'!V16,'BIFUbC-heavy-or-residual-oil'!V16,'BIFUbC-LPG-propane-or-butane'!V16)</f>
        <v>4183203543886.6631</v>
      </c>
      <c r="X56" s="362">
        <f>SUM('BIFUbC-electricity'!W16,'BIFUbC-coal'!W16,'BIFUbC-natural-gas'!W16,'BIFUbC-biomass'!W16,'BIFUbC-petroleum-diesel'!W16,'BIFUbC-heavy-or-residual-oil'!W16,'BIFUbC-LPG-propane-or-butane'!W16)</f>
        <v>4215793614888.4487</v>
      </c>
      <c r="Y56" s="362">
        <f>SUM('BIFUbC-electricity'!X16,'BIFUbC-coal'!X16,'BIFUbC-natural-gas'!X16,'BIFUbC-biomass'!X16,'BIFUbC-petroleum-diesel'!X16,'BIFUbC-heavy-or-residual-oil'!X16,'BIFUbC-LPG-propane-or-butane'!X16)</f>
        <v>4248639814376.9092</v>
      </c>
      <c r="Z56" s="362">
        <f>SUM('BIFUbC-electricity'!Y16,'BIFUbC-coal'!Y16,'BIFUbC-natural-gas'!Y16,'BIFUbC-biomass'!Y16,'BIFUbC-petroleum-diesel'!Y16,'BIFUbC-heavy-or-residual-oil'!Y16,'BIFUbC-LPG-propane-or-butane'!Y16)</f>
        <v>4287329168958.9976</v>
      </c>
      <c r="AA56" s="362">
        <f>SUM('BIFUbC-electricity'!Z16,'BIFUbC-coal'!Z16,'BIFUbC-natural-gas'!Z16,'BIFUbC-biomass'!Z16,'BIFUbC-petroleum-diesel'!Z16,'BIFUbC-heavy-or-residual-oil'!Z16,'BIFUbC-LPG-propane-or-butane'!Z16)</f>
        <v>4341264107143.5972</v>
      </c>
      <c r="AB56" s="362">
        <f>SUM('BIFUbC-electricity'!AA16,'BIFUbC-coal'!AA16,'BIFUbC-natural-gas'!AA16,'BIFUbC-biomass'!AA16,'BIFUbC-petroleum-diesel'!AA16,'BIFUbC-heavy-or-residual-oil'!AA16,'BIFUbC-LPG-propane-or-butane'!AA16)</f>
        <v>4380104955591.0889</v>
      </c>
      <c r="AC56" s="362">
        <f>SUM('BIFUbC-electricity'!AB16,'BIFUbC-coal'!AB16,'BIFUbC-natural-gas'!AB16,'BIFUbC-biomass'!AB16,'BIFUbC-petroleum-diesel'!AB16,'BIFUbC-heavy-or-residual-oil'!AB16,'BIFUbC-LPG-propane-or-butane'!AB16)</f>
        <v>4432011277471.9639</v>
      </c>
      <c r="AD56" s="362">
        <f>SUM('BIFUbC-electricity'!AC16,'BIFUbC-coal'!AC16,'BIFUbC-natural-gas'!AC16,'BIFUbC-biomass'!AC16,'BIFUbC-petroleum-diesel'!AC16,'BIFUbC-heavy-or-residual-oil'!AC16,'BIFUbC-LPG-propane-or-butane'!AC16)</f>
        <v>4480513071435.0859</v>
      </c>
      <c r="AE56" s="362">
        <f>SUM('BIFUbC-electricity'!AD16,'BIFUbC-coal'!AD16,'BIFUbC-natural-gas'!AD16,'BIFUbC-biomass'!AD16,'BIFUbC-petroleum-diesel'!AD16,'BIFUbC-heavy-or-residual-oil'!AD16,'BIFUbC-LPG-propane-or-butane'!AD16)</f>
        <v>4515220661368.3408</v>
      </c>
      <c r="AF56" s="362">
        <f>SUM('BIFUbC-electricity'!AE16,'BIFUbC-coal'!AE16,'BIFUbC-natural-gas'!AE16,'BIFUbC-biomass'!AE16,'BIFUbC-petroleum-diesel'!AE16,'BIFUbC-heavy-or-residual-oil'!AE16,'BIFUbC-LPG-propane-or-butane'!AE16)</f>
        <v>4553921275204.2705</v>
      </c>
      <c r="AG56" s="362">
        <f>SUM('BIFUbC-electricity'!AF16,'BIFUbC-coal'!AF16,'BIFUbC-natural-gas'!AF16,'BIFUbC-biomass'!AF16,'BIFUbC-petroleum-diesel'!AF16,'BIFUbC-heavy-or-residual-oil'!AF16,'BIFUbC-LPG-propane-or-butane'!AF16)</f>
        <v>4572845875118.9463</v>
      </c>
    </row>
    <row r="57" spans="2:33" x14ac:dyDescent="0.2">
      <c r="B57" s="7" t="s">
        <v>67</v>
      </c>
      <c r="C57" s="362">
        <f>SUM('BIFUbC-electricity'!B17,'BIFUbC-coal'!B17,'BIFUbC-natural-gas'!B17,'BIFUbC-biomass'!B17,'BIFUbC-petroleum-diesel'!B17,'BIFUbC-heavy-or-residual-oil'!B17,'BIFUbC-LPG-propane-or-butane'!B17)</f>
        <v>7754209692068.0908</v>
      </c>
      <c r="D57" s="362">
        <f>SUM('BIFUbC-electricity'!C17,'BIFUbC-coal'!C17,'BIFUbC-natural-gas'!C17,'BIFUbC-biomass'!C17,'BIFUbC-petroleum-diesel'!C17,'BIFUbC-heavy-or-residual-oil'!C17,'BIFUbC-LPG-propane-or-butane'!C17)</f>
        <v>7741202950126.7744</v>
      </c>
      <c r="E57" s="362">
        <f>SUM('BIFUbC-electricity'!D17,'BIFUbC-coal'!D17,'BIFUbC-natural-gas'!D17,'BIFUbC-biomass'!D17,'BIFUbC-petroleum-diesel'!D17,'BIFUbC-heavy-or-residual-oil'!D17,'BIFUbC-LPG-propane-or-butane'!D17)</f>
        <v>7866501196185.1143</v>
      </c>
      <c r="F57" s="362">
        <f>SUM('BIFUbC-electricity'!E17,'BIFUbC-coal'!E17,'BIFUbC-natural-gas'!E17,'BIFUbC-biomass'!E17,'BIFUbC-petroleum-diesel'!E17,'BIFUbC-heavy-or-residual-oil'!E17,'BIFUbC-LPG-propane-or-butane'!E17)</f>
        <v>8033291847732.6025</v>
      </c>
      <c r="G57" s="362">
        <f>SUM('BIFUbC-electricity'!F17,'BIFUbC-coal'!F17,'BIFUbC-natural-gas'!F17,'BIFUbC-biomass'!F17,'BIFUbC-petroleum-diesel'!F17,'BIFUbC-heavy-or-residual-oil'!F17,'BIFUbC-LPG-propane-or-butane'!F17)</f>
        <v>8196138982631.1289</v>
      </c>
      <c r="H57" s="362">
        <f>SUM('BIFUbC-electricity'!G17,'BIFUbC-coal'!G17,'BIFUbC-natural-gas'!G17,'BIFUbC-biomass'!G17,'BIFUbC-petroleum-diesel'!G17,'BIFUbC-heavy-or-residual-oil'!G17,'BIFUbC-LPG-propane-or-butane'!G17)</f>
        <v>8337500270965.8311</v>
      </c>
      <c r="I57" s="362">
        <f>SUM('BIFUbC-electricity'!H17,'BIFUbC-coal'!H17,'BIFUbC-natural-gas'!H17,'BIFUbC-biomass'!H17,'BIFUbC-petroleum-diesel'!H17,'BIFUbC-heavy-or-residual-oil'!H17,'BIFUbC-LPG-propane-or-butane'!H17)</f>
        <v>8414576021236.8447</v>
      </c>
      <c r="J57" s="362">
        <f>SUM('BIFUbC-electricity'!I17,'BIFUbC-coal'!I17,'BIFUbC-natural-gas'!I17,'BIFUbC-biomass'!I17,'BIFUbC-petroleum-diesel'!I17,'BIFUbC-heavy-or-residual-oil'!I17,'BIFUbC-LPG-propane-or-butane'!I17)</f>
        <v>8453371762399.9658</v>
      </c>
      <c r="K57" s="362">
        <f>SUM('BIFUbC-electricity'!J17,'BIFUbC-coal'!J17,'BIFUbC-natural-gas'!J17,'BIFUbC-biomass'!J17,'BIFUbC-petroleum-diesel'!J17,'BIFUbC-heavy-or-residual-oil'!J17,'BIFUbC-LPG-propane-or-butane'!J17)</f>
        <v>8462326138856.542</v>
      </c>
      <c r="L57" s="362">
        <f>SUM('BIFUbC-electricity'!K17,'BIFUbC-coal'!K17,'BIFUbC-natural-gas'!K17,'BIFUbC-biomass'!K17,'BIFUbC-petroleum-diesel'!K17,'BIFUbC-heavy-or-residual-oil'!K17,'BIFUbC-LPG-propane-or-butane'!K17)</f>
        <v>8470400356772.7539</v>
      </c>
      <c r="M57" s="362">
        <f>SUM('BIFUbC-electricity'!L17,'BIFUbC-coal'!L17,'BIFUbC-natural-gas'!L17,'BIFUbC-biomass'!L17,'BIFUbC-petroleum-diesel'!L17,'BIFUbC-heavy-or-residual-oil'!L17,'BIFUbC-LPG-propane-or-butane'!L17)</f>
        <v>8492965942845.4199</v>
      </c>
      <c r="N57" s="362">
        <f>SUM('BIFUbC-electricity'!M17,'BIFUbC-coal'!M17,'BIFUbC-natural-gas'!M17,'BIFUbC-biomass'!M17,'BIFUbC-petroleum-diesel'!M17,'BIFUbC-heavy-or-residual-oil'!M17,'BIFUbC-LPG-propane-or-butane'!M17)</f>
        <v>8524441614348.3252</v>
      </c>
      <c r="O57" s="362">
        <f>SUM('BIFUbC-electricity'!N17,'BIFUbC-coal'!N17,'BIFUbC-natural-gas'!N17,'BIFUbC-biomass'!N17,'BIFUbC-petroleum-diesel'!N17,'BIFUbC-heavy-or-residual-oil'!N17,'BIFUbC-LPG-propane-or-butane'!N17)</f>
        <v>8533823842796.6445</v>
      </c>
      <c r="P57" s="362">
        <f>SUM('BIFUbC-electricity'!O17,'BIFUbC-coal'!O17,'BIFUbC-natural-gas'!O17,'BIFUbC-biomass'!O17,'BIFUbC-petroleum-diesel'!O17,'BIFUbC-heavy-or-residual-oil'!O17,'BIFUbC-LPG-propane-or-butane'!O17)</f>
        <v>8554938470855.6855</v>
      </c>
      <c r="Q57" s="362">
        <f>SUM('BIFUbC-electricity'!P17,'BIFUbC-coal'!P17,'BIFUbC-natural-gas'!P17,'BIFUbC-biomass'!P17,'BIFUbC-petroleum-diesel'!P17,'BIFUbC-heavy-or-residual-oil'!P17,'BIFUbC-LPG-propane-or-butane'!P17)</f>
        <v>8601118667995.2549</v>
      </c>
      <c r="R57" s="362">
        <f>SUM('BIFUbC-electricity'!Q17,'BIFUbC-coal'!Q17,'BIFUbC-natural-gas'!Q17,'BIFUbC-biomass'!Q17,'BIFUbC-petroleum-diesel'!Q17,'BIFUbC-heavy-or-residual-oil'!Q17,'BIFUbC-LPG-propane-or-butane'!Q17)</f>
        <v>8665511789600.6572</v>
      </c>
      <c r="S57" s="362">
        <f>SUM('BIFUbC-electricity'!R17,'BIFUbC-coal'!R17,'BIFUbC-natural-gas'!R17,'BIFUbC-biomass'!R17,'BIFUbC-petroleum-diesel'!R17,'BIFUbC-heavy-or-residual-oil'!R17,'BIFUbC-LPG-propane-or-butane'!R17)</f>
        <v>8711526763074.5293</v>
      </c>
      <c r="T57" s="362">
        <f>SUM('BIFUbC-electricity'!S17,'BIFUbC-coal'!S17,'BIFUbC-natural-gas'!S17,'BIFUbC-biomass'!S17,'BIFUbC-petroleum-diesel'!S17,'BIFUbC-heavy-or-residual-oil'!S17,'BIFUbC-LPG-propane-or-butane'!S17)</f>
        <v>8762582731196.4893</v>
      </c>
      <c r="U57" s="362">
        <f>SUM('BIFUbC-electricity'!T17,'BIFUbC-coal'!T17,'BIFUbC-natural-gas'!T17,'BIFUbC-biomass'!T17,'BIFUbC-petroleum-diesel'!T17,'BIFUbC-heavy-or-residual-oil'!T17,'BIFUbC-LPG-propane-or-butane'!T17)</f>
        <v>8833310464480.6914</v>
      </c>
      <c r="V57" s="362">
        <f>SUM('BIFUbC-electricity'!U17,'BIFUbC-coal'!U17,'BIFUbC-natural-gas'!U17,'BIFUbC-biomass'!U17,'BIFUbC-petroleum-diesel'!U17,'BIFUbC-heavy-or-residual-oil'!U17,'BIFUbC-LPG-propane-or-butane'!U17)</f>
        <v>8890001685153.4941</v>
      </c>
      <c r="W57" s="362">
        <f>SUM('BIFUbC-electricity'!V17,'BIFUbC-coal'!V17,'BIFUbC-natural-gas'!V17,'BIFUbC-biomass'!V17,'BIFUbC-petroleum-diesel'!V17,'BIFUbC-heavy-or-residual-oil'!V17,'BIFUbC-LPG-propane-or-butane'!V17)</f>
        <v>8930284737398.4473</v>
      </c>
      <c r="X57" s="362">
        <f>SUM('BIFUbC-electricity'!W17,'BIFUbC-coal'!W17,'BIFUbC-natural-gas'!W17,'BIFUbC-biomass'!W17,'BIFUbC-petroleum-diesel'!W17,'BIFUbC-heavy-or-residual-oil'!W17,'BIFUbC-LPG-propane-or-butane'!W17)</f>
        <v>8997224586264</v>
      </c>
      <c r="Y57" s="362">
        <f>SUM('BIFUbC-electricity'!X17,'BIFUbC-coal'!X17,'BIFUbC-natural-gas'!X17,'BIFUbC-biomass'!X17,'BIFUbC-petroleum-diesel'!X17,'BIFUbC-heavy-or-residual-oil'!X17,'BIFUbC-LPG-propane-or-butane'!X17)</f>
        <v>9108555011142.7715</v>
      </c>
      <c r="Z57" s="362">
        <f>SUM('BIFUbC-electricity'!Y17,'BIFUbC-coal'!Y17,'BIFUbC-natural-gas'!Y17,'BIFUbC-biomass'!Y17,'BIFUbC-petroleum-diesel'!Y17,'BIFUbC-heavy-or-residual-oil'!Y17,'BIFUbC-LPG-propane-or-butane'!Y17)</f>
        <v>9223398049116.9199</v>
      </c>
      <c r="AA57" s="362">
        <f>SUM('BIFUbC-electricity'!Z17,'BIFUbC-coal'!Z17,'BIFUbC-natural-gas'!Z17,'BIFUbC-biomass'!Z17,'BIFUbC-petroleum-diesel'!Z17,'BIFUbC-heavy-or-residual-oil'!Z17,'BIFUbC-LPG-propane-or-butane'!Z17)</f>
        <v>9307918387511.8359</v>
      </c>
      <c r="AB57" s="362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362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362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362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362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362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362">
        <f>SUM('BIFUbC-electricity'!B18,'BIFUbC-coal'!B18,'BIFUbC-natural-gas'!B18,'BIFUbC-biomass'!B18,'BIFUbC-petroleum-diesel'!B18,'BIFUbC-heavy-or-residual-oil'!B18,'BIFUbC-LPG-propane-or-butane'!B18)</f>
        <v>8899438973766.1816</v>
      </c>
      <c r="D58" s="362">
        <f>SUM('BIFUbC-electricity'!C18,'BIFUbC-coal'!C18,'BIFUbC-natural-gas'!C18,'BIFUbC-biomass'!C18,'BIFUbC-petroleum-diesel'!C18,'BIFUbC-heavy-or-residual-oil'!C18,'BIFUbC-LPG-propane-or-butane'!C18)</f>
        <v>8866690401934.291</v>
      </c>
      <c r="E58" s="362">
        <f>SUM('BIFUbC-electricity'!D18,'BIFUbC-coal'!D18,'BIFUbC-natural-gas'!D18,'BIFUbC-biomass'!D18,'BIFUbC-petroleum-diesel'!D18,'BIFUbC-heavy-or-residual-oil'!D18,'BIFUbC-LPG-propane-or-butane'!D18)</f>
        <v>9336687451095.2578</v>
      </c>
      <c r="F58" s="362">
        <f>SUM('BIFUbC-electricity'!E18,'BIFUbC-coal'!E18,'BIFUbC-natural-gas'!E18,'BIFUbC-biomass'!E18,'BIFUbC-petroleum-diesel'!E18,'BIFUbC-heavy-or-residual-oil'!E18,'BIFUbC-LPG-propane-or-butane'!E18)</f>
        <v>9539282194825.998</v>
      </c>
      <c r="G58" s="362">
        <f>SUM('BIFUbC-electricity'!F18,'BIFUbC-coal'!F18,'BIFUbC-natural-gas'!F18,'BIFUbC-biomass'!F18,'BIFUbC-petroleum-diesel'!F18,'BIFUbC-heavy-or-residual-oil'!F18,'BIFUbC-LPG-propane-or-butane'!F18)</f>
        <v>9737978918244.957</v>
      </c>
      <c r="H58" s="362">
        <f>SUM('BIFUbC-electricity'!G18,'BIFUbC-coal'!G18,'BIFUbC-natural-gas'!G18,'BIFUbC-biomass'!G18,'BIFUbC-petroleum-diesel'!G18,'BIFUbC-heavy-or-residual-oil'!G18,'BIFUbC-LPG-propane-or-butane'!G18)</f>
        <v>9904278841043.5801</v>
      </c>
      <c r="I58" s="362">
        <f>SUM('BIFUbC-electricity'!H18,'BIFUbC-coal'!H18,'BIFUbC-natural-gas'!H18,'BIFUbC-biomass'!H18,'BIFUbC-petroleum-diesel'!H18,'BIFUbC-heavy-or-residual-oil'!H18,'BIFUbC-LPG-propane-or-butane'!H18)</f>
        <v>9994755920727.6289</v>
      </c>
      <c r="J58" s="362">
        <f>SUM('BIFUbC-electricity'!I18,'BIFUbC-coal'!I18,'BIFUbC-natural-gas'!I18,'BIFUbC-biomass'!I18,'BIFUbC-petroleum-diesel'!I18,'BIFUbC-heavy-or-residual-oil'!I18,'BIFUbC-LPG-propane-or-butane'!I18)</f>
        <v>10042086028576.434</v>
      </c>
      <c r="K58" s="362">
        <f>SUM('BIFUbC-electricity'!J18,'BIFUbC-coal'!J18,'BIFUbC-natural-gas'!J18,'BIFUbC-biomass'!J18,'BIFUbC-petroleum-diesel'!J18,'BIFUbC-heavy-or-residual-oil'!J18,'BIFUbC-LPG-propane-or-butane'!J18)</f>
        <v>10055532076075.176</v>
      </c>
      <c r="L58" s="362">
        <f>SUM('BIFUbC-electricity'!K18,'BIFUbC-coal'!K18,'BIFUbC-natural-gas'!K18,'BIFUbC-biomass'!K18,'BIFUbC-petroleum-diesel'!K18,'BIFUbC-heavy-or-residual-oil'!K18,'BIFUbC-LPG-propane-or-butane'!K18)</f>
        <v>10067757108760.014</v>
      </c>
      <c r="M58" s="362">
        <f>SUM('BIFUbC-electricity'!L18,'BIFUbC-coal'!L18,'BIFUbC-natural-gas'!L18,'BIFUbC-biomass'!L18,'BIFUbC-petroleum-diesel'!L18,'BIFUbC-heavy-or-residual-oil'!L18,'BIFUbC-LPG-propane-or-butane'!L18)</f>
        <v>10095508319882.393</v>
      </c>
      <c r="N58" s="362">
        <f>SUM('BIFUbC-electricity'!M18,'BIFUbC-coal'!M18,'BIFUbC-natural-gas'!M18,'BIFUbC-biomass'!M18,'BIFUbC-petroleum-diesel'!M18,'BIFUbC-heavy-or-residual-oil'!M18,'BIFUbC-LPG-propane-or-butane'!M18)</f>
        <v>10132088692520.037</v>
      </c>
      <c r="O58" s="362">
        <f>SUM('BIFUbC-electricity'!N18,'BIFUbC-coal'!N18,'BIFUbC-natural-gas'!N18,'BIFUbC-biomass'!N18,'BIFUbC-petroleum-diesel'!N18,'BIFUbC-heavy-or-residual-oil'!N18,'BIFUbC-LPG-propane-or-butane'!N18)</f>
        <v>10145155719784.477</v>
      </c>
      <c r="P58" s="362">
        <f>SUM('BIFUbC-electricity'!O18,'BIFUbC-coal'!O18,'BIFUbC-natural-gas'!O18,'BIFUbC-biomass'!O18,'BIFUbC-petroleum-diesel'!O18,'BIFUbC-heavy-or-residual-oil'!O18,'BIFUbC-LPG-propane-or-butane'!O18)</f>
        <v>10173871525552.799</v>
      </c>
      <c r="Q58" s="362">
        <f>SUM('BIFUbC-electricity'!P18,'BIFUbC-coal'!P18,'BIFUbC-natural-gas'!P18,'BIFUbC-biomass'!P18,'BIFUbC-petroleum-diesel'!P18,'BIFUbC-heavy-or-residual-oil'!P18,'BIFUbC-LPG-propane-or-butane'!P18)</f>
        <v>10231310235355.895</v>
      </c>
      <c r="R58" s="362">
        <f>SUM('BIFUbC-electricity'!Q18,'BIFUbC-coal'!Q18,'BIFUbC-natural-gas'!Q18,'BIFUbC-biomass'!Q18,'BIFUbC-petroleum-diesel'!Q18,'BIFUbC-heavy-or-residual-oil'!Q18,'BIFUbC-LPG-propane-or-butane'!Q18)</f>
        <v>10309374318245.518</v>
      </c>
      <c r="S58" s="362">
        <f>SUM('BIFUbC-electricity'!R18,'BIFUbC-coal'!R18,'BIFUbC-natural-gas'!R18,'BIFUbC-biomass'!R18,'BIFUbC-petroleum-diesel'!R18,'BIFUbC-heavy-or-residual-oil'!R18,'BIFUbC-LPG-propane-or-butane'!R18)</f>
        <v>10365921125782.361</v>
      </c>
      <c r="T58" s="362">
        <f>SUM('BIFUbC-electricity'!S18,'BIFUbC-coal'!S18,'BIFUbC-natural-gas'!S18,'BIFUbC-biomass'!S18,'BIFUbC-petroleum-diesel'!S18,'BIFUbC-heavy-or-residual-oil'!S18,'BIFUbC-LPG-propane-or-butane'!S18)</f>
        <v>10428200940571.93</v>
      </c>
      <c r="U58" s="362">
        <f>SUM('BIFUbC-electricity'!T18,'BIFUbC-coal'!T18,'BIFUbC-natural-gas'!T18,'BIFUbC-biomass'!T18,'BIFUbC-petroleum-diesel'!T18,'BIFUbC-heavy-or-residual-oil'!T18,'BIFUbC-LPG-propane-or-butane'!T18)</f>
        <v>10512621387332.373</v>
      </c>
      <c r="V58" s="362">
        <f>SUM('BIFUbC-electricity'!U18,'BIFUbC-coal'!U18,'BIFUbC-natural-gas'!U18,'BIFUbC-biomass'!U18,'BIFUbC-petroleum-diesel'!U18,'BIFUbC-heavy-or-residual-oil'!U18,'BIFUbC-LPG-propane-or-butane'!U18)</f>
        <v>10580701942779.76</v>
      </c>
      <c r="W58" s="362">
        <f>SUM('BIFUbC-electricity'!V18,'BIFUbC-coal'!V18,'BIFUbC-natural-gas'!V18,'BIFUbC-biomass'!V18,'BIFUbC-petroleum-diesel'!V18,'BIFUbC-heavy-or-residual-oil'!V18,'BIFUbC-LPG-propane-or-butane'!V18)</f>
        <v>10629625153084.373</v>
      </c>
      <c r="X58" s="362">
        <f>SUM('BIFUbC-electricity'!W18,'BIFUbC-coal'!W18,'BIFUbC-natural-gas'!W18,'BIFUbC-biomass'!W18,'BIFUbC-petroleum-diesel'!W18,'BIFUbC-heavy-or-residual-oil'!W18,'BIFUbC-LPG-propane-or-butane'!W18)</f>
        <v>10710083078544.934</v>
      </c>
      <c r="Y58" s="362">
        <f>SUM('BIFUbC-electricity'!X18,'BIFUbC-coal'!X18,'BIFUbC-natural-gas'!X18,'BIFUbC-biomass'!X18,'BIFUbC-petroleum-diesel'!X18,'BIFUbC-heavy-or-residual-oil'!X18,'BIFUbC-LPG-propane-or-butane'!X18)</f>
        <v>10842004630695.559</v>
      </c>
      <c r="Z58" s="362">
        <f>SUM('BIFUbC-electricity'!Y18,'BIFUbC-coal'!Y18,'BIFUbC-natural-gas'!Y18,'BIFUbC-biomass'!Y18,'BIFUbC-petroleum-diesel'!Y18,'BIFUbC-heavy-or-residual-oil'!Y18,'BIFUbC-LPG-propane-or-butane'!Y18)</f>
        <v>10977895585924.1</v>
      </c>
      <c r="AA58" s="362">
        <f>SUM('BIFUbC-electricity'!Z18,'BIFUbC-coal'!Z18,'BIFUbC-natural-gas'!Z18,'BIFUbC-biomass'!Z18,'BIFUbC-petroleum-diesel'!Z18,'BIFUbC-heavy-or-residual-oil'!Z18,'BIFUbC-LPG-propane-or-butane'!Z18)</f>
        <v>11078533262269.271</v>
      </c>
      <c r="AB58" s="362">
        <f>SUM('BIFUbC-electricity'!AA18,'BIFUbC-coal'!AA18,'BIFUbC-natural-gas'!AA18,'BIFUbC-biomass'!AA18,'BIFUbC-petroleum-diesel'!AA18,'BIFUbC-heavy-or-residual-oil'!AA18,'BIFUbC-LPG-propane-or-butane'!AA18)</f>
        <v>11174734919984.408</v>
      </c>
      <c r="AC58" s="362">
        <f>SUM('BIFUbC-electricity'!AB18,'BIFUbC-coal'!AB18,'BIFUbC-natural-gas'!AB18,'BIFUbC-biomass'!AB18,'BIFUbC-petroleum-diesel'!AB18,'BIFUbC-heavy-or-residual-oil'!AB18,'BIFUbC-LPG-propane-or-butane'!AB18)</f>
        <v>11308509578290.268</v>
      </c>
      <c r="AD58" s="362">
        <f>SUM('BIFUbC-electricity'!AC18,'BIFUbC-coal'!AC18,'BIFUbC-natural-gas'!AC18,'BIFUbC-biomass'!AC18,'BIFUbC-petroleum-diesel'!AC18,'BIFUbC-heavy-or-residual-oil'!AC18,'BIFUbC-LPG-propane-or-butane'!AC18)</f>
        <v>11427394946124.43</v>
      </c>
      <c r="AE58" s="362">
        <f>SUM('BIFUbC-electricity'!AD18,'BIFUbC-coal'!AD18,'BIFUbC-natural-gas'!AD18,'BIFUbC-biomass'!AD18,'BIFUbC-petroleum-diesel'!AD18,'BIFUbC-heavy-or-residual-oil'!AD18,'BIFUbC-LPG-propane-or-butane'!AD18)</f>
        <v>11545306966400.602</v>
      </c>
      <c r="AF58" s="362">
        <f>SUM('BIFUbC-electricity'!AE18,'BIFUbC-coal'!AE18,'BIFUbC-natural-gas'!AE18,'BIFUbC-biomass'!AE18,'BIFUbC-petroleum-diesel'!AE18,'BIFUbC-heavy-or-residual-oil'!AE18,'BIFUbC-LPG-propane-or-butane'!AE18)</f>
        <v>11662495350162.1</v>
      </c>
      <c r="AG58" s="362">
        <f>SUM('BIFUbC-electricity'!AF18,'BIFUbC-coal'!AF18,'BIFUbC-natural-gas'!AF18,'BIFUbC-biomass'!AF18,'BIFUbC-petroleum-diesel'!AF18,'BIFUbC-heavy-or-residual-oil'!AF18,'BIFUbC-LPG-propane-or-butane'!AF18)</f>
        <v>11778315656713.709</v>
      </c>
    </row>
    <row r="59" spans="2:33" x14ac:dyDescent="0.2">
      <c r="B59" s="7" t="s">
        <v>69</v>
      </c>
      <c r="C59" s="362">
        <f>SUM('BIFUbC-electricity'!B19,'BIFUbC-coal'!B19,'BIFUbC-natural-gas'!B19,'BIFUbC-biomass'!B19,'BIFUbC-petroleum-diesel'!B19,'BIFUbC-heavy-or-residual-oil'!B19,'BIFUbC-LPG-propane-or-butane'!B19)</f>
        <v>489987158472.06879</v>
      </c>
      <c r="D59" s="362">
        <f>SUM('BIFUbC-electricity'!C19,'BIFUbC-coal'!C19,'BIFUbC-natural-gas'!C19,'BIFUbC-biomass'!C19,'BIFUbC-petroleum-diesel'!C19,'BIFUbC-heavy-or-residual-oil'!C19,'BIFUbC-LPG-propane-or-butane'!C19)</f>
        <v>473605480497.56677</v>
      </c>
      <c r="E59" s="362">
        <f>SUM('BIFUbC-electricity'!D19,'BIFUbC-coal'!D19,'BIFUbC-natural-gas'!D19,'BIFUbC-biomass'!D19,'BIFUbC-petroleum-diesel'!D19,'BIFUbC-heavy-or-residual-oil'!D19,'BIFUbC-LPG-propane-or-butane'!D19)</f>
        <v>494120711184.63403</v>
      </c>
      <c r="F59" s="362">
        <f>SUM('BIFUbC-electricity'!E19,'BIFUbC-coal'!E19,'BIFUbC-natural-gas'!E19,'BIFUbC-biomass'!E19,'BIFUbC-petroleum-diesel'!E19,'BIFUbC-heavy-or-residual-oil'!E19,'BIFUbC-LPG-propane-or-butane'!E19)</f>
        <v>499965127092.00696</v>
      </c>
      <c r="G59" s="362">
        <f>SUM('BIFUbC-electricity'!F19,'BIFUbC-coal'!F19,'BIFUbC-natural-gas'!F19,'BIFUbC-biomass'!F19,'BIFUbC-petroleum-diesel'!F19,'BIFUbC-heavy-or-residual-oil'!F19,'BIFUbC-LPG-propane-or-butane'!F19)</f>
        <v>504779329691.93701</v>
      </c>
      <c r="H59" s="362">
        <f>SUM('BIFUbC-electricity'!G19,'BIFUbC-coal'!G19,'BIFUbC-natural-gas'!G19,'BIFUbC-biomass'!G19,'BIFUbC-petroleum-diesel'!G19,'BIFUbC-heavy-or-residual-oil'!G19,'BIFUbC-LPG-propane-or-butane'!G19)</f>
        <v>515139356791.38312</v>
      </c>
      <c r="I59" s="362">
        <f>SUM('BIFUbC-electricity'!H19,'BIFUbC-coal'!H19,'BIFUbC-natural-gas'!H19,'BIFUbC-biomass'!H19,'BIFUbC-petroleum-diesel'!H19,'BIFUbC-heavy-or-residual-oil'!H19,'BIFUbC-LPG-propane-or-butane'!H19)</f>
        <v>520984249987.16937</v>
      </c>
      <c r="J59" s="362">
        <f>SUM('BIFUbC-electricity'!I19,'BIFUbC-coal'!I19,'BIFUbC-natural-gas'!I19,'BIFUbC-biomass'!I19,'BIFUbC-petroleum-diesel'!I19,'BIFUbC-heavy-or-residual-oil'!I19,'BIFUbC-LPG-propane-or-butane'!I19)</f>
        <v>522137385117.22162</v>
      </c>
      <c r="K59" s="362">
        <f>SUM('BIFUbC-electricity'!J19,'BIFUbC-coal'!J19,'BIFUbC-natural-gas'!J19,'BIFUbC-biomass'!J19,'BIFUbC-petroleum-diesel'!J19,'BIFUbC-heavy-or-residual-oil'!J19,'BIFUbC-LPG-propane-or-butane'!J19)</f>
        <v>519881669249.03278</v>
      </c>
      <c r="L59" s="362">
        <f>SUM('BIFUbC-electricity'!K19,'BIFUbC-coal'!K19,'BIFUbC-natural-gas'!K19,'BIFUbC-biomass'!K19,'BIFUbC-petroleum-diesel'!K19,'BIFUbC-heavy-or-residual-oil'!K19,'BIFUbC-LPG-propane-or-butane'!K19)</f>
        <v>517747029410.40942</v>
      </c>
      <c r="M59" s="362">
        <f>SUM('BIFUbC-electricity'!L19,'BIFUbC-coal'!L19,'BIFUbC-natural-gas'!L19,'BIFUbC-biomass'!L19,'BIFUbC-petroleum-diesel'!L19,'BIFUbC-heavy-or-residual-oil'!L19,'BIFUbC-LPG-propane-or-butane'!L19)</f>
        <v>518196150585.36139</v>
      </c>
      <c r="N59" s="362">
        <f>SUM('BIFUbC-electricity'!M19,'BIFUbC-coal'!M19,'BIFUbC-natural-gas'!M19,'BIFUbC-biomass'!M19,'BIFUbC-petroleum-diesel'!M19,'BIFUbC-heavy-or-residual-oil'!M19,'BIFUbC-LPG-propane-or-butane'!M19)</f>
        <v>520951091145.6698</v>
      </c>
      <c r="O59" s="362">
        <f>SUM('BIFUbC-electricity'!N19,'BIFUbC-coal'!N19,'BIFUbC-natural-gas'!N19,'BIFUbC-biomass'!N19,'BIFUbC-petroleum-diesel'!N19,'BIFUbC-heavy-or-residual-oil'!N19,'BIFUbC-LPG-propane-or-butane'!N19)</f>
        <v>519609084409.39618</v>
      </c>
      <c r="P59" s="362">
        <f>SUM('BIFUbC-electricity'!O19,'BIFUbC-coal'!O19,'BIFUbC-natural-gas'!O19,'BIFUbC-biomass'!O19,'BIFUbC-petroleum-diesel'!O19,'BIFUbC-heavy-or-residual-oil'!O19,'BIFUbC-LPG-propane-or-butane'!O19)</f>
        <v>517280341032.54486</v>
      </c>
      <c r="Q59" s="362">
        <f>SUM('BIFUbC-electricity'!P19,'BIFUbC-coal'!P19,'BIFUbC-natural-gas'!P19,'BIFUbC-biomass'!P19,'BIFUbC-petroleum-diesel'!P19,'BIFUbC-heavy-or-residual-oil'!P19,'BIFUbC-LPG-propane-or-butane'!P19)</f>
        <v>517553267909.24048</v>
      </c>
      <c r="R59" s="362">
        <f>SUM('BIFUbC-electricity'!Q19,'BIFUbC-coal'!Q19,'BIFUbC-natural-gas'!Q19,'BIFUbC-biomass'!Q19,'BIFUbC-petroleum-diesel'!Q19,'BIFUbC-heavy-or-residual-oil'!Q19,'BIFUbC-LPG-propane-or-butane'!Q19)</f>
        <v>519961609759.10114</v>
      </c>
      <c r="S59" s="362">
        <f>SUM('BIFUbC-electricity'!R19,'BIFUbC-coal'!R19,'BIFUbC-natural-gas'!R19,'BIFUbC-biomass'!R19,'BIFUbC-petroleum-diesel'!R19,'BIFUbC-heavy-or-residual-oil'!R19,'BIFUbC-LPG-propane-or-butane'!R19)</f>
        <v>520919958012.91919</v>
      </c>
      <c r="T59" s="362">
        <f>SUM('BIFUbC-electricity'!S19,'BIFUbC-coal'!S19,'BIFUbC-natural-gas'!S19,'BIFUbC-biomass'!S19,'BIFUbC-petroleum-diesel'!S19,'BIFUbC-heavy-or-residual-oil'!S19,'BIFUbC-LPG-propane-or-butane'!S19)</f>
        <v>522445056694.90411</v>
      </c>
      <c r="U59" s="362">
        <f>SUM('BIFUbC-electricity'!T19,'BIFUbC-coal'!T19,'BIFUbC-natural-gas'!T19,'BIFUbC-biomass'!T19,'BIFUbC-petroleum-diesel'!T19,'BIFUbC-heavy-or-residual-oil'!T19,'BIFUbC-LPG-propane-or-butane'!T19)</f>
        <v>526413432401.9491</v>
      </c>
      <c r="V59" s="362">
        <f>SUM('BIFUbC-electricity'!U19,'BIFUbC-coal'!U19,'BIFUbC-natural-gas'!U19,'BIFUbC-biomass'!U19,'BIFUbC-petroleum-diesel'!U19,'BIFUbC-heavy-or-residual-oil'!U19,'BIFUbC-LPG-propane-or-butane'!U19)</f>
        <v>529180195351.97888</v>
      </c>
      <c r="W59" s="362">
        <f>SUM('BIFUbC-electricity'!V19,'BIFUbC-coal'!V19,'BIFUbC-natural-gas'!V19,'BIFUbC-biomass'!V19,'BIFUbC-petroleum-diesel'!V19,'BIFUbC-heavy-or-residual-oil'!V19,'BIFUbC-LPG-propane-or-butane'!V19)</f>
        <v>530598928553.74524</v>
      </c>
      <c r="X59" s="362">
        <f>SUM('BIFUbC-electricity'!W19,'BIFUbC-coal'!W19,'BIFUbC-natural-gas'!W19,'BIFUbC-biomass'!W19,'BIFUbC-petroleum-diesel'!W19,'BIFUbC-heavy-or-residual-oil'!W19,'BIFUbC-LPG-propane-or-butane'!W19)</f>
        <v>533796086363.039</v>
      </c>
      <c r="Y59" s="362">
        <f>SUM('BIFUbC-electricity'!X19,'BIFUbC-coal'!X19,'BIFUbC-natural-gas'!X19,'BIFUbC-biomass'!X19,'BIFUbC-petroleum-diesel'!X19,'BIFUbC-heavy-or-residual-oil'!X19,'BIFUbC-LPG-propane-or-butane'!X19)</f>
        <v>541004755172.53662</v>
      </c>
      <c r="Z59" s="362">
        <f>SUM('BIFUbC-electricity'!Y19,'BIFUbC-coal'!Y19,'BIFUbC-natural-gas'!Y19,'BIFUbC-biomass'!Y19,'BIFUbC-petroleum-diesel'!Y19,'BIFUbC-heavy-or-residual-oil'!Y19,'BIFUbC-LPG-propane-or-butane'!Y19)</f>
        <v>548633752072.75134</v>
      </c>
      <c r="AA59" s="362">
        <f>SUM('BIFUbC-electricity'!Z19,'BIFUbC-coal'!Z19,'BIFUbC-natural-gas'!Z19,'BIFUbC-biomass'!Z19,'BIFUbC-petroleum-diesel'!Z19,'BIFUbC-heavy-or-residual-oil'!Z19,'BIFUbC-LPG-propane-or-butane'!Z19)</f>
        <v>553621589771.14917</v>
      </c>
      <c r="AB59" s="362">
        <f>SUM('BIFUbC-electricity'!AA19,'BIFUbC-coal'!AA19,'BIFUbC-natural-gas'!AA19,'BIFUbC-biomass'!AA19,'BIFUbC-petroleum-diesel'!AA19,'BIFUbC-heavy-or-residual-oil'!AA19,'BIFUbC-LPG-propane-or-butane'!AA19)</f>
        <v>557040006067.7146</v>
      </c>
      <c r="AC59" s="362">
        <f>SUM('BIFUbC-electricity'!AB19,'BIFUbC-coal'!AB19,'BIFUbC-natural-gas'!AB19,'BIFUbC-biomass'!AB19,'BIFUbC-petroleum-diesel'!AB19,'BIFUbC-heavy-or-residual-oil'!AB19,'BIFUbC-LPG-propane-or-butane'!AB19)</f>
        <v>562441051621.03149</v>
      </c>
      <c r="AD59" s="362">
        <f>SUM('BIFUbC-electricity'!AC19,'BIFUbC-coal'!AC19,'BIFUbC-natural-gas'!AC19,'BIFUbC-biomass'!AC19,'BIFUbC-petroleum-diesel'!AC19,'BIFUbC-heavy-or-residual-oil'!AC19,'BIFUbC-LPG-propane-or-butane'!AC19)</f>
        <v>566049382632.90881</v>
      </c>
      <c r="AE59" s="362">
        <f>SUM('BIFUbC-electricity'!AD19,'BIFUbC-coal'!AD19,'BIFUbC-natural-gas'!AD19,'BIFUbC-biomass'!AD19,'BIFUbC-petroleum-diesel'!AD19,'BIFUbC-heavy-or-residual-oil'!AD19,'BIFUbC-LPG-propane-or-butane'!AD19)</f>
        <v>570631061202.81348</v>
      </c>
      <c r="AF59" s="362">
        <f>SUM('BIFUbC-electricity'!AE19,'BIFUbC-coal'!AE19,'BIFUbC-natural-gas'!AE19,'BIFUbC-biomass'!AE19,'BIFUbC-petroleum-diesel'!AE19,'BIFUbC-heavy-or-residual-oil'!AE19,'BIFUbC-LPG-propane-or-butane'!AE19)</f>
        <v>575936376287.39026</v>
      </c>
      <c r="AG59" s="362">
        <f>SUM('BIFUbC-electricity'!AF19,'BIFUbC-coal'!AF19,'BIFUbC-natural-gas'!AF19,'BIFUbC-biomass'!AF19,'BIFUbC-petroleum-diesel'!AF19,'BIFUbC-heavy-or-residual-oil'!AF19,'BIFUbC-LPG-propane-or-butane'!AF19)</f>
        <v>582609768581.81885</v>
      </c>
    </row>
    <row r="60" spans="2:33" x14ac:dyDescent="0.2">
      <c r="B60" s="7" t="s">
        <v>70</v>
      </c>
      <c r="C60" s="362">
        <f>SUM('BIFUbC-electricity'!B20,'BIFUbC-coal'!B20,'BIFUbC-natural-gas'!B20,'BIFUbC-biomass'!B20,'BIFUbC-petroleum-diesel'!B20,'BIFUbC-heavy-or-residual-oil'!B20,'BIFUbC-LPG-propane-or-butane'!B20)</f>
        <v>3347946070198.124</v>
      </c>
      <c r="D60" s="362">
        <f>SUM('BIFUbC-electricity'!C20,'BIFUbC-coal'!C20,'BIFUbC-natural-gas'!C20,'BIFUbC-biomass'!C20,'BIFUbC-petroleum-diesel'!C20,'BIFUbC-heavy-or-residual-oil'!C20,'BIFUbC-LPG-propane-or-butane'!C20)</f>
        <v>3335676426386.9971</v>
      </c>
      <c r="E60" s="362">
        <f>SUM('BIFUbC-electricity'!D20,'BIFUbC-coal'!D20,'BIFUbC-natural-gas'!D20,'BIFUbC-biomass'!D20,'BIFUbC-petroleum-diesel'!D20,'BIFUbC-heavy-or-residual-oil'!D20,'BIFUbC-LPG-propane-or-butane'!D20)</f>
        <v>3457307346867.5938</v>
      </c>
      <c r="F60" s="362">
        <f>SUM('BIFUbC-electricity'!E20,'BIFUbC-coal'!E20,'BIFUbC-natural-gas'!E20,'BIFUbC-biomass'!E20,'BIFUbC-petroleum-diesel'!E20,'BIFUbC-heavy-or-residual-oil'!E20,'BIFUbC-LPG-propane-or-butane'!E20)</f>
        <v>3530611415678.2119</v>
      </c>
      <c r="G60" s="362">
        <f>SUM('BIFUbC-electricity'!F20,'BIFUbC-coal'!F20,'BIFUbC-natural-gas'!F20,'BIFUbC-biomass'!F20,'BIFUbC-petroleum-diesel'!F20,'BIFUbC-heavy-or-residual-oil'!F20,'BIFUbC-LPG-propane-or-butane'!F20)</f>
        <v>3602182318912.0464</v>
      </c>
      <c r="H60" s="362">
        <f>SUM('BIFUbC-electricity'!G20,'BIFUbC-coal'!G20,'BIFUbC-natural-gas'!G20,'BIFUbC-biomass'!G20,'BIFUbC-petroleum-diesel'!G20,'BIFUbC-heavy-or-residual-oil'!G20,'BIFUbC-LPG-propane-or-butane'!G20)</f>
        <v>3664310247012.9463</v>
      </c>
      <c r="I60" s="362">
        <f>SUM('BIFUbC-electricity'!H20,'BIFUbC-coal'!H20,'BIFUbC-natural-gas'!H20,'BIFUbC-biomass'!H20,'BIFUbC-petroleum-diesel'!H20,'BIFUbC-heavy-or-residual-oil'!H20,'BIFUbC-LPG-propane-or-butane'!H20)</f>
        <v>3698184843994.7075</v>
      </c>
      <c r="J60" s="362">
        <f>SUM('BIFUbC-electricity'!I20,'BIFUbC-coal'!I20,'BIFUbC-natural-gas'!I20,'BIFUbC-biomass'!I20,'BIFUbC-petroleum-diesel'!I20,'BIFUbC-heavy-or-residual-oil'!I20,'BIFUbC-LPG-propane-or-butane'!I20)</f>
        <v>3715235473951.4512</v>
      </c>
      <c r="K60" s="362">
        <f>SUM('BIFUbC-electricity'!J20,'BIFUbC-coal'!J20,'BIFUbC-natural-gas'!J20,'BIFUbC-biomass'!J20,'BIFUbC-petroleum-diesel'!J20,'BIFUbC-heavy-or-residual-oil'!J20,'BIFUbC-LPG-propane-or-butane'!J20)</f>
        <v>3719170899719.2563</v>
      </c>
      <c r="L60" s="362">
        <f>SUM('BIFUbC-electricity'!K20,'BIFUbC-coal'!K20,'BIFUbC-natural-gas'!K20,'BIFUbC-biomass'!K20,'BIFUbC-petroleum-diesel'!K20,'BIFUbC-heavy-or-residual-oil'!K20,'BIFUbC-LPG-propane-or-butane'!K20)</f>
        <v>3722719498038.3496</v>
      </c>
      <c r="M60" s="362">
        <f>SUM('BIFUbC-electricity'!L20,'BIFUbC-coal'!L20,'BIFUbC-natural-gas'!L20,'BIFUbC-biomass'!L20,'BIFUbC-petroleum-diesel'!L20,'BIFUbC-heavy-or-residual-oil'!L20,'BIFUbC-LPG-propane-or-butane'!L20)</f>
        <v>3732637015950.0273</v>
      </c>
      <c r="N60" s="362">
        <f>SUM('BIFUbC-electricity'!M20,'BIFUbC-coal'!M20,'BIFUbC-natural-gas'!M20,'BIFUbC-biomass'!M20,'BIFUbC-petroleum-diesel'!M20,'BIFUbC-heavy-or-residual-oil'!M20,'BIFUbC-LPG-propane-or-butane'!M20)</f>
        <v>3746470493835.6416</v>
      </c>
      <c r="O60" s="362">
        <f>SUM('BIFUbC-electricity'!N20,'BIFUbC-coal'!N20,'BIFUbC-natural-gas'!N20,'BIFUbC-biomass'!N20,'BIFUbC-petroleum-diesel'!N20,'BIFUbC-heavy-or-residual-oil'!N20,'BIFUbC-LPG-propane-or-butane'!N20)</f>
        <v>3750593959469.9058</v>
      </c>
      <c r="P60" s="362">
        <f>SUM('BIFUbC-electricity'!O20,'BIFUbC-coal'!O20,'BIFUbC-natural-gas'!O20,'BIFUbC-biomass'!O20,'BIFUbC-petroleum-diesel'!O20,'BIFUbC-heavy-or-residual-oil'!O20,'BIFUbC-LPG-propane-or-butane'!O20)</f>
        <v>3759873785010.4268</v>
      </c>
      <c r="Q60" s="362">
        <f>SUM('BIFUbC-electricity'!P20,'BIFUbC-coal'!P20,'BIFUbC-natural-gas'!P20,'BIFUbC-biomass'!P20,'BIFUbC-petroleum-diesel'!P20,'BIFUbC-heavy-or-residual-oil'!P20,'BIFUbC-LPG-propane-or-butane'!P20)</f>
        <v>3780169864661.1685</v>
      </c>
      <c r="R60" s="362">
        <f>SUM('BIFUbC-electricity'!Q20,'BIFUbC-coal'!Q20,'BIFUbC-natural-gas'!Q20,'BIFUbC-biomass'!Q20,'BIFUbC-petroleum-diesel'!Q20,'BIFUbC-heavy-or-residual-oil'!Q20,'BIFUbC-LPG-propane-or-butane'!Q20)</f>
        <v>3808470478474.3408</v>
      </c>
      <c r="S60" s="362">
        <f>SUM('BIFUbC-electricity'!R20,'BIFUbC-coal'!R20,'BIFUbC-natural-gas'!R20,'BIFUbC-biomass'!R20,'BIFUbC-petroleum-diesel'!R20,'BIFUbC-heavy-or-residual-oil'!R20,'BIFUbC-LPG-propane-or-butane'!R20)</f>
        <v>3828693942742.5835</v>
      </c>
      <c r="T60" s="362">
        <f>SUM('BIFUbC-electricity'!S20,'BIFUbC-coal'!S20,'BIFUbC-natural-gas'!S20,'BIFUbC-biomass'!S20,'BIFUbC-petroleum-diesel'!S20,'BIFUbC-heavy-or-residual-oil'!S20,'BIFUbC-LPG-propane-or-butane'!S20)</f>
        <v>3851132911387.8936</v>
      </c>
      <c r="U60" s="362">
        <f>SUM('BIFUbC-electricity'!T20,'BIFUbC-coal'!T20,'BIFUbC-natural-gas'!T20,'BIFUbC-biomass'!T20,'BIFUbC-petroleum-diesel'!T20,'BIFUbC-heavy-or-residual-oil'!T20,'BIFUbC-LPG-propane-or-butane'!T20)</f>
        <v>3882217570985.9053</v>
      </c>
      <c r="V60" s="362">
        <f>SUM('BIFUbC-electricity'!U20,'BIFUbC-coal'!U20,'BIFUbC-natural-gas'!U20,'BIFUbC-biomass'!U20,'BIFUbC-petroleum-diesel'!U20,'BIFUbC-heavy-or-residual-oil'!U20,'BIFUbC-LPG-propane-or-butane'!U20)</f>
        <v>3907133218851.0605</v>
      </c>
      <c r="W60" s="362">
        <f>SUM('BIFUbC-electricity'!V20,'BIFUbC-coal'!V20,'BIFUbC-natural-gas'!V20,'BIFUbC-biomass'!V20,'BIFUbC-petroleum-diesel'!V20,'BIFUbC-heavy-or-residual-oil'!V20,'BIFUbC-LPG-propane-or-butane'!V20)</f>
        <v>3924837518260.3408</v>
      </c>
      <c r="X60" s="362">
        <f>SUM('BIFUbC-electricity'!W20,'BIFUbC-coal'!W20,'BIFUbC-natural-gas'!W20,'BIFUbC-biomass'!W20,'BIFUbC-petroleum-diesel'!W20,'BIFUbC-heavy-or-residual-oil'!W20,'BIFUbC-LPG-propane-or-butane'!W20)</f>
        <v>3954257412252.5156</v>
      </c>
      <c r="Y60" s="362">
        <f>SUM('BIFUbC-electricity'!X20,'BIFUbC-coal'!X20,'BIFUbC-natural-gas'!X20,'BIFUbC-biomass'!X20,'BIFUbC-petroleum-diesel'!X20,'BIFUbC-heavy-or-residual-oil'!X20,'BIFUbC-LPG-propane-or-butane'!X20)</f>
        <v>4003186851944.1958</v>
      </c>
      <c r="Z60" s="362">
        <f>SUM('BIFUbC-electricity'!Y20,'BIFUbC-coal'!Y20,'BIFUbC-natural-gas'!Y20,'BIFUbC-biomass'!Y20,'BIFUbC-petroleum-diesel'!Y20,'BIFUbC-heavy-or-residual-oil'!Y20,'BIFUbC-LPG-propane-or-butane'!Y20)</f>
        <v>4053660076192.502</v>
      </c>
      <c r="AA60" s="362">
        <f>SUM('BIFUbC-electricity'!Z20,'BIFUbC-coal'!Z20,'BIFUbC-natural-gas'!Z20,'BIFUbC-biomass'!Z20,'BIFUbC-petroleum-diesel'!Z20,'BIFUbC-heavy-or-residual-oil'!Z20,'BIFUbC-LPG-propane-or-butane'!Z20)</f>
        <v>4090806550794.7285</v>
      </c>
      <c r="AB60" s="362">
        <f>SUM('BIFUbC-electricity'!AA20,'BIFUbC-coal'!AA20,'BIFUbC-natural-gas'!AA20,'BIFUbC-biomass'!AA20,'BIFUbC-petroleum-diesel'!AA20,'BIFUbC-heavy-or-residual-oil'!AA20,'BIFUbC-LPG-propane-or-butane'!AA20)</f>
        <v>4125841026912.1304</v>
      </c>
      <c r="AC60" s="362">
        <f>SUM('BIFUbC-electricity'!AB20,'BIFUbC-coal'!AB20,'BIFUbC-natural-gas'!AB20,'BIFUbC-biomass'!AB20,'BIFUbC-petroleum-diesel'!AB20,'BIFUbC-heavy-or-residual-oil'!AB20,'BIFUbC-LPG-propane-or-butane'!AB20)</f>
        <v>4174786462070.1499</v>
      </c>
      <c r="AD60" s="362">
        <f>SUM('BIFUbC-electricity'!AC20,'BIFUbC-coal'!AC20,'BIFUbC-natural-gas'!AC20,'BIFUbC-biomass'!AC20,'BIFUbC-petroleum-diesel'!AC20,'BIFUbC-heavy-or-residual-oil'!AC20,'BIFUbC-LPG-propane-or-butane'!AC20)</f>
        <v>4217865154887.1172</v>
      </c>
      <c r="AE60" s="362">
        <f>SUM('BIFUbC-electricity'!AD20,'BIFUbC-coal'!AD20,'BIFUbC-natural-gas'!AD20,'BIFUbC-biomass'!AD20,'BIFUbC-petroleum-diesel'!AD20,'BIFUbC-heavy-or-residual-oil'!AD20,'BIFUbC-LPG-propane-or-butane'!AD20)</f>
        <v>4260943847704.0986</v>
      </c>
      <c r="AF60" s="362">
        <f>SUM('BIFUbC-electricity'!AE20,'BIFUbC-coal'!AE20,'BIFUbC-natural-gas'!AE20,'BIFUbC-biomass'!AE20,'BIFUbC-petroleum-diesel'!AE20,'BIFUbC-heavy-or-residual-oil'!AE20,'BIFUbC-LPG-propane-or-butane'!AE20)</f>
        <v>4304022540521.0801</v>
      </c>
      <c r="AG60" s="362">
        <f>SUM('BIFUbC-electricity'!AF20,'BIFUbC-coal'!AF20,'BIFUbC-natural-gas'!AF20,'BIFUbC-biomass'!AF20,'BIFUbC-petroleum-diesel'!AF20,'BIFUbC-heavy-or-residual-oil'!AF20,'BIFUbC-LPG-propane-or-butane'!AF20)</f>
        <v>4347101233338.0474</v>
      </c>
    </row>
    <row r="61" spans="2:33" x14ac:dyDescent="0.2">
      <c r="B61" s="7" t="s">
        <v>71</v>
      </c>
      <c r="C61" s="362">
        <f>SUM('BIFUbC-electricity'!B21,'BIFUbC-coal'!B21,'BIFUbC-natural-gas'!B21,'BIFUbC-biomass'!B21,'BIFUbC-petroleum-diesel'!B21,'BIFUbC-heavy-or-residual-oil'!B21,'BIFUbC-LPG-propane-or-butane'!B21)</f>
        <v>410684564671.06793</v>
      </c>
      <c r="D61" s="362">
        <f>SUM('BIFUbC-electricity'!C21,'BIFUbC-coal'!C21,'BIFUbC-natural-gas'!C21,'BIFUbC-biomass'!C21,'BIFUbC-petroleum-diesel'!C21,'BIFUbC-heavy-or-residual-oil'!C21,'BIFUbC-LPG-propane-or-butane'!C21)</f>
        <v>409141546934.58813</v>
      </c>
      <c r="E61" s="362">
        <f>SUM('BIFUbC-electricity'!D21,'BIFUbC-coal'!D21,'BIFUbC-natural-gas'!D21,'BIFUbC-biomass'!D21,'BIFUbC-petroleum-diesel'!D21,'BIFUbC-heavy-or-residual-oil'!D21,'BIFUbC-LPG-propane-or-butane'!D21)</f>
        <v>424446683792.31409</v>
      </c>
      <c r="F61" s="362">
        <f>SUM('BIFUbC-electricity'!E21,'BIFUbC-coal'!E21,'BIFUbC-natural-gas'!E21,'BIFUbC-biomass'!E21,'BIFUbC-petroleum-diesel'!E21,'BIFUbC-heavy-or-residual-oil'!E21,'BIFUbC-LPG-propane-or-butane'!E21)</f>
        <v>433446077191.15094</v>
      </c>
      <c r="G61" s="362">
        <f>SUM('BIFUbC-electricity'!F21,'BIFUbC-coal'!F21,'BIFUbC-natural-gas'!F21,'BIFUbC-biomass'!F21,'BIFUbC-petroleum-diesel'!F21,'BIFUbC-heavy-or-residual-oil'!F21,'BIFUbC-LPG-propane-or-butane'!F21)</f>
        <v>442232693330.77338</v>
      </c>
      <c r="H61" s="362">
        <f>SUM('BIFUbC-electricity'!G21,'BIFUbC-coal'!G21,'BIFUbC-natural-gas'!G21,'BIFUbC-biomass'!G21,'BIFUbC-petroleum-diesel'!G21,'BIFUbC-heavy-or-residual-oil'!G21,'BIFUbC-LPG-propane-or-butane'!G21)</f>
        <v>449860014366.37817</v>
      </c>
      <c r="I61" s="362">
        <f>SUM('BIFUbC-electricity'!H21,'BIFUbC-coal'!H21,'BIFUbC-natural-gas'!H21,'BIFUbC-biomass'!H21,'BIFUbC-petroleum-diesel'!H21,'BIFUbC-heavy-or-residual-oil'!H21,'BIFUbC-LPG-propane-or-butane'!H21)</f>
        <v>454018730647.91913</v>
      </c>
      <c r="J61" s="362">
        <f>SUM('BIFUbC-electricity'!I21,'BIFUbC-coal'!I21,'BIFUbC-natural-gas'!I21,'BIFUbC-biomass'!I21,'BIFUbC-petroleum-diesel'!I21,'BIFUbC-heavy-or-residual-oil'!I21,'BIFUbC-LPG-propane-or-butane'!I21)</f>
        <v>456112002265.28552</v>
      </c>
      <c r="K61" s="362">
        <f>SUM('BIFUbC-electricity'!J21,'BIFUbC-coal'!J21,'BIFUbC-natural-gas'!J21,'BIFUbC-biomass'!J21,'BIFUbC-petroleum-diesel'!J21,'BIFUbC-heavy-or-residual-oil'!J21,'BIFUbC-LPG-propane-or-butane'!J21)</f>
        <v>456595146587.98193</v>
      </c>
      <c r="L61" s="362">
        <f>SUM('BIFUbC-electricity'!K21,'BIFUbC-coal'!K21,'BIFUbC-natural-gas'!K21,'BIFUbC-biomass'!K21,'BIFUbC-petroleum-diesel'!K21,'BIFUbC-heavy-or-residual-oil'!K21,'BIFUbC-LPG-propane-or-butane'!K21)</f>
        <v>457030800881.20355</v>
      </c>
      <c r="M61" s="362">
        <f>SUM('BIFUbC-electricity'!L21,'BIFUbC-coal'!L21,'BIFUbC-natural-gas'!L21,'BIFUbC-biomass'!L21,'BIFUbC-petroleum-diesel'!L21,'BIFUbC-heavy-or-residual-oil'!L21,'BIFUbC-LPG-propane-or-butane'!L21)</f>
        <v>458248354649.70984</v>
      </c>
      <c r="N61" s="362">
        <f>SUM('BIFUbC-electricity'!M21,'BIFUbC-coal'!M21,'BIFUbC-natural-gas'!M21,'BIFUbC-biomass'!M21,'BIFUbC-petroleum-diesel'!M21,'BIFUbC-heavy-or-residual-oil'!M21,'BIFUbC-LPG-propane-or-butane'!M21)</f>
        <v>459946662964.46899</v>
      </c>
      <c r="O61" s="362">
        <f>SUM('BIFUbC-electricity'!N21,'BIFUbC-coal'!N21,'BIFUbC-natural-gas'!N21,'BIFUbC-biomass'!N21,'BIFUbC-petroleum-diesel'!N21,'BIFUbC-heavy-or-residual-oil'!N21,'BIFUbC-LPG-propane-or-butane'!N21)</f>
        <v>460452892564.15454</v>
      </c>
      <c r="P61" s="362">
        <f>SUM('BIFUbC-electricity'!O21,'BIFUbC-coal'!O21,'BIFUbC-natural-gas'!O21,'BIFUbC-biomass'!O21,'BIFUbC-petroleum-diesel'!O21,'BIFUbC-heavy-or-residual-oil'!O21,'BIFUbC-LPG-propane-or-butane'!O21)</f>
        <v>461592158120.17017</v>
      </c>
      <c r="Q61" s="362">
        <f>SUM('BIFUbC-electricity'!P21,'BIFUbC-coal'!P21,'BIFUbC-natural-gas'!P21,'BIFUbC-biomass'!P21,'BIFUbC-petroleum-diesel'!P21,'BIFUbC-heavy-or-residual-oil'!P21,'BIFUbC-LPG-propane-or-butane'!P21)</f>
        <v>464083867082.50665</v>
      </c>
      <c r="R61" s="362">
        <f>SUM('BIFUbC-electricity'!Q21,'BIFUbC-coal'!Q21,'BIFUbC-natural-gas'!Q21,'BIFUbC-biomass'!Q21,'BIFUbC-petroleum-diesel'!Q21,'BIFUbC-heavy-or-residual-oil'!Q21,'BIFUbC-LPG-propane-or-butane'!Q21)</f>
        <v>467558276638.01569</v>
      </c>
      <c r="S61" s="362">
        <f>SUM('BIFUbC-electricity'!R21,'BIFUbC-coal'!R21,'BIFUbC-natural-gas'!R21,'BIFUbC-biomass'!R21,'BIFUbC-petroleum-diesel'!R21,'BIFUbC-heavy-or-residual-oil'!R21,'BIFUbC-LPG-propane-or-butane'!R21)</f>
        <v>470041070755.58948</v>
      </c>
      <c r="T61" s="362">
        <f>SUM('BIFUbC-electricity'!S21,'BIFUbC-coal'!S21,'BIFUbC-natural-gas'!S21,'BIFUbC-biomass'!S21,'BIFUbC-petroleum-diesel'!S21,'BIFUbC-heavy-or-residual-oil'!S21,'BIFUbC-LPG-propane-or-butane'!S21)</f>
        <v>472795857898.78357</v>
      </c>
      <c r="U61" s="362">
        <f>SUM('BIFUbC-electricity'!T21,'BIFUbC-coal'!T21,'BIFUbC-natural-gas'!T21,'BIFUbC-biomass'!T21,'BIFUbC-petroleum-diesel'!T21,'BIFUbC-heavy-or-residual-oil'!T21,'BIFUbC-LPG-propane-or-butane'!T21)</f>
        <v>476612059167.42194</v>
      </c>
      <c r="V61" s="362">
        <f>SUM('BIFUbC-electricity'!U21,'BIFUbC-coal'!U21,'BIFUbC-natural-gas'!U21,'BIFUbC-biomass'!U21,'BIFUbC-petroleum-diesel'!U21,'BIFUbC-heavy-or-residual-oil'!U21,'BIFUbC-LPG-propane-or-butane'!U21)</f>
        <v>479670903247.47852</v>
      </c>
      <c r="W61" s="362">
        <f>SUM('BIFUbC-electricity'!V21,'BIFUbC-coal'!V21,'BIFUbC-natural-gas'!V21,'BIFUbC-biomass'!V21,'BIFUbC-petroleum-diesel'!V21,'BIFUbC-heavy-or-residual-oil'!V21,'BIFUbC-LPG-propane-or-butane'!V21)</f>
        <v>481844424551.54895</v>
      </c>
      <c r="X61" s="362">
        <f>SUM('BIFUbC-electricity'!W21,'BIFUbC-coal'!W21,'BIFUbC-natural-gas'!W21,'BIFUbC-biomass'!W21,'BIFUbC-petroleum-diesel'!W21,'BIFUbC-heavy-or-residual-oil'!W21,'BIFUbC-LPG-propane-or-butane'!W21)</f>
        <v>485456245888.12</v>
      </c>
      <c r="Y61" s="362">
        <f>SUM('BIFUbC-electricity'!X21,'BIFUbC-coal'!X21,'BIFUbC-natural-gas'!X21,'BIFUbC-biomass'!X21,'BIFUbC-petroleum-diesel'!X21,'BIFUbC-heavy-or-residual-oil'!X21,'BIFUbC-LPG-propane-or-butane'!X21)</f>
        <v>491463214992.49133</v>
      </c>
      <c r="Z61" s="362">
        <f>SUM('BIFUbC-electricity'!Y21,'BIFUbC-coal'!Y21,'BIFUbC-natural-gas'!Y21,'BIFUbC-biomass'!Y21,'BIFUbC-petroleum-diesel'!Y21,'BIFUbC-heavy-or-residual-oil'!Y21,'BIFUbC-LPG-propane-or-butane'!Y21)</f>
        <v>497659711428.34009</v>
      </c>
      <c r="AA61" s="362">
        <f>SUM('BIFUbC-electricity'!Z21,'BIFUbC-coal'!Z21,'BIFUbC-natural-gas'!Z21,'BIFUbC-biomass'!Z21,'BIFUbC-petroleum-diesel'!Z21,'BIFUbC-heavy-or-residual-oil'!Z21,'BIFUbC-LPG-propane-or-butane'!Z21)</f>
        <v>502220109558.34009</v>
      </c>
      <c r="AB61" s="362">
        <f>SUM('BIFUbC-electricity'!AA21,'BIFUbC-coal'!AA21,'BIFUbC-natural-gas'!AA21,'BIFUbC-biomass'!AA21,'BIFUbC-petroleum-diesel'!AA21,'BIFUbC-heavy-or-residual-oil'!AA21,'BIFUbC-LPG-propane-or-butane'!AA21)</f>
        <v>506521221873.36328</v>
      </c>
      <c r="AC61" s="362">
        <f>SUM('BIFUbC-electricity'!AB21,'BIFUbC-coal'!AB21,'BIFUbC-natural-gas'!AB21,'BIFUbC-biomass'!AB21,'BIFUbC-petroleum-diesel'!AB21,'BIFUbC-heavy-or-residual-oil'!AB21,'BIFUbC-LPG-propane-or-butane'!AB21)</f>
        <v>512530154709.03265</v>
      </c>
      <c r="AD61" s="362">
        <f>SUM('BIFUbC-electricity'!AC21,'BIFUbC-coal'!AC21,'BIFUbC-natural-gas'!AC21,'BIFUbC-biomass'!AC21,'BIFUbC-petroleum-diesel'!AC21,'BIFUbC-heavy-or-residual-oil'!AC21,'BIFUbC-LPG-propane-or-butane'!AC21)</f>
        <v>517818839362.66504</v>
      </c>
      <c r="AE61" s="362">
        <f>SUM('BIFUbC-electricity'!AD21,'BIFUbC-coal'!AD21,'BIFUbC-natural-gas'!AD21,'BIFUbC-biomass'!AD21,'BIFUbC-petroleum-diesel'!AD21,'BIFUbC-heavy-or-residual-oil'!AD21,'BIFUbC-LPG-propane-or-butane'!AD21)</f>
        <v>523107524016.29938</v>
      </c>
      <c r="AF61" s="362">
        <f>SUM('BIFUbC-electricity'!AE21,'BIFUbC-coal'!AE21,'BIFUbC-natural-gas'!AE21,'BIFUbC-biomass'!AE21,'BIFUbC-petroleum-diesel'!AE21,'BIFUbC-heavy-or-residual-oil'!AE21,'BIFUbC-LPG-propane-or-butane'!AE21)</f>
        <v>528396208669.93347</v>
      </c>
      <c r="AG61" s="362">
        <f>SUM('BIFUbC-electricity'!AF21,'BIFUbC-coal'!AF21,'BIFUbC-natural-gas'!AF21,'BIFUbC-biomass'!AF21,'BIFUbC-petroleum-diesel'!AF21,'BIFUbC-heavy-or-residual-oil'!AF21,'BIFUbC-LPG-propane-or-butane'!AF21)</f>
        <v>533684893323.5661</v>
      </c>
    </row>
    <row r="62" spans="2:33" x14ac:dyDescent="0.2">
      <c r="B62" s="7" t="s">
        <v>72</v>
      </c>
      <c r="C62" s="362">
        <f>SUM('BIFUbC-electricity'!B22,'BIFUbC-coal'!B22,'BIFUbC-natural-gas'!B22,'BIFUbC-biomass'!B22,'BIFUbC-petroleum-diesel'!B22,'BIFUbC-heavy-or-residual-oil'!B22,'BIFUbC-LPG-propane-or-butane'!B22)</f>
        <v>5747337236255.2051</v>
      </c>
      <c r="D62" s="362">
        <f>SUM('BIFUbC-electricity'!C22,'BIFUbC-coal'!C22,'BIFUbC-natural-gas'!C22,'BIFUbC-biomass'!C22,'BIFUbC-petroleum-diesel'!C22,'BIFUbC-heavy-or-residual-oil'!C22,'BIFUbC-LPG-propane-or-butane'!C22)</f>
        <v>5728862928729.2656</v>
      </c>
      <c r="E62" s="362">
        <f>SUM('BIFUbC-electricity'!D22,'BIFUbC-coal'!D22,'BIFUbC-natural-gas'!D22,'BIFUbC-biomass'!D22,'BIFUbC-petroleum-diesel'!D22,'BIFUbC-heavy-or-residual-oil'!D22,'BIFUbC-LPG-propane-or-butane'!D22)</f>
        <v>5911390290342.3926</v>
      </c>
      <c r="F62" s="362">
        <f>SUM('BIFUbC-electricity'!E22,'BIFUbC-coal'!E22,'BIFUbC-natural-gas'!E22,'BIFUbC-biomass'!E22,'BIFUbC-petroleum-diesel'!E22,'BIFUbC-heavy-or-residual-oil'!E22,'BIFUbC-LPG-propane-or-butane'!E22)</f>
        <v>6036727414622.7344</v>
      </c>
      <c r="G62" s="362">
        <f>SUM('BIFUbC-electricity'!F22,'BIFUbC-coal'!F22,'BIFUbC-natural-gas'!F22,'BIFUbC-biomass'!F22,'BIFUbC-petroleum-diesel'!F22,'BIFUbC-heavy-or-residual-oil'!F22,'BIFUbC-LPG-propane-or-butane'!F22)</f>
        <v>6159101129193.0781</v>
      </c>
      <c r="H62" s="362">
        <f>SUM('BIFUbC-electricity'!G22,'BIFUbC-coal'!G22,'BIFUbC-natural-gas'!G22,'BIFUbC-biomass'!G22,'BIFUbC-petroleum-diesel'!G22,'BIFUbC-heavy-or-residual-oil'!G22,'BIFUbC-LPG-propane-or-butane'!G22)</f>
        <v>6265329009473.2324</v>
      </c>
      <c r="I62" s="362">
        <f>SUM('BIFUbC-electricity'!H22,'BIFUbC-coal'!H22,'BIFUbC-natural-gas'!H22,'BIFUbC-biomass'!H22,'BIFUbC-petroleum-diesel'!H22,'BIFUbC-heavy-or-residual-oil'!H22,'BIFUbC-LPG-propane-or-butane'!H22)</f>
        <v>6323248639866.7148</v>
      </c>
      <c r="J62" s="362">
        <f>SUM('BIFUbC-electricity'!I22,'BIFUbC-coal'!I22,'BIFUbC-natural-gas'!I22,'BIFUbC-biomass'!I22,'BIFUbC-petroleum-diesel'!I22,'BIFUbC-heavy-or-residual-oil'!I22,'BIFUbC-LPG-propane-or-butane'!I22)</f>
        <v>6352402232029.0762</v>
      </c>
      <c r="K62" s="362">
        <f>SUM('BIFUbC-electricity'!J22,'BIFUbC-coal'!J22,'BIFUbC-natural-gas'!J22,'BIFUbC-biomass'!J22,'BIFUbC-petroleum-diesel'!J22,'BIFUbC-heavy-or-residual-oil'!J22,'BIFUbC-LPG-propane-or-butane'!J22)</f>
        <v>6359131121114.7539</v>
      </c>
      <c r="L62" s="362">
        <f>SUM('BIFUbC-electricity'!K22,'BIFUbC-coal'!K22,'BIFUbC-natural-gas'!K22,'BIFUbC-biomass'!K22,'BIFUbC-petroleum-diesel'!K22,'BIFUbC-heavy-or-residual-oil'!K22,'BIFUbC-LPG-propane-or-butane'!K22)</f>
        <v>6365198602985.2383</v>
      </c>
      <c r="M62" s="362">
        <f>SUM('BIFUbC-electricity'!L22,'BIFUbC-coal'!L22,'BIFUbC-natural-gas'!L22,'BIFUbC-biomass'!L22,'BIFUbC-petroleum-diesel'!L22,'BIFUbC-heavy-or-residual-oil'!L22,'BIFUbC-LPG-propane-or-butane'!L22)</f>
        <v>6382155822348.5986</v>
      </c>
      <c r="N62" s="362">
        <f>SUM('BIFUbC-electricity'!M22,'BIFUbC-coal'!M22,'BIFUbC-natural-gas'!M22,'BIFUbC-biomass'!M22,'BIFUbC-petroleum-diesel'!M22,'BIFUbC-heavy-or-residual-oil'!M22,'BIFUbC-LPG-propane-or-butane'!M22)</f>
        <v>6405808647698.0078</v>
      </c>
      <c r="O62" s="362">
        <f>SUM('BIFUbC-electricity'!N22,'BIFUbC-coal'!N22,'BIFUbC-natural-gas'!N22,'BIFUbC-biomass'!N22,'BIFUbC-petroleum-diesel'!N22,'BIFUbC-heavy-or-residual-oil'!N22,'BIFUbC-LPG-propane-or-butane'!N22)</f>
        <v>6412859052035.0801</v>
      </c>
      <c r="P62" s="362">
        <f>SUM('BIFUbC-electricity'!O22,'BIFUbC-coal'!O22,'BIFUbC-natural-gas'!O22,'BIFUbC-biomass'!O22,'BIFUbC-petroleum-diesel'!O22,'BIFUbC-heavy-or-residual-oil'!O22,'BIFUbC-LPG-propane-or-butane'!O22)</f>
        <v>6428725929084.9355</v>
      </c>
      <c r="Q62" s="362">
        <f>SUM('BIFUbC-electricity'!P22,'BIFUbC-coal'!P22,'BIFUbC-natural-gas'!P22,'BIFUbC-biomass'!P22,'BIFUbC-petroleum-diesel'!P22,'BIFUbC-heavy-or-residual-oil'!P22,'BIFUbC-LPG-propane-or-butane'!P22)</f>
        <v>6463428672041.2754</v>
      </c>
      <c r="R62" s="362">
        <f>SUM('BIFUbC-electricity'!Q22,'BIFUbC-coal'!Q22,'BIFUbC-natural-gas'!Q22,'BIFUbC-biomass'!Q22,'BIFUbC-petroleum-diesel'!Q22,'BIFUbC-heavy-or-residual-oil'!Q22,'BIFUbC-LPG-propane-or-butane'!Q22)</f>
        <v>6511817767056.9355</v>
      </c>
      <c r="S62" s="362">
        <f>SUM('BIFUbC-electricity'!R22,'BIFUbC-coal'!R22,'BIFUbC-natural-gas'!R22,'BIFUbC-biomass'!R22,'BIFUbC-petroleum-diesel'!R22,'BIFUbC-heavy-or-residual-oil'!R22,'BIFUbC-LPG-propane-or-butane'!R22)</f>
        <v>6546396350422.0186</v>
      </c>
      <c r="T62" s="362">
        <f>SUM('BIFUbC-electricity'!S22,'BIFUbC-coal'!S22,'BIFUbC-natural-gas'!S22,'BIFUbC-biomass'!S22,'BIFUbC-petroleum-diesel'!S22,'BIFUbC-heavy-or-residual-oil'!S22,'BIFUbC-LPG-propane-or-butane'!S22)</f>
        <v>6584763058402.251</v>
      </c>
      <c r="U62" s="362">
        <f>SUM('BIFUbC-electricity'!T22,'BIFUbC-coal'!T22,'BIFUbC-natural-gas'!T22,'BIFUbC-biomass'!T22,'BIFUbC-petroleum-diesel'!T22,'BIFUbC-heavy-or-residual-oil'!T22,'BIFUbC-LPG-propane-or-butane'!T22)</f>
        <v>6637912384305.4766</v>
      </c>
      <c r="V62" s="362">
        <f>SUM('BIFUbC-electricity'!U22,'BIFUbC-coal'!U22,'BIFUbC-natural-gas'!U22,'BIFUbC-biomass'!U22,'BIFUbC-petroleum-diesel'!U22,'BIFUbC-heavy-or-residual-oil'!U22,'BIFUbC-LPG-propane-or-butane'!U22)</f>
        <v>6680513780157.9785</v>
      </c>
      <c r="W62" s="362">
        <f>SUM('BIFUbC-electricity'!V22,'BIFUbC-coal'!V22,'BIFUbC-natural-gas'!V22,'BIFUbC-biomass'!V22,'BIFUbC-petroleum-diesel'!V22,'BIFUbC-heavy-or-residual-oil'!V22,'BIFUbC-LPG-propane-or-butane'!V22)</f>
        <v>6710785032645.8887</v>
      </c>
      <c r="X62" s="362">
        <f>SUM('BIFUbC-electricity'!W22,'BIFUbC-coal'!W22,'BIFUbC-natural-gas'!W22,'BIFUbC-biomass'!W22,'BIFUbC-petroleum-diesel'!W22,'BIFUbC-heavy-or-residual-oil'!W22,'BIFUbC-LPG-propane-or-butane'!W22)</f>
        <v>6761087900814.6152</v>
      </c>
      <c r="Y62" s="362">
        <f>SUM('BIFUbC-electricity'!X22,'BIFUbC-coal'!X22,'BIFUbC-natural-gas'!X22,'BIFUbC-biomass'!X22,'BIFUbC-petroleum-diesel'!X22,'BIFUbC-heavy-or-residual-oil'!X22,'BIFUbC-LPG-propane-or-butane'!X22)</f>
        <v>6844748676582.0195</v>
      </c>
      <c r="Z62" s="362">
        <f>SUM('BIFUbC-electricity'!Y22,'BIFUbC-coal'!Y22,'BIFUbC-natural-gas'!Y22,'BIFUbC-biomass'!Y22,'BIFUbC-petroleum-diesel'!Y22,'BIFUbC-heavy-or-residual-oil'!Y22,'BIFUbC-LPG-propane-or-butane'!Y22)</f>
        <v>6931049053669.998</v>
      </c>
      <c r="AA62" s="362">
        <f>SUM('BIFUbC-electricity'!Z22,'BIFUbC-coal'!Z22,'BIFUbC-natural-gas'!Z22,'BIFUbC-biomass'!Z22,'BIFUbC-petroleum-diesel'!Z22,'BIFUbC-heavy-or-residual-oil'!Z22,'BIFUbC-LPG-propane-or-butane'!Z22)</f>
        <v>6994563021984.9658</v>
      </c>
      <c r="AB62" s="362">
        <f>SUM('BIFUbC-electricity'!AA22,'BIFUbC-coal'!AA22,'BIFUbC-natural-gas'!AA22,'BIFUbC-biomass'!AA22,'BIFUbC-petroleum-diesel'!AA22,'BIFUbC-heavy-or-residual-oil'!AA22,'BIFUbC-LPG-propane-or-butane'!AA22)</f>
        <v>7054465842639.6816</v>
      </c>
      <c r="AC62" s="362">
        <f>SUM('BIFUbC-electricity'!AB22,'BIFUbC-coal'!AB22,'BIFUbC-natural-gas'!AB22,'BIFUbC-biomass'!AB22,'BIFUbC-petroleum-diesel'!AB22,'BIFUbC-heavy-or-residual-oil'!AB22,'BIFUbC-LPG-propane-or-butane'!AB22)</f>
        <v>7138153967854.1904</v>
      </c>
      <c r="AD62" s="362">
        <f>SUM('BIFUbC-electricity'!AC22,'BIFUbC-coal'!AC22,'BIFUbC-natural-gas'!AC22,'BIFUbC-biomass'!AC22,'BIFUbC-petroleum-diesel'!AC22,'BIFUbC-heavy-or-residual-oil'!AC22,'BIFUbC-LPG-propane-or-butane'!AC22)</f>
        <v>7211810990759.4844</v>
      </c>
      <c r="AE62" s="362">
        <f>SUM('BIFUbC-electricity'!AD22,'BIFUbC-coal'!AD22,'BIFUbC-natural-gas'!AD22,'BIFUbC-biomass'!AD22,'BIFUbC-petroleum-diesel'!AD22,'BIFUbC-heavy-or-residual-oil'!AD22,'BIFUbC-LPG-propane-or-butane'!AD22)</f>
        <v>7285468013664.8008</v>
      </c>
      <c r="AF62" s="362">
        <f>SUM('BIFUbC-electricity'!AE22,'BIFUbC-coal'!AE22,'BIFUbC-natural-gas'!AE22,'BIFUbC-biomass'!AE22,'BIFUbC-petroleum-diesel'!AE22,'BIFUbC-heavy-or-residual-oil'!AE22,'BIFUbC-LPG-propane-or-butane'!AE22)</f>
        <v>7359125036570.1172</v>
      </c>
      <c r="AG62" s="362">
        <f>SUM('BIFUbC-electricity'!AF22,'BIFUbC-coal'!AF22,'BIFUbC-natural-gas'!AF22,'BIFUbC-biomass'!AF22,'BIFUbC-petroleum-diesel'!AF22,'BIFUbC-heavy-or-residual-oil'!AF22,'BIFUbC-LPG-propane-or-butane'!AF22)</f>
        <v>7432782059475.4082</v>
      </c>
    </row>
    <row r="63" spans="2:33" x14ac:dyDescent="0.2">
      <c r="B63" s="7" t="s">
        <v>73</v>
      </c>
      <c r="C63" s="362">
        <f>SUM('BIFUbC-electricity'!B23,'BIFUbC-coal'!B23,'BIFUbC-natural-gas'!B23,'BIFUbC-biomass'!B23,'BIFUbC-petroleum-diesel'!B23,'BIFUbC-heavy-or-residual-oil'!B23,'BIFUbC-LPG-propane-or-butane'!B23)</f>
        <v>59158567019938.547</v>
      </c>
      <c r="D63" s="362">
        <f>SUM('BIFUbC-electricity'!C23,'BIFUbC-coal'!C23,'BIFUbC-natural-gas'!C23,'BIFUbC-biomass'!C23,'BIFUbC-petroleum-diesel'!C23,'BIFUbC-heavy-or-residual-oil'!C23,'BIFUbC-LPG-propane-or-butane'!C23)</f>
        <v>58291215619563.016</v>
      </c>
      <c r="E63" s="362">
        <f>SUM('BIFUbC-electricity'!D23,'BIFUbC-coal'!D23,'BIFUbC-natural-gas'!D23,'BIFUbC-biomass'!D23,'BIFUbC-petroleum-diesel'!D23,'BIFUbC-heavy-or-residual-oil'!D23,'BIFUbC-LPG-propane-or-butane'!D23)</f>
        <v>58216736839132.063</v>
      </c>
      <c r="F63" s="362">
        <f>SUM('BIFUbC-electricity'!E23,'BIFUbC-coal'!E23,'BIFUbC-natural-gas'!E23,'BIFUbC-biomass'!E23,'BIFUbC-petroleum-diesel'!E23,'BIFUbC-heavy-or-residual-oil'!E23,'BIFUbC-LPG-propane-or-butane'!E23)</f>
        <v>59920811783937.242</v>
      </c>
      <c r="G63" s="362">
        <f>SUM('BIFUbC-electricity'!F23,'BIFUbC-coal'!F23,'BIFUbC-natural-gas'!F23,'BIFUbC-biomass'!F23,'BIFUbC-petroleum-diesel'!F23,'BIFUbC-heavy-or-residual-oil'!F23,'BIFUbC-LPG-propane-or-butane'!F23)</f>
        <v>61044536297971.734</v>
      </c>
      <c r="H63" s="362">
        <f>SUM('BIFUbC-electricity'!G23,'BIFUbC-coal'!G23,'BIFUbC-natural-gas'!G23,'BIFUbC-biomass'!G23,'BIFUbC-petroleum-diesel'!G23,'BIFUbC-heavy-or-residual-oil'!G23,'BIFUbC-LPG-propane-or-butane'!G23)</f>
        <v>62305691296807.844</v>
      </c>
      <c r="I63" s="362">
        <f>SUM('BIFUbC-electricity'!H23,'BIFUbC-coal'!H23,'BIFUbC-natural-gas'!H23,'BIFUbC-biomass'!H23,'BIFUbC-petroleum-diesel'!H23,'BIFUbC-heavy-or-residual-oil'!H23,'BIFUbC-LPG-propane-or-butane'!H23)</f>
        <v>63030821670574.172</v>
      </c>
      <c r="J63" s="362">
        <f>SUM('BIFUbC-electricity'!I23,'BIFUbC-coal'!I23,'BIFUbC-natural-gas'!I23,'BIFUbC-biomass'!I23,'BIFUbC-petroleum-diesel'!I23,'BIFUbC-heavy-or-residual-oil'!I23,'BIFUbC-LPG-propane-or-butane'!I23)</f>
        <v>63439311412014.953</v>
      </c>
      <c r="K63" s="362">
        <f>SUM('BIFUbC-electricity'!J23,'BIFUbC-coal'!J23,'BIFUbC-natural-gas'!J23,'BIFUbC-biomass'!J23,'BIFUbC-petroleum-diesel'!J23,'BIFUbC-heavy-or-residual-oil'!J23,'BIFUbC-LPG-propane-or-butane'!J23)</f>
        <v>63687532379206.359</v>
      </c>
      <c r="L63" s="362">
        <f>SUM('BIFUbC-electricity'!K23,'BIFUbC-coal'!K23,'BIFUbC-natural-gas'!K23,'BIFUbC-biomass'!K23,'BIFUbC-petroleum-diesel'!K23,'BIFUbC-heavy-or-residual-oil'!K23,'BIFUbC-LPG-propane-or-butane'!K23)</f>
        <v>63975240245419.172</v>
      </c>
      <c r="M63" s="362">
        <f>SUM('BIFUbC-electricity'!L23,'BIFUbC-coal'!L23,'BIFUbC-natural-gas'!L23,'BIFUbC-biomass'!L23,'BIFUbC-petroleum-diesel'!L23,'BIFUbC-heavy-or-residual-oil'!L23,'BIFUbC-LPG-propane-or-butane'!L23)</f>
        <v>64461877661030.469</v>
      </c>
      <c r="N63" s="362">
        <f>SUM('BIFUbC-electricity'!M23,'BIFUbC-coal'!M23,'BIFUbC-natural-gas'!M23,'BIFUbC-biomass'!M23,'BIFUbC-petroleum-diesel'!M23,'BIFUbC-heavy-or-residual-oil'!M23,'BIFUbC-LPG-propane-or-butane'!M23)</f>
        <v>64941637200031.461</v>
      </c>
      <c r="O63" s="362">
        <f>SUM('BIFUbC-electricity'!N23,'BIFUbC-coal'!N23,'BIFUbC-natural-gas'!N23,'BIFUbC-biomass'!N23,'BIFUbC-petroleum-diesel'!N23,'BIFUbC-heavy-or-residual-oil'!N23,'BIFUbC-LPG-propane-or-butane'!N23)</f>
        <v>65282432744921.172</v>
      </c>
      <c r="P63" s="362">
        <f>SUM('BIFUbC-electricity'!O23,'BIFUbC-coal'!O23,'BIFUbC-natural-gas'!O23,'BIFUbC-biomass'!O23,'BIFUbC-petroleum-diesel'!O23,'BIFUbC-heavy-or-residual-oil'!O23,'BIFUbC-LPG-propane-or-butane'!O23)</f>
        <v>65827657642045.422</v>
      </c>
      <c r="Q63" s="362">
        <f>SUM('BIFUbC-electricity'!P23,'BIFUbC-coal'!P23,'BIFUbC-natural-gas'!P23,'BIFUbC-biomass'!P23,'BIFUbC-petroleum-diesel'!P23,'BIFUbC-heavy-or-residual-oil'!P23,'BIFUbC-LPG-propane-or-butane'!P23)</f>
        <v>66355511409789.195</v>
      </c>
      <c r="R63" s="362">
        <f>SUM('BIFUbC-electricity'!Q23,'BIFUbC-coal'!Q23,'BIFUbC-natural-gas'!Q23,'BIFUbC-biomass'!Q23,'BIFUbC-petroleum-diesel'!Q23,'BIFUbC-heavy-or-residual-oil'!Q23,'BIFUbC-LPG-propane-or-butane'!Q23)</f>
        <v>66800269154123.734</v>
      </c>
      <c r="S63" s="362">
        <f>SUM('BIFUbC-electricity'!R23,'BIFUbC-coal'!R23,'BIFUbC-natural-gas'!R23,'BIFUbC-biomass'!R23,'BIFUbC-petroleum-diesel'!R23,'BIFUbC-heavy-or-residual-oil'!R23,'BIFUbC-LPG-propane-or-butane'!R23)</f>
        <v>67094847530850.016</v>
      </c>
      <c r="T63" s="362">
        <f>SUM('BIFUbC-electricity'!S23,'BIFUbC-coal'!S23,'BIFUbC-natural-gas'!S23,'BIFUbC-biomass'!S23,'BIFUbC-petroleum-diesel'!S23,'BIFUbC-heavy-or-residual-oil'!S23,'BIFUbC-LPG-propane-or-butane'!S23)</f>
        <v>67551703900587.391</v>
      </c>
      <c r="U63" s="362">
        <f>SUM('BIFUbC-electricity'!T23,'BIFUbC-coal'!T23,'BIFUbC-natural-gas'!T23,'BIFUbC-biomass'!T23,'BIFUbC-petroleum-diesel'!T23,'BIFUbC-heavy-or-residual-oil'!T23,'BIFUbC-LPG-propane-or-butane'!T23)</f>
        <v>68113647365973.938</v>
      </c>
      <c r="V63" s="362">
        <f>SUM('BIFUbC-electricity'!U23,'BIFUbC-coal'!U23,'BIFUbC-natural-gas'!U23,'BIFUbC-biomass'!U23,'BIFUbC-petroleum-diesel'!U23,'BIFUbC-heavy-or-residual-oil'!U23,'BIFUbC-LPG-propane-or-butane'!U23)</f>
        <v>68659785161929.68</v>
      </c>
      <c r="W63" s="362">
        <f>SUM('BIFUbC-electricity'!V23,'BIFUbC-coal'!V23,'BIFUbC-natural-gas'!V23,'BIFUbC-biomass'!V23,'BIFUbC-petroleum-diesel'!V23,'BIFUbC-heavy-or-residual-oil'!V23,'BIFUbC-LPG-propane-or-butane'!V23)</f>
        <v>69041232409398.234</v>
      </c>
      <c r="X63" s="362">
        <f>SUM('BIFUbC-electricity'!W23,'BIFUbC-coal'!W23,'BIFUbC-natural-gas'!W23,'BIFUbC-biomass'!W23,'BIFUbC-petroleum-diesel'!W23,'BIFUbC-heavy-or-residual-oil'!W23,'BIFUbC-LPG-propane-or-butane'!W23)</f>
        <v>69671136459764.188</v>
      </c>
      <c r="Y63" s="362">
        <f>SUM('BIFUbC-electricity'!X23,'BIFUbC-coal'!X23,'BIFUbC-natural-gas'!X23,'BIFUbC-biomass'!X23,'BIFUbC-petroleum-diesel'!X23,'BIFUbC-heavy-or-residual-oil'!X23,'BIFUbC-LPG-propane-or-butane'!X23)</f>
        <v>70652884610760.719</v>
      </c>
      <c r="Z63" s="362">
        <f>SUM('BIFUbC-electricity'!Y23,'BIFUbC-coal'!Y23,'BIFUbC-natural-gas'!Y23,'BIFUbC-biomass'!Y23,'BIFUbC-petroleum-diesel'!Y23,'BIFUbC-heavy-or-residual-oil'!Y23,'BIFUbC-LPG-propane-or-butane'!Y23)</f>
        <v>71838089942181.656</v>
      </c>
      <c r="AA63" s="362">
        <f>SUM('BIFUbC-electricity'!Z23,'BIFUbC-coal'!Z23,'BIFUbC-natural-gas'!Z23,'BIFUbC-biomass'!Z23,'BIFUbC-petroleum-diesel'!Z23,'BIFUbC-heavy-or-residual-oil'!Z23,'BIFUbC-LPG-propane-or-butane'!Z23)</f>
        <v>72771229235959.625</v>
      </c>
      <c r="AB63" s="362">
        <f>SUM('BIFUbC-electricity'!AA23,'BIFUbC-coal'!AA23,'BIFUbC-natural-gas'!AA23,'BIFUbC-biomass'!AA23,'BIFUbC-petroleum-diesel'!AA23,'BIFUbC-heavy-or-residual-oil'!AA23,'BIFUbC-LPG-propane-or-butane'!AA23)</f>
        <v>73788123230384.313</v>
      </c>
      <c r="AC63" s="362">
        <f>SUM('BIFUbC-electricity'!AB23,'BIFUbC-coal'!AB23,'BIFUbC-natural-gas'!AB23,'BIFUbC-biomass'!AB23,'BIFUbC-petroleum-diesel'!AB23,'BIFUbC-heavy-or-residual-oil'!AB23,'BIFUbC-LPG-propane-or-butane'!AB23)</f>
        <v>74849988145742</v>
      </c>
      <c r="AD63" s="362">
        <f>SUM('BIFUbC-electricity'!AC23,'BIFUbC-coal'!AC23,'BIFUbC-natural-gas'!AC23,'BIFUbC-biomass'!AC23,'BIFUbC-petroleum-diesel'!AC23,'BIFUbC-heavy-or-residual-oil'!AC23,'BIFUbC-LPG-propane-or-butane'!AC23)</f>
        <v>75885219962385.828</v>
      </c>
      <c r="AE63" s="362">
        <f>SUM('BIFUbC-electricity'!AD23,'BIFUbC-coal'!AD23,'BIFUbC-natural-gas'!AD23,'BIFUbC-biomass'!AD23,'BIFUbC-petroleum-diesel'!AD23,'BIFUbC-heavy-or-residual-oil'!AD23,'BIFUbC-LPG-propane-or-butane'!AD23)</f>
        <v>76920451779029.75</v>
      </c>
      <c r="AF63" s="362">
        <f>SUM('BIFUbC-electricity'!AE23,'BIFUbC-coal'!AE23,'BIFUbC-natural-gas'!AE23,'BIFUbC-biomass'!AE23,'BIFUbC-petroleum-diesel'!AE23,'BIFUbC-heavy-or-residual-oil'!AE23,'BIFUbC-LPG-propane-or-butane'!AE23)</f>
        <v>77955683595673.672</v>
      </c>
      <c r="AG63" s="362">
        <f>SUM('BIFUbC-electricity'!AF23,'BIFUbC-coal'!AF23,'BIFUbC-natural-gas'!AF23,'BIFUbC-biomass'!AF23,'BIFUbC-petroleum-diesel'!AF23,'BIFUbC-heavy-or-residual-oil'!AF23,'BIFUbC-LPG-propane-or-butane'!AF23)</f>
        <v>78990915412317.516</v>
      </c>
    </row>
    <row r="64" spans="2:33" x14ac:dyDescent="0.2">
      <c r="B64" s="7" t="s">
        <v>74</v>
      </c>
      <c r="C64" s="362">
        <f>SUM('BIFUbC-electricity'!B24,'BIFUbC-coal'!B24,'BIFUbC-natural-gas'!B24,'BIFUbC-biomass'!B24,'BIFUbC-petroleum-diesel'!B24,'BIFUbC-heavy-or-residual-oil'!B24,'BIFUbC-LPG-propane-or-butane'!B24)</f>
        <v>20028840447702.512</v>
      </c>
      <c r="D64" s="362">
        <f>SUM('BIFUbC-electricity'!C24,'BIFUbC-coal'!C24,'BIFUbC-natural-gas'!C24,'BIFUbC-biomass'!C24,'BIFUbC-petroleum-diesel'!C24,'BIFUbC-heavy-or-residual-oil'!C24,'BIFUbC-LPG-propane-or-butane'!C24)</f>
        <v>19995244508279.629</v>
      </c>
      <c r="E64" s="362">
        <f>SUM('BIFUbC-electricity'!D24,'BIFUbC-coal'!D24,'BIFUbC-natural-gas'!D24,'BIFUbC-biomass'!D24,'BIFUbC-petroleum-diesel'!D24,'BIFUbC-heavy-or-residual-oil'!D24,'BIFUbC-LPG-propane-or-butane'!D24)</f>
        <v>20318885301905.125</v>
      </c>
      <c r="F64" s="362">
        <f>SUM('BIFUbC-electricity'!E24,'BIFUbC-coal'!E24,'BIFUbC-natural-gas'!E24,'BIFUbC-biomass'!E24,'BIFUbC-petroleum-diesel'!E24,'BIFUbC-heavy-or-residual-oil'!E24,'BIFUbC-LPG-propane-or-butane'!E24)</f>
        <v>20749699463589.477</v>
      </c>
      <c r="G64" s="362">
        <f>SUM('BIFUbC-electricity'!F24,'BIFUbC-coal'!F24,'BIFUbC-natural-gas'!F24,'BIFUbC-biomass'!F24,'BIFUbC-petroleum-diesel'!F24,'BIFUbC-heavy-or-residual-oil'!F24,'BIFUbC-LPG-propane-or-butane'!F24)</f>
        <v>21170327665788.398</v>
      </c>
      <c r="H64" s="362">
        <f>SUM('BIFUbC-electricity'!G24,'BIFUbC-coal'!G24,'BIFUbC-natural-gas'!G24,'BIFUbC-biomass'!G24,'BIFUbC-petroleum-diesel'!G24,'BIFUbC-heavy-or-residual-oil'!G24,'BIFUbC-LPG-propane-or-butane'!G24)</f>
        <v>21535458710984.871</v>
      </c>
      <c r="I64" s="362">
        <f>SUM('BIFUbC-electricity'!H24,'BIFUbC-coal'!H24,'BIFUbC-natural-gas'!H24,'BIFUbC-biomass'!H24,'BIFUbC-petroleum-diesel'!H24,'BIFUbC-heavy-or-residual-oil'!H24,'BIFUbC-LPG-propane-or-butane'!H24)</f>
        <v>21734542559096.977</v>
      </c>
      <c r="J64" s="362">
        <f>SUM('BIFUbC-electricity'!I24,'BIFUbC-coal'!I24,'BIFUbC-natural-gas'!I24,'BIFUbC-biomass'!I24,'BIFUbC-petroleum-diesel'!I24,'BIFUbC-heavy-or-residual-oil'!I24,'BIFUbC-LPG-propane-or-butane'!I24)</f>
        <v>21834750541684.984</v>
      </c>
      <c r="K64" s="362">
        <f>SUM('BIFUbC-electricity'!J24,'BIFUbC-coal'!J24,'BIFUbC-natural-gas'!J24,'BIFUbC-biomass'!J24,'BIFUbC-petroleum-diesel'!J24,'BIFUbC-heavy-or-residual-oil'!J24,'BIFUbC-LPG-propane-or-butane'!J24)</f>
        <v>21857879369054.832</v>
      </c>
      <c r="L64" s="362">
        <f>SUM('BIFUbC-electricity'!K24,'BIFUbC-coal'!K24,'BIFUbC-natural-gas'!K24,'BIFUbC-biomass'!K24,'BIFUbC-petroleum-diesel'!K24,'BIFUbC-heavy-or-residual-oil'!K24,'BIFUbC-LPG-propane-or-butane'!K24)</f>
        <v>21878734779058.664</v>
      </c>
      <c r="M64" s="362">
        <f>SUM('BIFUbC-electricity'!L24,'BIFUbC-coal'!L24,'BIFUbC-natural-gas'!L24,'BIFUbC-biomass'!L24,'BIFUbC-petroleum-diesel'!L24,'BIFUbC-heavy-or-residual-oil'!L24,'BIFUbC-LPG-propane-or-butane'!L24)</f>
        <v>21937020863779.926</v>
      </c>
      <c r="N64" s="362">
        <f>SUM('BIFUbC-electricity'!M24,'BIFUbC-coal'!M24,'BIFUbC-natural-gas'!M24,'BIFUbC-biomass'!M24,'BIFUbC-petroleum-diesel'!M24,'BIFUbC-heavy-or-residual-oil'!M24,'BIFUbC-LPG-propane-or-butane'!M24)</f>
        <v>22018321373767.535</v>
      </c>
      <c r="O64" s="362">
        <f>SUM('BIFUbC-electricity'!N24,'BIFUbC-coal'!N24,'BIFUbC-natural-gas'!N24,'BIFUbC-biomass'!N24,'BIFUbC-petroleum-diesel'!N24,'BIFUbC-heavy-or-residual-oil'!N24,'BIFUbC-LPG-propane-or-butane'!N24)</f>
        <v>22042555327206.723</v>
      </c>
      <c r="P64" s="362">
        <f>SUM('BIFUbC-electricity'!O24,'BIFUbC-coal'!O24,'BIFUbC-natural-gas'!O24,'BIFUbC-biomass'!O24,'BIFUbC-petroleum-diesel'!O24,'BIFUbC-heavy-or-residual-oil'!O24,'BIFUbC-LPG-propane-or-butane'!O24)</f>
        <v>22097093640368.375</v>
      </c>
      <c r="Q64" s="362">
        <f>SUM('BIFUbC-electricity'!P24,'BIFUbC-coal'!P24,'BIFUbC-natural-gas'!P24,'BIFUbC-biomass'!P24,'BIFUbC-petroleum-diesel'!P24,'BIFUbC-heavy-or-residual-oil'!P24,'BIFUbC-LPG-propane-or-butane'!P24)</f>
        <v>22216375403060.195</v>
      </c>
      <c r="R64" s="362">
        <f>SUM('BIFUbC-electricity'!Q24,'BIFUbC-coal'!Q24,'BIFUbC-natural-gas'!Q24,'BIFUbC-biomass'!Q24,'BIFUbC-petroleum-diesel'!Q24,'BIFUbC-heavy-or-residual-oil'!Q24,'BIFUbC-LPG-propane-or-butane'!Q24)</f>
        <v>22382700484503.813</v>
      </c>
      <c r="S64" s="362">
        <f>SUM('BIFUbC-electricity'!R24,'BIFUbC-coal'!R24,'BIFUbC-natural-gas'!R24,'BIFUbC-biomass'!R24,'BIFUbC-petroleum-diesel'!R24,'BIFUbC-heavy-or-residual-oil'!R24,'BIFUbC-LPG-propane-or-butane'!R24)</f>
        <v>22501555480501.172</v>
      </c>
      <c r="T64" s="362">
        <f>SUM('BIFUbC-electricity'!S24,'BIFUbC-coal'!S24,'BIFUbC-natural-gas'!S24,'BIFUbC-biomass'!S24,'BIFUbC-petroleum-diesel'!S24,'BIFUbC-heavy-or-residual-oil'!S24,'BIFUbC-LPG-propane-or-butane'!S24)</f>
        <v>22633431181575.359</v>
      </c>
      <c r="U64" s="362">
        <f>SUM('BIFUbC-electricity'!T24,'BIFUbC-coal'!T24,'BIFUbC-natural-gas'!T24,'BIFUbC-biomass'!T24,'BIFUbC-petroleum-diesel'!T24,'BIFUbC-heavy-or-residual-oil'!T24,'BIFUbC-LPG-propane-or-butane'!T24)</f>
        <v>22816118333642.707</v>
      </c>
      <c r="V64" s="362">
        <f>SUM('BIFUbC-electricity'!U24,'BIFUbC-coal'!U24,'BIFUbC-natural-gas'!U24,'BIFUbC-biomass'!U24,'BIFUbC-petroleum-diesel'!U24,'BIFUbC-heavy-or-residual-oil'!U24,'BIFUbC-LPG-propane-or-butane'!U24)</f>
        <v>22962549686253.988</v>
      </c>
      <c r="W64" s="362">
        <f>SUM('BIFUbC-electricity'!V24,'BIFUbC-coal'!V24,'BIFUbC-natural-gas'!V24,'BIFUbC-biomass'!V24,'BIFUbC-petroleum-diesel'!V24,'BIFUbC-heavy-or-residual-oil'!V24,'BIFUbC-LPG-propane-or-butane'!V24)</f>
        <v>23066599339049.16</v>
      </c>
      <c r="X64" s="362">
        <f>SUM('BIFUbC-electricity'!W24,'BIFUbC-coal'!W24,'BIFUbC-natural-gas'!W24,'BIFUbC-biomass'!W24,'BIFUbC-petroleum-diesel'!W24,'BIFUbC-heavy-or-residual-oil'!W24,'BIFUbC-LPG-propane-or-butane'!W24)</f>
        <v>23239502523998.227</v>
      </c>
      <c r="Y64" s="362">
        <f>SUM('BIFUbC-electricity'!X24,'BIFUbC-coal'!X24,'BIFUbC-natural-gas'!X24,'BIFUbC-biomass'!X24,'BIFUbC-petroleum-diesel'!X24,'BIFUbC-heavy-or-residual-oil'!X24,'BIFUbC-LPG-propane-or-butane'!X24)</f>
        <v>23527064945627.441</v>
      </c>
      <c r="Z64" s="362">
        <f>SUM('BIFUbC-electricity'!Y24,'BIFUbC-coal'!Y24,'BIFUbC-natural-gas'!Y24,'BIFUbC-biomass'!Y24,'BIFUbC-petroleum-diesel'!Y24,'BIFUbC-heavy-or-residual-oil'!Y24,'BIFUbC-LPG-propane-or-butane'!Y24)</f>
        <v>23823700318599.953</v>
      </c>
      <c r="AA64" s="362">
        <f>SUM('BIFUbC-electricity'!Z24,'BIFUbC-coal'!Z24,'BIFUbC-natural-gas'!Z24,'BIFUbC-biomass'!Z24,'BIFUbC-petroleum-diesel'!Z24,'BIFUbC-heavy-or-residual-oil'!Z24,'BIFUbC-LPG-propane-or-butane'!Z24)</f>
        <v>24042013265956.695</v>
      </c>
      <c r="AB64" s="362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362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362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362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362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362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362">
        <f>SUM('BIFUbC-electricity'!B25,'BIFUbC-coal'!B25,'BIFUbC-natural-gas'!B25,'BIFUbC-biomass'!B25,'BIFUbC-petroleum-diesel'!B25,'BIFUbC-heavy-or-residual-oil'!B25,'BIFUbC-LPG-propane-or-butane'!B25)</f>
        <v>47059020158471.789</v>
      </c>
      <c r="D65" s="362">
        <f>SUM('BIFUbC-electricity'!C25,'BIFUbC-coal'!C25,'BIFUbC-natural-gas'!C25,'BIFUbC-biomass'!C25,'BIFUbC-petroleum-diesel'!C25,'BIFUbC-heavy-or-residual-oil'!C25,'BIFUbC-LPG-propane-or-butane'!C25)</f>
        <v>46030424410577.453</v>
      </c>
      <c r="E65" s="362">
        <f>SUM('BIFUbC-electricity'!D25,'BIFUbC-coal'!D25,'BIFUbC-natural-gas'!D25,'BIFUbC-biomass'!D25,'BIFUbC-petroleum-diesel'!D25,'BIFUbC-heavy-or-residual-oil'!D25,'BIFUbC-LPG-propane-or-butane'!D25)</f>
        <v>47161032834611.484</v>
      </c>
      <c r="F65" s="362">
        <f>SUM('BIFUbC-electricity'!E25,'BIFUbC-coal'!E25,'BIFUbC-natural-gas'!E25,'BIFUbC-biomass'!E25,'BIFUbC-petroleum-diesel'!E25,'BIFUbC-heavy-or-residual-oil'!E25,'BIFUbC-LPG-propane-or-butane'!E25)</f>
        <v>47190514798260.469</v>
      </c>
      <c r="G65" s="362">
        <f>SUM('BIFUbC-electricity'!F25,'BIFUbC-coal'!F25,'BIFUbC-natural-gas'!F25,'BIFUbC-biomass'!F25,'BIFUbC-petroleum-diesel'!F25,'BIFUbC-heavy-or-residual-oil'!F25,'BIFUbC-LPG-propane-or-butane'!F25)</f>
        <v>46764304675304.672</v>
      </c>
      <c r="H65" s="362">
        <f>SUM('BIFUbC-electricity'!G25,'BIFUbC-coal'!G25,'BIFUbC-natural-gas'!G25,'BIFUbC-biomass'!G25,'BIFUbC-petroleum-diesel'!G25,'BIFUbC-heavy-or-residual-oil'!G25,'BIFUbC-LPG-propane-or-butane'!G25)</f>
        <v>46389775534995.703</v>
      </c>
      <c r="I65" s="362">
        <f>SUM('BIFUbC-electricity'!H25,'BIFUbC-coal'!H25,'BIFUbC-natural-gas'!H25,'BIFUbC-biomass'!H25,'BIFUbC-petroleum-diesel'!H25,'BIFUbC-heavy-or-residual-oil'!H25,'BIFUbC-LPG-propane-or-butane'!H25)</f>
        <v>46038313906287.867</v>
      </c>
      <c r="J65" s="362">
        <f>SUM('BIFUbC-electricity'!I25,'BIFUbC-coal'!I25,'BIFUbC-natural-gas'!I25,'BIFUbC-biomass'!I25,'BIFUbC-petroleum-diesel'!I25,'BIFUbC-heavy-or-residual-oil'!I25,'BIFUbC-LPG-propane-or-butane'!I25)</f>
        <v>45702185242955.211</v>
      </c>
      <c r="K65" s="362">
        <f>SUM('BIFUbC-electricity'!J25,'BIFUbC-coal'!J25,'BIFUbC-natural-gas'!J25,'BIFUbC-biomass'!J25,'BIFUbC-petroleum-diesel'!J25,'BIFUbC-heavy-or-residual-oil'!J25,'BIFUbC-LPG-propane-or-butane'!J25)</f>
        <v>45359981575563.078</v>
      </c>
      <c r="L65" s="362">
        <f>SUM('BIFUbC-electricity'!K25,'BIFUbC-coal'!K25,'BIFUbC-natural-gas'!K25,'BIFUbC-biomass'!K25,'BIFUbC-petroleum-diesel'!K25,'BIFUbC-heavy-or-residual-oil'!K25,'BIFUbC-LPG-propane-or-butane'!K25)</f>
        <v>45050387022423.617</v>
      </c>
      <c r="M65" s="362">
        <f>SUM('BIFUbC-electricity'!L25,'BIFUbC-coal'!L25,'BIFUbC-natural-gas'!L25,'BIFUbC-biomass'!L25,'BIFUbC-petroleum-diesel'!L25,'BIFUbC-heavy-or-residual-oil'!L25,'BIFUbC-LPG-propane-or-butane'!L25)</f>
        <v>44765764455298.578</v>
      </c>
      <c r="N65" s="362">
        <f>SUM('BIFUbC-electricity'!M25,'BIFUbC-coal'!M25,'BIFUbC-natural-gas'!M25,'BIFUbC-biomass'!M25,'BIFUbC-petroleum-diesel'!M25,'BIFUbC-heavy-or-residual-oil'!M25,'BIFUbC-LPG-propane-or-butane'!M25)</f>
        <v>44355777443880.625</v>
      </c>
      <c r="O65" s="362">
        <f>SUM('BIFUbC-electricity'!N25,'BIFUbC-coal'!N25,'BIFUbC-natural-gas'!N25,'BIFUbC-biomass'!N25,'BIFUbC-petroleum-diesel'!N25,'BIFUbC-heavy-or-residual-oil'!N25,'BIFUbC-LPG-propane-or-butane'!N25)</f>
        <v>44010916119990.5</v>
      </c>
      <c r="P65" s="362">
        <f>SUM('BIFUbC-electricity'!O25,'BIFUbC-coal'!O25,'BIFUbC-natural-gas'!O25,'BIFUbC-biomass'!O25,'BIFUbC-petroleum-diesel'!O25,'BIFUbC-heavy-or-residual-oil'!O25,'BIFUbC-LPG-propane-or-butane'!O25)</f>
        <v>43666054796100.375</v>
      </c>
      <c r="Q65" s="362">
        <f>SUM('BIFUbC-electricity'!P25,'BIFUbC-coal'!P25,'BIFUbC-natural-gas'!P25,'BIFUbC-biomass'!P25,'BIFUbC-petroleum-diesel'!P25,'BIFUbC-heavy-or-residual-oil'!P25,'BIFUbC-LPG-propane-or-butane'!P25)</f>
        <v>43321193472210.25</v>
      </c>
      <c r="R65" s="362">
        <f>SUM('BIFUbC-electricity'!Q25,'BIFUbC-coal'!Q25,'BIFUbC-natural-gas'!Q25,'BIFUbC-biomass'!Q25,'BIFUbC-petroleum-diesel'!Q25,'BIFUbC-heavy-or-residual-oil'!Q25,'BIFUbC-LPG-propane-or-butane'!Q25)</f>
        <v>42976332148320.125</v>
      </c>
      <c r="S65" s="362">
        <f>SUM('BIFUbC-electricity'!R25,'BIFUbC-coal'!R25,'BIFUbC-natural-gas'!R25,'BIFUbC-biomass'!R25,'BIFUbC-petroleum-diesel'!R25,'BIFUbC-heavy-or-residual-oil'!R25,'BIFUbC-LPG-propane-or-butane'!R25)</f>
        <v>42631470824430</v>
      </c>
      <c r="T65" s="362">
        <f>SUM('BIFUbC-electricity'!S25,'BIFUbC-coal'!S25,'BIFUbC-natural-gas'!S25,'BIFUbC-biomass'!S25,'BIFUbC-petroleum-diesel'!S25,'BIFUbC-heavy-or-residual-oil'!S25,'BIFUbC-LPG-propane-or-butane'!S25)</f>
        <v>42286609500539.875</v>
      </c>
      <c r="U65" s="362">
        <f>SUM('BIFUbC-electricity'!T25,'BIFUbC-coal'!T25,'BIFUbC-natural-gas'!T25,'BIFUbC-biomass'!T25,'BIFUbC-petroleum-diesel'!T25,'BIFUbC-heavy-or-residual-oil'!T25,'BIFUbC-LPG-propane-or-butane'!T25)</f>
        <v>41941748176649.875</v>
      </c>
      <c r="V65" s="362">
        <f>SUM('BIFUbC-electricity'!U25,'BIFUbC-coal'!U25,'BIFUbC-natural-gas'!U25,'BIFUbC-biomass'!U25,'BIFUbC-petroleum-diesel'!U25,'BIFUbC-heavy-or-residual-oil'!U25,'BIFUbC-LPG-propane-or-butane'!U25)</f>
        <v>41596886852759.75</v>
      </c>
      <c r="W65" s="362">
        <f>SUM('BIFUbC-electricity'!V25,'BIFUbC-coal'!V25,'BIFUbC-natural-gas'!V25,'BIFUbC-biomass'!V25,'BIFUbC-petroleum-diesel'!V25,'BIFUbC-heavy-or-residual-oil'!V25,'BIFUbC-LPG-propane-or-butane'!V25)</f>
        <v>41252025528869.625</v>
      </c>
      <c r="X65" s="362">
        <f>SUM('BIFUbC-electricity'!W25,'BIFUbC-coal'!W25,'BIFUbC-natural-gas'!W25,'BIFUbC-biomass'!W25,'BIFUbC-petroleum-diesel'!W25,'BIFUbC-heavy-or-residual-oil'!W25,'BIFUbC-LPG-propane-or-butane'!W25)</f>
        <v>40907164204979.5</v>
      </c>
      <c r="Y65" s="362">
        <f>SUM('BIFUbC-electricity'!X25,'BIFUbC-coal'!X25,'BIFUbC-natural-gas'!X25,'BIFUbC-biomass'!X25,'BIFUbC-petroleum-diesel'!X25,'BIFUbC-heavy-or-residual-oil'!X25,'BIFUbC-LPG-propane-or-butane'!X25)</f>
        <v>40562302881089.375</v>
      </c>
      <c r="Z65" s="362">
        <f>SUM('BIFUbC-electricity'!Y25,'BIFUbC-coal'!Y25,'BIFUbC-natural-gas'!Y25,'BIFUbC-biomass'!Y25,'BIFUbC-petroleum-diesel'!Y25,'BIFUbC-heavy-or-residual-oil'!Y25,'BIFUbC-LPG-propane-or-butane'!Y25)</f>
        <v>40217441557199.25</v>
      </c>
      <c r="AA65" s="362">
        <f>SUM('BIFUbC-electricity'!Z25,'BIFUbC-coal'!Z25,'BIFUbC-natural-gas'!Z25,'BIFUbC-biomass'!Z25,'BIFUbC-petroleum-diesel'!Z25,'BIFUbC-heavy-or-residual-oil'!Z25,'BIFUbC-LPG-propane-or-butane'!Z25)</f>
        <v>39872580233309.125</v>
      </c>
      <c r="AB65" s="362">
        <f>SUM('BIFUbC-electricity'!AA25,'BIFUbC-coal'!AA25,'BIFUbC-natural-gas'!AA25,'BIFUbC-biomass'!AA25,'BIFUbC-petroleum-diesel'!AA25,'BIFUbC-heavy-or-residual-oil'!AA25,'BIFUbC-LPG-propane-or-butane'!AA25)</f>
        <v>39527718909419.125</v>
      </c>
      <c r="AC65" s="362">
        <f>SUM('BIFUbC-electricity'!AB25,'BIFUbC-coal'!AB25,'BIFUbC-natural-gas'!AB25,'BIFUbC-biomass'!AB25,'BIFUbC-petroleum-diesel'!AB25,'BIFUbC-heavy-or-residual-oil'!AB25,'BIFUbC-LPG-propane-or-butane'!AB25)</f>
        <v>39182857585529</v>
      </c>
      <c r="AD65" s="362">
        <f>SUM('BIFUbC-electricity'!AC25,'BIFUbC-coal'!AC25,'BIFUbC-natural-gas'!AC25,'BIFUbC-biomass'!AC25,'BIFUbC-petroleum-diesel'!AC25,'BIFUbC-heavy-or-residual-oil'!AC25,'BIFUbC-LPG-propane-or-butane'!AC25)</f>
        <v>38837996261638.875</v>
      </c>
      <c r="AE65" s="362">
        <f>SUM('BIFUbC-electricity'!AD25,'BIFUbC-coal'!AD25,'BIFUbC-natural-gas'!AD25,'BIFUbC-biomass'!AD25,'BIFUbC-petroleum-diesel'!AD25,'BIFUbC-heavy-or-residual-oil'!AD25,'BIFUbC-LPG-propane-or-butane'!AD25)</f>
        <v>38493134937748.75</v>
      </c>
      <c r="AF65" s="362">
        <f>SUM('BIFUbC-electricity'!AE25,'BIFUbC-coal'!AE25,'BIFUbC-natural-gas'!AE25,'BIFUbC-biomass'!AE25,'BIFUbC-petroleum-diesel'!AE25,'BIFUbC-heavy-or-residual-oil'!AE25,'BIFUbC-LPG-propane-or-butane'!AE25)</f>
        <v>38148273613858.625</v>
      </c>
      <c r="AG65" s="362">
        <f>SUM('BIFUbC-electricity'!AF25,'BIFUbC-coal'!AF25,'BIFUbC-natural-gas'!AF25,'BIFUbC-biomass'!AF25,'BIFUbC-petroleum-diesel'!AF25,'BIFUbC-heavy-or-residual-oil'!AF25,'BIFUbC-LPG-propane-or-butane'!AF25)</f>
        <v>37803412289968.5</v>
      </c>
    </row>
    <row r="66" spans="2:33" x14ac:dyDescent="0.2">
      <c r="B66" s="7" t="s">
        <v>76</v>
      </c>
      <c r="C66" s="362">
        <f>SUM('BIFUbC-electricity'!B26,'BIFUbC-coal'!B26,'BIFUbC-natural-gas'!B26,'BIFUbC-biomass'!B26,'BIFUbC-petroleum-diesel'!B26,'BIFUbC-heavy-or-residual-oil'!B26,'BIFUbC-LPG-propane-or-butane'!B26)</f>
        <v>33888516568203.965</v>
      </c>
      <c r="D66" s="362">
        <f>SUM('BIFUbC-electricity'!C26,'BIFUbC-coal'!C26,'BIFUbC-natural-gas'!C26,'BIFUbC-biomass'!C26,'BIFUbC-petroleum-diesel'!C26,'BIFUbC-heavy-or-residual-oil'!C26,'BIFUbC-LPG-propane-or-butane'!C26)</f>
        <v>32061177654011.918</v>
      </c>
      <c r="E66" s="362">
        <f>SUM('BIFUbC-electricity'!D26,'BIFUbC-coal'!D26,'BIFUbC-natural-gas'!D26,'BIFUbC-biomass'!D26,'BIFUbC-petroleum-diesel'!D26,'BIFUbC-heavy-or-residual-oil'!D26,'BIFUbC-LPG-propane-or-butane'!D26)</f>
        <v>33179879523255.766</v>
      </c>
      <c r="F66" s="362">
        <f>SUM('BIFUbC-electricity'!E26,'BIFUbC-coal'!E26,'BIFUbC-natural-gas'!E26,'BIFUbC-biomass'!E26,'BIFUbC-petroleum-diesel'!E26,'BIFUbC-heavy-or-residual-oil'!E26,'BIFUbC-LPG-propane-or-butane'!E26)</f>
        <v>34391736194682.43</v>
      </c>
      <c r="G66" s="362">
        <f>SUM('BIFUbC-electricity'!F26,'BIFUbC-coal'!F26,'BIFUbC-natural-gas'!F26,'BIFUbC-biomass'!F26,'BIFUbC-petroleum-diesel'!F26,'BIFUbC-heavy-or-residual-oil'!F26,'BIFUbC-LPG-propane-or-butane'!F26)</f>
        <v>35020560656278.648</v>
      </c>
      <c r="H66" s="362">
        <f>SUM('BIFUbC-electricity'!G26,'BIFUbC-coal'!G26,'BIFUbC-natural-gas'!G26,'BIFUbC-biomass'!G26,'BIFUbC-petroleum-diesel'!G26,'BIFUbC-heavy-or-residual-oil'!G26,'BIFUbC-LPG-propane-or-butane'!G26)</f>
        <v>35865459197104.297</v>
      </c>
      <c r="I66" s="362">
        <f>SUM('BIFUbC-electricity'!H26,'BIFUbC-coal'!H26,'BIFUbC-natural-gas'!H26,'BIFUbC-biomass'!H26,'BIFUbC-petroleum-diesel'!H26,'BIFUbC-heavy-or-residual-oil'!H26,'BIFUbC-LPG-propane-or-butane'!H26)</f>
        <v>36374590700167.031</v>
      </c>
      <c r="J66" s="362">
        <f>SUM('BIFUbC-electricity'!I26,'BIFUbC-coal'!I26,'BIFUbC-natural-gas'!I26,'BIFUbC-biomass'!I26,'BIFUbC-petroleum-diesel'!I26,'BIFUbC-heavy-or-residual-oil'!I26,'BIFUbC-LPG-propane-or-butane'!I26)</f>
        <v>36685202272021.313</v>
      </c>
      <c r="K66" s="362">
        <f>SUM('BIFUbC-electricity'!J26,'BIFUbC-coal'!J26,'BIFUbC-natural-gas'!J26,'BIFUbC-biomass'!J26,'BIFUbC-petroleum-diesel'!J26,'BIFUbC-heavy-or-residual-oil'!J26,'BIFUbC-LPG-propane-or-butane'!J26)</f>
        <v>36932919858785.531</v>
      </c>
      <c r="L66" s="362">
        <f>SUM('BIFUbC-electricity'!K26,'BIFUbC-coal'!K26,'BIFUbC-natural-gas'!K26,'BIFUbC-biomass'!K26,'BIFUbC-petroleum-diesel'!K26,'BIFUbC-heavy-or-residual-oil'!K26,'BIFUbC-LPG-propane-or-butane'!K26)</f>
        <v>37223668537346.188</v>
      </c>
      <c r="M66" s="362">
        <f>SUM('BIFUbC-electricity'!L26,'BIFUbC-coal'!L26,'BIFUbC-natural-gas'!L26,'BIFUbC-biomass'!L26,'BIFUbC-petroleum-diesel'!L26,'BIFUbC-heavy-or-residual-oil'!L26,'BIFUbC-LPG-propane-or-butane'!L26)</f>
        <v>37669882840076.875</v>
      </c>
      <c r="N66" s="362">
        <f>SUM('BIFUbC-electricity'!M26,'BIFUbC-coal'!M26,'BIFUbC-natural-gas'!M26,'BIFUbC-biomass'!M26,'BIFUbC-petroleum-diesel'!M26,'BIFUbC-heavy-or-residual-oil'!M26,'BIFUbC-LPG-propane-or-butane'!M26)</f>
        <v>38075478989453.008</v>
      </c>
      <c r="O66" s="362">
        <f>SUM('BIFUbC-electricity'!N26,'BIFUbC-coal'!N26,'BIFUbC-natural-gas'!N26,'BIFUbC-biomass'!N26,'BIFUbC-petroleum-diesel'!N26,'BIFUbC-heavy-or-residual-oil'!N26,'BIFUbC-LPG-propane-or-butane'!N26)</f>
        <v>38413582400653.125</v>
      </c>
      <c r="P66" s="362">
        <f>SUM('BIFUbC-electricity'!O26,'BIFUbC-coal'!O26,'BIFUbC-natural-gas'!O26,'BIFUbC-biomass'!O26,'BIFUbC-petroleum-diesel'!O26,'BIFUbC-heavy-or-residual-oil'!O26,'BIFUbC-LPG-propane-or-butane'!O26)</f>
        <v>38922915385881.016</v>
      </c>
      <c r="Q66" s="362">
        <f>SUM('BIFUbC-electricity'!P26,'BIFUbC-coal'!P26,'BIFUbC-natural-gas'!P26,'BIFUbC-biomass'!P26,'BIFUbC-petroleum-diesel'!P26,'BIFUbC-heavy-or-residual-oil'!P26,'BIFUbC-LPG-propane-or-butane'!P26)</f>
        <v>39330835187586.539</v>
      </c>
      <c r="R66" s="362">
        <f>SUM('BIFUbC-electricity'!Q26,'BIFUbC-coal'!Q26,'BIFUbC-natural-gas'!Q26,'BIFUbC-biomass'!Q26,'BIFUbC-petroleum-diesel'!Q26,'BIFUbC-heavy-or-residual-oil'!Q26,'BIFUbC-LPG-propane-or-butane'!Q26)</f>
        <v>39571046000543.602</v>
      </c>
      <c r="S66" s="362">
        <f>SUM('BIFUbC-electricity'!R26,'BIFUbC-coal'!R26,'BIFUbC-natural-gas'!R26,'BIFUbC-biomass'!R26,'BIFUbC-petroleum-diesel'!R26,'BIFUbC-heavy-or-residual-oil'!R26,'BIFUbC-LPG-propane-or-butane'!R26)</f>
        <v>39724244877538.563</v>
      </c>
      <c r="T66" s="362">
        <f>SUM('BIFUbC-electricity'!S26,'BIFUbC-coal'!S26,'BIFUbC-natural-gas'!S26,'BIFUbC-biomass'!S26,'BIFUbC-petroleum-diesel'!S26,'BIFUbC-heavy-or-residual-oil'!S26,'BIFUbC-LPG-propane-or-butane'!S26)</f>
        <v>40029345436743.156</v>
      </c>
      <c r="U66" s="362">
        <f>SUM('BIFUbC-electricity'!T26,'BIFUbC-coal'!T26,'BIFUbC-natural-gas'!T26,'BIFUbC-biomass'!T26,'BIFUbC-petroleum-diesel'!T26,'BIFUbC-heavy-or-residual-oil'!T26,'BIFUbC-LPG-propane-or-butane'!T26)</f>
        <v>40375134786182.219</v>
      </c>
      <c r="V66" s="362">
        <f>SUM('BIFUbC-electricity'!U26,'BIFUbC-coal'!U26,'BIFUbC-natural-gas'!U26,'BIFUbC-biomass'!U26,'BIFUbC-petroleum-diesel'!U26,'BIFUbC-heavy-or-residual-oil'!U26,'BIFUbC-LPG-propane-or-butane'!U26)</f>
        <v>40752370877233.859</v>
      </c>
      <c r="W66" s="362">
        <f>SUM('BIFUbC-electricity'!V26,'BIFUbC-coal'!V26,'BIFUbC-natural-gas'!V26,'BIFUbC-biomass'!V26,'BIFUbC-petroleum-diesel'!V26,'BIFUbC-heavy-or-residual-oil'!V26,'BIFUbC-LPG-propane-or-butane'!V26)</f>
        <v>41013876051369.227</v>
      </c>
      <c r="X66" s="362">
        <f>SUM('BIFUbC-electricity'!W26,'BIFUbC-coal'!W26,'BIFUbC-natural-gas'!W26,'BIFUbC-biomass'!W26,'BIFUbC-petroleum-diesel'!W26,'BIFUbC-heavy-or-residual-oil'!W26,'BIFUbC-LPG-propane-or-butane'!W26)</f>
        <v>41441842359178.094</v>
      </c>
      <c r="Y66" s="362">
        <f>SUM('BIFUbC-electricity'!X26,'BIFUbC-coal'!X26,'BIFUbC-natural-gas'!X26,'BIFUbC-biomass'!X26,'BIFUbC-petroleum-diesel'!X26,'BIFUbC-heavy-or-residual-oil'!X26,'BIFUbC-LPG-propane-or-butane'!X26)</f>
        <v>42083392371305.273</v>
      </c>
      <c r="Z66" s="362">
        <f>SUM('BIFUbC-electricity'!Y26,'BIFUbC-coal'!Y26,'BIFUbC-natural-gas'!Y26,'BIFUbC-biomass'!Y26,'BIFUbC-petroleum-diesel'!Y26,'BIFUbC-heavy-or-residual-oil'!Y26,'BIFUbC-LPG-propane-or-butane'!Y26)</f>
        <v>42924264630551.359</v>
      </c>
      <c r="AA66" s="362">
        <f>SUM('BIFUbC-electricity'!Z26,'BIFUbC-coal'!Z26,'BIFUbC-natural-gas'!Z26,'BIFUbC-biomass'!Z26,'BIFUbC-petroleum-diesel'!Z26,'BIFUbC-heavy-or-residual-oil'!Z26,'BIFUbC-LPG-propane-or-butane'!Z26)</f>
        <v>43606803809416.258</v>
      </c>
      <c r="AB66" s="362">
        <f>SUM('BIFUbC-electricity'!AA26,'BIFUbC-coal'!AA26,'BIFUbC-natural-gas'!AA26,'BIFUbC-biomass'!AA26,'BIFUbC-petroleum-diesel'!AA26,'BIFUbC-heavy-or-residual-oil'!AA26,'BIFUbC-LPG-propane-or-butane'!AA26)</f>
        <v>44065946555466.086</v>
      </c>
      <c r="AC66" s="362">
        <f>SUM('BIFUbC-electricity'!AB26,'BIFUbC-coal'!AB26,'BIFUbC-natural-gas'!AB26,'BIFUbC-biomass'!AB26,'BIFUbC-petroleum-diesel'!AB26,'BIFUbC-heavy-or-residual-oil'!AB26,'BIFUbC-LPG-propane-or-butane'!AB26)</f>
        <v>44855935894389.594</v>
      </c>
      <c r="AD66" s="362">
        <f>SUM('BIFUbC-electricity'!AC26,'BIFUbC-coal'!AC26,'BIFUbC-natural-gas'!AC26,'BIFUbC-biomass'!AC26,'BIFUbC-petroleum-diesel'!AC26,'BIFUbC-heavy-or-residual-oil'!AC26,'BIFUbC-LPG-propane-or-butane'!AC26)</f>
        <v>45533097877458.258</v>
      </c>
      <c r="AE66" s="362">
        <f>SUM('BIFUbC-electricity'!AD26,'BIFUbC-coal'!AD26,'BIFUbC-natural-gas'!AD26,'BIFUbC-biomass'!AD26,'BIFUbC-petroleum-diesel'!AD26,'BIFUbC-heavy-or-residual-oil'!AD26,'BIFUbC-LPG-propane-or-butane'!AD26)</f>
        <v>46210259860526.938</v>
      </c>
      <c r="AF66" s="362">
        <f>SUM('BIFUbC-electricity'!AE26,'BIFUbC-coal'!AE26,'BIFUbC-natural-gas'!AE26,'BIFUbC-biomass'!AE26,'BIFUbC-petroleum-diesel'!AE26,'BIFUbC-heavy-or-residual-oil'!AE26,'BIFUbC-LPG-propane-or-butane'!AE26)</f>
        <v>46887421843595.617</v>
      </c>
      <c r="AG66" s="362">
        <f>SUM('BIFUbC-electricity'!AF26,'BIFUbC-coal'!AF26,'BIFUbC-natural-gas'!AF26,'BIFUbC-biomass'!AF26,'BIFUbC-petroleum-diesel'!AF26,'BIFUbC-heavy-or-residual-oil'!AF26,'BIFUbC-LPG-propane-or-butane'!AF26)</f>
        <v>47564583826664.273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1479</v>
      </c>
      <c r="B1">
        <v>2020</v>
      </c>
    </row>
    <row r="2" spans="1:32" x14ac:dyDescent="0.2">
      <c r="A2" t="s">
        <v>1480</v>
      </c>
      <c r="B2" s="194">
        <v>2.931E-7</v>
      </c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</row>
    <row r="3" spans="1:32" x14ac:dyDescent="0.2">
      <c r="B3" s="194">
        <f>1/B2</f>
        <v>3411804.8447628794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29470295599144.27</v>
      </c>
      <c r="C2" s="392">
        <v>30723899893257.922</v>
      </c>
      <c r="D2" s="392">
        <v>31964070032686.922</v>
      </c>
      <c r="E2" s="392">
        <v>32856233815495.941</v>
      </c>
      <c r="F2" s="392">
        <v>33543756628139.27</v>
      </c>
      <c r="G2" s="392">
        <v>34263057920525.77</v>
      </c>
      <c r="H2" s="392">
        <v>34939117557400.859</v>
      </c>
      <c r="I2" s="392">
        <v>35598918439931.297</v>
      </c>
      <c r="J2" s="392">
        <v>36135927688559.422</v>
      </c>
      <c r="K2" s="392">
        <v>36680816856831.539</v>
      </c>
      <c r="L2" s="392">
        <v>37254306727390.531</v>
      </c>
      <c r="M2" s="392">
        <v>37840199426456.992</v>
      </c>
      <c r="N2" s="392">
        <v>38365225311321.406</v>
      </c>
      <c r="O2" s="392">
        <v>38901441819771.156</v>
      </c>
      <c r="P2" s="392">
        <v>39493546804620.844</v>
      </c>
      <c r="Q2" s="392">
        <v>40084091578074.273</v>
      </c>
      <c r="R2" s="392">
        <v>40665081158569.773</v>
      </c>
      <c r="S2" s="392">
        <v>41237835761144.203</v>
      </c>
      <c r="T2" s="392">
        <v>41813638975651.43</v>
      </c>
      <c r="U2" s="392">
        <v>42398742695501.07</v>
      </c>
      <c r="V2" s="392">
        <v>42983566576304.797</v>
      </c>
      <c r="W2" s="392">
        <v>43582152755689.109</v>
      </c>
      <c r="X2" s="392">
        <v>44192356427795.57</v>
      </c>
      <c r="Y2" s="392">
        <v>44803675460064.031</v>
      </c>
      <c r="Z2" s="392">
        <v>45428534541591.008</v>
      </c>
      <c r="AA2" s="392">
        <v>46066850931222.227</v>
      </c>
      <c r="AB2" s="392">
        <v>46707925516035.922</v>
      </c>
      <c r="AC2" s="392">
        <v>47357450511349.938</v>
      </c>
      <c r="AD2" s="392">
        <v>48025482963430.031</v>
      </c>
      <c r="AE2" s="392">
        <v>48706517412205.773</v>
      </c>
      <c r="AF2" s="392">
        <v>49402555159346.133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1425943476657.427</v>
      </c>
      <c r="C4" s="391">
        <v>1350075286290.1069</v>
      </c>
      <c r="D4" s="391">
        <v>1424318112000.3369</v>
      </c>
      <c r="E4" s="391">
        <v>1483194922437.9021</v>
      </c>
      <c r="F4" s="391">
        <v>1513292189409.4021</v>
      </c>
      <c r="G4" s="391">
        <v>1542966547574.0039</v>
      </c>
      <c r="H4" s="391">
        <v>1557922521212.978</v>
      </c>
      <c r="I4" s="391">
        <v>1560553867390.9451</v>
      </c>
      <c r="J4" s="391">
        <v>1568189840417.875</v>
      </c>
      <c r="K4" s="391">
        <v>1577645680698.915</v>
      </c>
      <c r="L4" s="391">
        <v>1590451545066.376</v>
      </c>
      <c r="M4" s="391">
        <v>1600258673061.429</v>
      </c>
      <c r="N4" s="391">
        <v>1600769573893.4551</v>
      </c>
      <c r="O4" s="391">
        <v>1607030763518.7981</v>
      </c>
      <c r="P4" s="391">
        <v>1612572567078.312</v>
      </c>
      <c r="Q4" s="391">
        <v>1610970224478.6079</v>
      </c>
      <c r="R4" s="391">
        <v>1608213589987.1289</v>
      </c>
      <c r="S4" s="391">
        <v>1609330312510.2251</v>
      </c>
      <c r="T4" s="391">
        <v>1610669364049.5229</v>
      </c>
      <c r="U4" s="391">
        <v>1612079601604.625</v>
      </c>
      <c r="V4" s="391">
        <v>1611002711776.718</v>
      </c>
      <c r="W4" s="391">
        <v>1611534662933.833</v>
      </c>
      <c r="X4" s="391">
        <v>1621116495057.28</v>
      </c>
      <c r="Y4" s="391">
        <v>1634197795615.542</v>
      </c>
      <c r="Z4" s="391">
        <v>1643488797225.134</v>
      </c>
      <c r="AA4" s="391">
        <v>1644839993894.8259</v>
      </c>
      <c r="AB4" s="391">
        <v>1650959366906.1089</v>
      </c>
      <c r="AC4" s="391">
        <v>1656549616761.2939</v>
      </c>
      <c r="AD4" s="391">
        <v>1661651710133.0669</v>
      </c>
      <c r="AE4" s="391">
        <v>1667411741875.8831</v>
      </c>
      <c r="AF4" s="391">
        <v>1669315509579.179</v>
      </c>
    </row>
    <row r="5" spans="1:35" ht="14.1" customHeight="1" x14ac:dyDescent="0.2">
      <c r="A5" s="391" t="s">
        <v>55</v>
      </c>
      <c r="B5" s="391">
        <v>941137018375.88098</v>
      </c>
      <c r="C5" s="391">
        <v>891063250627.91333</v>
      </c>
      <c r="D5" s="391">
        <v>940064261375.20837</v>
      </c>
      <c r="E5" s="391">
        <v>978923547688.9845</v>
      </c>
      <c r="F5" s="391">
        <v>998788046221.01489</v>
      </c>
      <c r="G5" s="391">
        <v>1018373420692.321</v>
      </c>
      <c r="H5" s="391">
        <v>1028244513528.684</v>
      </c>
      <c r="I5" s="391">
        <v>1029981228438.347</v>
      </c>
      <c r="J5" s="391">
        <v>1035021047340.432</v>
      </c>
      <c r="K5" s="391">
        <v>1041261996911.026</v>
      </c>
      <c r="L5" s="391">
        <v>1049713996030.072</v>
      </c>
      <c r="M5" s="391">
        <v>1056186799020.644</v>
      </c>
      <c r="N5" s="391">
        <v>1056523998701.844</v>
      </c>
      <c r="O5" s="391">
        <v>1060656446749.01</v>
      </c>
      <c r="P5" s="391">
        <v>1064314092766.405</v>
      </c>
      <c r="Q5" s="391">
        <v>1063256530554.8669</v>
      </c>
      <c r="R5" s="391">
        <v>1061437124099.75</v>
      </c>
      <c r="S5" s="391">
        <v>1062174172182.6121</v>
      </c>
      <c r="T5" s="391">
        <v>1063057959649.49</v>
      </c>
      <c r="U5" s="391">
        <v>1063988730601.871</v>
      </c>
      <c r="V5" s="391">
        <v>1063277972497.958</v>
      </c>
      <c r="W5" s="391">
        <v>1063629065605.171</v>
      </c>
      <c r="X5" s="391">
        <v>1069953171057.3571</v>
      </c>
      <c r="Y5" s="391">
        <v>1078586960829.123</v>
      </c>
      <c r="Z5" s="391">
        <v>1084719115220.7371</v>
      </c>
      <c r="AA5" s="391">
        <v>1085610918595.674</v>
      </c>
      <c r="AB5" s="391">
        <v>1089649766252.994</v>
      </c>
      <c r="AC5" s="391">
        <v>1093339387312.181</v>
      </c>
      <c r="AD5" s="391">
        <v>1096706820188.722</v>
      </c>
      <c r="AE5" s="391">
        <v>1100508498999.2251</v>
      </c>
      <c r="AF5" s="391">
        <v>1101765004806.988</v>
      </c>
    </row>
    <row r="6" spans="1:35" ht="14.1" customHeight="1" x14ac:dyDescent="0.2">
      <c r="A6" s="391" t="s">
        <v>56</v>
      </c>
      <c r="B6" s="391">
        <v>30794302829919.121</v>
      </c>
      <c r="C6" s="391">
        <v>31972296780677.371</v>
      </c>
      <c r="D6" s="391">
        <v>33084777688318.379</v>
      </c>
      <c r="E6" s="391">
        <v>34177022224701.699</v>
      </c>
      <c r="F6" s="391">
        <v>34936379268866.82</v>
      </c>
      <c r="G6" s="391">
        <v>35674442032086.18</v>
      </c>
      <c r="H6" s="391">
        <v>36312116953405.148</v>
      </c>
      <c r="I6" s="391">
        <v>36982941393303.094</v>
      </c>
      <c r="J6" s="391">
        <v>37496589275058.367</v>
      </c>
      <c r="K6" s="391">
        <v>37979867076674.18</v>
      </c>
      <c r="L6" s="391">
        <v>38517485836263.977</v>
      </c>
      <c r="M6" s="391">
        <v>39004368007852.773</v>
      </c>
      <c r="N6" s="391">
        <v>39446431055462.523</v>
      </c>
      <c r="O6" s="391">
        <v>39936949031611.492</v>
      </c>
      <c r="P6" s="391">
        <v>40496339800256.391</v>
      </c>
      <c r="Q6" s="391">
        <v>41016710802861.391</v>
      </c>
      <c r="R6" s="391">
        <v>41600048647019.617</v>
      </c>
      <c r="S6" s="391">
        <v>42135914701991.672</v>
      </c>
      <c r="T6" s="391">
        <v>42668346107889.602</v>
      </c>
      <c r="U6" s="391">
        <v>43208065163602.617</v>
      </c>
      <c r="V6" s="391">
        <v>43741578281509.813</v>
      </c>
      <c r="W6" s="391">
        <v>44257962007235.898</v>
      </c>
      <c r="X6" s="391">
        <v>44773662839192.93</v>
      </c>
      <c r="Y6" s="391">
        <v>45310882909902.969</v>
      </c>
      <c r="Z6" s="391">
        <v>45835359554190.578</v>
      </c>
      <c r="AA6" s="391">
        <v>46354191038184.938</v>
      </c>
      <c r="AB6" s="391">
        <v>46897893360603.188</v>
      </c>
      <c r="AC6" s="391">
        <v>47437533377086.633</v>
      </c>
      <c r="AD6" s="391">
        <v>47994508080771.352</v>
      </c>
      <c r="AE6" s="391">
        <v>48584095327843.633</v>
      </c>
      <c r="AF6" s="391">
        <v>49165277768330.688</v>
      </c>
    </row>
    <row r="7" spans="1:35" ht="14.1" customHeight="1" x14ac:dyDescent="0.2">
      <c r="A7" s="391" t="s">
        <v>57</v>
      </c>
      <c r="B7" s="391">
        <v>504546988685.66443</v>
      </c>
      <c r="C7" s="391">
        <v>499438511634.70697</v>
      </c>
      <c r="D7" s="391">
        <v>522214933991.70209</v>
      </c>
      <c r="E7" s="391">
        <v>533252410031.78241</v>
      </c>
      <c r="F7" s="391">
        <v>539471414990.02911</v>
      </c>
      <c r="G7" s="391">
        <v>547203117222.18768</v>
      </c>
      <c r="H7" s="391">
        <v>554051891151.18335</v>
      </c>
      <c r="I7" s="391">
        <v>561108844022.57874</v>
      </c>
      <c r="J7" s="391">
        <v>565861959539.99695</v>
      </c>
      <c r="K7" s="391">
        <v>570686571048.09644</v>
      </c>
      <c r="L7" s="391">
        <v>576547310143.64014</v>
      </c>
      <c r="M7" s="391">
        <v>582546932193.04944</v>
      </c>
      <c r="N7" s="391">
        <v>586052710398.92627</v>
      </c>
      <c r="O7" s="391">
        <v>588738094478.87634</v>
      </c>
      <c r="P7" s="391">
        <v>592642723012.28931</v>
      </c>
      <c r="Q7" s="391">
        <v>597126826400.60718</v>
      </c>
      <c r="R7" s="391">
        <v>601824505399.1394</v>
      </c>
      <c r="S7" s="391">
        <v>606008020236.92786</v>
      </c>
      <c r="T7" s="391">
        <v>611351484167.45508</v>
      </c>
      <c r="U7" s="391">
        <v>617020930492.83032</v>
      </c>
      <c r="V7" s="391">
        <v>622738968583.80933</v>
      </c>
      <c r="W7" s="391">
        <v>629742476903.65247</v>
      </c>
      <c r="X7" s="391">
        <v>637636008465.59912</v>
      </c>
      <c r="Y7" s="391">
        <v>646433092331.0636</v>
      </c>
      <c r="Z7" s="391">
        <v>654597545047.45984</v>
      </c>
      <c r="AA7" s="391">
        <v>662309452699.10925</v>
      </c>
      <c r="AB7" s="391">
        <v>670120784675.25378</v>
      </c>
      <c r="AC7" s="391">
        <v>676713451432.12231</v>
      </c>
      <c r="AD7" s="391">
        <v>683792853027.53247</v>
      </c>
      <c r="AE7" s="391">
        <v>691420777160.8595</v>
      </c>
      <c r="AF7" s="391">
        <v>698722052644.05261</v>
      </c>
    </row>
    <row r="8" spans="1:35" ht="14.1" customHeight="1" x14ac:dyDescent="0.2">
      <c r="A8" s="391" t="s">
        <v>58</v>
      </c>
      <c r="B8" s="391">
        <v>2459152004231.1641</v>
      </c>
      <c r="C8" s="391">
        <v>2443746907841.4951</v>
      </c>
      <c r="D8" s="391">
        <v>2606385976618.2822</v>
      </c>
      <c r="E8" s="391">
        <v>2652479065383.8071</v>
      </c>
      <c r="F8" s="391">
        <v>2671298561503.6519</v>
      </c>
      <c r="G8" s="391">
        <v>2707988400544.5879</v>
      </c>
      <c r="H8" s="391">
        <v>2721950153258.1348</v>
      </c>
      <c r="I8" s="391">
        <v>2730940124705.0649</v>
      </c>
      <c r="J8" s="391">
        <v>2723464701254.9609</v>
      </c>
      <c r="K8" s="391">
        <v>2716769513908.918</v>
      </c>
      <c r="L8" s="391">
        <v>2720141119723.479</v>
      </c>
      <c r="M8" s="391">
        <v>2738626308189.5762</v>
      </c>
      <c r="N8" s="391">
        <v>2759195560346.1499</v>
      </c>
      <c r="O8" s="391">
        <v>2756983907388.7461</v>
      </c>
      <c r="P8" s="391">
        <v>2743436899040.7061</v>
      </c>
      <c r="Q8" s="391">
        <v>2746939145169.8828</v>
      </c>
      <c r="R8" s="391">
        <v>2754156735278.4038</v>
      </c>
      <c r="S8" s="391">
        <v>2750206183259.1582</v>
      </c>
      <c r="T8" s="391">
        <v>2771656356093.4771</v>
      </c>
      <c r="U8" s="391">
        <v>2787314055457.2651</v>
      </c>
      <c r="V8" s="391">
        <v>2805575843834.25</v>
      </c>
      <c r="W8" s="391">
        <v>2856102857745.4971</v>
      </c>
      <c r="X8" s="391">
        <v>2895428445372.3872</v>
      </c>
      <c r="Y8" s="391">
        <v>2947515654123.7832</v>
      </c>
      <c r="Z8" s="391">
        <v>3014568885765.833</v>
      </c>
      <c r="AA8" s="391">
        <v>3084940864811.8599</v>
      </c>
      <c r="AB8" s="391">
        <v>3143837536513.5908</v>
      </c>
      <c r="AC8" s="391">
        <v>3186774494754.478</v>
      </c>
      <c r="AD8" s="391">
        <v>3229882272041.8628</v>
      </c>
      <c r="AE8" s="391">
        <v>3276531008102.459</v>
      </c>
      <c r="AF8" s="391">
        <v>3330129436435.0229</v>
      </c>
    </row>
    <row r="9" spans="1:35" ht="14.1" customHeight="1" x14ac:dyDescent="0.2">
      <c r="A9" s="391" t="s">
        <v>59</v>
      </c>
      <c r="B9" s="391">
        <v>5663046701237.2266</v>
      </c>
      <c r="C9" s="392">
        <v>5591171423410.6943</v>
      </c>
      <c r="D9" s="392">
        <v>5680839259126.6064</v>
      </c>
      <c r="E9" s="392">
        <v>5677451012380.9814</v>
      </c>
      <c r="F9" s="392">
        <v>5655390930530.7764</v>
      </c>
      <c r="G9" s="392">
        <v>5616841364110.9053</v>
      </c>
      <c r="H9" s="392">
        <v>5564163833951.0078</v>
      </c>
      <c r="I9" s="392">
        <v>5503548038936.085</v>
      </c>
      <c r="J9" s="392">
        <v>5417035605416.9658</v>
      </c>
      <c r="K9" s="392">
        <v>5318963925511.665</v>
      </c>
      <c r="L9" s="392">
        <v>5232826699542.5576</v>
      </c>
      <c r="M9" s="392">
        <v>5143080126952.1816</v>
      </c>
      <c r="N9" s="392">
        <v>5037029423419.4785</v>
      </c>
      <c r="O9" s="392">
        <v>4932122087603.7803</v>
      </c>
      <c r="P9" s="392">
        <v>4839260322772.4824</v>
      </c>
      <c r="Q9" s="392">
        <v>4751351078074.7393</v>
      </c>
      <c r="R9" s="392">
        <v>4675256279437.6133</v>
      </c>
      <c r="S9" s="392">
        <v>4610449721596.9131</v>
      </c>
      <c r="T9" s="392">
        <v>4559921832508.2822</v>
      </c>
      <c r="U9" s="392">
        <v>4514594674964.1533</v>
      </c>
      <c r="V9" s="392">
        <v>4468378727385.418</v>
      </c>
      <c r="W9" s="392">
        <v>4429724190662.1846</v>
      </c>
      <c r="X9" s="392">
        <v>4405653171965.1973</v>
      </c>
      <c r="Y9" s="392">
        <v>4390020097256.3931</v>
      </c>
      <c r="Z9" s="392">
        <v>4367485472068.9219</v>
      </c>
      <c r="AA9" s="392">
        <v>4346304960136.0532</v>
      </c>
      <c r="AB9" s="392">
        <v>4332531531857.7148</v>
      </c>
      <c r="AC9" s="392">
        <v>4329402326502.0542</v>
      </c>
      <c r="AD9" s="392">
        <v>4321291001509.3828</v>
      </c>
      <c r="AE9" s="392">
        <v>4322061430117.9248</v>
      </c>
      <c r="AF9" s="392">
        <v>4320095459636.7178</v>
      </c>
      <c r="AG9" s="392"/>
    </row>
    <row r="10" spans="1:35" ht="14.1" customHeight="1" x14ac:dyDescent="0.2">
      <c r="A10" s="391" t="s">
        <v>60</v>
      </c>
      <c r="B10" s="391">
        <v>7414435241382.8926</v>
      </c>
      <c r="C10" s="391">
        <v>7888585891418.4355</v>
      </c>
      <c r="D10" s="391">
        <v>7480484678285.4902</v>
      </c>
      <c r="E10" s="391">
        <v>7668506610389.543</v>
      </c>
      <c r="F10" s="391">
        <v>7577620523319.2617</v>
      </c>
      <c r="G10" s="391">
        <v>7668181483837.2568</v>
      </c>
      <c r="H10" s="391">
        <v>7752101017244.8691</v>
      </c>
      <c r="I10" s="391">
        <v>7695328965830.2666</v>
      </c>
      <c r="J10" s="391">
        <v>7783162164209.1426</v>
      </c>
      <c r="K10" s="391">
        <v>7886897549626.0684</v>
      </c>
      <c r="L10" s="391">
        <v>7981713281575.1094</v>
      </c>
      <c r="M10" s="391">
        <v>8004078897309.4746</v>
      </c>
      <c r="N10" s="391">
        <v>8043756079499.1885</v>
      </c>
      <c r="O10" s="391">
        <v>8056798750867.8701</v>
      </c>
      <c r="P10" s="391">
        <v>8182150391205.4668</v>
      </c>
      <c r="Q10" s="391">
        <v>8195981202910.8389</v>
      </c>
      <c r="R10" s="391">
        <v>8314047377441.9531</v>
      </c>
      <c r="S10" s="391">
        <v>8350281333452.3271</v>
      </c>
      <c r="T10" s="391">
        <v>8384589266722.9658</v>
      </c>
      <c r="U10" s="391">
        <v>8510608996324.5117</v>
      </c>
      <c r="V10" s="391">
        <v>8539959607180.4502</v>
      </c>
      <c r="W10" s="391">
        <v>8574662841395.1377</v>
      </c>
      <c r="X10" s="391">
        <v>8643358768887.1064</v>
      </c>
      <c r="Y10" s="391">
        <v>8677213534578.9727</v>
      </c>
      <c r="Z10" s="391">
        <v>8705590016730.4072</v>
      </c>
      <c r="AA10" s="391">
        <v>8724592467236.1299</v>
      </c>
      <c r="AB10" s="391">
        <v>8798907027052.0547</v>
      </c>
      <c r="AC10" s="391">
        <v>8903569085690.6133</v>
      </c>
      <c r="AD10" s="391">
        <v>8992278515663.9219</v>
      </c>
      <c r="AE10" s="391">
        <v>9024282961410.1523</v>
      </c>
      <c r="AF10" s="391">
        <v>9140875635127.4746</v>
      </c>
    </row>
    <row r="11" spans="1:35" ht="14.1" customHeight="1" x14ac:dyDescent="0.2">
      <c r="A11" s="391" t="s">
        <v>61</v>
      </c>
      <c r="B11" s="391">
        <v>4477563734804.1025</v>
      </c>
      <c r="C11" s="391">
        <v>4390180822158.958</v>
      </c>
      <c r="D11" s="391">
        <v>4574658333585.8701</v>
      </c>
      <c r="E11" s="391">
        <v>4662493748728.082</v>
      </c>
      <c r="F11" s="391">
        <v>4811618938137.4844</v>
      </c>
      <c r="G11" s="391">
        <v>4921750326201.5449</v>
      </c>
      <c r="H11" s="391">
        <v>4983979872434.1357</v>
      </c>
      <c r="I11" s="391">
        <v>5018092317203.2168</v>
      </c>
      <c r="J11" s="391">
        <v>5047187604716.2061</v>
      </c>
      <c r="K11" s="391">
        <v>5079083310436.6738</v>
      </c>
      <c r="L11" s="391">
        <v>5133383979137.835</v>
      </c>
      <c r="M11" s="391">
        <v>5178500653337.7324</v>
      </c>
      <c r="N11" s="391">
        <v>5177268059460.4287</v>
      </c>
      <c r="O11" s="391">
        <v>5185522886845.1611</v>
      </c>
      <c r="P11" s="391">
        <v>5204814409477.4609</v>
      </c>
      <c r="Q11" s="391">
        <v>5219076509265.9287</v>
      </c>
      <c r="R11" s="391">
        <v>5198021401352.2285</v>
      </c>
      <c r="S11" s="391">
        <v>5189541983457.835</v>
      </c>
      <c r="T11" s="391">
        <v>5175266293832.3311</v>
      </c>
      <c r="U11" s="391">
        <v>5130112518943.1475</v>
      </c>
      <c r="V11" s="391">
        <v>5057724764907.7021</v>
      </c>
      <c r="W11" s="391">
        <v>5008066284676.3828</v>
      </c>
      <c r="X11" s="391">
        <v>4995052669756.7666</v>
      </c>
      <c r="Y11" s="391">
        <v>4969598188592.459</v>
      </c>
      <c r="Z11" s="391">
        <v>4909742402640.5518</v>
      </c>
      <c r="AA11" s="391">
        <v>4857587929576.748</v>
      </c>
      <c r="AB11" s="391">
        <v>4787946918234.293</v>
      </c>
      <c r="AC11" s="391">
        <v>4713709784930.2842</v>
      </c>
      <c r="AD11" s="391">
        <v>4632027070815.29</v>
      </c>
      <c r="AE11" s="391">
        <v>4582390115062.2793</v>
      </c>
      <c r="AF11" s="391">
        <v>4508571021210.1406</v>
      </c>
    </row>
    <row r="12" spans="1:35" ht="14.1" customHeight="1" x14ac:dyDescent="0.2">
      <c r="A12" s="391" t="s">
        <v>62</v>
      </c>
      <c r="B12" s="391">
        <v>1619022826385.5471</v>
      </c>
      <c r="C12" s="391">
        <v>1628574933191.4041</v>
      </c>
      <c r="D12" s="391">
        <v>1731553380578.5239</v>
      </c>
      <c r="E12" s="391">
        <v>1776986128476.7041</v>
      </c>
      <c r="F12" s="391">
        <v>1803438447689.666</v>
      </c>
      <c r="G12" s="391">
        <v>1837609324672.895</v>
      </c>
      <c r="H12" s="391">
        <v>1861178196859.1189</v>
      </c>
      <c r="I12" s="391">
        <v>1882217294890.303</v>
      </c>
      <c r="J12" s="391">
        <v>1893441904193.2771</v>
      </c>
      <c r="K12" s="391">
        <v>1901845392880.106</v>
      </c>
      <c r="L12" s="391">
        <v>1914480469915.719</v>
      </c>
      <c r="M12" s="391">
        <v>1929949732275.5271</v>
      </c>
      <c r="N12" s="391">
        <v>1944545313981.8259</v>
      </c>
      <c r="O12" s="391">
        <v>1960854362814.5591</v>
      </c>
      <c r="P12" s="391">
        <v>1980021608724.5471</v>
      </c>
      <c r="Q12" s="391">
        <v>1997197626491.8611</v>
      </c>
      <c r="R12" s="391">
        <v>2013670360262.9231</v>
      </c>
      <c r="S12" s="391">
        <v>2030827666220.7439</v>
      </c>
      <c r="T12" s="391">
        <v>2052231210589.698</v>
      </c>
      <c r="U12" s="391">
        <v>2075475721600.8521</v>
      </c>
      <c r="V12" s="391">
        <v>2098941649905.042</v>
      </c>
      <c r="W12" s="391">
        <v>2123949063324.1089</v>
      </c>
      <c r="X12" s="391">
        <v>2155443445662.1541</v>
      </c>
      <c r="Y12" s="391">
        <v>2186172900337.175</v>
      </c>
      <c r="Z12" s="391">
        <v>2213987490197.7192</v>
      </c>
      <c r="AA12" s="391">
        <v>2238858053982.2378</v>
      </c>
      <c r="AB12" s="391">
        <v>2262316391100.8818</v>
      </c>
      <c r="AC12" s="391">
        <v>2285102341274.2002</v>
      </c>
      <c r="AD12" s="391">
        <v>2308172914617.7661</v>
      </c>
      <c r="AE12" s="391">
        <v>2334999400589.0142</v>
      </c>
      <c r="AF12" s="391">
        <v>2361009926689.5308</v>
      </c>
    </row>
    <row r="13" spans="1:35" ht="14.1" customHeight="1" x14ac:dyDescent="0.2">
      <c r="A13" s="391" t="s">
        <v>63</v>
      </c>
      <c r="B13" s="391">
        <v>1896391262431.8459</v>
      </c>
      <c r="C13" s="391">
        <v>1827282170675.2881</v>
      </c>
      <c r="D13" s="391">
        <v>1907864226618.532</v>
      </c>
      <c r="E13" s="391">
        <v>1944690390372.7859</v>
      </c>
      <c r="F13" s="391">
        <v>1966926054196.271</v>
      </c>
      <c r="G13" s="391">
        <v>1987782698503.2781</v>
      </c>
      <c r="H13" s="391">
        <v>2006418935900.22</v>
      </c>
      <c r="I13" s="391">
        <v>2023707463866.374</v>
      </c>
      <c r="J13" s="391">
        <v>2030499712561.2241</v>
      </c>
      <c r="K13" s="391">
        <v>2038867285521.9109</v>
      </c>
      <c r="L13" s="391">
        <v>2053509162456.9241</v>
      </c>
      <c r="M13" s="391">
        <v>2075217109017.988</v>
      </c>
      <c r="N13" s="391">
        <v>2084630865796.3799</v>
      </c>
      <c r="O13" s="391">
        <v>2091616952385.355</v>
      </c>
      <c r="P13" s="391">
        <v>2105823049855.0139</v>
      </c>
      <c r="Q13" s="391">
        <v>2133005090503.449</v>
      </c>
      <c r="R13" s="391">
        <v>2149599435918.2729</v>
      </c>
      <c r="S13" s="391">
        <v>2157940205548.03</v>
      </c>
      <c r="T13" s="391">
        <v>2171898241747.896</v>
      </c>
      <c r="U13" s="391">
        <v>2184176159773.915</v>
      </c>
      <c r="V13" s="391">
        <v>2197405762086.2881</v>
      </c>
      <c r="W13" s="391">
        <v>2224925856781.1089</v>
      </c>
      <c r="X13" s="391">
        <v>2246372316687.1519</v>
      </c>
      <c r="Y13" s="391">
        <v>2270925780763.002</v>
      </c>
      <c r="Z13" s="391">
        <v>2301134320709.4048</v>
      </c>
      <c r="AA13" s="391">
        <v>2333406764576.9561</v>
      </c>
      <c r="AB13" s="391">
        <v>2362161804954.563</v>
      </c>
      <c r="AC13" s="391">
        <v>2384498752161.2959</v>
      </c>
      <c r="AD13" s="391">
        <v>2410784660205.7109</v>
      </c>
      <c r="AE13" s="391">
        <v>2440569375446.751</v>
      </c>
      <c r="AF13" s="391">
        <v>2472447122476.5332</v>
      </c>
    </row>
    <row r="14" spans="1:35" ht="14.1" customHeight="1" x14ac:dyDescent="0.2">
      <c r="A14" s="391" t="s">
        <v>64</v>
      </c>
      <c r="B14" s="391">
        <v>5037397186908.8271</v>
      </c>
      <c r="C14" s="391">
        <v>4814762957279.1738</v>
      </c>
      <c r="D14" s="391">
        <v>4958722337357.6855</v>
      </c>
      <c r="E14" s="391">
        <v>5058416025761.5439</v>
      </c>
      <c r="F14" s="391">
        <v>5089342550912.6777</v>
      </c>
      <c r="G14" s="391">
        <v>5115985054167.877</v>
      </c>
      <c r="H14" s="391">
        <v>5099948169297.8398</v>
      </c>
      <c r="I14" s="391">
        <v>5060729869939.5176</v>
      </c>
      <c r="J14" s="391">
        <v>4996805028168.791</v>
      </c>
      <c r="K14" s="391">
        <v>4932958067231.7783</v>
      </c>
      <c r="L14" s="391">
        <v>4881857295523.7217</v>
      </c>
      <c r="M14" s="391">
        <v>4843135659292.8281</v>
      </c>
      <c r="N14" s="391">
        <v>4772720901657.0518</v>
      </c>
      <c r="O14" s="391">
        <v>4715431483877.0859</v>
      </c>
      <c r="P14" s="391">
        <v>4647011558542.7256</v>
      </c>
      <c r="Q14" s="391">
        <v>4625346746561.8525</v>
      </c>
      <c r="R14" s="391">
        <v>4594474254119.3154</v>
      </c>
      <c r="S14" s="391">
        <v>4558035240607.9092</v>
      </c>
      <c r="T14" s="391">
        <v>4530461854014.8271</v>
      </c>
      <c r="U14" s="391">
        <v>4503857715134.8164</v>
      </c>
      <c r="V14" s="391">
        <v>4499157445528.5137</v>
      </c>
      <c r="W14" s="391">
        <v>4502241227001.917</v>
      </c>
      <c r="X14" s="391">
        <v>4498025293231.3145</v>
      </c>
      <c r="Y14" s="391">
        <v>4505359455767.1553</v>
      </c>
      <c r="Z14" s="391">
        <v>4519897134588.1992</v>
      </c>
      <c r="AA14" s="391">
        <v>4534311310075.3066</v>
      </c>
      <c r="AB14" s="391">
        <v>4548811315771.166</v>
      </c>
      <c r="AC14" s="391">
        <v>4562284584795.3418</v>
      </c>
      <c r="AD14" s="391">
        <v>4582176570934.2178</v>
      </c>
      <c r="AE14" s="391">
        <v>4609198685649.6055</v>
      </c>
      <c r="AF14" s="391">
        <v>4643125235815.4004</v>
      </c>
    </row>
    <row r="15" spans="1:35" ht="14.1" customHeight="1" x14ac:dyDescent="0.2">
      <c r="A15" s="391" t="s">
        <v>65</v>
      </c>
      <c r="B15" s="391">
        <v>657023394399.8009</v>
      </c>
      <c r="C15" s="392">
        <v>568408070567.35742</v>
      </c>
      <c r="D15" s="392">
        <v>621964193032.34351</v>
      </c>
      <c r="E15" s="392">
        <v>609799873880.72156</v>
      </c>
      <c r="F15" s="392">
        <v>631403523561.30029</v>
      </c>
      <c r="G15" s="392">
        <v>669076645595.3092</v>
      </c>
      <c r="H15" s="392">
        <v>668908517402.69604</v>
      </c>
      <c r="I15" s="392">
        <v>673748832234.02686</v>
      </c>
      <c r="J15" s="392">
        <v>672612565925.2594</v>
      </c>
      <c r="K15" s="392">
        <v>677847016869.95313</v>
      </c>
      <c r="L15" s="392">
        <v>687498756768.47156</v>
      </c>
      <c r="M15" s="392">
        <v>692218395193.70422</v>
      </c>
      <c r="N15" s="392">
        <v>689280124031.34851</v>
      </c>
      <c r="O15" s="392">
        <v>683340727771.61829</v>
      </c>
      <c r="P15" s="392">
        <v>679051866398.06897</v>
      </c>
      <c r="Q15" s="392">
        <v>676223020629.98608</v>
      </c>
      <c r="R15" s="392">
        <v>670317806833.66406</v>
      </c>
      <c r="S15" s="392">
        <v>669229210603.94385</v>
      </c>
      <c r="T15" s="392">
        <v>674284722507.82971</v>
      </c>
      <c r="U15" s="392">
        <v>675337007027.31091</v>
      </c>
      <c r="V15" s="392">
        <v>664380160492.75769</v>
      </c>
      <c r="W15" s="392">
        <v>665118357844.01587</v>
      </c>
      <c r="X15" s="392">
        <v>677373375753.4978</v>
      </c>
      <c r="Y15" s="392">
        <v>687986375764.12207</v>
      </c>
      <c r="Z15" s="392">
        <v>681404011375.67908</v>
      </c>
      <c r="AA15" s="392">
        <v>680494354186.76685</v>
      </c>
      <c r="AB15" s="392">
        <v>678945114192.67456</v>
      </c>
      <c r="AC15" s="392">
        <v>675733873586.60986</v>
      </c>
      <c r="AD15" s="392">
        <v>676971649501.43201</v>
      </c>
      <c r="AE15" s="392">
        <v>676041186529.20166</v>
      </c>
      <c r="AF15" s="392">
        <v>684834600190.97754</v>
      </c>
      <c r="AG15" s="392"/>
    </row>
    <row r="16" spans="1:35" ht="14.1" customHeight="1" x14ac:dyDescent="0.2">
      <c r="A16" s="391" t="s">
        <v>66</v>
      </c>
      <c r="B16" s="391">
        <v>1212685488241.05</v>
      </c>
      <c r="C16" s="391">
        <v>1239129703556.2</v>
      </c>
      <c r="D16" s="391">
        <v>1294728493534.115</v>
      </c>
      <c r="E16" s="391">
        <v>1301215004666.752</v>
      </c>
      <c r="F16" s="391">
        <v>1312922466286.218</v>
      </c>
      <c r="G16" s="391">
        <v>1332192763736.9551</v>
      </c>
      <c r="H16" s="391">
        <v>1345285329752.79</v>
      </c>
      <c r="I16" s="391">
        <v>1351242762826.8889</v>
      </c>
      <c r="J16" s="391">
        <v>1349077254073.0349</v>
      </c>
      <c r="K16" s="391">
        <v>1346401215072.554</v>
      </c>
      <c r="L16" s="391">
        <v>1349192195346.105</v>
      </c>
      <c r="M16" s="391">
        <v>1354753642978.5471</v>
      </c>
      <c r="N16" s="391">
        <v>1359564283458.9441</v>
      </c>
      <c r="O16" s="391">
        <v>1359307699648.259</v>
      </c>
      <c r="P16" s="391">
        <v>1360192133787.2329</v>
      </c>
      <c r="Q16" s="391">
        <v>1361110353903.2939</v>
      </c>
      <c r="R16" s="391">
        <v>1361718604917.323</v>
      </c>
      <c r="S16" s="391">
        <v>1363647766971.2571</v>
      </c>
      <c r="T16" s="391">
        <v>1368591758634.687</v>
      </c>
      <c r="U16" s="391">
        <v>1373044819365.75</v>
      </c>
      <c r="V16" s="391">
        <v>1373949887083.5869</v>
      </c>
      <c r="W16" s="391">
        <v>1376712338891.791</v>
      </c>
      <c r="X16" s="391">
        <v>1382776025416.28</v>
      </c>
      <c r="Y16" s="391">
        <v>1389772549663.2429</v>
      </c>
      <c r="Z16" s="391">
        <v>1390645796506.7419</v>
      </c>
      <c r="AA16" s="391">
        <v>1390393022237.3511</v>
      </c>
      <c r="AB16" s="391">
        <v>1387174752780.1079</v>
      </c>
      <c r="AC16" s="391">
        <v>1383215019027.749</v>
      </c>
      <c r="AD16" s="391">
        <v>1375488597011.5</v>
      </c>
      <c r="AE16" s="391">
        <v>1367272674795.585</v>
      </c>
      <c r="AF16" s="391">
        <v>1361077481526.6069</v>
      </c>
    </row>
    <row r="17" spans="1:33" ht="14.1" customHeight="1" x14ac:dyDescent="0.2">
      <c r="A17" s="391" t="s">
        <v>67</v>
      </c>
      <c r="B17" s="391">
        <v>2822484318385.2842</v>
      </c>
      <c r="C17" s="391">
        <v>2767238629524.481</v>
      </c>
      <c r="D17" s="391">
        <v>2916835359657.9248</v>
      </c>
      <c r="E17" s="391">
        <v>3004540680265.7852</v>
      </c>
      <c r="F17" s="391">
        <v>3075092270743.5679</v>
      </c>
      <c r="G17" s="391">
        <v>3157386027138.9839</v>
      </c>
      <c r="H17" s="391">
        <v>3223555320897.5508</v>
      </c>
      <c r="I17" s="391">
        <v>3272720042131.167</v>
      </c>
      <c r="J17" s="391">
        <v>3294363638927.959</v>
      </c>
      <c r="K17" s="391">
        <v>3316892298069.2222</v>
      </c>
      <c r="L17" s="391">
        <v>3350427218388.7739</v>
      </c>
      <c r="M17" s="391">
        <v>3397228861008.939</v>
      </c>
      <c r="N17" s="391">
        <v>3423584774106.5391</v>
      </c>
      <c r="O17" s="391">
        <v>3444365432414.168</v>
      </c>
      <c r="P17" s="391">
        <v>3476022701350.1768</v>
      </c>
      <c r="Q17" s="391">
        <v>3499722173080.4409</v>
      </c>
      <c r="R17" s="391">
        <v>3518110384059.5601</v>
      </c>
      <c r="S17" s="391">
        <v>3533047208731.623</v>
      </c>
      <c r="T17" s="391">
        <v>3555074934480.4609</v>
      </c>
      <c r="U17" s="391">
        <v>3570256592159.2871</v>
      </c>
      <c r="V17" s="391">
        <v>3581750594597.3159</v>
      </c>
      <c r="W17" s="391">
        <v>3608221690151.7681</v>
      </c>
      <c r="X17" s="391">
        <v>3650195855640.7202</v>
      </c>
      <c r="Y17" s="391">
        <v>3703676566906.9761</v>
      </c>
      <c r="Z17" s="391">
        <v>3744181928993.3779</v>
      </c>
      <c r="AA17" s="391">
        <v>3775266983767.5708</v>
      </c>
      <c r="AB17" s="391">
        <v>3804168459438.6138</v>
      </c>
      <c r="AC17" s="391">
        <v>3828340469036.3589</v>
      </c>
      <c r="AD17" s="391">
        <v>3868204671847.833</v>
      </c>
      <c r="AE17" s="391">
        <v>3917674304358.0439</v>
      </c>
      <c r="AF17" s="391">
        <v>3967426745915.9922</v>
      </c>
    </row>
    <row r="18" spans="1:33" ht="14.1" customHeight="1" x14ac:dyDescent="0.2">
      <c r="A18" s="391" t="s">
        <v>68</v>
      </c>
      <c r="B18" s="391">
        <v>20038052082826.289</v>
      </c>
      <c r="C18" s="393">
        <v>20229343575805.559</v>
      </c>
      <c r="D18" s="393">
        <v>21483577872081.449</v>
      </c>
      <c r="E18" s="393">
        <v>22226039938245.578</v>
      </c>
      <c r="F18" s="393">
        <v>22806516368419.371</v>
      </c>
      <c r="G18" s="393">
        <v>23274927585876</v>
      </c>
      <c r="H18" s="393">
        <v>23679748734967.219</v>
      </c>
      <c r="I18" s="393">
        <v>24107670762106.25</v>
      </c>
      <c r="J18" s="393">
        <v>24434979378627</v>
      </c>
      <c r="K18" s="393">
        <v>24752374708661.422</v>
      </c>
      <c r="L18" s="393">
        <v>25101398437090.141</v>
      </c>
      <c r="M18" s="393">
        <v>25460401356900.328</v>
      </c>
      <c r="N18" s="393">
        <v>25800825267973.828</v>
      </c>
      <c r="O18" s="393">
        <v>26135874513618.031</v>
      </c>
      <c r="P18" s="393">
        <v>26504242541070.949</v>
      </c>
      <c r="Q18" s="393">
        <v>26853859854391.441</v>
      </c>
      <c r="R18" s="393">
        <v>27225873590760.07</v>
      </c>
      <c r="S18" s="393">
        <v>27592253891308.398</v>
      </c>
      <c r="T18" s="393">
        <v>27970333302625.711</v>
      </c>
      <c r="U18" s="393">
        <v>28370375134521.09</v>
      </c>
      <c r="V18" s="393">
        <v>28757074862040.609</v>
      </c>
      <c r="W18" s="393">
        <v>29176200018392.09</v>
      </c>
      <c r="X18" s="393">
        <v>29611677744196.27</v>
      </c>
      <c r="Y18" s="393">
        <v>30105384318416.84</v>
      </c>
      <c r="Z18" s="393">
        <v>30549872279351.379</v>
      </c>
      <c r="AA18" s="393">
        <v>30991572176678.02</v>
      </c>
      <c r="AB18" s="393">
        <v>31448813726703.961</v>
      </c>
      <c r="AC18" s="393">
        <v>31889931721277.43</v>
      </c>
      <c r="AD18" s="393">
        <v>32368389137099.25</v>
      </c>
      <c r="AE18" s="393">
        <v>32873053336913.91</v>
      </c>
      <c r="AF18" s="393">
        <v>33383980044691.898</v>
      </c>
      <c r="AG18" s="393"/>
    </row>
    <row r="19" spans="1:33" ht="14.1" customHeight="1" x14ac:dyDescent="0.2">
      <c r="A19" s="391" t="s">
        <v>69</v>
      </c>
      <c r="B19" s="391">
        <v>1155189668578.6819</v>
      </c>
      <c r="C19" s="391">
        <v>1131497971263.4771</v>
      </c>
      <c r="D19" s="391">
        <v>1188633401826.9709</v>
      </c>
      <c r="E19" s="391">
        <v>1217804588444.29</v>
      </c>
      <c r="F19" s="391">
        <v>1235868907725.365</v>
      </c>
      <c r="G19" s="391">
        <v>1265535184535.0969</v>
      </c>
      <c r="H19" s="391">
        <v>1290374108256.519</v>
      </c>
      <c r="I19" s="391">
        <v>1310387677386.011</v>
      </c>
      <c r="J19" s="391">
        <v>1320655713152.7241</v>
      </c>
      <c r="K19" s="391">
        <v>1330683571414.3569</v>
      </c>
      <c r="L19" s="391">
        <v>1346899311373.551</v>
      </c>
      <c r="M19" s="391">
        <v>1368472453385.939</v>
      </c>
      <c r="N19" s="391">
        <v>1381404097057.3459</v>
      </c>
      <c r="O19" s="391">
        <v>1389117189431.4121</v>
      </c>
      <c r="P19" s="391">
        <v>1401510879637.3311</v>
      </c>
      <c r="Q19" s="391">
        <v>1415794312224.8701</v>
      </c>
      <c r="R19" s="391">
        <v>1430197356312.083</v>
      </c>
      <c r="S19" s="391">
        <v>1444995774570.908</v>
      </c>
      <c r="T19" s="391">
        <v>1464068111562.697</v>
      </c>
      <c r="U19" s="391">
        <v>1483203505589.4761</v>
      </c>
      <c r="V19" s="391">
        <v>1500506487235.2251</v>
      </c>
      <c r="W19" s="391">
        <v>1520038508222.3921</v>
      </c>
      <c r="X19" s="391">
        <v>1544539149146.3589</v>
      </c>
      <c r="Y19" s="391">
        <v>1572727433485.0649</v>
      </c>
      <c r="Z19" s="391">
        <v>1595827486387.2971</v>
      </c>
      <c r="AA19" s="391">
        <v>1614865013748.134</v>
      </c>
      <c r="AB19" s="391">
        <v>1634998164548.9951</v>
      </c>
      <c r="AC19" s="391">
        <v>1651194575767.094</v>
      </c>
      <c r="AD19" s="391">
        <v>1672270569434.082</v>
      </c>
      <c r="AE19" s="391">
        <v>1696906153606.0601</v>
      </c>
      <c r="AF19" s="391">
        <v>1726111941056.2009</v>
      </c>
    </row>
    <row r="20" spans="1:33" ht="14.1" customHeight="1" x14ac:dyDescent="0.2">
      <c r="A20" s="391" t="s">
        <v>70</v>
      </c>
      <c r="B20" s="391">
        <v>650247357560.29907</v>
      </c>
      <c r="C20" s="392">
        <v>636122547422.3252</v>
      </c>
      <c r="D20" s="392">
        <v>672077635592.89465</v>
      </c>
      <c r="E20" s="392">
        <v>686619468409.552</v>
      </c>
      <c r="F20" s="392">
        <v>696419166476.9115</v>
      </c>
      <c r="G20" s="392">
        <v>718609667253.86462</v>
      </c>
      <c r="H20" s="392">
        <v>733922167817.2533</v>
      </c>
      <c r="I20" s="392">
        <v>746090948960.25366</v>
      </c>
      <c r="J20" s="392">
        <v>753055498598.56177</v>
      </c>
      <c r="K20" s="392">
        <v>760036982254.60095</v>
      </c>
      <c r="L20" s="392">
        <v>769025816775.17188</v>
      </c>
      <c r="M20" s="392">
        <v>779611217277.96899</v>
      </c>
      <c r="N20" s="392">
        <v>784392998021.5531</v>
      </c>
      <c r="O20" s="392">
        <v>788891988666.20215</v>
      </c>
      <c r="P20" s="392">
        <v>797498958087.99548</v>
      </c>
      <c r="Q20" s="392">
        <v>805386491664.39832</v>
      </c>
      <c r="R20" s="392">
        <v>813093728933.95447</v>
      </c>
      <c r="S20" s="392">
        <v>820068494963.125</v>
      </c>
      <c r="T20" s="392">
        <v>829314958471.27954</v>
      </c>
      <c r="U20" s="392">
        <v>837600141570.30725</v>
      </c>
      <c r="V20" s="392">
        <v>844605346846.22595</v>
      </c>
      <c r="W20" s="392">
        <v>855596713933.48535</v>
      </c>
      <c r="X20" s="392">
        <v>869288167163.15808</v>
      </c>
      <c r="Y20" s="392">
        <v>884755652975.01392</v>
      </c>
      <c r="Z20" s="392">
        <v>896525245139.23206</v>
      </c>
      <c r="AA20" s="392">
        <v>905399909992.44336</v>
      </c>
      <c r="AB20" s="392">
        <v>915818589392.69055</v>
      </c>
      <c r="AC20" s="392">
        <v>925310706119.10046</v>
      </c>
      <c r="AD20" s="392">
        <v>937108598285.79602</v>
      </c>
      <c r="AE20" s="392">
        <v>950503606240.48853</v>
      </c>
      <c r="AF20" s="392">
        <v>963395092074.09656</v>
      </c>
      <c r="AG20" s="392"/>
    </row>
    <row r="21" spans="1:33" ht="14.1" customHeight="1" x14ac:dyDescent="0.2">
      <c r="A21" s="391" t="s">
        <v>71</v>
      </c>
      <c r="B21" s="391">
        <v>281757974999.95453</v>
      </c>
      <c r="C21" s="391">
        <v>284304617056.52002</v>
      </c>
      <c r="D21" s="391">
        <v>294367659318.36353</v>
      </c>
      <c r="E21" s="391">
        <v>303284056824.25488</v>
      </c>
      <c r="F21" s="391">
        <v>308007373604.91321</v>
      </c>
      <c r="G21" s="391">
        <v>314543779646.35248</v>
      </c>
      <c r="H21" s="391">
        <v>321781538947.28571</v>
      </c>
      <c r="I21" s="391">
        <v>329444169620.58118</v>
      </c>
      <c r="J21" s="391">
        <v>332881076621.29077</v>
      </c>
      <c r="K21" s="391">
        <v>332271576775.84662</v>
      </c>
      <c r="L21" s="391">
        <v>332107282530.47711</v>
      </c>
      <c r="M21" s="391">
        <v>334502524085.33228</v>
      </c>
      <c r="N21" s="391">
        <v>338204082487.45343</v>
      </c>
      <c r="O21" s="391">
        <v>342091506734.88733</v>
      </c>
      <c r="P21" s="391">
        <v>347417876489.15997</v>
      </c>
      <c r="Q21" s="391">
        <v>351976297749.76221</v>
      </c>
      <c r="R21" s="391">
        <v>356666316913.33221</v>
      </c>
      <c r="S21" s="391">
        <v>360879889729.90192</v>
      </c>
      <c r="T21" s="391">
        <v>365349183045.49591</v>
      </c>
      <c r="U21" s="391">
        <v>370718417416.78851</v>
      </c>
      <c r="V21" s="391">
        <v>375202765814.77942</v>
      </c>
      <c r="W21" s="391">
        <v>380061615481.39099</v>
      </c>
      <c r="X21" s="391">
        <v>385396310220.31671</v>
      </c>
      <c r="Y21" s="391">
        <v>390638654739.08112</v>
      </c>
      <c r="Z21" s="391">
        <v>396078911490.59967</v>
      </c>
      <c r="AA21" s="391">
        <v>400022377324.6272</v>
      </c>
      <c r="AB21" s="391">
        <v>403094456846.74652</v>
      </c>
      <c r="AC21" s="391">
        <v>405968837716.30908</v>
      </c>
      <c r="AD21" s="391">
        <v>408610450993.50232</v>
      </c>
      <c r="AE21" s="391">
        <v>411810195757.12738</v>
      </c>
      <c r="AF21" s="391">
        <v>413978053333.50348</v>
      </c>
    </row>
    <row r="22" spans="1:33" ht="14.1" customHeight="1" x14ac:dyDescent="0.2">
      <c r="A22" s="391" t="s">
        <v>72</v>
      </c>
      <c r="B22" s="391">
        <v>2914035985446.8301</v>
      </c>
      <c r="C22" s="391">
        <v>2940374216316.374</v>
      </c>
      <c r="D22" s="391">
        <v>3044449592617.9282</v>
      </c>
      <c r="E22" s="391">
        <v>3136665982208.0371</v>
      </c>
      <c r="F22" s="391">
        <v>3185516117042.749</v>
      </c>
      <c r="G22" s="391">
        <v>3253117832381.061</v>
      </c>
      <c r="H22" s="391">
        <v>3327973179623.4072</v>
      </c>
      <c r="I22" s="391">
        <v>3407222689864.1558</v>
      </c>
      <c r="J22" s="391">
        <v>3442768340980.876</v>
      </c>
      <c r="K22" s="391">
        <v>3436464688057.6582</v>
      </c>
      <c r="L22" s="391">
        <v>3434765501572.4878</v>
      </c>
      <c r="M22" s="391">
        <v>3459537897401.521</v>
      </c>
      <c r="N22" s="391">
        <v>3497820662551.3481</v>
      </c>
      <c r="O22" s="391">
        <v>3538025714946.8398</v>
      </c>
      <c r="P22" s="391">
        <v>3593112826982.4399</v>
      </c>
      <c r="Q22" s="391">
        <v>3640257556746.4258</v>
      </c>
      <c r="R22" s="391">
        <v>3688763316397.3481</v>
      </c>
      <c r="S22" s="391">
        <v>3732341507271.2231</v>
      </c>
      <c r="T22" s="391">
        <v>3778564445774.2422</v>
      </c>
      <c r="U22" s="391">
        <v>3834094878132.8901</v>
      </c>
      <c r="V22" s="391">
        <v>3880473521374.5869</v>
      </c>
      <c r="W22" s="391">
        <v>3930725383017.1372</v>
      </c>
      <c r="X22" s="391">
        <v>3985898594851.1792</v>
      </c>
      <c r="Y22" s="391">
        <v>4040116689568.0801</v>
      </c>
      <c r="Z22" s="391">
        <v>4096381659331.5732</v>
      </c>
      <c r="AA22" s="391">
        <v>4137166312712.6812</v>
      </c>
      <c r="AB22" s="391">
        <v>4168938795027.019</v>
      </c>
      <c r="AC22" s="391">
        <v>4198666611213.187</v>
      </c>
      <c r="AD22" s="391">
        <v>4225987066470.4922</v>
      </c>
      <c r="AE22" s="391">
        <v>4259079905760.8442</v>
      </c>
      <c r="AF22" s="391">
        <v>4281500619811.207</v>
      </c>
    </row>
    <row r="23" spans="1:33" ht="14.1" customHeight="1" x14ac:dyDescent="0.2">
      <c r="A23" s="391" t="s">
        <v>73</v>
      </c>
      <c r="B23" s="391">
        <v>3117874470390.3828</v>
      </c>
      <c r="C23" s="391">
        <v>3086306369624.8901</v>
      </c>
      <c r="D23" s="391">
        <v>3227054461251.9839</v>
      </c>
      <c r="E23" s="391">
        <v>3295261120957.8682</v>
      </c>
      <c r="F23" s="391">
        <v>3333691786932.229</v>
      </c>
      <c r="G23" s="391">
        <v>3381470244722.8589</v>
      </c>
      <c r="H23" s="391">
        <v>3423792600946.4419</v>
      </c>
      <c r="I23" s="391">
        <v>3467401409818.314</v>
      </c>
      <c r="J23" s="391">
        <v>3496773535425.8408</v>
      </c>
      <c r="K23" s="391">
        <v>3526587474242.2051</v>
      </c>
      <c r="L23" s="391">
        <v>3562804217604.8311</v>
      </c>
      <c r="M23" s="391">
        <v>3599879195435.0889</v>
      </c>
      <c r="N23" s="391">
        <v>3621543334974.2598</v>
      </c>
      <c r="O23" s="391">
        <v>3638137806160.937</v>
      </c>
      <c r="P23" s="391">
        <v>3662266662132.1108</v>
      </c>
      <c r="Q23" s="391">
        <v>3689976413236.6558</v>
      </c>
      <c r="R23" s="391">
        <v>3719005965980.1318</v>
      </c>
      <c r="S23" s="391">
        <v>3744858214436.1558</v>
      </c>
      <c r="T23" s="391">
        <v>3777878428897.9292</v>
      </c>
      <c r="U23" s="391">
        <v>3812913068595.5781</v>
      </c>
      <c r="V23" s="391">
        <v>3848247983646.8501</v>
      </c>
      <c r="W23" s="391">
        <v>3891526529120.856</v>
      </c>
      <c r="X23" s="391">
        <v>3940305019707.6812</v>
      </c>
      <c r="Y23" s="391">
        <v>3994667058948.9912</v>
      </c>
      <c r="Z23" s="391">
        <v>4045119720960.6558</v>
      </c>
      <c r="AA23" s="391">
        <v>4092775857107.1069</v>
      </c>
      <c r="AB23" s="391">
        <v>4141046391059.9678</v>
      </c>
      <c r="AC23" s="391">
        <v>4181786119636.2451</v>
      </c>
      <c r="AD23" s="391">
        <v>4225533651570.7222</v>
      </c>
      <c r="AE23" s="391">
        <v>4272670807179.021</v>
      </c>
      <c r="AF23" s="391">
        <v>4317789420392.105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16875121986259.67</v>
      </c>
      <c r="C25" s="391">
        <v>16692566887175.039</v>
      </c>
      <c r="D25" s="391">
        <v>17362058468377.109</v>
      </c>
      <c r="E25" s="391">
        <v>17762581428548.551</v>
      </c>
      <c r="F25" s="391">
        <v>18086743557292.648</v>
      </c>
      <c r="G25" s="391">
        <v>18467370223585.93</v>
      </c>
      <c r="H25" s="391">
        <v>18709575688249.449</v>
      </c>
      <c r="I25" s="391">
        <v>18895393647475.051</v>
      </c>
      <c r="J25" s="391">
        <v>19026485793948.352</v>
      </c>
      <c r="K25" s="391">
        <v>19159580775314.262</v>
      </c>
      <c r="L25" s="391">
        <v>19338240250486.898</v>
      </c>
      <c r="M25" s="391">
        <v>19510418023726.879</v>
      </c>
      <c r="N25" s="391">
        <v>19607021793533.039</v>
      </c>
      <c r="O25" s="391">
        <v>19699020143544.949</v>
      </c>
      <c r="P25" s="391">
        <v>19837743971326.059</v>
      </c>
      <c r="Q25" s="391">
        <v>19956021275862.891</v>
      </c>
      <c r="R25" s="391">
        <v>20062870316465.84</v>
      </c>
      <c r="S25" s="391">
        <v>20168189719431.02</v>
      </c>
      <c r="T25" s="391">
        <v>20302973904950.859</v>
      </c>
      <c r="U25" s="391">
        <v>20431595521570.371</v>
      </c>
      <c r="V25" s="391">
        <v>20510608458542.32</v>
      </c>
      <c r="W25" s="391">
        <v>20645986891777.539</v>
      </c>
      <c r="X25" s="391">
        <v>20848366754922.75</v>
      </c>
      <c r="Y25" s="391">
        <v>21059247661774.199</v>
      </c>
      <c r="Z25" s="391">
        <v>21212106881970.41</v>
      </c>
      <c r="AA25" s="391">
        <v>21355678230466.859</v>
      </c>
      <c r="AB25" s="391">
        <v>21499596223463.949</v>
      </c>
      <c r="AC25" s="391">
        <v>21630985493794.949</v>
      </c>
      <c r="AD25" s="391">
        <v>21773863553290.109</v>
      </c>
      <c r="AE25" s="391">
        <v>21939190970922.16</v>
      </c>
      <c r="AF25" s="391">
        <v>22114384001088.371</v>
      </c>
    </row>
    <row r="26" spans="1:33" ht="14.1" customHeight="1" x14ac:dyDescent="0.2">
      <c r="A26" s="391" t="s">
        <v>76</v>
      </c>
      <c r="B26" s="391">
        <v>17847243046357.352</v>
      </c>
      <c r="C26" s="391">
        <v>17233979769294.52</v>
      </c>
      <c r="D26" s="391">
        <v>17653341960795.57</v>
      </c>
      <c r="E26" s="391">
        <v>18299296223875.379</v>
      </c>
      <c r="F26" s="391">
        <v>18906635363685.66</v>
      </c>
      <c r="G26" s="391">
        <v>19542121988687.238</v>
      </c>
      <c r="H26" s="391">
        <v>20089657858791.051</v>
      </c>
      <c r="I26" s="391">
        <v>20526834276114.48</v>
      </c>
      <c r="J26" s="391">
        <v>20826204334123.012</v>
      </c>
      <c r="K26" s="391">
        <v>21119276465825.57</v>
      </c>
      <c r="L26" s="391">
        <v>21444974159428.02</v>
      </c>
      <c r="M26" s="391">
        <v>21840099418570.699</v>
      </c>
      <c r="N26" s="391">
        <v>22161967208631.27</v>
      </c>
      <c r="O26" s="391">
        <v>22452005779586.359</v>
      </c>
      <c r="P26" s="391">
        <v>22767037025230.359</v>
      </c>
      <c r="Q26" s="391">
        <v>23110118116363.109</v>
      </c>
      <c r="R26" s="391">
        <v>23365588481483.141</v>
      </c>
      <c r="S26" s="391">
        <v>23591820444599.57</v>
      </c>
      <c r="T26" s="391">
        <v>23893998443929.879</v>
      </c>
      <c r="U26" s="391">
        <v>24196592267033.012</v>
      </c>
      <c r="V26" s="391">
        <v>24558013073144.379</v>
      </c>
      <c r="W26" s="391">
        <v>24959889042027.25</v>
      </c>
      <c r="X26" s="391">
        <v>25353775325057.262</v>
      </c>
      <c r="Y26" s="391">
        <v>25819602651258.738</v>
      </c>
      <c r="Z26" s="391">
        <v>26323838126625.801</v>
      </c>
      <c r="AA26" s="391">
        <v>26817339854352.422</v>
      </c>
      <c r="AB26" s="391">
        <v>27292342113101.199</v>
      </c>
      <c r="AC26" s="391">
        <v>27743907092106.449</v>
      </c>
      <c r="AD26" s="391">
        <v>28237297720194.109</v>
      </c>
      <c r="AE26" s="391">
        <v>28773162170530.879</v>
      </c>
      <c r="AF26" s="391">
        <v>29338347327072.52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2548372267490.5332</v>
      </c>
      <c r="C6" s="391">
        <v>2586492901232.7241</v>
      </c>
      <c r="D6" s="391">
        <v>2623986975081.999</v>
      </c>
      <c r="E6" s="391">
        <v>2659374399259.1582</v>
      </c>
      <c r="F6" s="391">
        <v>2676744471917.52</v>
      </c>
      <c r="G6" s="391">
        <v>2694357998167.7129</v>
      </c>
      <c r="H6" s="391">
        <v>2712010512707.063</v>
      </c>
      <c r="I6" s="391">
        <v>2729950666039.6982</v>
      </c>
      <c r="J6" s="391">
        <v>2739005221148.1689</v>
      </c>
      <c r="K6" s="391">
        <v>2748337639360.2769</v>
      </c>
      <c r="L6" s="391">
        <v>2757567721898.5571</v>
      </c>
      <c r="M6" s="391">
        <v>2766909045832.6162</v>
      </c>
      <c r="N6" s="391">
        <v>2767585880700.8638</v>
      </c>
      <c r="O6" s="391">
        <v>2769045045467.561</v>
      </c>
      <c r="P6" s="391">
        <v>2771056342101.3101</v>
      </c>
      <c r="Q6" s="391">
        <v>2773077757833.0088</v>
      </c>
      <c r="R6" s="391">
        <v>2775345282847.4038</v>
      </c>
      <c r="S6" s="391">
        <v>2777640738403.6499</v>
      </c>
      <c r="T6" s="391">
        <v>2779921175570.1802</v>
      </c>
      <c r="U6" s="391">
        <v>2782258229318.6738</v>
      </c>
      <c r="V6" s="391">
        <v>2784758745418.6519</v>
      </c>
      <c r="W6" s="391">
        <v>2787387123876.1992</v>
      </c>
      <c r="X6" s="391">
        <v>2790154903210.2432</v>
      </c>
      <c r="Y6" s="391">
        <v>2792976277133.1982</v>
      </c>
      <c r="Z6" s="391">
        <v>2795842729119.188</v>
      </c>
      <c r="AA6" s="391">
        <v>2798784112796.5532</v>
      </c>
      <c r="AB6" s="391">
        <v>2801775634085.9282</v>
      </c>
      <c r="AC6" s="391">
        <v>2804880686159.7568</v>
      </c>
      <c r="AD6" s="391">
        <v>2808124406505.708</v>
      </c>
      <c r="AE6" s="391">
        <v>2811449010953.5898</v>
      </c>
      <c r="AF6" s="391">
        <v>2814833185294.8291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0</v>
      </c>
      <c r="C10" s="391">
        <v>0</v>
      </c>
      <c r="D10" s="391">
        <v>0</v>
      </c>
      <c r="E10" s="391">
        <v>0</v>
      </c>
      <c r="F10" s="391">
        <v>0</v>
      </c>
      <c r="G10" s="391">
        <v>0</v>
      </c>
      <c r="H10" s="391">
        <v>0</v>
      </c>
      <c r="I10" s="391">
        <v>0</v>
      </c>
      <c r="J10" s="391">
        <v>0</v>
      </c>
      <c r="K10" s="391">
        <v>0</v>
      </c>
      <c r="L10" s="391">
        <v>0</v>
      </c>
      <c r="M10" s="391">
        <v>0</v>
      </c>
      <c r="N10" s="391">
        <v>0</v>
      </c>
      <c r="O10" s="391">
        <v>0</v>
      </c>
      <c r="P10" s="391">
        <v>0</v>
      </c>
      <c r="Q10" s="391">
        <v>0</v>
      </c>
      <c r="R10" s="391">
        <v>0</v>
      </c>
      <c r="S10" s="391">
        <v>0</v>
      </c>
      <c r="T10" s="391">
        <v>0</v>
      </c>
      <c r="U10" s="391">
        <v>0</v>
      </c>
      <c r="V10" s="391">
        <v>0</v>
      </c>
      <c r="W10" s="391">
        <v>0</v>
      </c>
      <c r="X10" s="391">
        <v>0</v>
      </c>
      <c r="Y10" s="391">
        <v>0</v>
      </c>
      <c r="Z10" s="391">
        <v>0</v>
      </c>
      <c r="AA10" s="391">
        <v>0</v>
      </c>
      <c r="AB10" s="391">
        <v>0</v>
      </c>
      <c r="AC10" s="391">
        <v>0</v>
      </c>
      <c r="AD10" s="391">
        <v>0</v>
      </c>
      <c r="AE10" s="391">
        <v>0</v>
      </c>
      <c r="AF10" s="391">
        <v>0</v>
      </c>
    </row>
    <row r="11" spans="1:35" ht="14.1" customHeight="1" x14ac:dyDescent="0.2">
      <c r="A11" s="391" t="s">
        <v>61</v>
      </c>
      <c r="B11" s="391">
        <v>7197968388873.5303</v>
      </c>
      <c r="C11" s="391">
        <v>7263427905511.8086</v>
      </c>
      <c r="D11" s="391">
        <v>7411579986066.3496</v>
      </c>
      <c r="E11" s="391">
        <v>7524203978973.2188</v>
      </c>
      <c r="F11" s="391">
        <v>7608617151442.9971</v>
      </c>
      <c r="G11" s="391">
        <v>7692717268121.2832</v>
      </c>
      <c r="H11" s="391">
        <v>7759041208191.4727</v>
      </c>
      <c r="I11" s="391">
        <v>7821098003099.9473</v>
      </c>
      <c r="J11" s="391">
        <v>7862754345100.3682</v>
      </c>
      <c r="K11" s="391">
        <v>7901449089440.8105</v>
      </c>
      <c r="L11" s="391">
        <v>7948345146581.0059</v>
      </c>
      <c r="M11" s="391">
        <v>7991329953564.5488</v>
      </c>
      <c r="N11" s="391">
        <v>7999042509882.1787</v>
      </c>
      <c r="O11" s="391">
        <v>8010540794464.9414</v>
      </c>
      <c r="P11" s="391">
        <v>8024984349874.5361</v>
      </c>
      <c r="Q11" s="391">
        <v>8048811041143.623</v>
      </c>
      <c r="R11" s="391">
        <v>8055410526845.6689</v>
      </c>
      <c r="S11" s="391">
        <v>8067510957017.8076</v>
      </c>
      <c r="T11" s="391">
        <v>8078226901696.7637</v>
      </c>
      <c r="U11" s="391">
        <v>8076277867266.6816</v>
      </c>
      <c r="V11" s="391">
        <v>8073217559670.5371</v>
      </c>
      <c r="W11" s="391">
        <v>8073595773007.1465</v>
      </c>
      <c r="X11" s="391">
        <v>8088089207640.9355</v>
      </c>
      <c r="Y11" s="391">
        <v>8093867708274.4844</v>
      </c>
      <c r="Z11" s="391">
        <v>8091871191219.5674</v>
      </c>
      <c r="AA11" s="391">
        <v>8094147661037.3057</v>
      </c>
      <c r="AB11" s="391">
        <v>8096199000302.5986</v>
      </c>
      <c r="AC11" s="391">
        <v>8092788339837.4131</v>
      </c>
      <c r="AD11" s="391">
        <v>8090589010561.5977</v>
      </c>
      <c r="AE11" s="391">
        <v>8107004068520.2822</v>
      </c>
      <c r="AF11" s="391">
        <v>8112402558367.7012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19760089679316.922</v>
      </c>
      <c r="C14" s="391">
        <v>19196664399382.09</v>
      </c>
      <c r="D14" s="391">
        <v>19084788750796.93</v>
      </c>
      <c r="E14" s="391">
        <v>18665001441409.621</v>
      </c>
      <c r="F14" s="391">
        <v>17958215189036.398</v>
      </c>
      <c r="G14" s="391">
        <v>17251354891462.25</v>
      </c>
      <c r="H14" s="391">
        <v>16485254980269.311</v>
      </c>
      <c r="I14" s="391">
        <v>15677374393064.51</v>
      </c>
      <c r="J14" s="391">
        <v>14796694329125.789</v>
      </c>
      <c r="K14" s="391">
        <v>13920418356083.77</v>
      </c>
      <c r="L14" s="391">
        <v>13064360559431.051</v>
      </c>
      <c r="M14" s="391">
        <v>12251488507222.801</v>
      </c>
      <c r="N14" s="391">
        <v>11409292253527.98</v>
      </c>
      <c r="O14" s="391">
        <v>10604563127266.539</v>
      </c>
      <c r="P14" s="391">
        <v>9719084576231.416</v>
      </c>
      <c r="Q14" s="391">
        <v>9471851614792.3242</v>
      </c>
      <c r="R14" s="391">
        <v>9239194304086.4629</v>
      </c>
      <c r="S14" s="391">
        <v>9017651958134.5254</v>
      </c>
      <c r="T14" s="391">
        <v>8832077164441.6016</v>
      </c>
      <c r="U14" s="391">
        <v>8662197267765.8965</v>
      </c>
      <c r="V14" s="391">
        <v>8540069108373.2529</v>
      </c>
      <c r="W14" s="391">
        <v>8441418904595.0986</v>
      </c>
      <c r="X14" s="391">
        <v>8338122396430.5459</v>
      </c>
      <c r="Y14" s="391">
        <v>8253440902930.4385</v>
      </c>
      <c r="Z14" s="391">
        <v>8182643971621.666</v>
      </c>
      <c r="AA14" s="391">
        <v>8117386490956.9902</v>
      </c>
      <c r="AB14" s="391">
        <v>8055270624119.1406</v>
      </c>
      <c r="AC14" s="391">
        <v>7996193040326.8721</v>
      </c>
      <c r="AD14" s="391">
        <v>7949533949324.707</v>
      </c>
      <c r="AE14" s="391">
        <v>7913680598040.5068</v>
      </c>
      <c r="AF14" s="391">
        <v>7889487127919.7402</v>
      </c>
    </row>
    <row r="15" spans="1:35" ht="14.1" customHeight="1" x14ac:dyDescent="0.2">
      <c r="A15" s="391" t="s">
        <v>65</v>
      </c>
      <c r="B15" s="391">
        <v>149189595812.71921</v>
      </c>
      <c r="C15" s="392">
        <v>123662706435.13251</v>
      </c>
      <c r="D15" s="392">
        <v>128247439034.9514</v>
      </c>
      <c r="E15" s="392">
        <v>153580410762.073</v>
      </c>
      <c r="F15" s="392">
        <v>152979136222.33679</v>
      </c>
      <c r="G15" s="392">
        <v>144460016223.34811</v>
      </c>
      <c r="H15" s="392">
        <v>143734376614.8476</v>
      </c>
      <c r="I15" s="392">
        <v>140311907536.19809</v>
      </c>
      <c r="J15" s="392">
        <v>134422506990.12421</v>
      </c>
      <c r="K15" s="392">
        <v>129107087373.7536</v>
      </c>
      <c r="L15" s="392">
        <v>129147618677.87199</v>
      </c>
      <c r="M15" s="392">
        <v>129055646134.5219</v>
      </c>
      <c r="N15" s="392">
        <v>127258103617.0024</v>
      </c>
      <c r="O15" s="392">
        <v>124998701077.4135</v>
      </c>
      <c r="P15" s="392">
        <v>125077998163.31599</v>
      </c>
      <c r="Q15" s="392">
        <v>125380840784.67641</v>
      </c>
      <c r="R15" s="392">
        <v>124145919968.8927</v>
      </c>
      <c r="S15" s="392">
        <v>124147952646.7155</v>
      </c>
      <c r="T15" s="392">
        <v>125151906527.5351</v>
      </c>
      <c r="U15" s="392">
        <v>125466806828.6685</v>
      </c>
      <c r="V15" s="392">
        <v>123303384164.75771</v>
      </c>
      <c r="W15" s="392">
        <v>123620364307.05231</v>
      </c>
      <c r="X15" s="392">
        <v>126519953312.45329</v>
      </c>
      <c r="Y15" s="392">
        <v>128606594061.6463</v>
      </c>
      <c r="Z15" s="392">
        <v>127423314929.2821</v>
      </c>
      <c r="AA15" s="392">
        <v>127104257738.39259</v>
      </c>
      <c r="AB15" s="392">
        <v>126639146238.548</v>
      </c>
      <c r="AC15" s="392">
        <v>125912024398.028</v>
      </c>
      <c r="AD15" s="392">
        <v>126518154279.326</v>
      </c>
      <c r="AE15" s="392">
        <v>125976118133.60831</v>
      </c>
      <c r="AF15" s="392">
        <v>127857316932.68491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100463732840651.8</v>
      </c>
      <c r="C2" s="392">
        <v>108350101621633.91</v>
      </c>
      <c r="D2" s="392">
        <v>109501011552405.91</v>
      </c>
      <c r="E2" s="392">
        <v>109291985715841.8</v>
      </c>
      <c r="F2" s="392">
        <v>109917165191127.7</v>
      </c>
      <c r="G2" s="392">
        <v>110610887299590.3</v>
      </c>
      <c r="H2" s="392">
        <v>111143520582283.3</v>
      </c>
      <c r="I2" s="392">
        <v>111593016478152.8</v>
      </c>
      <c r="J2" s="392">
        <v>112363316522097.91</v>
      </c>
      <c r="K2" s="392">
        <v>113217245732608.8</v>
      </c>
      <c r="L2" s="392">
        <v>113885168594749.59</v>
      </c>
      <c r="M2" s="392">
        <v>114510160774108.59</v>
      </c>
      <c r="N2" s="392">
        <v>115802958627719.7</v>
      </c>
      <c r="O2" s="392">
        <v>116920736625458.59</v>
      </c>
      <c r="P2" s="392">
        <v>118188531496305.8</v>
      </c>
      <c r="Q2" s="392">
        <v>119445246226691.59</v>
      </c>
      <c r="R2" s="392">
        <v>120686242427869.41</v>
      </c>
      <c r="S2" s="392">
        <v>121950156793215.09</v>
      </c>
      <c r="T2" s="392">
        <v>123217428668332.09</v>
      </c>
      <c r="U2" s="392">
        <v>124480999146074.3</v>
      </c>
      <c r="V2" s="392">
        <v>125705168394607.91</v>
      </c>
      <c r="W2" s="392">
        <v>126931070386333.91</v>
      </c>
      <c r="X2" s="392">
        <v>128210367581084.3</v>
      </c>
      <c r="Y2" s="392">
        <v>129496168959525.09</v>
      </c>
      <c r="Z2" s="392">
        <v>130816452746275</v>
      </c>
      <c r="AA2" s="392">
        <v>132163207178953.7</v>
      </c>
      <c r="AB2" s="392">
        <v>133511593542536.2</v>
      </c>
      <c r="AC2" s="392">
        <v>134867538780807.3</v>
      </c>
      <c r="AD2" s="392">
        <v>136256123148894</v>
      </c>
      <c r="AE2" s="392">
        <v>137657232804156.59</v>
      </c>
      <c r="AF2" s="392">
        <v>139084391433643.7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135809265415187.5</v>
      </c>
      <c r="C4" s="391">
        <v>131761122853218.5</v>
      </c>
      <c r="D4" s="391">
        <v>136700314305543.3</v>
      </c>
      <c r="E4" s="391">
        <v>140484379203207.41</v>
      </c>
      <c r="F4" s="391">
        <v>141608171233643.91</v>
      </c>
      <c r="G4" s="391">
        <v>144782441426247.69</v>
      </c>
      <c r="H4" s="391">
        <v>146562712940863.69</v>
      </c>
      <c r="I4" s="391">
        <v>147196913513106.5</v>
      </c>
      <c r="J4" s="391">
        <v>148251940029948.91</v>
      </c>
      <c r="K4" s="391">
        <v>149283513383230.59</v>
      </c>
      <c r="L4" s="391">
        <v>151167827475017</v>
      </c>
      <c r="M4" s="391">
        <v>152701752601571.5</v>
      </c>
      <c r="N4" s="391">
        <v>153911886562507</v>
      </c>
      <c r="O4" s="391">
        <v>156108245467599.19</v>
      </c>
      <c r="P4" s="391">
        <v>157620122200729.5</v>
      </c>
      <c r="Q4" s="391">
        <v>157725378688622.81</v>
      </c>
      <c r="R4" s="391">
        <v>157781327998497</v>
      </c>
      <c r="S4" s="391">
        <v>158346701798001.81</v>
      </c>
      <c r="T4" s="391">
        <v>158825101600118.59</v>
      </c>
      <c r="U4" s="391">
        <v>159953718584858.19</v>
      </c>
      <c r="V4" s="391">
        <v>161195801254902.5</v>
      </c>
      <c r="W4" s="391">
        <v>162089229337094.69</v>
      </c>
      <c r="X4" s="391">
        <v>163830362455508.81</v>
      </c>
      <c r="Y4" s="391">
        <v>166358374057334.19</v>
      </c>
      <c r="Z4" s="391">
        <v>167675302476576.59</v>
      </c>
      <c r="AA4" s="391">
        <v>167743189175227.19</v>
      </c>
      <c r="AB4" s="391">
        <v>169043845206508.09</v>
      </c>
      <c r="AC4" s="391">
        <v>169640805707810.91</v>
      </c>
      <c r="AD4" s="391">
        <v>170403715931507.69</v>
      </c>
      <c r="AE4" s="391">
        <v>170572774289878.81</v>
      </c>
      <c r="AF4" s="391">
        <v>170820464247949.41</v>
      </c>
    </row>
    <row r="5" spans="1:35" ht="14.1" customHeight="1" x14ac:dyDescent="0.2">
      <c r="A5" s="391" t="s">
        <v>55</v>
      </c>
      <c r="B5" s="391">
        <v>6158150799797.2207</v>
      </c>
      <c r="C5" s="391">
        <v>5974591362379.8184</v>
      </c>
      <c r="D5" s="391">
        <v>6198554622172.8721</v>
      </c>
      <c r="E5" s="391">
        <v>6370139691901.3232</v>
      </c>
      <c r="F5" s="391">
        <v>6421097045730.4727</v>
      </c>
      <c r="G5" s="391">
        <v>6565031514896.4434</v>
      </c>
      <c r="H5" s="391">
        <v>6645756349229.8945</v>
      </c>
      <c r="I5" s="391">
        <v>6674513612213.752</v>
      </c>
      <c r="J5" s="391">
        <v>6722352854762.0254</v>
      </c>
      <c r="K5" s="391">
        <v>6769128634390.4678</v>
      </c>
      <c r="L5" s="391">
        <v>6854571187193.6865</v>
      </c>
      <c r="M5" s="391">
        <v>6924125662847.7773</v>
      </c>
      <c r="N5" s="391">
        <v>6978998115007.9023</v>
      </c>
      <c r="O5" s="391">
        <v>7078590063367.875</v>
      </c>
      <c r="P5" s="391">
        <v>7147144774159.208</v>
      </c>
      <c r="Q5" s="391">
        <v>7151917536335.0605</v>
      </c>
      <c r="R5" s="391">
        <v>7154454508214.6797</v>
      </c>
      <c r="S5" s="391">
        <v>7180090882176.0654</v>
      </c>
      <c r="T5" s="391">
        <v>7201783497293.4619</v>
      </c>
      <c r="U5" s="391">
        <v>7252959634400.0986</v>
      </c>
      <c r="V5" s="391">
        <v>7309280772465.0439</v>
      </c>
      <c r="W5" s="391">
        <v>7349792477186.3164</v>
      </c>
      <c r="X5" s="391">
        <v>7428742615624.4893</v>
      </c>
      <c r="Y5" s="391">
        <v>7543373061640.7021</v>
      </c>
      <c r="Z5" s="391">
        <v>7603088013882.291</v>
      </c>
      <c r="AA5" s="391">
        <v>7606166276078.2666</v>
      </c>
      <c r="AB5" s="391">
        <v>7665143371306.6904</v>
      </c>
      <c r="AC5" s="391">
        <v>7692212016272.1641</v>
      </c>
      <c r="AD5" s="391">
        <v>7726805504351.7051</v>
      </c>
      <c r="AE5" s="391">
        <v>7734471305809.6006</v>
      </c>
      <c r="AF5" s="391">
        <v>7745702587480.4893</v>
      </c>
    </row>
    <row r="6" spans="1:35" ht="14.1" customHeight="1" x14ac:dyDescent="0.2">
      <c r="A6" s="391" t="s">
        <v>56</v>
      </c>
      <c r="B6" s="391">
        <v>200634724845612.59</v>
      </c>
      <c r="C6" s="391">
        <v>202939469547943.09</v>
      </c>
      <c r="D6" s="391">
        <v>210260317428667.41</v>
      </c>
      <c r="E6" s="391">
        <v>217606244046394</v>
      </c>
      <c r="F6" s="391">
        <v>222860718724244</v>
      </c>
      <c r="G6" s="391">
        <v>225671846506743.81</v>
      </c>
      <c r="H6" s="391">
        <v>227571245020444.5</v>
      </c>
      <c r="I6" s="391">
        <v>229026834375641.09</v>
      </c>
      <c r="J6" s="391">
        <v>230598131195879.81</v>
      </c>
      <c r="K6" s="391">
        <v>231967494466674.81</v>
      </c>
      <c r="L6" s="391">
        <v>231510036189542.81</v>
      </c>
      <c r="M6" s="391">
        <v>232274973447889.19</v>
      </c>
      <c r="N6" s="391">
        <v>233210882919656.59</v>
      </c>
      <c r="O6" s="391">
        <v>234450942987898</v>
      </c>
      <c r="P6" s="391">
        <v>236256895116256</v>
      </c>
      <c r="Q6" s="391">
        <v>238098704061824.91</v>
      </c>
      <c r="R6" s="391">
        <v>240113370007041.31</v>
      </c>
      <c r="S6" s="391">
        <v>241990349317519.69</v>
      </c>
      <c r="T6" s="391">
        <v>243941226271444.59</v>
      </c>
      <c r="U6" s="391">
        <v>245995465225208.81</v>
      </c>
      <c r="V6" s="391">
        <v>248379901874754.31</v>
      </c>
      <c r="W6" s="391">
        <v>250558002331218</v>
      </c>
      <c r="X6" s="391">
        <v>252854223079182.19</v>
      </c>
      <c r="Y6" s="391">
        <v>255219762524997.5</v>
      </c>
      <c r="Z6" s="391">
        <v>257654391851229.91</v>
      </c>
      <c r="AA6" s="391">
        <v>260088844875505.09</v>
      </c>
      <c r="AB6" s="391">
        <v>262763254674118.41</v>
      </c>
      <c r="AC6" s="391">
        <v>265444973068924.91</v>
      </c>
      <c r="AD6" s="391">
        <v>268217672507139.09</v>
      </c>
      <c r="AE6" s="391">
        <v>271125082222172.09</v>
      </c>
      <c r="AF6" s="391">
        <v>274138019767634.91</v>
      </c>
    </row>
    <row r="7" spans="1:35" ht="14.1" customHeight="1" x14ac:dyDescent="0.2">
      <c r="A7" s="391" t="s">
        <v>57</v>
      </c>
      <c r="B7" s="391">
        <v>943038792427.12927</v>
      </c>
      <c r="C7" s="391">
        <v>868337831661.0863</v>
      </c>
      <c r="D7" s="391">
        <v>921651542337.25537</v>
      </c>
      <c r="E7" s="391">
        <v>989128470827.18701</v>
      </c>
      <c r="F7" s="391">
        <v>1053083668956.538</v>
      </c>
      <c r="G7" s="391">
        <v>1089866042440.13</v>
      </c>
      <c r="H7" s="391">
        <v>1117034575990.9399</v>
      </c>
      <c r="I7" s="391">
        <v>1124280810651.792</v>
      </c>
      <c r="J7" s="391">
        <v>1133893687846.6851</v>
      </c>
      <c r="K7" s="391">
        <v>1139373470658.7029</v>
      </c>
      <c r="L7" s="391">
        <v>1148372910428.5439</v>
      </c>
      <c r="M7" s="391">
        <v>1163492359769.104</v>
      </c>
      <c r="N7" s="391">
        <v>1177482106522.978</v>
      </c>
      <c r="O7" s="391">
        <v>1186215494768.4851</v>
      </c>
      <c r="P7" s="391">
        <v>1200091642089.0161</v>
      </c>
      <c r="Q7" s="391">
        <v>1217645745211.6379</v>
      </c>
      <c r="R7" s="391">
        <v>1233106436633.166</v>
      </c>
      <c r="S7" s="391">
        <v>1247258552648.3</v>
      </c>
      <c r="T7" s="391">
        <v>1267546146303.7371</v>
      </c>
      <c r="U7" s="391">
        <v>1285078935816.0171</v>
      </c>
      <c r="V7" s="391">
        <v>1318836382002.6089</v>
      </c>
      <c r="W7" s="391">
        <v>1344650456107.741</v>
      </c>
      <c r="X7" s="391">
        <v>1372686785101.387</v>
      </c>
      <c r="Y7" s="391">
        <v>1401643455141.3401</v>
      </c>
      <c r="Z7" s="391">
        <v>1428233853677.2161</v>
      </c>
      <c r="AA7" s="391">
        <v>1452061603089.9099</v>
      </c>
      <c r="AB7" s="391">
        <v>1478625359006.6011</v>
      </c>
      <c r="AC7" s="391">
        <v>1500867749507.3899</v>
      </c>
      <c r="AD7" s="391">
        <v>1521680637932.8469</v>
      </c>
      <c r="AE7" s="391">
        <v>1543010089798.9331</v>
      </c>
      <c r="AF7" s="391">
        <v>1565165744163.5181</v>
      </c>
    </row>
    <row r="8" spans="1:35" ht="14.1" customHeight="1" x14ac:dyDescent="0.2">
      <c r="A8" s="391" t="s">
        <v>58</v>
      </c>
      <c r="B8" s="391">
        <v>9437276229971.375</v>
      </c>
      <c r="C8" s="391">
        <v>9468751575621.3145</v>
      </c>
      <c r="D8" s="391">
        <v>9899323948050.625</v>
      </c>
      <c r="E8" s="391">
        <v>9887323229575.5352</v>
      </c>
      <c r="F8" s="391">
        <v>9935186954915.2188</v>
      </c>
      <c r="G8" s="391">
        <v>10009362394733.561</v>
      </c>
      <c r="H8" s="391">
        <v>9963091751436.9902</v>
      </c>
      <c r="I8" s="391">
        <v>9894298289950.5996</v>
      </c>
      <c r="J8" s="391">
        <v>9812632043772.0098</v>
      </c>
      <c r="K8" s="391">
        <v>9755482833592.6035</v>
      </c>
      <c r="L8" s="391">
        <v>9673829076989.1563</v>
      </c>
      <c r="M8" s="391">
        <v>9699218179205.4434</v>
      </c>
      <c r="N8" s="391">
        <v>9752940396902.6992</v>
      </c>
      <c r="O8" s="391">
        <v>9698263094047.7012</v>
      </c>
      <c r="P8" s="391">
        <v>9579554531238.9766</v>
      </c>
      <c r="Q8" s="391">
        <v>9600085188725.9336</v>
      </c>
      <c r="R8" s="391">
        <v>9619044069915.5996</v>
      </c>
      <c r="S8" s="391">
        <v>9609703630945.2598</v>
      </c>
      <c r="T8" s="391">
        <v>9682198708630.6973</v>
      </c>
      <c r="U8" s="391">
        <v>9740622443219.0625</v>
      </c>
      <c r="V8" s="391">
        <v>9810468555485.4629</v>
      </c>
      <c r="W8" s="391">
        <v>9969949115933.3848</v>
      </c>
      <c r="X8" s="391">
        <v>10107609800867.58</v>
      </c>
      <c r="Y8" s="391">
        <v>10281756795933.93</v>
      </c>
      <c r="Z8" s="391">
        <v>10505473739240.23</v>
      </c>
      <c r="AA8" s="391">
        <v>10742015272172.289</v>
      </c>
      <c r="AB8" s="391">
        <v>10955341329770.91</v>
      </c>
      <c r="AC8" s="391">
        <v>11131509578903.391</v>
      </c>
      <c r="AD8" s="391">
        <v>11312324537732.551</v>
      </c>
      <c r="AE8" s="391">
        <v>11507795939520.02</v>
      </c>
      <c r="AF8" s="391">
        <v>11736698701360.49</v>
      </c>
    </row>
    <row r="9" spans="1:35" ht="14.1" customHeight="1" x14ac:dyDescent="0.2">
      <c r="A9" s="391" t="s">
        <v>59</v>
      </c>
      <c r="B9" s="391">
        <v>65448758914967.906</v>
      </c>
      <c r="C9" s="392">
        <v>66528183964513.047</v>
      </c>
      <c r="D9" s="392">
        <v>66227886038218.156</v>
      </c>
      <c r="E9" s="392">
        <v>65130652115534.68</v>
      </c>
      <c r="F9" s="392">
        <v>64918046496803.148</v>
      </c>
      <c r="G9" s="392">
        <v>64449256380461.477</v>
      </c>
      <c r="H9" s="392">
        <v>63941442298516.063</v>
      </c>
      <c r="I9" s="392">
        <v>63340938325758.477</v>
      </c>
      <c r="J9" s="392">
        <v>62787583083567.797</v>
      </c>
      <c r="K9" s="392">
        <v>62207839509198.477</v>
      </c>
      <c r="L9" s="392">
        <v>61713223448897.211</v>
      </c>
      <c r="M9" s="392">
        <v>61315660852605.641</v>
      </c>
      <c r="N9" s="392">
        <v>60870076079205.711</v>
      </c>
      <c r="O9" s="392">
        <v>60380808784385.281</v>
      </c>
      <c r="P9" s="392">
        <v>59954416962961.617</v>
      </c>
      <c r="Q9" s="392">
        <v>59510391794167.25</v>
      </c>
      <c r="R9" s="392">
        <v>59052211119161.531</v>
      </c>
      <c r="S9" s="392">
        <v>58713643216952.773</v>
      </c>
      <c r="T9" s="392">
        <v>58468702432123.383</v>
      </c>
      <c r="U9" s="392">
        <v>58211724213004.008</v>
      </c>
      <c r="V9" s="392">
        <v>57893573630151.453</v>
      </c>
      <c r="W9" s="392">
        <v>57674478524494.547</v>
      </c>
      <c r="X9" s="392">
        <v>57665903247751.008</v>
      </c>
      <c r="Y9" s="392">
        <v>57725703556749.492</v>
      </c>
      <c r="Z9" s="392">
        <v>57662560808449.68</v>
      </c>
      <c r="AA9" s="392">
        <v>57610246941369.547</v>
      </c>
      <c r="AB9" s="392">
        <v>57597870479647.508</v>
      </c>
      <c r="AC9" s="392">
        <v>57756726396538.422</v>
      </c>
      <c r="AD9" s="392">
        <v>57797936134992.563</v>
      </c>
      <c r="AE9" s="392">
        <v>57953401777562.82</v>
      </c>
      <c r="AF9" s="392">
        <v>58087560578532.203</v>
      </c>
      <c r="AG9" s="392"/>
    </row>
    <row r="10" spans="1:35" ht="14.1" customHeight="1" x14ac:dyDescent="0.2">
      <c r="A10" s="391" t="s">
        <v>60</v>
      </c>
      <c r="B10" s="391">
        <v>178741986113907.91</v>
      </c>
      <c r="C10" s="391">
        <v>189806862683049.41</v>
      </c>
      <c r="D10" s="391">
        <v>164273413172275.41</v>
      </c>
      <c r="E10" s="391">
        <v>168944015642732.19</v>
      </c>
      <c r="F10" s="391">
        <v>168895636511002.81</v>
      </c>
      <c r="G10" s="391">
        <v>168513043765148.19</v>
      </c>
      <c r="H10" s="391">
        <v>170765143926424.41</v>
      </c>
      <c r="I10" s="391">
        <v>169176125294841.19</v>
      </c>
      <c r="J10" s="391">
        <v>170282989005244.81</v>
      </c>
      <c r="K10" s="391">
        <v>172300238760839.91</v>
      </c>
      <c r="L10" s="391">
        <v>168071108873276.19</v>
      </c>
      <c r="M10" s="391">
        <v>169173820929792</v>
      </c>
      <c r="N10" s="391">
        <v>168865064975954.59</v>
      </c>
      <c r="O10" s="391">
        <v>169829272353412.5</v>
      </c>
      <c r="P10" s="391">
        <v>172363935300086.81</v>
      </c>
      <c r="Q10" s="391">
        <v>173617303010003.69</v>
      </c>
      <c r="R10" s="391">
        <v>176787974117656.91</v>
      </c>
      <c r="S10" s="391">
        <v>179229813599114</v>
      </c>
      <c r="T10" s="391">
        <v>180952300796362.59</v>
      </c>
      <c r="U10" s="391">
        <v>186275031030837.81</v>
      </c>
      <c r="V10" s="391">
        <v>185823980656901.09</v>
      </c>
      <c r="W10" s="391">
        <v>186553471490188</v>
      </c>
      <c r="X10" s="391">
        <v>188782585318036.31</v>
      </c>
      <c r="Y10" s="391">
        <v>191396018705218.81</v>
      </c>
      <c r="Z10" s="391">
        <v>192568292990659.19</v>
      </c>
      <c r="AA10" s="391">
        <v>191444873167001.09</v>
      </c>
      <c r="AB10" s="391">
        <v>195522509793187.5</v>
      </c>
      <c r="AC10" s="391">
        <v>198472986870202.09</v>
      </c>
      <c r="AD10" s="391">
        <v>200421858949544.19</v>
      </c>
      <c r="AE10" s="391">
        <v>202153071726786.5</v>
      </c>
      <c r="AF10" s="391">
        <v>204893237038295.31</v>
      </c>
    </row>
    <row r="11" spans="1:35" ht="14.1" customHeight="1" x14ac:dyDescent="0.2">
      <c r="A11" s="391" t="s">
        <v>61</v>
      </c>
      <c r="B11" s="391">
        <v>39307302266754.078</v>
      </c>
      <c r="C11" s="391">
        <v>38855240055361.539</v>
      </c>
      <c r="D11" s="391">
        <v>40403567647329.023</v>
      </c>
      <c r="E11" s="391">
        <v>42065675000295.797</v>
      </c>
      <c r="F11" s="391">
        <v>44219792980899.273</v>
      </c>
      <c r="G11" s="391">
        <v>45701177437885.68</v>
      </c>
      <c r="H11" s="391">
        <v>46791620320206.172</v>
      </c>
      <c r="I11" s="391">
        <v>47224708291857.477</v>
      </c>
      <c r="J11" s="391">
        <v>47793647141835.289</v>
      </c>
      <c r="K11" s="391">
        <v>48285230360241.297</v>
      </c>
      <c r="L11" s="391">
        <v>49058347297903.719</v>
      </c>
      <c r="M11" s="391">
        <v>49805017192385.273</v>
      </c>
      <c r="N11" s="391">
        <v>50472067731415.047</v>
      </c>
      <c r="O11" s="391">
        <v>50997624505064.891</v>
      </c>
      <c r="P11" s="391">
        <v>51662084141680.57</v>
      </c>
      <c r="Q11" s="391">
        <v>52377161304837.406</v>
      </c>
      <c r="R11" s="391">
        <v>52843852336825.844</v>
      </c>
      <c r="S11" s="391">
        <v>53409450531451.922</v>
      </c>
      <c r="T11" s="391">
        <v>54049193612001.531</v>
      </c>
      <c r="U11" s="391">
        <v>54413310462029.742</v>
      </c>
      <c r="V11" s="391">
        <v>55028278429924.656</v>
      </c>
      <c r="W11" s="391">
        <v>55520612215831.57</v>
      </c>
      <c r="X11" s="391">
        <v>56275011514320.93</v>
      </c>
      <c r="Y11" s="391">
        <v>56991099038109.367</v>
      </c>
      <c r="Z11" s="391">
        <v>57487661970823.898</v>
      </c>
      <c r="AA11" s="391">
        <v>58029525920135.148</v>
      </c>
      <c r="AB11" s="391">
        <v>58600146330879.07</v>
      </c>
      <c r="AC11" s="391">
        <v>59153861348068.453</v>
      </c>
      <c r="AD11" s="391">
        <v>59689732791887.891</v>
      </c>
      <c r="AE11" s="391">
        <v>60547187403329.633</v>
      </c>
      <c r="AF11" s="391">
        <v>61397647149761.398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9529572971546.0723</v>
      </c>
      <c r="C13" s="391">
        <v>9359385825127.8906</v>
      </c>
      <c r="D13" s="391">
        <v>9347652557136.3066</v>
      </c>
      <c r="E13" s="391">
        <v>9186937729595.2246</v>
      </c>
      <c r="F13" s="391">
        <v>9124761289872.2734</v>
      </c>
      <c r="G13" s="391">
        <v>9033402195364.1094</v>
      </c>
      <c r="H13" s="391">
        <v>8903601269457.1836</v>
      </c>
      <c r="I13" s="391">
        <v>8758450506384.2412</v>
      </c>
      <c r="J13" s="391">
        <v>8623043660904.7568</v>
      </c>
      <c r="K13" s="391">
        <v>8493812380245.6318</v>
      </c>
      <c r="L13" s="391">
        <v>8369075058072.377</v>
      </c>
      <c r="M13" s="391">
        <v>8275094374755.9385</v>
      </c>
      <c r="N13" s="391">
        <v>8177821548796.6719</v>
      </c>
      <c r="O13" s="391">
        <v>8073212641454.4717</v>
      </c>
      <c r="P13" s="391">
        <v>8003030719367.5107</v>
      </c>
      <c r="Q13" s="391">
        <v>7991352245823.5713</v>
      </c>
      <c r="R13" s="391">
        <v>7946714233871.6738</v>
      </c>
      <c r="S13" s="391">
        <v>7885961093489.3008</v>
      </c>
      <c r="T13" s="391">
        <v>7857235307755.8047</v>
      </c>
      <c r="U13" s="391">
        <v>7835478656924.7842</v>
      </c>
      <c r="V13" s="391">
        <v>7828780035700.1035</v>
      </c>
      <c r="W13" s="391">
        <v>7884098014454.4385</v>
      </c>
      <c r="X13" s="391">
        <v>7924550422318.2959</v>
      </c>
      <c r="Y13" s="391">
        <v>7977229655092.0117</v>
      </c>
      <c r="Z13" s="391">
        <v>8055466293167.9707</v>
      </c>
      <c r="AA13" s="391">
        <v>8143057794696.125</v>
      </c>
      <c r="AB13" s="391">
        <v>8217841907866.0352</v>
      </c>
      <c r="AC13" s="391">
        <v>8272288058131.5928</v>
      </c>
      <c r="AD13" s="391">
        <v>8344550406041.415</v>
      </c>
      <c r="AE13" s="391">
        <v>8425615129327.9756</v>
      </c>
      <c r="AF13" s="391">
        <v>8514951237242.4316</v>
      </c>
    </row>
    <row r="14" spans="1:35" ht="14.1" customHeight="1" x14ac:dyDescent="0.2">
      <c r="A14" s="391" t="s">
        <v>64</v>
      </c>
      <c r="B14" s="391">
        <v>63068014854970.422</v>
      </c>
      <c r="C14" s="391">
        <v>62274766684989.641</v>
      </c>
      <c r="D14" s="391">
        <v>61926950225751.344</v>
      </c>
      <c r="E14" s="391">
        <v>60682914518160.391</v>
      </c>
      <c r="F14" s="391">
        <v>59181523573425.547</v>
      </c>
      <c r="G14" s="391">
        <v>58021791111686.711</v>
      </c>
      <c r="H14" s="391">
        <v>56870096472434.508</v>
      </c>
      <c r="I14" s="391">
        <v>55880229856507.102</v>
      </c>
      <c r="J14" s="391">
        <v>55273086464715.531</v>
      </c>
      <c r="K14" s="391">
        <v>54821037531905.594</v>
      </c>
      <c r="L14" s="391">
        <v>54606739142236.461</v>
      </c>
      <c r="M14" s="391">
        <v>54689946321385.844</v>
      </c>
      <c r="N14" s="391">
        <v>54846443010953.633</v>
      </c>
      <c r="O14" s="391">
        <v>54755318433778.43</v>
      </c>
      <c r="P14" s="391">
        <v>54582360332744.227</v>
      </c>
      <c r="Q14" s="391">
        <v>54545302256292.383</v>
      </c>
      <c r="R14" s="391">
        <v>54110955719223.063</v>
      </c>
      <c r="S14" s="391">
        <v>53359531576813.047</v>
      </c>
      <c r="T14" s="391">
        <v>52701769089625.703</v>
      </c>
      <c r="U14" s="391">
        <v>51922051322200.5</v>
      </c>
      <c r="V14" s="391">
        <v>51255673383333.078</v>
      </c>
      <c r="W14" s="391">
        <v>50691221483448.703</v>
      </c>
      <c r="X14" s="391">
        <v>49971893521486.219</v>
      </c>
      <c r="Y14" s="391">
        <v>49346082297174.898</v>
      </c>
      <c r="Z14" s="391">
        <v>48839070824009.398</v>
      </c>
      <c r="AA14" s="391">
        <v>48351884482843.063</v>
      </c>
      <c r="AB14" s="391">
        <v>47831859003538.711</v>
      </c>
      <c r="AC14" s="391">
        <v>47274669310969.578</v>
      </c>
      <c r="AD14" s="391">
        <v>46761757039223.883</v>
      </c>
      <c r="AE14" s="391">
        <v>46295110212451.398</v>
      </c>
      <c r="AF14" s="391">
        <v>45889502258574.539</v>
      </c>
    </row>
    <row r="15" spans="1:35" ht="14.1" customHeight="1" x14ac:dyDescent="0.2">
      <c r="A15" s="391" t="s">
        <v>65</v>
      </c>
      <c r="B15" s="391">
        <v>4164868214221.2451</v>
      </c>
      <c r="C15" s="392">
        <v>3689969038590.104</v>
      </c>
      <c r="D15" s="392">
        <v>3960748514628.0542</v>
      </c>
      <c r="E15" s="392">
        <v>3758080277016.875</v>
      </c>
      <c r="F15" s="392">
        <v>3821308109026.9531</v>
      </c>
      <c r="G15" s="392">
        <v>3973036949076.3311</v>
      </c>
      <c r="H15" s="392">
        <v>3889857954771.5352</v>
      </c>
      <c r="I15" s="392">
        <v>3841284675915.4722</v>
      </c>
      <c r="J15" s="392">
        <v>3783996159835.23</v>
      </c>
      <c r="K15" s="392">
        <v>3768325646221.6851</v>
      </c>
      <c r="L15" s="392">
        <v>3778003872840.6528</v>
      </c>
      <c r="M15" s="392">
        <v>3549141601035.5342</v>
      </c>
      <c r="N15" s="392">
        <v>3295393342351.9258</v>
      </c>
      <c r="O15" s="392">
        <v>3068364748347.167</v>
      </c>
      <c r="P15" s="392">
        <v>2921260995770.4922</v>
      </c>
      <c r="Q15" s="392">
        <v>2839272647687.8682</v>
      </c>
      <c r="R15" s="392">
        <v>2780077660460.5879</v>
      </c>
      <c r="S15" s="392">
        <v>2756587373343.4438</v>
      </c>
      <c r="T15" s="392">
        <v>2765138450000.2529</v>
      </c>
      <c r="U15" s="392">
        <v>2759989589430.0459</v>
      </c>
      <c r="V15" s="392">
        <v>2707987461784.9712</v>
      </c>
      <c r="W15" s="392">
        <v>2703974743773.8491</v>
      </c>
      <c r="X15" s="392">
        <v>2746681175257.6982</v>
      </c>
      <c r="Y15" s="392">
        <v>2784128794926.978</v>
      </c>
      <c r="Z15" s="392">
        <v>2751461745340.2388</v>
      </c>
      <c r="AA15" s="392">
        <v>2743400064889.5229</v>
      </c>
      <c r="AB15" s="392">
        <v>2733956315668.0649</v>
      </c>
      <c r="AC15" s="392">
        <v>2719522598771.3032</v>
      </c>
      <c r="AD15" s="392">
        <v>2725348248681.9761</v>
      </c>
      <c r="AE15" s="392">
        <v>2726695321432.1729</v>
      </c>
      <c r="AF15" s="392">
        <v>2769074974529.292</v>
      </c>
      <c r="AG15" s="392"/>
    </row>
    <row r="16" spans="1:35" ht="14.1" customHeight="1" x14ac:dyDescent="0.2">
      <c r="A16" s="391" t="s">
        <v>66</v>
      </c>
      <c r="B16" s="391">
        <v>3240816103750.4692</v>
      </c>
      <c r="C16" s="391">
        <v>3398808753649.5591</v>
      </c>
      <c r="D16" s="391">
        <v>3440165960473.0669</v>
      </c>
      <c r="E16" s="391">
        <v>3367589623403.144</v>
      </c>
      <c r="F16" s="391">
        <v>3362163530612.5151</v>
      </c>
      <c r="G16" s="391">
        <v>3357190229850.4321</v>
      </c>
      <c r="H16" s="391">
        <v>3340205104599.8481</v>
      </c>
      <c r="I16" s="391">
        <v>3313495515185.5459</v>
      </c>
      <c r="J16" s="391">
        <v>3288856647628.937</v>
      </c>
      <c r="K16" s="391">
        <v>3258855313064.0742</v>
      </c>
      <c r="L16" s="391">
        <v>3240579412253.7969</v>
      </c>
      <c r="M16" s="391">
        <v>3229351239839.2529</v>
      </c>
      <c r="N16" s="391">
        <v>3229305186607.3882</v>
      </c>
      <c r="O16" s="391">
        <v>3227447845720.1812</v>
      </c>
      <c r="P16" s="391">
        <v>3232702695799.2021</v>
      </c>
      <c r="Q16" s="391">
        <v>3243577952824.3271</v>
      </c>
      <c r="R16" s="391">
        <v>3253580589267.2129</v>
      </c>
      <c r="S16" s="391">
        <v>3267364730992.917</v>
      </c>
      <c r="T16" s="391">
        <v>3287157997631.5439</v>
      </c>
      <c r="U16" s="391">
        <v>3303944744327.2158</v>
      </c>
      <c r="V16" s="391">
        <v>3312622685406.2778</v>
      </c>
      <c r="W16" s="391">
        <v>3325224385748.48</v>
      </c>
      <c r="X16" s="391">
        <v>3345348034267.8799</v>
      </c>
      <c r="Y16" s="391">
        <v>3365572007705.7539</v>
      </c>
      <c r="Z16" s="391">
        <v>3370677072711.376</v>
      </c>
      <c r="AA16" s="391">
        <v>3374186532199.4702</v>
      </c>
      <c r="AB16" s="391">
        <v>3371504058455.8101</v>
      </c>
      <c r="AC16" s="391">
        <v>3368490485584.417</v>
      </c>
      <c r="AD16" s="391">
        <v>3359379118144.7202</v>
      </c>
      <c r="AE16" s="391">
        <v>3352566736407.6099</v>
      </c>
      <c r="AF16" s="391">
        <v>3355238720414.4868</v>
      </c>
    </row>
    <row r="17" spans="1:33" ht="14.1" customHeight="1" x14ac:dyDescent="0.2">
      <c r="A17" s="391" t="s">
        <v>67</v>
      </c>
      <c r="B17" s="391">
        <v>9099276724688.9082</v>
      </c>
      <c r="C17" s="391">
        <v>8843457093610.3848</v>
      </c>
      <c r="D17" s="391">
        <v>9066490132790.5117</v>
      </c>
      <c r="E17" s="391">
        <v>9177758507953.4551</v>
      </c>
      <c r="F17" s="391">
        <v>9353726137908.793</v>
      </c>
      <c r="G17" s="391">
        <v>9459994317684.8516</v>
      </c>
      <c r="H17" s="391">
        <v>9510144248181.7227</v>
      </c>
      <c r="I17" s="391">
        <v>9506362800552.1406</v>
      </c>
      <c r="J17" s="391">
        <v>9469107021207.5469</v>
      </c>
      <c r="K17" s="391">
        <v>9437143077575.9316</v>
      </c>
      <c r="L17" s="391">
        <v>9396223679849.1523</v>
      </c>
      <c r="M17" s="391">
        <v>9464487830056.209</v>
      </c>
      <c r="N17" s="391">
        <v>9522163780260.8086</v>
      </c>
      <c r="O17" s="391">
        <v>9561658401564.5449</v>
      </c>
      <c r="P17" s="391">
        <v>9643842705839.8086</v>
      </c>
      <c r="Q17" s="391">
        <v>9713063075755.5156</v>
      </c>
      <c r="R17" s="391">
        <v>9762052094886.2871</v>
      </c>
      <c r="S17" s="391">
        <v>9802521352109.7441</v>
      </c>
      <c r="T17" s="391">
        <v>9858296033385.7227</v>
      </c>
      <c r="U17" s="391">
        <v>9899439875989.3145</v>
      </c>
      <c r="V17" s="391">
        <v>9935011542430.4121</v>
      </c>
      <c r="W17" s="391">
        <v>10009354551815.49</v>
      </c>
      <c r="X17" s="391">
        <v>10133991629817.789</v>
      </c>
      <c r="Y17" s="391">
        <v>10284091944591.109</v>
      </c>
      <c r="Z17" s="391">
        <v>10402679750115.141</v>
      </c>
      <c r="AA17" s="391">
        <v>10488177592245.09</v>
      </c>
      <c r="AB17" s="391">
        <v>10568109210055.939</v>
      </c>
      <c r="AC17" s="391">
        <v>10632150311731.471</v>
      </c>
      <c r="AD17" s="391">
        <v>10733855842868.391</v>
      </c>
      <c r="AE17" s="391">
        <v>10853313005691.02</v>
      </c>
      <c r="AF17" s="391">
        <v>10976690492488.99</v>
      </c>
    </row>
    <row r="18" spans="1:33" ht="14.1" customHeight="1" x14ac:dyDescent="0.2">
      <c r="A18" s="391" t="s">
        <v>68</v>
      </c>
      <c r="B18" s="391">
        <v>37872819694984.227</v>
      </c>
      <c r="C18" s="393">
        <v>36504055276944.953</v>
      </c>
      <c r="D18" s="393">
        <v>37962237336165.938</v>
      </c>
      <c r="E18" s="393">
        <v>39098011265513.656</v>
      </c>
      <c r="F18" s="393">
        <v>40236155291909.453</v>
      </c>
      <c r="G18" s="393">
        <v>40603301837102.922</v>
      </c>
      <c r="H18" s="393">
        <v>40694650691793.25</v>
      </c>
      <c r="I18" s="393">
        <v>40737949040176.969</v>
      </c>
      <c r="J18" s="393">
        <v>40724281942294.852</v>
      </c>
      <c r="K18" s="393">
        <v>40695500753168.094</v>
      </c>
      <c r="L18" s="393">
        <v>39708952894310.453</v>
      </c>
      <c r="M18" s="393">
        <v>40024448451018.547</v>
      </c>
      <c r="N18" s="393">
        <v>40324667460308.188</v>
      </c>
      <c r="O18" s="393">
        <v>40711036726724.68</v>
      </c>
      <c r="P18" s="393">
        <v>41182645110409.227</v>
      </c>
      <c r="Q18" s="393">
        <v>41682481198814.273</v>
      </c>
      <c r="R18" s="393">
        <v>42181135387070.727</v>
      </c>
      <c r="S18" s="393">
        <v>42704824197653.727</v>
      </c>
      <c r="T18" s="393">
        <v>43223866635729.359</v>
      </c>
      <c r="U18" s="393">
        <v>43791800196360.063</v>
      </c>
      <c r="V18" s="393">
        <v>44404594329278.906</v>
      </c>
      <c r="W18" s="393">
        <v>45015163820096.047</v>
      </c>
      <c r="X18" s="393">
        <v>45689674927528.539</v>
      </c>
      <c r="Y18" s="393">
        <v>46377516886343.773</v>
      </c>
      <c r="Z18" s="393">
        <v>47051048219332.367</v>
      </c>
      <c r="AA18" s="393">
        <v>47673930376907.727</v>
      </c>
      <c r="AB18" s="393">
        <v>48328197430117.211</v>
      </c>
      <c r="AC18" s="393">
        <v>48950704931012.547</v>
      </c>
      <c r="AD18" s="393">
        <v>49580831500526.797</v>
      </c>
      <c r="AE18" s="393">
        <v>50177238968839.117</v>
      </c>
      <c r="AF18" s="393">
        <v>50781341696456.563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2613717275168.3398</v>
      </c>
      <c r="C20" s="392">
        <v>2366675487901.145</v>
      </c>
      <c r="D20" s="392">
        <v>2439912392722.5918</v>
      </c>
      <c r="E20" s="392">
        <v>2490341901710.8369</v>
      </c>
      <c r="F20" s="392">
        <v>2538197436886.0688</v>
      </c>
      <c r="G20" s="392">
        <v>2574821373990.5518</v>
      </c>
      <c r="H20" s="392">
        <v>2585525914085.9839</v>
      </c>
      <c r="I20" s="392">
        <v>2576906120151.8721</v>
      </c>
      <c r="J20" s="392">
        <v>2556686726290.7222</v>
      </c>
      <c r="K20" s="392">
        <v>2535210353126.4229</v>
      </c>
      <c r="L20" s="392">
        <v>2519785179302.1021</v>
      </c>
      <c r="M20" s="392">
        <v>2527417552568.0288</v>
      </c>
      <c r="N20" s="392">
        <v>2529778853864.687</v>
      </c>
      <c r="O20" s="392">
        <v>2526486244536</v>
      </c>
      <c r="P20" s="392">
        <v>2541825632124.5952</v>
      </c>
      <c r="Q20" s="392">
        <v>2557344186376.001</v>
      </c>
      <c r="R20" s="392">
        <v>2572416933467.978</v>
      </c>
      <c r="S20" s="392">
        <v>2584786359385.7788</v>
      </c>
      <c r="T20" s="392">
        <v>2603246678356.728</v>
      </c>
      <c r="U20" s="392">
        <v>2620336034837.5508</v>
      </c>
      <c r="V20" s="392">
        <v>2638021394706.9111</v>
      </c>
      <c r="W20" s="392">
        <v>2664420702419.9219</v>
      </c>
      <c r="X20" s="392">
        <v>2702258128018.7051</v>
      </c>
      <c r="Y20" s="392">
        <v>2744374493707.2661</v>
      </c>
      <c r="Z20" s="392">
        <v>2777593947793.6851</v>
      </c>
      <c r="AA20" s="392">
        <v>2795629906164.1362</v>
      </c>
      <c r="AB20" s="392">
        <v>2819238207919.4048</v>
      </c>
      <c r="AC20" s="392">
        <v>2838625018236.1968</v>
      </c>
      <c r="AD20" s="392">
        <v>2859780818081.9102</v>
      </c>
      <c r="AE20" s="392">
        <v>2883745062398.856</v>
      </c>
      <c r="AF20" s="392">
        <v>2907609527479.3311</v>
      </c>
      <c r="AG20" s="392"/>
    </row>
    <row r="21" spans="1:33" ht="14.1" customHeight="1" x14ac:dyDescent="0.2">
      <c r="A21" s="391" t="s">
        <v>71</v>
      </c>
      <c r="B21" s="391">
        <v>550917165654.64697</v>
      </c>
      <c r="C21" s="391">
        <v>522048461093.30908</v>
      </c>
      <c r="D21" s="391">
        <v>529354935007.19128</v>
      </c>
      <c r="E21" s="391">
        <v>548147171385.03448</v>
      </c>
      <c r="F21" s="391">
        <v>562307981483.06494</v>
      </c>
      <c r="G21" s="391">
        <v>567749637589.08984</v>
      </c>
      <c r="H21" s="391">
        <v>573367390368.67957</v>
      </c>
      <c r="I21" s="391">
        <v>578779028316.47546</v>
      </c>
      <c r="J21" s="391">
        <v>578805987994.28467</v>
      </c>
      <c r="K21" s="391">
        <v>572098152670.29431</v>
      </c>
      <c r="L21" s="391">
        <v>563611591010.88684</v>
      </c>
      <c r="M21" s="391">
        <v>565308579545.07141</v>
      </c>
      <c r="N21" s="391">
        <v>571006405383.38672</v>
      </c>
      <c r="O21" s="391">
        <v>576742520299.36365</v>
      </c>
      <c r="P21" s="391">
        <v>586094360913.00073</v>
      </c>
      <c r="Q21" s="391">
        <v>595071507759.11194</v>
      </c>
      <c r="R21" s="391">
        <v>603859405409.99072</v>
      </c>
      <c r="S21" s="391">
        <v>612110794913.84534</v>
      </c>
      <c r="T21" s="391">
        <v>620630493044.08496</v>
      </c>
      <c r="U21" s="391">
        <v>630872045259.90881</v>
      </c>
      <c r="V21" s="391">
        <v>641032398164.14832</v>
      </c>
      <c r="W21" s="391">
        <v>651134266869.15076</v>
      </c>
      <c r="X21" s="391">
        <v>662474601932.70984</v>
      </c>
      <c r="Y21" s="391">
        <v>673384338852.46106</v>
      </c>
      <c r="Z21" s="391">
        <v>684785466933.61804</v>
      </c>
      <c r="AA21" s="391">
        <v>693335183222.08667</v>
      </c>
      <c r="AB21" s="391">
        <v>700759160504.55103</v>
      </c>
      <c r="AC21" s="391">
        <v>707598246521.08203</v>
      </c>
      <c r="AD21" s="391">
        <v>713624955791.88867</v>
      </c>
      <c r="AE21" s="391">
        <v>720194286651.01904</v>
      </c>
      <c r="AF21" s="391">
        <v>725628481331.854</v>
      </c>
    </row>
    <row r="22" spans="1:33" ht="14.1" customHeight="1" x14ac:dyDescent="0.2">
      <c r="A22" s="391" t="s">
        <v>72</v>
      </c>
      <c r="B22" s="391">
        <v>10271551175399.859</v>
      </c>
      <c r="C22" s="391">
        <v>9733309866623.5684</v>
      </c>
      <c r="D22" s="391">
        <v>9869535102279.4316</v>
      </c>
      <c r="E22" s="391">
        <v>10219906137507.311</v>
      </c>
      <c r="F22" s="391">
        <v>10483926746547.869</v>
      </c>
      <c r="G22" s="391">
        <v>10585383467551.551</v>
      </c>
      <c r="H22" s="391">
        <v>10690123415339.77</v>
      </c>
      <c r="I22" s="391">
        <v>10791020464095.67</v>
      </c>
      <c r="J22" s="391">
        <v>10791523112638.051</v>
      </c>
      <c r="K22" s="391">
        <v>10666459168179.82</v>
      </c>
      <c r="L22" s="391">
        <v>10508231837789.4</v>
      </c>
      <c r="M22" s="391">
        <v>10539871266835.381</v>
      </c>
      <c r="N22" s="391">
        <v>10646104133290.41</v>
      </c>
      <c r="O22" s="391">
        <v>10753050878791.461</v>
      </c>
      <c r="P22" s="391">
        <v>10927410865075.449</v>
      </c>
      <c r="Q22" s="391">
        <v>11094784889679.199</v>
      </c>
      <c r="R22" s="391">
        <v>11258630465879.24</v>
      </c>
      <c r="S22" s="391">
        <v>11412473139226.131</v>
      </c>
      <c r="T22" s="391">
        <v>11571318281108.26</v>
      </c>
      <c r="U22" s="391">
        <v>11762266456729.84</v>
      </c>
      <c r="V22" s="391">
        <v>11951700715312.08</v>
      </c>
      <c r="W22" s="391">
        <v>12140044567780.9</v>
      </c>
      <c r="X22" s="391">
        <v>12351478952500.27</v>
      </c>
      <c r="Y22" s="391">
        <v>12554885068823.07</v>
      </c>
      <c r="Z22" s="391">
        <v>12767452906319.539</v>
      </c>
      <c r="AA22" s="391">
        <v>12926857720449.449</v>
      </c>
      <c r="AB22" s="391">
        <v>13065273742559.09</v>
      </c>
      <c r="AC22" s="391">
        <v>13192784784855.779</v>
      </c>
      <c r="AD22" s="391">
        <v>13305149504188.471</v>
      </c>
      <c r="AE22" s="391">
        <v>13427631108165.199</v>
      </c>
      <c r="AF22" s="391">
        <v>13528948714950.881</v>
      </c>
    </row>
    <row r="23" spans="1:33" ht="14.1" customHeight="1" x14ac:dyDescent="0.2">
      <c r="A23" s="391" t="s">
        <v>73</v>
      </c>
      <c r="B23" s="391">
        <v>7030717737258.5449</v>
      </c>
      <c r="C23" s="391">
        <v>6473793277665.1641</v>
      </c>
      <c r="D23" s="391">
        <v>6871267543093.0918</v>
      </c>
      <c r="E23" s="391">
        <v>7374334057216.9502</v>
      </c>
      <c r="F23" s="391">
        <v>7851144713882.1201</v>
      </c>
      <c r="G23" s="391">
        <v>8125371487739.4053</v>
      </c>
      <c r="H23" s="391">
        <v>8327923378780.2432</v>
      </c>
      <c r="I23" s="391">
        <v>8381946851586.9814</v>
      </c>
      <c r="J23" s="391">
        <v>8453614556821.334</v>
      </c>
      <c r="K23" s="391">
        <v>8494468450131.0889</v>
      </c>
      <c r="L23" s="391">
        <v>8561562742882.6777</v>
      </c>
      <c r="M23" s="391">
        <v>8674284066236.3789</v>
      </c>
      <c r="N23" s="391">
        <v>8778583021308.0645</v>
      </c>
      <c r="O23" s="391">
        <v>8843693797383.3691</v>
      </c>
      <c r="P23" s="391">
        <v>8947145824887.1191</v>
      </c>
      <c r="Q23" s="391">
        <v>9078018430740.625</v>
      </c>
      <c r="R23" s="391">
        <v>9193283845356.1289</v>
      </c>
      <c r="S23" s="391">
        <v>9298793325863.5645</v>
      </c>
      <c r="T23" s="391">
        <v>9450045157394.7656</v>
      </c>
      <c r="U23" s="391">
        <v>9580758862066.8164</v>
      </c>
      <c r="V23" s="391">
        <v>9832433636821.0703</v>
      </c>
      <c r="W23" s="391">
        <v>10024887510552.76</v>
      </c>
      <c r="X23" s="391">
        <v>10233909151153.49</v>
      </c>
      <c r="Y23" s="391">
        <v>10449792289044.199</v>
      </c>
      <c r="Z23" s="391">
        <v>10648033960678.73</v>
      </c>
      <c r="AA23" s="391">
        <v>10825679018103.789</v>
      </c>
      <c r="AB23" s="391">
        <v>11023722058741.609</v>
      </c>
      <c r="AC23" s="391">
        <v>11189547654325.48</v>
      </c>
      <c r="AD23" s="391">
        <v>11344715760867.35</v>
      </c>
      <c r="AE23" s="391">
        <v>11503735046993.35</v>
      </c>
      <c r="AF23" s="391">
        <v>11668913991245.211</v>
      </c>
    </row>
    <row r="24" spans="1:33" ht="14.1" customHeight="1" x14ac:dyDescent="0.2">
      <c r="A24" s="391" t="s">
        <v>74</v>
      </c>
      <c r="B24" s="391">
        <v>64341066239560.242</v>
      </c>
      <c r="C24" s="391">
        <v>64410141291523.867</v>
      </c>
      <c r="D24" s="391">
        <v>64099457811934.891</v>
      </c>
      <c r="E24" s="391">
        <v>64246544378591.992</v>
      </c>
      <c r="F24" s="391">
        <v>65036701477029.297</v>
      </c>
      <c r="G24" s="391">
        <v>65809818622942.594</v>
      </c>
      <c r="H24" s="391">
        <v>66331167128138.383</v>
      </c>
      <c r="I24" s="391">
        <v>66540011953626.438</v>
      </c>
      <c r="J24" s="391">
        <v>66810830993891.773</v>
      </c>
      <c r="K24" s="391">
        <v>67061591840193.258</v>
      </c>
      <c r="L24" s="391">
        <v>67289656744901.211</v>
      </c>
      <c r="M24" s="391">
        <v>67713408587798.227</v>
      </c>
      <c r="N24" s="391">
        <v>68344416437435.609</v>
      </c>
      <c r="O24" s="391">
        <v>68870917034492.891</v>
      </c>
      <c r="P24" s="391">
        <v>69443678480330.656</v>
      </c>
      <c r="Q24" s="391">
        <v>70082836096036.391</v>
      </c>
      <c r="R24" s="391">
        <v>70516054007912.484</v>
      </c>
      <c r="S24" s="391">
        <v>70897946389886.781</v>
      </c>
      <c r="T24" s="391">
        <v>71457817322454.266</v>
      </c>
      <c r="U24" s="391">
        <v>72023457363872.672</v>
      </c>
      <c r="V24" s="391">
        <v>72734415189911.906</v>
      </c>
      <c r="W24" s="391">
        <v>73549360945898.453</v>
      </c>
      <c r="X24" s="391">
        <v>74359699641697.469</v>
      </c>
      <c r="Y24" s="391">
        <v>75352891322305.969</v>
      </c>
      <c r="Z24" s="391">
        <v>76444692601437.484</v>
      </c>
      <c r="AA24" s="391">
        <v>77509339991227.063</v>
      </c>
      <c r="AB24" s="391">
        <v>78532806638782.234</v>
      </c>
      <c r="AC24" s="391">
        <v>79499291767366.078</v>
      </c>
      <c r="AD24" s="391">
        <v>80567121936459.313</v>
      </c>
      <c r="AE24" s="391">
        <v>81733798227254.859</v>
      </c>
      <c r="AF24" s="391">
        <v>82968510924748.547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6093475172388.3594</v>
      </c>
      <c r="C26" s="391">
        <v>6100016983688.2314</v>
      </c>
      <c r="D26" s="391">
        <v>6070593441617.9473</v>
      </c>
      <c r="E26" s="391">
        <v>6084523399489.3301</v>
      </c>
      <c r="F26" s="391">
        <v>6159355896726.5879</v>
      </c>
      <c r="G26" s="391">
        <v>6232574610827.9385</v>
      </c>
      <c r="H26" s="391">
        <v>6281949362572.7119</v>
      </c>
      <c r="I26" s="391">
        <v>6301728188653.3223</v>
      </c>
      <c r="J26" s="391">
        <v>6327376335233.96</v>
      </c>
      <c r="K26" s="391">
        <v>6351124853566.8086</v>
      </c>
      <c r="L26" s="391">
        <v>6372723933528.5361</v>
      </c>
      <c r="M26" s="391">
        <v>6412855710710.0459</v>
      </c>
      <c r="N26" s="391">
        <v>6472615843547.002</v>
      </c>
      <c r="O26" s="391">
        <v>6522478528515.123</v>
      </c>
      <c r="P26" s="391">
        <v>6576722386347.9893</v>
      </c>
      <c r="Q26" s="391">
        <v>6637254349682.957</v>
      </c>
      <c r="R26" s="391">
        <v>6678282618944.4922</v>
      </c>
      <c r="S26" s="391">
        <v>6714450060426.1162</v>
      </c>
      <c r="T26" s="391">
        <v>6767473111281.999</v>
      </c>
      <c r="U26" s="391">
        <v>6821042530477.7998</v>
      </c>
      <c r="V26" s="391">
        <v>6888374393544.1523</v>
      </c>
      <c r="W26" s="391">
        <v>6965554521589.5605</v>
      </c>
      <c r="X26" s="391">
        <v>7042298334097.9209</v>
      </c>
      <c r="Y26" s="391">
        <v>7136359393401.4346</v>
      </c>
      <c r="Z26" s="391">
        <v>7239759358251.2441</v>
      </c>
      <c r="AA26" s="391">
        <v>7340587691012.7236</v>
      </c>
      <c r="AB26" s="391">
        <v>7437515966702.543</v>
      </c>
      <c r="AC26" s="391">
        <v>7529047759377.2383</v>
      </c>
      <c r="AD26" s="391">
        <v>7630177519948.3516</v>
      </c>
      <c r="AE26" s="391">
        <v>7740668586193.7813</v>
      </c>
      <c r="AF26" s="391">
        <v>7857603097959.5264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5909614210732.3184</v>
      </c>
      <c r="C2" s="392">
        <v>6133553195651.6387</v>
      </c>
      <c r="D2" s="392">
        <v>6318886791230</v>
      </c>
      <c r="E2" s="392">
        <v>6432537025288.874</v>
      </c>
      <c r="F2" s="392">
        <v>6537818722098.5645</v>
      </c>
      <c r="G2" s="392">
        <v>6649401643734.2451</v>
      </c>
      <c r="H2" s="392">
        <v>6754510176487.8672</v>
      </c>
      <c r="I2" s="392">
        <v>6855323882027.2568</v>
      </c>
      <c r="J2" s="392">
        <v>6942352396672.5469</v>
      </c>
      <c r="K2" s="392">
        <v>7036322740687.3359</v>
      </c>
      <c r="L2" s="392">
        <v>7133292665269.7695</v>
      </c>
      <c r="M2" s="392">
        <v>7228276121476.4873</v>
      </c>
      <c r="N2" s="392">
        <v>7326080922229.8262</v>
      </c>
      <c r="O2" s="392">
        <v>7430172449161.8594</v>
      </c>
      <c r="P2" s="392">
        <v>7543711253687.6143</v>
      </c>
      <c r="Q2" s="392">
        <v>7658075610165.8711</v>
      </c>
      <c r="R2" s="392">
        <v>7770726359736.6396</v>
      </c>
      <c r="S2" s="392">
        <v>7880229826972.4131</v>
      </c>
      <c r="T2" s="392">
        <v>7991465652016.4219</v>
      </c>
      <c r="U2" s="392">
        <v>8104330602450.625</v>
      </c>
      <c r="V2" s="392">
        <v>8214556440452.8311</v>
      </c>
      <c r="W2" s="392">
        <v>8328423590669.5127</v>
      </c>
      <c r="X2" s="392">
        <v>8446840447147.4502</v>
      </c>
      <c r="Y2" s="392">
        <v>8565815475930.3721</v>
      </c>
      <c r="Z2" s="392">
        <v>8687655550129.6865</v>
      </c>
      <c r="AA2" s="392">
        <v>8812100411341.6016</v>
      </c>
      <c r="AB2" s="392">
        <v>8936917370346.1836</v>
      </c>
      <c r="AC2" s="392">
        <v>9063249309913.4707</v>
      </c>
      <c r="AD2" s="392">
        <v>9193423493478.6348</v>
      </c>
      <c r="AE2" s="392">
        <v>9326053942577.541</v>
      </c>
      <c r="AF2" s="392">
        <v>9461749549164.7344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10784965387.73271</v>
      </c>
      <c r="C4" s="391">
        <v>10077813617.65234</v>
      </c>
      <c r="D4" s="391">
        <v>10529502993.628019</v>
      </c>
      <c r="E4" s="391">
        <v>11171565932.95237</v>
      </c>
      <c r="F4" s="391">
        <v>11514293679.53322</v>
      </c>
      <c r="G4" s="391">
        <v>11929266948.422449</v>
      </c>
      <c r="H4" s="391">
        <v>12160137676.660469</v>
      </c>
      <c r="I4" s="391">
        <v>12257474249.82836</v>
      </c>
      <c r="J4" s="391">
        <v>12358652781.40802</v>
      </c>
      <c r="K4" s="391">
        <v>12461052805.20013</v>
      </c>
      <c r="L4" s="391">
        <v>12564909223.553221</v>
      </c>
      <c r="M4" s="391">
        <v>12637316567.479481</v>
      </c>
      <c r="N4" s="391">
        <v>12624250776.848129</v>
      </c>
      <c r="O4" s="391">
        <v>12681740951.63303</v>
      </c>
      <c r="P4" s="391">
        <v>12711507429.237301</v>
      </c>
      <c r="Q4" s="391">
        <v>12657278047.053711</v>
      </c>
      <c r="R4" s="391">
        <v>12601165966.046949</v>
      </c>
      <c r="S4" s="391">
        <v>12590075095.16078</v>
      </c>
      <c r="T4" s="391">
        <v>12606038014.75753</v>
      </c>
      <c r="U4" s="391">
        <v>12627361927.95332</v>
      </c>
      <c r="V4" s="391">
        <v>12619524889.598869</v>
      </c>
      <c r="W4" s="391">
        <v>12616345877.81521</v>
      </c>
      <c r="X4" s="391">
        <v>12690136535.5718</v>
      </c>
      <c r="Y4" s="391">
        <v>12805075124.72407</v>
      </c>
      <c r="Z4" s="391">
        <v>12885787571.68449</v>
      </c>
      <c r="AA4" s="391">
        <v>12873405607.89002</v>
      </c>
      <c r="AB4" s="391">
        <v>12927758531.308781</v>
      </c>
      <c r="AC4" s="391">
        <v>12962120394.857571</v>
      </c>
      <c r="AD4" s="391">
        <v>12983319026.8008</v>
      </c>
      <c r="AE4" s="391">
        <v>12989908472.68187</v>
      </c>
      <c r="AF4" s="391">
        <v>12944995143.63987</v>
      </c>
    </row>
    <row r="5" spans="1:35" ht="14.1" customHeight="1" x14ac:dyDescent="0.2">
      <c r="A5" s="391" t="s">
        <v>55</v>
      </c>
      <c r="B5" s="391">
        <v>9248230988.2285652</v>
      </c>
      <c r="C5" s="391">
        <v>8641840269.452898</v>
      </c>
      <c r="D5" s="391">
        <v>9029169067.8098488</v>
      </c>
      <c r="E5" s="391">
        <v>9579745370.8739929</v>
      </c>
      <c r="F5" s="391">
        <v>9873638327.6432419</v>
      </c>
      <c r="G5" s="391">
        <v>10229482644.8622</v>
      </c>
      <c r="H5" s="391">
        <v>10427456930.95443</v>
      </c>
      <c r="I5" s="391">
        <v>10510924154.06514</v>
      </c>
      <c r="J5" s="391">
        <v>10597685900.39053</v>
      </c>
      <c r="K5" s="391">
        <v>10685495090.23797</v>
      </c>
      <c r="L5" s="391">
        <v>10774553155.05401</v>
      </c>
      <c r="M5" s="391">
        <v>10836643279.38912</v>
      </c>
      <c r="N5" s="391">
        <v>10825439214.706631</v>
      </c>
      <c r="O5" s="391">
        <v>10874737696.143499</v>
      </c>
      <c r="P5" s="391">
        <v>10900262790.633221</v>
      </c>
      <c r="Q5" s="391">
        <v>10853760476.09141</v>
      </c>
      <c r="R5" s="391">
        <v>10805643725.80764</v>
      </c>
      <c r="S5" s="391">
        <v>10796133177.36095</v>
      </c>
      <c r="T5" s="391">
        <v>10809821563.217541</v>
      </c>
      <c r="U5" s="391">
        <v>10828107062.309811</v>
      </c>
      <c r="V5" s="391">
        <v>10821386712.419029</v>
      </c>
      <c r="W5" s="391">
        <v>10818660673.50906</v>
      </c>
      <c r="X5" s="391">
        <v>10881937005.251631</v>
      </c>
      <c r="Y5" s="391">
        <v>10980498158.09042</v>
      </c>
      <c r="Z5" s="391">
        <v>11049710003.12463</v>
      </c>
      <c r="AA5" s="391">
        <v>11039092327.764311</v>
      </c>
      <c r="AB5" s="391">
        <v>11085700580.32616</v>
      </c>
      <c r="AC5" s="391">
        <v>11115166270.744289</v>
      </c>
      <c r="AD5" s="391">
        <v>11133344339.731741</v>
      </c>
      <c r="AE5" s="391">
        <v>11138994864.82863</v>
      </c>
      <c r="AF5" s="391">
        <v>11100481172.24848</v>
      </c>
    </row>
    <row r="6" spans="1:35" ht="14.1" customHeight="1" x14ac:dyDescent="0.2">
      <c r="A6" s="391" t="s">
        <v>56</v>
      </c>
      <c r="B6" s="391">
        <v>3834093681953.21</v>
      </c>
      <c r="C6" s="391">
        <v>4023414210979.6108</v>
      </c>
      <c r="D6" s="391">
        <v>4206634809474.7798</v>
      </c>
      <c r="E6" s="391">
        <v>4344362440114.354</v>
      </c>
      <c r="F6" s="391">
        <v>4463941608739.6318</v>
      </c>
      <c r="G6" s="391">
        <v>4587250943285.6553</v>
      </c>
      <c r="H6" s="391">
        <v>4704011952262.873</v>
      </c>
      <c r="I6" s="391">
        <v>4821441042210.5322</v>
      </c>
      <c r="J6" s="391">
        <v>4927037557474.2451</v>
      </c>
      <c r="K6" s="391">
        <v>5035903890415.6279</v>
      </c>
      <c r="L6" s="391">
        <v>5147825182998.1836</v>
      </c>
      <c r="M6" s="391">
        <v>5265513381149.7803</v>
      </c>
      <c r="N6" s="391">
        <v>5379922605268.5195</v>
      </c>
      <c r="O6" s="391">
        <v>5499002369633.8574</v>
      </c>
      <c r="P6" s="391">
        <v>5628294033814.6465</v>
      </c>
      <c r="Q6" s="391">
        <v>5754751256683.0576</v>
      </c>
      <c r="R6" s="391">
        <v>5881922808439.5752</v>
      </c>
      <c r="S6" s="391">
        <v>6003069312002.3906</v>
      </c>
      <c r="T6" s="391">
        <v>6123045300413.6523</v>
      </c>
      <c r="U6" s="391">
        <v>6245048405976.2988</v>
      </c>
      <c r="V6" s="391">
        <v>6366950425377.6553</v>
      </c>
      <c r="W6" s="391">
        <v>6491543580808.7217</v>
      </c>
      <c r="X6" s="391">
        <v>6623070660897.4941</v>
      </c>
      <c r="Y6" s="391">
        <v>6754999122301.9238</v>
      </c>
      <c r="Z6" s="391">
        <v>6887645974686.583</v>
      </c>
      <c r="AA6" s="391">
        <v>7022950434193.041</v>
      </c>
      <c r="AB6" s="391">
        <v>7160181956860.543</v>
      </c>
      <c r="AC6" s="391">
        <v>7300970373912.7754</v>
      </c>
      <c r="AD6" s="391">
        <v>7446814430862.9482</v>
      </c>
      <c r="AE6" s="391">
        <v>7595723069951.2031</v>
      </c>
      <c r="AF6" s="391">
        <v>7747684104901.1777</v>
      </c>
    </row>
    <row r="7" spans="1:35" ht="14.1" customHeight="1" x14ac:dyDescent="0.2">
      <c r="A7" s="391" t="s">
        <v>57</v>
      </c>
      <c r="B7" s="391">
        <v>139054873455.37241</v>
      </c>
      <c r="C7" s="391">
        <v>138695088926.39761</v>
      </c>
      <c r="D7" s="391">
        <v>149547149615.21719</v>
      </c>
      <c r="E7" s="391">
        <v>157515001676.21741</v>
      </c>
      <c r="F7" s="391">
        <v>162158722268.5426</v>
      </c>
      <c r="G7" s="391">
        <v>167279468659.65359</v>
      </c>
      <c r="H7" s="391">
        <v>172306254867.74261</v>
      </c>
      <c r="I7" s="391">
        <v>177335736136.8418</v>
      </c>
      <c r="J7" s="391">
        <v>180673338833.31931</v>
      </c>
      <c r="K7" s="391">
        <v>184131791164.19781</v>
      </c>
      <c r="L7" s="391">
        <v>187765577396.1608</v>
      </c>
      <c r="M7" s="391">
        <v>191686903397.58621</v>
      </c>
      <c r="N7" s="391">
        <v>193757085360.16281</v>
      </c>
      <c r="O7" s="391">
        <v>195743451333.05029</v>
      </c>
      <c r="P7" s="391">
        <v>197985652393.98651</v>
      </c>
      <c r="Q7" s="391">
        <v>200473507654.40521</v>
      </c>
      <c r="R7" s="391">
        <v>202795157972.28931</v>
      </c>
      <c r="S7" s="391">
        <v>205019427295.97531</v>
      </c>
      <c r="T7" s="391">
        <v>207543741309.12051</v>
      </c>
      <c r="U7" s="391">
        <v>210164315073.22961</v>
      </c>
      <c r="V7" s="391">
        <v>212887305232.9704</v>
      </c>
      <c r="W7" s="391">
        <v>215980843856.7338</v>
      </c>
      <c r="X7" s="391">
        <v>219314418232.06451</v>
      </c>
      <c r="Y7" s="391">
        <v>222790198867.47089</v>
      </c>
      <c r="Z7" s="391">
        <v>226247236393.25021</v>
      </c>
      <c r="AA7" s="391">
        <v>229689249259.69199</v>
      </c>
      <c r="AB7" s="391">
        <v>233130935946.28381</v>
      </c>
      <c r="AC7" s="391">
        <v>236380600555.21881</v>
      </c>
      <c r="AD7" s="391">
        <v>239824354406.60959</v>
      </c>
      <c r="AE7" s="391">
        <v>243393283852.66119</v>
      </c>
      <c r="AF7" s="391">
        <v>246977955553.72021</v>
      </c>
    </row>
    <row r="8" spans="1:35" ht="14.1" customHeight="1" x14ac:dyDescent="0.2">
      <c r="A8" s="391" t="s">
        <v>58</v>
      </c>
      <c r="B8" s="391">
        <v>3558146144418.689</v>
      </c>
      <c r="C8" s="391">
        <v>3600869828718.7871</v>
      </c>
      <c r="D8" s="391">
        <v>3824483736983.5029</v>
      </c>
      <c r="E8" s="391">
        <v>3834132442581.8901</v>
      </c>
      <c r="F8" s="391">
        <v>3848856732024.54</v>
      </c>
      <c r="G8" s="391">
        <v>3897787648074.6538</v>
      </c>
      <c r="H8" s="391">
        <v>3901395812915.4619</v>
      </c>
      <c r="I8" s="391">
        <v>3902316412926.7998</v>
      </c>
      <c r="J8" s="391">
        <v>3886543259777.0239</v>
      </c>
      <c r="K8" s="391">
        <v>3885272611560.0171</v>
      </c>
      <c r="L8" s="391">
        <v>3910881137737.9771</v>
      </c>
      <c r="M8" s="391">
        <v>3941866103269.2588</v>
      </c>
      <c r="N8" s="391">
        <v>3961876362407.2739</v>
      </c>
      <c r="O8" s="391">
        <v>3938217525001.8599</v>
      </c>
      <c r="P8" s="391">
        <v>3886615739127.562</v>
      </c>
      <c r="Q8" s="391">
        <v>3898475021740.5869</v>
      </c>
      <c r="R8" s="391">
        <v>3902772762260.959</v>
      </c>
      <c r="S8" s="391">
        <v>3905571881388.686</v>
      </c>
      <c r="T8" s="391">
        <v>3955237607947.3398</v>
      </c>
      <c r="U8" s="391">
        <v>3993004948160.7578</v>
      </c>
      <c r="V8" s="391">
        <v>4036064864110.4282</v>
      </c>
      <c r="W8" s="391">
        <v>4122954177438.77</v>
      </c>
      <c r="X8" s="391">
        <v>4192666618694.397</v>
      </c>
      <c r="Y8" s="391">
        <v>4274753987950.4678</v>
      </c>
      <c r="Z8" s="391">
        <v>4374999435038.229</v>
      </c>
      <c r="AA8" s="391">
        <v>4483852654144.7646</v>
      </c>
      <c r="AB8" s="391">
        <v>4575669987619.7813</v>
      </c>
      <c r="AC8" s="391">
        <v>4653446447450.4482</v>
      </c>
      <c r="AD8" s="391">
        <v>4738552100955.3691</v>
      </c>
      <c r="AE8" s="391">
        <v>4827859311601.0674</v>
      </c>
      <c r="AF8" s="391">
        <v>4928649390059.5635</v>
      </c>
    </row>
    <row r="9" spans="1:35" ht="14.1" customHeight="1" x14ac:dyDescent="0.2">
      <c r="A9" s="391" t="s">
        <v>59</v>
      </c>
      <c r="B9" s="391">
        <v>16692037450522.07</v>
      </c>
      <c r="C9" s="392">
        <v>16532097620336.869</v>
      </c>
      <c r="D9" s="392">
        <v>16826520986979.439</v>
      </c>
      <c r="E9" s="392">
        <v>16809444191367.689</v>
      </c>
      <c r="F9" s="392">
        <v>16860800795763.98</v>
      </c>
      <c r="G9" s="392">
        <v>16904232777368</v>
      </c>
      <c r="H9" s="392">
        <v>16947940087631.109</v>
      </c>
      <c r="I9" s="392">
        <v>16965843956841.41</v>
      </c>
      <c r="J9" s="392">
        <v>16951636876789.77</v>
      </c>
      <c r="K9" s="392">
        <v>16947000935548.49</v>
      </c>
      <c r="L9" s="392">
        <v>16995190743299.471</v>
      </c>
      <c r="M9" s="392">
        <v>17056995608514.6</v>
      </c>
      <c r="N9" s="392">
        <v>17049952476045.891</v>
      </c>
      <c r="O9" s="392">
        <v>17037571476506.961</v>
      </c>
      <c r="P9" s="392">
        <v>17038677141628.51</v>
      </c>
      <c r="Q9" s="392">
        <v>17027810984610.24</v>
      </c>
      <c r="R9" s="392">
        <v>17001878027472.76</v>
      </c>
      <c r="S9" s="392">
        <v>17004194910472.09</v>
      </c>
      <c r="T9" s="392">
        <v>17029520618323.801</v>
      </c>
      <c r="U9" s="392">
        <v>17041704633597.381</v>
      </c>
      <c r="V9" s="392">
        <v>17026133979535.859</v>
      </c>
      <c r="W9" s="392">
        <v>17038186339141.881</v>
      </c>
      <c r="X9" s="392">
        <v>17107400009372.6</v>
      </c>
      <c r="Y9" s="392">
        <v>17192368248644.66</v>
      </c>
      <c r="Z9" s="392">
        <v>17240684291786.539</v>
      </c>
      <c r="AA9" s="392">
        <v>17296393877586.029</v>
      </c>
      <c r="AB9" s="392">
        <v>17372766039463.301</v>
      </c>
      <c r="AC9" s="392">
        <v>17506987316547.109</v>
      </c>
      <c r="AD9" s="392">
        <v>17610586348318.609</v>
      </c>
      <c r="AE9" s="392">
        <v>17750155263234.539</v>
      </c>
      <c r="AF9" s="392">
        <v>17880191123915.68</v>
      </c>
      <c r="AG9" s="392"/>
    </row>
    <row r="10" spans="1:35" ht="14.1" customHeight="1" x14ac:dyDescent="0.2">
      <c r="A10" s="391" t="s">
        <v>60</v>
      </c>
      <c r="B10" s="391">
        <v>2238458098102.2378</v>
      </c>
      <c r="C10" s="391">
        <v>2179728875119.821</v>
      </c>
      <c r="D10" s="391">
        <v>2154051335460.9629</v>
      </c>
      <c r="E10" s="391">
        <v>2167308370467.9839</v>
      </c>
      <c r="F10" s="391">
        <v>2174606261929.845</v>
      </c>
      <c r="G10" s="391">
        <v>2190497609907.3601</v>
      </c>
      <c r="H10" s="391">
        <v>2197487316001.229</v>
      </c>
      <c r="I10" s="391">
        <v>2202997840193.1182</v>
      </c>
      <c r="J10" s="391">
        <v>2208679448183.438</v>
      </c>
      <c r="K10" s="391">
        <v>2214613223806.7271</v>
      </c>
      <c r="L10" s="391">
        <v>2225601962354.3789</v>
      </c>
      <c r="M10" s="391">
        <v>2249477338025.8169</v>
      </c>
      <c r="N10" s="391">
        <v>2257617195119.2769</v>
      </c>
      <c r="O10" s="391">
        <v>2270359929774.6108</v>
      </c>
      <c r="P10" s="391">
        <v>2285693641152.395</v>
      </c>
      <c r="Q10" s="391">
        <v>2300728528603.2212</v>
      </c>
      <c r="R10" s="391">
        <v>2312654512163.6938</v>
      </c>
      <c r="S10" s="391">
        <v>2325533296958.2402</v>
      </c>
      <c r="T10" s="391">
        <v>2338881534270.6831</v>
      </c>
      <c r="U10" s="391">
        <v>2354242424504.4922</v>
      </c>
      <c r="V10" s="391">
        <v>2371103181367.6821</v>
      </c>
      <c r="W10" s="391">
        <v>2387584930988.5449</v>
      </c>
      <c r="X10" s="391">
        <v>2407529674079.8008</v>
      </c>
      <c r="Y10" s="391">
        <v>2429856713419.7598</v>
      </c>
      <c r="Z10" s="391">
        <v>2452877439498.6641</v>
      </c>
      <c r="AA10" s="391">
        <v>2487329630520.6289</v>
      </c>
      <c r="AB10" s="391">
        <v>2499259391808.4961</v>
      </c>
      <c r="AC10" s="391">
        <v>2542325726547.4692</v>
      </c>
      <c r="AD10" s="391">
        <v>2566475161868.7109</v>
      </c>
      <c r="AE10" s="391">
        <v>2592490935537.9502</v>
      </c>
      <c r="AF10" s="391">
        <v>2618865481981.6992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1714041322587.627</v>
      </c>
      <c r="C14" s="391">
        <v>1614480359297.5701</v>
      </c>
      <c r="D14" s="391">
        <v>1575642837445.7939</v>
      </c>
      <c r="E14" s="391">
        <v>1533756629161.8491</v>
      </c>
      <c r="F14" s="391">
        <v>1488014300291.8091</v>
      </c>
      <c r="G14" s="391">
        <v>1439626494132.7571</v>
      </c>
      <c r="H14" s="391">
        <v>1384111360798.447</v>
      </c>
      <c r="I14" s="391">
        <v>1324064803238.3589</v>
      </c>
      <c r="J14" s="391">
        <v>1260076182692.0869</v>
      </c>
      <c r="K14" s="391">
        <v>1195032820665.1289</v>
      </c>
      <c r="L14" s="391">
        <v>1132869420747.179</v>
      </c>
      <c r="M14" s="391">
        <v>1072894515716.087</v>
      </c>
      <c r="N14" s="391">
        <v>1011323614939.9139</v>
      </c>
      <c r="O14" s="391">
        <v>953261069403.53345</v>
      </c>
      <c r="P14" s="391">
        <v>872435278434.92419</v>
      </c>
      <c r="Q14" s="391">
        <v>873061617255.64368</v>
      </c>
      <c r="R14" s="391">
        <v>872226709526.48572</v>
      </c>
      <c r="S14" s="391">
        <v>870185154246.19153</v>
      </c>
      <c r="T14" s="391">
        <v>869072101964.49841</v>
      </c>
      <c r="U14" s="391">
        <v>868231257053.51123</v>
      </c>
      <c r="V14" s="391">
        <v>871667643716.60583</v>
      </c>
      <c r="W14" s="391">
        <v>876562139027.39417</v>
      </c>
      <c r="X14" s="391">
        <v>879827747057.26685</v>
      </c>
      <c r="Y14" s="391">
        <v>884679891975.99658</v>
      </c>
      <c r="Z14" s="391">
        <v>890325745548.45386</v>
      </c>
      <c r="AA14" s="391">
        <v>895705080608.84021</v>
      </c>
      <c r="AB14" s="391">
        <v>900889436811.97083</v>
      </c>
      <c r="AC14" s="391">
        <v>905795648462.56677</v>
      </c>
      <c r="AD14" s="391">
        <v>912312664950.56079</v>
      </c>
      <c r="AE14" s="391">
        <v>920068723879.13892</v>
      </c>
      <c r="AF14" s="391">
        <v>929254740635.10339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41494033709.366508</v>
      </c>
      <c r="C16" s="391">
        <v>41494033709.366508</v>
      </c>
      <c r="D16" s="391">
        <v>41494033709.366508</v>
      </c>
      <c r="E16" s="391">
        <v>41494033709.366508</v>
      </c>
      <c r="F16" s="391">
        <v>41494033709.366508</v>
      </c>
      <c r="G16" s="391">
        <v>41494033709.366508</v>
      </c>
      <c r="H16" s="391">
        <v>41494033709.366508</v>
      </c>
      <c r="I16" s="391">
        <v>41494033709.366508</v>
      </c>
      <c r="J16" s="391">
        <v>41494033709.366508</v>
      </c>
      <c r="K16" s="391">
        <v>41494033709.366508</v>
      </c>
      <c r="L16" s="391">
        <v>41494033709.366508</v>
      </c>
      <c r="M16" s="391">
        <v>41494033709.366508</v>
      </c>
      <c r="N16" s="391">
        <v>41494033709.366508</v>
      </c>
      <c r="O16" s="391">
        <v>41494033709.366508</v>
      </c>
      <c r="P16" s="391">
        <v>41494033709.366508</v>
      </c>
      <c r="Q16" s="391">
        <v>41494033709.366508</v>
      </c>
      <c r="R16" s="391">
        <v>41494033709.366508</v>
      </c>
      <c r="S16" s="391">
        <v>41494033709.366508</v>
      </c>
      <c r="T16" s="391">
        <v>41494033709.366508</v>
      </c>
      <c r="U16" s="391">
        <v>41494033709.366508</v>
      </c>
      <c r="V16" s="391">
        <v>41494033709.366508</v>
      </c>
      <c r="W16" s="391">
        <v>41494033709.366508</v>
      </c>
      <c r="X16" s="391">
        <v>41494033709.366508</v>
      </c>
      <c r="Y16" s="391">
        <v>41494033709.366508</v>
      </c>
      <c r="Z16" s="391">
        <v>41494033709.366508</v>
      </c>
      <c r="AA16" s="391">
        <v>41494033709.366508</v>
      </c>
      <c r="AB16" s="391">
        <v>41494033709.366508</v>
      </c>
      <c r="AC16" s="391">
        <v>41494033709.366508</v>
      </c>
      <c r="AD16" s="391">
        <v>41494033709.366508</v>
      </c>
      <c r="AE16" s="391">
        <v>41494033709.366508</v>
      </c>
      <c r="AF16" s="391">
        <v>41494033709.366508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552485086245.38416</v>
      </c>
      <c r="C23" s="391">
        <v>551055610373.15442</v>
      </c>
      <c r="D23" s="391">
        <v>594172414096.87903</v>
      </c>
      <c r="E23" s="391">
        <v>625829840576.97253</v>
      </c>
      <c r="F23" s="391">
        <v>644280012859.30981</v>
      </c>
      <c r="G23" s="391">
        <v>664625477503.8241</v>
      </c>
      <c r="H23" s="391">
        <v>684597624777.06934</v>
      </c>
      <c r="I23" s="391">
        <v>704580479916.76758</v>
      </c>
      <c r="J23" s="391">
        <v>717841257247.29407</v>
      </c>
      <c r="K23" s="391">
        <v>731582187621.18811</v>
      </c>
      <c r="L23" s="391">
        <v>746019744895.35095</v>
      </c>
      <c r="M23" s="391">
        <v>761599739182.92297</v>
      </c>
      <c r="N23" s="391">
        <v>769824870972.38757</v>
      </c>
      <c r="O23" s="391">
        <v>777716989735.11389</v>
      </c>
      <c r="P23" s="391">
        <v>786625578235.09473</v>
      </c>
      <c r="Q23" s="391">
        <v>796510186332.34033</v>
      </c>
      <c r="R23" s="391">
        <v>805734438199.49622</v>
      </c>
      <c r="S23" s="391">
        <v>814571781318.75049</v>
      </c>
      <c r="T23" s="391">
        <v>824601245303.77612</v>
      </c>
      <c r="U23" s="391">
        <v>835013163175.47083</v>
      </c>
      <c r="V23" s="391">
        <v>845831996171.87439</v>
      </c>
      <c r="W23" s="391">
        <v>858123071708.33789</v>
      </c>
      <c r="X23" s="391">
        <v>871367843937.41846</v>
      </c>
      <c r="Y23" s="391">
        <v>885177622166.72156</v>
      </c>
      <c r="Z23" s="391">
        <v>898912931315.71533</v>
      </c>
      <c r="AA23" s="391">
        <v>912588545324.19617</v>
      </c>
      <c r="AB23" s="391">
        <v>926262863373.04541</v>
      </c>
      <c r="AC23" s="391">
        <v>939174249986.9939</v>
      </c>
      <c r="AD23" s="391">
        <v>952856781180.0061</v>
      </c>
      <c r="AE23" s="391">
        <v>967036653080.99585</v>
      </c>
      <c r="AF23" s="391">
        <v>981279071233.68713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41671946767624.211</v>
      </c>
      <c r="C2" s="392">
        <v>44177693102328.844</v>
      </c>
      <c r="D2" s="392">
        <v>45761349343928.211</v>
      </c>
      <c r="E2" s="392">
        <v>46867426571841.656</v>
      </c>
      <c r="F2" s="392">
        <v>47733609418986.406</v>
      </c>
      <c r="G2" s="392">
        <v>48646968803633.828</v>
      </c>
      <c r="H2" s="392">
        <v>49512545725363.844</v>
      </c>
      <c r="I2" s="392">
        <v>50356479513697.406</v>
      </c>
      <c r="J2" s="392">
        <v>51039669165345.906</v>
      </c>
      <c r="K2" s="392">
        <v>51745431299874.133</v>
      </c>
      <c r="L2" s="392">
        <v>52479910895429.922</v>
      </c>
      <c r="M2" s="392">
        <v>53233074602856.523</v>
      </c>
      <c r="N2" s="392">
        <v>54000892523432.203</v>
      </c>
      <c r="O2" s="392">
        <v>54679451100196.367</v>
      </c>
      <c r="P2" s="392">
        <v>55455832793018.297</v>
      </c>
      <c r="Q2" s="392">
        <v>56230350879313.219</v>
      </c>
      <c r="R2" s="392">
        <v>56990417703832.453</v>
      </c>
      <c r="S2" s="392">
        <v>57773599375822.094</v>
      </c>
      <c r="T2" s="392">
        <v>58558956917664.844</v>
      </c>
      <c r="U2" s="392">
        <v>59350189126056.313</v>
      </c>
      <c r="V2" s="392">
        <v>60126760472345.758</v>
      </c>
      <c r="W2" s="392">
        <v>60901040700264.289</v>
      </c>
      <c r="X2" s="392">
        <v>61698132535906.156</v>
      </c>
      <c r="Y2" s="392">
        <v>62496811413293.977</v>
      </c>
      <c r="Z2" s="392">
        <v>63310905413172.742</v>
      </c>
      <c r="AA2" s="392">
        <v>64142705733067.547</v>
      </c>
      <c r="AB2" s="392">
        <v>64979122246856.727</v>
      </c>
      <c r="AC2" s="392">
        <v>65828424194001.742</v>
      </c>
      <c r="AD2" s="392">
        <v>66704644902092.773</v>
      </c>
      <c r="AE2" s="392">
        <v>67598583328404.891</v>
      </c>
      <c r="AF2" s="392">
        <v>68512477637148.031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493537965326.92792</v>
      </c>
      <c r="C4" s="391">
        <v>480074118407.40417</v>
      </c>
      <c r="D4" s="391">
        <v>507519265215.71191</v>
      </c>
      <c r="E4" s="391">
        <v>523344382689.61908</v>
      </c>
      <c r="F4" s="391">
        <v>529928022625.67438</v>
      </c>
      <c r="G4" s="391">
        <v>536298112757.68152</v>
      </c>
      <c r="H4" s="391">
        <v>541426024212.58667</v>
      </c>
      <c r="I4" s="391">
        <v>541249476451.06342</v>
      </c>
      <c r="J4" s="391">
        <v>543792682228.47858</v>
      </c>
      <c r="K4" s="391">
        <v>546584673103.98932</v>
      </c>
      <c r="L4" s="391">
        <v>550114402325.63806</v>
      </c>
      <c r="M4" s="391">
        <v>552575340917.92786</v>
      </c>
      <c r="N4" s="391">
        <v>552340373337.90125</v>
      </c>
      <c r="O4" s="391">
        <v>553959995774.12671</v>
      </c>
      <c r="P4" s="391">
        <v>555524146295.16272</v>
      </c>
      <c r="Q4" s="391">
        <v>554555255449.28003</v>
      </c>
      <c r="R4" s="391">
        <v>553366744560.57227</v>
      </c>
      <c r="S4" s="391">
        <v>553340517441.06396</v>
      </c>
      <c r="T4" s="391">
        <v>553153959766.09058</v>
      </c>
      <c r="U4" s="391">
        <v>553201001624.71997</v>
      </c>
      <c r="V4" s="391">
        <v>552793685114.17896</v>
      </c>
      <c r="W4" s="391">
        <v>552762441824.45044</v>
      </c>
      <c r="X4" s="391">
        <v>555795141589.56934</v>
      </c>
      <c r="Y4" s="391">
        <v>559713548000.72144</v>
      </c>
      <c r="Z4" s="391">
        <v>562477881413.104</v>
      </c>
      <c r="AA4" s="391">
        <v>562418464839.46484</v>
      </c>
      <c r="AB4" s="391">
        <v>564231739355.34241</v>
      </c>
      <c r="AC4" s="391">
        <v>565910900467.7113</v>
      </c>
      <c r="AD4" s="391">
        <v>567579869758.81763</v>
      </c>
      <c r="AE4" s="391">
        <v>569393445793.12366</v>
      </c>
      <c r="AF4" s="391">
        <v>569998904765.20288</v>
      </c>
    </row>
    <row r="5" spans="1:35" ht="14.1" customHeight="1" x14ac:dyDescent="0.2">
      <c r="A5" s="391" t="s">
        <v>55</v>
      </c>
      <c r="B5" s="391">
        <v>428646169216.61572</v>
      </c>
      <c r="C5" s="391">
        <v>416952587748.87628</v>
      </c>
      <c r="D5" s="391">
        <v>440789167443.76538</v>
      </c>
      <c r="E5" s="391">
        <v>454533552798.39532</v>
      </c>
      <c r="F5" s="391">
        <v>460251556754.22522</v>
      </c>
      <c r="G5" s="391">
        <v>465784089050.58179</v>
      </c>
      <c r="H5" s="391">
        <v>470237767907.42761</v>
      </c>
      <c r="I5" s="391">
        <v>470084433155.13422</v>
      </c>
      <c r="J5" s="391">
        <v>472293250896.8382</v>
      </c>
      <c r="K5" s="391">
        <v>474718142753.90662</v>
      </c>
      <c r="L5" s="391">
        <v>477783772990.13263</v>
      </c>
      <c r="M5" s="391">
        <v>479921140273.64758</v>
      </c>
      <c r="N5" s="391">
        <v>479717066909.19678</v>
      </c>
      <c r="O5" s="391">
        <v>481123736713.01923</v>
      </c>
      <c r="P5" s="391">
        <v>482482228209.16199</v>
      </c>
      <c r="Q5" s="391">
        <v>481640729928.06909</v>
      </c>
      <c r="R5" s="391">
        <v>480608487881.24017</v>
      </c>
      <c r="S5" s="391">
        <v>480585709179.10059</v>
      </c>
      <c r="T5" s="391">
        <v>480423680645.66779</v>
      </c>
      <c r="U5" s="391">
        <v>480464537304.95428</v>
      </c>
      <c r="V5" s="391">
        <v>480110775944.7995</v>
      </c>
      <c r="W5" s="391">
        <v>480083640612.97772</v>
      </c>
      <c r="X5" s="391">
        <v>482717592260.12451</v>
      </c>
      <c r="Y5" s="391">
        <v>486120795287.19373</v>
      </c>
      <c r="Z5" s="391">
        <v>488521666164.21002</v>
      </c>
      <c r="AA5" s="391">
        <v>488470061853.15851</v>
      </c>
      <c r="AB5" s="391">
        <v>490044921802.28961</v>
      </c>
      <c r="AC5" s="391">
        <v>491503301965.27802</v>
      </c>
      <c r="AD5" s="391">
        <v>492952830357.07861</v>
      </c>
      <c r="AE5" s="391">
        <v>494527952180.125</v>
      </c>
      <c r="AF5" s="391">
        <v>495053803659.10419</v>
      </c>
    </row>
    <row r="6" spans="1:35" ht="14.1" customHeight="1" x14ac:dyDescent="0.2">
      <c r="A6" s="391" t="s">
        <v>56</v>
      </c>
      <c r="B6" s="391">
        <v>1059759205573.939</v>
      </c>
      <c r="C6" s="391">
        <v>1759037152988.969</v>
      </c>
      <c r="D6" s="391">
        <v>1442339324504.468</v>
      </c>
      <c r="E6" s="391">
        <v>1134849707649.8669</v>
      </c>
      <c r="F6" s="391">
        <v>983064112498.0813</v>
      </c>
      <c r="G6" s="391">
        <v>936519543831.58984</v>
      </c>
      <c r="H6" s="391">
        <v>911233822530.48779</v>
      </c>
      <c r="I6" s="391">
        <v>917422651892.06567</v>
      </c>
      <c r="J6" s="391">
        <v>911065739169.22827</v>
      </c>
      <c r="K6" s="391">
        <v>917466353565.99316</v>
      </c>
      <c r="L6" s="391">
        <v>924769911779.44458</v>
      </c>
      <c r="M6" s="391">
        <v>916914098874.23877</v>
      </c>
      <c r="N6" s="391">
        <v>914133462212.24915</v>
      </c>
      <c r="O6" s="391">
        <v>919529274275.4043</v>
      </c>
      <c r="P6" s="391">
        <v>923338850041.68042</v>
      </c>
      <c r="Q6" s="391">
        <v>923326344639.60278</v>
      </c>
      <c r="R6" s="391">
        <v>928383972979.90356</v>
      </c>
      <c r="S6" s="391">
        <v>929304397466.16113</v>
      </c>
      <c r="T6" s="391">
        <v>928319832369.24695</v>
      </c>
      <c r="U6" s="391">
        <v>935024072549.79114</v>
      </c>
      <c r="V6" s="391">
        <v>918568509782.44446</v>
      </c>
      <c r="W6" s="391">
        <v>915051735231.48254</v>
      </c>
      <c r="X6" s="391">
        <v>914023199527.26282</v>
      </c>
      <c r="Y6" s="391">
        <v>911906223208.87073</v>
      </c>
      <c r="Z6" s="391">
        <v>915852753297.90112</v>
      </c>
      <c r="AA6" s="391">
        <v>920235157159.3501</v>
      </c>
      <c r="AB6" s="391">
        <v>919877274066.55615</v>
      </c>
      <c r="AC6" s="391">
        <v>924219606854.68066</v>
      </c>
      <c r="AD6" s="391">
        <v>933441130686.79285</v>
      </c>
      <c r="AE6" s="391">
        <v>942286551189.75061</v>
      </c>
      <c r="AF6" s="391">
        <v>951590570335.56909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190931516146.87061</v>
      </c>
      <c r="C8" s="391">
        <v>191886988470.6662</v>
      </c>
      <c r="D8" s="391">
        <v>203898430463.20181</v>
      </c>
      <c r="E8" s="391">
        <v>201711204419.03769</v>
      </c>
      <c r="F8" s="391">
        <v>200433622030.99109</v>
      </c>
      <c r="G8" s="391">
        <v>204829125089.74731</v>
      </c>
      <c r="H8" s="391">
        <v>206932731441.80981</v>
      </c>
      <c r="I8" s="391">
        <v>205353425192.45279</v>
      </c>
      <c r="J8" s="391">
        <v>199683663583.086</v>
      </c>
      <c r="K8" s="391">
        <v>195819289602.1311</v>
      </c>
      <c r="L8" s="391">
        <v>192643876616.01349</v>
      </c>
      <c r="M8" s="391">
        <v>194158096085.03311</v>
      </c>
      <c r="N8" s="391">
        <v>197796106664.36261</v>
      </c>
      <c r="O8" s="391">
        <v>197835126501.41422</v>
      </c>
      <c r="P8" s="391">
        <v>194846049856.405</v>
      </c>
      <c r="Q8" s="391">
        <v>195604751003.9902</v>
      </c>
      <c r="R8" s="391">
        <v>197412555968.71909</v>
      </c>
      <c r="S8" s="391">
        <v>195675639391.48859</v>
      </c>
      <c r="T8" s="391">
        <v>195707749675.56711</v>
      </c>
      <c r="U8" s="391">
        <v>196767368905.69019</v>
      </c>
      <c r="V8" s="391">
        <v>196293530698.60379</v>
      </c>
      <c r="W8" s="391">
        <v>199327005753.97</v>
      </c>
      <c r="X8" s="391">
        <v>202169591818.16409</v>
      </c>
      <c r="Y8" s="391">
        <v>206109064380.703</v>
      </c>
      <c r="Z8" s="391">
        <v>213242301540.89999</v>
      </c>
      <c r="AA8" s="391">
        <v>219761696432.31281</v>
      </c>
      <c r="AB8" s="391">
        <v>224556080127.85681</v>
      </c>
      <c r="AC8" s="391">
        <v>227965833725.44601</v>
      </c>
      <c r="AD8" s="391">
        <v>231399518952.57431</v>
      </c>
      <c r="AE8" s="391">
        <v>234491130946.36639</v>
      </c>
      <c r="AF8" s="391">
        <v>238687828237.51199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0</v>
      </c>
      <c r="C10" s="391">
        <v>0</v>
      </c>
      <c r="D10" s="391">
        <v>0</v>
      </c>
      <c r="E10" s="391">
        <v>0</v>
      </c>
      <c r="F10" s="391">
        <v>0</v>
      </c>
      <c r="G10" s="391">
        <v>0</v>
      </c>
      <c r="H10" s="391">
        <v>0</v>
      </c>
      <c r="I10" s="391">
        <v>0</v>
      </c>
      <c r="J10" s="391">
        <v>0</v>
      </c>
      <c r="K10" s="391">
        <v>0</v>
      </c>
      <c r="L10" s="391">
        <v>0</v>
      </c>
      <c r="M10" s="391">
        <v>0</v>
      </c>
      <c r="N10" s="391">
        <v>0</v>
      </c>
      <c r="O10" s="391">
        <v>0</v>
      </c>
      <c r="P10" s="391">
        <v>0</v>
      </c>
      <c r="Q10" s="391">
        <v>0</v>
      </c>
      <c r="R10" s="391">
        <v>0</v>
      </c>
      <c r="S10" s="391">
        <v>0</v>
      </c>
      <c r="T10" s="391">
        <v>0</v>
      </c>
      <c r="U10" s="391">
        <v>0</v>
      </c>
      <c r="V10" s="391">
        <v>0</v>
      </c>
      <c r="W10" s="391">
        <v>0</v>
      </c>
      <c r="X10" s="391">
        <v>0</v>
      </c>
      <c r="Y10" s="391">
        <v>0</v>
      </c>
      <c r="Z10" s="391">
        <v>0</v>
      </c>
      <c r="AA10" s="391">
        <v>0</v>
      </c>
      <c r="AB10" s="391">
        <v>0</v>
      </c>
      <c r="AC10" s="391">
        <v>0</v>
      </c>
      <c r="AD10" s="391">
        <v>0</v>
      </c>
      <c r="AE10" s="391">
        <v>0</v>
      </c>
      <c r="AF10" s="391">
        <v>0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114585498034.9447</v>
      </c>
      <c r="C14" s="391">
        <v>105583236202.9807</v>
      </c>
      <c r="D14" s="391">
        <v>116800625672.31261</v>
      </c>
      <c r="E14" s="391">
        <v>125562109904.326</v>
      </c>
      <c r="F14" s="391">
        <v>128094159538.19051</v>
      </c>
      <c r="G14" s="391">
        <v>130848063604.1012</v>
      </c>
      <c r="H14" s="391">
        <v>133103255136.01669</v>
      </c>
      <c r="I14" s="391">
        <v>135248882839.8745</v>
      </c>
      <c r="J14" s="391">
        <v>135131319373.996</v>
      </c>
      <c r="K14" s="391">
        <v>135411536666.77521</v>
      </c>
      <c r="L14" s="391">
        <v>135921829785.2952</v>
      </c>
      <c r="M14" s="391">
        <v>136876620233.23689</v>
      </c>
      <c r="N14" s="391">
        <v>135188253141.3196</v>
      </c>
      <c r="O14" s="391">
        <v>133326218347.4323</v>
      </c>
      <c r="P14" s="391">
        <v>128529244562.7431</v>
      </c>
      <c r="Q14" s="391">
        <v>130080114799.67419</v>
      </c>
      <c r="R14" s="391">
        <v>130911157256.8103</v>
      </c>
      <c r="S14" s="391">
        <v>131068061857.3512</v>
      </c>
      <c r="T14" s="391">
        <v>131202413064.20039</v>
      </c>
      <c r="U14" s="391">
        <v>131139015523.81219</v>
      </c>
      <c r="V14" s="391">
        <v>131403775610.864</v>
      </c>
      <c r="W14" s="391">
        <v>131812348488.7171</v>
      </c>
      <c r="X14" s="391">
        <v>131907440692.709</v>
      </c>
      <c r="Y14" s="391">
        <v>132196848534.48351</v>
      </c>
      <c r="Z14" s="391">
        <v>132748166489.6712</v>
      </c>
      <c r="AA14" s="391">
        <v>133307549788.12379</v>
      </c>
      <c r="AB14" s="391">
        <v>133682243296.3564</v>
      </c>
      <c r="AC14" s="391">
        <v>134028527413.1908</v>
      </c>
      <c r="AD14" s="391">
        <v>134586826571.81551</v>
      </c>
      <c r="AE14" s="391">
        <v>135306391529.83411</v>
      </c>
      <c r="AF14" s="391">
        <v>136225290378.9292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49557572075698.727</v>
      </c>
      <c r="C26" s="391">
        <v>49727796686654.898</v>
      </c>
      <c r="D26" s="391">
        <v>50653012223502.797</v>
      </c>
      <c r="E26" s="391">
        <v>51709356058502.93</v>
      </c>
      <c r="F26" s="391">
        <v>52834070820404.563</v>
      </c>
      <c r="G26" s="391">
        <v>53987160192694.188</v>
      </c>
      <c r="H26" s="391">
        <v>54953539082810.406</v>
      </c>
      <c r="I26" s="391">
        <v>55728370587223.258</v>
      </c>
      <c r="J26" s="391">
        <v>56324838229722.813</v>
      </c>
      <c r="K26" s="391">
        <v>56941827920005.344</v>
      </c>
      <c r="L26" s="391">
        <v>57653973044879.5</v>
      </c>
      <c r="M26" s="391">
        <v>58514650858364.391</v>
      </c>
      <c r="N26" s="391">
        <v>59289141616515.977</v>
      </c>
      <c r="O26" s="391">
        <v>60014943039278.102</v>
      </c>
      <c r="P26" s="391">
        <v>60835192863840.656</v>
      </c>
      <c r="Q26" s="391">
        <v>61663841738322.211</v>
      </c>
      <c r="R26" s="391">
        <v>62336433407497.133</v>
      </c>
      <c r="S26" s="391">
        <v>62980058504265.953</v>
      </c>
      <c r="T26" s="391">
        <v>63786775545354.297</v>
      </c>
      <c r="U26" s="391">
        <v>64480671566787.563</v>
      </c>
      <c r="V26" s="391">
        <v>65351943334823.93</v>
      </c>
      <c r="W26" s="391">
        <v>66303665041607.633</v>
      </c>
      <c r="X26" s="391">
        <v>67272820935829.906</v>
      </c>
      <c r="Y26" s="391">
        <v>68392693048804.188</v>
      </c>
      <c r="Z26" s="391">
        <v>69607754673322.289</v>
      </c>
      <c r="AA26" s="391">
        <v>70820925178187.938</v>
      </c>
      <c r="AB26" s="391">
        <v>72023500356119.766</v>
      </c>
      <c r="AC26" s="391">
        <v>73208114607648.781</v>
      </c>
      <c r="AD26" s="391">
        <v>74476278079282.25</v>
      </c>
      <c r="AE26" s="391">
        <v>75833026483908.734</v>
      </c>
      <c r="AF26" s="391">
        <v>77253418144239.578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</v>
      </c>
      <c r="C2" s="392">
        <v>1</v>
      </c>
      <c r="D2" s="392">
        <v>1</v>
      </c>
      <c r="E2" s="392">
        <v>1</v>
      </c>
      <c r="F2" s="392">
        <v>1</v>
      </c>
      <c r="G2" s="392">
        <v>1</v>
      </c>
      <c r="H2" s="392">
        <v>1</v>
      </c>
      <c r="I2" s="392">
        <v>1</v>
      </c>
      <c r="J2" s="392">
        <v>1</v>
      </c>
      <c r="K2" s="392">
        <v>1</v>
      </c>
      <c r="L2" s="392">
        <v>1</v>
      </c>
      <c r="M2" s="392">
        <v>1</v>
      </c>
      <c r="N2" s="392">
        <v>1</v>
      </c>
      <c r="O2" s="392">
        <v>1</v>
      </c>
      <c r="P2" s="392">
        <v>1</v>
      </c>
      <c r="Q2" s="392">
        <v>1</v>
      </c>
      <c r="R2" s="392">
        <v>1</v>
      </c>
      <c r="S2" s="392">
        <v>1</v>
      </c>
      <c r="T2" s="392">
        <v>1</v>
      </c>
      <c r="U2" s="392">
        <v>1</v>
      </c>
      <c r="V2" s="392">
        <v>1</v>
      </c>
      <c r="W2" s="392">
        <v>1</v>
      </c>
      <c r="X2" s="392">
        <v>1</v>
      </c>
      <c r="Y2" s="392">
        <v>1</v>
      </c>
      <c r="Z2" s="392">
        <v>1</v>
      </c>
      <c r="AA2" s="392">
        <v>1</v>
      </c>
      <c r="AB2" s="392">
        <v>1</v>
      </c>
      <c r="AC2" s="392">
        <v>1</v>
      </c>
      <c r="AD2" s="392">
        <v>1</v>
      </c>
      <c r="AE2" s="392">
        <v>1</v>
      </c>
      <c r="AF2" s="392">
        <v>1</v>
      </c>
      <c r="AG2" s="392"/>
    </row>
    <row r="3" spans="1:35" ht="14.1" customHeight="1" x14ac:dyDescent="0.2">
      <c r="A3" s="391" t="s">
        <v>53</v>
      </c>
      <c r="B3" s="391">
        <v>1</v>
      </c>
      <c r="C3" s="391">
        <v>1</v>
      </c>
      <c r="D3" s="391">
        <v>1</v>
      </c>
      <c r="E3" s="391">
        <v>1</v>
      </c>
      <c r="F3" s="391">
        <v>1</v>
      </c>
      <c r="G3" s="391">
        <v>1</v>
      </c>
      <c r="H3" s="391">
        <v>1</v>
      </c>
      <c r="I3" s="391">
        <v>1</v>
      </c>
      <c r="J3" s="391">
        <v>1</v>
      </c>
      <c r="K3" s="391">
        <v>1</v>
      </c>
      <c r="L3" s="391">
        <v>1</v>
      </c>
      <c r="M3" s="391">
        <v>1</v>
      </c>
      <c r="N3" s="391">
        <v>1</v>
      </c>
      <c r="O3" s="391">
        <v>1</v>
      </c>
      <c r="P3" s="391">
        <v>1</v>
      </c>
      <c r="Q3" s="391">
        <v>1</v>
      </c>
      <c r="R3" s="391">
        <v>1</v>
      </c>
      <c r="S3" s="391">
        <v>1</v>
      </c>
      <c r="T3" s="391">
        <v>1</v>
      </c>
      <c r="U3" s="391">
        <v>1</v>
      </c>
      <c r="V3" s="391">
        <v>1</v>
      </c>
      <c r="W3" s="391">
        <v>1</v>
      </c>
      <c r="X3" s="391">
        <v>1</v>
      </c>
      <c r="Y3" s="391">
        <v>1</v>
      </c>
      <c r="Z3" s="391">
        <v>1</v>
      </c>
      <c r="AA3" s="391">
        <v>1</v>
      </c>
      <c r="AB3" s="391">
        <v>1</v>
      </c>
      <c r="AC3" s="391">
        <v>1</v>
      </c>
      <c r="AD3" s="391">
        <v>1</v>
      </c>
      <c r="AE3" s="391">
        <v>1</v>
      </c>
      <c r="AF3" s="391">
        <v>1</v>
      </c>
    </row>
    <row r="4" spans="1:35" ht="14.1" customHeight="1" x14ac:dyDescent="0.2">
      <c r="A4" s="391" t="s">
        <v>54</v>
      </c>
      <c r="B4" s="391">
        <v>1</v>
      </c>
      <c r="C4" s="391">
        <v>1</v>
      </c>
      <c r="D4" s="391">
        <v>1</v>
      </c>
      <c r="E4" s="391">
        <v>1</v>
      </c>
      <c r="F4" s="391">
        <v>1</v>
      </c>
      <c r="G4" s="391">
        <v>1</v>
      </c>
      <c r="H4" s="391">
        <v>1</v>
      </c>
      <c r="I4" s="391">
        <v>1</v>
      </c>
      <c r="J4" s="391">
        <v>1</v>
      </c>
      <c r="K4" s="391">
        <v>1</v>
      </c>
      <c r="L4" s="391">
        <v>1</v>
      </c>
      <c r="M4" s="391">
        <v>1</v>
      </c>
      <c r="N4" s="391">
        <v>1</v>
      </c>
      <c r="O4" s="391">
        <v>1</v>
      </c>
      <c r="P4" s="391">
        <v>1</v>
      </c>
      <c r="Q4" s="391">
        <v>1</v>
      </c>
      <c r="R4" s="391">
        <v>1</v>
      </c>
      <c r="S4" s="391">
        <v>1</v>
      </c>
      <c r="T4" s="391">
        <v>1</v>
      </c>
      <c r="U4" s="391">
        <v>1</v>
      </c>
      <c r="V4" s="391">
        <v>1</v>
      </c>
      <c r="W4" s="391">
        <v>1</v>
      </c>
      <c r="X4" s="391">
        <v>1</v>
      </c>
      <c r="Y4" s="391">
        <v>1</v>
      </c>
      <c r="Z4" s="391">
        <v>1</v>
      </c>
      <c r="AA4" s="391">
        <v>1</v>
      </c>
      <c r="AB4" s="391">
        <v>1</v>
      </c>
      <c r="AC4" s="391">
        <v>1</v>
      </c>
      <c r="AD4" s="391">
        <v>1</v>
      </c>
      <c r="AE4" s="391">
        <v>1</v>
      </c>
      <c r="AF4" s="391">
        <v>1</v>
      </c>
    </row>
    <row r="5" spans="1:35" ht="14.1" customHeight="1" x14ac:dyDescent="0.2">
      <c r="A5" s="391" t="s">
        <v>55</v>
      </c>
      <c r="B5" s="391">
        <v>1</v>
      </c>
      <c r="C5" s="391">
        <v>1</v>
      </c>
      <c r="D5" s="391">
        <v>1</v>
      </c>
      <c r="E5" s="391">
        <v>1</v>
      </c>
      <c r="F5" s="391">
        <v>1</v>
      </c>
      <c r="G5" s="391">
        <v>1</v>
      </c>
      <c r="H5" s="391">
        <v>1</v>
      </c>
      <c r="I5" s="391">
        <v>1</v>
      </c>
      <c r="J5" s="391">
        <v>1</v>
      </c>
      <c r="K5" s="391">
        <v>1</v>
      </c>
      <c r="L5" s="391">
        <v>1</v>
      </c>
      <c r="M5" s="391">
        <v>1</v>
      </c>
      <c r="N5" s="391">
        <v>1</v>
      </c>
      <c r="O5" s="391">
        <v>1</v>
      </c>
      <c r="P5" s="391">
        <v>1</v>
      </c>
      <c r="Q5" s="391">
        <v>1</v>
      </c>
      <c r="R5" s="391">
        <v>1</v>
      </c>
      <c r="S5" s="391">
        <v>1</v>
      </c>
      <c r="T5" s="391">
        <v>1</v>
      </c>
      <c r="U5" s="391">
        <v>1</v>
      </c>
      <c r="V5" s="391">
        <v>1</v>
      </c>
      <c r="W5" s="391">
        <v>1</v>
      </c>
      <c r="X5" s="391">
        <v>1</v>
      </c>
      <c r="Y5" s="391">
        <v>1</v>
      </c>
      <c r="Z5" s="391">
        <v>1</v>
      </c>
      <c r="AA5" s="391">
        <v>1</v>
      </c>
      <c r="AB5" s="391">
        <v>1</v>
      </c>
      <c r="AC5" s="391">
        <v>1</v>
      </c>
      <c r="AD5" s="391">
        <v>1</v>
      </c>
      <c r="AE5" s="391">
        <v>1</v>
      </c>
      <c r="AF5" s="391">
        <v>1</v>
      </c>
    </row>
    <row r="6" spans="1:35" ht="14.1" customHeight="1" x14ac:dyDescent="0.2">
      <c r="A6" s="391" t="s">
        <v>56</v>
      </c>
      <c r="B6" s="391">
        <v>1</v>
      </c>
      <c r="C6" s="391">
        <v>1</v>
      </c>
      <c r="D6" s="391">
        <v>1</v>
      </c>
      <c r="E6" s="391">
        <v>1</v>
      </c>
      <c r="F6" s="391">
        <v>1</v>
      </c>
      <c r="G6" s="391">
        <v>1</v>
      </c>
      <c r="H6" s="391">
        <v>1</v>
      </c>
      <c r="I6" s="391">
        <v>1</v>
      </c>
      <c r="J6" s="391">
        <v>1</v>
      </c>
      <c r="K6" s="391">
        <v>1</v>
      </c>
      <c r="L6" s="391">
        <v>1</v>
      </c>
      <c r="M6" s="391">
        <v>1</v>
      </c>
      <c r="N6" s="391">
        <v>1</v>
      </c>
      <c r="O6" s="391">
        <v>1</v>
      </c>
      <c r="P6" s="391">
        <v>1</v>
      </c>
      <c r="Q6" s="391">
        <v>1</v>
      </c>
      <c r="R6" s="391">
        <v>1</v>
      </c>
      <c r="S6" s="391">
        <v>1</v>
      </c>
      <c r="T6" s="391">
        <v>1</v>
      </c>
      <c r="U6" s="391">
        <v>1</v>
      </c>
      <c r="V6" s="391">
        <v>1</v>
      </c>
      <c r="W6" s="391">
        <v>1</v>
      </c>
      <c r="X6" s="391">
        <v>1</v>
      </c>
      <c r="Y6" s="391">
        <v>1</v>
      </c>
      <c r="Z6" s="391">
        <v>1</v>
      </c>
      <c r="AA6" s="391">
        <v>1</v>
      </c>
      <c r="AB6" s="391">
        <v>1</v>
      </c>
      <c r="AC6" s="391">
        <v>1</v>
      </c>
      <c r="AD6" s="391">
        <v>1</v>
      </c>
      <c r="AE6" s="391">
        <v>1</v>
      </c>
      <c r="AF6" s="391">
        <v>1</v>
      </c>
    </row>
    <row r="7" spans="1:35" ht="14.1" customHeight="1" x14ac:dyDescent="0.2">
      <c r="A7" s="391" t="s">
        <v>57</v>
      </c>
      <c r="B7" s="391">
        <v>1</v>
      </c>
      <c r="C7" s="391">
        <v>1</v>
      </c>
      <c r="D7" s="391">
        <v>1</v>
      </c>
      <c r="E7" s="391">
        <v>1</v>
      </c>
      <c r="F7" s="391">
        <v>1</v>
      </c>
      <c r="G7" s="391">
        <v>1</v>
      </c>
      <c r="H7" s="391">
        <v>1</v>
      </c>
      <c r="I7" s="391">
        <v>1</v>
      </c>
      <c r="J7" s="391">
        <v>1</v>
      </c>
      <c r="K7" s="391">
        <v>1</v>
      </c>
      <c r="L7" s="391">
        <v>1</v>
      </c>
      <c r="M7" s="391">
        <v>1</v>
      </c>
      <c r="N7" s="391">
        <v>1</v>
      </c>
      <c r="O7" s="391">
        <v>1</v>
      </c>
      <c r="P7" s="391">
        <v>1</v>
      </c>
      <c r="Q7" s="391">
        <v>1</v>
      </c>
      <c r="R7" s="391">
        <v>1</v>
      </c>
      <c r="S7" s="391">
        <v>1</v>
      </c>
      <c r="T7" s="391">
        <v>1</v>
      </c>
      <c r="U7" s="391">
        <v>1</v>
      </c>
      <c r="V7" s="391">
        <v>1</v>
      </c>
      <c r="W7" s="391">
        <v>1</v>
      </c>
      <c r="X7" s="391">
        <v>1</v>
      </c>
      <c r="Y7" s="391">
        <v>1</v>
      </c>
      <c r="Z7" s="391">
        <v>1</v>
      </c>
      <c r="AA7" s="391">
        <v>1</v>
      </c>
      <c r="AB7" s="391">
        <v>1</v>
      </c>
      <c r="AC7" s="391">
        <v>1</v>
      </c>
      <c r="AD7" s="391">
        <v>1</v>
      </c>
      <c r="AE7" s="391">
        <v>1</v>
      </c>
      <c r="AF7" s="391">
        <v>1</v>
      </c>
    </row>
    <row r="8" spans="1:35" ht="14.1" customHeight="1" x14ac:dyDescent="0.2">
      <c r="A8" s="391" t="s">
        <v>58</v>
      </c>
      <c r="B8" s="391">
        <v>1</v>
      </c>
      <c r="C8" s="391">
        <v>1</v>
      </c>
      <c r="D8" s="391">
        <v>1</v>
      </c>
      <c r="E8" s="391">
        <v>1</v>
      </c>
      <c r="F8" s="391">
        <v>1</v>
      </c>
      <c r="G8" s="391">
        <v>1</v>
      </c>
      <c r="H8" s="391">
        <v>1</v>
      </c>
      <c r="I8" s="391">
        <v>1</v>
      </c>
      <c r="J8" s="391">
        <v>1</v>
      </c>
      <c r="K8" s="391">
        <v>1</v>
      </c>
      <c r="L8" s="391">
        <v>1</v>
      </c>
      <c r="M8" s="391">
        <v>1</v>
      </c>
      <c r="N8" s="391">
        <v>1</v>
      </c>
      <c r="O8" s="391">
        <v>1</v>
      </c>
      <c r="P8" s="391">
        <v>1</v>
      </c>
      <c r="Q8" s="391">
        <v>1</v>
      </c>
      <c r="R8" s="391">
        <v>1</v>
      </c>
      <c r="S8" s="391">
        <v>1</v>
      </c>
      <c r="T8" s="391">
        <v>1</v>
      </c>
      <c r="U8" s="391">
        <v>1</v>
      </c>
      <c r="V8" s="391">
        <v>1</v>
      </c>
      <c r="W8" s="391">
        <v>1</v>
      </c>
      <c r="X8" s="391">
        <v>1</v>
      </c>
      <c r="Y8" s="391">
        <v>1</v>
      </c>
      <c r="Z8" s="391">
        <v>1</v>
      </c>
      <c r="AA8" s="391">
        <v>1</v>
      </c>
      <c r="AB8" s="391">
        <v>1</v>
      </c>
      <c r="AC8" s="391">
        <v>1</v>
      </c>
      <c r="AD8" s="391">
        <v>1</v>
      </c>
      <c r="AE8" s="391">
        <v>1</v>
      </c>
      <c r="AF8" s="391">
        <v>1</v>
      </c>
    </row>
    <row r="9" spans="1:35" ht="14.1" customHeight="1" x14ac:dyDescent="0.2">
      <c r="A9" s="391" t="s">
        <v>59</v>
      </c>
      <c r="B9" s="391">
        <v>1</v>
      </c>
      <c r="C9" s="392">
        <v>1</v>
      </c>
      <c r="D9" s="392">
        <v>1</v>
      </c>
      <c r="E9" s="392">
        <v>1</v>
      </c>
      <c r="F9" s="392">
        <v>1</v>
      </c>
      <c r="G9" s="392">
        <v>1</v>
      </c>
      <c r="H9" s="392">
        <v>1</v>
      </c>
      <c r="I9" s="392">
        <v>1</v>
      </c>
      <c r="J9" s="392">
        <v>1</v>
      </c>
      <c r="K9" s="392">
        <v>1</v>
      </c>
      <c r="L9" s="392">
        <v>1</v>
      </c>
      <c r="M9" s="392">
        <v>1</v>
      </c>
      <c r="N9" s="392">
        <v>1</v>
      </c>
      <c r="O9" s="392">
        <v>1</v>
      </c>
      <c r="P9" s="392">
        <v>1</v>
      </c>
      <c r="Q9" s="392">
        <v>1</v>
      </c>
      <c r="R9" s="392">
        <v>1</v>
      </c>
      <c r="S9" s="392">
        <v>1</v>
      </c>
      <c r="T9" s="392">
        <v>1</v>
      </c>
      <c r="U9" s="392">
        <v>1</v>
      </c>
      <c r="V9" s="392">
        <v>1</v>
      </c>
      <c r="W9" s="392">
        <v>1</v>
      </c>
      <c r="X9" s="392">
        <v>1</v>
      </c>
      <c r="Y9" s="392">
        <v>1</v>
      </c>
      <c r="Z9" s="392">
        <v>1</v>
      </c>
      <c r="AA9" s="392">
        <v>1</v>
      </c>
      <c r="AB9" s="392">
        <v>1</v>
      </c>
      <c r="AC9" s="392">
        <v>1</v>
      </c>
      <c r="AD9" s="392">
        <v>1</v>
      </c>
      <c r="AE9" s="392">
        <v>1</v>
      </c>
      <c r="AF9" s="392">
        <v>1</v>
      </c>
      <c r="AG9" s="392"/>
    </row>
    <row r="10" spans="1:35" ht="14.1" customHeight="1" x14ac:dyDescent="0.2">
      <c r="A10" s="391" t="s">
        <v>60</v>
      </c>
      <c r="B10" s="391">
        <v>1</v>
      </c>
      <c r="C10" s="391">
        <v>1</v>
      </c>
      <c r="D10" s="391">
        <v>1</v>
      </c>
      <c r="E10" s="391">
        <v>1</v>
      </c>
      <c r="F10" s="391">
        <v>1</v>
      </c>
      <c r="G10" s="391">
        <v>1</v>
      </c>
      <c r="H10" s="391">
        <v>1</v>
      </c>
      <c r="I10" s="391">
        <v>1</v>
      </c>
      <c r="J10" s="391">
        <v>1</v>
      </c>
      <c r="K10" s="391">
        <v>1</v>
      </c>
      <c r="L10" s="391">
        <v>1</v>
      </c>
      <c r="M10" s="391">
        <v>1</v>
      </c>
      <c r="N10" s="391">
        <v>1</v>
      </c>
      <c r="O10" s="391">
        <v>1</v>
      </c>
      <c r="P10" s="391">
        <v>1</v>
      </c>
      <c r="Q10" s="391">
        <v>1</v>
      </c>
      <c r="R10" s="391">
        <v>1</v>
      </c>
      <c r="S10" s="391">
        <v>1</v>
      </c>
      <c r="T10" s="391">
        <v>1</v>
      </c>
      <c r="U10" s="391">
        <v>1</v>
      </c>
      <c r="V10" s="391">
        <v>1</v>
      </c>
      <c r="W10" s="391">
        <v>1</v>
      </c>
      <c r="X10" s="391">
        <v>1</v>
      </c>
      <c r="Y10" s="391">
        <v>1</v>
      </c>
      <c r="Z10" s="391">
        <v>1</v>
      </c>
      <c r="AA10" s="391">
        <v>1</v>
      </c>
      <c r="AB10" s="391">
        <v>1</v>
      </c>
      <c r="AC10" s="391">
        <v>1</v>
      </c>
      <c r="AD10" s="391">
        <v>1</v>
      </c>
      <c r="AE10" s="391">
        <v>1</v>
      </c>
      <c r="AF10" s="391">
        <v>1</v>
      </c>
    </row>
    <row r="11" spans="1:35" ht="14.1" customHeight="1" x14ac:dyDescent="0.2">
      <c r="A11" s="391" t="s">
        <v>61</v>
      </c>
      <c r="B11" s="391">
        <v>1</v>
      </c>
      <c r="C11" s="391">
        <v>1</v>
      </c>
      <c r="D11" s="391">
        <v>1</v>
      </c>
      <c r="E11" s="391">
        <v>1</v>
      </c>
      <c r="F11" s="391">
        <v>1</v>
      </c>
      <c r="G11" s="391">
        <v>1</v>
      </c>
      <c r="H11" s="391">
        <v>1</v>
      </c>
      <c r="I11" s="391">
        <v>1</v>
      </c>
      <c r="J11" s="391">
        <v>1</v>
      </c>
      <c r="K11" s="391">
        <v>1</v>
      </c>
      <c r="L11" s="391">
        <v>1</v>
      </c>
      <c r="M11" s="391">
        <v>1</v>
      </c>
      <c r="N11" s="391">
        <v>1</v>
      </c>
      <c r="O11" s="391">
        <v>1</v>
      </c>
      <c r="P11" s="391">
        <v>1</v>
      </c>
      <c r="Q11" s="391">
        <v>1</v>
      </c>
      <c r="R11" s="391">
        <v>1</v>
      </c>
      <c r="S11" s="391">
        <v>1</v>
      </c>
      <c r="T11" s="391">
        <v>1</v>
      </c>
      <c r="U11" s="391">
        <v>1</v>
      </c>
      <c r="V11" s="391">
        <v>1</v>
      </c>
      <c r="W11" s="391">
        <v>1</v>
      </c>
      <c r="X11" s="391">
        <v>1</v>
      </c>
      <c r="Y11" s="391">
        <v>1</v>
      </c>
      <c r="Z11" s="391">
        <v>1</v>
      </c>
      <c r="AA11" s="391">
        <v>1</v>
      </c>
      <c r="AB11" s="391">
        <v>1</v>
      </c>
      <c r="AC11" s="391">
        <v>1</v>
      </c>
      <c r="AD11" s="391">
        <v>1</v>
      </c>
      <c r="AE11" s="391">
        <v>1</v>
      </c>
      <c r="AF11" s="391">
        <v>1</v>
      </c>
    </row>
    <row r="12" spans="1:35" ht="14.1" customHeight="1" x14ac:dyDescent="0.2">
      <c r="A12" s="391" t="s">
        <v>62</v>
      </c>
      <c r="B12" s="391">
        <v>1</v>
      </c>
      <c r="C12" s="391">
        <v>1</v>
      </c>
      <c r="D12" s="391">
        <v>1</v>
      </c>
      <c r="E12" s="391">
        <v>1</v>
      </c>
      <c r="F12" s="391">
        <v>1</v>
      </c>
      <c r="G12" s="391">
        <v>1</v>
      </c>
      <c r="H12" s="391">
        <v>1</v>
      </c>
      <c r="I12" s="391">
        <v>1</v>
      </c>
      <c r="J12" s="391">
        <v>1</v>
      </c>
      <c r="K12" s="391">
        <v>1</v>
      </c>
      <c r="L12" s="391">
        <v>1</v>
      </c>
      <c r="M12" s="391">
        <v>1</v>
      </c>
      <c r="N12" s="391">
        <v>1</v>
      </c>
      <c r="O12" s="391">
        <v>1</v>
      </c>
      <c r="P12" s="391">
        <v>1</v>
      </c>
      <c r="Q12" s="391">
        <v>1</v>
      </c>
      <c r="R12" s="391">
        <v>1</v>
      </c>
      <c r="S12" s="391">
        <v>1</v>
      </c>
      <c r="T12" s="391">
        <v>1</v>
      </c>
      <c r="U12" s="391">
        <v>1</v>
      </c>
      <c r="V12" s="391">
        <v>1</v>
      </c>
      <c r="W12" s="391">
        <v>1</v>
      </c>
      <c r="X12" s="391">
        <v>1</v>
      </c>
      <c r="Y12" s="391">
        <v>1</v>
      </c>
      <c r="Z12" s="391">
        <v>1</v>
      </c>
      <c r="AA12" s="391">
        <v>1</v>
      </c>
      <c r="AB12" s="391">
        <v>1</v>
      </c>
      <c r="AC12" s="391">
        <v>1</v>
      </c>
      <c r="AD12" s="391">
        <v>1</v>
      </c>
      <c r="AE12" s="391">
        <v>1</v>
      </c>
      <c r="AF12" s="391">
        <v>1</v>
      </c>
    </row>
    <row r="13" spans="1:35" ht="14.1" customHeight="1" x14ac:dyDescent="0.2">
      <c r="A13" s="391" t="s">
        <v>63</v>
      </c>
      <c r="B13" s="391">
        <v>1</v>
      </c>
      <c r="C13" s="391">
        <v>1</v>
      </c>
      <c r="D13" s="391">
        <v>1</v>
      </c>
      <c r="E13" s="391">
        <v>1</v>
      </c>
      <c r="F13" s="391">
        <v>1</v>
      </c>
      <c r="G13" s="391">
        <v>1</v>
      </c>
      <c r="H13" s="391">
        <v>1</v>
      </c>
      <c r="I13" s="391">
        <v>1</v>
      </c>
      <c r="J13" s="391">
        <v>1</v>
      </c>
      <c r="K13" s="391">
        <v>1</v>
      </c>
      <c r="L13" s="391">
        <v>1</v>
      </c>
      <c r="M13" s="391">
        <v>1</v>
      </c>
      <c r="N13" s="391">
        <v>1</v>
      </c>
      <c r="O13" s="391">
        <v>1</v>
      </c>
      <c r="P13" s="391">
        <v>1</v>
      </c>
      <c r="Q13" s="391">
        <v>1</v>
      </c>
      <c r="R13" s="391">
        <v>1</v>
      </c>
      <c r="S13" s="391">
        <v>1</v>
      </c>
      <c r="T13" s="391">
        <v>1</v>
      </c>
      <c r="U13" s="391">
        <v>1</v>
      </c>
      <c r="V13" s="391">
        <v>1</v>
      </c>
      <c r="W13" s="391">
        <v>1</v>
      </c>
      <c r="X13" s="391">
        <v>1</v>
      </c>
      <c r="Y13" s="391">
        <v>1</v>
      </c>
      <c r="Z13" s="391">
        <v>1</v>
      </c>
      <c r="AA13" s="391">
        <v>1</v>
      </c>
      <c r="AB13" s="391">
        <v>1</v>
      </c>
      <c r="AC13" s="391">
        <v>1</v>
      </c>
      <c r="AD13" s="391">
        <v>1</v>
      </c>
      <c r="AE13" s="391">
        <v>1</v>
      </c>
      <c r="AF13" s="391">
        <v>1</v>
      </c>
    </row>
    <row r="14" spans="1:35" ht="14.1" customHeight="1" x14ac:dyDescent="0.2">
      <c r="A14" s="391" t="s">
        <v>64</v>
      </c>
      <c r="B14" s="391">
        <v>1</v>
      </c>
      <c r="C14" s="391">
        <v>1</v>
      </c>
      <c r="D14" s="391">
        <v>1</v>
      </c>
      <c r="E14" s="391">
        <v>1</v>
      </c>
      <c r="F14" s="391">
        <v>1</v>
      </c>
      <c r="G14" s="391">
        <v>1</v>
      </c>
      <c r="H14" s="391">
        <v>1</v>
      </c>
      <c r="I14" s="391">
        <v>1</v>
      </c>
      <c r="J14" s="391">
        <v>1</v>
      </c>
      <c r="K14" s="391">
        <v>1</v>
      </c>
      <c r="L14" s="391">
        <v>1</v>
      </c>
      <c r="M14" s="391">
        <v>1</v>
      </c>
      <c r="N14" s="391">
        <v>1</v>
      </c>
      <c r="O14" s="391">
        <v>1</v>
      </c>
      <c r="P14" s="391">
        <v>1</v>
      </c>
      <c r="Q14" s="391">
        <v>1</v>
      </c>
      <c r="R14" s="391">
        <v>1</v>
      </c>
      <c r="S14" s="391">
        <v>1</v>
      </c>
      <c r="T14" s="391">
        <v>1</v>
      </c>
      <c r="U14" s="391">
        <v>1</v>
      </c>
      <c r="V14" s="391">
        <v>1</v>
      </c>
      <c r="W14" s="391">
        <v>1</v>
      </c>
      <c r="X14" s="391">
        <v>1</v>
      </c>
      <c r="Y14" s="391">
        <v>1</v>
      </c>
      <c r="Z14" s="391">
        <v>1</v>
      </c>
      <c r="AA14" s="391">
        <v>1</v>
      </c>
      <c r="AB14" s="391">
        <v>1</v>
      </c>
      <c r="AC14" s="391">
        <v>1</v>
      </c>
      <c r="AD14" s="391">
        <v>1</v>
      </c>
      <c r="AE14" s="391">
        <v>1</v>
      </c>
      <c r="AF14" s="391">
        <v>1</v>
      </c>
    </row>
    <row r="15" spans="1:35" ht="14.1" customHeight="1" x14ac:dyDescent="0.2">
      <c r="A15" s="391" t="s">
        <v>65</v>
      </c>
      <c r="B15" s="391">
        <v>1</v>
      </c>
      <c r="C15" s="392">
        <v>1</v>
      </c>
      <c r="D15" s="392">
        <v>1</v>
      </c>
      <c r="E15" s="392">
        <v>1</v>
      </c>
      <c r="F15" s="392">
        <v>1</v>
      </c>
      <c r="G15" s="392">
        <v>1</v>
      </c>
      <c r="H15" s="392">
        <v>1</v>
      </c>
      <c r="I15" s="392">
        <v>1</v>
      </c>
      <c r="J15" s="392">
        <v>1</v>
      </c>
      <c r="K15" s="392">
        <v>1</v>
      </c>
      <c r="L15" s="392">
        <v>1</v>
      </c>
      <c r="M15" s="392">
        <v>1</v>
      </c>
      <c r="N15" s="392">
        <v>1</v>
      </c>
      <c r="O15" s="392">
        <v>1</v>
      </c>
      <c r="P15" s="392">
        <v>1</v>
      </c>
      <c r="Q15" s="392">
        <v>1</v>
      </c>
      <c r="R15" s="392">
        <v>1</v>
      </c>
      <c r="S15" s="392">
        <v>1</v>
      </c>
      <c r="T15" s="392">
        <v>1</v>
      </c>
      <c r="U15" s="392">
        <v>1</v>
      </c>
      <c r="V15" s="392">
        <v>1</v>
      </c>
      <c r="W15" s="392">
        <v>1</v>
      </c>
      <c r="X15" s="392">
        <v>1</v>
      </c>
      <c r="Y15" s="392">
        <v>1</v>
      </c>
      <c r="Z15" s="392">
        <v>1</v>
      </c>
      <c r="AA15" s="392">
        <v>1</v>
      </c>
      <c r="AB15" s="392">
        <v>1</v>
      </c>
      <c r="AC15" s="392">
        <v>1</v>
      </c>
      <c r="AD15" s="392">
        <v>1</v>
      </c>
      <c r="AE15" s="392">
        <v>1</v>
      </c>
      <c r="AF15" s="392">
        <v>1</v>
      </c>
      <c r="AG15" s="392"/>
    </row>
    <row r="16" spans="1:35" ht="14.1" customHeight="1" x14ac:dyDescent="0.2">
      <c r="A16" s="391" t="s">
        <v>66</v>
      </c>
      <c r="B16" s="391">
        <v>1</v>
      </c>
      <c r="C16" s="391">
        <v>1</v>
      </c>
      <c r="D16" s="391">
        <v>1</v>
      </c>
      <c r="E16" s="391">
        <v>1</v>
      </c>
      <c r="F16" s="391">
        <v>1</v>
      </c>
      <c r="G16" s="391">
        <v>1</v>
      </c>
      <c r="H16" s="391">
        <v>1</v>
      </c>
      <c r="I16" s="391">
        <v>1</v>
      </c>
      <c r="J16" s="391">
        <v>1</v>
      </c>
      <c r="K16" s="391">
        <v>1</v>
      </c>
      <c r="L16" s="391">
        <v>1</v>
      </c>
      <c r="M16" s="391">
        <v>1</v>
      </c>
      <c r="N16" s="391">
        <v>1</v>
      </c>
      <c r="O16" s="391">
        <v>1</v>
      </c>
      <c r="P16" s="391">
        <v>1</v>
      </c>
      <c r="Q16" s="391">
        <v>1</v>
      </c>
      <c r="R16" s="391">
        <v>1</v>
      </c>
      <c r="S16" s="391">
        <v>1</v>
      </c>
      <c r="T16" s="391">
        <v>1</v>
      </c>
      <c r="U16" s="391">
        <v>1</v>
      </c>
      <c r="V16" s="391">
        <v>1</v>
      </c>
      <c r="W16" s="391">
        <v>1</v>
      </c>
      <c r="X16" s="391">
        <v>1</v>
      </c>
      <c r="Y16" s="391">
        <v>1</v>
      </c>
      <c r="Z16" s="391">
        <v>1</v>
      </c>
      <c r="AA16" s="391">
        <v>1</v>
      </c>
      <c r="AB16" s="391">
        <v>1</v>
      </c>
      <c r="AC16" s="391">
        <v>1</v>
      </c>
      <c r="AD16" s="391">
        <v>1</v>
      </c>
      <c r="AE16" s="391">
        <v>1</v>
      </c>
      <c r="AF16" s="391">
        <v>1</v>
      </c>
    </row>
    <row r="17" spans="1:33" ht="14.1" customHeight="1" x14ac:dyDescent="0.2">
      <c r="A17" s="391" t="s">
        <v>67</v>
      </c>
      <c r="B17" s="391">
        <v>1</v>
      </c>
      <c r="C17" s="391">
        <v>1</v>
      </c>
      <c r="D17" s="391">
        <v>1</v>
      </c>
      <c r="E17" s="391">
        <v>1</v>
      </c>
      <c r="F17" s="391">
        <v>1</v>
      </c>
      <c r="G17" s="391">
        <v>1</v>
      </c>
      <c r="H17" s="391">
        <v>1</v>
      </c>
      <c r="I17" s="391">
        <v>1</v>
      </c>
      <c r="J17" s="391">
        <v>1</v>
      </c>
      <c r="K17" s="391">
        <v>1</v>
      </c>
      <c r="L17" s="391">
        <v>1</v>
      </c>
      <c r="M17" s="391">
        <v>1</v>
      </c>
      <c r="N17" s="391">
        <v>1</v>
      </c>
      <c r="O17" s="391">
        <v>1</v>
      </c>
      <c r="P17" s="391">
        <v>1</v>
      </c>
      <c r="Q17" s="391">
        <v>1</v>
      </c>
      <c r="R17" s="391">
        <v>1</v>
      </c>
      <c r="S17" s="391">
        <v>1</v>
      </c>
      <c r="T17" s="391">
        <v>1</v>
      </c>
      <c r="U17" s="391">
        <v>1</v>
      </c>
      <c r="V17" s="391">
        <v>1</v>
      </c>
      <c r="W17" s="391">
        <v>1</v>
      </c>
      <c r="X17" s="391">
        <v>1</v>
      </c>
      <c r="Y17" s="391">
        <v>1</v>
      </c>
      <c r="Z17" s="391">
        <v>1</v>
      </c>
      <c r="AA17" s="391">
        <v>1</v>
      </c>
      <c r="AB17" s="391">
        <v>1</v>
      </c>
      <c r="AC17" s="391">
        <v>1</v>
      </c>
      <c r="AD17" s="391">
        <v>1</v>
      </c>
      <c r="AE17" s="391">
        <v>1</v>
      </c>
      <c r="AF17" s="391">
        <v>1</v>
      </c>
    </row>
    <row r="18" spans="1:33" ht="14.1" customHeight="1" x14ac:dyDescent="0.2">
      <c r="A18" s="391" t="s">
        <v>68</v>
      </c>
      <c r="B18" s="391">
        <v>1</v>
      </c>
      <c r="C18" s="393">
        <v>1</v>
      </c>
      <c r="D18" s="393">
        <v>1</v>
      </c>
      <c r="E18" s="393">
        <v>1</v>
      </c>
      <c r="F18" s="393">
        <v>1</v>
      </c>
      <c r="G18" s="393">
        <v>1</v>
      </c>
      <c r="H18" s="393">
        <v>1</v>
      </c>
      <c r="I18" s="393">
        <v>1</v>
      </c>
      <c r="J18" s="393">
        <v>1</v>
      </c>
      <c r="K18" s="393">
        <v>1</v>
      </c>
      <c r="L18" s="393">
        <v>1</v>
      </c>
      <c r="M18" s="393">
        <v>1</v>
      </c>
      <c r="N18" s="393">
        <v>1</v>
      </c>
      <c r="O18" s="393">
        <v>1</v>
      </c>
      <c r="P18" s="393">
        <v>1</v>
      </c>
      <c r="Q18" s="393">
        <v>1</v>
      </c>
      <c r="R18" s="393">
        <v>1</v>
      </c>
      <c r="S18" s="393">
        <v>1</v>
      </c>
      <c r="T18" s="393">
        <v>1</v>
      </c>
      <c r="U18" s="393">
        <v>1</v>
      </c>
      <c r="V18" s="393">
        <v>1</v>
      </c>
      <c r="W18" s="393">
        <v>1</v>
      </c>
      <c r="X18" s="393">
        <v>1</v>
      </c>
      <c r="Y18" s="393">
        <v>1</v>
      </c>
      <c r="Z18" s="393">
        <v>1</v>
      </c>
      <c r="AA18" s="393">
        <v>1</v>
      </c>
      <c r="AB18" s="393">
        <v>1</v>
      </c>
      <c r="AC18" s="393">
        <v>1</v>
      </c>
      <c r="AD18" s="393">
        <v>1</v>
      </c>
      <c r="AE18" s="393">
        <v>1</v>
      </c>
      <c r="AF18" s="393">
        <v>1</v>
      </c>
      <c r="AG18" s="393"/>
    </row>
    <row r="19" spans="1:33" ht="14.1" customHeight="1" x14ac:dyDescent="0.2">
      <c r="A19" s="391" t="s">
        <v>69</v>
      </c>
      <c r="B19" s="391">
        <v>1</v>
      </c>
      <c r="C19" s="391">
        <v>1</v>
      </c>
      <c r="D19" s="391">
        <v>1</v>
      </c>
      <c r="E19" s="391">
        <v>1</v>
      </c>
      <c r="F19" s="391">
        <v>1</v>
      </c>
      <c r="G19" s="391">
        <v>1</v>
      </c>
      <c r="H19" s="391">
        <v>1</v>
      </c>
      <c r="I19" s="391">
        <v>1</v>
      </c>
      <c r="J19" s="391">
        <v>1</v>
      </c>
      <c r="K19" s="391">
        <v>1</v>
      </c>
      <c r="L19" s="391">
        <v>1</v>
      </c>
      <c r="M19" s="391">
        <v>1</v>
      </c>
      <c r="N19" s="391">
        <v>1</v>
      </c>
      <c r="O19" s="391">
        <v>1</v>
      </c>
      <c r="P19" s="391">
        <v>1</v>
      </c>
      <c r="Q19" s="391">
        <v>1</v>
      </c>
      <c r="R19" s="391">
        <v>1</v>
      </c>
      <c r="S19" s="391">
        <v>1</v>
      </c>
      <c r="T19" s="391">
        <v>1</v>
      </c>
      <c r="U19" s="391">
        <v>1</v>
      </c>
      <c r="V19" s="391">
        <v>1</v>
      </c>
      <c r="W19" s="391">
        <v>1</v>
      </c>
      <c r="X19" s="391">
        <v>1</v>
      </c>
      <c r="Y19" s="391">
        <v>1</v>
      </c>
      <c r="Z19" s="391">
        <v>1</v>
      </c>
      <c r="AA19" s="391">
        <v>1</v>
      </c>
      <c r="AB19" s="391">
        <v>1</v>
      </c>
      <c r="AC19" s="391">
        <v>1</v>
      </c>
      <c r="AD19" s="391">
        <v>1</v>
      </c>
      <c r="AE19" s="391">
        <v>1</v>
      </c>
      <c r="AF19" s="391">
        <v>1</v>
      </c>
    </row>
    <row r="20" spans="1:33" ht="14.1" customHeight="1" x14ac:dyDescent="0.2">
      <c r="A20" s="391" t="s">
        <v>70</v>
      </c>
      <c r="B20" s="391">
        <v>1</v>
      </c>
      <c r="C20" s="392">
        <v>1</v>
      </c>
      <c r="D20" s="392">
        <v>1</v>
      </c>
      <c r="E20" s="392">
        <v>1</v>
      </c>
      <c r="F20" s="392">
        <v>1</v>
      </c>
      <c r="G20" s="392">
        <v>1</v>
      </c>
      <c r="H20" s="392">
        <v>1</v>
      </c>
      <c r="I20" s="392">
        <v>1</v>
      </c>
      <c r="J20" s="392">
        <v>1</v>
      </c>
      <c r="K20" s="392">
        <v>1</v>
      </c>
      <c r="L20" s="392">
        <v>1</v>
      </c>
      <c r="M20" s="392">
        <v>1</v>
      </c>
      <c r="N20" s="392">
        <v>1</v>
      </c>
      <c r="O20" s="392">
        <v>1</v>
      </c>
      <c r="P20" s="392">
        <v>1</v>
      </c>
      <c r="Q20" s="392">
        <v>1</v>
      </c>
      <c r="R20" s="392">
        <v>1</v>
      </c>
      <c r="S20" s="392">
        <v>1</v>
      </c>
      <c r="T20" s="392">
        <v>1</v>
      </c>
      <c r="U20" s="392">
        <v>1</v>
      </c>
      <c r="V20" s="392">
        <v>1</v>
      </c>
      <c r="W20" s="392">
        <v>1</v>
      </c>
      <c r="X20" s="392">
        <v>1</v>
      </c>
      <c r="Y20" s="392">
        <v>1</v>
      </c>
      <c r="Z20" s="392">
        <v>1</v>
      </c>
      <c r="AA20" s="392">
        <v>1</v>
      </c>
      <c r="AB20" s="392">
        <v>1</v>
      </c>
      <c r="AC20" s="392">
        <v>1</v>
      </c>
      <c r="AD20" s="392">
        <v>1</v>
      </c>
      <c r="AE20" s="392">
        <v>1</v>
      </c>
      <c r="AF20" s="392">
        <v>1</v>
      </c>
      <c r="AG20" s="392"/>
    </row>
    <row r="21" spans="1:33" ht="14.1" customHeight="1" x14ac:dyDescent="0.2">
      <c r="A21" s="391" t="s">
        <v>71</v>
      </c>
      <c r="B21" s="391">
        <v>1</v>
      </c>
      <c r="C21" s="391">
        <v>1</v>
      </c>
      <c r="D21" s="391">
        <v>1</v>
      </c>
      <c r="E21" s="391">
        <v>1</v>
      </c>
      <c r="F21" s="391">
        <v>1</v>
      </c>
      <c r="G21" s="391">
        <v>1</v>
      </c>
      <c r="H21" s="391">
        <v>1</v>
      </c>
      <c r="I21" s="391">
        <v>1</v>
      </c>
      <c r="J21" s="391">
        <v>1</v>
      </c>
      <c r="K21" s="391">
        <v>1</v>
      </c>
      <c r="L21" s="391">
        <v>1</v>
      </c>
      <c r="M21" s="391">
        <v>1</v>
      </c>
      <c r="N21" s="391">
        <v>1</v>
      </c>
      <c r="O21" s="391">
        <v>1</v>
      </c>
      <c r="P21" s="391">
        <v>1</v>
      </c>
      <c r="Q21" s="391">
        <v>1</v>
      </c>
      <c r="R21" s="391">
        <v>1</v>
      </c>
      <c r="S21" s="391">
        <v>1</v>
      </c>
      <c r="T21" s="391">
        <v>1</v>
      </c>
      <c r="U21" s="391">
        <v>1</v>
      </c>
      <c r="V21" s="391">
        <v>1</v>
      </c>
      <c r="W21" s="391">
        <v>1</v>
      </c>
      <c r="X21" s="391">
        <v>1</v>
      </c>
      <c r="Y21" s="391">
        <v>1</v>
      </c>
      <c r="Z21" s="391">
        <v>1</v>
      </c>
      <c r="AA21" s="391">
        <v>1</v>
      </c>
      <c r="AB21" s="391">
        <v>1</v>
      </c>
      <c r="AC21" s="391">
        <v>1</v>
      </c>
      <c r="AD21" s="391">
        <v>1</v>
      </c>
      <c r="AE21" s="391">
        <v>1</v>
      </c>
      <c r="AF21" s="391">
        <v>1</v>
      </c>
    </row>
    <row r="22" spans="1:33" ht="14.1" customHeight="1" x14ac:dyDescent="0.2">
      <c r="A22" s="391" t="s">
        <v>72</v>
      </c>
      <c r="B22" s="391">
        <v>1</v>
      </c>
      <c r="C22" s="391">
        <v>1</v>
      </c>
      <c r="D22" s="391">
        <v>1</v>
      </c>
      <c r="E22" s="391">
        <v>1</v>
      </c>
      <c r="F22" s="391">
        <v>1</v>
      </c>
      <c r="G22" s="391">
        <v>1</v>
      </c>
      <c r="H22" s="391">
        <v>1</v>
      </c>
      <c r="I22" s="391">
        <v>1</v>
      </c>
      <c r="J22" s="391">
        <v>1</v>
      </c>
      <c r="K22" s="391">
        <v>1</v>
      </c>
      <c r="L22" s="391">
        <v>1</v>
      </c>
      <c r="M22" s="391">
        <v>1</v>
      </c>
      <c r="N22" s="391">
        <v>1</v>
      </c>
      <c r="O22" s="391">
        <v>1</v>
      </c>
      <c r="P22" s="391">
        <v>1</v>
      </c>
      <c r="Q22" s="391">
        <v>1</v>
      </c>
      <c r="R22" s="391">
        <v>1</v>
      </c>
      <c r="S22" s="391">
        <v>1</v>
      </c>
      <c r="T22" s="391">
        <v>1</v>
      </c>
      <c r="U22" s="391">
        <v>1</v>
      </c>
      <c r="V22" s="391">
        <v>1</v>
      </c>
      <c r="W22" s="391">
        <v>1</v>
      </c>
      <c r="X22" s="391">
        <v>1</v>
      </c>
      <c r="Y22" s="391">
        <v>1</v>
      </c>
      <c r="Z22" s="391">
        <v>1</v>
      </c>
      <c r="AA22" s="391">
        <v>1</v>
      </c>
      <c r="AB22" s="391">
        <v>1</v>
      </c>
      <c r="AC22" s="391">
        <v>1</v>
      </c>
      <c r="AD22" s="391">
        <v>1</v>
      </c>
      <c r="AE22" s="391">
        <v>1</v>
      </c>
      <c r="AF22" s="391">
        <v>1</v>
      </c>
    </row>
    <row r="23" spans="1:33" ht="14.1" customHeight="1" x14ac:dyDescent="0.2">
      <c r="A23" s="391" t="s">
        <v>73</v>
      </c>
      <c r="B23" s="391">
        <v>1</v>
      </c>
      <c r="C23" s="391">
        <v>1</v>
      </c>
      <c r="D23" s="391">
        <v>1</v>
      </c>
      <c r="E23" s="391">
        <v>1</v>
      </c>
      <c r="F23" s="391">
        <v>1</v>
      </c>
      <c r="G23" s="391">
        <v>1</v>
      </c>
      <c r="H23" s="391">
        <v>1</v>
      </c>
      <c r="I23" s="391">
        <v>1</v>
      </c>
      <c r="J23" s="391">
        <v>1</v>
      </c>
      <c r="K23" s="391">
        <v>1</v>
      </c>
      <c r="L23" s="391">
        <v>1</v>
      </c>
      <c r="M23" s="391">
        <v>1</v>
      </c>
      <c r="N23" s="391">
        <v>1</v>
      </c>
      <c r="O23" s="391">
        <v>1</v>
      </c>
      <c r="P23" s="391">
        <v>1</v>
      </c>
      <c r="Q23" s="391">
        <v>1</v>
      </c>
      <c r="R23" s="391">
        <v>1</v>
      </c>
      <c r="S23" s="391">
        <v>1</v>
      </c>
      <c r="T23" s="391">
        <v>1</v>
      </c>
      <c r="U23" s="391">
        <v>1</v>
      </c>
      <c r="V23" s="391">
        <v>1</v>
      </c>
      <c r="W23" s="391">
        <v>1</v>
      </c>
      <c r="X23" s="391">
        <v>1</v>
      </c>
      <c r="Y23" s="391">
        <v>1</v>
      </c>
      <c r="Z23" s="391">
        <v>1</v>
      </c>
      <c r="AA23" s="391">
        <v>1</v>
      </c>
      <c r="AB23" s="391">
        <v>1</v>
      </c>
      <c r="AC23" s="391">
        <v>1</v>
      </c>
      <c r="AD23" s="391">
        <v>1</v>
      </c>
      <c r="AE23" s="391">
        <v>1</v>
      </c>
      <c r="AF23" s="391">
        <v>1</v>
      </c>
    </row>
    <row r="24" spans="1:33" ht="14.1" customHeight="1" x14ac:dyDescent="0.2">
      <c r="A24" s="391" t="s">
        <v>74</v>
      </c>
      <c r="B24" s="391">
        <v>1</v>
      </c>
      <c r="C24" s="391">
        <v>1</v>
      </c>
      <c r="D24" s="391">
        <v>1</v>
      </c>
      <c r="E24" s="391">
        <v>1</v>
      </c>
      <c r="F24" s="391">
        <v>1</v>
      </c>
      <c r="G24" s="391">
        <v>1</v>
      </c>
      <c r="H24" s="391">
        <v>1</v>
      </c>
      <c r="I24" s="391">
        <v>1</v>
      </c>
      <c r="J24" s="391">
        <v>1</v>
      </c>
      <c r="K24" s="391">
        <v>1</v>
      </c>
      <c r="L24" s="391">
        <v>1</v>
      </c>
      <c r="M24" s="391">
        <v>1</v>
      </c>
      <c r="N24" s="391">
        <v>1</v>
      </c>
      <c r="O24" s="391">
        <v>1</v>
      </c>
      <c r="P24" s="391">
        <v>1</v>
      </c>
      <c r="Q24" s="391">
        <v>1</v>
      </c>
      <c r="R24" s="391">
        <v>1</v>
      </c>
      <c r="S24" s="391">
        <v>1</v>
      </c>
      <c r="T24" s="391">
        <v>1</v>
      </c>
      <c r="U24" s="391">
        <v>1</v>
      </c>
      <c r="V24" s="391">
        <v>1</v>
      </c>
      <c r="W24" s="391">
        <v>1</v>
      </c>
      <c r="X24" s="391">
        <v>1</v>
      </c>
      <c r="Y24" s="391">
        <v>1</v>
      </c>
      <c r="Z24" s="391">
        <v>1</v>
      </c>
      <c r="AA24" s="391">
        <v>1</v>
      </c>
      <c r="AB24" s="391">
        <v>1</v>
      </c>
      <c r="AC24" s="391">
        <v>1</v>
      </c>
      <c r="AD24" s="391">
        <v>1</v>
      </c>
      <c r="AE24" s="391">
        <v>1</v>
      </c>
      <c r="AF24" s="391">
        <v>1</v>
      </c>
    </row>
    <row r="25" spans="1:33" ht="14.1" customHeight="1" x14ac:dyDescent="0.2">
      <c r="A25" s="391" t="s">
        <v>75</v>
      </c>
      <c r="B25" s="391">
        <v>1</v>
      </c>
      <c r="C25" s="391">
        <v>1</v>
      </c>
      <c r="D25" s="391">
        <v>1</v>
      </c>
      <c r="E25" s="391">
        <v>1</v>
      </c>
      <c r="F25" s="391">
        <v>1</v>
      </c>
      <c r="G25" s="391">
        <v>1</v>
      </c>
      <c r="H25" s="391">
        <v>1</v>
      </c>
      <c r="I25" s="391">
        <v>1</v>
      </c>
      <c r="J25" s="391">
        <v>1</v>
      </c>
      <c r="K25" s="391">
        <v>1</v>
      </c>
      <c r="L25" s="391">
        <v>1</v>
      </c>
      <c r="M25" s="391">
        <v>1</v>
      </c>
      <c r="N25" s="391">
        <v>1</v>
      </c>
      <c r="O25" s="391">
        <v>1</v>
      </c>
      <c r="P25" s="391">
        <v>1</v>
      </c>
      <c r="Q25" s="391">
        <v>1</v>
      </c>
      <c r="R25" s="391">
        <v>1</v>
      </c>
      <c r="S25" s="391">
        <v>1</v>
      </c>
      <c r="T25" s="391">
        <v>1</v>
      </c>
      <c r="U25" s="391">
        <v>1</v>
      </c>
      <c r="V25" s="391">
        <v>1</v>
      </c>
      <c r="W25" s="391">
        <v>1</v>
      </c>
      <c r="X25" s="391">
        <v>1</v>
      </c>
      <c r="Y25" s="391">
        <v>1</v>
      </c>
      <c r="Z25" s="391">
        <v>1</v>
      </c>
      <c r="AA25" s="391">
        <v>1</v>
      </c>
      <c r="AB25" s="391">
        <v>1</v>
      </c>
      <c r="AC25" s="391">
        <v>1</v>
      </c>
      <c r="AD25" s="391">
        <v>1</v>
      </c>
      <c r="AE25" s="391">
        <v>1</v>
      </c>
      <c r="AF25" s="391">
        <v>1</v>
      </c>
    </row>
    <row r="26" spans="1:33" ht="14.1" customHeight="1" x14ac:dyDescent="0.2">
      <c r="A26" s="391" t="s">
        <v>76</v>
      </c>
      <c r="B26" s="391">
        <v>1</v>
      </c>
      <c r="C26" s="391">
        <v>1</v>
      </c>
      <c r="D26" s="391">
        <v>1</v>
      </c>
      <c r="E26" s="391">
        <v>1</v>
      </c>
      <c r="F26" s="391">
        <v>1</v>
      </c>
      <c r="G26" s="391">
        <v>1</v>
      </c>
      <c r="H26" s="391">
        <v>1</v>
      </c>
      <c r="I26" s="391">
        <v>1</v>
      </c>
      <c r="J26" s="391">
        <v>1</v>
      </c>
      <c r="K26" s="391">
        <v>1</v>
      </c>
      <c r="L26" s="391">
        <v>1</v>
      </c>
      <c r="M26" s="391">
        <v>1</v>
      </c>
      <c r="N26" s="391">
        <v>1</v>
      </c>
      <c r="O26" s="391">
        <v>1</v>
      </c>
      <c r="P26" s="391">
        <v>1</v>
      </c>
      <c r="Q26" s="391">
        <v>1</v>
      </c>
      <c r="R26" s="391">
        <v>1</v>
      </c>
      <c r="S26" s="391">
        <v>1</v>
      </c>
      <c r="T26" s="391">
        <v>1</v>
      </c>
      <c r="U26" s="391">
        <v>1</v>
      </c>
      <c r="V26" s="391">
        <v>1</v>
      </c>
      <c r="W26" s="391">
        <v>1</v>
      </c>
      <c r="X26" s="391">
        <v>1</v>
      </c>
      <c r="Y26" s="391">
        <v>1</v>
      </c>
      <c r="Z26" s="391">
        <v>1</v>
      </c>
      <c r="AA26" s="391">
        <v>1</v>
      </c>
      <c r="AB26" s="391">
        <v>1</v>
      </c>
      <c r="AC26" s="391">
        <v>1</v>
      </c>
      <c r="AD26" s="391">
        <v>1</v>
      </c>
      <c r="AE26" s="391">
        <v>1</v>
      </c>
      <c r="AF26" s="391">
        <v>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3551695702188186</v>
      </c>
      <c r="C10" s="391">
        <v>3551695702188186</v>
      </c>
      <c r="D10" s="391">
        <v>3551695702188186</v>
      </c>
      <c r="E10" s="391">
        <v>3551695702188186</v>
      </c>
      <c r="F10" s="391">
        <v>3551695702188186</v>
      </c>
      <c r="G10" s="391">
        <v>3551695702188186</v>
      </c>
      <c r="H10" s="391">
        <v>3551695702188186</v>
      </c>
      <c r="I10" s="391">
        <v>3551695702188186</v>
      </c>
      <c r="J10" s="391">
        <v>3551695702188186</v>
      </c>
      <c r="K10" s="391">
        <v>3551695702188186</v>
      </c>
      <c r="L10" s="391">
        <v>3551695702188186</v>
      </c>
      <c r="M10" s="391">
        <v>3551695702188186</v>
      </c>
      <c r="N10" s="391">
        <v>3551695702188186</v>
      </c>
      <c r="O10" s="391">
        <v>3551695702188186</v>
      </c>
      <c r="P10" s="391">
        <v>3551695702188186</v>
      </c>
      <c r="Q10" s="391">
        <v>3551695702188186</v>
      </c>
      <c r="R10" s="391">
        <v>3551695702188186</v>
      </c>
      <c r="S10" s="391">
        <v>3551695702188186</v>
      </c>
      <c r="T10" s="391">
        <v>3551695702188186</v>
      </c>
      <c r="U10" s="391">
        <v>3551695702188186</v>
      </c>
      <c r="V10" s="391">
        <v>3551695702188186</v>
      </c>
      <c r="W10" s="391">
        <v>3551695702188186</v>
      </c>
      <c r="X10" s="391">
        <v>3551695702188186</v>
      </c>
      <c r="Y10" s="391">
        <v>3551695702188186</v>
      </c>
      <c r="Z10" s="391">
        <v>3551695702188186</v>
      </c>
      <c r="AA10" s="391">
        <v>3551695702188186</v>
      </c>
      <c r="AB10" s="391">
        <v>3551695702188186</v>
      </c>
      <c r="AC10" s="391">
        <v>3551695702188186</v>
      </c>
      <c r="AD10" s="391">
        <v>3551695702188186</v>
      </c>
      <c r="AE10" s="391">
        <v>3551695702188186</v>
      </c>
      <c r="AF10" s="391">
        <v>3551695702188186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62543000000000</v>
      </c>
      <c r="C10" s="391">
        <v>67550274442221.617</v>
      </c>
      <c r="D10" s="391">
        <v>67401219315209.781</v>
      </c>
      <c r="E10" s="391">
        <v>67036295653559.203</v>
      </c>
      <c r="F10" s="391">
        <v>66548925527648.969</v>
      </c>
      <c r="G10" s="391">
        <v>66055066047887.398</v>
      </c>
      <c r="H10" s="391">
        <v>67047371294195.578</v>
      </c>
      <c r="I10" s="391">
        <v>66236254081915.547</v>
      </c>
      <c r="J10" s="391">
        <v>66641603468964.688</v>
      </c>
      <c r="K10" s="391">
        <v>67669760789025.828</v>
      </c>
      <c r="L10" s="391">
        <v>68214367021281.563</v>
      </c>
      <c r="M10" s="391">
        <v>67948052826833.281</v>
      </c>
      <c r="N10" s="391">
        <v>68247450117667.258</v>
      </c>
      <c r="O10" s="391">
        <v>68382887924769.031</v>
      </c>
      <c r="P10" s="391">
        <v>68935936177585.547</v>
      </c>
      <c r="Q10" s="391">
        <v>68795432351649.039</v>
      </c>
      <c r="R10" s="391">
        <v>68698073897667.977</v>
      </c>
      <c r="S10" s="391">
        <v>68588146840350.633</v>
      </c>
      <c r="T10" s="391">
        <v>68579815578884.539</v>
      </c>
      <c r="U10" s="391">
        <v>68555067910872.633</v>
      </c>
      <c r="V10" s="391">
        <v>68573756895105.273</v>
      </c>
      <c r="W10" s="391">
        <v>68658878754201.344</v>
      </c>
      <c r="X10" s="391">
        <v>68815844150586.367</v>
      </c>
      <c r="Y10" s="391">
        <v>69075061697991.789</v>
      </c>
      <c r="Z10" s="391">
        <v>69204736134094.703</v>
      </c>
      <c r="AA10" s="391">
        <v>68955576829767.727</v>
      </c>
      <c r="AB10" s="391">
        <v>69253435725166.344</v>
      </c>
      <c r="AC10" s="391">
        <v>69442245436606.109</v>
      </c>
      <c r="AD10" s="391">
        <v>69618043508330.844</v>
      </c>
      <c r="AE10" s="391">
        <v>69456668313863.867</v>
      </c>
      <c r="AF10" s="391">
        <v>69797459531260.297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65632653239003.25</v>
      </c>
      <c r="C26" s="391">
        <v>67715709566417.781</v>
      </c>
      <c r="D26" s="391">
        <v>66546999798060.906</v>
      </c>
      <c r="E26" s="391">
        <v>66807935083601.297</v>
      </c>
      <c r="F26" s="391">
        <v>67368723901157.453</v>
      </c>
      <c r="G26" s="391">
        <v>67866642844849.398</v>
      </c>
      <c r="H26" s="391">
        <v>68206533022457.859</v>
      </c>
      <c r="I26" s="391">
        <v>68537076723672.203</v>
      </c>
      <c r="J26" s="391">
        <v>68966933861066.406</v>
      </c>
      <c r="K26" s="391">
        <v>69499121710786.891</v>
      </c>
      <c r="L26" s="391">
        <v>70172572709816.461</v>
      </c>
      <c r="M26" s="391">
        <v>70947930811132.953</v>
      </c>
      <c r="N26" s="391">
        <v>71742781367785.734</v>
      </c>
      <c r="O26" s="391">
        <v>72556491420765.125</v>
      </c>
      <c r="P26" s="391">
        <v>73562713328955.781</v>
      </c>
      <c r="Q26" s="391">
        <v>74435072047641.547</v>
      </c>
      <c r="R26" s="391">
        <v>75272847875828.25</v>
      </c>
      <c r="S26" s="391">
        <v>76163304715535.219</v>
      </c>
      <c r="T26" s="391">
        <v>77176360366687.484</v>
      </c>
      <c r="U26" s="391">
        <v>77827040045483.734</v>
      </c>
      <c r="V26" s="391">
        <v>78776274123132.469</v>
      </c>
      <c r="W26" s="391">
        <v>79769475616947.234</v>
      </c>
      <c r="X26" s="391">
        <v>80829054301099.75</v>
      </c>
      <c r="Y26" s="391">
        <v>81992167551620.109</v>
      </c>
      <c r="Z26" s="391">
        <v>83260490628089.734</v>
      </c>
      <c r="AA26" s="391">
        <v>84583493394479.984</v>
      </c>
      <c r="AB26" s="391">
        <v>85976785175114.703</v>
      </c>
      <c r="AC26" s="391">
        <v>87440185080008.375</v>
      </c>
      <c r="AD26" s="391">
        <v>88944321175731.891</v>
      </c>
      <c r="AE26" s="391">
        <v>90508114788680.141</v>
      </c>
      <c r="AF26" s="391">
        <v>92120677667211.797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4731967144587.1914</v>
      </c>
      <c r="C2" s="392">
        <v>3969372466828.6011</v>
      </c>
      <c r="D2" s="392">
        <v>7077412904687.9912</v>
      </c>
      <c r="E2" s="392">
        <v>7165597961140.8975</v>
      </c>
      <c r="F2" s="392">
        <v>7257381470123.5342</v>
      </c>
      <c r="G2" s="392">
        <v>7358363182720.6621</v>
      </c>
      <c r="H2" s="392">
        <v>7451234233542.7197</v>
      </c>
      <c r="I2" s="392">
        <v>7540266797133.6475</v>
      </c>
      <c r="J2" s="392">
        <v>7626675744509.8535</v>
      </c>
      <c r="K2" s="392">
        <v>7715282301898.4189</v>
      </c>
      <c r="L2" s="392">
        <v>7807300158606.4541</v>
      </c>
      <c r="M2" s="392">
        <v>7906772385287.5137</v>
      </c>
      <c r="N2" s="392">
        <v>8055835559707.3799</v>
      </c>
      <c r="O2" s="392">
        <v>8154526824255.3301</v>
      </c>
      <c r="P2" s="392">
        <v>8275095811627.708</v>
      </c>
      <c r="Q2" s="392">
        <v>8398071423844.7412</v>
      </c>
      <c r="R2" s="392">
        <v>8517532632605.9492</v>
      </c>
      <c r="S2" s="392">
        <v>8652556657410.3145</v>
      </c>
      <c r="T2" s="392">
        <v>8788434910324.3408</v>
      </c>
      <c r="U2" s="392">
        <v>8924226972316.3574</v>
      </c>
      <c r="V2" s="392">
        <v>9054801713895.5664</v>
      </c>
      <c r="W2" s="392">
        <v>9179170856803.6836</v>
      </c>
      <c r="X2" s="392">
        <v>9307338973538.2383</v>
      </c>
      <c r="Y2" s="392">
        <v>9436049790268.4512</v>
      </c>
      <c r="Z2" s="392">
        <v>9567599368162.6699</v>
      </c>
      <c r="AA2" s="392">
        <v>9702311200141.5547</v>
      </c>
      <c r="AB2" s="392">
        <v>9838125271469.2695</v>
      </c>
      <c r="AC2" s="392">
        <v>9975788643993.4004</v>
      </c>
      <c r="AD2" s="392">
        <v>10117833646885.311</v>
      </c>
      <c r="AE2" s="392">
        <v>10262862908898.689</v>
      </c>
      <c r="AF2" s="392">
        <v>10411310191203.18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10696000000000</v>
      </c>
      <c r="C10" s="391">
        <v>11552435171301.789</v>
      </c>
      <c r="D10" s="391">
        <v>11378258915386.119</v>
      </c>
      <c r="E10" s="391">
        <v>11498287966191.051</v>
      </c>
      <c r="F10" s="391">
        <v>11401211351642.141</v>
      </c>
      <c r="G10" s="391">
        <v>11596399635848.561</v>
      </c>
      <c r="H10" s="391">
        <v>11678822754248.07</v>
      </c>
      <c r="I10" s="391">
        <v>11736179477312.07</v>
      </c>
      <c r="J10" s="391">
        <v>11807803743502.461</v>
      </c>
      <c r="K10" s="391">
        <v>11895772489470.77</v>
      </c>
      <c r="L10" s="391">
        <v>11850974792747.029</v>
      </c>
      <c r="M10" s="391">
        <v>11895371917498.949</v>
      </c>
      <c r="N10" s="391">
        <v>11948790179187.109</v>
      </c>
      <c r="O10" s="391">
        <v>11922021103467.221</v>
      </c>
      <c r="P10" s="391">
        <v>12012087241437.58</v>
      </c>
      <c r="Q10" s="391">
        <v>12031301011279.439</v>
      </c>
      <c r="R10" s="391">
        <v>12177128410860.859</v>
      </c>
      <c r="S10" s="391">
        <v>12315986252548.949</v>
      </c>
      <c r="T10" s="391">
        <v>12304301464896.32</v>
      </c>
      <c r="U10" s="391">
        <v>12325752979826.529</v>
      </c>
      <c r="V10" s="391">
        <v>12338012792772.301</v>
      </c>
      <c r="W10" s="391">
        <v>12331410680680.051</v>
      </c>
      <c r="X10" s="391">
        <v>12281839270417.689</v>
      </c>
      <c r="Y10" s="391">
        <v>12119947115182.49</v>
      </c>
      <c r="Z10" s="391">
        <v>12073199197993.17</v>
      </c>
      <c r="AA10" s="391">
        <v>12138657006346.609</v>
      </c>
      <c r="AB10" s="391">
        <v>12018235184068.49</v>
      </c>
      <c r="AC10" s="391">
        <v>12049415405831.609</v>
      </c>
      <c r="AD10" s="391">
        <v>12131100734388.391</v>
      </c>
      <c r="AE10" s="391">
        <v>12103053933800.25</v>
      </c>
      <c r="AF10" s="391">
        <v>12188720606514.98</v>
      </c>
    </row>
    <row r="11" spans="1:35" ht="14.1" customHeight="1" x14ac:dyDescent="0.2">
      <c r="A11" s="391" t="s">
        <v>61</v>
      </c>
      <c r="B11" s="391">
        <v>30220230232240.441</v>
      </c>
      <c r="C11" s="391">
        <v>33012623099351.762</v>
      </c>
      <c r="D11" s="391">
        <v>35731084213892.867</v>
      </c>
      <c r="E11" s="391">
        <v>35974058499371.773</v>
      </c>
      <c r="F11" s="391">
        <v>36819930160070.109</v>
      </c>
      <c r="G11" s="391">
        <v>37495382579141.641</v>
      </c>
      <c r="H11" s="391">
        <v>37876386339317.977</v>
      </c>
      <c r="I11" s="391">
        <v>38115937538259.523</v>
      </c>
      <c r="J11" s="391">
        <v>38439282160408.547</v>
      </c>
      <c r="K11" s="391">
        <v>38806853414560.727</v>
      </c>
      <c r="L11" s="391">
        <v>39295092847799.563</v>
      </c>
      <c r="M11" s="391">
        <v>39736971394250.523</v>
      </c>
      <c r="N11" s="391">
        <v>40006992446073.531</v>
      </c>
      <c r="O11" s="391">
        <v>40337979394441.328</v>
      </c>
      <c r="P11" s="391">
        <v>40737553331173.32</v>
      </c>
      <c r="Q11" s="391">
        <v>41115065142516.656</v>
      </c>
      <c r="R11" s="391">
        <v>41296782098188.063</v>
      </c>
      <c r="S11" s="391">
        <v>41563605523129.93</v>
      </c>
      <c r="T11" s="391">
        <v>41792810440883.773</v>
      </c>
      <c r="U11" s="391">
        <v>41848083085814.719</v>
      </c>
      <c r="V11" s="391">
        <v>41756515936506.109</v>
      </c>
      <c r="W11" s="391">
        <v>41790397716462.531</v>
      </c>
      <c r="X11" s="391">
        <v>42030573237153.063</v>
      </c>
      <c r="Y11" s="391">
        <v>42196675358146.273</v>
      </c>
      <c r="Z11" s="391">
        <v>42205589194118.391</v>
      </c>
      <c r="AA11" s="391">
        <v>42317484292413.922</v>
      </c>
      <c r="AB11" s="391">
        <v>42388852297865.617</v>
      </c>
      <c r="AC11" s="391">
        <v>42485710420947.078</v>
      </c>
      <c r="AD11" s="391">
        <v>42585966149286.633</v>
      </c>
      <c r="AE11" s="391">
        <v>42909838347436.633</v>
      </c>
      <c r="AF11" s="391">
        <v>43168473919742.828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2373882898899.7222</v>
      </c>
      <c r="C26" s="391">
        <v>1839025347848.866</v>
      </c>
      <c r="D26" s="391">
        <v>3751134155845.271</v>
      </c>
      <c r="E26" s="391">
        <v>3827719851315.9219</v>
      </c>
      <c r="F26" s="391">
        <v>3922363073666.3218</v>
      </c>
      <c r="G26" s="391">
        <v>4024127106445.4712</v>
      </c>
      <c r="H26" s="391">
        <v>4109063046106.811</v>
      </c>
      <c r="I26" s="391">
        <v>4169336764623.4331</v>
      </c>
      <c r="J26" s="391">
        <v>4213714856292.5601</v>
      </c>
      <c r="K26" s="391">
        <v>4256685799840.791</v>
      </c>
      <c r="L26" s="391">
        <v>4306482399077.3481</v>
      </c>
      <c r="M26" s="391">
        <v>4368983988821.769</v>
      </c>
      <c r="N26" s="391">
        <v>4431144328152.3281</v>
      </c>
      <c r="O26" s="391">
        <v>4487486513016.4336</v>
      </c>
      <c r="P26" s="391">
        <v>4548339858730.0361</v>
      </c>
      <c r="Q26" s="391">
        <v>4615626270014.4063</v>
      </c>
      <c r="R26" s="391">
        <v>4664602405108.5166</v>
      </c>
      <c r="S26" s="391">
        <v>4708197194034.8457</v>
      </c>
      <c r="T26" s="391">
        <v>4767567709264.8535</v>
      </c>
      <c r="U26" s="391">
        <v>4824996120545.9043</v>
      </c>
      <c r="V26" s="391">
        <v>4890704855614.124</v>
      </c>
      <c r="W26" s="391">
        <v>4964180711655.8779</v>
      </c>
      <c r="X26" s="391">
        <v>5039491071914.499</v>
      </c>
      <c r="Y26" s="391">
        <v>5128714103428.4912</v>
      </c>
      <c r="Z26" s="391">
        <v>5225269584074.1201</v>
      </c>
      <c r="AA26" s="391">
        <v>5319279832549.2959</v>
      </c>
      <c r="AB26" s="391">
        <v>5409000787973.9307</v>
      </c>
      <c r="AC26" s="391">
        <v>5493746777205.7012</v>
      </c>
      <c r="AD26" s="391">
        <v>5587032896316.6172</v>
      </c>
      <c r="AE26" s="391">
        <v>5688376629781.2578</v>
      </c>
      <c r="AF26" s="391">
        <v>5795183283217.791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</v>
      </c>
      <c r="C2" s="392">
        <v>1</v>
      </c>
      <c r="D2" s="392">
        <v>1</v>
      </c>
      <c r="E2" s="392">
        <v>1</v>
      </c>
      <c r="F2" s="392">
        <v>1</v>
      </c>
      <c r="G2" s="392">
        <v>1</v>
      </c>
      <c r="H2" s="392">
        <v>1</v>
      </c>
      <c r="I2" s="392">
        <v>1</v>
      </c>
      <c r="J2" s="392">
        <v>1</v>
      </c>
      <c r="K2" s="392">
        <v>1</v>
      </c>
      <c r="L2" s="392">
        <v>1</v>
      </c>
      <c r="M2" s="392">
        <v>1</v>
      </c>
      <c r="N2" s="392">
        <v>1</v>
      </c>
      <c r="O2" s="392">
        <v>1</v>
      </c>
      <c r="P2" s="392">
        <v>1</v>
      </c>
      <c r="Q2" s="392">
        <v>1</v>
      </c>
      <c r="R2" s="392">
        <v>1</v>
      </c>
      <c r="S2" s="392">
        <v>1</v>
      </c>
      <c r="T2" s="392">
        <v>1</v>
      </c>
      <c r="U2" s="392">
        <v>1</v>
      </c>
      <c r="V2" s="392">
        <v>1</v>
      </c>
      <c r="W2" s="392">
        <v>1</v>
      </c>
      <c r="X2" s="392">
        <v>1</v>
      </c>
      <c r="Y2" s="392">
        <v>1</v>
      </c>
      <c r="Z2" s="392">
        <v>1</v>
      </c>
      <c r="AA2" s="392">
        <v>1</v>
      </c>
      <c r="AB2" s="392">
        <v>1</v>
      </c>
      <c r="AC2" s="392">
        <v>1</v>
      </c>
      <c r="AD2" s="392">
        <v>1</v>
      </c>
      <c r="AE2" s="392">
        <v>1</v>
      </c>
      <c r="AF2" s="392">
        <v>1</v>
      </c>
      <c r="AG2" s="392"/>
    </row>
    <row r="3" spans="1:35" ht="14.1" customHeight="1" x14ac:dyDescent="0.2">
      <c r="A3" s="391" t="s">
        <v>53</v>
      </c>
      <c r="B3" s="391">
        <v>1</v>
      </c>
      <c r="C3" s="391">
        <v>1</v>
      </c>
      <c r="D3" s="391">
        <v>1</v>
      </c>
      <c r="E3" s="391">
        <v>1</v>
      </c>
      <c r="F3" s="391">
        <v>1</v>
      </c>
      <c r="G3" s="391">
        <v>1</v>
      </c>
      <c r="H3" s="391">
        <v>1</v>
      </c>
      <c r="I3" s="391">
        <v>1</v>
      </c>
      <c r="J3" s="391">
        <v>1</v>
      </c>
      <c r="K3" s="391">
        <v>1</v>
      </c>
      <c r="L3" s="391">
        <v>1</v>
      </c>
      <c r="M3" s="391">
        <v>1</v>
      </c>
      <c r="N3" s="391">
        <v>1</v>
      </c>
      <c r="O3" s="391">
        <v>1</v>
      </c>
      <c r="P3" s="391">
        <v>1</v>
      </c>
      <c r="Q3" s="391">
        <v>1</v>
      </c>
      <c r="R3" s="391">
        <v>1</v>
      </c>
      <c r="S3" s="391">
        <v>1</v>
      </c>
      <c r="T3" s="391">
        <v>1</v>
      </c>
      <c r="U3" s="391">
        <v>1</v>
      </c>
      <c r="V3" s="391">
        <v>1</v>
      </c>
      <c r="W3" s="391">
        <v>1</v>
      </c>
      <c r="X3" s="391">
        <v>1</v>
      </c>
      <c r="Y3" s="391">
        <v>1</v>
      </c>
      <c r="Z3" s="391">
        <v>1</v>
      </c>
      <c r="AA3" s="391">
        <v>1</v>
      </c>
      <c r="AB3" s="391">
        <v>1</v>
      </c>
      <c r="AC3" s="391">
        <v>1</v>
      </c>
      <c r="AD3" s="391">
        <v>1</v>
      </c>
      <c r="AE3" s="391">
        <v>1</v>
      </c>
      <c r="AF3" s="391">
        <v>1</v>
      </c>
    </row>
    <row r="4" spans="1:35" ht="14.1" customHeight="1" x14ac:dyDescent="0.2">
      <c r="A4" s="391" t="s">
        <v>54</v>
      </c>
      <c r="B4" s="391">
        <v>1</v>
      </c>
      <c r="C4" s="391">
        <v>1</v>
      </c>
      <c r="D4" s="391">
        <v>1</v>
      </c>
      <c r="E4" s="391">
        <v>1</v>
      </c>
      <c r="F4" s="391">
        <v>1</v>
      </c>
      <c r="G4" s="391">
        <v>1</v>
      </c>
      <c r="H4" s="391">
        <v>1</v>
      </c>
      <c r="I4" s="391">
        <v>1</v>
      </c>
      <c r="J4" s="391">
        <v>1</v>
      </c>
      <c r="K4" s="391">
        <v>1</v>
      </c>
      <c r="L4" s="391">
        <v>1</v>
      </c>
      <c r="M4" s="391">
        <v>1</v>
      </c>
      <c r="N4" s="391">
        <v>1</v>
      </c>
      <c r="O4" s="391">
        <v>1</v>
      </c>
      <c r="P4" s="391">
        <v>1</v>
      </c>
      <c r="Q4" s="391">
        <v>1</v>
      </c>
      <c r="R4" s="391">
        <v>1</v>
      </c>
      <c r="S4" s="391">
        <v>1</v>
      </c>
      <c r="T4" s="391">
        <v>1</v>
      </c>
      <c r="U4" s="391">
        <v>1</v>
      </c>
      <c r="V4" s="391">
        <v>1</v>
      </c>
      <c r="W4" s="391">
        <v>1</v>
      </c>
      <c r="X4" s="391">
        <v>1</v>
      </c>
      <c r="Y4" s="391">
        <v>1</v>
      </c>
      <c r="Z4" s="391">
        <v>1</v>
      </c>
      <c r="AA4" s="391">
        <v>1</v>
      </c>
      <c r="AB4" s="391">
        <v>1</v>
      </c>
      <c r="AC4" s="391">
        <v>1</v>
      </c>
      <c r="AD4" s="391">
        <v>1</v>
      </c>
      <c r="AE4" s="391">
        <v>1</v>
      </c>
      <c r="AF4" s="391">
        <v>1</v>
      </c>
    </row>
    <row r="5" spans="1:35" ht="14.1" customHeight="1" x14ac:dyDescent="0.2">
      <c r="A5" s="391" t="s">
        <v>55</v>
      </c>
      <c r="B5" s="391">
        <v>1</v>
      </c>
      <c r="C5" s="391">
        <v>1</v>
      </c>
      <c r="D5" s="391">
        <v>1</v>
      </c>
      <c r="E5" s="391">
        <v>1</v>
      </c>
      <c r="F5" s="391">
        <v>1</v>
      </c>
      <c r="G5" s="391">
        <v>1</v>
      </c>
      <c r="H5" s="391">
        <v>1</v>
      </c>
      <c r="I5" s="391">
        <v>1</v>
      </c>
      <c r="J5" s="391">
        <v>1</v>
      </c>
      <c r="K5" s="391">
        <v>1</v>
      </c>
      <c r="L5" s="391">
        <v>1</v>
      </c>
      <c r="M5" s="391">
        <v>1</v>
      </c>
      <c r="N5" s="391">
        <v>1</v>
      </c>
      <c r="O5" s="391">
        <v>1</v>
      </c>
      <c r="P5" s="391">
        <v>1</v>
      </c>
      <c r="Q5" s="391">
        <v>1</v>
      </c>
      <c r="R5" s="391">
        <v>1</v>
      </c>
      <c r="S5" s="391">
        <v>1</v>
      </c>
      <c r="T5" s="391">
        <v>1</v>
      </c>
      <c r="U5" s="391">
        <v>1</v>
      </c>
      <c r="V5" s="391">
        <v>1</v>
      </c>
      <c r="W5" s="391">
        <v>1</v>
      </c>
      <c r="X5" s="391">
        <v>1</v>
      </c>
      <c r="Y5" s="391">
        <v>1</v>
      </c>
      <c r="Z5" s="391">
        <v>1</v>
      </c>
      <c r="AA5" s="391">
        <v>1</v>
      </c>
      <c r="AB5" s="391">
        <v>1</v>
      </c>
      <c r="AC5" s="391">
        <v>1</v>
      </c>
      <c r="AD5" s="391">
        <v>1</v>
      </c>
      <c r="AE5" s="391">
        <v>1</v>
      </c>
      <c r="AF5" s="391">
        <v>1</v>
      </c>
    </row>
    <row r="6" spans="1:35" ht="14.1" customHeight="1" x14ac:dyDescent="0.2">
      <c r="A6" s="391" t="s">
        <v>56</v>
      </c>
      <c r="B6" s="391">
        <v>1</v>
      </c>
      <c r="C6" s="391">
        <v>1</v>
      </c>
      <c r="D6" s="391">
        <v>1</v>
      </c>
      <c r="E6" s="391">
        <v>1</v>
      </c>
      <c r="F6" s="391">
        <v>1</v>
      </c>
      <c r="G6" s="391">
        <v>1</v>
      </c>
      <c r="H6" s="391">
        <v>1</v>
      </c>
      <c r="I6" s="391">
        <v>1</v>
      </c>
      <c r="J6" s="391">
        <v>1</v>
      </c>
      <c r="K6" s="391">
        <v>1</v>
      </c>
      <c r="L6" s="391">
        <v>1</v>
      </c>
      <c r="M6" s="391">
        <v>1</v>
      </c>
      <c r="N6" s="391">
        <v>1</v>
      </c>
      <c r="O6" s="391">
        <v>1</v>
      </c>
      <c r="P6" s="391">
        <v>1</v>
      </c>
      <c r="Q6" s="391">
        <v>1</v>
      </c>
      <c r="R6" s="391">
        <v>1</v>
      </c>
      <c r="S6" s="391">
        <v>1</v>
      </c>
      <c r="T6" s="391">
        <v>1</v>
      </c>
      <c r="U6" s="391">
        <v>1</v>
      </c>
      <c r="V6" s="391">
        <v>1</v>
      </c>
      <c r="W6" s="391">
        <v>1</v>
      </c>
      <c r="X6" s="391">
        <v>1</v>
      </c>
      <c r="Y6" s="391">
        <v>1</v>
      </c>
      <c r="Z6" s="391">
        <v>1</v>
      </c>
      <c r="AA6" s="391">
        <v>1</v>
      </c>
      <c r="AB6" s="391">
        <v>1</v>
      </c>
      <c r="AC6" s="391">
        <v>1</v>
      </c>
      <c r="AD6" s="391">
        <v>1</v>
      </c>
      <c r="AE6" s="391">
        <v>1</v>
      </c>
      <c r="AF6" s="391">
        <v>1</v>
      </c>
    </row>
    <row r="7" spans="1:35" ht="14.1" customHeight="1" x14ac:dyDescent="0.2">
      <c r="A7" s="391" t="s">
        <v>57</v>
      </c>
      <c r="B7" s="391">
        <v>1</v>
      </c>
      <c r="C7" s="391">
        <v>1</v>
      </c>
      <c r="D7" s="391">
        <v>1</v>
      </c>
      <c r="E7" s="391">
        <v>1</v>
      </c>
      <c r="F7" s="391">
        <v>1</v>
      </c>
      <c r="G7" s="391">
        <v>1</v>
      </c>
      <c r="H7" s="391">
        <v>1</v>
      </c>
      <c r="I7" s="391">
        <v>1</v>
      </c>
      <c r="J7" s="391">
        <v>1</v>
      </c>
      <c r="K7" s="391">
        <v>1</v>
      </c>
      <c r="L7" s="391">
        <v>1</v>
      </c>
      <c r="M7" s="391">
        <v>1</v>
      </c>
      <c r="N7" s="391">
        <v>1</v>
      </c>
      <c r="O7" s="391">
        <v>1</v>
      </c>
      <c r="P7" s="391">
        <v>1</v>
      </c>
      <c r="Q7" s="391">
        <v>1</v>
      </c>
      <c r="R7" s="391">
        <v>1</v>
      </c>
      <c r="S7" s="391">
        <v>1</v>
      </c>
      <c r="T7" s="391">
        <v>1</v>
      </c>
      <c r="U7" s="391">
        <v>1</v>
      </c>
      <c r="V7" s="391">
        <v>1</v>
      </c>
      <c r="W7" s="391">
        <v>1</v>
      </c>
      <c r="X7" s="391">
        <v>1</v>
      </c>
      <c r="Y7" s="391">
        <v>1</v>
      </c>
      <c r="Z7" s="391">
        <v>1</v>
      </c>
      <c r="AA7" s="391">
        <v>1</v>
      </c>
      <c r="AB7" s="391">
        <v>1</v>
      </c>
      <c r="AC7" s="391">
        <v>1</v>
      </c>
      <c r="AD7" s="391">
        <v>1</v>
      </c>
      <c r="AE7" s="391">
        <v>1</v>
      </c>
      <c r="AF7" s="391">
        <v>1</v>
      </c>
    </row>
    <row r="8" spans="1:35" ht="14.1" customHeight="1" x14ac:dyDescent="0.2">
      <c r="A8" s="391" t="s">
        <v>58</v>
      </c>
      <c r="B8" s="391">
        <v>1</v>
      </c>
      <c r="C8" s="391">
        <v>1</v>
      </c>
      <c r="D8" s="391">
        <v>1</v>
      </c>
      <c r="E8" s="391">
        <v>1</v>
      </c>
      <c r="F8" s="391">
        <v>1</v>
      </c>
      <c r="G8" s="391">
        <v>1</v>
      </c>
      <c r="H8" s="391">
        <v>1</v>
      </c>
      <c r="I8" s="391">
        <v>1</v>
      </c>
      <c r="J8" s="391">
        <v>1</v>
      </c>
      <c r="K8" s="391">
        <v>1</v>
      </c>
      <c r="L8" s="391">
        <v>1</v>
      </c>
      <c r="M8" s="391">
        <v>1</v>
      </c>
      <c r="N8" s="391">
        <v>1</v>
      </c>
      <c r="O8" s="391">
        <v>1</v>
      </c>
      <c r="P8" s="391">
        <v>1</v>
      </c>
      <c r="Q8" s="391">
        <v>1</v>
      </c>
      <c r="R8" s="391">
        <v>1</v>
      </c>
      <c r="S8" s="391">
        <v>1</v>
      </c>
      <c r="T8" s="391">
        <v>1</v>
      </c>
      <c r="U8" s="391">
        <v>1</v>
      </c>
      <c r="V8" s="391">
        <v>1</v>
      </c>
      <c r="W8" s="391">
        <v>1</v>
      </c>
      <c r="X8" s="391">
        <v>1</v>
      </c>
      <c r="Y8" s="391">
        <v>1</v>
      </c>
      <c r="Z8" s="391">
        <v>1</v>
      </c>
      <c r="AA8" s="391">
        <v>1</v>
      </c>
      <c r="AB8" s="391">
        <v>1</v>
      </c>
      <c r="AC8" s="391">
        <v>1</v>
      </c>
      <c r="AD8" s="391">
        <v>1</v>
      </c>
      <c r="AE8" s="391">
        <v>1</v>
      </c>
      <c r="AF8" s="391">
        <v>1</v>
      </c>
    </row>
    <row r="9" spans="1:35" ht="14.1" customHeight="1" x14ac:dyDescent="0.2">
      <c r="A9" s="391" t="s">
        <v>59</v>
      </c>
      <c r="B9" s="391">
        <v>1</v>
      </c>
      <c r="C9" s="392">
        <v>1</v>
      </c>
      <c r="D9" s="392">
        <v>1</v>
      </c>
      <c r="E9" s="392">
        <v>1</v>
      </c>
      <c r="F9" s="392">
        <v>1</v>
      </c>
      <c r="G9" s="392">
        <v>1</v>
      </c>
      <c r="H9" s="392">
        <v>1</v>
      </c>
      <c r="I9" s="392">
        <v>1</v>
      </c>
      <c r="J9" s="392">
        <v>1</v>
      </c>
      <c r="K9" s="392">
        <v>1</v>
      </c>
      <c r="L9" s="392">
        <v>1</v>
      </c>
      <c r="M9" s="392">
        <v>1</v>
      </c>
      <c r="N9" s="392">
        <v>1</v>
      </c>
      <c r="O9" s="392">
        <v>1</v>
      </c>
      <c r="P9" s="392">
        <v>1</v>
      </c>
      <c r="Q9" s="392">
        <v>1</v>
      </c>
      <c r="R9" s="392">
        <v>1</v>
      </c>
      <c r="S9" s="392">
        <v>1</v>
      </c>
      <c r="T9" s="392">
        <v>1</v>
      </c>
      <c r="U9" s="392">
        <v>1</v>
      </c>
      <c r="V9" s="392">
        <v>1</v>
      </c>
      <c r="W9" s="392">
        <v>1</v>
      </c>
      <c r="X9" s="392">
        <v>1</v>
      </c>
      <c r="Y9" s="392">
        <v>1</v>
      </c>
      <c r="Z9" s="392">
        <v>1</v>
      </c>
      <c r="AA9" s="392">
        <v>1</v>
      </c>
      <c r="AB9" s="392">
        <v>1</v>
      </c>
      <c r="AC9" s="392">
        <v>1</v>
      </c>
      <c r="AD9" s="392">
        <v>1</v>
      </c>
      <c r="AE9" s="392">
        <v>1</v>
      </c>
      <c r="AF9" s="392">
        <v>1</v>
      </c>
      <c r="AG9" s="392"/>
    </row>
    <row r="10" spans="1:35" ht="14.1" customHeight="1" x14ac:dyDescent="0.2">
      <c r="A10" s="391" t="s">
        <v>60</v>
      </c>
      <c r="B10" s="391">
        <v>1</v>
      </c>
      <c r="C10" s="391">
        <v>1</v>
      </c>
      <c r="D10" s="391">
        <v>1</v>
      </c>
      <c r="E10" s="391">
        <v>1</v>
      </c>
      <c r="F10" s="391">
        <v>1</v>
      </c>
      <c r="G10" s="391">
        <v>1</v>
      </c>
      <c r="H10" s="391">
        <v>1</v>
      </c>
      <c r="I10" s="391">
        <v>1</v>
      </c>
      <c r="J10" s="391">
        <v>1</v>
      </c>
      <c r="K10" s="391">
        <v>1</v>
      </c>
      <c r="L10" s="391">
        <v>1</v>
      </c>
      <c r="M10" s="391">
        <v>1</v>
      </c>
      <c r="N10" s="391">
        <v>1</v>
      </c>
      <c r="O10" s="391">
        <v>1</v>
      </c>
      <c r="P10" s="391">
        <v>1</v>
      </c>
      <c r="Q10" s="391">
        <v>1</v>
      </c>
      <c r="R10" s="391">
        <v>1</v>
      </c>
      <c r="S10" s="391">
        <v>1</v>
      </c>
      <c r="T10" s="391">
        <v>1</v>
      </c>
      <c r="U10" s="391">
        <v>1</v>
      </c>
      <c r="V10" s="391">
        <v>1</v>
      </c>
      <c r="W10" s="391">
        <v>1</v>
      </c>
      <c r="X10" s="391">
        <v>1</v>
      </c>
      <c r="Y10" s="391">
        <v>1</v>
      </c>
      <c r="Z10" s="391">
        <v>1</v>
      </c>
      <c r="AA10" s="391">
        <v>1</v>
      </c>
      <c r="AB10" s="391">
        <v>1</v>
      </c>
      <c r="AC10" s="391">
        <v>1</v>
      </c>
      <c r="AD10" s="391">
        <v>1</v>
      </c>
      <c r="AE10" s="391">
        <v>1</v>
      </c>
      <c r="AF10" s="391">
        <v>1</v>
      </c>
    </row>
    <row r="11" spans="1:35" ht="14.1" customHeight="1" x14ac:dyDescent="0.2">
      <c r="A11" s="391" t="s">
        <v>61</v>
      </c>
      <c r="B11" s="391">
        <v>1</v>
      </c>
      <c r="C11" s="391">
        <v>1</v>
      </c>
      <c r="D11" s="391">
        <v>1</v>
      </c>
      <c r="E11" s="391">
        <v>1</v>
      </c>
      <c r="F11" s="391">
        <v>1</v>
      </c>
      <c r="G11" s="391">
        <v>1</v>
      </c>
      <c r="H11" s="391">
        <v>1</v>
      </c>
      <c r="I11" s="391">
        <v>1</v>
      </c>
      <c r="J11" s="391">
        <v>1</v>
      </c>
      <c r="K11" s="391">
        <v>1</v>
      </c>
      <c r="L11" s="391">
        <v>1</v>
      </c>
      <c r="M11" s="391">
        <v>1</v>
      </c>
      <c r="N11" s="391">
        <v>1</v>
      </c>
      <c r="O11" s="391">
        <v>1</v>
      </c>
      <c r="P11" s="391">
        <v>1</v>
      </c>
      <c r="Q11" s="391">
        <v>1</v>
      </c>
      <c r="R11" s="391">
        <v>1</v>
      </c>
      <c r="S11" s="391">
        <v>1</v>
      </c>
      <c r="T11" s="391">
        <v>1</v>
      </c>
      <c r="U11" s="391">
        <v>1</v>
      </c>
      <c r="V11" s="391">
        <v>1</v>
      </c>
      <c r="W11" s="391">
        <v>1</v>
      </c>
      <c r="X11" s="391">
        <v>1</v>
      </c>
      <c r="Y11" s="391">
        <v>1</v>
      </c>
      <c r="Z11" s="391">
        <v>1</v>
      </c>
      <c r="AA11" s="391">
        <v>1</v>
      </c>
      <c r="AB11" s="391">
        <v>1</v>
      </c>
      <c r="AC11" s="391">
        <v>1</v>
      </c>
      <c r="AD11" s="391">
        <v>1</v>
      </c>
      <c r="AE11" s="391">
        <v>1</v>
      </c>
      <c r="AF11" s="391">
        <v>1</v>
      </c>
    </row>
    <row r="12" spans="1:35" ht="14.1" customHeight="1" x14ac:dyDescent="0.2">
      <c r="A12" s="391" t="s">
        <v>62</v>
      </c>
      <c r="B12" s="391">
        <v>1</v>
      </c>
      <c r="C12" s="391">
        <v>1</v>
      </c>
      <c r="D12" s="391">
        <v>1</v>
      </c>
      <c r="E12" s="391">
        <v>1</v>
      </c>
      <c r="F12" s="391">
        <v>1</v>
      </c>
      <c r="G12" s="391">
        <v>1</v>
      </c>
      <c r="H12" s="391">
        <v>1</v>
      </c>
      <c r="I12" s="391">
        <v>1</v>
      </c>
      <c r="J12" s="391">
        <v>1</v>
      </c>
      <c r="K12" s="391">
        <v>1</v>
      </c>
      <c r="L12" s="391">
        <v>1</v>
      </c>
      <c r="M12" s="391">
        <v>1</v>
      </c>
      <c r="N12" s="391">
        <v>1</v>
      </c>
      <c r="O12" s="391">
        <v>1</v>
      </c>
      <c r="P12" s="391">
        <v>1</v>
      </c>
      <c r="Q12" s="391">
        <v>1</v>
      </c>
      <c r="R12" s="391">
        <v>1</v>
      </c>
      <c r="S12" s="391">
        <v>1</v>
      </c>
      <c r="T12" s="391">
        <v>1</v>
      </c>
      <c r="U12" s="391">
        <v>1</v>
      </c>
      <c r="V12" s="391">
        <v>1</v>
      </c>
      <c r="W12" s="391">
        <v>1</v>
      </c>
      <c r="X12" s="391">
        <v>1</v>
      </c>
      <c r="Y12" s="391">
        <v>1</v>
      </c>
      <c r="Z12" s="391">
        <v>1</v>
      </c>
      <c r="AA12" s="391">
        <v>1</v>
      </c>
      <c r="AB12" s="391">
        <v>1</v>
      </c>
      <c r="AC12" s="391">
        <v>1</v>
      </c>
      <c r="AD12" s="391">
        <v>1</v>
      </c>
      <c r="AE12" s="391">
        <v>1</v>
      </c>
      <c r="AF12" s="391">
        <v>1</v>
      </c>
    </row>
    <row r="13" spans="1:35" ht="14.1" customHeight="1" x14ac:dyDescent="0.2">
      <c r="A13" s="391" t="s">
        <v>63</v>
      </c>
      <c r="B13" s="391">
        <v>1</v>
      </c>
      <c r="C13" s="391">
        <v>1</v>
      </c>
      <c r="D13" s="391">
        <v>1</v>
      </c>
      <c r="E13" s="391">
        <v>1</v>
      </c>
      <c r="F13" s="391">
        <v>1</v>
      </c>
      <c r="G13" s="391">
        <v>1</v>
      </c>
      <c r="H13" s="391">
        <v>1</v>
      </c>
      <c r="I13" s="391">
        <v>1</v>
      </c>
      <c r="J13" s="391">
        <v>1</v>
      </c>
      <c r="K13" s="391">
        <v>1</v>
      </c>
      <c r="L13" s="391">
        <v>1</v>
      </c>
      <c r="M13" s="391">
        <v>1</v>
      </c>
      <c r="N13" s="391">
        <v>1</v>
      </c>
      <c r="O13" s="391">
        <v>1</v>
      </c>
      <c r="P13" s="391">
        <v>1</v>
      </c>
      <c r="Q13" s="391">
        <v>1</v>
      </c>
      <c r="R13" s="391">
        <v>1</v>
      </c>
      <c r="S13" s="391">
        <v>1</v>
      </c>
      <c r="T13" s="391">
        <v>1</v>
      </c>
      <c r="U13" s="391">
        <v>1</v>
      </c>
      <c r="V13" s="391">
        <v>1</v>
      </c>
      <c r="W13" s="391">
        <v>1</v>
      </c>
      <c r="X13" s="391">
        <v>1</v>
      </c>
      <c r="Y13" s="391">
        <v>1</v>
      </c>
      <c r="Z13" s="391">
        <v>1</v>
      </c>
      <c r="AA13" s="391">
        <v>1</v>
      </c>
      <c r="AB13" s="391">
        <v>1</v>
      </c>
      <c r="AC13" s="391">
        <v>1</v>
      </c>
      <c r="AD13" s="391">
        <v>1</v>
      </c>
      <c r="AE13" s="391">
        <v>1</v>
      </c>
      <c r="AF13" s="391">
        <v>1</v>
      </c>
    </row>
    <row r="14" spans="1:35" ht="14.1" customHeight="1" x14ac:dyDescent="0.2">
      <c r="A14" s="391" t="s">
        <v>64</v>
      </c>
      <c r="B14" s="391">
        <v>1</v>
      </c>
      <c r="C14" s="391">
        <v>1</v>
      </c>
      <c r="D14" s="391">
        <v>1</v>
      </c>
      <c r="E14" s="391">
        <v>1</v>
      </c>
      <c r="F14" s="391">
        <v>1</v>
      </c>
      <c r="G14" s="391">
        <v>1</v>
      </c>
      <c r="H14" s="391">
        <v>1</v>
      </c>
      <c r="I14" s="391">
        <v>1</v>
      </c>
      <c r="J14" s="391">
        <v>1</v>
      </c>
      <c r="K14" s="391">
        <v>1</v>
      </c>
      <c r="L14" s="391">
        <v>1</v>
      </c>
      <c r="M14" s="391">
        <v>1</v>
      </c>
      <c r="N14" s="391">
        <v>1</v>
      </c>
      <c r="O14" s="391">
        <v>1</v>
      </c>
      <c r="P14" s="391">
        <v>1</v>
      </c>
      <c r="Q14" s="391">
        <v>1</v>
      </c>
      <c r="R14" s="391">
        <v>1</v>
      </c>
      <c r="S14" s="391">
        <v>1</v>
      </c>
      <c r="T14" s="391">
        <v>1</v>
      </c>
      <c r="U14" s="391">
        <v>1</v>
      </c>
      <c r="V14" s="391">
        <v>1</v>
      </c>
      <c r="W14" s="391">
        <v>1</v>
      </c>
      <c r="X14" s="391">
        <v>1</v>
      </c>
      <c r="Y14" s="391">
        <v>1</v>
      </c>
      <c r="Z14" s="391">
        <v>1</v>
      </c>
      <c r="AA14" s="391">
        <v>1</v>
      </c>
      <c r="AB14" s="391">
        <v>1</v>
      </c>
      <c r="AC14" s="391">
        <v>1</v>
      </c>
      <c r="AD14" s="391">
        <v>1</v>
      </c>
      <c r="AE14" s="391">
        <v>1</v>
      </c>
      <c r="AF14" s="391">
        <v>1</v>
      </c>
    </row>
    <row r="15" spans="1:35" ht="14.1" customHeight="1" x14ac:dyDescent="0.2">
      <c r="A15" s="391" t="s">
        <v>65</v>
      </c>
      <c r="B15" s="391">
        <v>1</v>
      </c>
      <c r="C15" s="392">
        <v>1</v>
      </c>
      <c r="D15" s="392">
        <v>1</v>
      </c>
      <c r="E15" s="392">
        <v>1</v>
      </c>
      <c r="F15" s="392">
        <v>1</v>
      </c>
      <c r="G15" s="392">
        <v>1</v>
      </c>
      <c r="H15" s="392">
        <v>1</v>
      </c>
      <c r="I15" s="392">
        <v>1</v>
      </c>
      <c r="J15" s="392">
        <v>1</v>
      </c>
      <c r="K15" s="392">
        <v>1</v>
      </c>
      <c r="L15" s="392">
        <v>1</v>
      </c>
      <c r="M15" s="392">
        <v>1</v>
      </c>
      <c r="N15" s="392">
        <v>1</v>
      </c>
      <c r="O15" s="392">
        <v>1</v>
      </c>
      <c r="P15" s="392">
        <v>1</v>
      </c>
      <c r="Q15" s="392">
        <v>1</v>
      </c>
      <c r="R15" s="392">
        <v>1</v>
      </c>
      <c r="S15" s="392">
        <v>1</v>
      </c>
      <c r="T15" s="392">
        <v>1</v>
      </c>
      <c r="U15" s="392">
        <v>1</v>
      </c>
      <c r="V15" s="392">
        <v>1</v>
      </c>
      <c r="W15" s="392">
        <v>1</v>
      </c>
      <c r="X15" s="392">
        <v>1</v>
      </c>
      <c r="Y15" s="392">
        <v>1</v>
      </c>
      <c r="Z15" s="392">
        <v>1</v>
      </c>
      <c r="AA15" s="392">
        <v>1</v>
      </c>
      <c r="AB15" s="392">
        <v>1</v>
      </c>
      <c r="AC15" s="392">
        <v>1</v>
      </c>
      <c r="AD15" s="392">
        <v>1</v>
      </c>
      <c r="AE15" s="392">
        <v>1</v>
      </c>
      <c r="AF15" s="392">
        <v>1</v>
      </c>
      <c r="AG15" s="392"/>
    </row>
    <row r="16" spans="1:35" ht="14.1" customHeight="1" x14ac:dyDescent="0.2">
      <c r="A16" s="391" t="s">
        <v>66</v>
      </c>
      <c r="B16" s="391">
        <v>1</v>
      </c>
      <c r="C16" s="391">
        <v>1</v>
      </c>
      <c r="D16" s="391">
        <v>1</v>
      </c>
      <c r="E16" s="391">
        <v>1</v>
      </c>
      <c r="F16" s="391">
        <v>1</v>
      </c>
      <c r="G16" s="391">
        <v>1</v>
      </c>
      <c r="H16" s="391">
        <v>1</v>
      </c>
      <c r="I16" s="391">
        <v>1</v>
      </c>
      <c r="J16" s="391">
        <v>1</v>
      </c>
      <c r="K16" s="391">
        <v>1</v>
      </c>
      <c r="L16" s="391">
        <v>1</v>
      </c>
      <c r="M16" s="391">
        <v>1</v>
      </c>
      <c r="N16" s="391">
        <v>1</v>
      </c>
      <c r="O16" s="391">
        <v>1</v>
      </c>
      <c r="P16" s="391">
        <v>1</v>
      </c>
      <c r="Q16" s="391">
        <v>1</v>
      </c>
      <c r="R16" s="391">
        <v>1</v>
      </c>
      <c r="S16" s="391">
        <v>1</v>
      </c>
      <c r="T16" s="391">
        <v>1</v>
      </c>
      <c r="U16" s="391">
        <v>1</v>
      </c>
      <c r="V16" s="391">
        <v>1</v>
      </c>
      <c r="W16" s="391">
        <v>1</v>
      </c>
      <c r="X16" s="391">
        <v>1</v>
      </c>
      <c r="Y16" s="391">
        <v>1</v>
      </c>
      <c r="Z16" s="391">
        <v>1</v>
      </c>
      <c r="AA16" s="391">
        <v>1</v>
      </c>
      <c r="AB16" s="391">
        <v>1</v>
      </c>
      <c r="AC16" s="391">
        <v>1</v>
      </c>
      <c r="AD16" s="391">
        <v>1</v>
      </c>
      <c r="AE16" s="391">
        <v>1</v>
      </c>
      <c r="AF16" s="391">
        <v>1</v>
      </c>
    </row>
    <row r="17" spans="1:33" ht="14.1" customHeight="1" x14ac:dyDescent="0.2">
      <c r="A17" s="391" t="s">
        <v>67</v>
      </c>
      <c r="B17" s="391">
        <v>1</v>
      </c>
      <c r="C17" s="391">
        <v>1</v>
      </c>
      <c r="D17" s="391">
        <v>1</v>
      </c>
      <c r="E17" s="391">
        <v>1</v>
      </c>
      <c r="F17" s="391">
        <v>1</v>
      </c>
      <c r="G17" s="391">
        <v>1</v>
      </c>
      <c r="H17" s="391">
        <v>1</v>
      </c>
      <c r="I17" s="391">
        <v>1</v>
      </c>
      <c r="J17" s="391">
        <v>1</v>
      </c>
      <c r="K17" s="391">
        <v>1</v>
      </c>
      <c r="L17" s="391">
        <v>1</v>
      </c>
      <c r="M17" s="391">
        <v>1</v>
      </c>
      <c r="N17" s="391">
        <v>1</v>
      </c>
      <c r="O17" s="391">
        <v>1</v>
      </c>
      <c r="P17" s="391">
        <v>1</v>
      </c>
      <c r="Q17" s="391">
        <v>1</v>
      </c>
      <c r="R17" s="391">
        <v>1</v>
      </c>
      <c r="S17" s="391">
        <v>1</v>
      </c>
      <c r="T17" s="391">
        <v>1</v>
      </c>
      <c r="U17" s="391">
        <v>1</v>
      </c>
      <c r="V17" s="391">
        <v>1</v>
      </c>
      <c r="W17" s="391">
        <v>1</v>
      </c>
      <c r="X17" s="391">
        <v>1</v>
      </c>
      <c r="Y17" s="391">
        <v>1</v>
      </c>
      <c r="Z17" s="391">
        <v>1</v>
      </c>
      <c r="AA17" s="391">
        <v>1</v>
      </c>
      <c r="AB17" s="391">
        <v>1</v>
      </c>
      <c r="AC17" s="391">
        <v>1</v>
      </c>
      <c r="AD17" s="391">
        <v>1</v>
      </c>
      <c r="AE17" s="391">
        <v>1</v>
      </c>
      <c r="AF17" s="391">
        <v>1</v>
      </c>
    </row>
    <row r="18" spans="1:33" ht="14.1" customHeight="1" x14ac:dyDescent="0.2">
      <c r="A18" s="391" t="s">
        <v>68</v>
      </c>
      <c r="B18" s="391">
        <v>1</v>
      </c>
      <c r="C18" s="393">
        <v>1</v>
      </c>
      <c r="D18" s="393">
        <v>1</v>
      </c>
      <c r="E18" s="393">
        <v>1</v>
      </c>
      <c r="F18" s="393">
        <v>1</v>
      </c>
      <c r="G18" s="393">
        <v>1</v>
      </c>
      <c r="H18" s="393">
        <v>1</v>
      </c>
      <c r="I18" s="393">
        <v>1</v>
      </c>
      <c r="J18" s="393">
        <v>1</v>
      </c>
      <c r="K18" s="393">
        <v>1</v>
      </c>
      <c r="L18" s="393">
        <v>1</v>
      </c>
      <c r="M18" s="393">
        <v>1</v>
      </c>
      <c r="N18" s="393">
        <v>1</v>
      </c>
      <c r="O18" s="393">
        <v>1</v>
      </c>
      <c r="P18" s="393">
        <v>1</v>
      </c>
      <c r="Q18" s="393">
        <v>1</v>
      </c>
      <c r="R18" s="393">
        <v>1</v>
      </c>
      <c r="S18" s="393">
        <v>1</v>
      </c>
      <c r="T18" s="393">
        <v>1</v>
      </c>
      <c r="U18" s="393">
        <v>1</v>
      </c>
      <c r="V18" s="393">
        <v>1</v>
      </c>
      <c r="W18" s="393">
        <v>1</v>
      </c>
      <c r="X18" s="393">
        <v>1</v>
      </c>
      <c r="Y18" s="393">
        <v>1</v>
      </c>
      <c r="Z18" s="393">
        <v>1</v>
      </c>
      <c r="AA18" s="393">
        <v>1</v>
      </c>
      <c r="AB18" s="393">
        <v>1</v>
      </c>
      <c r="AC18" s="393">
        <v>1</v>
      </c>
      <c r="AD18" s="393">
        <v>1</v>
      </c>
      <c r="AE18" s="393">
        <v>1</v>
      </c>
      <c r="AF18" s="393">
        <v>1</v>
      </c>
      <c r="AG18" s="393"/>
    </row>
    <row r="19" spans="1:33" ht="14.1" customHeight="1" x14ac:dyDescent="0.2">
      <c r="A19" s="391" t="s">
        <v>69</v>
      </c>
      <c r="B19" s="391">
        <v>1</v>
      </c>
      <c r="C19" s="391">
        <v>1</v>
      </c>
      <c r="D19" s="391">
        <v>1</v>
      </c>
      <c r="E19" s="391">
        <v>1</v>
      </c>
      <c r="F19" s="391">
        <v>1</v>
      </c>
      <c r="G19" s="391">
        <v>1</v>
      </c>
      <c r="H19" s="391">
        <v>1</v>
      </c>
      <c r="I19" s="391">
        <v>1</v>
      </c>
      <c r="J19" s="391">
        <v>1</v>
      </c>
      <c r="K19" s="391">
        <v>1</v>
      </c>
      <c r="L19" s="391">
        <v>1</v>
      </c>
      <c r="M19" s="391">
        <v>1</v>
      </c>
      <c r="N19" s="391">
        <v>1</v>
      </c>
      <c r="O19" s="391">
        <v>1</v>
      </c>
      <c r="P19" s="391">
        <v>1</v>
      </c>
      <c r="Q19" s="391">
        <v>1</v>
      </c>
      <c r="R19" s="391">
        <v>1</v>
      </c>
      <c r="S19" s="391">
        <v>1</v>
      </c>
      <c r="T19" s="391">
        <v>1</v>
      </c>
      <c r="U19" s="391">
        <v>1</v>
      </c>
      <c r="V19" s="391">
        <v>1</v>
      </c>
      <c r="W19" s="391">
        <v>1</v>
      </c>
      <c r="X19" s="391">
        <v>1</v>
      </c>
      <c r="Y19" s="391">
        <v>1</v>
      </c>
      <c r="Z19" s="391">
        <v>1</v>
      </c>
      <c r="AA19" s="391">
        <v>1</v>
      </c>
      <c r="AB19" s="391">
        <v>1</v>
      </c>
      <c r="AC19" s="391">
        <v>1</v>
      </c>
      <c r="AD19" s="391">
        <v>1</v>
      </c>
      <c r="AE19" s="391">
        <v>1</v>
      </c>
      <c r="AF19" s="391">
        <v>1</v>
      </c>
    </row>
    <row r="20" spans="1:33" ht="14.1" customHeight="1" x14ac:dyDescent="0.2">
      <c r="A20" s="391" t="s">
        <v>70</v>
      </c>
      <c r="B20" s="391">
        <v>1</v>
      </c>
      <c r="C20" s="392">
        <v>1</v>
      </c>
      <c r="D20" s="392">
        <v>1</v>
      </c>
      <c r="E20" s="392">
        <v>1</v>
      </c>
      <c r="F20" s="392">
        <v>1</v>
      </c>
      <c r="G20" s="392">
        <v>1</v>
      </c>
      <c r="H20" s="392">
        <v>1</v>
      </c>
      <c r="I20" s="392">
        <v>1</v>
      </c>
      <c r="J20" s="392">
        <v>1</v>
      </c>
      <c r="K20" s="392">
        <v>1</v>
      </c>
      <c r="L20" s="392">
        <v>1</v>
      </c>
      <c r="M20" s="392">
        <v>1</v>
      </c>
      <c r="N20" s="392">
        <v>1</v>
      </c>
      <c r="O20" s="392">
        <v>1</v>
      </c>
      <c r="P20" s="392">
        <v>1</v>
      </c>
      <c r="Q20" s="392">
        <v>1</v>
      </c>
      <c r="R20" s="392">
        <v>1</v>
      </c>
      <c r="S20" s="392">
        <v>1</v>
      </c>
      <c r="T20" s="392">
        <v>1</v>
      </c>
      <c r="U20" s="392">
        <v>1</v>
      </c>
      <c r="V20" s="392">
        <v>1</v>
      </c>
      <c r="W20" s="392">
        <v>1</v>
      </c>
      <c r="X20" s="392">
        <v>1</v>
      </c>
      <c r="Y20" s="392">
        <v>1</v>
      </c>
      <c r="Z20" s="392">
        <v>1</v>
      </c>
      <c r="AA20" s="392">
        <v>1</v>
      </c>
      <c r="AB20" s="392">
        <v>1</v>
      </c>
      <c r="AC20" s="392">
        <v>1</v>
      </c>
      <c r="AD20" s="392">
        <v>1</v>
      </c>
      <c r="AE20" s="392">
        <v>1</v>
      </c>
      <c r="AF20" s="392">
        <v>1</v>
      </c>
      <c r="AG20" s="392"/>
    </row>
    <row r="21" spans="1:33" ht="14.1" customHeight="1" x14ac:dyDescent="0.2">
      <c r="A21" s="391" t="s">
        <v>71</v>
      </c>
      <c r="B21" s="391">
        <v>1</v>
      </c>
      <c r="C21" s="391">
        <v>1</v>
      </c>
      <c r="D21" s="391">
        <v>1</v>
      </c>
      <c r="E21" s="391">
        <v>1</v>
      </c>
      <c r="F21" s="391">
        <v>1</v>
      </c>
      <c r="G21" s="391">
        <v>1</v>
      </c>
      <c r="H21" s="391">
        <v>1</v>
      </c>
      <c r="I21" s="391">
        <v>1</v>
      </c>
      <c r="J21" s="391">
        <v>1</v>
      </c>
      <c r="K21" s="391">
        <v>1</v>
      </c>
      <c r="L21" s="391">
        <v>1</v>
      </c>
      <c r="M21" s="391">
        <v>1</v>
      </c>
      <c r="N21" s="391">
        <v>1</v>
      </c>
      <c r="O21" s="391">
        <v>1</v>
      </c>
      <c r="P21" s="391">
        <v>1</v>
      </c>
      <c r="Q21" s="391">
        <v>1</v>
      </c>
      <c r="R21" s="391">
        <v>1</v>
      </c>
      <c r="S21" s="391">
        <v>1</v>
      </c>
      <c r="T21" s="391">
        <v>1</v>
      </c>
      <c r="U21" s="391">
        <v>1</v>
      </c>
      <c r="V21" s="391">
        <v>1</v>
      </c>
      <c r="W21" s="391">
        <v>1</v>
      </c>
      <c r="X21" s="391">
        <v>1</v>
      </c>
      <c r="Y21" s="391">
        <v>1</v>
      </c>
      <c r="Z21" s="391">
        <v>1</v>
      </c>
      <c r="AA21" s="391">
        <v>1</v>
      </c>
      <c r="AB21" s="391">
        <v>1</v>
      </c>
      <c r="AC21" s="391">
        <v>1</v>
      </c>
      <c r="AD21" s="391">
        <v>1</v>
      </c>
      <c r="AE21" s="391">
        <v>1</v>
      </c>
      <c r="AF21" s="391">
        <v>1</v>
      </c>
    </row>
    <row r="22" spans="1:33" ht="14.1" customHeight="1" x14ac:dyDescent="0.2">
      <c r="A22" s="391" t="s">
        <v>72</v>
      </c>
      <c r="B22" s="391">
        <v>1</v>
      </c>
      <c r="C22" s="391">
        <v>1</v>
      </c>
      <c r="D22" s="391">
        <v>1</v>
      </c>
      <c r="E22" s="391">
        <v>1</v>
      </c>
      <c r="F22" s="391">
        <v>1</v>
      </c>
      <c r="G22" s="391">
        <v>1</v>
      </c>
      <c r="H22" s="391">
        <v>1</v>
      </c>
      <c r="I22" s="391">
        <v>1</v>
      </c>
      <c r="J22" s="391">
        <v>1</v>
      </c>
      <c r="K22" s="391">
        <v>1</v>
      </c>
      <c r="L22" s="391">
        <v>1</v>
      </c>
      <c r="M22" s="391">
        <v>1</v>
      </c>
      <c r="N22" s="391">
        <v>1</v>
      </c>
      <c r="O22" s="391">
        <v>1</v>
      </c>
      <c r="P22" s="391">
        <v>1</v>
      </c>
      <c r="Q22" s="391">
        <v>1</v>
      </c>
      <c r="R22" s="391">
        <v>1</v>
      </c>
      <c r="S22" s="391">
        <v>1</v>
      </c>
      <c r="T22" s="391">
        <v>1</v>
      </c>
      <c r="U22" s="391">
        <v>1</v>
      </c>
      <c r="V22" s="391">
        <v>1</v>
      </c>
      <c r="W22" s="391">
        <v>1</v>
      </c>
      <c r="X22" s="391">
        <v>1</v>
      </c>
      <c r="Y22" s="391">
        <v>1</v>
      </c>
      <c r="Z22" s="391">
        <v>1</v>
      </c>
      <c r="AA22" s="391">
        <v>1</v>
      </c>
      <c r="AB22" s="391">
        <v>1</v>
      </c>
      <c r="AC22" s="391">
        <v>1</v>
      </c>
      <c r="AD22" s="391">
        <v>1</v>
      </c>
      <c r="AE22" s="391">
        <v>1</v>
      </c>
      <c r="AF22" s="391">
        <v>1</v>
      </c>
    </row>
    <row r="23" spans="1:33" ht="14.1" customHeight="1" x14ac:dyDescent="0.2">
      <c r="A23" s="391" t="s">
        <v>73</v>
      </c>
      <c r="B23" s="391">
        <v>1</v>
      </c>
      <c r="C23" s="391">
        <v>1</v>
      </c>
      <c r="D23" s="391">
        <v>1</v>
      </c>
      <c r="E23" s="391">
        <v>1</v>
      </c>
      <c r="F23" s="391">
        <v>1</v>
      </c>
      <c r="G23" s="391">
        <v>1</v>
      </c>
      <c r="H23" s="391">
        <v>1</v>
      </c>
      <c r="I23" s="391">
        <v>1</v>
      </c>
      <c r="J23" s="391">
        <v>1</v>
      </c>
      <c r="K23" s="391">
        <v>1</v>
      </c>
      <c r="L23" s="391">
        <v>1</v>
      </c>
      <c r="M23" s="391">
        <v>1</v>
      </c>
      <c r="N23" s="391">
        <v>1</v>
      </c>
      <c r="O23" s="391">
        <v>1</v>
      </c>
      <c r="P23" s="391">
        <v>1</v>
      </c>
      <c r="Q23" s="391">
        <v>1</v>
      </c>
      <c r="R23" s="391">
        <v>1</v>
      </c>
      <c r="S23" s="391">
        <v>1</v>
      </c>
      <c r="T23" s="391">
        <v>1</v>
      </c>
      <c r="U23" s="391">
        <v>1</v>
      </c>
      <c r="V23" s="391">
        <v>1</v>
      </c>
      <c r="W23" s="391">
        <v>1</v>
      </c>
      <c r="X23" s="391">
        <v>1</v>
      </c>
      <c r="Y23" s="391">
        <v>1</v>
      </c>
      <c r="Z23" s="391">
        <v>1</v>
      </c>
      <c r="AA23" s="391">
        <v>1</v>
      </c>
      <c r="AB23" s="391">
        <v>1</v>
      </c>
      <c r="AC23" s="391">
        <v>1</v>
      </c>
      <c r="AD23" s="391">
        <v>1</v>
      </c>
      <c r="AE23" s="391">
        <v>1</v>
      </c>
      <c r="AF23" s="391">
        <v>1</v>
      </c>
    </row>
    <row r="24" spans="1:33" ht="14.1" customHeight="1" x14ac:dyDescent="0.2">
      <c r="A24" s="391" t="s">
        <v>74</v>
      </c>
      <c r="B24" s="391">
        <v>1</v>
      </c>
      <c r="C24" s="391">
        <v>1</v>
      </c>
      <c r="D24" s="391">
        <v>1</v>
      </c>
      <c r="E24" s="391">
        <v>1</v>
      </c>
      <c r="F24" s="391">
        <v>1</v>
      </c>
      <c r="G24" s="391">
        <v>1</v>
      </c>
      <c r="H24" s="391">
        <v>1</v>
      </c>
      <c r="I24" s="391">
        <v>1</v>
      </c>
      <c r="J24" s="391">
        <v>1</v>
      </c>
      <c r="K24" s="391">
        <v>1</v>
      </c>
      <c r="L24" s="391">
        <v>1</v>
      </c>
      <c r="M24" s="391">
        <v>1</v>
      </c>
      <c r="N24" s="391">
        <v>1</v>
      </c>
      <c r="O24" s="391">
        <v>1</v>
      </c>
      <c r="P24" s="391">
        <v>1</v>
      </c>
      <c r="Q24" s="391">
        <v>1</v>
      </c>
      <c r="R24" s="391">
        <v>1</v>
      </c>
      <c r="S24" s="391">
        <v>1</v>
      </c>
      <c r="T24" s="391">
        <v>1</v>
      </c>
      <c r="U24" s="391">
        <v>1</v>
      </c>
      <c r="V24" s="391">
        <v>1</v>
      </c>
      <c r="W24" s="391">
        <v>1</v>
      </c>
      <c r="X24" s="391">
        <v>1</v>
      </c>
      <c r="Y24" s="391">
        <v>1</v>
      </c>
      <c r="Z24" s="391">
        <v>1</v>
      </c>
      <c r="AA24" s="391">
        <v>1</v>
      </c>
      <c r="AB24" s="391">
        <v>1</v>
      </c>
      <c r="AC24" s="391">
        <v>1</v>
      </c>
      <c r="AD24" s="391">
        <v>1</v>
      </c>
      <c r="AE24" s="391">
        <v>1</v>
      </c>
      <c r="AF24" s="391">
        <v>1</v>
      </c>
    </row>
    <row r="25" spans="1:33" ht="14.1" customHeight="1" x14ac:dyDescent="0.2">
      <c r="A25" s="391" t="s">
        <v>75</v>
      </c>
      <c r="B25" s="391">
        <v>1</v>
      </c>
      <c r="C25" s="391">
        <v>1</v>
      </c>
      <c r="D25" s="391">
        <v>1</v>
      </c>
      <c r="E25" s="391">
        <v>1</v>
      </c>
      <c r="F25" s="391">
        <v>1</v>
      </c>
      <c r="G25" s="391">
        <v>1</v>
      </c>
      <c r="H25" s="391">
        <v>1</v>
      </c>
      <c r="I25" s="391">
        <v>1</v>
      </c>
      <c r="J25" s="391">
        <v>1</v>
      </c>
      <c r="K25" s="391">
        <v>1</v>
      </c>
      <c r="L25" s="391">
        <v>1</v>
      </c>
      <c r="M25" s="391">
        <v>1</v>
      </c>
      <c r="N25" s="391">
        <v>1</v>
      </c>
      <c r="O25" s="391">
        <v>1</v>
      </c>
      <c r="P25" s="391">
        <v>1</v>
      </c>
      <c r="Q25" s="391">
        <v>1</v>
      </c>
      <c r="R25" s="391">
        <v>1</v>
      </c>
      <c r="S25" s="391">
        <v>1</v>
      </c>
      <c r="T25" s="391">
        <v>1</v>
      </c>
      <c r="U25" s="391">
        <v>1</v>
      </c>
      <c r="V25" s="391">
        <v>1</v>
      </c>
      <c r="W25" s="391">
        <v>1</v>
      </c>
      <c r="X25" s="391">
        <v>1</v>
      </c>
      <c r="Y25" s="391">
        <v>1</v>
      </c>
      <c r="Z25" s="391">
        <v>1</v>
      </c>
      <c r="AA25" s="391">
        <v>1</v>
      </c>
      <c r="AB25" s="391">
        <v>1</v>
      </c>
      <c r="AC25" s="391">
        <v>1</v>
      </c>
      <c r="AD25" s="391">
        <v>1</v>
      </c>
      <c r="AE25" s="391">
        <v>1</v>
      </c>
      <c r="AF25" s="391">
        <v>1</v>
      </c>
    </row>
    <row r="26" spans="1:33" ht="14.1" customHeight="1" x14ac:dyDescent="0.2">
      <c r="A26" s="391" t="s">
        <v>76</v>
      </c>
      <c r="B26" s="391">
        <v>1</v>
      </c>
      <c r="C26" s="391">
        <v>1</v>
      </c>
      <c r="D26" s="391">
        <v>1</v>
      </c>
      <c r="E26" s="391">
        <v>1</v>
      </c>
      <c r="F26" s="391">
        <v>1</v>
      </c>
      <c r="G26" s="391">
        <v>1</v>
      </c>
      <c r="H26" s="391">
        <v>1</v>
      </c>
      <c r="I26" s="391">
        <v>1</v>
      </c>
      <c r="J26" s="391">
        <v>1</v>
      </c>
      <c r="K26" s="391">
        <v>1</v>
      </c>
      <c r="L26" s="391">
        <v>1</v>
      </c>
      <c r="M26" s="391">
        <v>1</v>
      </c>
      <c r="N26" s="391">
        <v>1</v>
      </c>
      <c r="O26" s="391">
        <v>1</v>
      </c>
      <c r="P26" s="391">
        <v>1</v>
      </c>
      <c r="Q26" s="391">
        <v>1</v>
      </c>
      <c r="R26" s="391">
        <v>1</v>
      </c>
      <c r="S26" s="391">
        <v>1</v>
      </c>
      <c r="T26" s="391">
        <v>1</v>
      </c>
      <c r="U26" s="391">
        <v>1</v>
      </c>
      <c r="V26" s="391">
        <v>1</v>
      </c>
      <c r="W26" s="391">
        <v>1</v>
      </c>
      <c r="X26" s="391">
        <v>1</v>
      </c>
      <c r="Y26" s="391">
        <v>1</v>
      </c>
      <c r="Z26" s="391">
        <v>1</v>
      </c>
      <c r="AA26" s="391">
        <v>1</v>
      </c>
      <c r="AB26" s="391">
        <v>1</v>
      </c>
      <c r="AC26" s="391">
        <v>1</v>
      </c>
      <c r="AD26" s="391">
        <v>1</v>
      </c>
      <c r="AE26" s="391">
        <v>1</v>
      </c>
      <c r="AF26" s="391">
        <v>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2" sqref="B2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03" t="s">
        <v>51</v>
      </c>
      <c r="B1" s="204">
        <v>2020</v>
      </c>
      <c r="C1" s="204">
        <v>2021</v>
      </c>
      <c r="D1" s="204">
        <v>2022</v>
      </c>
      <c r="E1" s="204">
        <v>2023</v>
      </c>
      <c r="F1" s="204">
        <v>2024</v>
      </c>
      <c r="G1" s="204">
        <v>2025</v>
      </c>
      <c r="H1" s="204">
        <v>2026</v>
      </c>
      <c r="I1" s="204">
        <v>2027</v>
      </c>
      <c r="J1" s="204">
        <v>2028</v>
      </c>
      <c r="K1" s="204">
        <v>2029</v>
      </c>
      <c r="L1" s="204">
        <v>2030</v>
      </c>
      <c r="M1" s="204">
        <v>2031</v>
      </c>
      <c r="N1" s="204">
        <v>2032</v>
      </c>
      <c r="O1" s="204">
        <v>2033</v>
      </c>
      <c r="P1" s="204">
        <v>2034</v>
      </c>
      <c r="Q1" s="204">
        <v>2035</v>
      </c>
      <c r="R1" s="204">
        <v>2036</v>
      </c>
      <c r="S1" s="204">
        <v>2037</v>
      </c>
      <c r="T1" s="204">
        <v>2038</v>
      </c>
      <c r="U1" s="204">
        <v>2039</v>
      </c>
      <c r="V1" s="204">
        <v>2040</v>
      </c>
      <c r="W1" s="204">
        <v>2041</v>
      </c>
      <c r="X1" s="204">
        <v>2042</v>
      </c>
      <c r="Y1" s="204">
        <v>2043</v>
      </c>
      <c r="Z1" s="204">
        <v>2044</v>
      </c>
      <c r="AA1" s="204">
        <v>2045</v>
      </c>
      <c r="AB1" s="204">
        <v>2046</v>
      </c>
      <c r="AC1" s="204">
        <v>2047</v>
      </c>
      <c r="AD1" s="204">
        <v>2048</v>
      </c>
      <c r="AE1" s="204">
        <v>2049</v>
      </c>
      <c r="AF1" s="204">
        <v>2050</v>
      </c>
      <c r="AH1" s="6"/>
      <c r="AI1" s="6"/>
    </row>
    <row r="2" spans="1:35" ht="14.1" customHeight="1" x14ac:dyDescent="0.2">
      <c r="A2" s="7" t="s">
        <v>52</v>
      </c>
      <c r="B2" s="194">
        <f>calcs!F4</f>
        <v>64323650747279.813</v>
      </c>
      <c r="C2" s="194">
        <f>calcs!G4</f>
        <v>65025130784958.844</v>
      </c>
      <c r="D2" s="194">
        <f>calcs!H4</f>
        <v>65726610822637.867</v>
      </c>
      <c r="E2" s="194">
        <f>calcs!I4</f>
        <v>66428090860316.914</v>
      </c>
      <c r="F2" s="194">
        <f>calcs!J4</f>
        <v>67129570897995.938</v>
      </c>
      <c r="G2" s="194">
        <f>calcs!K4</f>
        <v>67831050935674.891</v>
      </c>
      <c r="H2" s="194">
        <f>calcs!L4</f>
        <v>68532530973353.938</v>
      </c>
      <c r="I2" s="194">
        <f>calcs!M4</f>
        <v>69234011011032.961</v>
      </c>
      <c r="J2" s="194">
        <f>calcs!N4</f>
        <v>69935491048712</v>
      </c>
      <c r="K2" s="194">
        <f>calcs!O4</f>
        <v>70636971086391.016</v>
      </c>
      <c r="L2" s="194">
        <f>calcs!P4</f>
        <v>71338451124069.984</v>
      </c>
      <c r="M2" s="194">
        <f>calcs!Q4</f>
        <v>72039931161749.016</v>
      </c>
      <c r="N2" s="194">
        <f>calcs!R4</f>
        <v>72741411199428.047</v>
      </c>
      <c r="O2" s="194">
        <f>calcs!S4</f>
        <v>73442891237107.078</v>
      </c>
      <c r="P2" s="194">
        <f>calcs!T4</f>
        <v>74144371274786.109</v>
      </c>
      <c r="Q2" s="194">
        <f>calcs!U4</f>
        <v>74845851312465.063</v>
      </c>
      <c r="R2" s="194">
        <f>calcs!V4</f>
        <v>75547331350144.094</v>
      </c>
      <c r="S2" s="194">
        <f>calcs!W4</f>
        <v>76248811387823.125</v>
      </c>
      <c r="T2" s="194">
        <f>calcs!X4</f>
        <v>76950291425502.172</v>
      </c>
      <c r="U2" s="194">
        <f>calcs!Y4</f>
        <v>77651771463180.5</v>
      </c>
      <c r="V2" s="194">
        <f>calcs!Z4</f>
        <v>78353251500859.844</v>
      </c>
      <c r="W2" s="194">
        <f>calcs!AA4</f>
        <v>79054731538539.188</v>
      </c>
      <c r="X2" s="194">
        <f>calcs!AB4</f>
        <v>79756211576217.766</v>
      </c>
      <c r="Y2" s="194">
        <f>calcs!AC4</f>
        <v>80457691613897.094</v>
      </c>
      <c r="Z2" s="194">
        <f>calcs!AD4</f>
        <v>81159171651575.656</v>
      </c>
      <c r="AA2" s="194">
        <f>calcs!AE4</f>
        <v>81860651689255.016</v>
      </c>
      <c r="AB2" s="194">
        <f>calcs!AF4</f>
        <v>82562131726933.953</v>
      </c>
      <c r="AC2" s="194">
        <f>calcs!AG4</f>
        <v>83263611764612.875</v>
      </c>
      <c r="AD2" s="194">
        <f>calcs!AH4</f>
        <v>83965091802291.813</v>
      </c>
      <c r="AE2" s="194">
        <f>calcs!AI4</f>
        <v>84666571839970.734</v>
      </c>
      <c r="AF2" s="194">
        <f>calcs!AJ4</f>
        <v>85368051877649.656</v>
      </c>
      <c r="AG2" s="24"/>
    </row>
    <row r="3" spans="1:35" ht="14.1" customHeight="1" x14ac:dyDescent="0.2">
      <c r="A3" s="7" t="s">
        <v>53</v>
      </c>
      <c r="B3" s="194">
        <f>calcs!F5</f>
        <v>0</v>
      </c>
      <c r="C3" s="194">
        <f>calcs!G5</f>
        <v>0</v>
      </c>
      <c r="D3" s="194">
        <f>calcs!H5</f>
        <v>0</v>
      </c>
      <c r="E3" s="194">
        <f>calcs!I5</f>
        <v>0</v>
      </c>
      <c r="F3" s="194">
        <f>calcs!J5</f>
        <v>0</v>
      </c>
      <c r="G3" s="194">
        <f>calcs!K5</f>
        <v>0</v>
      </c>
      <c r="H3" s="194">
        <f>calcs!L5</f>
        <v>0</v>
      </c>
      <c r="I3" s="194">
        <f>calcs!M5</f>
        <v>0</v>
      </c>
      <c r="J3" s="194">
        <f>calcs!N5</f>
        <v>0</v>
      </c>
      <c r="K3" s="194">
        <f>calcs!O5</f>
        <v>0</v>
      </c>
      <c r="L3" s="194">
        <f>calcs!P5</f>
        <v>0</v>
      </c>
      <c r="M3" s="194">
        <f>calcs!Q5</f>
        <v>0</v>
      </c>
      <c r="N3" s="194">
        <f>calcs!R5</f>
        <v>0</v>
      </c>
      <c r="O3" s="194">
        <f>calcs!S5</f>
        <v>0</v>
      </c>
      <c r="P3" s="194">
        <f>calcs!T5</f>
        <v>0</v>
      </c>
      <c r="Q3" s="194">
        <f>calcs!U5</f>
        <v>0</v>
      </c>
      <c r="R3" s="194">
        <f>calcs!V5</f>
        <v>0</v>
      </c>
      <c r="S3" s="194">
        <f>calcs!W5</f>
        <v>0</v>
      </c>
      <c r="T3" s="194">
        <f>calcs!X5</f>
        <v>0</v>
      </c>
      <c r="U3" s="194">
        <f>calcs!Y5</f>
        <v>0</v>
      </c>
      <c r="V3" s="194">
        <f>calcs!Z5</f>
        <v>0</v>
      </c>
      <c r="W3" s="194">
        <f>calcs!AA5</f>
        <v>0</v>
      </c>
      <c r="X3" s="194">
        <f>calcs!AB5</f>
        <v>0</v>
      </c>
      <c r="Y3" s="194">
        <f>calcs!AC5</f>
        <v>0</v>
      </c>
      <c r="Z3" s="194">
        <f>calcs!AD5</f>
        <v>0</v>
      </c>
      <c r="AA3" s="194">
        <f>calcs!AE5</f>
        <v>0</v>
      </c>
      <c r="AB3" s="194">
        <f>calcs!AF5</f>
        <v>0</v>
      </c>
      <c r="AC3" s="194">
        <f>calcs!AG5</f>
        <v>0</v>
      </c>
      <c r="AD3" s="194">
        <f>calcs!AH5</f>
        <v>0</v>
      </c>
      <c r="AE3" s="194">
        <f>calcs!AI5</f>
        <v>0</v>
      </c>
      <c r="AF3" s="194">
        <f>calcs!AJ5</f>
        <v>0</v>
      </c>
    </row>
    <row r="4" spans="1:35" ht="14.1" customHeight="1" x14ac:dyDescent="0.2">
      <c r="A4" s="7" t="s">
        <v>54</v>
      </c>
      <c r="B4" s="194">
        <f>calcs!F6</f>
        <v>11824899159134.939</v>
      </c>
      <c r="C4" s="194">
        <f>calcs!G6</f>
        <v>11001341593340.875</v>
      </c>
      <c r="D4" s="194">
        <f>calcs!H6</f>
        <v>11116803346025.313</v>
      </c>
      <c r="E4" s="194">
        <f>calcs!I6</f>
        <v>11631433729850.863</v>
      </c>
      <c r="F4" s="194">
        <f>calcs!J6</f>
        <v>11885628689406.162</v>
      </c>
      <c r="G4" s="194">
        <f>calcs!K6</f>
        <v>12286774361321.033</v>
      </c>
      <c r="H4" s="194">
        <f>calcs!L6</f>
        <v>12394759649637.346</v>
      </c>
      <c r="I4" s="194">
        <f>calcs!M6</f>
        <v>12394524172342.877</v>
      </c>
      <c r="J4" s="194">
        <f>calcs!N6</f>
        <v>12512740749238.73</v>
      </c>
      <c r="K4" s="194">
        <f>calcs!O6</f>
        <v>12397784276189.85</v>
      </c>
      <c r="L4" s="194">
        <f>calcs!P6</f>
        <v>12229213675993.895</v>
      </c>
      <c r="M4" s="194">
        <f>calcs!Q6</f>
        <v>12215138956020.068</v>
      </c>
      <c r="N4" s="194">
        <f>calcs!R6</f>
        <v>12122954225139.699</v>
      </c>
      <c r="O4" s="194">
        <f>calcs!S6</f>
        <v>12229368432788.406</v>
      </c>
      <c r="P4" s="194">
        <f>calcs!T6</f>
        <v>12345196161090.293</v>
      </c>
      <c r="Q4" s="194">
        <f>calcs!U6</f>
        <v>12311983723272.641</v>
      </c>
      <c r="R4" s="194">
        <f>calcs!V6</f>
        <v>12236005656794.479</v>
      </c>
      <c r="S4" s="194">
        <f>calcs!W6</f>
        <v>12288799891939.115</v>
      </c>
      <c r="T4" s="194">
        <f>calcs!X6</f>
        <v>12372581088026.627</v>
      </c>
      <c r="U4" s="194">
        <f>calcs!Y6</f>
        <v>12417806065423.412</v>
      </c>
      <c r="V4" s="194">
        <f>calcs!Z6</f>
        <v>12313782446421.416</v>
      </c>
      <c r="W4" s="194">
        <f>calcs!AA6</f>
        <v>12178849037698.02</v>
      </c>
      <c r="X4" s="194">
        <f>calcs!AB6</f>
        <v>12113162887909.916</v>
      </c>
      <c r="Y4" s="194">
        <f>calcs!AC6</f>
        <v>12118195783241.756</v>
      </c>
      <c r="Z4" s="194">
        <f>calcs!AD6</f>
        <v>12184488723429.287</v>
      </c>
      <c r="AA4" s="194">
        <f>calcs!AE6</f>
        <v>12231001348684.406</v>
      </c>
      <c r="AB4" s="194">
        <f>calcs!AF6</f>
        <v>12217828693440.32</v>
      </c>
      <c r="AC4" s="194">
        <f>calcs!AG6</f>
        <v>12235391739189.539</v>
      </c>
      <c r="AD4" s="194">
        <f>calcs!AH6</f>
        <v>12252954784938.752</v>
      </c>
      <c r="AE4" s="194">
        <f>calcs!AI6</f>
        <v>12270517830687.965</v>
      </c>
      <c r="AF4" s="194">
        <f>calcs!AJ6</f>
        <v>12288080876437.184</v>
      </c>
    </row>
    <row r="5" spans="1:35" ht="14.1" customHeight="1" x14ac:dyDescent="0.2">
      <c r="A5" s="7" t="s">
        <v>55</v>
      </c>
      <c r="B5" s="194">
        <f>calcs!F7</f>
        <v>15987434679352.826</v>
      </c>
      <c r="C5" s="194">
        <f>calcs!G7</f>
        <v>15901250782985.563</v>
      </c>
      <c r="D5" s="194">
        <f>calcs!H7</f>
        <v>16762121965747.988</v>
      </c>
      <c r="E5" s="194">
        <f>calcs!I7</f>
        <v>17117523328343.775</v>
      </c>
      <c r="F5" s="194">
        <f>calcs!J7</f>
        <v>17464521754818.998</v>
      </c>
      <c r="G5" s="194">
        <f>calcs!K7</f>
        <v>17765737644476.609</v>
      </c>
      <c r="H5" s="194">
        <f>calcs!L7</f>
        <v>17929972428712.172</v>
      </c>
      <c r="I5" s="194">
        <f>calcs!M7</f>
        <v>18012639287701.934</v>
      </c>
      <c r="J5" s="194">
        <f>calcs!N7</f>
        <v>18031719479333.398</v>
      </c>
      <c r="K5" s="194">
        <f>calcs!O7</f>
        <v>18048924208871.25</v>
      </c>
      <c r="L5" s="194">
        <f>calcs!P7</f>
        <v>18097007479507.762</v>
      </c>
      <c r="M5" s="194">
        <f>calcs!Q7</f>
        <v>18164076565436.508</v>
      </c>
      <c r="N5" s="194">
        <f>calcs!R7</f>
        <v>18184068433948.207</v>
      </c>
      <c r="O5" s="194">
        <f>calcs!S7</f>
        <v>18229059969824.242</v>
      </c>
      <c r="P5" s="194">
        <f>calcs!T7</f>
        <v>18327461797720.887</v>
      </c>
      <c r="Q5" s="194">
        <f>calcs!U7</f>
        <v>18464672144631.969</v>
      </c>
      <c r="R5" s="194">
        <f>calcs!V7</f>
        <v>18562721910135.563</v>
      </c>
      <c r="S5" s="194">
        <f>calcs!W7</f>
        <v>18671513143162.348</v>
      </c>
      <c r="T5" s="194">
        <f>calcs!X7</f>
        <v>18822221426566.109</v>
      </c>
      <c r="U5" s="194">
        <f>calcs!Y7</f>
        <v>18943020385544.906</v>
      </c>
      <c r="V5" s="194">
        <f>calcs!Z7</f>
        <v>19028856441250.324</v>
      </c>
      <c r="W5" s="194">
        <f>calcs!AA7</f>
        <v>19171493413275.105</v>
      </c>
      <c r="X5" s="194">
        <f>calcs!AB7</f>
        <v>19408718847273.832</v>
      </c>
      <c r="Y5" s="194">
        <f>calcs!AC7</f>
        <v>19653429038174.617</v>
      </c>
      <c r="Z5" s="194">
        <f>calcs!AD7</f>
        <v>19833526922282.094</v>
      </c>
      <c r="AA5" s="194">
        <f>calcs!AE7</f>
        <v>20003385168242.793</v>
      </c>
      <c r="AB5" s="194">
        <f>calcs!AF7</f>
        <v>20240688153332.809</v>
      </c>
      <c r="AC5" s="194">
        <f>calcs!AG7</f>
        <v>20449547311827.133</v>
      </c>
      <c r="AD5" s="194">
        <f>calcs!AH7</f>
        <v>20658406470321.52</v>
      </c>
      <c r="AE5" s="194">
        <f>calcs!AI7</f>
        <v>20867265628815.91</v>
      </c>
      <c r="AF5" s="194">
        <f>calcs!AJ7</f>
        <v>21076124787310.23</v>
      </c>
    </row>
    <row r="6" spans="1:35" ht="14.1" customHeight="1" x14ac:dyDescent="0.2">
      <c r="A6" s="7" t="s">
        <v>56</v>
      </c>
      <c r="B6" s="194">
        <f>calcs!F8</f>
        <v>10930068804071.639</v>
      </c>
      <c r="C6" s="194">
        <f>calcs!G8</f>
        <v>10871147786660.777</v>
      </c>
      <c r="D6" s="194">
        <f>calcs!H8</f>
        <v>11459696321666.691</v>
      </c>
      <c r="E6" s="194">
        <f>calcs!I8</f>
        <v>11702672222687.855</v>
      </c>
      <c r="F6" s="194">
        <f>calcs!J8</f>
        <v>11939903320255.807</v>
      </c>
      <c r="G6" s="194">
        <f>calcs!K8</f>
        <v>12145834444596.174</v>
      </c>
      <c r="H6" s="194">
        <f>calcs!L8</f>
        <v>12258116216357.523</v>
      </c>
      <c r="I6" s="194">
        <f>calcs!M8</f>
        <v>12314632754169.652</v>
      </c>
      <c r="J6" s="194">
        <f>calcs!N8</f>
        <v>12327677236383.932</v>
      </c>
      <c r="K6" s="194">
        <f>calcs!O8</f>
        <v>12339439528544.979</v>
      </c>
      <c r="L6" s="194">
        <f>calcs!P8</f>
        <v>12372312435732.559</v>
      </c>
      <c r="M6" s="194">
        <f>calcs!Q8</f>
        <v>12418165303220.682</v>
      </c>
      <c r="N6" s="194">
        <f>calcs!R8</f>
        <v>12431833068108.377</v>
      </c>
      <c r="O6" s="194">
        <f>calcs!S8</f>
        <v>12462592260723.627</v>
      </c>
      <c r="P6" s="194">
        <f>calcs!T8</f>
        <v>12529866265023.127</v>
      </c>
      <c r="Q6" s="194">
        <f>calcs!U8</f>
        <v>12623672342261.113</v>
      </c>
      <c r="R6" s="194">
        <f>calcs!V8</f>
        <v>12690705653400.232</v>
      </c>
      <c r="S6" s="194">
        <f>calcs!W8</f>
        <v>12765082542883.209</v>
      </c>
      <c r="T6" s="194">
        <f>calcs!X8</f>
        <v>12868116703146.205</v>
      </c>
      <c r="U6" s="194">
        <f>calcs!Y8</f>
        <v>12950702869068.352</v>
      </c>
      <c r="V6" s="194">
        <f>calcs!Z8</f>
        <v>13009386079573.787</v>
      </c>
      <c r="W6" s="194">
        <f>calcs!AA8</f>
        <v>13106902157012.32</v>
      </c>
      <c r="X6" s="194">
        <f>calcs!AB8</f>
        <v>13269085169339.523</v>
      </c>
      <c r="Y6" s="194">
        <f>calcs!AC8</f>
        <v>13436385257017.59</v>
      </c>
      <c r="Z6" s="194">
        <f>calcs!AD8</f>
        <v>13559512094076.988</v>
      </c>
      <c r="AA6" s="194">
        <f>calcs!AE8</f>
        <v>13675638436578.143</v>
      </c>
      <c r="AB6" s="194">
        <f>calcs!AF8</f>
        <v>13837874467965.668</v>
      </c>
      <c r="AC6" s="194">
        <f>calcs!AG8</f>
        <v>13980664416352.551</v>
      </c>
      <c r="AD6" s="194">
        <f>calcs!AH8</f>
        <v>14123454364739.479</v>
      </c>
      <c r="AE6" s="194">
        <f>calcs!AI8</f>
        <v>14266244313126.404</v>
      </c>
      <c r="AF6" s="194">
        <f>calcs!AJ8</f>
        <v>14409034261513.287</v>
      </c>
    </row>
    <row r="7" spans="1:35" ht="14.1" customHeight="1" x14ac:dyDescent="0.2">
      <c r="A7" s="7" t="s">
        <v>57</v>
      </c>
      <c r="B7" s="194">
        <f>calcs!F9</f>
        <v>731181648041.18176</v>
      </c>
      <c r="C7" s="194">
        <f>calcs!G9</f>
        <v>727240047362.63086</v>
      </c>
      <c r="D7" s="194">
        <f>calcs!H9</f>
        <v>766611792910.79602</v>
      </c>
      <c r="E7" s="194">
        <f>calcs!I9</f>
        <v>782865992488.82288</v>
      </c>
      <c r="F7" s="194">
        <f>calcs!J9</f>
        <v>798735885716.0033</v>
      </c>
      <c r="G7" s="194">
        <f>calcs!K9</f>
        <v>812511925151.5531</v>
      </c>
      <c r="H7" s="194">
        <f>calcs!L9</f>
        <v>820023165235.50073</v>
      </c>
      <c r="I7" s="194">
        <f>calcs!M9</f>
        <v>823803915018.49023</v>
      </c>
      <c r="J7" s="194">
        <f>calcs!N9</f>
        <v>824676543194.41968</v>
      </c>
      <c r="K7" s="194">
        <f>calcs!O9</f>
        <v>825463397542.84351</v>
      </c>
      <c r="L7" s="194">
        <f>calcs!P9</f>
        <v>827662474866.52563</v>
      </c>
      <c r="M7" s="194">
        <f>calcs!Q9</f>
        <v>830729864085.96863</v>
      </c>
      <c r="N7" s="194">
        <f>calcs!R9</f>
        <v>831644187594.33508</v>
      </c>
      <c r="O7" s="194">
        <f>calcs!S9</f>
        <v>833701865139.82837</v>
      </c>
      <c r="P7" s="194">
        <f>calcs!T9</f>
        <v>838202250106.8208</v>
      </c>
      <c r="Q7" s="194">
        <f>calcs!U9</f>
        <v>844477533765.19995</v>
      </c>
      <c r="R7" s="194">
        <f>calcs!V9</f>
        <v>848961817239.61865</v>
      </c>
      <c r="S7" s="194">
        <f>calcs!W9</f>
        <v>853937359260.73389</v>
      </c>
      <c r="T7" s="194">
        <f>calcs!X9</f>
        <v>860829967940.1571</v>
      </c>
      <c r="U7" s="194">
        <f>calcs!Y9</f>
        <v>866354680545.97913</v>
      </c>
      <c r="V7" s="194">
        <f>calcs!Z9</f>
        <v>870280372811.86206</v>
      </c>
      <c r="W7" s="194">
        <f>calcs!AA9</f>
        <v>876803841921.72327</v>
      </c>
      <c r="X7" s="194">
        <f>calcs!AB9</f>
        <v>887653292585.15479</v>
      </c>
      <c r="Y7" s="194">
        <f>calcs!AC9</f>
        <v>898845056884.05054</v>
      </c>
      <c r="Z7" s="194">
        <f>calcs!AD9</f>
        <v>907081792192.21729</v>
      </c>
      <c r="AA7" s="194">
        <f>calcs!AE9</f>
        <v>914850220004.79968</v>
      </c>
      <c r="AB7" s="194">
        <f>calcs!AF9</f>
        <v>925703217449.55518</v>
      </c>
      <c r="AC7" s="194">
        <f>calcs!AG9</f>
        <v>935255343026.87476</v>
      </c>
      <c r="AD7" s="194">
        <f>calcs!AH9</f>
        <v>944807468604.19739</v>
      </c>
      <c r="AE7" s="194">
        <f>calcs!AI9</f>
        <v>954359594181.52002</v>
      </c>
      <c r="AF7" s="194">
        <f>calcs!AJ9</f>
        <v>963911719758.8396</v>
      </c>
    </row>
    <row r="8" spans="1:35" ht="14.1" customHeight="1" x14ac:dyDescent="0.2">
      <c r="A8" s="7" t="s">
        <v>58</v>
      </c>
      <c r="B8" s="194">
        <f>calcs!F10</f>
        <v>886575937107.32446</v>
      </c>
      <c r="C8" s="194">
        <f>calcs!G10</f>
        <v>881796648233.41614</v>
      </c>
      <c r="D8" s="194">
        <f>calcs!H10</f>
        <v>929535869121.17798</v>
      </c>
      <c r="E8" s="194">
        <f>calcs!I10</f>
        <v>949244490448.62</v>
      </c>
      <c r="F8" s="194">
        <f>calcs!J10</f>
        <v>968487130765.66504</v>
      </c>
      <c r="G8" s="194">
        <f>calcs!K10</f>
        <v>985190921273.70056</v>
      </c>
      <c r="H8" s="194">
        <f>calcs!L10</f>
        <v>994298486724.91772</v>
      </c>
      <c r="I8" s="194">
        <f>calcs!M10</f>
        <v>998882739886.63464</v>
      </c>
      <c r="J8" s="194">
        <f>calcs!N10</f>
        <v>999940823257.42712</v>
      </c>
      <c r="K8" s="194">
        <f>calcs!O10</f>
        <v>1000894903728.6611</v>
      </c>
      <c r="L8" s="194">
        <f>calcs!P10</f>
        <v>1003561339687.8213</v>
      </c>
      <c r="M8" s="194">
        <f>calcs!Q10</f>
        <v>1007280625420.6976</v>
      </c>
      <c r="N8" s="194">
        <f>calcs!R10</f>
        <v>1008389265419.2819</v>
      </c>
      <c r="O8" s="194">
        <f>calcs!S10</f>
        <v>1010884250629.9304</v>
      </c>
      <c r="P8" s="194">
        <f>calcs!T10</f>
        <v>1016341079353.8788</v>
      </c>
      <c r="Q8" s="194">
        <f>calcs!U10</f>
        <v>1023950016893.4714</v>
      </c>
      <c r="R8" s="194">
        <f>calcs!V10</f>
        <v>1029387322157.1338</v>
      </c>
      <c r="S8" s="194">
        <f>calcs!W10</f>
        <v>1035420290629.2018</v>
      </c>
      <c r="T8" s="194">
        <f>calcs!X10</f>
        <v>1043777750113.373</v>
      </c>
      <c r="U8" s="194">
        <f>calcs!Y10</f>
        <v>1050476601580.5525</v>
      </c>
      <c r="V8" s="194">
        <f>calcs!Z10</f>
        <v>1055236601108.3635</v>
      </c>
      <c r="W8" s="194">
        <f>calcs!AA10</f>
        <v>1063146469681.7335</v>
      </c>
      <c r="X8" s="194">
        <f>calcs!AB10</f>
        <v>1076301698501.8225</v>
      </c>
      <c r="Y8" s="194">
        <f>calcs!AC10</f>
        <v>1089871991120.2977</v>
      </c>
      <c r="Z8" s="194">
        <f>calcs!AD10</f>
        <v>1099859237578.2827</v>
      </c>
      <c r="AA8" s="194">
        <f>calcs!AE10</f>
        <v>1109278649548.2654</v>
      </c>
      <c r="AB8" s="194">
        <f>calcs!AF10</f>
        <v>1122438178928.9392</v>
      </c>
      <c r="AC8" s="194">
        <f>calcs!AG10</f>
        <v>1134020368809.8894</v>
      </c>
      <c r="AD8" s="194">
        <f>calcs!AH10</f>
        <v>1145602558690.8433</v>
      </c>
      <c r="AE8" s="194">
        <f>calcs!AI10</f>
        <v>1157184748571.7969</v>
      </c>
      <c r="AF8" s="194">
        <f>calcs!AJ10</f>
        <v>1168766938452.7471</v>
      </c>
    </row>
    <row r="9" spans="1:35" ht="14.1" customHeight="1" x14ac:dyDescent="0.2">
      <c r="A9" s="7" t="s">
        <v>59</v>
      </c>
      <c r="B9" s="194">
        <f>calcs!F11</f>
        <v>4041835098715.6152</v>
      </c>
      <c r="C9" s="194">
        <f>calcs!G11</f>
        <v>4020046668972.6533</v>
      </c>
      <c r="D9" s="194">
        <f>calcs!H11</f>
        <v>4237686298578.4985</v>
      </c>
      <c r="E9" s="194">
        <f>calcs!I11</f>
        <v>4327536467181.605</v>
      </c>
      <c r="F9" s="194">
        <f>calcs!J11</f>
        <v>4415262262311.0723</v>
      </c>
      <c r="G9" s="194">
        <f>calcs!K11</f>
        <v>4491413626149.4053</v>
      </c>
      <c r="H9" s="194">
        <f>calcs!L11</f>
        <v>4532934353437.2275</v>
      </c>
      <c r="I9" s="194">
        <f>calcs!M11</f>
        <v>4553833629579.1914</v>
      </c>
      <c r="J9" s="194">
        <f>calcs!N11</f>
        <v>4558657354571.5361</v>
      </c>
      <c r="K9" s="194">
        <f>calcs!O11</f>
        <v>4563006937922.7539</v>
      </c>
      <c r="L9" s="194">
        <f>calcs!P11</f>
        <v>4575163025176.1201</v>
      </c>
      <c r="M9" s="194">
        <f>calcs!Q11</f>
        <v>4592118977834.0947</v>
      </c>
      <c r="N9" s="194">
        <f>calcs!R11</f>
        <v>4597173186808.8369</v>
      </c>
      <c r="O9" s="194">
        <f>calcs!S11</f>
        <v>4608547642592.1494</v>
      </c>
      <c r="P9" s="194">
        <f>calcs!T11</f>
        <v>4633424927143.877</v>
      </c>
      <c r="Q9" s="194">
        <f>calcs!U11</f>
        <v>4668113518977.0859</v>
      </c>
      <c r="R9" s="194">
        <f>calcs!V11</f>
        <v>4692901797495.9072</v>
      </c>
      <c r="S9" s="194">
        <f>calcs!W11</f>
        <v>4720405661180.0596</v>
      </c>
      <c r="T9" s="194">
        <f>calcs!X11</f>
        <v>4758506710019.0693</v>
      </c>
      <c r="U9" s="194">
        <f>calcs!Y11</f>
        <v>4789046285759.7207</v>
      </c>
      <c r="V9" s="194">
        <f>calcs!Z11</f>
        <v>4810746776779.3047</v>
      </c>
      <c r="W9" s="194">
        <f>calcs!AA11</f>
        <v>4846807291268.7744</v>
      </c>
      <c r="X9" s="194">
        <f>calcs!AB11</f>
        <v>4906781020930.5059</v>
      </c>
      <c r="Y9" s="194">
        <f>calcs!AC11</f>
        <v>4968646996206.2988</v>
      </c>
      <c r="Z9" s="194">
        <f>calcs!AD11</f>
        <v>5014178125107.8047</v>
      </c>
      <c r="AA9" s="194">
        <f>calcs!AE11</f>
        <v>5057120537952.6162</v>
      </c>
      <c r="AB9" s="194">
        <f>calcs!AF11</f>
        <v>5117113873556.7021</v>
      </c>
      <c r="AC9" s="194">
        <f>calcs!AG11</f>
        <v>5169916233311.1904</v>
      </c>
      <c r="AD9" s="194">
        <f>calcs!AH11</f>
        <v>5222718593065.6943</v>
      </c>
      <c r="AE9" s="194">
        <f>calcs!AI11</f>
        <v>5275520952820.1982</v>
      </c>
      <c r="AF9" s="194">
        <f>calcs!AJ11</f>
        <v>5328323312574.6865</v>
      </c>
      <c r="AG9" s="24"/>
    </row>
    <row r="10" spans="1:35" ht="14.1" customHeight="1" x14ac:dyDescent="0.2">
      <c r="A10" s="7" t="s">
        <v>60</v>
      </c>
      <c r="B10" s="194">
        <f>calcs!F12</f>
        <v>15480760002904.484</v>
      </c>
      <c r="C10" s="194">
        <f>calcs!G12</f>
        <v>16554934519454.791</v>
      </c>
      <c r="D10" s="194">
        <f>calcs!H12</f>
        <v>15491463879286.756</v>
      </c>
      <c r="E10" s="194">
        <f>calcs!I12</f>
        <v>15787620199206.555</v>
      </c>
      <c r="F10" s="194">
        <f>calcs!J12</f>
        <v>15648407805107.189</v>
      </c>
      <c r="G10" s="194">
        <f>calcs!K12</f>
        <v>15488206474488.514</v>
      </c>
      <c r="H10" s="194">
        <f>calcs!L12</f>
        <v>15144581253008.777</v>
      </c>
      <c r="I10" s="194">
        <f>calcs!M12</f>
        <v>15048363904059.564</v>
      </c>
      <c r="J10" s="194">
        <f>calcs!N12</f>
        <v>14442836144588.74</v>
      </c>
      <c r="K10" s="194">
        <f>calcs!O12</f>
        <v>14119374610340.389</v>
      </c>
      <c r="L10" s="194">
        <f>calcs!P12</f>
        <v>13802056442226.953</v>
      </c>
      <c r="M10" s="194">
        <f>calcs!Q12</f>
        <v>13566438435310.803</v>
      </c>
      <c r="N10" s="194">
        <f>calcs!R12</f>
        <v>13206102743219.512</v>
      </c>
      <c r="O10" s="194">
        <f>calcs!S12</f>
        <v>13126169421185.578</v>
      </c>
      <c r="P10" s="194">
        <f>calcs!T12</f>
        <v>12705550395160.701</v>
      </c>
      <c r="Q10" s="194">
        <f>calcs!U12</f>
        <v>12456746392125.885</v>
      </c>
      <c r="R10" s="194">
        <f>calcs!V12</f>
        <v>12500097711161.838</v>
      </c>
      <c r="S10" s="194">
        <f>calcs!W12</f>
        <v>12160383987525.631</v>
      </c>
      <c r="T10" s="194">
        <f>calcs!X12</f>
        <v>12000431960547.645</v>
      </c>
      <c r="U10" s="194">
        <f>calcs!Y12</f>
        <v>11966858910799.09</v>
      </c>
      <c r="V10" s="194">
        <f>calcs!Z12</f>
        <v>11926799861480.131</v>
      </c>
      <c r="W10" s="194">
        <f>calcs!AA12</f>
        <v>11757152727374.197</v>
      </c>
      <c r="X10" s="194">
        <f>calcs!AB12</f>
        <v>11677911349571.623</v>
      </c>
      <c r="Y10" s="194">
        <f>calcs!AC12</f>
        <v>11623736433581.283</v>
      </c>
      <c r="Z10" s="194">
        <f>calcs!AD12</f>
        <v>11586009737802.092</v>
      </c>
      <c r="AA10" s="194">
        <f>calcs!AE12</f>
        <v>11500384467038.949</v>
      </c>
      <c r="AB10" s="194">
        <f>calcs!AF12</f>
        <v>11447407503341.615</v>
      </c>
      <c r="AC10" s="194">
        <f>calcs!AG12</f>
        <v>11386863690097.613</v>
      </c>
      <c r="AD10" s="194">
        <f>calcs!AH12</f>
        <v>11326319876853.611</v>
      </c>
      <c r="AE10" s="194">
        <f>calcs!AI12</f>
        <v>11265776063609.607</v>
      </c>
      <c r="AF10" s="194">
        <f>calcs!AJ12</f>
        <v>11205232250365.605</v>
      </c>
    </row>
    <row r="11" spans="1:35" ht="14.1" customHeight="1" x14ac:dyDescent="0.2">
      <c r="A11" s="7" t="s">
        <v>61</v>
      </c>
      <c r="B11" s="194">
        <f>calcs!F13</f>
        <v>6063639539447.9697</v>
      </c>
      <c r="C11" s="194">
        <f>calcs!G13</f>
        <v>6030952113844.2158</v>
      </c>
      <c r="D11" s="194">
        <f>calcs!H13</f>
        <v>6357459314459.1484</v>
      </c>
      <c r="E11" s="194">
        <f>calcs!I13</f>
        <v>6492254282997.3232</v>
      </c>
      <c r="F11" s="194">
        <f>calcs!J13</f>
        <v>6623862225178.2363</v>
      </c>
      <c r="G11" s="194">
        <f>calcs!K13</f>
        <v>6738105980669.334</v>
      </c>
      <c r="H11" s="194">
        <f>calcs!L13</f>
        <v>6800396182406.9268</v>
      </c>
      <c r="I11" s="194">
        <f>calcs!M13</f>
        <v>6831749682504.0781</v>
      </c>
      <c r="J11" s="194">
        <f>calcs!N13</f>
        <v>6838986328452.4248</v>
      </c>
      <c r="K11" s="194">
        <f>calcs!O13</f>
        <v>6845511657899.1787</v>
      </c>
      <c r="L11" s="194">
        <f>calcs!P13</f>
        <v>6863748456163.8848</v>
      </c>
      <c r="M11" s="194">
        <f>calcs!Q13</f>
        <v>6889186105759.876</v>
      </c>
      <c r="N11" s="194">
        <f>calcs!R13</f>
        <v>6896768528256.4336</v>
      </c>
      <c r="O11" s="194">
        <f>calcs!S13</f>
        <v>6913832707804.3105</v>
      </c>
      <c r="P11" s="194">
        <f>calcs!T13</f>
        <v>6951154093402.1279</v>
      </c>
      <c r="Q11" s="194">
        <f>calcs!U13</f>
        <v>7003194592796.6865</v>
      </c>
      <c r="R11" s="194">
        <f>calcs!V13</f>
        <v>7040382449814.7373</v>
      </c>
      <c r="S11" s="194">
        <f>calcs!W13</f>
        <v>7081644280455.9248</v>
      </c>
      <c r="T11" s="194">
        <f>calcs!X13</f>
        <v>7138804214147.4482</v>
      </c>
      <c r="U11" s="194">
        <f>calcs!Y13</f>
        <v>7184620278993.2969</v>
      </c>
      <c r="V11" s="194">
        <f>calcs!Z13</f>
        <v>7217175777215.7744</v>
      </c>
      <c r="W11" s="194">
        <f>calcs!AA13</f>
        <v>7271274461632.8291</v>
      </c>
      <c r="X11" s="194">
        <f>calcs!AB13</f>
        <v>7361248216034.7832</v>
      </c>
      <c r="Y11" s="194">
        <f>calcs!AC13</f>
        <v>7454060754069.3047</v>
      </c>
      <c r="Z11" s="194">
        <f>calcs!AD13</f>
        <v>7522367438221.4131</v>
      </c>
      <c r="AA11" s="194">
        <f>calcs!AE13</f>
        <v>7586790480251.96</v>
      </c>
      <c r="AB11" s="194">
        <f>calcs!AF13</f>
        <v>7676793647869.5381</v>
      </c>
      <c r="AC11" s="194">
        <f>calcs!AG13</f>
        <v>7756008773812.0117</v>
      </c>
      <c r="AD11" s="194">
        <f>calcs!AH13</f>
        <v>7835223899754.5098</v>
      </c>
      <c r="AE11" s="194">
        <f>calcs!AI13</f>
        <v>7914439025697.0078</v>
      </c>
      <c r="AF11" s="194">
        <f>calcs!AJ13</f>
        <v>7993654151639.4814</v>
      </c>
    </row>
    <row r="12" spans="1:35" ht="14.1" customHeight="1" x14ac:dyDescent="0.2">
      <c r="A12" s="7" t="s">
        <v>62</v>
      </c>
      <c r="B12" s="194">
        <f>calcs!F14</f>
        <v>4357380011187.0664</v>
      </c>
      <c r="C12" s="194">
        <f>calcs!G14</f>
        <v>4333890564953.2739</v>
      </c>
      <c r="D12" s="194">
        <f>calcs!H14</f>
        <v>4568521258320.2607</v>
      </c>
      <c r="E12" s="194">
        <f>calcs!I14</f>
        <v>4665386003939.7383</v>
      </c>
      <c r="F12" s="194">
        <f>calcs!J14</f>
        <v>4759960526854.8623</v>
      </c>
      <c r="G12" s="194">
        <f>calcs!K14</f>
        <v>4842057005931.7119</v>
      </c>
      <c r="H12" s="194">
        <f>calcs!L14</f>
        <v>4886819244547.3848</v>
      </c>
      <c r="I12" s="194">
        <f>calcs!M14</f>
        <v>4909350121212.3447</v>
      </c>
      <c r="J12" s="194">
        <f>calcs!N14</f>
        <v>4914550433037.9775</v>
      </c>
      <c r="K12" s="194">
        <f>calcs!O14</f>
        <v>4919239587119.8975</v>
      </c>
      <c r="L12" s="194">
        <f>calcs!P14</f>
        <v>4932344696635.3477</v>
      </c>
      <c r="M12" s="194">
        <f>calcs!Q14</f>
        <v>4950624395677.4922</v>
      </c>
      <c r="N12" s="194">
        <f>calcs!R14</f>
        <v>4956073185304.2393</v>
      </c>
      <c r="O12" s="194">
        <f>calcs!S14</f>
        <v>4968335641603.875</v>
      </c>
      <c r="P12" s="194">
        <f>calcs!T14</f>
        <v>4995155088659.6836</v>
      </c>
      <c r="Q12" s="194">
        <f>calcs!U14</f>
        <v>5032551808955.9375</v>
      </c>
      <c r="R12" s="194">
        <f>calcs!V14</f>
        <v>5059275301303.2568</v>
      </c>
      <c r="S12" s="194">
        <f>calcs!W14</f>
        <v>5088926383774.6367</v>
      </c>
      <c r="T12" s="194">
        <f>calcs!X14</f>
        <v>5130001970621.0967</v>
      </c>
      <c r="U12" s="194">
        <f>calcs!Y14</f>
        <v>5162925762322.7266</v>
      </c>
      <c r="V12" s="194">
        <f>calcs!Z14</f>
        <v>5186320404482.1074</v>
      </c>
      <c r="W12" s="194">
        <f>calcs!AA14</f>
        <v>5225196153044.8018</v>
      </c>
      <c r="X12" s="194">
        <f>calcs!AB14</f>
        <v>5289852014662.5625</v>
      </c>
      <c r="Y12" s="194">
        <f>calcs!AC14</f>
        <v>5356547848969.3594</v>
      </c>
      <c r="Z12" s="194">
        <f>calcs!AD14</f>
        <v>5405633580107.9824</v>
      </c>
      <c r="AA12" s="194">
        <f>calcs!AE14</f>
        <v>5451928494866.2773</v>
      </c>
      <c r="AB12" s="194">
        <f>calcs!AF14</f>
        <v>5516605493056.7158</v>
      </c>
      <c r="AC12" s="194">
        <f>calcs!AG14</f>
        <v>5573530117965.542</v>
      </c>
      <c r="AD12" s="194">
        <f>calcs!AH14</f>
        <v>5630454742874.3857</v>
      </c>
      <c r="AE12" s="194">
        <f>calcs!AI14</f>
        <v>5687379367783.2295</v>
      </c>
      <c r="AF12" s="194">
        <f>calcs!AJ14</f>
        <v>5744303992692.0547</v>
      </c>
    </row>
    <row r="13" spans="1:35" ht="14.1" customHeight="1" x14ac:dyDescent="0.2">
      <c r="A13" s="7" t="s">
        <v>63</v>
      </c>
      <c r="B13" s="194">
        <f>calcs!F15</f>
        <v>8243328203844.4326</v>
      </c>
      <c r="C13" s="194">
        <f>calcs!G15</f>
        <v>8198890671626.7734</v>
      </c>
      <c r="D13" s="194">
        <f>calcs!H15</f>
        <v>8642766993442.6309</v>
      </c>
      <c r="E13" s="194">
        <f>calcs!I15</f>
        <v>8826016535018.8145</v>
      </c>
      <c r="F13" s="194">
        <f>calcs!J15</f>
        <v>9004933413994.2129</v>
      </c>
      <c r="G13" s="194">
        <f>calcs!K15</f>
        <v>9160244224543.9121</v>
      </c>
      <c r="H13" s="194">
        <f>calcs!L15</f>
        <v>9244925804553.1035</v>
      </c>
      <c r="I13" s="194">
        <f>calcs!M15</f>
        <v>9287549906787.1914</v>
      </c>
      <c r="J13" s="194">
        <f>calcs!N15</f>
        <v>9297387900496.9336</v>
      </c>
      <c r="K13" s="194">
        <f>calcs!O15</f>
        <v>9306258881682.0566</v>
      </c>
      <c r="L13" s="194">
        <f>calcs!P15</f>
        <v>9331051238237.1035</v>
      </c>
      <c r="M13" s="194">
        <f>calcs!Q15</f>
        <v>9365632926840.123</v>
      </c>
      <c r="N13" s="194">
        <f>calcs!R15</f>
        <v>9375940992946.7422</v>
      </c>
      <c r="O13" s="194">
        <f>calcs!S15</f>
        <v>9399139211051.125</v>
      </c>
      <c r="P13" s="194">
        <f>calcs!T15</f>
        <v>9449876466869.7734</v>
      </c>
      <c r="Q13" s="194">
        <f>calcs!U15</f>
        <v>9520623897288.4961</v>
      </c>
      <c r="R13" s="194">
        <f>calcs!V15</f>
        <v>9571179625181.4746</v>
      </c>
      <c r="S13" s="194">
        <f>calcs!W15</f>
        <v>9627273792727.8711</v>
      </c>
      <c r="T13" s="194">
        <f>calcs!X15</f>
        <v>9704980933870.3867</v>
      </c>
      <c r="U13" s="194">
        <f>calcs!Y15</f>
        <v>9767266440301.9453</v>
      </c>
      <c r="V13" s="194">
        <f>calcs!Z15</f>
        <v>9811524621373.1758</v>
      </c>
      <c r="W13" s="194">
        <f>calcs!AA15</f>
        <v>9885070089923.0059</v>
      </c>
      <c r="X13" s="194">
        <f>calcs!AB15</f>
        <v>10007386593475.414</v>
      </c>
      <c r="Y13" s="194">
        <f>calcs!AC15</f>
        <v>10133562334541.977</v>
      </c>
      <c r="Z13" s="194">
        <f>calcs!AD15</f>
        <v>10226423134119.357</v>
      </c>
      <c r="AA13" s="194">
        <f>calcs!AE15</f>
        <v>10314004243763.65</v>
      </c>
      <c r="AB13" s="194">
        <f>calcs!AF15</f>
        <v>10436360733662.268</v>
      </c>
      <c r="AC13" s="194">
        <f>calcs!AG15</f>
        <v>10544051218494.77</v>
      </c>
      <c r="AD13" s="194">
        <f>calcs!AH15</f>
        <v>10651741703327.305</v>
      </c>
      <c r="AE13" s="194">
        <f>calcs!AI15</f>
        <v>10759432188159.842</v>
      </c>
      <c r="AF13" s="194">
        <f>calcs!AJ15</f>
        <v>10867122672992.344</v>
      </c>
    </row>
    <row r="14" spans="1:35" ht="14.1" customHeight="1" x14ac:dyDescent="0.2">
      <c r="A14" s="7" t="s">
        <v>64</v>
      </c>
      <c r="B14" s="194">
        <f>calcs!F16</f>
        <v>10162454026705.695</v>
      </c>
      <c r="C14" s="194">
        <f>calcs!G16</f>
        <v>10107671011028.652</v>
      </c>
      <c r="D14" s="194">
        <f>calcs!H16</f>
        <v>10654885995371.16</v>
      </c>
      <c r="E14" s="194">
        <f>calcs!I16</f>
        <v>10880797786777.738</v>
      </c>
      <c r="F14" s="194">
        <f>calcs!J16</f>
        <v>11101368230199.021</v>
      </c>
      <c r="G14" s="194">
        <f>calcs!K16</f>
        <v>11292836886187.465</v>
      </c>
      <c r="H14" s="194">
        <f>calcs!L16</f>
        <v>11397233149744.078</v>
      </c>
      <c r="I14" s="194">
        <f>calcs!M16</f>
        <v>11449780551554.611</v>
      </c>
      <c r="J14" s="194">
        <f>calcs!N16</f>
        <v>11461908924502.77</v>
      </c>
      <c r="K14" s="194">
        <f>calcs!O16</f>
        <v>11472845155141.205</v>
      </c>
      <c r="L14" s="194">
        <f>calcs!P16</f>
        <v>11503409409951.156</v>
      </c>
      <c r="M14" s="194">
        <f>calcs!Q16</f>
        <v>11546042047146.186</v>
      </c>
      <c r="N14" s="194">
        <f>calcs!R16</f>
        <v>11558749929851.123</v>
      </c>
      <c r="O14" s="194">
        <f>calcs!S16</f>
        <v>11587348915498.369</v>
      </c>
      <c r="P14" s="194">
        <f>calcs!T16</f>
        <v>11649898290817.158</v>
      </c>
      <c r="Q14" s="194">
        <f>calcs!U16</f>
        <v>11737116401191.863</v>
      </c>
      <c r="R14" s="194">
        <f>calcs!V16</f>
        <v>11799441987143.836</v>
      </c>
      <c r="S14" s="194">
        <f>calcs!W16</f>
        <v>11868595414589.65</v>
      </c>
      <c r="T14" s="194">
        <f>calcs!X16</f>
        <v>11964393523057.447</v>
      </c>
      <c r="U14" s="194">
        <f>calcs!Y16</f>
        <v>12041179692428.406</v>
      </c>
      <c r="V14" s="194">
        <f>calcs!Z16</f>
        <v>12095741602292.947</v>
      </c>
      <c r="W14" s="194">
        <f>calcs!AA16</f>
        <v>12186409160896.477</v>
      </c>
      <c r="X14" s="194">
        <f>calcs!AB16</f>
        <v>12337202118949.391</v>
      </c>
      <c r="Y14" s="194">
        <f>calcs!AC16</f>
        <v>12492752782002.75</v>
      </c>
      <c r="Z14" s="194">
        <f>calcs!AD16</f>
        <v>12607232465845.518</v>
      </c>
      <c r="AA14" s="194">
        <f>calcs!AE16</f>
        <v>12715203297329.932</v>
      </c>
      <c r="AB14" s="194">
        <f>calcs!AF16</f>
        <v>12866045550933.744</v>
      </c>
      <c r="AC14" s="194">
        <f>calcs!AG16</f>
        <v>12998807412910.021</v>
      </c>
      <c r="AD14" s="194">
        <f>calcs!AH16</f>
        <v>13131569274886.342</v>
      </c>
      <c r="AE14" s="194">
        <f>calcs!AI16</f>
        <v>13264331136862.66</v>
      </c>
      <c r="AF14" s="194">
        <f>calcs!AJ16</f>
        <v>13397092998838.938</v>
      </c>
    </row>
    <row r="15" spans="1:35" s="408" customFormat="1" ht="14.1" customHeight="1" x14ac:dyDescent="0.2">
      <c r="A15" s="236" t="s">
        <v>65</v>
      </c>
      <c r="B15" s="406">
        <f>calcs!F$18*'BIFUbC-electricity RMI'!B15/SUM('BIFUbC-electricity RMI'!B$15:B$16)</f>
        <v>1832253442294.064</v>
      </c>
      <c r="C15" s="406">
        <f>calcs!G$18*'BIFUbC-electricity RMI'!C15/SUM('BIFUbC-electricity RMI'!C$15:C$16)</f>
        <v>1630812612473.3354</v>
      </c>
      <c r="D15" s="406">
        <f>calcs!H$18*'BIFUbC-electricity RMI'!D15/SUM('BIFUbC-electricity RMI'!D$15:D$16)</f>
        <v>1773951795187.7437</v>
      </c>
      <c r="E15" s="406">
        <f>calcs!I$18*'BIFUbC-electricity RMI'!E15/SUM('BIFUbC-electricity RMI'!E$15:E$16)</f>
        <v>1781410923991.626</v>
      </c>
      <c r="F15" s="406">
        <f>calcs!J$18*'BIFUbC-electricity RMI'!F15/SUM('BIFUbC-electricity RMI'!F$15:F$16)</f>
        <v>1849671215391.2473</v>
      </c>
      <c r="G15" s="406">
        <f>calcs!K$18*'BIFUbC-electricity RMI'!G15/SUM('BIFUbC-electricity RMI'!G$15:G$16)</f>
        <v>1937106414442.9094</v>
      </c>
      <c r="H15" s="406">
        <f>calcs!L$18*'BIFUbC-electricity RMI'!H15/SUM('BIFUbC-electricity RMI'!H$15:H$16)</f>
        <v>1941981121246.2463</v>
      </c>
      <c r="I15" s="406">
        <f>calcs!M$18*'BIFUbC-electricity RMI'!I15/SUM('BIFUbC-electricity RMI'!I$15:I$16)</f>
        <v>1954573802412.9451</v>
      </c>
      <c r="J15" s="406">
        <f>calcs!N$18*'BIFUbC-electricity RMI'!J15/SUM('BIFUbC-electricity RMI'!J$15:J$16)</f>
        <v>1956534524316.7288</v>
      </c>
      <c r="K15" s="406">
        <f>calcs!O$18*'BIFUbC-electricity RMI'!K15/SUM('BIFUbC-electricity RMI'!K$15:K$16)</f>
        <v>1971147677481.1057</v>
      </c>
      <c r="L15" s="406">
        <f>calcs!P$18*'BIFUbC-electricity RMI'!L15/SUM('BIFUbC-electricity RMI'!L$15:L$16)</f>
        <v>1992294196482.9739</v>
      </c>
      <c r="M15" s="406">
        <f>calcs!Q$18*'BIFUbC-electricity RMI'!M15/SUM('BIFUbC-electricity RMI'!M$15:M$16)</f>
        <v>2003292987304.4065</v>
      </c>
      <c r="N15" s="406">
        <f>calcs!R$18*'BIFUbC-electricity RMI'!N15/SUM('BIFUbC-electricity RMI'!N$15:N$16)</f>
        <v>1995160117494.0679</v>
      </c>
      <c r="O15" s="406">
        <f>calcs!S$18*'BIFUbC-electricity RMI'!O15/SUM('BIFUbC-electricity RMI'!O$15:O$16)</f>
        <v>1988876775421.3306</v>
      </c>
      <c r="P15" s="406">
        <f>calcs!T$18*'BIFUbC-electricity RMI'!P15/SUM('BIFUbC-electricity RMI'!P$15:P$16)</f>
        <v>1990379994236.3535</v>
      </c>
      <c r="Q15" s="406">
        <f>calcs!U$18*'BIFUbC-electricity RMI'!Q15/SUM('BIFUbC-electricity RMI'!Q$15:Q$16)</f>
        <v>1998800150267.1753</v>
      </c>
      <c r="R15" s="406">
        <f>calcs!V$18*'BIFUbC-electricity RMI'!R15/SUM('BIFUbC-electricity RMI'!R$15:R$16)</f>
        <v>1997058790949.7031</v>
      </c>
      <c r="S15" s="406">
        <f>calcs!W$18*'BIFUbC-electricity RMI'!S15/SUM('BIFUbC-electricity RMI'!S$15:S$16)</f>
        <v>2004671549850.571</v>
      </c>
      <c r="T15" s="406">
        <f>calcs!X$18*'BIFUbC-electricity RMI'!T15/SUM('BIFUbC-electricity RMI'!T$15:T$16)</f>
        <v>2026151942777.7104</v>
      </c>
      <c r="U15" s="406">
        <f>calcs!Y$18*'BIFUbC-electricity RMI'!U15/SUM('BIFUbC-electricity RMI'!U$15:U$16)</f>
        <v>2036848756667.553</v>
      </c>
      <c r="V15" s="406">
        <f>calcs!Z$18*'BIFUbC-electricity RMI'!V15/SUM('BIFUbC-electricity RMI'!V$15:V$16)</f>
        <v>2022808450285.3589</v>
      </c>
      <c r="W15" s="406">
        <f>calcs!AA$18*'BIFUbC-electricity RMI'!W15/SUM('BIFUbC-electricity RMI'!W$15:W$16)</f>
        <v>2036737557245.2729</v>
      </c>
      <c r="X15" s="406">
        <f>calcs!AB$18*'BIFUbC-electricity RMI'!X15/SUM('BIFUbC-electricity RMI'!X$15:X$16)</f>
        <v>2081259322209.3323</v>
      </c>
      <c r="Y15" s="406">
        <f>calcs!AC$18*'BIFUbC-electricity RMI'!Y15/SUM('BIFUbC-electricity RMI'!Y$15:Y$16)</f>
        <v>2122378987392.3127</v>
      </c>
      <c r="Z15" s="406">
        <f>calcs!AD$18*'BIFUbC-electricity RMI'!Z15/SUM('BIFUbC-electricity RMI'!Z$15:Z$16)</f>
        <v>2127180612403.0244</v>
      </c>
      <c r="AA15" s="406">
        <f>calcs!AE$18*'BIFUbC-electricity RMI'!AA15/SUM('BIFUbC-electricity RMI'!AA$15:AA$16)</f>
        <v>2143736803446.3545</v>
      </c>
      <c r="AB15" s="406">
        <f>calcs!AF$18*'BIFUbC-electricity RMI'!AB15/SUM('BIFUbC-electricity RMI'!AB$15:AB$16)</f>
        <v>2169223738289.4607</v>
      </c>
      <c r="AC15" s="406">
        <f>calcs!AG$18*'BIFUbC-electricity RMI'!AC15/SUM('BIFUbC-electricity RMI'!AC$15:AC$16)</f>
        <v>2188838620003.1069</v>
      </c>
      <c r="AD15" s="406">
        <f>calcs!AH$18*'BIFUbC-electricity RMI'!AD15/SUM('BIFUbC-electricity RMI'!AD$15:AD$16)</f>
        <v>2222247705746.6416</v>
      </c>
      <c r="AE15" s="406">
        <f>calcs!AI$18*'BIFUbC-electricity RMI'!AE15/SUM('BIFUbC-electricity RMI'!AE$15:AE$16)</f>
        <v>2251663767587.5034</v>
      </c>
      <c r="AF15" s="406">
        <f>calcs!AJ$18*'BIFUbC-electricity RMI'!AF15/SUM('BIFUbC-electricity RMI'!AF$15:AF$16)</f>
        <v>2300855843349.5952</v>
      </c>
      <c r="AG15" s="407"/>
    </row>
    <row r="16" spans="1:35" s="408" customFormat="1" ht="14.1" customHeight="1" x14ac:dyDescent="0.2">
      <c r="A16" s="236" t="s">
        <v>66</v>
      </c>
      <c r="B16" s="406">
        <f>calcs!F$18*'BIFUbC-electricity RMI'!B16/SUM('BIFUbC-electricity RMI'!B$15:B$16)</f>
        <v>3381838727796.7441</v>
      </c>
      <c r="C16" s="406">
        <f>calcs!G$18*'BIFUbC-electricity RMI'!C16/SUM('BIFUbC-electricity RMI'!C$15:C$16)</f>
        <v>3555171809986.3413</v>
      </c>
      <c r="D16" s="406">
        <f>calcs!H$18*'BIFUbC-electricity RMI'!D16/SUM('BIFUbC-electricity RMI'!D$15:D$16)</f>
        <v>3692794474530.3501</v>
      </c>
      <c r="E16" s="406">
        <f>calcs!I$18*'BIFUbC-electricity RMI'!E16/SUM('BIFUbC-electricity RMI'!E$15:E$16)</f>
        <v>3801244839595.6431</v>
      </c>
      <c r="F16" s="406">
        <f>calcs!J$18*'BIFUbC-electricity RMI'!F16/SUM('BIFUbC-electricity RMI'!F$15:F$16)</f>
        <v>3846153534641.0405</v>
      </c>
      <c r="G16" s="406">
        <f>calcs!K$18*'BIFUbC-electricity RMI'!G16/SUM('BIFUbC-electricity RMI'!G$15:G$16)</f>
        <v>3856955948018.7827</v>
      </c>
      <c r="H16" s="406">
        <f>calcs!L$18*'BIFUbC-electricity RMI'!H16/SUM('BIFUbC-electricity RMI'!H$15:H$16)</f>
        <v>3905644262407.6533</v>
      </c>
      <c r="I16" s="406">
        <f>calcs!M$18*'BIFUbC-electricity RMI'!I16/SUM('BIFUbC-electricity RMI'!I$15:I$16)</f>
        <v>3920012293251.9424</v>
      </c>
      <c r="J16" s="406">
        <f>calcs!N$18*'BIFUbC-electricity RMI'!J16/SUM('BIFUbC-electricity RMI'!J$15:J$16)</f>
        <v>3924274325641.437</v>
      </c>
      <c r="K16" s="406">
        <f>calcs!O$18*'BIFUbC-electricity RMI'!K16/SUM('BIFUbC-electricity RMI'!K$15:K$16)</f>
        <v>3915272269402.3042</v>
      </c>
      <c r="L16" s="406">
        <f>calcs!P$18*'BIFUbC-electricity RMI'!L16/SUM('BIFUbC-electricity RMI'!L$15:L$16)</f>
        <v>3909807478580.5024</v>
      </c>
      <c r="M16" s="406">
        <f>calcs!Q$18*'BIFUbC-electricity RMI'!M16/SUM('BIFUbC-electricity RMI'!M$15:M$16)</f>
        <v>3920682390626.9756</v>
      </c>
      <c r="N16" s="406">
        <f>calcs!R$18*'BIFUbC-electricity RMI'!N16/SUM('BIFUbC-electricity RMI'!N$15:N$16)</f>
        <v>3935335346189.8433</v>
      </c>
      <c r="O16" s="406">
        <f>calcs!S$18*'BIFUbC-electricity RMI'!O16/SUM('BIFUbC-electricity RMI'!O$15:O$16)</f>
        <v>3956292087693.8574</v>
      </c>
      <c r="P16" s="406">
        <f>calcs!T$18*'BIFUbC-electricity RMI'!P16/SUM('BIFUbC-electricity RMI'!P$15:P$16)</f>
        <v>3986881334658.9229</v>
      </c>
      <c r="Q16" s="406">
        <f>calcs!U$18*'BIFUbC-electricity RMI'!Q16/SUM('BIFUbC-electricity RMI'!Q$15:Q$16)</f>
        <v>4023210533970.7974</v>
      </c>
      <c r="R16" s="406">
        <f>calcs!V$18*'BIFUbC-electricity RMI'!R16/SUM('BIFUbC-electricity RMI'!R$15:R$16)</f>
        <v>4056929538535.6201</v>
      </c>
      <c r="S16" s="406">
        <f>calcs!W$18*'BIFUbC-electricity RMI'!S16/SUM('BIFUbC-electricity RMI'!S$15:S$16)</f>
        <v>4084797613656.9893</v>
      </c>
      <c r="T16" s="406">
        <f>calcs!X$18*'BIFUbC-electricity RMI'!T16/SUM('BIFUbC-electricity RMI'!T$15:T$16)</f>
        <v>4112468751054.9888</v>
      </c>
      <c r="U16" s="406">
        <f>calcs!Y$18*'BIFUbC-electricity RMI'!U16/SUM('BIFUbC-electricity RMI'!U$15:U$16)</f>
        <v>4141168933543.8022</v>
      </c>
      <c r="V16" s="406">
        <f>calcs!Z$18*'BIFUbC-electricity RMI'!V16/SUM('BIFUbC-electricity RMI'!V$15:V$16)</f>
        <v>4183203543886.6631</v>
      </c>
      <c r="W16" s="406">
        <f>calcs!AA$18*'BIFUbC-electricity RMI'!W16/SUM('BIFUbC-electricity RMI'!W$15:W$16)</f>
        <v>4215793614888.4487</v>
      </c>
      <c r="X16" s="406">
        <f>calcs!AB$18*'BIFUbC-electricity RMI'!X16/SUM('BIFUbC-electricity RMI'!X$15:X$16)</f>
        <v>4248639814376.9092</v>
      </c>
      <c r="Y16" s="406">
        <f>calcs!AC$18*'BIFUbC-electricity RMI'!Y16/SUM('BIFUbC-electricity RMI'!Y$15:Y$16)</f>
        <v>4287329168958.9976</v>
      </c>
      <c r="Z16" s="406">
        <f>calcs!AD$18*'BIFUbC-electricity RMI'!Z16/SUM('BIFUbC-electricity RMI'!Z$15:Z$16)</f>
        <v>4341264107143.5972</v>
      </c>
      <c r="AA16" s="406">
        <f>calcs!AE$18*'BIFUbC-electricity RMI'!AA16/SUM('BIFUbC-electricity RMI'!AA$15:AA$16)</f>
        <v>4380104955591.0889</v>
      </c>
      <c r="AB16" s="406">
        <f>calcs!AF$18*'BIFUbC-electricity RMI'!AB16/SUM('BIFUbC-electricity RMI'!AB$15:AB$16)</f>
        <v>4432011277471.9639</v>
      </c>
      <c r="AC16" s="406">
        <f>calcs!AG$18*'BIFUbC-electricity RMI'!AC16/SUM('BIFUbC-electricity RMI'!AC$15:AC$16)</f>
        <v>4480513071435.0859</v>
      </c>
      <c r="AD16" s="406">
        <f>calcs!AH$18*'BIFUbC-electricity RMI'!AD16/SUM('BIFUbC-electricity RMI'!AD$15:AD$16)</f>
        <v>4515220661368.3408</v>
      </c>
      <c r="AE16" s="406">
        <f>calcs!AI$18*'BIFUbC-electricity RMI'!AE16/SUM('BIFUbC-electricity RMI'!AE$15:AE$16)</f>
        <v>4553921275204.2705</v>
      </c>
      <c r="AF16" s="406">
        <f>calcs!AJ$18*'BIFUbC-electricity RMI'!AF16/SUM('BIFUbC-electricity RMI'!AF$15:AF$16)</f>
        <v>4572845875118.9463</v>
      </c>
    </row>
    <row r="17" spans="1:33" ht="14.1" customHeight="1" x14ac:dyDescent="0.2">
      <c r="A17" s="7" t="s">
        <v>67</v>
      </c>
      <c r="B17" s="194">
        <f>calcs!F19</f>
        <v>0</v>
      </c>
      <c r="C17" s="194">
        <f>calcs!G19</f>
        <v>0</v>
      </c>
      <c r="D17" s="194">
        <f>calcs!H19</f>
        <v>0</v>
      </c>
      <c r="E17" s="194">
        <f>calcs!I19</f>
        <v>0</v>
      </c>
      <c r="F17" s="194">
        <f>calcs!J19</f>
        <v>0</v>
      </c>
      <c r="G17" s="194">
        <f>calcs!K19</f>
        <v>0</v>
      </c>
      <c r="H17" s="194">
        <f>calcs!L19</f>
        <v>0</v>
      </c>
      <c r="I17" s="194">
        <f>calcs!M19</f>
        <v>0</v>
      </c>
      <c r="J17" s="194">
        <f>calcs!N19</f>
        <v>0</v>
      </c>
      <c r="K17" s="194">
        <f>calcs!O19</f>
        <v>0</v>
      </c>
      <c r="L17" s="194">
        <f>calcs!P19</f>
        <v>0</v>
      </c>
      <c r="M17" s="194">
        <f>calcs!Q19</f>
        <v>0</v>
      </c>
      <c r="N17" s="194">
        <f>calcs!R19</f>
        <v>0</v>
      </c>
      <c r="O17" s="194">
        <f>calcs!S19</f>
        <v>0</v>
      </c>
      <c r="P17" s="194">
        <f>calcs!T19</f>
        <v>0</v>
      </c>
      <c r="Q17" s="194">
        <f>calcs!U19</f>
        <v>0</v>
      </c>
      <c r="R17" s="194">
        <f>calcs!V19</f>
        <v>0</v>
      </c>
      <c r="S17" s="194">
        <f>calcs!W19</f>
        <v>0</v>
      </c>
      <c r="T17" s="194">
        <f>calcs!X19</f>
        <v>0</v>
      </c>
      <c r="U17" s="194">
        <f>calcs!Y19</f>
        <v>0</v>
      </c>
      <c r="V17" s="194">
        <f>calcs!Z19</f>
        <v>0</v>
      </c>
      <c r="W17" s="194">
        <f>calcs!AA19</f>
        <v>0</v>
      </c>
      <c r="X17" s="194">
        <f>calcs!AB19</f>
        <v>0</v>
      </c>
      <c r="Y17" s="194">
        <f>calcs!AC19</f>
        <v>0</v>
      </c>
      <c r="Z17" s="194">
        <f>calcs!AD19</f>
        <v>0</v>
      </c>
      <c r="AA17" s="194">
        <f>calcs!AE19</f>
        <v>0</v>
      </c>
      <c r="AB17" s="194">
        <f>calcs!AF19</f>
        <v>0</v>
      </c>
      <c r="AC17" s="194">
        <f>calcs!AG19</f>
        <v>0</v>
      </c>
      <c r="AD17" s="194">
        <f>calcs!AH19</f>
        <v>0</v>
      </c>
      <c r="AE17" s="194">
        <f>calcs!AI19</f>
        <v>0</v>
      </c>
      <c r="AF17" s="194">
        <f>calcs!AJ19</f>
        <v>0</v>
      </c>
    </row>
    <row r="18" spans="1:33" s="408" customFormat="1" ht="14.1" customHeight="1" x14ac:dyDescent="0.2">
      <c r="A18" s="236" t="s">
        <v>68</v>
      </c>
      <c r="B18" s="406">
        <f>calcs!F$21*'BIFUbC-electricity RMI'!B18/SUM('BIFUbC-electricity RMI'!B$18:B$19)</f>
        <v>8499373279073.459</v>
      </c>
      <c r="C18" s="406">
        <f>calcs!G$21*'BIFUbC-electricity RMI'!C18/SUM('BIFUbC-electricity RMI'!C$18:C$19)</f>
        <v>8467295768698.1289</v>
      </c>
      <c r="D18" s="406">
        <f>calcs!H$21*'BIFUbC-electricity RMI'!D18/SUM('BIFUbC-electricity RMI'!D$18:D$19)</f>
        <v>8930828260948.2363</v>
      </c>
      <c r="E18" s="406">
        <f>calcs!I$21*'BIFUbC-electricity RMI'!E18/SUM('BIFUbC-electricity RMI'!E$18:E$19)</f>
        <v>9124817715354.9277</v>
      </c>
      <c r="F18" s="406">
        <f>calcs!J$21*'BIFUbC-electricity RMI'!F18/SUM('BIFUbC-electricity RMI'!F$18:F$19)</f>
        <v>9315112608704.918</v>
      </c>
      <c r="G18" s="406">
        <f>calcs!K$21*'BIFUbC-electricity RMI'!G18/SUM('BIFUbC-electricity RMI'!G$18:G$19)</f>
        <v>9474119228347.4336</v>
      </c>
      <c r="H18" s="406">
        <f>calcs!L$21*'BIFUbC-electricity RMI'!H18/SUM('BIFUbC-electricity RMI'!H$18:H$19)</f>
        <v>9560619711472.8828</v>
      </c>
      <c r="I18" s="406">
        <f>calcs!M$21*'BIFUbC-electricity RMI'!I18/SUM('BIFUbC-electricity RMI'!I$18:I$19)</f>
        <v>9605948216868.8398</v>
      </c>
      <c r="J18" s="406">
        <f>calcs!N$21*'BIFUbC-electricity RMI'!J18/SUM('BIFUbC-electricity RMI'!J$18:J$19)</f>
        <v>9618932278042.7461</v>
      </c>
      <c r="K18" s="406">
        <f>calcs!O$21*'BIFUbC-electricity RMI'!K18/SUM('BIFUbC-electricity RMI'!K$18:K$19)</f>
        <v>9630740734734.9258</v>
      </c>
      <c r="L18" s="406">
        <f>calcs!P$21*'BIFUbC-electricity RMI'!L18/SUM('BIFUbC-electricity RMI'!L$18:L$19)</f>
        <v>9657327711560.4766</v>
      </c>
      <c r="M18" s="406">
        <f>calcs!Q$21*'BIFUbC-electricity RMI'!M18/SUM('BIFUbC-electricity RMI'!M$18:M$19)</f>
        <v>9692284148699.1094</v>
      </c>
      <c r="N18" s="406">
        <f>calcs!R$21*'BIFUbC-electricity RMI'!N18/SUM('BIFUbC-electricity RMI'!N$18:N$19)</f>
        <v>9704867115318.9434</v>
      </c>
      <c r="O18" s="406">
        <f>calcs!S$21*'BIFUbC-electricity RMI'!O18/SUM('BIFUbC-electricity RMI'!O$18:O$19)</f>
        <v>9732493546582.5684</v>
      </c>
      <c r="P18" s="406">
        <f>calcs!T$21*'BIFUbC-electricity RMI'!P18/SUM('BIFUbC-electricity RMI'!P$18:P$19)</f>
        <v>9787549665072.8984</v>
      </c>
      <c r="Q18" s="406">
        <f>calcs!U$21*'BIFUbC-electricity RMI'!Q18/SUM('BIFUbC-electricity RMI'!Q$18:Q$19)</f>
        <v>9862291490769.1348</v>
      </c>
      <c r="R18" s="406">
        <f>calcs!V$21*'BIFUbC-electricity RMI'!R18/SUM('BIFUbC-electricity RMI'!R$18:R$19)</f>
        <v>9916464231436.4785</v>
      </c>
      <c r="S18" s="406">
        <f>calcs!W$21*'BIFUbC-electricity RMI'!S18/SUM('BIFUbC-electricity RMI'!S$18:S$19)</f>
        <v>9976109897529.2676</v>
      </c>
      <c r="T18" s="406">
        <f>calcs!X$21*'BIFUbC-electricity RMI'!T18/SUM('BIFUbC-electricity RMI'!T$18:T$19)</f>
        <v>10056881263226.127</v>
      </c>
      <c r="U18" s="406">
        <f>calcs!Y$21*'BIFUbC-electricity RMI'!U18/SUM('BIFUbC-electricity RMI'!U$18:U$19)</f>
        <v>10122036928390.414</v>
      </c>
      <c r="V18" s="406">
        <f>calcs!Z$21*'BIFUbC-electricity RMI'!V18/SUM('BIFUbC-electricity RMI'!V$18:V$19)</f>
        <v>10168881800873.289</v>
      </c>
      <c r="W18" s="406">
        <f>calcs!AA$21*'BIFUbC-electricity RMI'!W18/SUM('BIFUbC-electricity RMI'!W$18:W$19)</f>
        <v>10245886074936.412</v>
      </c>
      <c r="X18" s="406">
        <f>calcs!AB$21*'BIFUbC-electricity RMI'!X18/SUM('BIFUbC-electricity RMI'!X$18:X$19)</f>
        <v>10372063716935.225</v>
      </c>
      <c r="Y18" s="406">
        <f>calcs!AC$21*'BIFUbC-electricity RMI'!Y18/SUM('BIFUbC-electricity RMI'!Y$18:Y$19)</f>
        <v>10502029534516.953</v>
      </c>
      <c r="Z18" s="406">
        <f>calcs!AD$21*'BIFUbC-electricity RMI'!Z18/SUM('BIFUbC-electricity RMI'!Z$18:Z$19)</f>
        <v>10598306523024.367</v>
      </c>
      <c r="AA18" s="406">
        <f>calcs!AE$21*'BIFUbC-electricity RMI'!AA18/SUM('BIFUbC-electricity RMI'!AA$18:AA$19)</f>
        <v>10690395423996.277</v>
      </c>
      <c r="AB18" s="406">
        <f>calcs!AF$21*'BIFUbC-electricity RMI'!AB18/SUM('BIFUbC-electricity RMI'!AB$18:AB$19)</f>
        <v>10818424294415.322</v>
      </c>
      <c r="AC18" s="406">
        <f>calcs!AG$21*'BIFUbC-electricity RMI'!AC18/SUM('BIFUbC-electricity RMI'!AC$18:AC$19)</f>
        <v>10932252581225.105</v>
      </c>
      <c r="AD18" s="406">
        <f>calcs!AH$21*'BIFUbC-electricity RMI'!AD18/SUM('BIFUbC-electricity RMI'!AD$18:AD$19)</f>
        <v>11045107520476.898</v>
      </c>
      <c r="AE18" s="406">
        <f>calcs!AI$21*'BIFUbC-electricity RMI'!AE18/SUM('BIFUbC-electricity RMI'!AE$18:AE$19)</f>
        <v>11157238823214.018</v>
      </c>
      <c r="AF18" s="406">
        <f>calcs!AJ$21*'BIFUbC-electricity RMI'!AF18/SUM('BIFUbC-electricity RMI'!AF$18:AF$19)</f>
        <v>11268002048741.248</v>
      </c>
      <c r="AG18" s="236"/>
    </row>
    <row r="19" spans="1:33" s="408" customFormat="1" ht="14.1" customHeight="1" x14ac:dyDescent="0.2">
      <c r="A19" s="236" t="s">
        <v>69</v>
      </c>
      <c r="B19" s="406">
        <f>calcs!F$21*'BIFUbC-electricity RMI'!B19/SUM('BIFUbC-electricity RMI'!B$18:B$19)</f>
        <v>489987158472.06879</v>
      </c>
      <c r="C19" s="406">
        <f>calcs!G$21*'BIFUbC-electricity RMI'!C19/SUM('BIFUbC-electricity RMI'!C$18:C$19)</f>
        <v>473605480497.56677</v>
      </c>
      <c r="D19" s="406">
        <f>calcs!H$21*'BIFUbC-electricity RMI'!D19/SUM('BIFUbC-electricity RMI'!D$18:D$19)</f>
        <v>494120711184.63403</v>
      </c>
      <c r="E19" s="406">
        <f>calcs!I$21*'BIFUbC-electricity RMI'!E19/SUM('BIFUbC-electricity RMI'!E$18:E$19)</f>
        <v>499965127092.00696</v>
      </c>
      <c r="F19" s="406">
        <f>calcs!J$21*'BIFUbC-electricity RMI'!F19/SUM('BIFUbC-electricity RMI'!F$18:F$19)</f>
        <v>504779329691.93701</v>
      </c>
      <c r="G19" s="406">
        <f>calcs!K$21*'BIFUbC-electricity RMI'!G19/SUM('BIFUbC-electricity RMI'!G$18:G$19)</f>
        <v>515139356791.38312</v>
      </c>
      <c r="H19" s="406">
        <f>calcs!L$21*'BIFUbC-electricity RMI'!H19/SUM('BIFUbC-electricity RMI'!H$18:H$19)</f>
        <v>520984249987.16937</v>
      </c>
      <c r="I19" s="406">
        <f>calcs!M$21*'BIFUbC-electricity RMI'!I19/SUM('BIFUbC-electricity RMI'!I$18:I$19)</f>
        <v>522137385117.22162</v>
      </c>
      <c r="J19" s="406">
        <f>calcs!N$21*'BIFUbC-electricity RMI'!J19/SUM('BIFUbC-electricity RMI'!J$18:J$19)</f>
        <v>519881669249.03278</v>
      </c>
      <c r="K19" s="406">
        <f>calcs!O$21*'BIFUbC-electricity RMI'!K19/SUM('BIFUbC-electricity RMI'!K$18:K$19)</f>
        <v>517747029410.40942</v>
      </c>
      <c r="L19" s="406">
        <f>calcs!P$21*'BIFUbC-electricity RMI'!L19/SUM('BIFUbC-electricity RMI'!L$18:L$19)</f>
        <v>518196150585.36139</v>
      </c>
      <c r="M19" s="406">
        <f>calcs!Q$21*'BIFUbC-electricity RMI'!M19/SUM('BIFUbC-electricity RMI'!M$18:M$19)</f>
        <v>520951091145.6698</v>
      </c>
      <c r="N19" s="406">
        <f>calcs!R$21*'BIFUbC-electricity RMI'!N19/SUM('BIFUbC-electricity RMI'!N$18:N$19)</f>
        <v>519609084409.39618</v>
      </c>
      <c r="O19" s="406">
        <f>calcs!S$21*'BIFUbC-electricity RMI'!O19/SUM('BIFUbC-electricity RMI'!O$18:O$19)</f>
        <v>517280341032.54486</v>
      </c>
      <c r="P19" s="406">
        <f>calcs!T$21*'BIFUbC-electricity RMI'!P19/SUM('BIFUbC-electricity RMI'!P$18:P$19)</f>
        <v>517553267909.24048</v>
      </c>
      <c r="Q19" s="406">
        <f>calcs!U$21*'BIFUbC-electricity RMI'!Q19/SUM('BIFUbC-electricity RMI'!Q$18:Q$19)</f>
        <v>519961609759.10114</v>
      </c>
      <c r="R19" s="406">
        <f>calcs!V$21*'BIFUbC-electricity RMI'!R19/SUM('BIFUbC-electricity RMI'!R$18:R$19)</f>
        <v>520919958012.91919</v>
      </c>
      <c r="S19" s="406">
        <f>calcs!W$21*'BIFUbC-electricity RMI'!S19/SUM('BIFUbC-electricity RMI'!S$18:S$19)</f>
        <v>522445056694.90411</v>
      </c>
      <c r="T19" s="406">
        <f>calcs!X$21*'BIFUbC-electricity RMI'!T19/SUM('BIFUbC-electricity RMI'!T$18:T$19)</f>
        <v>526413432401.9491</v>
      </c>
      <c r="U19" s="406">
        <f>calcs!Y$21*'BIFUbC-electricity RMI'!U19/SUM('BIFUbC-electricity RMI'!U$18:U$19)</f>
        <v>529180195351.97888</v>
      </c>
      <c r="V19" s="406">
        <f>calcs!Z$21*'BIFUbC-electricity RMI'!V19/SUM('BIFUbC-electricity RMI'!V$18:V$19)</f>
        <v>530598928553.74524</v>
      </c>
      <c r="W19" s="406">
        <f>calcs!AA$21*'BIFUbC-electricity RMI'!W19/SUM('BIFUbC-electricity RMI'!W$18:W$19)</f>
        <v>533796086363.039</v>
      </c>
      <c r="X19" s="406">
        <f>calcs!AB$21*'BIFUbC-electricity RMI'!X19/SUM('BIFUbC-electricity RMI'!X$18:X$19)</f>
        <v>541004755172.53662</v>
      </c>
      <c r="Y19" s="406">
        <f>calcs!AC$21*'BIFUbC-electricity RMI'!Y19/SUM('BIFUbC-electricity RMI'!Y$18:Y$19)</f>
        <v>548633752072.75134</v>
      </c>
      <c r="Z19" s="406">
        <f>calcs!AD$21*'BIFUbC-electricity RMI'!Z19/SUM('BIFUbC-electricity RMI'!Z$18:Z$19)</f>
        <v>553621589771.14917</v>
      </c>
      <c r="AA19" s="406">
        <f>calcs!AE$21*'BIFUbC-electricity RMI'!AA19/SUM('BIFUbC-electricity RMI'!AA$18:AA$19)</f>
        <v>557040006067.7146</v>
      </c>
      <c r="AB19" s="406">
        <f>calcs!AF$21*'BIFUbC-electricity RMI'!AB19/SUM('BIFUbC-electricity RMI'!AB$18:AB$19)</f>
        <v>562441051621.03149</v>
      </c>
      <c r="AC19" s="406">
        <f>calcs!AG$21*'BIFUbC-electricity RMI'!AC19/SUM('BIFUbC-electricity RMI'!AC$18:AC$19)</f>
        <v>566049382632.90881</v>
      </c>
      <c r="AD19" s="406">
        <f>calcs!AH$21*'BIFUbC-electricity RMI'!AD19/SUM('BIFUbC-electricity RMI'!AD$18:AD$19)</f>
        <v>570631061202.81348</v>
      </c>
      <c r="AE19" s="406">
        <f>calcs!AI$21*'BIFUbC-electricity RMI'!AE19/SUM('BIFUbC-electricity RMI'!AE$18:AE$19)</f>
        <v>575936376287.39026</v>
      </c>
      <c r="AF19" s="406">
        <f>calcs!AJ$21*'BIFUbC-electricity RMI'!AF19/SUM('BIFUbC-electricity RMI'!AF$18:AF$19)</f>
        <v>582609768581.81885</v>
      </c>
    </row>
    <row r="20" spans="1:33" ht="14.1" customHeight="1" x14ac:dyDescent="0.2">
      <c r="A20" s="7" t="s">
        <v>70</v>
      </c>
      <c r="B20" s="194">
        <f>calcs!F22</f>
        <v>1791879088829.6143</v>
      </c>
      <c r="C20" s="194">
        <f>calcs!G22</f>
        <v>1782219557779.658</v>
      </c>
      <c r="D20" s="194">
        <f>calcs!H22</f>
        <v>1878706398946.2517</v>
      </c>
      <c r="E20" s="194">
        <f>calcs!I22</f>
        <v>1918539948389.8901</v>
      </c>
      <c r="F20" s="194">
        <f>calcs!J22</f>
        <v>1957431692858.4844</v>
      </c>
      <c r="G20" s="194">
        <f>calcs!K22</f>
        <v>1991192109380.9509</v>
      </c>
      <c r="H20" s="194">
        <f>calcs!L22</f>
        <v>2009599620118.7566</v>
      </c>
      <c r="I20" s="194">
        <f>calcs!M22</f>
        <v>2018864959989.3416</v>
      </c>
      <c r="J20" s="194">
        <f>calcs!N22</f>
        <v>2021003476710.8164</v>
      </c>
      <c r="K20" s="194">
        <f>calcs!O22</f>
        <v>2022931790771.5869</v>
      </c>
      <c r="L20" s="194">
        <f>calcs!P22</f>
        <v>2028320986030.4968</v>
      </c>
      <c r="M20" s="194">
        <f>calcs!Q22</f>
        <v>2035838120267.0386</v>
      </c>
      <c r="N20" s="194">
        <f>calcs!R22</f>
        <v>2038078818155.8003</v>
      </c>
      <c r="O20" s="194">
        <f>calcs!S22</f>
        <v>2043121490349.7773</v>
      </c>
      <c r="P20" s="194">
        <f>calcs!T22</f>
        <v>2054150412828.3987</v>
      </c>
      <c r="Q20" s="194">
        <f>calcs!U22</f>
        <v>2069529012105.4014</v>
      </c>
      <c r="R20" s="194">
        <f>calcs!V22</f>
        <v>2080518475267.8337</v>
      </c>
      <c r="S20" s="194">
        <f>calcs!W22</f>
        <v>2092711847088.7952</v>
      </c>
      <c r="T20" s="194">
        <f>calcs!X22</f>
        <v>2109603301344.0151</v>
      </c>
      <c r="U20" s="194">
        <f>calcs!Y22</f>
        <v>2123142504655.1033</v>
      </c>
      <c r="V20" s="194">
        <f>calcs!Z22</f>
        <v>2132763049562.4604</v>
      </c>
      <c r="W20" s="194">
        <f>calcs!AA22</f>
        <v>2148749867497.3765</v>
      </c>
      <c r="X20" s="194">
        <f>calcs!AB22</f>
        <v>2175338204090.8525</v>
      </c>
      <c r="Y20" s="194">
        <f>calcs!AC22</f>
        <v>2202765435706.999</v>
      </c>
      <c r="Z20" s="194">
        <f>calcs!AD22</f>
        <v>2222950890030.7886</v>
      </c>
      <c r="AA20" s="194">
        <f>calcs!AE22</f>
        <v>2241988680965.1484</v>
      </c>
      <c r="AB20" s="194">
        <f>calcs!AF22</f>
        <v>2268585709520.8809</v>
      </c>
      <c r="AC20" s="194">
        <f>calcs!AG22</f>
        <v>2291994740808.4238</v>
      </c>
      <c r="AD20" s="194">
        <f>calcs!AH22</f>
        <v>2315403772095.9746</v>
      </c>
      <c r="AE20" s="194">
        <f>calcs!AI22</f>
        <v>2338812803383.5254</v>
      </c>
      <c r="AF20" s="194">
        <f>calcs!AJ22</f>
        <v>2362221834671.0688</v>
      </c>
      <c r="AG20" s="24"/>
    </row>
    <row r="21" spans="1:33" s="408" customFormat="1" ht="14.1" customHeight="1" x14ac:dyDescent="0.2">
      <c r="A21" s="236" t="s">
        <v>71</v>
      </c>
      <c r="B21" s="406">
        <f>calcs!F$23*'BIFUbC-electricity RMI'!B21/SUM('BIFUbC-electricity RMI'!B$21:B$22)</f>
        <v>230019975642.60815</v>
      </c>
      <c r="C21" s="406">
        <f>calcs!G$23*'BIFUbC-electricity RMI'!C21/SUM('BIFUbC-electricity RMI'!C$21:C$22)</f>
        <v>228780000741.01971</v>
      </c>
      <c r="D21" s="406">
        <f>calcs!H$23*'BIFUbC-electricity RMI'!D21/SUM('BIFUbC-electricity RMI'!D$21:D$22)</f>
        <v>241165825763.10211</v>
      </c>
      <c r="E21" s="406">
        <f>calcs!I$23*'BIFUbC-electricity RMI'!E21/SUM('BIFUbC-electricity RMI'!E$21:E$22)</f>
        <v>246279179744.35141</v>
      </c>
      <c r="F21" s="406">
        <f>calcs!J$23*'BIFUbC-electricity RMI'!F21/SUM('BIFUbC-electricity RMI'!F$21:F$22)</f>
        <v>251271636083.13696</v>
      </c>
      <c r="G21" s="406">
        <f>calcs!K$23*'BIFUbC-electricity RMI'!G21/SUM('BIFUbC-electricity RMI'!G$21:G$22)</f>
        <v>255605393999.3891</v>
      </c>
      <c r="H21" s="406">
        <f>calcs!L$23*'BIFUbC-electricity RMI'!H21/SUM('BIFUbC-electricity RMI'!H$21:H$22)</f>
        <v>257968329756.57605</v>
      </c>
      <c r="I21" s="406">
        <f>calcs!M$23*'BIFUbC-electricity RMI'!I21/SUM('BIFUbC-electricity RMI'!I$21:I$22)</f>
        <v>259157703115.88269</v>
      </c>
      <c r="J21" s="406">
        <f>calcs!N$23*'BIFUbC-electricity RMI'!J21/SUM('BIFUbC-electricity RMI'!J$21:J$22)</f>
        <v>259432220279.03912</v>
      </c>
      <c r="K21" s="406">
        <f>calcs!O$23*'BIFUbC-electricity RMI'!K21/SUM('BIFUbC-electricity RMI'!K$21:K$22)</f>
        <v>259679754142.26392</v>
      </c>
      <c r="L21" s="406">
        <f>calcs!P$23*'BIFUbC-electricity RMI'!L21/SUM('BIFUbC-electricity RMI'!L$21:L$22)</f>
        <v>260371554481.87143</v>
      </c>
      <c r="M21" s="406">
        <f>calcs!Q$23*'BIFUbC-electricity RMI'!M21/SUM('BIFUbC-electricity RMI'!M$21:M$22)</f>
        <v>261336514140.57297</v>
      </c>
      <c r="N21" s="406">
        <f>calcs!R$23*'BIFUbC-electricity RMI'!N21/SUM('BIFUbC-electricity RMI'!N$21:N$22)</f>
        <v>261624148098.13651</v>
      </c>
      <c r="O21" s="406">
        <f>calcs!S$23*'BIFUbC-electricity RMI'!O21/SUM('BIFUbC-electricity RMI'!O$21:O$22)</f>
        <v>262271465957.06076</v>
      </c>
      <c r="P21" s="406">
        <f>calcs!T$23*'BIFUbC-electricity RMI'!P21/SUM('BIFUbC-electricity RMI'!P$21:P$22)</f>
        <v>263687226928.71964</v>
      </c>
      <c r="Q21" s="406">
        <f>calcs!U$23*'BIFUbC-electricity RMI'!Q21/SUM('BIFUbC-electricity RMI'!Q$21:Q$22)</f>
        <v>265661347310.59436</v>
      </c>
      <c r="R21" s="406">
        <f>calcs!V$23*'BIFUbC-electricity RMI'!R21/SUM('BIFUbC-electricity RMI'!R$21:R$22)</f>
        <v>267072042967.85489</v>
      </c>
      <c r="S21" s="406">
        <f>calcs!W$23*'BIFUbC-electricity RMI'!S21/SUM('BIFUbC-electricity RMI'!S$21:S$22)</f>
        <v>268637281999.18417</v>
      </c>
      <c r="T21" s="406">
        <f>calcs!X$23*'BIFUbC-electricity RMI'!T21/SUM('BIFUbC-electricity RMI'!T$21:T$22)</f>
        <v>270805604583.32214</v>
      </c>
      <c r="U21" s="406">
        <f>calcs!Y$23*'BIFUbC-electricity RMI'!U21/SUM('BIFUbC-electricity RMI'!U$21:U$22)</f>
        <v>272543605341.99554</v>
      </c>
      <c r="V21" s="406">
        <f>calcs!Z$23*'BIFUbC-electricity RMI'!V21/SUM('BIFUbC-electricity RMI'!V$21:V$22)</f>
        <v>273778575669.54398</v>
      </c>
      <c r="W21" s="406">
        <f>calcs!AA$23*'BIFUbC-electricity RMI'!W21/SUM('BIFUbC-electricity RMI'!W$21:W$22)</f>
        <v>275830771877.93542</v>
      </c>
      <c r="X21" s="406">
        <f>calcs!AB$23*'BIFUbC-electricity RMI'!X21/SUM('BIFUbC-electricity RMI'!X$21:X$22)</f>
        <v>279243864074.68823</v>
      </c>
      <c r="Y21" s="406">
        <f>calcs!AC$23*'BIFUbC-electricity RMI'!Y21/SUM('BIFUbC-electricity RMI'!Y$21:Y$22)</f>
        <v>282764643566.79712</v>
      </c>
      <c r="Z21" s="406">
        <f>calcs!AD$23*'BIFUbC-electricity RMI'!Z21/SUM('BIFUbC-electricity RMI'!Z$21:Z$22)</f>
        <v>285355810426.6803</v>
      </c>
      <c r="AA21" s="406">
        <f>calcs!AE$23*'BIFUbC-electricity RMI'!AA21/SUM('BIFUbC-electricity RMI'!AA$21:AA$22)</f>
        <v>287799654006.47833</v>
      </c>
      <c r="AB21" s="406">
        <f>calcs!AF$23*'BIFUbC-electricity RMI'!AB21/SUM('BIFUbC-electricity RMI'!AB$21:AB$22)</f>
        <v>291213861973.23981</v>
      </c>
      <c r="AC21" s="406">
        <f>calcs!AG$23*'BIFUbC-electricity RMI'!AC21/SUM('BIFUbC-electricity RMI'!AC$21:AC$22)</f>
        <v>294218833034.14697</v>
      </c>
      <c r="AD21" s="406">
        <f>calcs!AH$23*'BIFUbC-electricity RMI'!AD21/SUM('BIFUbC-electricity RMI'!AD$21:AD$22)</f>
        <v>297223804095.05518</v>
      </c>
      <c r="AE21" s="406">
        <f>calcs!AI$23*'BIFUbC-electricity RMI'!AE21/SUM('BIFUbC-electricity RMI'!AE$21:AE$22)</f>
        <v>300228775155.96332</v>
      </c>
      <c r="AF21" s="406">
        <f>calcs!AJ$23*'BIFUbC-electricity RMI'!AF21/SUM('BIFUbC-electricity RMI'!AF$21:AF$22)</f>
        <v>303233746216.87054</v>
      </c>
    </row>
    <row r="22" spans="1:33" s="408" customFormat="1" ht="14.1" customHeight="1" x14ac:dyDescent="0.2">
      <c r="A22" s="236" t="s">
        <v>72</v>
      </c>
      <c r="B22" s="406">
        <f>calcs!F$23*'BIFUbC-electricity RMI'!B22/SUM('BIFUbC-electricity RMI'!B$21:B$22)</f>
        <v>2378944150185.1782</v>
      </c>
      <c r="C22" s="406">
        <f>calcs!G$23*'BIFUbC-electricity RMI'!C22/SUM('BIFUbC-electricity RMI'!C$21:C$22)</f>
        <v>2366119911636.8984</v>
      </c>
      <c r="D22" s="406">
        <f>calcs!H$23*'BIFUbC-electricity RMI'!D22/SUM('BIFUbC-electricity RMI'!D$21:D$22)</f>
        <v>2494218290480.6616</v>
      </c>
      <c r="E22" s="406">
        <f>calcs!I$23*'BIFUbC-electricity RMI'!E22/SUM('BIFUbC-electricity RMI'!E$21:E$22)</f>
        <v>2547102321563.334</v>
      </c>
      <c r="F22" s="406">
        <f>calcs!J$23*'BIFUbC-electricity RMI'!F22/SUM('BIFUbC-electricity RMI'!F$21:F$22)</f>
        <v>2598735988461.3008</v>
      </c>
      <c r="G22" s="406">
        <f>calcs!K$23*'BIFUbC-electricity RMI'!G22/SUM('BIFUbC-electricity RMI'!G$21:G$22)</f>
        <v>2643557174162.1699</v>
      </c>
      <c r="H22" s="406">
        <f>calcs!L$23*'BIFUbC-electricity RMI'!H22/SUM('BIFUbC-electricity RMI'!H$21:H$22)</f>
        <v>2667995452538.2935</v>
      </c>
      <c r="I22" s="406">
        <f>calcs!M$23*'BIFUbC-electricity RMI'!I22/SUM('BIFUbC-electricity RMI'!I$21:I$22)</f>
        <v>2680296352873.5962</v>
      </c>
      <c r="J22" s="406">
        <f>calcs!N$23*'BIFUbC-electricity RMI'!J22/SUM('BIFUbC-electricity RMI'!J$21:J$22)</f>
        <v>2683135501941.376</v>
      </c>
      <c r="K22" s="406">
        <f>calcs!O$23*'BIFUbC-electricity RMI'!K22/SUM('BIFUbC-electricity RMI'!K$21:K$22)</f>
        <v>2685695580622.5703</v>
      </c>
      <c r="L22" s="406">
        <f>calcs!P$23*'BIFUbC-electricity RMI'!L22/SUM('BIFUbC-electricity RMI'!L$21:L$22)</f>
        <v>2692850413007.9204</v>
      </c>
      <c r="M22" s="406">
        <f>calcs!Q$23*'BIFUbC-electricity RMI'!M22/SUM('BIFUbC-electricity RMI'!M$21:M$22)</f>
        <v>2702830351179.897</v>
      </c>
      <c r="N22" s="406">
        <f>calcs!R$23*'BIFUbC-electricity RMI'!N22/SUM('BIFUbC-electricity RMI'!N$21:N$22)</f>
        <v>2705805158558.3813</v>
      </c>
      <c r="O22" s="406">
        <f>calcs!S$23*'BIFUbC-electricity RMI'!O22/SUM('BIFUbC-electricity RMI'!O$21:O$22)</f>
        <v>2712499938129.1387</v>
      </c>
      <c r="P22" s="406">
        <f>calcs!T$23*'BIFUbC-electricity RMI'!P22/SUM('BIFUbC-electricity RMI'!P$21:P$22)</f>
        <v>2727142215488.6558</v>
      </c>
      <c r="Q22" s="406">
        <f>calcs!U$23*'BIFUbC-electricity RMI'!Q22/SUM('BIFUbC-electricity RMI'!Q$21:Q$22)</f>
        <v>2747559234145.8486</v>
      </c>
      <c r="R22" s="406">
        <f>calcs!V$23*'BIFUbC-electricity RMI'!R22/SUM('BIFUbC-electricity RMI'!R$21:R$22)</f>
        <v>2762149124315.8486</v>
      </c>
      <c r="S22" s="406">
        <f>calcs!W$23*'BIFUbC-electricity RMI'!S22/SUM('BIFUbC-electricity RMI'!S$21:S$22)</f>
        <v>2778337354172.0576</v>
      </c>
      <c r="T22" s="406">
        <f>calcs!X$23*'BIFUbC-electricity RMI'!T22/SUM('BIFUbC-electricity RMI'!T$21:T$22)</f>
        <v>2800762877489.4946</v>
      </c>
      <c r="U22" s="406">
        <f>calcs!Y$23*'BIFUbC-electricity RMI'!U22/SUM('BIFUbC-electricity RMI'!U$21:U$22)</f>
        <v>2818737867384.666</v>
      </c>
      <c r="V22" s="406">
        <f>calcs!Z$23*'BIFUbC-electricity RMI'!V22/SUM('BIFUbC-electricity RMI'!V$21:V$22)</f>
        <v>2831510346940.6943</v>
      </c>
      <c r="W22" s="406">
        <f>calcs!AA$23*'BIFUbC-electricity RMI'!W22/SUM('BIFUbC-electricity RMI'!W$21:W$22)</f>
        <v>2852734852122.6733</v>
      </c>
      <c r="X22" s="406">
        <f>calcs!AB$23*'BIFUbC-electricity RMI'!X22/SUM('BIFUbC-electricity RMI'!X$21:X$22)</f>
        <v>2888034202506.5869</v>
      </c>
      <c r="Y22" s="406">
        <f>calcs!AC$23*'BIFUbC-electricity RMI'!Y22/SUM('BIFUbC-electricity RMI'!Y$21:Y$22)</f>
        <v>2924447291210.9272</v>
      </c>
      <c r="Z22" s="406">
        <f>calcs!AD$23*'BIFUbC-electricity RMI'!Z22/SUM('BIFUbC-electricity RMI'!Z$21:Z$22)</f>
        <v>2951246012610.0229</v>
      </c>
      <c r="AA22" s="406">
        <f>calcs!AE$23*'BIFUbC-electricity RMI'!AA22/SUM('BIFUbC-electricity RMI'!AA$21:AA$22)</f>
        <v>2976521066969.4805</v>
      </c>
      <c r="AB22" s="406">
        <f>calcs!AF$23*'BIFUbC-electricity RMI'!AB22/SUM('BIFUbC-electricity RMI'!AB$21:AB$22)</f>
        <v>3011831957023.0581</v>
      </c>
      <c r="AC22" s="406">
        <f>calcs!AG$23*'BIFUbC-electricity RMI'!AC22/SUM('BIFUbC-electricity RMI'!AC$21:AC$22)</f>
        <v>3042910381002.7568</v>
      </c>
      <c r="AD22" s="406">
        <f>calcs!AH$23*'BIFUbC-electricity RMI'!AD22/SUM('BIFUbC-electricity RMI'!AD$21:AD$22)</f>
        <v>3073988804982.4658</v>
      </c>
      <c r="AE22" s="406">
        <f>calcs!AI$23*'BIFUbC-electricity RMI'!AE22/SUM('BIFUbC-electricity RMI'!AE$21:AE$22)</f>
        <v>3105067228962.1738</v>
      </c>
      <c r="AF22" s="406">
        <f>calcs!AJ$23*'BIFUbC-electricity RMI'!AF22/SUM('BIFUbC-electricity RMI'!AF$21:AF$22)</f>
        <v>3136145652941.8721</v>
      </c>
    </row>
    <row r="23" spans="1:33" ht="14.1" customHeight="1" x14ac:dyDescent="0.2">
      <c r="A23" s="7" t="s">
        <v>73</v>
      </c>
      <c r="B23" s="194">
        <f>calcs!F25</f>
        <v>369327791658.72473</v>
      </c>
      <c r="C23" s="194">
        <f>calcs!G25</f>
        <v>367336846346.96857</v>
      </c>
      <c r="D23" s="194">
        <f>calcs!H25</f>
        <v>387223942632.83441</v>
      </c>
      <c r="E23" s="194">
        <f>calcs!I25</f>
        <v>395434115373.6507</v>
      </c>
      <c r="F23" s="194">
        <f>calcs!J25</f>
        <v>403450170802.77191</v>
      </c>
      <c r="G23" s="194">
        <f>calcs!K25</f>
        <v>410408597940.76892</v>
      </c>
      <c r="H23" s="194">
        <f>calcs!L25</f>
        <v>414202606885.40613</v>
      </c>
      <c r="I23" s="194">
        <f>calcs!M25</f>
        <v>416112304662.84143</v>
      </c>
      <c r="J23" s="194">
        <f>calcs!N25</f>
        <v>416553078631.96198</v>
      </c>
      <c r="K23" s="194">
        <f>calcs!O25</f>
        <v>416950527309.23523</v>
      </c>
      <c r="L23" s="194">
        <f>calcs!P25</f>
        <v>418061305149.21265</v>
      </c>
      <c r="M23" s="194">
        <f>calcs!Q25</f>
        <v>419610676758.31909</v>
      </c>
      <c r="N23" s="194">
        <f>calcs!R25</f>
        <v>420072511492.6991</v>
      </c>
      <c r="O23" s="194">
        <f>calcs!S25</f>
        <v>421111866768.99561</v>
      </c>
      <c r="P23" s="194">
        <f>calcs!T25</f>
        <v>423385060093.69977</v>
      </c>
      <c r="Q23" s="194">
        <f>calcs!U25</f>
        <v>426554774024.2807</v>
      </c>
      <c r="R23" s="194">
        <f>calcs!V25</f>
        <v>428819834310.21045</v>
      </c>
      <c r="S23" s="194">
        <f>calcs!W25</f>
        <v>431333034623.54791</v>
      </c>
      <c r="T23" s="194">
        <f>calcs!X25</f>
        <v>434814566126.91492</v>
      </c>
      <c r="U23" s="194">
        <f>calcs!Y25</f>
        <v>437605158467.03125</v>
      </c>
      <c r="V23" s="194">
        <f>calcs!Z25</f>
        <v>439588068266.77039</v>
      </c>
      <c r="W23" s="194">
        <f>calcs!AA25</f>
        <v>442883143364.3927</v>
      </c>
      <c r="X23" s="194">
        <f>calcs!AB25</f>
        <v>448363318728.43542</v>
      </c>
      <c r="Y23" s="194">
        <f>calcs!AC25</f>
        <v>454016400427.55835</v>
      </c>
      <c r="Z23" s="194">
        <f>calcs!AD25</f>
        <v>458176864889.42255</v>
      </c>
      <c r="AA23" s="194">
        <f>calcs!AE25</f>
        <v>462100782149.06317</v>
      </c>
      <c r="AB23" s="194">
        <f>calcs!AF25</f>
        <v>467582749030.8736</v>
      </c>
      <c r="AC23" s="194">
        <f>calcs!AG25</f>
        <v>472407631403.90546</v>
      </c>
      <c r="AD23" s="194">
        <f>calcs!AH25</f>
        <v>477232513776.93884</v>
      </c>
      <c r="AE23" s="194">
        <f>calcs!AI25</f>
        <v>482057396149.97223</v>
      </c>
      <c r="AF23" s="194">
        <f>calcs!AJ25</f>
        <v>486882278523.00409</v>
      </c>
    </row>
    <row r="24" spans="1:33" ht="14.1" customHeight="1" x14ac:dyDescent="0.2">
      <c r="A24" s="7" t="s">
        <v>74</v>
      </c>
      <c r="B24" s="194">
        <f>calcs!F26</f>
        <v>0</v>
      </c>
      <c r="C24" s="194">
        <f>calcs!G26</f>
        <v>0</v>
      </c>
      <c r="D24" s="194">
        <f>calcs!H26</f>
        <v>0</v>
      </c>
      <c r="E24" s="194">
        <f>calcs!I26</f>
        <v>0</v>
      </c>
      <c r="F24" s="194">
        <f>calcs!J26</f>
        <v>0</v>
      </c>
      <c r="G24" s="194">
        <f>calcs!K26</f>
        <v>0</v>
      </c>
      <c r="H24" s="194">
        <f>calcs!L26</f>
        <v>0</v>
      </c>
      <c r="I24" s="194">
        <f>calcs!M26</f>
        <v>0</v>
      </c>
      <c r="J24" s="194">
        <f>calcs!N26</f>
        <v>0</v>
      </c>
      <c r="K24" s="194">
        <f>calcs!O26</f>
        <v>0</v>
      </c>
      <c r="L24" s="194">
        <f>calcs!P26</f>
        <v>0</v>
      </c>
      <c r="M24" s="194">
        <f>calcs!Q26</f>
        <v>0</v>
      </c>
      <c r="N24" s="194">
        <f>calcs!R26</f>
        <v>0</v>
      </c>
      <c r="O24" s="194">
        <f>calcs!S26</f>
        <v>0</v>
      </c>
      <c r="P24" s="194">
        <f>calcs!T26</f>
        <v>0</v>
      </c>
      <c r="Q24" s="194">
        <f>calcs!U26</f>
        <v>0</v>
      </c>
      <c r="R24" s="194">
        <f>calcs!V26</f>
        <v>0</v>
      </c>
      <c r="S24" s="194">
        <f>calcs!W26</f>
        <v>0</v>
      </c>
      <c r="T24" s="194">
        <f>calcs!X26</f>
        <v>0</v>
      </c>
      <c r="U24" s="194">
        <f>calcs!Y26</f>
        <v>0</v>
      </c>
      <c r="V24" s="194">
        <f>calcs!Z26</f>
        <v>0</v>
      </c>
      <c r="W24" s="194">
        <f>calcs!AA26</f>
        <v>0</v>
      </c>
      <c r="X24" s="194">
        <f>calcs!AB26</f>
        <v>0</v>
      </c>
      <c r="Y24" s="194">
        <f>calcs!AC26</f>
        <v>0</v>
      </c>
      <c r="Z24" s="194">
        <f>calcs!AD26</f>
        <v>0</v>
      </c>
      <c r="AA24" s="194">
        <f>calcs!AE26</f>
        <v>0</v>
      </c>
      <c r="AB24" s="194">
        <f>calcs!AF26</f>
        <v>0</v>
      </c>
      <c r="AC24" s="194">
        <f>calcs!AG26</f>
        <v>0</v>
      </c>
      <c r="AD24" s="194">
        <f>calcs!AH26</f>
        <v>0</v>
      </c>
      <c r="AE24" s="194">
        <f>calcs!AI26</f>
        <v>0</v>
      </c>
      <c r="AF24" s="194">
        <f>calcs!AJ26</f>
        <v>0</v>
      </c>
    </row>
    <row r="25" spans="1:33" ht="14.1" customHeight="1" x14ac:dyDescent="0.2">
      <c r="A25" s="7" t="s">
        <v>75</v>
      </c>
      <c r="B25" s="194">
        <f>calcs!F27</f>
        <v>47059020158471.789</v>
      </c>
      <c r="C25" s="194">
        <f>calcs!G27</f>
        <v>46030424410577.453</v>
      </c>
      <c r="D25" s="194">
        <f>calcs!H27</f>
        <v>47161032834611.484</v>
      </c>
      <c r="E25" s="194">
        <f>calcs!I27</f>
        <v>47190514798260.469</v>
      </c>
      <c r="F25" s="194">
        <f>calcs!J27</f>
        <v>46764304675304.672</v>
      </c>
      <c r="G25" s="194">
        <f>calcs!K27</f>
        <v>46389775534995.703</v>
      </c>
      <c r="H25" s="194">
        <f>calcs!L27</f>
        <v>46038313906287.867</v>
      </c>
      <c r="I25" s="194">
        <f>calcs!M27</f>
        <v>45702185242955.211</v>
      </c>
      <c r="J25" s="194">
        <f>calcs!N27</f>
        <v>45359981575563.078</v>
      </c>
      <c r="K25" s="194">
        <f>calcs!O27</f>
        <v>45050387022423.617</v>
      </c>
      <c r="L25" s="194">
        <f>calcs!P27</f>
        <v>44765764455298.578</v>
      </c>
      <c r="M25" s="194">
        <f>calcs!Q27</f>
        <v>44355777443880.625</v>
      </c>
      <c r="N25" s="194">
        <f>calcs!R27</f>
        <v>44010916119990.5</v>
      </c>
      <c r="O25" s="194">
        <f>calcs!S27</f>
        <v>43666054796100.375</v>
      </c>
      <c r="P25" s="194">
        <f>calcs!T27</f>
        <v>43321193472210.25</v>
      </c>
      <c r="Q25" s="194">
        <f>calcs!U27</f>
        <v>42976332148320.125</v>
      </c>
      <c r="R25" s="194">
        <f>calcs!V27</f>
        <v>42631470824430</v>
      </c>
      <c r="S25" s="194">
        <f>calcs!W27</f>
        <v>42286609500539.875</v>
      </c>
      <c r="T25" s="194">
        <f>calcs!X27</f>
        <v>41941748176649.875</v>
      </c>
      <c r="U25" s="194">
        <f>calcs!Y27</f>
        <v>41596886852759.75</v>
      </c>
      <c r="V25" s="194">
        <f>calcs!Z27</f>
        <v>41252025528869.625</v>
      </c>
      <c r="W25" s="194">
        <f>calcs!AA27</f>
        <v>40907164204979.5</v>
      </c>
      <c r="X25" s="194">
        <f>calcs!AB27</f>
        <v>40562302881089.375</v>
      </c>
      <c r="Y25" s="194">
        <f>calcs!AC27</f>
        <v>40217441557199.25</v>
      </c>
      <c r="Z25" s="194">
        <f>calcs!AD27</f>
        <v>39872580233309.125</v>
      </c>
      <c r="AA25" s="194">
        <f>calcs!AE27</f>
        <v>39527718909419.125</v>
      </c>
      <c r="AB25" s="194">
        <f>calcs!AF27</f>
        <v>39182857585529</v>
      </c>
      <c r="AC25" s="194">
        <f>calcs!AG27</f>
        <v>38837996261638.875</v>
      </c>
      <c r="AD25" s="194">
        <f>calcs!AH27</f>
        <v>38493134937748.75</v>
      </c>
      <c r="AE25" s="194">
        <f>calcs!AI27</f>
        <v>38148273613858.625</v>
      </c>
      <c r="AF25" s="194">
        <f>calcs!AJ27</f>
        <v>37803412289968.5</v>
      </c>
    </row>
    <row r="26" spans="1:33" ht="14.1" customHeight="1" x14ac:dyDescent="0.2">
      <c r="A26" s="7" t="s">
        <v>76</v>
      </c>
      <c r="B26" s="194">
        <f>calcs!F28</f>
        <v>2399562407198.7544</v>
      </c>
      <c r="C26" s="194">
        <f>calcs!G28</f>
        <v>2386627021254.9497</v>
      </c>
      <c r="D26" s="194">
        <f>calcs!H28</f>
        <v>2515835625951.5645</v>
      </c>
      <c r="E26" s="194">
        <f>calcs!I28</f>
        <v>2569178001777.0889</v>
      </c>
      <c r="F26" s="194">
        <f>calcs!J28</f>
        <v>2621259176538.8159</v>
      </c>
      <c r="G26" s="194">
        <f>calcs!K28</f>
        <v>2666468826477.6377</v>
      </c>
      <c r="H26" s="194">
        <f>calcs!L28</f>
        <v>2691118910878.9219</v>
      </c>
      <c r="I26" s="194">
        <f>calcs!M28</f>
        <v>2703526422848.8823</v>
      </c>
      <c r="J26" s="194">
        <f>calcs!N28</f>
        <v>2706390178759.6499</v>
      </c>
      <c r="K26" s="194">
        <f>calcs!O28</f>
        <v>2708972445586.8838</v>
      </c>
      <c r="L26" s="194">
        <f>calcs!P28</f>
        <v>2716189288748.3159</v>
      </c>
      <c r="M26" s="194">
        <f>calcs!Q28</f>
        <v>2726255722826.5518</v>
      </c>
      <c r="N26" s="194">
        <f>calcs!R28</f>
        <v>2729256312795.6406</v>
      </c>
      <c r="O26" s="194">
        <f>calcs!S28</f>
        <v>2736009115874.7798</v>
      </c>
      <c r="P26" s="194">
        <f>calcs!T28</f>
        <v>2750778297532.5083</v>
      </c>
      <c r="Q26" s="194">
        <f>calcs!U28</f>
        <v>2771372270044.667</v>
      </c>
      <c r="R26" s="194">
        <f>calcs!V28</f>
        <v>2786088610474.2505</v>
      </c>
      <c r="S26" s="194">
        <f>calcs!W28</f>
        <v>2802417143365.209</v>
      </c>
      <c r="T26" s="194">
        <f>calcs!X28</f>
        <v>2825037028203.6543</v>
      </c>
      <c r="U26" s="194">
        <f>calcs!Y28</f>
        <v>2843167806943.8242</v>
      </c>
      <c r="V26" s="194">
        <f>calcs!Z28</f>
        <v>2856050985301.3218</v>
      </c>
      <c r="W26" s="194">
        <f>calcs!AA28</f>
        <v>2877459442806.3486</v>
      </c>
      <c r="X26" s="194">
        <f>calcs!AB28</f>
        <v>2913064731889.3994</v>
      </c>
      <c r="Y26" s="194">
        <f>calcs!AC28</f>
        <v>2949793412038.5859</v>
      </c>
      <c r="Z26" s="194">
        <f>calcs!AD28</f>
        <v>2976824397370.9888</v>
      </c>
      <c r="AA26" s="194">
        <f>calcs!AE28</f>
        <v>3002318510074.7856</v>
      </c>
      <c r="AB26" s="194">
        <f>calcs!AF28</f>
        <v>3037935438841.5654</v>
      </c>
      <c r="AC26" s="194">
        <f>calcs!AG28</f>
        <v>3069283218843.4058</v>
      </c>
      <c r="AD26" s="194">
        <f>calcs!AH28</f>
        <v>3100630998845.2559</v>
      </c>
      <c r="AE26" s="194">
        <f>calcs!AI28</f>
        <v>3131978778847.106</v>
      </c>
      <c r="AF26" s="194">
        <f>calcs!AJ28</f>
        <v>3163326558848.9458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35775799046902.703</v>
      </c>
      <c r="C14" s="3">
        <f>calcs!G42</f>
        <v>34876994236677.473</v>
      </c>
      <c r="D14" s="3">
        <f>calcs!H42</f>
        <v>33978189426452.25</v>
      </c>
      <c r="E14" s="3">
        <f>calcs!I42</f>
        <v>33079384616227.027</v>
      </c>
      <c r="F14" s="3">
        <f>calcs!J42</f>
        <v>32180579806001.801</v>
      </c>
      <c r="G14" s="3">
        <f>calcs!K42</f>
        <v>31281774995776.57</v>
      </c>
      <c r="H14" s="3">
        <f>calcs!L42</f>
        <v>30382970185551.348</v>
      </c>
      <c r="I14" s="3">
        <f>calcs!M42</f>
        <v>29484165375326.125</v>
      </c>
      <c r="J14" s="3">
        <f>calcs!N42</f>
        <v>28585360565100.898</v>
      </c>
      <c r="K14" s="3">
        <f>calcs!O42</f>
        <v>27686555754875.668</v>
      </c>
      <c r="L14" s="3">
        <f>calcs!P42</f>
        <v>26787750944650.445</v>
      </c>
      <c r="M14" s="3">
        <f>calcs!Q42</f>
        <v>25888946134425.223</v>
      </c>
      <c r="N14" s="3">
        <f>calcs!R42</f>
        <v>24990141324199.996</v>
      </c>
      <c r="O14" s="3">
        <f>calcs!S42</f>
        <v>24091336513974.766</v>
      </c>
      <c r="P14" s="3">
        <f>calcs!T42</f>
        <v>23192531703749.543</v>
      </c>
      <c r="Q14" s="3">
        <f>calcs!U42</f>
        <v>22293726893524.32</v>
      </c>
      <c r="R14" s="3">
        <f>calcs!V42</f>
        <v>22293726893524.32</v>
      </c>
      <c r="S14" s="3">
        <f>calcs!W42</f>
        <v>22293726893524.32</v>
      </c>
      <c r="T14" s="3">
        <f>calcs!X42</f>
        <v>22293726893524.32</v>
      </c>
      <c r="U14" s="3">
        <f>calcs!Y42</f>
        <v>22293726893524.32</v>
      </c>
      <c r="V14" s="3">
        <f>calcs!Z42</f>
        <v>22293726893524.32</v>
      </c>
      <c r="W14" s="3">
        <f>calcs!AA42</f>
        <v>22293726893524.32</v>
      </c>
      <c r="X14" s="3">
        <f>calcs!AB42</f>
        <v>22293726893524.32</v>
      </c>
      <c r="Y14" s="3">
        <f>calcs!AC42</f>
        <v>22293726893524.32</v>
      </c>
      <c r="Z14" s="3">
        <f>calcs!AD42</f>
        <v>22293726893524.32</v>
      </c>
      <c r="AA14" s="3">
        <f>calcs!AE42</f>
        <v>22293726893524.32</v>
      </c>
      <c r="AB14" s="3">
        <f>calcs!AF42</f>
        <v>22293726893524.32</v>
      </c>
      <c r="AC14" s="3">
        <f>calcs!AG42</f>
        <v>22293726893524.32</v>
      </c>
      <c r="AD14" s="3">
        <f>calcs!AH42</f>
        <v>22293726893524.32</v>
      </c>
      <c r="AE14" s="3">
        <f>calcs!AI42</f>
        <v>22293726893524.32</v>
      </c>
      <c r="AF14" s="3">
        <f>calcs!AJ42</f>
        <v>22293726893524.32</v>
      </c>
    </row>
    <row r="15" spans="1:35" s="408" customFormat="1" ht="14.1" customHeight="1" x14ac:dyDescent="0.2">
      <c r="A15" s="408" t="s">
        <v>65</v>
      </c>
      <c r="B15" s="409">
        <f>calcs!F43</f>
        <v>0</v>
      </c>
      <c r="C15" s="409">
        <f>calcs!G43</f>
        <v>0</v>
      </c>
      <c r="D15" s="409">
        <f>calcs!H43</f>
        <v>0</v>
      </c>
      <c r="E15" s="409">
        <f>calcs!I43</f>
        <v>0</v>
      </c>
      <c r="F15" s="409">
        <f>calcs!J43</f>
        <v>0</v>
      </c>
      <c r="G15" s="409">
        <f>calcs!K43</f>
        <v>0</v>
      </c>
      <c r="H15" s="409">
        <f>calcs!L43</f>
        <v>0</v>
      </c>
      <c r="I15" s="409">
        <f>calcs!M43</f>
        <v>0</v>
      </c>
      <c r="J15" s="409">
        <f>calcs!N43</f>
        <v>0</v>
      </c>
      <c r="K15" s="409">
        <f>calcs!O43</f>
        <v>0</v>
      </c>
      <c r="L15" s="409">
        <f>calcs!P43</f>
        <v>0</v>
      </c>
      <c r="M15" s="409">
        <f>calcs!Q43</f>
        <v>0</v>
      </c>
      <c r="N15" s="409">
        <f>calcs!R43</f>
        <v>0</v>
      </c>
      <c r="O15" s="409">
        <f>calcs!S43</f>
        <v>0</v>
      </c>
      <c r="P15" s="409">
        <f>calcs!T43</f>
        <v>0</v>
      </c>
      <c r="Q15" s="409">
        <f>calcs!U43</f>
        <v>0</v>
      </c>
      <c r="R15" s="409">
        <f>calcs!V43</f>
        <v>0</v>
      </c>
      <c r="S15" s="409">
        <f>calcs!W43</f>
        <v>0</v>
      </c>
      <c r="T15" s="409">
        <f>calcs!X43</f>
        <v>0</v>
      </c>
      <c r="U15" s="409">
        <f>calcs!Y43</f>
        <v>0</v>
      </c>
      <c r="V15" s="409">
        <f>calcs!Z43</f>
        <v>0</v>
      </c>
      <c r="W15" s="409">
        <f>calcs!AA43</f>
        <v>0</v>
      </c>
      <c r="X15" s="409">
        <f>calcs!AB43</f>
        <v>0</v>
      </c>
      <c r="Y15" s="409">
        <f>calcs!AC43</f>
        <v>0</v>
      </c>
      <c r="Z15" s="409">
        <f>calcs!AD43</f>
        <v>0</v>
      </c>
      <c r="AA15" s="409">
        <f>calcs!AE43</f>
        <v>0</v>
      </c>
      <c r="AB15" s="409">
        <f>calcs!AF43</f>
        <v>0</v>
      </c>
      <c r="AC15" s="409">
        <f>calcs!AG43</f>
        <v>0</v>
      </c>
      <c r="AD15" s="409">
        <f>calcs!AH43</f>
        <v>0</v>
      </c>
      <c r="AE15" s="409">
        <f>calcs!AI43</f>
        <v>0</v>
      </c>
      <c r="AF15" s="409">
        <f>calcs!AJ43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calcs!F44</f>
        <v>0</v>
      </c>
      <c r="C16" s="409">
        <f>calcs!G44</f>
        <v>0</v>
      </c>
      <c r="D16" s="409">
        <f>calcs!H44</f>
        <v>0</v>
      </c>
      <c r="E16" s="409">
        <f>calcs!I44</f>
        <v>0</v>
      </c>
      <c r="F16" s="409">
        <f>calcs!J44</f>
        <v>0</v>
      </c>
      <c r="G16" s="409">
        <f>calcs!K44</f>
        <v>0</v>
      </c>
      <c r="H16" s="409">
        <f>calcs!L44</f>
        <v>0</v>
      </c>
      <c r="I16" s="409">
        <f>calcs!M44</f>
        <v>0</v>
      </c>
      <c r="J16" s="409">
        <f>calcs!N44</f>
        <v>0</v>
      </c>
      <c r="K16" s="409">
        <f>calcs!O44</f>
        <v>0</v>
      </c>
      <c r="L16" s="409">
        <f>calcs!P44</f>
        <v>0</v>
      </c>
      <c r="M16" s="409">
        <f>calcs!Q44</f>
        <v>0</v>
      </c>
      <c r="N16" s="409">
        <f>calcs!R44</f>
        <v>0</v>
      </c>
      <c r="O16" s="409">
        <f>calcs!S44</f>
        <v>0</v>
      </c>
      <c r="P16" s="409">
        <f>calcs!T44</f>
        <v>0</v>
      </c>
      <c r="Q16" s="409">
        <f>calcs!U44</f>
        <v>0</v>
      </c>
      <c r="R16" s="409">
        <f>calcs!V44</f>
        <v>0</v>
      </c>
      <c r="S16" s="409">
        <f>calcs!W44</f>
        <v>0</v>
      </c>
      <c r="T16" s="409">
        <f>calcs!X44</f>
        <v>0</v>
      </c>
      <c r="U16" s="409">
        <f>calcs!Y44</f>
        <v>0</v>
      </c>
      <c r="V16" s="409">
        <f>calcs!Z44</f>
        <v>0</v>
      </c>
      <c r="W16" s="409">
        <f>calcs!AA44</f>
        <v>0</v>
      </c>
      <c r="X16" s="409">
        <f>calcs!AB44</f>
        <v>0</v>
      </c>
      <c r="Y16" s="409">
        <f>calcs!AC44</f>
        <v>0</v>
      </c>
      <c r="Z16" s="409">
        <f>calcs!AD44</f>
        <v>0</v>
      </c>
      <c r="AA16" s="409">
        <f>calcs!AE44</f>
        <v>0</v>
      </c>
      <c r="AB16" s="409">
        <f>calcs!AF44</f>
        <v>0</v>
      </c>
      <c r="AC16" s="409">
        <f>calcs!AG44</f>
        <v>0</v>
      </c>
      <c r="AD16" s="409">
        <f>calcs!AH44</f>
        <v>0</v>
      </c>
      <c r="AE16" s="409">
        <f>calcs!AI44</f>
        <v>0</v>
      </c>
      <c r="AF16" s="409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08" customFormat="1" ht="14.1" customHeight="1" x14ac:dyDescent="0.2">
      <c r="A18" s="408" t="s">
        <v>68</v>
      </c>
      <c r="B18" s="409">
        <f>calcs!F46</f>
        <v>0</v>
      </c>
      <c r="C18" s="409">
        <f>calcs!G46</f>
        <v>0</v>
      </c>
      <c r="D18" s="409">
        <f>calcs!H46</f>
        <v>0</v>
      </c>
      <c r="E18" s="409">
        <f>calcs!I46</f>
        <v>0</v>
      </c>
      <c r="F18" s="409">
        <f>calcs!J46</f>
        <v>0</v>
      </c>
      <c r="G18" s="409">
        <f>calcs!K46</f>
        <v>0</v>
      </c>
      <c r="H18" s="409">
        <f>calcs!L46</f>
        <v>0</v>
      </c>
      <c r="I18" s="409">
        <f>calcs!M46</f>
        <v>0</v>
      </c>
      <c r="J18" s="409">
        <f>calcs!N46</f>
        <v>0</v>
      </c>
      <c r="K18" s="409">
        <f>calcs!O46</f>
        <v>0</v>
      </c>
      <c r="L18" s="409">
        <f>calcs!P46</f>
        <v>0</v>
      </c>
      <c r="M18" s="409">
        <f>calcs!Q46</f>
        <v>0</v>
      </c>
      <c r="N18" s="409">
        <f>calcs!R46</f>
        <v>0</v>
      </c>
      <c r="O18" s="409">
        <f>calcs!S46</f>
        <v>0</v>
      </c>
      <c r="P18" s="409">
        <f>calcs!T46</f>
        <v>0</v>
      </c>
      <c r="Q18" s="409">
        <f>calcs!U46</f>
        <v>0</v>
      </c>
      <c r="R18" s="409">
        <f>calcs!V46</f>
        <v>0</v>
      </c>
      <c r="S18" s="409">
        <f>calcs!W46</f>
        <v>0</v>
      </c>
      <c r="T18" s="409">
        <f>calcs!X46</f>
        <v>0</v>
      </c>
      <c r="U18" s="409">
        <f>calcs!Y46</f>
        <v>0</v>
      </c>
      <c r="V18" s="409">
        <f>calcs!Z46</f>
        <v>0</v>
      </c>
      <c r="W18" s="409">
        <f>calcs!AA46</f>
        <v>0</v>
      </c>
      <c r="X18" s="409">
        <f>calcs!AB46</f>
        <v>0</v>
      </c>
      <c r="Y18" s="409">
        <f>calcs!AC46</f>
        <v>0</v>
      </c>
      <c r="Z18" s="409">
        <f>calcs!AD46</f>
        <v>0</v>
      </c>
      <c r="AA18" s="409">
        <f>calcs!AE46</f>
        <v>0</v>
      </c>
      <c r="AB18" s="409">
        <f>calcs!AF46</f>
        <v>0</v>
      </c>
      <c r="AC18" s="409">
        <f>calcs!AG46</f>
        <v>0</v>
      </c>
      <c r="AD18" s="409">
        <f>calcs!AH46</f>
        <v>0</v>
      </c>
      <c r="AE18" s="409">
        <f>calcs!AI46</f>
        <v>0</v>
      </c>
      <c r="AF18" s="409">
        <f>calcs!AJ46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calcs!F47</f>
        <v>0</v>
      </c>
      <c r="C19" s="409">
        <f>calcs!G47</f>
        <v>0</v>
      </c>
      <c r="D19" s="409">
        <f>calcs!H47</f>
        <v>0</v>
      </c>
      <c r="E19" s="409">
        <f>calcs!I47</f>
        <v>0</v>
      </c>
      <c r="F19" s="409">
        <f>calcs!J47</f>
        <v>0</v>
      </c>
      <c r="G19" s="409">
        <f>calcs!K47</f>
        <v>0</v>
      </c>
      <c r="H19" s="409">
        <f>calcs!L47</f>
        <v>0</v>
      </c>
      <c r="I19" s="409">
        <f>calcs!M47</f>
        <v>0</v>
      </c>
      <c r="J19" s="409">
        <f>calcs!N47</f>
        <v>0</v>
      </c>
      <c r="K19" s="409">
        <f>calcs!O47</f>
        <v>0</v>
      </c>
      <c r="L19" s="409">
        <f>calcs!P47</f>
        <v>0</v>
      </c>
      <c r="M19" s="409">
        <f>calcs!Q47</f>
        <v>0</v>
      </c>
      <c r="N19" s="409">
        <f>calcs!R47</f>
        <v>0</v>
      </c>
      <c r="O19" s="409">
        <f>calcs!S47</f>
        <v>0</v>
      </c>
      <c r="P19" s="409">
        <f>calcs!T47</f>
        <v>0</v>
      </c>
      <c r="Q19" s="409">
        <f>calcs!U47</f>
        <v>0</v>
      </c>
      <c r="R19" s="409">
        <f>calcs!V47</f>
        <v>0</v>
      </c>
      <c r="S19" s="409">
        <f>calcs!W47</f>
        <v>0</v>
      </c>
      <c r="T19" s="409">
        <f>calcs!X47</f>
        <v>0</v>
      </c>
      <c r="U19" s="409">
        <f>calcs!Y47</f>
        <v>0</v>
      </c>
      <c r="V19" s="409">
        <f>calcs!Z47</f>
        <v>0</v>
      </c>
      <c r="W19" s="409">
        <f>calcs!AA47</f>
        <v>0</v>
      </c>
      <c r="X19" s="409">
        <f>calcs!AB47</f>
        <v>0</v>
      </c>
      <c r="Y19" s="409">
        <f>calcs!AC47</f>
        <v>0</v>
      </c>
      <c r="Z19" s="409">
        <f>calcs!AD47</f>
        <v>0</v>
      </c>
      <c r="AA19" s="409">
        <f>calcs!AE47</f>
        <v>0</v>
      </c>
      <c r="AB19" s="409">
        <f>calcs!AF47</f>
        <v>0</v>
      </c>
      <c r="AC19" s="409">
        <f>calcs!AG47</f>
        <v>0</v>
      </c>
      <c r="AD19" s="409">
        <f>calcs!AH47</f>
        <v>0</v>
      </c>
      <c r="AE19" s="409">
        <f>calcs!AI47</f>
        <v>0</v>
      </c>
      <c r="AF19" s="409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calcs!F49</f>
        <v>0</v>
      </c>
      <c r="C21" s="409">
        <f>calcs!G49</f>
        <v>0</v>
      </c>
      <c r="D21" s="409">
        <f>calcs!H49</f>
        <v>0</v>
      </c>
      <c r="E21" s="409">
        <f>calcs!I49</f>
        <v>0</v>
      </c>
      <c r="F21" s="409">
        <f>calcs!J49</f>
        <v>0</v>
      </c>
      <c r="G21" s="409">
        <f>calcs!K49</f>
        <v>0</v>
      </c>
      <c r="H21" s="409">
        <f>calcs!L49</f>
        <v>0</v>
      </c>
      <c r="I21" s="409">
        <f>calcs!M49</f>
        <v>0</v>
      </c>
      <c r="J21" s="409">
        <f>calcs!N49</f>
        <v>0</v>
      </c>
      <c r="K21" s="409">
        <f>calcs!O49</f>
        <v>0</v>
      </c>
      <c r="L21" s="409">
        <f>calcs!P49</f>
        <v>0</v>
      </c>
      <c r="M21" s="409">
        <f>calcs!Q49</f>
        <v>0</v>
      </c>
      <c r="N21" s="409">
        <f>calcs!R49</f>
        <v>0</v>
      </c>
      <c r="O21" s="409">
        <f>calcs!S49</f>
        <v>0</v>
      </c>
      <c r="P21" s="409">
        <f>calcs!T49</f>
        <v>0</v>
      </c>
      <c r="Q21" s="409">
        <f>calcs!U49</f>
        <v>0</v>
      </c>
      <c r="R21" s="409">
        <f>calcs!V49</f>
        <v>0</v>
      </c>
      <c r="S21" s="409">
        <f>calcs!W49</f>
        <v>0</v>
      </c>
      <c r="T21" s="409">
        <f>calcs!X49</f>
        <v>0</v>
      </c>
      <c r="U21" s="409">
        <f>calcs!Y49</f>
        <v>0</v>
      </c>
      <c r="V21" s="409">
        <f>calcs!Z49</f>
        <v>0</v>
      </c>
      <c r="W21" s="409">
        <f>calcs!AA49</f>
        <v>0</v>
      </c>
      <c r="X21" s="409">
        <f>calcs!AB49</f>
        <v>0</v>
      </c>
      <c r="Y21" s="409">
        <f>calcs!AC49</f>
        <v>0</v>
      </c>
      <c r="Z21" s="409">
        <f>calcs!AD49</f>
        <v>0</v>
      </c>
      <c r="AA21" s="409">
        <f>calcs!AE49</f>
        <v>0</v>
      </c>
      <c r="AB21" s="409">
        <f>calcs!AF49</f>
        <v>0</v>
      </c>
      <c r="AC21" s="409">
        <f>calcs!AG49</f>
        <v>0</v>
      </c>
      <c r="AD21" s="409">
        <f>calcs!AH49</f>
        <v>0</v>
      </c>
      <c r="AE21" s="409">
        <f>calcs!AI49</f>
        <v>0</v>
      </c>
      <c r="AF21" s="409">
        <f>calcs!AJ49</f>
        <v>0</v>
      </c>
    </row>
    <row r="22" spans="1:33" s="408" customFormat="1" ht="14.1" customHeight="1" x14ac:dyDescent="0.2">
      <c r="A22" s="408" t="s">
        <v>72</v>
      </c>
      <c r="B22" s="409">
        <f>calcs!F50</f>
        <v>0</v>
      </c>
      <c r="C22" s="409">
        <f>calcs!G50</f>
        <v>0</v>
      </c>
      <c r="D22" s="409">
        <f>calcs!H50</f>
        <v>0</v>
      </c>
      <c r="E22" s="409">
        <f>calcs!I50</f>
        <v>0</v>
      </c>
      <c r="F22" s="409">
        <f>calcs!J50</f>
        <v>0</v>
      </c>
      <c r="G22" s="409">
        <f>calcs!K50</f>
        <v>0</v>
      </c>
      <c r="H22" s="409">
        <f>calcs!L50</f>
        <v>0</v>
      </c>
      <c r="I22" s="409">
        <f>calcs!M50</f>
        <v>0</v>
      </c>
      <c r="J22" s="409">
        <f>calcs!N50</f>
        <v>0</v>
      </c>
      <c r="K22" s="409">
        <f>calcs!O50</f>
        <v>0</v>
      </c>
      <c r="L22" s="409">
        <f>calcs!P50</f>
        <v>0</v>
      </c>
      <c r="M22" s="409">
        <f>calcs!Q50</f>
        <v>0</v>
      </c>
      <c r="N22" s="409">
        <f>calcs!R50</f>
        <v>0</v>
      </c>
      <c r="O22" s="409">
        <f>calcs!S50</f>
        <v>0</v>
      </c>
      <c r="P22" s="409">
        <f>calcs!T50</f>
        <v>0</v>
      </c>
      <c r="Q22" s="409">
        <f>calcs!U50</f>
        <v>0</v>
      </c>
      <c r="R22" s="409">
        <f>calcs!V50</f>
        <v>0</v>
      </c>
      <c r="S22" s="409">
        <f>calcs!W50</f>
        <v>0</v>
      </c>
      <c r="T22" s="409">
        <f>calcs!X50</f>
        <v>0</v>
      </c>
      <c r="U22" s="409">
        <f>calcs!Y50</f>
        <v>0</v>
      </c>
      <c r="V22" s="409">
        <f>calcs!Z50</f>
        <v>0</v>
      </c>
      <c r="W22" s="409">
        <f>calcs!AA50</f>
        <v>0</v>
      </c>
      <c r="X22" s="409">
        <f>calcs!AB50</f>
        <v>0</v>
      </c>
      <c r="Y22" s="409">
        <f>calcs!AC50</f>
        <v>0</v>
      </c>
      <c r="Z22" s="409">
        <f>calcs!AD50</f>
        <v>0</v>
      </c>
      <c r="AA22" s="409">
        <f>calcs!AE50</f>
        <v>0</v>
      </c>
      <c r="AB22" s="409">
        <f>calcs!AF50</f>
        <v>0</v>
      </c>
      <c r="AC22" s="409">
        <f>calcs!AG50</f>
        <v>0</v>
      </c>
      <c r="AD22" s="409">
        <f>calcs!AH50</f>
        <v>0</v>
      </c>
      <c r="AE22" s="409">
        <f>calcs!AI50</f>
        <v>0</v>
      </c>
      <c r="AF22" s="409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2" sqref="B2:B26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MAX(0,calcs!F56)</f>
        <v>12353617435254.113</v>
      </c>
      <c r="C2" s="3">
        <f>MAX(0,calcs!G56)</f>
        <v>11933755842027.393</v>
      </c>
      <c r="D2" s="3">
        <f>MAX(0,calcs!H56)</f>
        <v>11513894248800.73</v>
      </c>
      <c r="E2" s="3">
        <f>MAX(0,calcs!I56)</f>
        <v>11094032655574.029</v>
      </c>
      <c r="F2" s="3">
        <f>MAX(0,calcs!J56)</f>
        <v>10674171062347.332</v>
      </c>
      <c r="G2" s="3">
        <f>MAX(0,calcs!K56)</f>
        <v>10254309469120.637</v>
      </c>
      <c r="H2" s="3">
        <f>MAX(0,calcs!L56)</f>
        <v>9834447875893.9473</v>
      </c>
      <c r="I2" s="3">
        <f>MAX(0,calcs!M56)</f>
        <v>9414586282667.25</v>
      </c>
      <c r="J2" s="3">
        <f>MAX(0,calcs!N56)</f>
        <v>8994724689440.5391</v>
      </c>
      <c r="K2" s="3">
        <f>MAX(0,calcs!O56)</f>
        <v>8574863096213.8516</v>
      </c>
      <c r="L2" s="3">
        <f>MAX(0,calcs!P56)</f>
        <v>8155001502987.1553</v>
      </c>
      <c r="M2" s="3">
        <f>MAX(0,calcs!Q56)</f>
        <v>7735139909760.4561</v>
      </c>
      <c r="N2" s="3">
        <f>MAX(0,calcs!R56)</f>
        <v>7315278316533.7578</v>
      </c>
      <c r="O2" s="3">
        <f>MAX(0,calcs!S56)</f>
        <v>6895416723307.0586</v>
      </c>
      <c r="P2" s="3">
        <f>MAX(0,calcs!T56)</f>
        <v>6475555130080.3721</v>
      </c>
      <c r="Q2" s="3">
        <f>MAX(0,calcs!U56)</f>
        <v>6055693536853.6738</v>
      </c>
      <c r="R2" s="3">
        <f>MAX(0,calcs!V56)</f>
        <v>5635831943626.9756</v>
      </c>
      <c r="S2" s="3">
        <f>MAX(0,calcs!W56)</f>
        <v>5215970350400.2773</v>
      </c>
      <c r="T2" s="3">
        <f>MAX(0,calcs!X56)</f>
        <v>4796108757173.5791</v>
      </c>
      <c r="U2" s="3">
        <f>MAX(0,calcs!Y56)</f>
        <v>4376247163946.8804</v>
      </c>
      <c r="V2" s="3">
        <f>MAX(0,calcs!Z56)</f>
        <v>3956385570720.1816</v>
      </c>
      <c r="W2" s="3">
        <f>MAX(0,calcs!AA56)</f>
        <v>3536523977493.4834</v>
      </c>
      <c r="X2" s="3">
        <f>MAX(0,calcs!AB56)</f>
        <v>3116662384266.7847</v>
      </c>
      <c r="Y2" s="3">
        <f>MAX(0,calcs!AC56)</f>
        <v>2696800791040.0977</v>
      </c>
      <c r="Z2" s="3">
        <f>MAX(0,calcs!AD56)</f>
        <v>2279432087181.3081</v>
      </c>
      <c r="AA2" s="3">
        <f>MAX(0,calcs!AE56)</f>
        <v>1886949418897.0574</v>
      </c>
      <c r="AB2" s="3">
        <f>MAX(0,calcs!AF56)</f>
        <v>1462359907492.3115</v>
      </c>
      <c r="AC2" s="3">
        <f>MAX(0,calcs!AG56)</f>
        <v>1048721966064.4355</v>
      </c>
      <c r="AD2" s="3">
        <f>MAX(0,calcs!AH56)</f>
        <v>635084024636.55957</v>
      </c>
      <c r="AE2" s="3">
        <f>MAX(0,calcs!AI56)</f>
        <v>221446083208.68356</v>
      </c>
      <c r="AF2" s="3">
        <f>MAX(0,calcs!AJ56)</f>
        <v>0</v>
      </c>
      <c r="AG2" s="24"/>
    </row>
    <row r="3" spans="1:35" ht="14.1" customHeight="1" x14ac:dyDescent="0.2">
      <c r="A3" s="4" t="s">
        <v>53</v>
      </c>
      <c r="B3" s="194">
        <f>calcs!F57</f>
        <v>29815697.847747061</v>
      </c>
      <c r="C3" s="194">
        <f>calcs!G57</f>
        <v>29765685.647522122</v>
      </c>
      <c r="D3" s="194">
        <f>calcs!H57</f>
        <v>30247469.709816646</v>
      </c>
      <c r="E3" s="194">
        <f>calcs!I57</f>
        <v>30888796.146404468</v>
      </c>
      <c r="F3" s="194">
        <f>calcs!J57</f>
        <v>31514959.374163501</v>
      </c>
      <c r="G3" s="194">
        <f>calcs!K57</f>
        <v>32058507.41164656</v>
      </c>
      <c r="H3" s="194">
        <f>calcs!L57</f>
        <v>32354871.241453703</v>
      </c>
      <c r="I3" s="194">
        <f>calcs!M57</f>
        <v>32504044.676559832</v>
      </c>
      <c r="J3" s="194">
        <f>calcs!N57</f>
        <v>32538475.133491807</v>
      </c>
      <c r="K3" s="194">
        <f>calcs!O57</f>
        <v>32569521.294391077</v>
      </c>
      <c r="L3" s="194">
        <f>calcs!P57</f>
        <v>32656288.189125452</v>
      </c>
      <c r="M3" s="194">
        <f>calcs!Q57</f>
        <v>32777315.237445481</v>
      </c>
      <c r="N3" s="194">
        <f>calcs!R57</f>
        <v>32813390.827307306</v>
      </c>
      <c r="O3" s="194">
        <f>calcs!S57</f>
        <v>32894578.645973068</v>
      </c>
      <c r="P3" s="194">
        <f>calcs!T57</f>
        <v>33072146.039574929</v>
      </c>
      <c r="Q3" s="194">
        <f>calcs!U57</f>
        <v>33319743.916535079</v>
      </c>
      <c r="R3" s="194">
        <f>calcs!V57</f>
        <v>33496676.008914847</v>
      </c>
      <c r="S3" s="194">
        <f>calcs!W57</f>
        <v>33692991.220819131</v>
      </c>
      <c r="T3" s="194">
        <f>calcs!X57</f>
        <v>33964946.301839821</v>
      </c>
      <c r="U3" s="194">
        <f>calcs!Y57</f>
        <v>34182929.613269903</v>
      </c>
      <c r="V3" s="194">
        <f>calcs!Z57</f>
        <v>34337821.905562319</v>
      </c>
      <c r="W3" s="194">
        <f>calcs!AA57</f>
        <v>34595212.198965244</v>
      </c>
      <c r="X3" s="194">
        <f>calcs!AB57</f>
        <v>35023288.61697109</v>
      </c>
      <c r="Y3" s="194">
        <f>calcs!AC57</f>
        <v>35464871.377320886</v>
      </c>
      <c r="Z3" s="194">
        <f>calcs!AD57</f>
        <v>35789860.379636616</v>
      </c>
      <c r="AA3" s="194">
        <f>calcs!AE57</f>
        <v>36096371.820142627</v>
      </c>
      <c r="AB3" s="194">
        <f>calcs!AF57</f>
        <v>36524588.180113435</v>
      </c>
      <c r="AC3" s="194">
        <f>calcs!AG57</f>
        <v>36901477.280615389</v>
      </c>
      <c r="AD3" s="194">
        <f>calcs!AH57</f>
        <v>37278366.381117463</v>
      </c>
      <c r="AE3" s="194">
        <f>calcs!AI57</f>
        <v>37655255.481619537</v>
      </c>
      <c r="AF3" s="194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240189930116016.97</v>
      </c>
      <c r="C4" s="3">
        <f>calcs!G58</f>
        <v>220126380833966.38</v>
      </c>
      <c r="D4" s="3">
        <f>calcs!H58</f>
        <v>229682733776384.63</v>
      </c>
      <c r="E4" s="3">
        <f>calcs!I58</f>
        <v>240315440838141.19</v>
      </c>
      <c r="F4" s="3">
        <f>calcs!J58</f>
        <v>245567327680568.22</v>
      </c>
      <c r="G4" s="3">
        <f>calcs!K58</f>
        <v>253855342832056.38</v>
      </c>
      <c r="H4" s="3">
        <f>calcs!L58</f>
        <v>256086411913348.47</v>
      </c>
      <c r="I4" s="3">
        <f>calcs!M58</f>
        <v>256081546749591.22</v>
      </c>
      <c r="J4" s="3">
        <f>calcs!N58</f>
        <v>258524003066751.28</v>
      </c>
      <c r="K4" s="3">
        <f>calcs!O58</f>
        <v>256148903303508.78</v>
      </c>
      <c r="L4" s="3">
        <f>calcs!P58</f>
        <v>252666089487145.28</v>
      </c>
      <c r="M4" s="3">
        <f>calcs!Q58</f>
        <v>252375293647720.72</v>
      </c>
      <c r="N4" s="3">
        <f>calcs!R58</f>
        <v>250470677694555.19</v>
      </c>
      <c r="O4" s="3">
        <f>calcs!S58</f>
        <v>252669286895836.19</v>
      </c>
      <c r="P4" s="3">
        <f>calcs!T58</f>
        <v>255062387543154.69</v>
      </c>
      <c r="Q4" s="3">
        <f>calcs!U58</f>
        <v>254376189966756.66</v>
      </c>
      <c r="R4" s="3">
        <f>calcs!V58</f>
        <v>252806417661484.41</v>
      </c>
      <c r="S4" s="3">
        <f>calcs!W58</f>
        <v>253897192039533.34</v>
      </c>
      <c r="T4" s="3">
        <f>calcs!X58</f>
        <v>255628183724595</v>
      </c>
      <c r="U4" s="3">
        <f>calcs!Y58</f>
        <v>256562570716983.66</v>
      </c>
      <c r="V4" s="3">
        <f>calcs!Z58</f>
        <v>254413353136532.88</v>
      </c>
      <c r="W4" s="3">
        <f>calcs!AA58</f>
        <v>251625512672984.81</v>
      </c>
      <c r="X4" s="3">
        <f>calcs!AB58</f>
        <v>250268380232572.34</v>
      </c>
      <c r="Y4" s="3">
        <f>calcs!AC58</f>
        <v>250372364185750.81</v>
      </c>
      <c r="Z4" s="3">
        <f>calcs!AD58</f>
        <v>251742033438539.28</v>
      </c>
      <c r="AA4" s="3">
        <f>calcs!AE58</f>
        <v>252703024344934.31</v>
      </c>
      <c r="AB4" s="3">
        <f>calcs!AF58</f>
        <v>252430865939916.09</v>
      </c>
      <c r="AC4" s="3">
        <f>calcs!AG58</f>
        <v>252793733594902.78</v>
      </c>
      <c r="AD4" s="3">
        <f>calcs!AH58</f>
        <v>253156601249889.34</v>
      </c>
      <c r="AE4" s="3">
        <f>calcs!AI58</f>
        <v>253519468904875.91</v>
      </c>
      <c r="AF4" s="3">
        <f>calcs!AJ58</f>
        <v>253882336559862.56</v>
      </c>
    </row>
    <row r="5" spans="1:35" ht="14.1" customHeight="1" x14ac:dyDescent="0.2">
      <c r="A5" s="4" t="s">
        <v>55</v>
      </c>
      <c r="B5" s="3">
        <f>calcs!F59</f>
        <v>5642726931266.4316</v>
      </c>
      <c r="C5" s="3">
        <f>calcs!G59</f>
        <v>5633261944381.2598</v>
      </c>
      <c r="D5" s="3">
        <f>calcs!H59</f>
        <v>5724441292832.085</v>
      </c>
      <c r="E5" s="3">
        <f>calcs!I59</f>
        <v>5845814603426.6143</v>
      </c>
      <c r="F5" s="3">
        <f>calcs!J59</f>
        <v>5964318222784.6836</v>
      </c>
      <c r="G5" s="3">
        <f>calcs!K59</f>
        <v>6067186623356.915</v>
      </c>
      <c r="H5" s="3">
        <f>calcs!L59</f>
        <v>6123274532901.9326</v>
      </c>
      <c r="I5" s="3">
        <f>calcs!M59</f>
        <v>6151506136401.5801</v>
      </c>
      <c r="J5" s="3">
        <f>calcs!N59</f>
        <v>6158022222913.3887</v>
      </c>
      <c r="K5" s="3">
        <f>calcs!O59</f>
        <v>6163897819356.3535</v>
      </c>
      <c r="L5" s="3">
        <f>calcs!P59</f>
        <v>6180318762986.791</v>
      </c>
      <c r="M5" s="3">
        <f>calcs!Q59</f>
        <v>6203223562614.6396</v>
      </c>
      <c r="N5" s="3">
        <f>calcs!R59</f>
        <v>6210050996388.4238</v>
      </c>
      <c r="O5" s="3">
        <f>calcs!S59</f>
        <v>6225416080017.0361</v>
      </c>
      <c r="P5" s="3">
        <f>calcs!T59</f>
        <v>6259021341215.6338</v>
      </c>
      <c r="Q5" s="3">
        <f>calcs!U59</f>
        <v>6305880120627.1309</v>
      </c>
      <c r="R5" s="3">
        <f>calcs!V59</f>
        <v>6339365148808.4209</v>
      </c>
      <c r="S5" s="3">
        <f>calcs!W59</f>
        <v>6376518501343.9297</v>
      </c>
      <c r="T5" s="3">
        <f>calcs!X59</f>
        <v>6427986968310.7754</v>
      </c>
      <c r="U5" s="3">
        <f>calcs!Y59</f>
        <v>6469241085797.9521</v>
      </c>
      <c r="V5" s="3">
        <f>calcs!Z59</f>
        <v>6498555003373.4238</v>
      </c>
      <c r="W5" s="3">
        <f>calcs!AA59</f>
        <v>6547267032447.7656</v>
      </c>
      <c r="X5" s="3">
        <f>calcs!AB59</f>
        <v>6628282018072.333</v>
      </c>
      <c r="Y5" s="3">
        <f>calcs!AC59</f>
        <v>6711853127054.3438</v>
      </c>
      <c r="Z5" s="3">
        <f>calcs!AD59</f>
        <v>6773358452373.1318</v>
      </c>
      <c r="AA5" s="3">
        <f>calcs!AE59</f>
        <v>6831366833358.0898</v>
      </c>
      <c r="AB5" s="3">
        <f>calcs!AF59</f>
        <v>6912408303497.5781</v>
      </c>
      <c r="AC5" s="3">
        <f>calcs!AG59</f>
        <v>6983735907109.708</v>
      </c>
      <c r="AD5" s="3">
        <f>calcs!AH59</f>
        <v>7055063510721.8613</v>
      </c>
      <c r="AE5" s="3">
        <f>calcs!AI59</f>
        <v>7126391114334.0146</v>
      </c>
      <c r="AF5" s="3">
        <f>calcs!AJ59</f>
        <v>7197718717946.1455</v>
      </c>
    </row>
    <row r="6" spans="1:35" ht="14.1" customHeight="1" x14ac:dyDescent="0.2">
      <c r="A6" s="4" t="s">
        <v>56</v>
      </c>
      <c r="B6" s="3">
        <f>calcs!F60</f>
        <v>59764792417124.469</v>
      </c>
      <c r="C6" s="3">
        <f>calcs!G60</f>
        <v>59664544259927.867</v>
      </c>
      <c r="D6" s="3">
        <f>calcs!H60</f>
        <v>60630267907247.656</v>
      </c>
      <c r="E6" s="3">
        <f>calcs!I60</f>
        <v>61915790102636.469</v>
      </c>
      <c r="F6" s="3">
        <f>calcs!J60</f>
        <v>63170918039515.633</v>
      </c>
      <c r="G6" s="3">
        <f>calcs!K60</f>
        <v>64260445971908.641</v>
      </c>
      <c r="H6" s="3">
        <f>calcs!L60</f>
        <v>64854499576114.523</v>
      </c>
      <c r="I6" s="3">
        <f>calcs!M60</f>
        <v>65153513854726.852</v>
      </c>
      <c r="J6" s="3">
        <f>calcs!N60</f>
        <v>65222528811944.156</v>
      </c>
      <c r="K6" s="3">
        <f>calcs!O60</f>
        <v>65284760035609.234</v>
      </c>
      <c r="L6" s="3">
        <f>calcs!P60</f>
        <v>65458682023917.484</v>
      </c>
      <c r="M6" s="3">
        <f>calcs!Q60</f>
        <v>65701277600805.867</v>
      </c>
      <c r="N6" s="3">
        <f>calcs!R60</f>
        <v>65773590184278.742</v>
      </c>
      <c r="O6" s="3">
        <f>calcs!S60</f>
        <v>65936329059422.164</v>
      </c>
      <c r="P6" s="3">
        <f>calcs!T60</f>
        <v>66292258290824.234</v>
      </c>
      <c r="Q6" s="3">
        <f>calcs!U60</f>
        <v>66788561808354.094</v>
      </c>
      <c r="R6" s="3">
        <f>calcs!V60</f>
        <v>67143217594946.828</v>
      </c>
      <c r="S6" s="3">
        <f>calcs!W60</f>
        <v>67536726341503.633</v>
      </c>
      <c r="T6" s="3">
        <f>calcs!X60</f>
        <v>68081853242338.93</v>
      </c>
      <c r="U6" s="3">
        <f>calcs!Y60</f>
        <v>68518795131961.695</v>
      </c>
      <c r="V6" s="3">
        <f>calcs!Z60</f>
        <v>68829272711360.977</v>
      </c>
      <c r="W6" s="3">
        <f>calcs!AA60</f>
        <v>69345204873471.039</v>
      </c>
      <c r="X6" s="3">
        <f>calcs!AB60</f>
        <v>70203272941890.203</v>
      </c>
      <c r="Y6" s="3">
        <f>calcs!AC60</f>
        <v>71088414122957.031</v>
      </c>
      <c r="Z6" s="3">
        <f>calcs!AD60</f>
        <v>71739846142439.859</v>
      </c>
      <c r="AA6" s="3">
        <f>calcs!AE60</f>
        <v>72354240368892.609</v>
      </c>
      <c r="AB6" s="3">
        <f>calcs!AF60</f>
        <v>73212588947348.109</v>
      </c>
      <c r="AC6" s="3">
        <f>calcs!AG60</f>
        <v>73968053366487.234</v>
      </c>
      <c r="AD6" s="3">
        <f>calcs!AH60</f>
        <v>74723517785626.609</v>
      </c>
      <c r="AE6" s="3">
        <f>calcs!AI60</f>
        <v>75478982204765.969</v>
      </c>
      <c r="AF6" s="3">
        <f>calcs!AJ60</f>
        <v>76234446623905.109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7255680996612.1611</v>
      </c>
      <c r="C8" s="3">
        <f>calcs!G62</f>
        <v>7243510475813.8936</v>
      </c>
      <c r="D8" s="3">
        <f>calcs!H62</f>
        <v>7360753127088.1152</v>
      </c>
      <c r="E8" s="3">
        <f>calcs!I62</f>
        <v>7516820580626.75</v>
      </c>
      <c r="F8" s="3">
        <f>calcs!J62</f>
        <v>7669198051569.3555</v>
      </c>
      <c r="G8" s="3">
        <f>calcs!K62</f>
        <v>7801471030268.3818</v>
      </c>
      <c r="H8" s="3">
        <f>calcs!L62</f>
        <v>7873591475645.6943</v>
      </c>
      <c r="I8" s="3">
        <f>calcs!M62</f>
        <v>7909892985804.0645</v>
      </c>
      <c r="J8" s="3">
        <f>calcs!N62</f>
        <v>7918271673210.332</v>
      </c>
      <c r="K8" s="3">
        <f>calcs!O62</f>
        <v>7925826788666.791</v>
      </c>
      <c r="L8" s="3">
        <f>calcs!P62</f>
        <v>7946941602496.54</v>
      </c>
      <c r="M8" s="3">
        <f>calcs!Q62</f>
        <v>7976393660236.5898</v>
      </c>
      <c r="N8" s="3">
        <f>calcs!R62</f>
        <v>7985172692447.6963</v>
      </c>
      <c r="O8" s="3">
        <f>calcs!S62</f>
        <v>8004929832329.4346</v>
      </c>
      <c r="P8" s="3">
        <f>calcs!T62</f>
        <v>8048141041738.4512</v>
      </c>
      <c r="Q8" s="3">
        <f>calcs!U62</f>
        <v>8108394241909.5498</v>
      </c>
      <c r="R8" s="3">
        <f>calcs!V62</f>
        <v>8151450850107.2236</v>
      </c>
      <c r="S8" s="3">
        <f>calcs!W62</f>
        <v>8199224360545.7002</v>
      </c>
      <c r="T8" s="3">
        <f>calcs!X62</f>
        <v>8265404911588.6484</v>
      </c>
      <c r="U8" s="3">
        <f>calcs!Y62</f>
        <v>8318451376521.2588</v>
      </c>
      <c r="V8" s="3">
        <f>calcs!Z62</f>
        <v>8356144576507.6113</v>
      </c>
      <c r="W8" s="3">
        <f>calcs!AA62</f>
        <v>8418780771376.9238</v>
      </c>
      <c r="X8" s="3">
        <f>calcs!AB62</f>
        <v>8522953611706.9893</v>
      </c>
      <c r="Y8" s="3">
        <f>calcs!AC62</f>
        <v>8630413234455.4697</v>
      </c>
      <c r="Z8" s="3">
        <f>calcs!AD62</f>
        <v>8709499645253.2754</v>
      </c>
      <c r="AA8" s="3">
        <f>calcs!AE62</f>
        <v>8784089522219.4355</v>
      </c>
      <c r="AB8" s="3">
        <f>calcs!AF62</f>
        <v>8888296417571.8262</v>
      </c>
      <c r="AC8" s="3">
        <f>calcs!AG62</f>
        <v>8980012771094.9375</v>
      </c>
      <c r="AD8" s="3">
        <f>calcs!AH62</f>
        <v>9071729124618.0801</v>
      </c>
      <c r="AE8" s="3">
        <f>calcs!AI62</f>
        <v>9163445478141.2207</v>
      </c>
      <c r="AF8" s="3">
        <f>calcs!AJ62</f>
        <v>9255161831664.334</v>
      </c>
    </row>
    <row r="9" spans="1:35" ht="14.1" customHeight="1" x14ac:dyDescent="0.2">
      <c r="A9" s="4" t="s">
        <v>59</v>
      </c>
      <c r="B9" s="3">
        <f>calcs!F63</f>
        <v>12535429705018.932</v>
      </c>
      <c r="C9" s="3">
        <f>calcs!G63</f>
        <v>12514403049077.004</v>
      </c>
      <c r="D9" s="3">
        <f>calcs!H63</f>
        <v>12716959778647.154</v>
      </c>
      <c r="E9" s="3">
        <f>calcs!I63</f>
        <v>12986592993501.604</v>
      </c>
      <c r="F9" s="3">
        <f>calcs!J63</f>
        <v>13249851132402.896</v>
      </c>
      <c r="G9" s="3">
        <f>calcs!K63</f>
        <v>13478375322913.658</v>
      </c>
      <c r="H9" s="3">
        <f>calcs!L63</f>
        <v>13602975725514.611</v>
      </c>
      <c r="I9" s="3">
        <f>calcs!M63</f>
        <v>13665692792181.234</v>
      </c>
      <c r="J9" s="3">
        <f>calcs!N63</f>
        <v>13680168407502.613</v>
      </c>
      <c r="K9" s="3">
        <f>calcs!O63</f>
        <v>13693221161442.865</v>
      </c>
      <c r="L9" s="3">
        <f>calcs!P63</f>
        <v>13729700613147.119</v>
      </c>
      <c r="M9" s="3">
        <f>calcs!Q63</f>
        <v>13780584079446.275</v>
      </c>
      <c r="N9" s="3">
        <f>calcs!R63</f>
        <v>13795751358880.393</v>
      </c>
      <c r="O9" s="3">
        <f>calcs!S63</f>
        <v>13829885196665.625</v>
      </c>
      <c r="P9" s="3">
        <f>calcs!T63</f>
        <v>13904539950405.281</v>
      </c>
      <c r="Q9" s="3">
        <f>calcs!U63</f>
        <v>14008637657512.291</v>
      </c>
      <c r="R9" s="3">
        <f>calcs!V63</f>
        <v>14083025311221.229</v>
      </c>
      <c r="S9" s="3">
        <f>calcs!W63</f>
        <v>14165562220181.686</v>
      </c>
      <c r="T9" s="3">
        <f>calcs!X63</f>
        <v>14279900439547.402</v>
      </c>
      <c r="U9" s="3">
        <f>calcs!Y63</f>
        <v>14371547279116.695</v>
      </c>
      <c r="V9" s="3">
        <f>calcs!Z63</f>
        <v>14436668727951.996</v>
      </c>
      <c r="W9" s="3">
        <f>calcs!AA63</f>
        <v>14544883465912.602</v>
      </c>
      <c r="X9" s="3">
        <f>calcs!AB63</f>
        <v>14724859862027.514</v>
      </c>
      <c r="Y9" s="3">
        <f>calcs!AC63</f>
        <v>14910514736838.078</v>
      </c>
      <c r="Z9" s="3">
        <f>calcs!AD63</f>
        <v>15047150035942.467</v>
      </c>
      <c r="AA9" s="3">
        <f>calcs!AE63</f>
        <v>15176016803907.031</v>
      </c>
      <c r="AB9" s="3">
        <f>calcs!AF63</f>
        <v>15356052035896.707</v>
      </c>
      <c r="AC9" s="3">
        <f>calcs!AG63</f>
        <v>15514507720887.057</v>
      </c>
      <c r="AD9" s="3">
        <f>calcs!AH63</f>
        <v>15672963405877.457</v>
      </c>
      <c r="AE9" s="3">
        <f>calcs!AI63</f>
        <v>15831419090867.855</v>
      </c>
      <c r="AF9" s="3">
        <f>calcs!AJ63</f>
        <v>15989874775858.205</v>
      </c>
      <c r="AG9" s="24"/>
    </row>
    <row r="10" spans="1:35" ht="14.1" customHeight="1" x14ac:dyDescent="0.2">
      <c r="A10" s="4" t="s">
        <v>60</v>
      </c>
      <c r="B10" s="3">
        <f>calcs!F64</f>
        <v>127517509627369.39</v>
      </c>
      <c r="C10" s="3">
        <f>calcs!G64</f>
        <v>136318354277446.33</v>
      </c>
      <c r="D10" s="3">
        <f>calcs!H64</f>
        <v>127548303437028.83</v>
      </c>
      <c r="E10" s="3">
        <f>calcs!I64</f>
        <v>129986693795246.13</v>
      </c>
      <c r="F10" s="3">
        <f>calcs!J64</f>
        <v>128840494519106.53</v>
      </c>
      <c r="G10" s="3">
        <f>calcs!K64</f>
        <v>127521483734329.27</v>
      </c>
      <c r="H10" s="3">
        <f>calcs!L64</f>
        <v>124692260211011</v>
      </c>
      <c r="I10" s="3">
        <f>calcs!M64</f>
        <v>123900058795101.56</v>
      </c>
      <c r="J10" s="3">
        <f>calcs!N64</f>
        <v>118914471957966.28</v>
      </c>
      <c r="K10" s="3">
        <f>calcs!O64</f>
        <v>116251265288667.63</v>
      </c>
      <c r="L10" s="3">
        <f>calcs!P64</f>
        <v>113638639760958.09</v>
      </c>
      <c r="M10" s="3">
        <f>calcs!Q64</f>
        <v>111698689006429.88</v>
      </c>
      <c r="N10" s="3">
        <f>calcs!R64</f>
        <v>108731880540026.38</v>
      </c>
      <c r="O10" s="3">
        <f>calcs!S64</f>
        <v>108073752961318.61</v>
      </c>
      <c r="P10" s="3">
        <f>calcs!T64</f>
        <v>104610604250463.63</v>
      </c>
      <c r="Q10" s="3">
        <f>calcs!U64</f>
        <v>102562087162426.27</v>
      </c>
      <c r="R10" s="3">
        <f>calcs!V64</f>
        <v>102919018388414.95</v>
      </c>
      <c r="S10" s="3">
        <f>calcs!W64</f>
        <v>100122000014831.2</v>
      </c>
      <c r="T10" s="3">
        <f>calcs!X64</f>
        <v>98805041860887.188</v>
      </c>
      <c r="U10" s="3">
        <f>calcs!Y64</f>
        <v>98528619595696.313</v>
      </c>
      <c r="V10" s="3">
        <f>calcs!Z64</f>
        <v>98198795131220.406</v>
      </c>
      <c r="W10" s="3">
        <f>calcs!AA64</f>
        <v>96802012728551.688</v>
      </c>
      <c r="X10" s="3">
        <f>calcs!AB64</f>
        <v>96149582242996.031</v>
      </c>
      <c r="Y10" s="3">
        <f>calcs!AC64</f>
        <v>95703535395696.438</v>
      </c>
      <c r="Z10" s="3">
        <f>calcs!AD64</f>
        <v>95392914264057.953</v>
      </c>
      <c r="AA10" s="3">
        <f>calcs!AE64</f>
        <v>94687922269610.109</v>
      </c>
      <c r="AB10" s="3">
        <f>calcs!AF64</f>
        <v>94251738711136.031</v>
      </c>
      <c r="AC10" s="3">
        <f>calcs!AG64</f>
        <v>93753253821453.906</v>
      </c>
      <c r="AD10" s="3">
        <f>calcs!AH64</f>
        <v>93254768931771.781</v>
      </c>
      <c r="AE10" s="3">
        <f>calcs!AI64</f>
        <v>92756284042089.656</v>
      </c>
      <c r="AF10" s="3">
        <f>calcs!AJ64</f>
        <v>92257799152407.547</v>
      </c>
    </row>
    <row r="11" spans="1:35" ht="14.1" customHeight="1" x14ac:dyDescent="0.2">
      <c r="A11" s="4" t="s">
        <v>61</v>
      </c>
      <c r="B11" s="3">
        <f>calcs!F65</f>
        <v>136588547217853.58</v>
      </c>
      <c r="C11" s="3">
        <f>calcs!G65</f>
        <v>136359436572623.14</v>
      </c>
      <c r="D11" s="3">
        <f>calcs!H65</f>
        <v>138566535178114.84</v>
      </c>
      <c r="E11" s="3">
        <f>calcs!I65</f>
        <v>141504512572212.72</v>
      </c>
      <c r="F11" s="3">
        <f>calcs!J65</f>
        <v>144373025864693.34</v>
      </c>
      <c r="G11" s="3">
        <f>calcs!K65</f>
        <v>146863071114079.88</v>
      </c>
      <c r="H11" s="3">
        <f>calcs!L65</f>
        <v>148220742001676.94</v>
      </c>
      <c r="I11" s="3">
        <f>calcs!M65</f>
        <v>148904119693813.78</v>
      </c>
      <c r="J11" s="3">
        <f>calcs!N65</f>
        <v>149061848891245.28</v>
      </c>
      <c r="K11" s="3">
        <f>calcs!O65</f>
        <v>149204074306715.25</v>
      </c>
      <c r="L11" s="3">
        <f>calcs!P65</f>
        <v>149601561702747.09</v>
      </c>
      <c r="M11" s="3">
        <f>calcs!Q65</f>
        <v>150155998120385.63</v>
      </c>
      <c r="N11" s="3">
        <f>calcs!R65</f>
        <v>150321263828215.63</v>
      </c>
      <c r="O11" s="3">
        <f>calcs!S65</f>
        <v>150693192946224.91</v>
      </c>
      <c r="P11" s="3">
        <f>calcs!T65</f>
        <v>151506646062405.16</v>
      </c>
      <c r="Q11" s="3">
        <f>calcs!U65</f>
        <v>152640915482524.31</v>
      </c>
      <c r="R11" s="3">
        <f>calcs!V65</f>
        <v>153451458223391.03</v>
      </c>
      <c r="S11" s="3">
        <f>calcs!W65</f>
        <v>154350796878072.13</v>
      </c>
      <c r="T11" s="3">
        <f>calcs!X65</f>
        <v>155596648966284.69</v>
      </c>
      <c r="U11" s="3">
        <f>calcs!Y65</f>
        <v>156595251245460.28</v>
      </c>
      <c r="V11" s="3">
        <f>calcs!Z65</f>
        <v>157304827566212.53</v>
      </c>
      <c r="W11" s="3">
        <f>calcs!AA65</f>
        <v>158483956977283.44</v>
      </c>
      <c r="X11" s="3">
        <f>calcs!AB65</f>
        <v>160445015756863.88</v>
      </c>
      <c r="Y11" s="3">
        <f>calcs!AC65</f>
        <v>162467948375131.78</v>
      </c>
      <c r="Z11" s="3">
        <f>calcs!AD65</f>
        <v>163956753900152.88</v>
      </c>
      <c r="AA11" s="3">
        <f>calcs!AE65</f>
        <v>165360911957366.69</v>
      </c>
      <c r="AB11" s="3">
        <f>calcs!AF65</f>
        <v>167322611824396.66</v>
      </c>
      <c r="AC11" s="3">
        <f>calcs!AG65</f>
        <v>169049176634741.88</v>
      </c>
      <c r="AD11" s="3">
        <f>calcs!AH65</f>
        <v>170775741445087.63</v>
      </c>
      <c r="AE11" s="3">
        <f>calcs!AI65</f>
        <v>172502306255433.38</v>
      </c>
      <c r="AF11" s="3">
        <f>calcs!AJ65</f>
        <v>174228871065778.59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08" customFormat="1" ht="14.1" customHeight="1" x14ac:dyDescent="0.2">
      <c r="A15" s="408" t="s">
        <v>65</v>
      </c>
      <c r="B15" s="409">
        <f>calcs!$F$70*'BIFUbC-natural-gas RMI'!B15/SUM('BIFUbC-natural-gas RMI'!B$15:B$16)</f>
        <v>0</v>
      </c>
      <c r="C15" s="409">
        <f>calcs!$F$70*'BIFUbC-natural-gas RMI'!C15/SUM('BIFUbC-natural-gas RMI'!C$15:C$16)</f>
        <v>0</v>
      </c>
      <c r="D15" s="409">
        <f>calcs!$F$70*'BIFUbC-natural-gas RMI'!D15/SUM('BIFUbC-natural-gas RMI'!D$15:D$16)</f>
        <v>0</v>
      </c>
      <c r="E15" s="409">
        <f>calcs!$F$70*'BIFUbC-natural-gas RMI'!E15/SUM('BIFUbC-natural-gas RMI'!E$15:E$16)</f>
        <v>0</v>
      </c>
      <c r="F15" s="409">
        <f>calcs!$F$70*'BIFUbC-natural-gas RMI'!F15/SUM('BIFUbC-natural-gas RMI'!F$15:F$16)</f>
        <v>0</v>
      </c>
      <c r="G15" s="409">
        <f>calcs!$F$70*'BIFUbC-natural-gas RMI'!G15/SUM('BIFUbC-natural-gas RMI'!G$15:G$16)</f>
        <v>0</v>
      </c>
      <c r="H15" s="409">
        <f>calcs!$F$70*'BIFUbC-natural-gas RMI'!H15/SUM('BIFUbC-natural-gas RMI'!H$15:H$16)</f>
        <v>0</v>
      </c>
      <c r="I15" s="409">
        <f>calcs!$F$70*'BIFUbC-natural-gas RMI'!I15/SUM('BIFUbC-natural-gas RMI'!I$15:I$16)</f>
        <v>0</v>
      </c>
      <c r="J15" s="409">
        <f>calcs!$F$70*'BIFUbC-natural-gas RMI'!J15/SUM('BIFUbC-natural-gas RMI'!J$15:J$16)</f>
        <v>0</v>
      </c>
      <c r="K15" s="409">
        <f>calcs!$F$70*'BIFUbC-natural-gas RMI'!K15/SUM('BIFUbC-natural-gas RMI'!K$15:K$16)</f>
        <v>0</v>
      </c>
      <c r="L15" s="409">
        <f>calcs!$F$70*'BIFUbC-natural-gas RMI'!L15/SUM('BIFUbC-natural-gas RMI'!L$15:L$16)</f>
        <v>0</v>
      </c>
      <c r="M15" s="409">
        <f>calcs!$F$70*'BIFUbC-natural-gas RMI'!M15/SUM('BIFUbC-natural-gas RMI'!M$15:M$16)</f>
        <v>0</v>
      </c>
      <c r="N15" s="409">
        <f>calcs!$F$70*'BIFUbC-natural-gas RMI'!N15/SUM('BIFUbC-natural-gas RMI'!N$15:N$16)</f>
        <v>0</v>
      </c>
      <c r="O15" s="409">
        <f>calcs!$F$70*'BIFUbC-natural-gas RMI'!O15/SUM('BIFUbC-natural-gas RMI'!O$15:O$16)</f>
        <v>0</v>
      </c>
      <c r="P15" s="409">
        <f>calcs!$F$70*'BIFUbC-natural-gas RMI'!P15/SUM('BIFUbC-natural-gas RMI'!P$15:P$16)</f>
        <v>0</v>
      </c>
      <c r="Q15" s="409">
        <f>calcs!$F$70*'BIFUbC-natural-gas RMI'!Q15/SUM('BIFUbC-natural-gas RMI'!Q$15:Q$16)</f>
        <v>0</v>
      </c>
      <c r="R15" s="409">
        <f>calcs!$F$70*'BIFUbC-natural-gas RMI'!R15/SUM('BIFUbC-natural-gas RMI'!R$15:R$16)</f>
        <v>0</v>
      </c>
      <c r="S15" s="409">
        <f>calcs!$F$70*'BIFUbC-natural-gas RMI'!S15/SUM('BIFUbC-natural-gas RMI'!S$15:S$16)</f>
        <v>0</v>
      </c>
      <c r="T15" s="409">
        <f>calcs!$F$70*'BIFUbC-natural-gas RMI'!T15/SUM('BIFUbC-natural-gas RMI'!T$15:T$16)</f>
        <v>0</v>
      </c>
      <c r="U15" s="409">
        <f>calcs!$F$70*'BIFUbC-natural-gas RMI'!U15/SUM('BIFUbC-natural-gas RMI'!U$15:U$16)</f>
        <v>0</v>
      </c>
      <c r="V15" s="409">
        <f>calcs!$F$70*'BIFUbC-natural-gas RMI'!V15/SUM('BIFUbC-natural-gas RMI'!V$15:V$16)</f>
        <v>0</v>
      </c>
      <c r="W15" s="409">
        <f>calcs!$F$70*'BIFUbC-natural-gas RMI'!W15/SUM('BIFUbC-natural-gas RMI'!W$15:W$16)</f>
        <v>0</v>
      </c>
      <c r="X15" s="409">
        <f>calcs!$F$70*'BIFUbC-natural-gas RMI'!X15/SUM('BIFUbC-natural-gas RMI'!X$15:X$16)</f>
        <v>0</v>
      </c>
      <c r="Y15" s="409">
        <f>calcs!$F$70*'BIFUbC-natural-gas RMI'!Y15/SUM('BIFUbC-natural-gas RMI'!Y$15:Y$16)</f>
        <v>0</v>
      </c>
      <c r="Z15" s="409">
        <f>calcs!$F$70*'BIFUbC-natural-gas RMI'!Z15/SUM('BIFUbC-natural-gas RMI'!Z$15:Z$16)</f>
        <v>0</v>
      </c>
      <c r="AA15" s="409">
        <f>calcs!$F$70*'BIFUbC-natural-gas RMI'!AA15/SUM('BIFUbC-natural-gas RMI'!AA$15:AA$16)</f>
        <v>0</v>
      </c>
      <c r="AB15" s="409">
        <f>calcs!$F$70*'BIFUbC-natural-gas RMI'!AB15/SUM('BIFUbC-natural-gas RMI'!AB$15:AB$16)</f>
        <v>0</v>
      </c>
      <c r="AC15" s="409">
        <f>calcs!$F$70*'BIFUbC-natural-gas RMI'!AC15/SUM('BIFUbC-natural-gas RMI'!AC$15:AC$16)</f>
        <v>0</v>
      </c>
      <c r="AD15" s="409">
        <f>calcs!$F$70*'BIFUbC-natural-gas RMI'!AD15/SUM('BIFUbC-natural-gas RMI'!AD$15:AD$16)</f>
        <v>0</v>
      </c>
      <c r="AE15" s="409">
        <f>calcs!$F$70*'BIFUbC-natural-gas RMI'!AE15/SUM('BIFUbC-natural-gas RMI'!AE$15:AE$16)</f>
        <v>0</v>
      </c>
      <c r="AF15" s="409">
        <f>calcs!$F$70*'BIFUbC-natural-gas RMI'!AF15/SUM('BIFUbC-natural-gas RMI'!AF$15:AF$16)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calcs!$F$70*'BIFUbC-natural-gas RMI'!B16/SUM('BIFUbC-natural-gas RMI'!B$15:B$16)</f>
        <v>0</v>
      </c>
      <c r="C16" s="409">
        <f>calcs!$F$70*'BIFUbC-natural-gas RMI'!C16/SUM('BIFUbC-natural-gas RMI'!C$15:C$16)</f>
        <v>0</v>
      </c>
      <c r="D16" s="409">
        <f>calcs!$F$70*'BIFUbC-natural-gas RMI'!D16/SUM('BIFUbC-natural-gas RMI'!D$15:D$16)</f>
        <v>0</v>
      </c>
      <c r="E16" s="409">
        <f>calcs!$F$70*'BIFUbC-natural-gas RMI'!E16/SUM('BIFUbC-natural-gas RMI'!E$15:E$16)</f>
        <v>0</v>
      </c>
      <c r="F16" s="409">
        <f>calcs!$F$70*'BIFUbC-natural-gas RMI'!F16/SUM('BIFUbC-natural-gas RMI'!F$15:F$16)</f>
        <v>0</v>
      </c>
      <c r="G16" s="409">
        <f>calcs!$F$70*'BIFUbC-natural-gas RMI'!G16/SUM('BIFUbC-natural-gas RMI'!G$15:G$16)</f>
        <v>0</v>
      </c>
      <c r="H16" s="409">
        <f>calcs!$F$70*'BIFUbC-natural-gas RMI'!H16/SUM('BIFUbC-natural-gas RMI'!H$15:H$16)</f>
        <v>0</v>
      </c>
      <c r="I16" s="409">
        <f>calcs!$F$70*'BIFUbC-natural-gas RMI'!I16/SUM('BIFUbC-natural-gas RMI'!I$15:I$16)</f>
        <v>0</v>
      </c>
      <c r="J16" s="409">
        <f>calcs!$F$70*'BIFUbC-natural-gas RMI'!J16/SUM('BIFUbC-natural-gas RMI'!J$15:J$16)</f>
        <v>0</v>
      </c>
      <c r="K16" s="409">
        <f>calcs!$F$70*'BIFUbC-natural-gas RMI'!K16/SUM('BIFUbC-natural-gas RMI'!K$15:K$16)</f>
        <v>0</v>
      </c>
      <c r="L16" s="409">
        <f>calcs!$F$70*'BIFUbC-natural-gas RMI'!L16/SUM('BIFUbC-natural-gas RMI'!L$15:L$16)</f>
        <v>0</v>
      </c>
      <c r="M16" s="409">
        <f>calcs!$F$70*'BIFUbC-natural-gas RMI'!M16/SUM('BIFUbC-natural-gas RMI'!M$15:M$16)</f>
        <v>0</v>
      </c>
      <c r="N16" s="409">
        <f>calcs!$F$70*'BIFUbC-natural-gas RMI'!N16/SUM('BIFUbC-natural-gas RMI'!N$15:N$16)</f>
        <v>0</v>
      </c>
      <c r="O16" s="409">
        <f>calcs!$F$70*'BIFUbC-natural-gas RMI'!O16/SUM('BIFUbC-natural-gas RMI'!O$15:O$16)</f>
        <v>0</v>
      </c>
      <c r="P16" s="409">
        <f>calcs!$F$70*'BIFUbC-natural-gas RMI'!P16/SUM('BIFUbC-natural-gas RMI'!P$15:P$16)</f>
        <v>0</v>
      </c>
      <c r="Q16" s="409">
        <f>calcs!$F$70*'BIFUbC-natural-gas RMI'!Q16/SUM('BIFUbC-natural-gas RMI'!Q$15:Q$16)</f>
        <v>0</v>
      </c>
      <c r="R16" s="409">
        <f>calcs!$F$70*'BIFUbC-natural-gas RMI'!R16/SUM('BIFUbC-natural-gas RMI'!R$15:R$16)</f>
        <v>0</v>
      </c>
      <c r="S16" s="409">
        <f>calcs!$F$70*'BIFUbC-natural-gas RMI'!S16/SUM('BIFUbC-natural-gas RMI'!S$15:S$16)</f>
        <v>0</v>
      </c>
      <c r="T16" s="409">
        <f>calcs!$F$70*'BIFUbC-natural-gas RMI'!T16/SUM('BIFUbC-natural-gas RMI'!T$15:T$16)</f>
        <v>0</v>
      </c>
      <c r="U16" s="409">
        <f>calcs!$F$70*'BIFUbC-natural-gas RMI'!U16/SUM('BIFUbC-natural-gas RMI'!U$15:U$16)</f>
        <v>0</v>
      </c>
      <c r="V16" s="409">
        <f>calcs!$F$70*'BIFUbC-natural-gas RMI'!V16/SUM('BIFUbC-natural-gas RMI'!V$15:V$16)</f>
        <v>0</v>
      </c>
      <c r="W16" s="409">
        <f>calcs!$F$70*'BIFUbC-natural-gas RMI'!W16/SUM('BIFUbC-natural-gas RMI'!W$15:W$16)</f>
        <v>0</v>
      </c>
      <c r="X16" s="409">
        <f>calcs!$F$70*'BIFUbC-natural-gas RMI'!X16/SUM('BIFUbC-natural-gas RMI'!X$15:X$16)</f>
        <v>0</v>
      </c>
      <c r="Y16" s="409">
        <f>calcs!$F$70*'BIFUbC-natural-gas RMI'!Y16/SUM('BIFUbC-natural-gas RMI'!Y$15:Y$16)</f>
        <v>0</v>
      </c>
      <c r="Z16" s="409">
        <f>calcs!$F$70*'BIFUbC-natural-gas RMI'!Z16/SUM('BIFUbC-natural-gas RMI'!Z$15:Z$16)</f>
        <v>0</v>
      </c>
      <c r="AA16" s="409">
        <f>calcs!$F$70*'BIFUbC-natural-gas RMI'!AA16/SUM('BIFUbC-natural-gas RMI'!AA$15:AA$16)</f>
        <v>0</v>
      </c>
      <c r="AB16" s="409">
        <f>calcs!$F$70*'BIFUbC-natural-gas RMI'!AB16/SUM('BIFUbC-natural-gas RMI'!AB$15:AB$16)</f>
        <v>0</v>
      </c>
      <c r="AC16" s="409">
        <f>calcs!$F$70*'BIFUbC-natural-gas RMI'!AC16/SUM('BIFUbC-natural-gas RMI'!AC$15:AC$16)</f>
        <v>0</v>
      </c>
      <c r="AD16" s="409">
        <f>calcs!$F$70*'BIFUbC-natural-gas RMI'!AD16/SUM('BIFUbC-natural-gas RMI'!AD$15:AD$16)</f>
        <v>0</v>
      </c>
      <c r="AE16" s="409">
        <f>calcs!$F$70*'BIFUbC-natural-gas RMI'!AE16/SUM('BIFUbC-natural-gas RMI'!AE$15:AE$16)</f>
        <v>0</v>
      </c>
      <c r="AF16" s="409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08" customFormat="1" ht="14.1" customHeight="1" x14ac:dyDescent="0.2">
      <c r="A18" s="408" t="s">
        <v>68</v>
      </c>
      <c r="B18" s="409">
        <f>calcs!F$73*'BIFUbC-natural-gas RMI'!B18/SUM('BIFUbC-natural-gas RMI'!B$18:B$19)</f>
        <v>400065694692.72357</v>
      </c>
      <c r="C18" s="409">
        <f>calcs!G$73*'BIFUbC-natural-gas RMI'!C18/SUM('BIFUbC-natural-gas RMI'!C$18:C$19)</f>
        <v>399394633236.16217</v>
      </c>
      <c r="D18" s="409">
        <f>calcs!H$73*'BIFUbC-natural-gas RMI'!D18/SUM('BIFUbC-natural-gas RMI'!D$18:D$19)</f>
        <v>405859190147.0213</v>
      </c>
      <c r="E18" s="409">
        <f>calcs!I$73*'BIFUbC-natural-gas RMI'!E18/SUM('BIFUbC-natural-gas RMI'!E$18:E$19)</f>
        <v>414464479471.07123</v>
      </c>
      <c r="F18" s="409">
        <f>calcs!J$73*'BIFUbC-natural-gas RMI'!F18/SUM('BIFUbC-natural-gas RMI'!F$18:F$19)</f>
        <v>422866309540.03888</v>
      </c>
      <c r="G18" s="409">
        <f>calcs!K$73*'BIFUbC-natural-gas RMI'!G18/SUM('BIFUbC-natural-gas RMI'!G$18:G$19)</f>
        <v>430159612696.14661</v>
      </c>
      <c r="H18" s="409">
        <f>calcs!L$73*'BIFUbC-natural-gas RMI'!H18/SUM('BIFUbC-natural-gas RMI'!H$18:H$19)</f>
        <v>434136209254.74597</v>
      </c>
      <c r="I18" s="409">
        <f>calcs!M$73*'BIFUbC-natural-gas RMI'!I18/SUM('BIFUbC-natural-gas RMI'!I$18:I$19)</f>
        <v>436137811707.59424</v>
      </c>
      <c r="J18" s="409">
        <f>calcs!N$73*'BIFUbC-natural-gas RMI'!J18/SUM('BIFUbC-natural-gas RMI'!J$18:J$19)</f>
        <v>436599798032.4295</v>
      </c>
      <c r="K18" s="409">
        <f>calcs!O$73*'BIFUbC-natural-gas RMI'!K18/SUM('BIFUbC-natural-gas RMI'!K$18:K$19)</f>
        <v>437016374025.08722</v>
      </c>
      <c r="L18" s="409">
        <f>calcs!P$73*'BIFUbC-natural-gas RMI'!L18/SUM('BIFUbC-natural-gas RMI'!L$18:L$19)</f>
        <v>438180608321.9162</v>
      </c>
      <c r="M18" s="409">
        <f>calcs!Q$73*'BIFUbC-natural-gas RMI'!M18/SUM('BIFUbC-natural-gas RMI'!M$18:M$19)</f>
        <v>439804543820.92792</v>
      </c>
      <c r="N18" s="409">
        <f>calcs!R$73*'BIFUbC-natural-gas RMI'!N18/SUM('BIFUbC-natural-gas RMI'!N$18:N$19)</f>
        <v>440288604465.53265</v>
      </c>
      <c r="O18" s="409">
        <f>calcs!S$73*'BIFUbC-natural-gas RMI'!O18/SUM('BIFUbC-natural-gas RMI'!O$18:O$19)</f>
        <v>441377978970.23035</v>
      </c>
      <c r="P18" s="409">
        <f>calcs!T$73*'BIFUbC-natural-gas RMI'!P18/SUM('BIFUbC-natural-gas RMI'!P$18:P$19)</f>
        <v>443760570282.99652</v>
      </c>
      <c r="Q18" s="409">
        <f>calcs!U$73*'BIFUbC-natural-gas RMI'!Q18/SUM('BIFUbC-natural-gas RMI'!Q$18:Q$19)</f>
        <v>447082827476.38275</v>
      </c>
      <c r="R18" s="409">
        <f>calcs!V$73*'BIFUbC-natural-gas RMI'!R18/SUM('BIFUbC-natural-gas RMI'!R$18:R$19)</f>
        <v>449456894345.88239</v>
      </c>
      <c r="S18" s="409">
        <f>calcs!W$73*'BIFUbC-natural-gas RMI'!S18/SUM('BIFUbC-natural-gas RMI'!S$18:S$19)</f>
        <v>452091043042.6626</v>
      </c>
      <c r="T18" s="409">
        <f>calcs!X$73*'BIFUbC-natural-gas RMI'!T18/SUM('BIFUbC-natural-gas RMI'!T$18:T$19)</f>
        <v>455740124106.24664</v>
      </c>
      <c r="U18" s="409">
        <f>calcs!Y$73*'BIFUbC-natural-gas RMI'!U18/SUM('BIFUbC-natural-gas RMI'!U$18:U$19)</f>
        <v>458665014389.34583</v>
      </c>
      <c r="V18" s="409">
        <f>calcs!Z$73*'BIFUbC-natural-gas RMI'!V18/SUM('BIFUbC-natural-gas RMI'!V$18:V$19)</f>
        <v>460743352211.08484</v>
      </c>
      <c r="W18" s="409">
        <f>calcs!AA$73*'BIFUbC-natural-gas RMI'!W18/SUM('BIFUbC-natural-gas RMI'!W$18:W$19)</f>
        <v>464197003608.52094</v>
      </c>
      <c r="X18" s="409">
        <f>calcs!AB$73*'BIFUbC-natural-gas RMI'!X18/SUM('BIFUbC-natural-gas RMI'!X$18:X$19)</f>
        <v>469940913760.33459</v>
      </c>
      <c r="Y18" s="409">
        <f>calcs!AC$73*'BIFUbC-natural-gas RMI'!Y18/SUM('BIFUbC-natural-gas RMI'!Y$18:Y$19)</f>
        <v>475866051407.14709</v>
      </c>
      <c r="Z18" s="409">
        <f>calcs!AD$73*'BIFUbC-natural-gas RMI'!Z18/SUM('BIFUbC-natural-gas RMI'!Z$18:Z$19)</f>
        <v>480226739244.90503</v>
      </c>
      <c r="AA18" s="409">
        <f>calcs!AE$73*'BIFUbC-natural-gas RMI'!AA18/SUM('BIFUbC-natural-gas RMI'!AA$18:AA$19)</f>
        <v>484339495988.1308</v>
      </c>
      <c r="AB18" s="409">
        <f>calcs!AF$73*'BIFUbC-natural-gas RMI'!AB18/SUM('BIFUbC-natural-gas RMI'!AB$18:AB$19)</f>
        <v>490085283874.9455</v>
      </c>
      <c r="AC18" s="409">
        <f>calcs!AG$73*'BIFUbC-natural-gas RMI'!AC18/SUM('BIFUbC-natural-gas RMI'!AC$18:AC$19)</f>
        <v>495142364899.32355</v>
      </c>
      <c r="AD18" s="409">
        <f>calcs!AH$73*'BIFUbC-natural-gas RMI'!AD18/SUM('BIFUbC-natural-gas RMI'!AD$18:AD$19)</f>
        <v>500199445923.70313</v>
      </c>
      <c r="AE18" s="409">
        <f>calcs!AI$73*'BIFUbC-natural-gas RMI'!AE18/SUM('BIFUbC-natural-gas RMI'!AE$18:AE$19)</f>
        <v>505256526948.0827</v>
      </c>
      <c r="AF18" s="409">
        <f>calcs!AJ$73*'BIFUbC-natural-gas RMI'!AF18/SUM('BIFUbC-natural-gas RMI'!AF$18:AF$19)</f>
        <v>510313607972.46075</v>
      </c>
      <c r="AG18" s="236"/>
    </row>
    <row r="19" spans="1:33" s="408" customFormat="1" ht="14.1" customHeight="1" x14ac:dyDescent="0.2">
      <c r="A19" s="408" t="s">
        <v>69</v>
      </c>
      <c r="B19" s="409">
        <f>calcs!F$73*'BIFUbC-natural-gas RMI'!B19/SUM('BIFUbC-natural-gas RMI'!B$18:B$19)</f>
        <v>0</v>
      </c>
      <c r="C19" s="409">
        <f>calcs!G$73*'BIFUbC-natural-gas RMI'!C19/SUM('BIFUbC-natural-gas RMI'!C$18:C$19)</f>
        <v>0</v>
      </c>
      <c r="D19" s="409">
        <f>calcs!H$73*'BIFUbC-natural-gas RMI'!D19/SUM('BIFUbC-natural-gas RMI'!D$18:D$19)</f>
        <v>0</v>
      </c>
      <c r="E19" s="409">
        <f>calcs!I$73*'BIFUbC-natural-gas RMI'!E19/SUM('BIFUbC-natural-gas RMI'!E$18:E$19)</f>
        <v>0</v>
      </c>
      <c r="F19" s="409">
        <f>calcs!J$73*'BIFUbC-natural-gas RMI'!F19/SUM('BIFUbC-natural-gas RMI'!F$18:F$19)</f>
        <v>0</v>
      </c>
      <c r="G19" s="409">
        <f>calcs!K$73*'BIFUbC-natural-gas RMI'!G19/SUM('BIFUbC-natural-gas RMI'!G$18:G$19)</f>
        <v>0</v>
      </c>
      <c r="H19" s="409">
        <f>calcs!L$73*'BIFUbC-natural-gas RMI'!H19/SUM('BIFUbC-natural-gas RMI'!H$18:H$19)</f>
        <v>0</v>
      </c>
      <c r="I19" s="409">
        <f>calcs!M$73*'BIFUbC-natural-gas RMI'!I19/SUM('BIFUbC-natural-gas RMI'!I$18:I$19)</f>
        <v>0</v>
      </c>
      <c r="J19" s="409">
        <f>calcs!N$73*'BIFUbC-natural-gas RMI'!J19/SUM('BIFUbC-natural-gas RMI'!J$18:J$19)</f>
        <v>0</v>
      </c>
      <c r="K19" s="409">
        <f>calcs!O$73*'BIFUbC-natural-gas RMI'!K19/SUM('BIFUbC-natural-gas RMI'!K$18:K$19)</f>
        <v>0</v>
      </c>
      <c r="L19" s="409">
        <f>calcs!P$73*'BIFUbC-natural-gas RMI'!L19/SUM('BIFUbC-natural-gas RMI'!L$18:L$19)</f>
        <v>0</v>
      </c>
      <c r="M19" s="409">
        <f>calcs!Q$73*'BIFUbC-natural-gas RMI'!M19/SUM('BIFUbC-natural-gas RMI'!M$18:M$19)</f>
        <v>0</v>
      </c>
      <c r="N19" s="409">
        <f>calcs!R$73*'BIFUbC-natural-gas RMI'!N19/SUM('BIFUbC-natural-gas RMI'!N$18:N$19)</f>
        <v>0</v>
      </c>
      <c r="O19" s="409">
        <f>calcs!S$73*'BIFUbC-natural-gas RMI'!O19/SUM('BIFUbC-natural-gas RMI'!O$18:O$19)</f>
        <v>0</v>
      </c>
      <c r="P19" s="409">
        <f>calcs!T$73*'BIFUbC-natural-gas RMI'!P19/SUM('BIFUbC-natural-gas RMI'!P$18:P$19)</f>
        <v>0</v>
      </c>
      <c r="Q19" s="409">
        <f>calcs!U$73*'BIFUbC-natural-gas RMI'!Q19/SUM('BIFUbC-natural-gas RMI'!Q$18:Q$19)</f>
        <v>0</v>
      </c>
      <c r="R19" s="409">
        <f>calcs!V$73*'BIFUbC-natural-gas RMI'!R19/SUM('BIFUbC-natural-gas RMI'!R$18:R$19)</f>
        <v>0</v>
      </c>
      <c r="S19" s="409">
        <f>calcs!W$73*'BIFUbC-natural-gas RMI'!S19/SUM('BIFUbC-natural-gas RMI'!S$18:S$19)</f>
        <v>0</v>
      </c>
      <c r="T19" s="409">
        <f>calcs!X$73*'BIFUbC-natural-gas RMI'!T19/SUM('BIFUbC-natural-gas RMI'!T$18:T$19)</f>
        <v>0</v>
      </c>
      <c r="U19" s="409">
        <f>calcs!Y$73*'BIFUbC-natural-gas RMI'!U19/SUM('BIFUbC-natural-gas RMI'!U$18:U$19)</f>
        <v>0</v>
      </c>
      <c r="V19" s="409">
        <f>calcs!Z$73*'BIFUbC-natural-gas RMI'!V19/SUM('BIFUbC-natural-gas RMI'!V$18:V$19)</f>
        <v>0</v>
      </c>
      <c r="W19" s="409">
        <f>calcs!AA$73*'BIFUbC-natural-gas RMI'!W19/SUM('BIFUbC-natural-gas RMI'!W$18:W$19)</f>
        <v>0</v>
      </c>
      <c r="X19" s="409">
        <f>calcs!AB$73*'BIFUbC-natural-gas RMI'!X19/SUM('BIFUbC-natural-gas RMI'!X$18:X$19)</f>
        <v>0</v>
      </c>
      <c r="Y19" s="409">
        <f>calcs!AC$73*'BIFUbC-natural-gas RMI'!Y19/SUM('BIFUbC-natural-gas RMI'!Y$18:Y$19)</f>
        <v>0</v>
      </c>
      <c r="Z19" s="409">
        <f>calcs!AD$73*'BIFUbC-natural-gas RMI'!Z19/SUM('BIFUbC-natural-gas RMI'!Z$18:Z$19)</f>
        <v>0</v>
      </c>
      <c r="AA19" s="409">
        <f>calcs!AE$73*'BIFUbC-natural-gas RMI'!AA19/SUM('BIFUbC-natural-gas RMI'!AA$18:AA$19)</f>
        <v>0</v>
      </c>
      <c r="AB19" s="409">
        <f>calcs!AF$73*'BIFUbC-natural-gas RMI'!AB19/SUM('BIFUbC-natural-gas RMI'!AB$18:AB$19)</f>
        <v>0</v>
      </c>
      <c r="AC19" s="409">
        <f>calcs!AG$73*'BIFUbC-natural-gas RMI'!AC19/SUM('BIFUbC-natural-gas RMI'!AC$18:AC$19)</f>
        <v>0</v>
      </c>
      <c r="AD19" s="409">
        <f>calcs!AH$73*'BIFUbC-natural-gas RMI'!AD19/SUM('BIFUbC-natural-gas RMI'!AD$18:AD$19)</f>
        <v>0</v>
      </c>
      <c r="AE19" s="409">
        <f>calcs!AI$73*'BIFUbC-natural-gas RMI'!AE19/SUM('BIFUbC-natural-gas RMI'!AE$18:AE$19)</f>
        <v>0</v>
      </c>
      <c r="AF19" s="409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08" customFormat="1" ht="14.1" customHeight="1" x14ac:dyDescent="0.2">
      <c r="A21" s="408" t="s">
        <v>71</v>
      </c>
      <c r="B21" s="409">
        <f>calcs!F$75*'BIFUbC-natural-gas RMI'!B21/SUM('BIFUbC-natural-gas RMI'!B$21:B$22)</f>
        <v>180664589028.45978</v>
      </c>
      <c r="C21" s="409">
        <f>calcs!G$75*'BIFUbC-natural-gas RMI'!C21/SUM('BIFUbC-natural-gas RMI'!C$21:C$22)</f>
        <v>180361546193.56839</v>
      </c>
      <c r="D21" s="409">
        <f>calcs!H$75*'BIFUbC-natural-gas RMI'!D21/SUM('BIFUbC-natural-gas RMI'!D$21:D$22)</f>
        <v>183280858029.21198</v>
      </c>
      <c r="E21" s="409">
        <f>calcs!I$75*'BIFUbC-natural-gas RMI'!E21/SUM('BIFUbC-natural-gas RMI'!E$21:E$22)</f>
        <v>187166897446.79953</v>
      </c>
      <c r="F21" s="409">
        <f>calcs!J$75*'BIFUbC-natural-gas RMI'!F21/SUM('BIFUbC-natural-gas RMI'!F$21:F$22)</f>
        <v>190961057247.63641</v>
      </c>
      <c r="G21" s="409">
        <f>calcs!K$75*'BIFUbC-natural-gas RMI'!G21/SUM('BIFUbC-natural-gas RMI'!G$21:G$22)</f>
        <v>194254620366.98907</v>
      </c>
      <c r="H21" s="409">
        <f>calcs!L$75*'BIFUbC-natural-gas RMI'!H21/SUM('BIFUbC-natural-gas RMI'!H$21:H$22)</f>
        <v>196050400891.34308</v>
      </c>
      <c r="I21" s="409">
        <f>calcs!M$75*'BIFUbC-natural-gas RMI'!I21/SUM('BIFUbC-natural-gas RMI'!I$21:I$22)</f>
        <v>196954299149.4028</v>
      </c>
      <c r="J21" s="409">
        <f>calcs!N$75*'BIFUbC-natural-gas RMI'!J21/SUM('BIFUbC-natural-gas RMI'!J$21:J$22)</f>
        <v>197162926308.94278</v>
      </c>
      <c r="K21" s="409">
        <f>calcs!O$75*'BIFUbC-natural-gas RMI'!K21/SUM('BIFUbC-natural-gas RMI'!K$21:K$22)</f>
        <v>197351046738.93964</v>
      </c>
      <c r="L21" s="409">
        <f>calcs!P$75*'BIFUbC-natural-gas RMI'!L21/SUM('BIFUbC-natural-gas RMI'!L$21:L$22)</f>
        <v>197876800167.83844</v>
      </c>
      <c r="M21" s="409">
        <f>calcs!Q$75*'BIFUbC-natural-gas RMI'!M21/SUM('BIFUbC-natural-gas RMI'!M$21:M$22)</f>
        <v>198610148823.89606</v>
      </c>
      <c r="N21" s="409">
        <f>calcs!R$75*'BIFUbC-natural-gas RMI'!N21/SUM('BIFUbC-natural-gas RMI'!N$21:N$22)</f>
        <v>198828744466.01807</v>
      </c>
      <c r="O21" s="409">
        <f>calcs!S$75*'BIFUbC-natural-gas RMI'!O21/SUM('BIFUbC-natural-gas RMI'!O$21:O$22)</f>
        <v>199320692163.10944</v>
      </c>
      <c r="P21" s="409">
        <f>calcs!T$75*'BIFUbC-natural-gas RMI'!P21/SUM('BIFUbC-natural-gas RMI'!P$21:P$22)</f>
        <v>200396640153.78702</v>
      </c>
      <c r="Q21" s="409">
        <f>calcs!U$75*'BIFUbC-natural-gas RMI'!Q21/SUM('BIFUbC-natural-gas RMI'!Q$21:Q$22)</f>
        <v>201896929327.42133</v>
      </c>
      <c r="R21" s="409">
        <f>calcs!V$75*'BIFUbC-natural-gas RMI'!R21/SUM('BIFUbC-natural-gas RMI'!R$21:R$22)</f>
        <v>202969027787.73456</v>
      </c>
      <c r="S21" s="409">
        <f>calcs!W$75*'BIFUbC-natural-gas RMI'!S21/SUM('BIFUbC-natural-gas RMI'!S$21:S$22)</f>
        <v>204158575899.59937</v>
      </c>
      <c r="T21" s="409">
        <f>calcs!X$75*'BIFUbC-natural-gas RMI'!T21/SUM('BIFUbC-natural-gas RMI'!T$21:T$22)</f>
        <v>205806454584.09979</v>
      </c>
      <c r="U21" s="409">
        <f>calcs!Y$75*'BIFUbC-natural-gas RMI'!U21/SUM('BIFUbC-natural-gas RMI'!U$21:U$22)</f>
        <v>207127297905.483</v>
      </c>
      <c r="V21" s="409">
        <f>calcs!Z$75*'BIFUbC-natural-gas RMI'!V21/SUM('BIFUbC-natural-gas RMI'!V$21:V$22)</f>
        <v>208065848882.00494</v>
      </c>
      <c r="W21" s="409">
        <f>calcs!AA$75*'BIFUbC-natural-gas RMI'!W21/SUM('BIFUbC-natural-gas RMI'!W$21:W$22)</f>
        <v>209625474010.18454</v>
      </c>
      <c r="X21" s="409">
        <f>calcs!AB$75*'BIFUbC-natural-gas RMI'!X21/SUM('BIFUbC-natural-gas RMI'!X$21:X$22)</f>
        <v>212219350917.80307</v>
      </c>
      <c r="Y21" s="409">
        <f>calcs!AC$75*'BIFUbC-natural-gas RMI'!Y21/SUM('BIFUbC-natural-gas RMI'!Y$21:Y$22)</f>
        <v>214895067861.54297</v>
      </c>
      <c r="Z21" s="409">
        <f>calcs!AD$75*'BIFUbC-natural-gas RMI'!Z21/SUM('BIFUbC-natural-gas RMI'!Z$21:Z$22)</f>
        <v>216864299131.65982</v>
      </c>
      <c r="AA21" s="409">
        <f>calcs!AE$75*'BIFUbC-natural-gas RMI'!AA21/SUM('BIFUbC-natural-gas RMI'!AA$21:AA$22)</f>
        <v>218721567866.88495</v>
      </c>
      <c r="AB21" s="409">
        <f>calcs!AF$75*'BIFUbC-natural-gas RMI'!AB21/SUM('BIFUbC-natural-gas RMI'!AB$21:AB$22)</f>
        <v>221316292735.79285</v>
      </c>
      <c r="AC21" s="409">
        <f>calcs!AG$75*'BIFUbC-natural-gas RMI'!AC21/SUM('BIFUbC-natural-gas RMI'!AC$21:AC$22)</f>
        <v>223600006328.5181</v>
      </c>
      <c r="AD21" s="409">
        <f>calcs!AH$75*'BIFUbC-natural-gas RMI'!AD21/SUM('BIFUbC-natural-gas RMI'!AD$21:AD$22)</f>
        <v>225883719921.2442</v>
      </c>
      <c r="AE21" s="409">
        <f>calcs!AI$75*'BIFUbC-natural-gas RMI'!AE21/SUM('BIFUbC-natural-gas RMI'!AE$21:AE$22)</f>
        <v>228167433513.97015</v>
      </c>
      <c r="AF21" s="409">
        <f>calcs!AJ$75*'BIFUbC-natural-gas RMI'!AF21/SUM('BIFUbC-natural-gas RMI'!AF$21:AF$22)</f>
        <v>230451147106.69556</v>
      </c>
    </row>
    <row r="22" spans="1:33" s="408" customFormat="1" ht="14.1" customHeight="1" x14ac:dyDescent="0.2">
      <c r="A22" s="408" t="s">
        <v>72</v>
      </c>
      <c r="B22" s="409">
        <f>calcs!F$75*'BIFUbC-natural-gas RMI'!B22/SUM('BIFUbC-natural-gas RMI'!B$21:B$22)</f>
        <v>3368393086070.0273</v>
      </c>
      <c r="C22" s="409">
        <f>calcs!G$75*'BIFUbC-natural-gas RMI'!C22/SUM('BIFUbC-natural-gas RMI'!C$21:C$22)</f>
        <v>3362743017092.3677</v>
      </c>
      <c r="D22" s="409">
        <f>calcs!H$75*'BIFUbC-natural-gas RMI'!D22/SUM('BIFUbC-natural-gas RMI'!D$21:D$22)</f>
        <v>3417171999861.7314</v>
      </c>
      <c r="E22" s="409">
        <f>calcs!I$75*'BIFUbC-natural-gas RMI'!E22/SUM('BIFUbC-natural-gas RMI'!E$21:E$22)</f>
        <v>3489625093059.4004</v>
      </c>
      <c r="F22" s="409">
        <f>calcs!J$75*'BIFUbC-natural-gas RMI'!F22/SUM('BIFUbC-natural-gas RMI'!F$21:F$22)</f>
        <v>3560365140731.7769</v>
      </c>
      <c r="G22" s="409">
        <f>calcs!K$75*'BIFUbC-natural-gas RMI'!G22/SUM('BIFUbC-natural-gas RMI'!G$21:G$22)</f>
        <v>3621771835311.063</v>
      </c>
      <c r="H22" s="409">
        <f>calcs!L$75*'BIFUbC-natural-gas RMI'!H22/SUM('BIFUbC-natural-gas RMI'!H$21:H$22)</f>
        <v>3655253187328.4214</v>
      </c>
      <c r="I22" s="409">
        <f>calcs!M$75*'BIFUbC-natural-gas RMI'!I22/SUM('BIFUbC-natural-gas RMI'!I$21:I$22)</f>
        <v>3672105879155.4805</v>
      </c>
      <c r="J22" s="409">
        <f>calcs!N$75*'BIFUbC-natural-gas RMI'!J22/SUM('BIFUbC-natural-gas RMI'!J$21:J$22)</f>
        <v>3675995619173.3774</v>
      </c>
      <c r="K22" s="409">
        <f>calcs!O$75*'BIFUbC-natural-gas RMI'!K22/SUM('BIFUbC-natural-gas RMI'!K$21:K$22)</f>
        <v>3679503022362.668</v>
      </c>
      <c r="L22" s="409">
        <f>calcs!P$75*'BIFUbC-natural-gas RMI'!L22/SUM('BIFUbC-natural-gas RMI'!L$21:L$22)</f>
        <v>3689305409340.6782</v>
      </c>
      <c r="M22" s="409">
        <f>calcs!Q$75*'BIFUbC-natural-gas RMI'!M22/SUM('BIFUbC-natural-gas RMI'!M$21:M$22)</f>
        <v>3702978296518.1104</v>
      </c>
      <c r="N22" s="409">
        <f>calcs!R$75*'BIFUbC-natural-gas RMI'!N22/SUM('BIFUbC-natural-gas RMI'!N$21:N$22)</f>
        <v>3707053893476.6987</v>
      </c>
      <c r="O22" s="409">
        <f>calcs!S$75*'BIFUbC-natural-gas RMI'!O22/SUM('BIFUbC-natural-gas RMI'!O$21:O$22)</f>
        <v>3716225990955.7964</v>
      </c>
      <c r="P22" s="409">
        <f>calcs!T$75*'BIFUbC-natural-gas RMI'!P22/SUM('BIFUbC-natural-gas RMI'!P$21:P$22)</f>
        <v>3736286456552.6191</v>
      </c>
      <c r="Q22" s="409">
        <f>calcs!U$75*'BIFUbC-natural-gas RMI'!Q22/SUM('BIFUbC-natural-gas RMI'!Q$21:Q$22)</f>
        <v>3764258532911.0874</v>
      </c>
      <c r="R22" s="409">
        <f>calcs!V$75*'BIFUbC-natural-gas RMI'!R22/SUM('BIFUbC-natural-gas RMI'!R$21:R$22)</f>
        <v>3784247226106.1699</v>
      </c>
      <c r="S22" s="409">
        <f>calcs!W$75*'BIFUbC-natural-gas RMI'!S22/SUM('BIFUbC-natural-gas RMI'!S$21:S$22)</f>
        <v>3806425704230.1934</v>
      </c>
      <c r="T22" s="409">
        <f>calcs!X$75*'BIFUbC-natural-gas RMI'!T22/SUM('BIFUbC-natural-gas RMI'!T$21:T$22)</f>
        <v>3837149506815.9824</v>
      </c>
      <c r="U22" s="409">
        <f>calcs!Y$75*'BIFUbC-natural-gas RMI'!U22/SUM('BIFUbC-natural-gas RMI'!U$21:U$22)</f>
        <v>3861775912773.313</v>
      </c>
      <c r="V22" s="409">
        <f>calcs!Z$75*'BIFUbC-natural-gas RMI'!V22/SUM('BIFUbC-natural-gas RMI'!V$21:V$22)</f>
        <v>3879274685705.1943</v>
      </c>
      <c r="W22" s="409">
        <f>calcs!AA$75*'BIFUbC-natural-gas RMI'!W22/SUM('BIFUbC-natural-gas RMI'!W$21:W$22)</f>
        <v>3908353048691.9414</v>
      </c>
      <c r="X22" s="409">
        <f>calcs!AB$75*'BIFUbC-natural-gas RMI'!X22/SUM('BIFUbC-natural-gas RMI'!X$21:X$22)</f>
        <v>3956714474075.4321</v>
      </c>
      <c r="Y22" s="409">
        <f>calcs!AC$75*'BIFUbC-natural-gas RMI'!Y22/SUM('BIFUbC-natural-gas RMI'!Y$21:Y$22)</f>
        <v>4006601762459.0703</v>
      </c>
      <c r="Z22" s="409">
        <f>calcs!AD$75*'BIFUbC-natural-gas RMI'!Z22/SUM('BIFUbC-natural-gas RMI'!Z$21:Z$22)</f>
        <v>4043317009374.9429</v>
      </c>
      <c r="AA22" s="409">
        <f>calcs!AE$75*'BIFUbC-natural-gas RMI'!AA22/SUM('BIFUbC-natural-gas RMI'!AA$21:AA$22)</f>
        <v>4077944775670.2012</v>
      </c>
      <c r="AB22" s="409">
        <f>calcs!AF$75*'BIFUbC-natural-gas RMI'!AB22/SUM('BIFUbC-natural-gas RMI'!AB$21:AB$22)</f>
        <v>4126322010831.1323</v>
      </c>
      <c r="AC22" s="409">
        <f>calcs!AG$75*'BIFUbC-natural-gas RMI'!AC22/SUM('BIFUbC-natural-gas RMI'!AC$21:AC$22)</f>
        <v>4168900609756.7271</v>
      </c>
      <c r="AD22" s="409">
        <f>calcs!AH$75*'BIFUbC-natural-gas RMI'!AD22/SUM('BIFUbC-natural-gas RMI'!AD$21:AD$22)</f>
        <v>4211479208682.335</v>
      </c>
      <c r="AE22" s="409">
        <f>calcs!AI$75*'BIFUbC-natural-gas RMI'!AE22/SUM('BIFUbC-natural-gas RMI'!AE$21:AE$22)</f>
        <v>4254057807607.9429</v>
      </c>
      <c r="AF22" s="409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29336703943331.16</v>
      </c>
      <c r="C23" s="3">
        <f>calcs!G77</f>
        <v>29287495197017.527</v>
      </c>
      <c r="D23" s="3">
        <f>calcs!H77</f>
        <v>29761539322106.414</v>
      </c>
      <c r="E23" s="3">
        <f>calcs!I77</f>
        <v>30392562747997.152</v>
      </c>
      <c r="F23" s="3">
        <f>calcs!J77</f>
        <v>31008666564408.594</v>
      </c>
      <c r="G23" s="3">
        <f>calcs!K77</f>
        <v>31543482416650.137</v>
      </c>
      <c r="H23" s="3">
        <f>calcs!L77</f>
        <v>31835085114630.285</v>
      </c>
      <c r="I23" s="3">
        <f>calcs!M77</f>
        <v>31981862054893.949</v>
      </c>
      <c r="J23" s="3">
        <f>calcs!N77</f>
        <v>32015739381086.512</v>
      </c>
      <c r="K23" s="3">
        <f>calcs!O77</f>
        <v>32046286780497.715</v>
      </c>
      <c r="L23" s="3">
        <f>calcs!P77</f>
        <v>32131659751336.859</v>
      </c>
      <c r="M23" s="3">
        <f>calcs!Q77</f>
        <v>32250742480972.461</v>
      </c>
      <c r="N23" s="3">
        <f>calcs!R77</f>
        <v>32286238510774</v>
      </c>
      <c r="O23" s="3">
        <f>calcs!S77</f>
        <v>32366122034284.496</v>
      </c>
      <c r="P23" s="3">
        <f>calcs!T77</f>
        <v>32540836779607.164</v>
      </c>
      <c r="Q23" s="3">
        <f>calcs!U77</f>
        <v>32784456957490.277</v>
      </c>
      <c r="R23" s="3">
        <f>calcs!V77</f>
        <v>32958546607805.523</v>
      </c>
      <c r="S23" s="3">
        <f>calcs!W77</f>
        <v>33151707984762.641</v>
      </c>
      <c r="T23" s="3">
        <f>calcs!X77</f>
        <v>33419294064368.406</v>
      </c>
      <c r="U23" s="3">
        <f>calcs!Y77</f>
        <v>33633775439403.352</v>
      </c>
      <c r="V23" s="3">
        <f>calcs!Z77</f>
        <v>33786179362507.566</v>
      </c>
      <c r="W23" s="3">
        <f>calcs!AA77</f>
        <v>34039434640113.598</v>
      </c>
      <c r="X23" s="3">
        <f>calcs!AB77</f>
        <v>34460633942718.824</v>
      </c>
      <c r="Y23" s="3">
        <f>calcs!AC77</f>
        <v>34895122606140.797</v>
      </c>
      <c r="Z23" s="3">
        <f>calcs!AD77</f>
        <v>35214890608703.094</v>
      </c>
      <c r="AA23" s="3">
        <f>calcs!AE77</f>
        <v>35516477894410.32</v>
      </c>
      <c r="AB23" s="3">
        <f>calcs!AF77</f>
        <v>35937814890790.695</v>
      </c>
      <c r="AC23" s="3">
        <f>calcs!AG77</f>
        <v>36308649208248.391</v>
      </c>
      <c r="AD23" s="3">
        <f>calcs!AH77</f>
        <v>36679483525706.203</v>
      </c>
      <c r="AE23" s="3">
        <f>calcs!AI77</f>
        <v>37050317843164.016</v>
      </c>
      <c r="AF23" s="3">
        <f>calcs!AJ77</f>
        <v>37421152160621.719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0</v>
      </c>
      <c r="C25" s="3">
        <f>calcs!G79</f>
        <v>0</v>
      </c>
      <c r="D25" s="3">
        <f>calcs!H79</f>
        <v>0</v>
      </c>
      <c r="E25" s="3">
        <f>calcs!I79</f>
        <v>0</v>
      </c>
      <c r="F25" s="3">
        <f>calcs!J79</f>
        <v>0</v>
      </c>
      <c r="G25" s="3">
        <f>calcs!K79</f>
        <v>0</v>
      </c>
      <c r="H25" s="3">
        <f>calcs!L79</f>
        <v>0</v>
      </c>
      <c r="I25" s="3">
        <f>calcs!M79</f>
        <v>0</v>
      </c>
      <c r="J25" s="3">
        <f>calcs!N79</f>
        <v>0</v>
      </c>
      <c r="K25" s="3">
        <f>calcs!O79</f>
        <v>0</v>
      </c>
      <c r="L25" s="3">
        <f>calcs!P79</f>
        <v>0</v>
      </c>
      <c r="M25" s="3">
        <f>calcs!Q79</f>
        <v>0</v>
      </c>
      <c r="N25" s="3">
        <f>calcs!R79</f>
        <v>0</v>
      </c>
      <c r="O25" s="3">
        <f>calcs!S79</f>
        <v>0</v>
      </c>
      <c r="P25" s="3">
        <f>calcs!T79</f>
        <v>0</v>
      </c>
      <c r="Q25" s="3">
        <f>calcs!U79</f>
        <v>0</v>
      </c>
      <c r="R25" s="3">
        <f>calcs!V79</f>
        <v>0</v>
      </c>
      <c r="S25" s="3">
        <f>calcs!W79</f>
        <v>0</v>
      </c>
      <c r="T25" s="3">
        <f>calcs!X79</f>
        <v>0</v>
      </c>
      <c r="U25" s="3">
        <f>calcs!Y79</f>
        <v>0</v>
      </c>
      <c r="V25" s="3">
        <f>calcs!Z79</f>
        <v>0</v>
      </c>
      <c r="W25" s="3">
        <f>calcs!AA79</f>
        <v>0</v>
      </c>
      <c r="X25" s="3">
        <f>calcs!AB79</f>
        <v>0</v>
      </c>
      <c r="Y25" s="3">
        <f>calcs!AC79</f>
        <v>0</v>
      </c>
      <c r="Z25" s="3">
        <f>calcs!AD79</f>
        <v>0</v>
      </c>
      <c r="AA25" s="3">
        <f>calcs!AE79</f>
        <v>0</v>
      </c>
      <c r="AB25" s="3">
        <f>calcs!AF79</f>
        <v>0</v>
      </c>
      <c r="AC25" s="3">
        <f>calcs!AG79</f>
        <v>0</v>
      </c>
      <c r="AD25" s="3">
        <f>calcs!AH79</f>
        <v>0</v>
      </c>
      <c r="AE25" s="3">
        <f>calcs!AI79</f>
        <v>0</v>
      </c>
      <c r="AF25" s="3">
        <f>calcs!AJ79</f>
        <v>0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6016439743776.3457</v>
      </c>
      <c r="C8" s="3">
        <f>calcs!G88</f>
        <v>6016439743776.3457</v>
      </c>
      <c r="D8" s="3">
        <f>calcs!H88</f>
        <v>6016439743776.3457</v>
      </c>
      <c r="E8" s="3">
        <f>calcs!I88</f>
        <v>6016439743776.3457</v>
      </c>
      <c r="F8" s="3">
        <f>calcs!J88</f>
        <v>6016439743776.3457</v>
      </c>
      <c r="G8" s="3">
        <f>calcs!K88</f>
        <v>6016439743776.3457</v>
      </c>
      <c r="H8" s="3">
        <f>calcs!L88</f>
        <v>6016439743776.3457</v>
      </c>
      <c r="I8" s="3">
        <f>calcs!M88</f>
        <v>6016439743776.3457</v>
      </c>
      <c r="J8" s="3">
        <f>calcs!N88</f>
        <v>6016439743776.3457</v>
      </c>
      <c r="K8" s="3">
        <f>calcs!O88</f>
        <v>6016439743776.3457</v>
      </c>
      <c r="L8" s="3">
        <f>calcs!P88</f>
        <v>6016439743776.3457</v>
      </c>
      <c r="M8" s="3">
        <f>calcs!Q88</f>
        <v>6016439743776.3457</v>
      </c>
      <c r="N8" s="3">
        <f>calcs!R88</f>
        <v>6016439743776.3457</v>
      </c>
      <c r="O8" s="3">
        <f>calcs!S88</f>
        <v>6016439743776.3457</v>
      </c>
      <c r="P8" s="3">
        <f>calcs!T88</f>
        <v>6016439743776.3457</v>
      </c>
      <c r="Q8" s="3">
        <f>calcs!U88</f>
        <v>6016439743776.3457</v>
      </c>
      <c r="R8" s="3">
        <f>calcs!V88</f>
        <v>6016439743776.3457</v>
      </c>
      <c r="S8" s="3">
        <f>calcs!W88</f>
        <v>6016439743776.3457</v>
      </c>
      <c r="T8" s="3">
        <f>calcs!X88</f>
        <v>6016439743776.3457</v>
      </c>
      <c r="U8" s="3">
        <f>calcs!Y88</f>
        <v>6016439743776.3457</v>
      </c>
      <c r="V8" s="3">
        <f>calcs!Z88</f>
        <v>6016439743776.3457</v>
      </c>
      <c r="W8" s="3">
        <f>calcs!AA88</f>
        <v>6016439743776.3457</v>
      </c>
      <c r="X8" s="3">
        <f>calcs!AB88</f>
        <v>6016439743776.3457</v>
      </c>
      <c r="Y8" s="3">
        <f>calcs!AC88</f>
        <v>6016439743776.3457</v>
      </c>
      <c r="Z8" s="3">
        <f>calcs!AD88</f>
        <v>6016439743776.3457</v>
      </c>
      <c r="AA8" s="3">
        <f>calcs!AE88</f>
        <v>6016439743776.3457</v>
      </c>
      <c r="AB8" s="3">
        <f>calcs!AF88</f>
        <v>6016439743776.3457</v>
      </c>
      <c r="AC8" s="3">
        <f>calcs!AG88</f>
        <v>6016439743776.3457</v>
      </c>
      <c r="AD8" s="3">
        <f>calcs!AH88</f>
        <v>6016439743776.3457</v>
      </c>
      <c r="AE8" s="3">
        <f>calcs!AI88</f>
        <v>6016439743776.3457</v>
      </c>
      <c r="AF8" s="3">
        <f>calcs!AJ88</f>
        <v>6016439743776.3457</v>
      </c>
    </row>
    <row r="9" spans="1:35" ht="14.1" customHeight="1" x14ac:dyDescent="0.2">
      <c r="A9" s="4" t="s">
        <v>59</v>
      </c>
      <c r="B9" s="3">
        <f>calcs!F89</f>
        <v>5098058655394.1797</v>
      </c>
      <c r="C9" s="3">
        <f>calcs!G89</f>
        <v>5098058655394.1797</v>
      </c>
      <c r="D9" s="3">
        <f>calcs!H89</f>
        <v>5098058655394.1797</v>
      </c>
      <c r="E9" s="3">
        <f>calcs!I89</f>
        <v>5098058655394.1797</v>
      </c>
      <c r="F9" s="3">
        <f>calcs!J89</f>
        <v>5098058655394.1797</v>
      </c>
      <c r="G9" s="3">
        <f>calcs!K89</f>
        <v>5098058655394.1797</v>
      </c>
      <c r="H9" s="3">
        <f>calcs!L89</f>
        <v>5098058655394.1797</v>
      </c>
      <c r="I9" s="3">
        <f>calcs!M89</f>
        <v>5098058655394.1797</v>
      </c>
      <c r="J9" s="3">
        <f>calcs!N89</f>
        <v>5098058655394.1797</v>
      </c>
      <c r="K9" s="3">
        <f>calcs!O89</f>
        <v>5098058655394.1797</v>
      </c>
      <c r="L9" s="3">
        <f>calcs!P89</f>
        <v>5098058655394.1797</v>
      </c>
      <c r="M9" s="3">
        <f>calcs!Q89</f>
        <v>5098058655394.1797</v>
      </c>
      <c r="N9" s="3">
        <f>calcs!R89</f>
        <v>5098058655394.1797</v>
      </c>
      <c r="O9" s="3">
        <f>calcs!S89</f>
        <v>5098058655394.1797</v>
      </c>
      <c r="P9" s="3">
        <f>calcs!T89</f>
        <v>5098058655394.1797</v>
      </c>
      <c r="Q9" s="3">
        <f>calcs!U89</f>
        <v>5098058655394.1797</v>
      </c>
      <c r="R9" s="3">
        <f>calcs!V89</f>
        <v>5098058655394.1797</v>
      </c>
      <c r="S9" s="3">
        <f>calcs!W89</f>
        <v>5098058655394.1797</v>
      </c>
      <c r="T9" s="3">
        <f>calcs!X89</f>
        <v>5098058655394.1797</v>
      </c>
      <c r="U9" s="3">
        <f>calcs!Y89</f>
        <v>5098058655394.1797</v>
      </c>
      <c r="V9" s="3">
        <f>calcs!Z89</f>
        <v>5098058655394.1797</v>
      </c>
      <c r="W9" s="3">
        <f>calcs!AA89</f>
        <v>5098058655394.1797</v>
      </c>
      <c r="X9" s="3">
        <f>calcs!AB89</f>
        <v>5098058655394.1797</v>
      </c>
      <c r="Y9" s="3">
        <f>calcs!AC89</f>
        <v>5098058655394.1797</v>
      </c>
      <c r="Z9" s="3">
        <f>calcs!AD89</f>
        <v>5098058655394.1797</v>
      </c>
      <c r="AA9" s="3">
        <f>calcs!AE89</f>
        <v>5098058655394.1797</v>
      </c>
      <c r="AB9" s="3">
        <f>calcs!AF89</f>
        <v>5098058655394.1797</v>
      </c>
      <c r="AC9" s="3">
        <f>calcs!AG89</f>
        <v>5098058655394.1797</v>
      </c>
      <c r="AD9" s="3">
        <f>calcs!AH89</f>
        <v>5098058655394.1797</v>
      </c>
      <c r="AE9" s="3">
        <f>calcs!AI89</f>
        <v>5098058655394.1797</v>
      </c>
      <c r="AF9" s="3">
        <f>calcs!AJ89</f>
        <v>5098058655394.1797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08" customFormat="1" ht="14.1" customHeight="1" x14ac:dyDescent="0.2">
      <c r="A15" s="408" t="s">
        <v>65</v>
      </c>
      <c r="B15" s="409">
        <f>calcs!F95</f>
        <v>0</v>
      </c>
      <c r="C15" s="409">
        <f>calcs!G95</f>
        <v>0</v>
      </c>
      <c r="D15" s="409">
        <f>calcs!H95</f>
        <v>0</v>
      </c>
      <c r="E15" s="409">
        <f>calcs!I95</f>
        <v>0</v>
      </c>
      <c r="F15" s="409">
        <f>calcs!J95</f>
        <v>0</v>
      </c>
      <c r="G15" s="409">
        <f>calcs!K95</f>
        <v>0</v>
      </c>
      <c r="H15" s="409">
        <f>calcs!L95</f>
        <v>0</v>
      </c>
      <c r="I15" s="409">
        <f>calcs!M95</f>
        <v>0</v>
      </c>
      <c r="J15" s="409">
        <f>calcs!N95</f>
        <v>0</v>
      </c>
      <c r="K15" s="409">
        <f>calcs!O95</f>
        <v>0</v>
      </c>
      <c r="L15" s="409">
        <f>calcs!P95</f>
        <v>0</v>
      </c>
      <c r="M15" s="409">
        <f>calcs!Q95</f>
        <v>0</v>
      </c>
      <c r="N15" s="409">
        <f>calcs!R95</f>
        <v>0</v>
      </c>
      <c r="O15" s="409">
        <f>calcs!S95</f>
        <v>0</v>
      </c>
      <c r="P15" s="409">
        <f>calcs!T95</f>
        <v>0</v>
      </c>
      <c r="Q15" s="409">
        <f>calcs!U95</f>
        <v>0</v>
      </c>
      <c r="R15" s="409">
        <f>calcs!V95</f>
        <v>0</v>
      </c>
      <c r="S15" s="409">
        <f>calcs!W95</f>
        <v>0</v>
      </c>
      <c r="T15" s="409">
        <f>calcs!X95</f>
        <v>0</v>
      </c>
      <c r="U15" s="409">
        <f>calcs!Y95</f>
        <v>0</v>
      </c>
      <c r="V15" s="409">
        <f>calcs!Z95</f>
        <v>0</v>
      </c>
      <c r="W15" s="409">
        <f>calcs!AA95</f>
        <v>0</v>
      </c>
      <c r="X15" s="409">
        <f>calcs!AB95</f>
        <v>0</v>
      </c>
      <c r="Y15" s="409">
        <f>calcs!AC95</f>
        <v>0</v>
      </c>
      <c r="Z15" s="409">
        <f>calcs!AD95</f>
        <v>0</v>
      </c>
      <c r="AA15" s="409">
        <f>calcs!AE95</f>
        <v>0</v>
      </c>
      <c r="AB15" s="409">
        <f>calcs!AF95</f>
        <v>0</v>
      </c>
      <c r="AC15" s="409">
        <f>calcs!AG95</f>
        <v>0</v>
      </c>
      <c r="AD15" s="409">
        <f>calcs!AH95</f>
        <v>0</v>
      </c>
      <c r="AE15" s="409">
        <f>calcs!AI95</f>
        <v>0</v>
      </c>
      <c r="AF15" s="409">
        <f>calcs!AJ95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calcs!F96</f>
        <v>0</v>
      </c>
      <c r="C16" s="409">
        <f>calcs!G96</f>
        <v>0</v>
      </c>
      <c r="D16" s="409">
        <f>calcs!H96</f>
        <v>0</v>
      </c>
      <c r="E16" s="409">
        <f>calcs!I96</f>
        <v>0</v>
      </c>
      <c r="F16" s="409">
        <f>calcs!J96</f>
        <v>0</v>
      </c>
      <c r="G16" s="409">
        <f>calcs!K96</f>
        <v>0</v>
      </c>
      <c r="H16" s="409">
        <f>calcs!L96</f>
        <v>0</v>
      </c>
      <c r="I16" s="409">
        <f>calcs!M96</f>
        <v>0</v>
      </c>
      <c r="J16" s="409">
        <f>calcs!N96</f>
        <v>0</v>
      </c>
      <c r="K16" s="409">
        <f>calcs!O96</f>
        <v>0</v>
      </c>
      <c r="L16" s="409">
        <f>calcs!P96</f>
        <v>0</v>
      </c>
      <c r="M16" s="409">
        <f>calcs!Q96</f>
        <v>0</v>
      </c>
      <c r="N16" s="409">
        <f>calcs!R96</f>
        <v>0</v>
      </c>
      <c r="O16" s="409">
        <f>calcs!S96</f>
        <v>0</v>
      </c>
      <c r="P16" s="409">
        <f>calcs!T96</f>
        <v>0</v>
      </c>
      <c r="Q16" s="409">
        <f>calcs!U96</f>
        <v>0</v>
      </c>
      <c r="R16" s="409">
        <f>calcs!V96</f>
        <v>0</v>
      </c>
      <c r="S16" s="409">
        <f>calcs!W96</f>
        <v>0</v>
      </c>
      <c r="T16" s="409">
        <f>calcs!X96</f>
        <v>0</v>
      </c>
      <c r="U16" s="409">
        <f>calcs!Y96</f>
        <v>0</v>
      </c>
      <c r="V16" s="409">
        <f>calcs!Z96</f>
        <v>0</v>
      </c>
      <c r="W16" s="409">
        <f>calcs!AA96</f>
        <v>0</v>
      </c>
      <c r="X16" s="409">
        <f>calcs!AB96</f>
        <v>0</v>
      </c>
      <c r="Y16" s="409">
        <f>calcs!AC96</f>
        <v>0</v>
      </c>
      <c r="Z16" s="409">
        <f>calcs!AD96</f>
        <v>0</v>
      </c>
      <c r="AA16" s="409">
        <f>calcs!AE96</f>
        <v>0</v>
      </c>
      <c r="AB16" s="409">
        <f>calcs!AF96</f>
        <v>0</v>
      </c>
      <c r="AC16" s="409">
        <f>calcs!AG96</f>
        <v>0</v>
      </c>
      <c r="AD16" s="409">
        <f>calcs!AH96</f>
        <v>0</v>
      </c>
      <c r="AE16" s="409">
        <f>calcs!AI96</f>
        <v>0</v>
      </c>
      <c r="AF16" s="409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08" customFormat="1" ht="14.1" customHeight="1" x14ac:dyDescent="0.2">
      <c r="A18" s="408" t="s">
        <v>68</v>
      </c>
      <c r="B18" s="409">
        <f>calcs!F98</f>
        <v>0</v>
      </c>
      <c r="C18" s="409">
        <f>calcs!G98</f>
        <v>0</v>
      </c>
      <c r="D18" s="409">
        <f>calcs!H98</f>
        <v>0</v>
      </c>
      <c r="E18" s="409">
        <f>calcs!I98</f>
        <v>0</v>
      </c>
      <c r="F18" s="409">
        <f>calcs!J98</f>
        <v>0</v>
      </c>
      <c r="G18" s="409">
        <f>calcs!K98</f>
        <v>0</v>
      </c>
      <c r="H18" s="409">
        <f>calcs!L98</f>
        <v>0</v>
      </c>
      <c r="I18" s="409">
        <f>calcs!M98</f>
        <v>0</v>
      </c>
      <c r="J18" s="409">
        <f>calcs!N98</f>
        <v>0</v>
      </c>
      <c r="K18" s="409">
        <f>calcs!O98</f>
        <v>0</v>
      </c>
      <c r="L18" s="409">
        <f>calcs!P98</f>
        <v>0</v>
      </c>
      <c r="M18" s="409">
        <f>calcs!Q98</f>
        <v>0</v>
      </c>
      <c r="N18" s="409">
        <f>calcs!R98</f>
        <v>0</v>
      </c>
      <c r="O18" s="409">
        <f>calcs!S98</f>
        <v>0</v>
      </c>
      <c r="P18" s="409">
        <f>calcs!T98</f>
        <v>0</v>
      </c>
      <c r="Q18" s="409">
        <f>calcs!U98</f>
        <v>0</v>
      </c>
      <c r="R18" s="409">
        <f>calcs!V98</f>
        <v>0</v>
      </c>
      <c r="S18" s="409">
        <f>calcs!W98</f>
        <v>0</v>
      </c>
      <c r="T18" s="409">
        <f>calcs!X98</f>
        <v>0</v>
      </c>
      <c r="U18" s="409">
        <f>calcs!Y98</f>
        <v>0</v>
      </c>
      <c r="V18" s="409">
        <f>calcs!Z98</f>
        <v>0</v>
      </c>
      <c r="W18" s="409">
        <f>calcs!AA98</f>
        <v>0</v>
      </c>
      <c r="X18" s="409">
        <f>calcs!AB98</f>
        <v>0</v>
      </c>
      <c r="Y18" s="409">
        <f>calcs!AC98</f>
        <v>0</v>
      </c>
      <c r="Z18" s="409">
        <f>calcs!AD98</f>
        <v>0</v>
      </c>
      <c r="AA18" s="409">
        <f>calcs!AE98</f>
        <v>0</v>
      </c>
      <c r="AB18" s="409">
        <f>calcs!AF98</f>
        <v>0</v>
      </c>
      <c r="AC18" s="409">
        <f>calcs!AG98</f>
        <v>0</v>
      </c>
      <c r="AD18" s="409">
        <f>calcs!AH98</f>
        <v>0</v>
      </c>
      <c r="AE18" s="409">
        <f>calcs!AI98</f>
        <v>0</v>
      </c>
      <c r="AF18" s="409">
        <f>calcs!AJ98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calcs!F99</f>
        <v>0</v>
      </c>
      <c r="C19" s="409">
        <f>calcs!G99</f>
        <v>0</v>
      </c>
      <c r="D19" s="409">
        <f>calcs!H99</f>
        <v>0</v>
      </c>
      <c r="E19" s="409">
        <f>calcs!I99</f>
        <v>0</v>
      </c>
      <c r="F19" s="409">
        <f>calcs!J99</f>
        <v>0</v>
      </c>
      <c r="G19" s="409">
        <f>calcs!K99</f>
        <v>0</v>
      </c>
      <c r="H19" s="409">
        <f>calcs!L99</f>
        <v>0</v>
      </c>
      <c r="I19" s="409">
        <f>calcs!M99</f>
        <v>0</v>
      </c>
      <c r="J19" s="409">
        <f>calcs!N99</f>
        <v>0</v>
      </c>
      <c r="K19" s="409">
        <f>calcs!O99</f>
        <v>0</v>
      </c>
      <c r="L19" s="409">
        <f>calcs!P99</f>
        <v>0</v>
      </c>
      <c r="M19" s="409">
        <f>calcs!Q99</f>
        <v>0</v>
      </c>
      <c r="N19" s="409">
        <f>calcs!R99</f>
        <v>0</v>
      </c>
      <c r="O19" s="409">
        <f>calcs!S99</f>
        <v>0</v>
      </c>
      <c r="P19" s="409">
        <f>calcs!T99</f>
        <v>0</v>
      </c>
      <c r="Q19" s="409">
        <f>calcs!U99</f>
        <v>0</v>
      </c>
      <c r="R19" s="409">
        <f>calcs!V99</f>
        <v>0</v>
      </c>
      <c r="S19" s="409">
        <f>calcs!W99</f>
        <v>0</v>
      </c>
      <c r="T19" s="409">
        <f>calcs!X99</f>
        <v>0</v>
      </c>
      <c r="U19" s="409">
        <f>calcs!Y99</f>
        <v>0</v>
      </c>
      <c r="V19" s="409">
        <f>calcs!Z99</f>
        <v>0</v>
      </c>
      <c r="W19" s="409">
        <f>calcs!AA99</f>
        <v>0</v>
      </c>
      <c r="X19" s="409">
        <f>calcs!AB99</f>
        <v>0</v>
      </c>
      <c r="Y19" s="409">
        <f>calcs!AC99</f>
        <v>0</v>
      </c>
      <c r="Z19" s="409">
        <f>calcs!AD99</f>
        <v>0</v>
      </c>
      <c r="AA19" s="409">
        <f>calcs!AE99</f>
        <v>0</v>
      </c>
      <c r="AB19" s="409">
        <f>calcs!AF99</f>
        <v>0</v>
      </c>
      <c r="AC19" s="409">
        <f>calcs!AG99</f>
        <v>0</v>
      </c>
      <c r="AD19" s="409">
        <f>calcs!AH99</f>
        <v>0</v>
      </c>
      <c r="AE19" s="409">
        <f>calcs!AI99</f>
        <v>0</v>
      </c>
      <c r="AF19" s="409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calcs!F101</f>
        <v>0</v>
      </c>
      <c r="C21" s="409">
        <f>calcs!G101</f>
        <v>0</v>
      </c>
      <c r="D21" s="409">
        <f>calcs!H101</f>
        <v>0</v>
      </c>
      <c r="E21" s="409">
        <f>calcs!I101</f>
        <v>0</v>
      </c>
      <c r="F21" s="409">
        <f>calcs!J101</f>
        <v>0</v>
      </c>
      <c r="G21" s="409">
        <f>calcs!K101</f>
        <v>0</v>
      </c>
      <c r="H21" s="409">
        <f>calcs!L101</f>
        <v>0</v>
      </c>
      <c r="I21" s="409">
        <f>calcs!M101</f>
        <v>0</v>
      </c>
      <c r="J21" s="409">
        <f>calcs!N101</f>
        <v>0</v>
      </c>
      <c r="K21" s="409">
        <f>calcs!O101</f>
        <v>0</v>
      </c>
      <c r="L21" s="409">
        <f>calcs!P101</f>
        <v>0</v>
      </c>
      <c r="M21" s="409">
        <f>calcs!Q101</f>
        <v>0</v>
      </c>
      <c r="N21" s="409">
        <f>calcs!R101</f>
        <v>0</v>
      </c>
      <c r="O21" s="409">
        <f>calcs!S101</f>
        <v>0</v>
      </c>
      <c r="P21" s="409">
        <f>calcs!T101</f>
        <v>0</v>
      </c>
      <c r="Q21" s="409">
        <f>calcs!U101</f>
        <v>0</v>
      </c>
      <c r="R21" s="409">
        <f>calcs!V101</f>
        <v>0</v>
      </c>
      <c r="S21" s="409">
        <f>calcs!W101</f>
        <v>0</v>
      </c>
      <c r="T21" s="409">
        <f>calcs!X101</f>
        <v>0</v>
      </c>
      <c r="U21" s="409">
        <f>calcs!Y101</f>
        <v>0</v>
      </c>
      <c r="V21" s="409">
        <f>calcs!Z101</f>
        <v>0</v>
      </c>
      <c r="W21" s="409">
        <f>calcs!AA101</f>
        <v>0</v>
      </c>
      <c r="X21" s="409">
        <f>calcs!AB101</f>
        <v>0</v>
      </c>
      <c r="Y21" s="409">
        <f>calcs!AC101</f>
        <v>0</v>
      </c>
      <c r="Z21" s="409">
        <f>calcs!AD101</f>
        <v>0</v>
      </c>
      <c r="AA21" s="409">
        <f>calcs!AE101</f>
        <v>0</v>
      </c>
      <c r="AB21" s="409">
        <f>calcs!AF101</f>
        <v>0</v>
      </c>
      <c r="AC21" s="409">
        <f>calcs!AG101</f>
        <v>0</v>
      </c>
      <c r="AD21" s="409">
        <f>calcs!AH101</f>
        <v>0</v>
      </c>
      <c r="AE21" s="409">
        <f>calcs!AI101</f>
        <v>0</v>
      </c>
      <c r="AF21" s="409">
        <f>calcs!AJ101</f>
        <v>0</v>
      </c>
    </row>
    <row r="22" spans="1:33" s="408" customFormat="1" ht="14.1" customHeight="1" x14ac:dyDescent="0.2">
      <c r="A22" s="408" t="s">
        <v>72</v>
      </c>
      <c r="B22" s="409">
        <f>calcs!F102</f>
        <v>0</v>
      </c>
      <c r="C22" s="409">
        <f>calcs!G102</f>
        <v>0</v>
      </c>
      <c r="D22" s="409">
        <f>calcs!H102</f>
        <v>0</v>
      </c>
      <c r="E22" s="409">
        <f>calcs!I102</f>
        <v>0</v>
      </c>
      <c r="F22" s="409">
        <f>calcs!J102</f>
        <v>0</v>
      </c>
      <c r="G22" s="409">
        <f>calcs!K102</f>
        <v>0</v>
      </c>
      <c r="H22" s="409">
        <f>calcs!L102</f>
        <v>0</v>
      </c>
      <c r="I22" s="409">
        <f>calcs!M102</f>
        <v>0</v>
      </c>
      <c r="J22" s="409">
        <f>calcs!N102</f>
        <v>0</v>
      </c>
      <c r="K22" s="409">
        <f>calcs!O102</f>
        <v>0</v>
      </c>
      <c r="L22" s="409">
        <f>calcs!P102</f>
        <v>0</v>
      </c>
      <c r="M22" s="409">
        <f>calcs!Q102</f>
        <v>0</v>
      </c>
      <c r="N22" s="409">
        <f>calcs!R102</f>
        <v>0</v>
      </c>
      <c r="O22" s="409">
        <f>calcs!S102</f>
        <v>0</v>
      </c>
      <c r="P22" s="409">
        <f>calcs!T102</f>
        <v>0</v>
      </c>
      <c r="Q22" s="409">
        <f>calcs!U102</f>
        <v>0</v>
      </c>
      <c r="R22" s="409">
        <f>calcs!V102</f>
        <v>0</v>
      </c>
      <c r="S22" s="409">
        <f>calcs!W102</f>
        <v>0</v>
      </c>
      <c r="T22" s="409">
        <f>calcs!X102</f>
        <v>0</v>
      </c>
      <c r="U22" s="409">
        <f>calcs!Y102</f>
        <v>0</v>
      </c>
      <c r="V22" s="409">
        <f>calcs!Z102</f>
        <v>0</v>
      </c>
      <c r="W22" s="409">
        <f>calcs!AA102</f>
        <v>0</v>
      </c>
      <c r="X22" s="409">
        <f>calcs!AB102</f>
        <v>0</v>
      </c>
      <c r="Y22" s="409">
        <f>calcs!AC102</f>
        <v>0</v>
      </c>
      <c r="Z22" s="409">
        <f>calcs!AD102</f>
        <v>0</v>
      </c>
      <c r="AA22" s="409">
        <f>calcs!AE102</f>
        <v>0</v>
      </c>
      <c r="AB22" s="409">
        <f>calcs!AF102</f>
        <v>0</v>
      </c>
      <c r="AC22" s="409">
        <f>calcs!AG102</f>
        <v>0</v>
      </c>
      <c r="AD22" s="409">
        <f>calcs!AH102</f>
        <v>0</v>
      </c>
      <c r="AE22" s="409">
        <f>calcs!AI102</f>
        <v>0</v>
      </c>
      <c r="AF22" s="409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08" customFormat="1" ht="14.1" customHeight="1" x14ac:dyDescent="0.2">
      <c r="A15" s="408" t="s">
        <v>65</v>
      </c>
      <c r="B15" s="409">
        <f>calcs!F121</f>
        <v>0</v>
      </c>
      <c r="C15" s="409">
        <f>calcs!G121</f>
        <v>0</v>
      </c>
      <c r="D15" s="409">
        <f>calcs!H121</f>
        <v>0</v>
      </c>
      <c r="E15" s="409">
        <f>calcs!I121</f>
        <v>0</v>
      </c>
      <c r="F15" s="409">
        <f>calcs!J121</f>
        <v>0</v>
      </c>
      <c r="G15" s="409">
        <f>calcs!K121</f>
        <v>0</v>
      </c>
      <c r="H15" s="409">
        <f>calcs!L121</f>
        <v>0</v>
      </c>
      <c r="I15" s="409">
        <f>calcs!M121</f>
        <v>0</v>
      </c>
      <c r="J15" s="409">
        <f>calcs!N121</f>
        <v>0</v>
      </c>
      <c r="K15" s="409">
        <f>calcs!O121</f>
        <v>0</v>
      </c>
      <c r="L15" s="409">
        <f>calcs!P121</f>
        <v>0</v>
      </c>
      <c r="M15" s="409">
        <f>calcs!Q121</f>
        <v>0</v>
      </c>
      <c r="N15" s="409">
        <f>calcs!R121</f>
        <v>0</v>
      </c>
      <c r="O15" s="409">
        <f>calcs!S121</f>
        <v>0</v>
      </c>
      <c r="P15" s="409">
        <f>calcs!T121</f>
        <v>0</v>
      </c>
      <c r="Q15" s="409">
        <f>calcs!U121</f>
        <v>0</v>
      </c>
      <c r="R15" s="409">
        <f>calcs!V121</f>
        <v>0</v>
      </c>
      <c r="S15" s="409">
        <f>calcs!W121</f>
        <v>0</v>
      </c>
      <c r="T15" s="409">
        <f>calcs!X121</f>
        <v>0</v>
      </c>
      <c r="U15" s="409">
        <f>calcs!Y121</f>
        <v>0</v>
      </c>
      <c r="V15" s="409">
        <f>calcs!Z121</f>
        <v>0</v>
      </c>
      <c r="W15" s="409">
        <f>calcs!AA121</f>
        <v>0</v>
      </c>
      <c r="X15" s="409">
        <f>calcs!AB121</f>
        <v>0</v>
      </c>
      <c r="Y15" s="409">
        <f>calcs!AC121</f>
        <v>0</v>
      </c>
      <c r="Z15" s="409">
        <f>calcs!AD121</f>
        <v>0</v>
      </c>
      <c r="AA15" s="409">
        <f>calcs!AE121</f>
        <v>0</v>
      </c>
      <c r="AB15" s="409">
        <f>calcs!AF121</f>
        <v>0</v>
      </c>
      <c r="AC15" s="409">
        <f>calcs!AG121</f>
        <v>0</v>
      </c>
      <c r="AD15" s="409">
        <f>calcs!AH121</f>
        <v>0</v>
      </c>
      <c r="AE15" s="409">
        <f>calcs!AI121</f>
        <v>0</v>
      </c>
      <c r="AF15" s="409">
        <f>calcs!AJ121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calcs!F122</f>
        <v>0</v>
      </c>
      <c r="C16" s="409">
        <f>calcs!G122</f>
        <v>0</v>
      </c>
      <c r="D16" s="409">
        <f>calcs!H122</f>
        <v>0</v>
      </c>
      <c r="E16" s="409">
        <f>calcs!I122</f>
        <v>0</v>
      </c>
      <c r="F16" s="409">
        <f>calcs!J122</f>
        <v>0</v>
      </c>
      <c r="G16" s="409">
        <f>calcs!K122</f>
        <v>0</v>
      </c>
      <c r="H16" s="409">
        <f>calcs!L122</f>
        <v>0</v>
      </c>
      <c r="I16" s="409">
        <f>calcs!M122</f>
        <v>0</v>
      </c>
      <c r="J16" s="409">
        <f>calcs!N122</f>
        <v>0</v>
      </c>
      <c r="K16" s="409">
        <f>calcs!O122</f>
        <v>0</v>
      </c>
      <c r="L16" s="409">
        <f>calcs!P122</f>
        <v>0</v>
      </c>
      <c r="M16" s="409">
        <f>calcs!Q122</f>
        <v>0</v>
      </c>
      <c r="N16" s="409">
        <f>calcs!R122</f>
        <v>0</v>
      </c>
      <c r="O16" s="409">
        <f>calcs!S122</f>
        <v>0</v>
      </c>
      <c r="P16" s="409">
        <f>calcs!T122</f>
        <v>0</v>
      </c>
      <c r="Q16" s="409">
        <f>calcs!U122</f>
        <v>0</v>
      </c>
      <c r="R16" s="409">
        <f>calcs!V122</f>
        <v>0</v>
      </c>
      <c r="S16" s="409">
        <f>calcs!W122</f>
        <v>0</v>
      </c>
      <c r="T16" s="409">
        <f>calcs!X122</f>
        <v>0</v>
      </c>
      <c r="U16" s="409">
        <f>calcs!Y122</f>
        <v>0</v>
      </c>
      <c r="V16" s="409">
        <f>calcs!Z122</f>
        <v>0</v>
      </c>
      <c r="W16" s="409">
        <f>calcs!AA122</f>
        <v>0</v>
      </c>
      <c r="X16" s="409">
        <f>calcs!AB122</f>
        <v>0</v>
      </c>
      <c r="Y16" s="409">
        <f>calcs!AC122</f>
        <v>0</v>
      </c>
      <c r="Z16" s="409">
        <f>calcs!AD122</f>
        <v>0</v>
      </c>
      <c r="AA16" s="409">
        <f>calcs!AE122</f>
        <v>0</v>
      </c>
      <c r="AB16" s="409">
        <f>calcs!AF122</f>
        <v>0</v>
      </c>
      <c r="AC16" s="409">
        <f>calcs!AG122</f>
        <v>0</v>
      </c>
      <c r="AD16" s="409">
        <f>calcs!AH122</f>
        <v>0</v>
      </c>
      <c r="AE16" s="409">
        <f>calcs!AI122</f>
        <v>0</v>
      </c>
      <c r="AF16" s="409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08" customFormat="1" ht="14.1" customHeight="1" x14ac:dyDescent="0.2">
      <c r="A18" s="408" t="s">
        <v>68</v>
      </c>
      <c r="B18" s="409">
        <f>calcs!F124</f>
        <v>0</v>
      </c>
      <c r="C18" s="409">
        <f>calcs!G124</f>
        <v>0</v>
      </c>
      <c r="D18" s="409">
        <f>calcs!H124</f>
        <v>0</v>
      </c>
      <c r="E18" s="409">
        <f>calcs!I124</f>
        <v>0</v>
      </c>
      <c r="F18" s="409">
        <f>calcs!J124</f>
        <v>0</v>
      </c>
      <c r="G18" s="409">
        <f>calcs!K124</f>
        <v>0</v>
      </c>
      <c r="H18" s="409">
        <f>calcs!L124</f>
        <v>0</v>
      </c>
      <c r="I18" s="409">
        <f>calcs!M124</f>
        <v>0</v>
      </c>
      <c r="J18" s="409">
        <f>calcs!N124</f>
        <v>0</v>
      </c>
      <c r="K18" s="409">
        <f>calcs!O124</f>
        <v>0</v>
      </c>
      <c r="L18" s="409">
        <f>calcs!P124</f>
        <v>0</v>
      </c>
      <c r="M18" s="409">
        <f>calcs!Q124</f>
        <v>0</v>
      </c>
      <c r="N18" s="409">
        <f>calcs!R124</f>
        <v>0</v>
      </c>
      <c r="O18" s="409">
        <f>calcs!S124</f>
        <v>0</v>
      </c>
      <c r="P18" s="409">
        <f>calcs!T124</f>
        <v>0</v>
      </c>
      <c r="Q18" s="409">
        <f>calcs!U124</f>
        <v>0</v>
      </c>
      <c r="R18" s="409">
        <f>calcs!V124</f>
        <v>0</v>
      </c>
      <c r="S18" s="409">
        <f>calcs!W124</f>
        <v>0</v>
      </c>
      <c r="T18" s="409">
        <f>calcs!X124</f>
        <v>0</v>
      </c>
      <c r="U18" s="409">
        <f>calcs!Y124</f>
        <v>0</v>
      </c>
      <c r="V18" s="409">
        <f>calcs!Z124</f>
        <v>0</v>
      </c>
      <c r="W18" s="409">
        <f>calcs!AA124</f>
        <v>0</v>
      </c>
      <c r="X18" s="409">
        <f>calcs!AB124</f>
        <v>0</v>
      </c>
      <c r="Y18" s="409">
        <f>calcs!AC124</f>
        <v>0</v>
      </c>
      <c r="Z18" s="409">
        <f>calcs!AD124</f>
        <v>0</v>
      </c>
      <c r="AA18" s="409">
        <f>calcs!AE124</f>
        <v>0</v>
      </c>
      <c r="AB18" s="409">
        <f>calcs!AF124</f>
        <v>0</v>
      </c>
      <c r="AC18" s="409">
        <f>calcs!AG124</f>
        <v>0</v>
      </c>
      <c r="AD18" s="409">
        <f>calcs!AH124</f>
        <v>0</v>
      </c>
      <c r="AE18" s="409">
        <f>calcs!AI124</f>
        <v>0</v>
      </c>
      <c r="AF18" s="409">
        <f>calcs!AJ124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calcs!F125</f>
        <v>0</v>
      </c>
      <c r="C19" s="409">
        <f>calcs!G125</f>
        <v>0</v>
      </c>
      <c r="D19" s="409">
        <f>calcs!H125</f>
        <v>0</v>
      </c>
      <c r="E19" s="409">
        <f>calcs!I125</f>
        <v>0</v>
      </c>
      <c r="F19" s="409">
        <f>calcs!J125</f>
        <v>0</v>
      </c>
      <c r="G19" s="409">
        <f>calcs!K125</f>
        <v>0</v>
      </c>
      <c r="H19" s="409">
        <f>calcs!L125</f>
        <v>0</v>
      </c>
      <c r="I19" s="409">
        <f>calcs!M125</f>
        <v>0</v>
      </c>
      <c r="J19" s="409">
        <f>calcs!N125</f>
        <v>0</v>
      </c>
      <c r="K19" s="409">
        <f>calcs!O125</f>
        <v>0</v>
      </c>
      <c r="L19" s="409">
        <f>calcs!P125</f>
        <v>0</v>
      </c>
      <c r="M19" s="409">
        <f>calcs!Q125</f>
        <v>0</v>
      </c>
      <c r="N19" s="409">
        <f>calcs!R125</f>
        <v>0</v>
      </c>
      <c r="O19" s="409">
        <f>calcs!S125</f>
        <v>0</v>
      </c>
      <c r="P19" s="409">
        <f>calcs!T125</f>
        <v>0</v>
      </c>
      <c r="Q19" s="409">
        <f>calcs!U125</f>
        <v>0</v>
      </c>
      <c r="R19" s="409">
        <f>calcs!V125</f>
        <v>0</v>
      </c>
      <c r="S19" s="409">
        <f>calcs!W125</f>
        <v>0</v>
      </c>
      <c r="T19" s="409">
        <f>calcs!X125</f>
        <v>0</v>
      </c>
      <c r="U19" s="409">
        <f>calcs!Y125</f>
        <v>0</v>
      </c>
      <c r="V19" s="409">
        <f>calcs!Z125</f>
        <v>0</v>
      </c>
      <c r="W19" s="409">
        <f>calcs!AA125</f>
        <v>0</v>
      </c>
      <c r="X19" s="409">
        <f>calcs!AB125</f>
        <v>0</v>
      </c>
      <c r="Y19" s="409">
        <f>calcs!AC125</f>
        <v>0</v>
      </c>
      <c r="Z19" s="409">
        <f>calcs!AD125</f>
        <v>0</v>
      </c>
      <c r="AA19" s="409">
        <f>calcs!AE125</f>
        <v>0</v>
      </c>
      <c r="AB19" s="409">
        <f>calcs!AF125</f>
        <v>0</v>
      </c>
      <c r="AC19" s="409">
        <f>calcs!AG125</f>
        <v>0</v>
      </c>
      <c r="AD19" s="409">
        <f>calcs!AH125</f>
        <v>0</v>
      </c>
      <c r="AE19" s="409">
        <f>calcs!AI125</f>
        <v>0</v>
      </c>
      <c r="AF19" s="409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calcs!F127</f>
        <v>0</v>
      </c>
      <c r="C21" s="409">
        <f>calcs!G127</f>
        <v>0</v>
      </c>
      <c r="D21" s="409">
        <f>calcs!H127</f>
        <v>0</v>
      </c>
      <c r="E21" s="409">
        <f>calcs!I127</f>
        <v>0</v>
      </c>
      <c r="F21" s="409">
        <f>calcs!J127</f>
        <v>0</v>
      </c>
      <c r="G21" s="409">
        <f>calcs!K127</f>
        <v>0</v>
      </c>
      <c r="H21" s="409">
        <f>calcs!L127</f>
        <v>0</v>
      </c>
      <c r="I21" s="409">
        <f>calcs!M127</f>
        <v>0</v>
      </c>
      <c r="J21" s="409">
        <f>calcs!N127</f>
        <v>0</v>
      </c>
      <c r="K21" s="409">
        <f>calcs!O127</f>
        <v>0</v>
      </c>
      <c r="L21" s="409">
        <f>calcs!P127</f>
        <v>0</v>
      </c>
      <c r="M21" s="409">
        <f>calcs!Q127</f>
        <v>0</v>
      </c>
      <c r="N21" s="409">
        <f>calcs!R127</f>
        <v>0</v>
      </c>
      <c r="O21" s="409">
        <f>calcs!S127</f>
        <v>0</v>
      </c>
      <c r="P21" s="409">
        <f>calcs!T127</f>
        <v>0</v>
      </c>
      <c r="Q21" s="409">
        <f>calcs!U127</f>
        <v>0</v>
      </c>
      <c r="R21" s="409">
        <f>calcs!V127</f>
        <v>0</v>
      </c>
      <c r="S21" s="409">
        <f>calcs!W127</f>
        <v>0</v>
      </c>
      <c r="T21" s="409">
        <f>calcs!X127</f>
        <v>0</v>
      </c>
      <c r="U21" s="409">
        <f>calcs!Y127</f>
        <v>0</v>
      </c>
      <c r="V21" s="409">
        <f>calcs!Z127</f>
        <v>0</v>
      </c>
      <c r="W21" s="409">
        <f>calcs!AA127</f>
        <v>0</v>
      </c>
      <c r="X21" s="409">
        <f>calcs!AB127</f>
        <v>0</v>
      </c>
      <c r="Y21" s="409">
        <f>calcs!AC127</f>
        <v>0</v>
      </c>
      <c r="Z21" s="409">
        <f>calcs!AD127</f>
        <v>0</v>
      </c>
      <c r="AA21" s="409">
        <f>calcs!AE127</f>
        <v>0</v>
      </c>
      <c r="AB21" s="409">
        <f>calcs!AF127</f>
        <v>0</v>
      </c>
      <c r="AC21" s="409">
        <f>calcs!AG127</f>
        <v>0</v>
      </c>
      <c r="AD21" s="409">
        <f>calcs!AH127</f>
        <v>0</v>
      </c>
      <c r="AE21" s="409">
        <f>calcs!AI127</f>
        <v>0</v>
      </c>
      <c r="AF21" s="409">
        <f>calcs!AJ127</f>
        <v>0</v>
      </c>
    </row>
    <row r="22" spans="1:33" s="408" customFormat="1" ht="14.1" customHeight="1" x14ac:dyDescent="0.2">
      <c r="A22" s="408" t="s">
        <v>72</v>
      </c>
      <c r="B22" s="409">
        <f>calcs!F128</f>
        <v>0</v>
      </c>
      <c r="C22" s="409">
        <f>calcs!G128</f>
        <v>0</v>
      </c>
      <c r="D22" s="409">
        <f>calcs!H128</f>
        <v>0</v>
      </c>
      <c r="E22" s="409">
        <f>calcs!I128</f>
        <v>0</v>
      </c>
      <c r="F22" s="409">
        <f>calcs!J128</f>
        <v>0</v>
      </c>
      <c r="G22" s="409">
        <f>calcs!K128</f>
        <v>0</v>
      </c>
      <c r="H22" s="409">
        <f>calcs!L128</f>
        <v>0</v>
      </c>
      <c r="I22" s="409">
        <f>calcs!M128</f>
        <v>0</v>
      </c>
      <c r="J22" s="409">
        <f>calcs!N128</f>
        <v>0</v>
      </c>
      <c r="K22" s="409">
        <f>calcs!O128</f>
        <v>0</v>
      </c>
      <c r="L22" s="409">
        <f>calcs!P128</f>
        <v>0</v>
      </c>
      <c r="M22" s="409">
        <f>calcs!Q128</f>
        <v>0</v>
      </c>
      <c r="N22" s="409">
        <f>calcs!R128</f>
        <v>0</v>
      </c>
      <c r="O22" s="409">
        <f>calcs!S128</f>
        <v>0</v>
      </c>
      <c r="P22" s="409">
        <f>calcs!T128</f>
        <v>0</v>
      </c>
      <c r="Q22" s="409">
        <f>calcs!U128</f>
        <v>0</v>
      </c>
      <c r="R22" s="409">
        <f>calcs!V128</f>
        <v>0</v>
      </c>
      <c r="S22" s="409">
        <f>calcs!W128</f>
        <v>0</v>
      </c>
      <c r="T22" s="409">
        <f>calcs!X128</f>
        <v>0</v>
      </c>
      <c r="U22" s="409">
        <f>calcs!Y128</f>
        <v>0</v>
      </c>
      <c r="V22" s="409">
        <f>calcs!Z128</f>
        <v>0</v>
      </c>
      <c r="W22" s="409">
        <f>calcs!AA128</f>
        <v>0</v>
      </c>
      <c r="X22" s="409">
        <f>calcs!AB128</f>
        <v>0</v>
      </c>
      <c r="Y22" s="409">
        <f>calcs!AC128</f>
        <v>0</v>
      </c>
      <c r="Z22" s="409">
        <f>calcs!AD128</f>
        <v>0</v>
      </c>
      <c r="AA22" s="409">
        <f>calcs!AE128</f>
        <v>0</v>
      </c>
      <c r="AB22" s="409">
        <f>calcs!AF128</f>
        <v>0</v>
      </c>
      <c r="AC22" s="409">
        <f>calcs!AG128</f>
        <v>0</v>
      </c>
      <c r="AD22" s="409">
        <f>calcs!AH128</f>
        <v>0</v>
      </c>
      <c r="AE22" s="409">
        <f>calcs!AI128</f>
        <v>0</v>
      </c>
      <c r="AF22" s="409">
        <f>calcs!AJ128</f>
        <v>0</v>
      </c>
    </row>
    <row r="23" spans="1:33" ht="14.1" customHeight="1" x14ac:dyDescent="0.2">
      <c r="A23" s="4" t="s">
        <v>73</v>
      </c>
      <c r="B23" s="3">
        <f>calcs!F129</f>
        <v>9762095807825.623</v>
      </c>
      <c r="C23" s="3">
        <f>calcs!G129</f>
        <v>9166855452845.6582</v>
      </c>
      <c r="D23" s="3">
        <f>calcs!H129</f>
        <v>9482549689882.0527</v>
      </c>
      <c r="E23" s="3">
        <f>calcs!I129</f>
        <v>9850652999438.4609</v>
      </c>
      <c r="F23" s="3">
        <f>calcs!J129</f>
        <v>10027881091536.904</v>
      </c>
      <c r="G23" s="3">
        <f>calcs!K129</f>
        <v>10279992116879.055</v>
      </c>
      <c r="H23" s="3">
        <f>calcs!L129</f>
        <v>10433377026602.512</v>
      </c>
      <c r="I23" s="3">
        <f>calcs!M129</f>
        <v>10528439856399.014</v>
      </c>
      <c r="J23" s="3">
        <f>calcs!N129</f>
        <v>10608224134701.818</v>
      </c>
      <c r="K23" s="3">
        <f>calcs!O129</f>
        <v>10702307585869.895</v>
      </c>
      <c r="L23" s="3">
        <f>calcs!P129</f>
        <v>10844860987959.73</v>
      </c>
      <c r="M23" s="3">
        <f>calcs!Q129</f>
        <v>10972458083053.635</v>
      </c>
      <c r="N23" s="3">
        <f>calcs!R129</f>
        <v>11081866339489.342</v>
      </c>
      <c r="O23" s="3">
        <f>calcs!S129</f>
        <v>11245422872924.945</v>
      </c>
      <c r="P23" s="3">
        <f>calcs!T129</f>
        <v>11371128200201.721</v>
      </c>
      <c r="Q23" s="3">
        <f>calcs!U129</f>
        <v>11438434629431.338</v>
      </c>
      <c r="R23" s="3">
        <f>calcs!V129</f>
        <v>11480467207783.008</v>
      </c>
      <c r="S23" s="3">
        <f>calcs!W129</f>
        <v>11571505148744.922</v>
      </c>
      <c r="T23" s="3">
        <f>calcs!X129</f>
        <v>11672361320127.545</v>
      </c>
      <c r="U23" s="3">
        <f>calcs!Y129</f>
        <v>11786085752403.752</v>
      </c>
      <c r="V23" s="3">
        <f>calcs!Z129</f>
        <v>11864743393933.756</v>
      </c>
      <c r="W23" s="3">
        <f>calcs!AA129</f>
        <v>11993287342900.359</v>
      </c>
      <c r="X23" s="3">
        <f>calcs!AB129</f>
        <v>12183999962479.096</v>
      </c>
      <c r="Y23" s="3">
        <f>calcs!AC129</f>
        <v>12439576576215.596</v>
      </c>
      <c r="Z23" s="3">
        <f>calcs!AD129</f>
        <v>12648599787846.969</v>
      </c>
      <c r="AA23" s="3">
        <f>calcs!AE129</f>
        <v>12785081571869.752</v>
      </c>
      <c r="AB23" s="3">
        <f>calcs!AF129</f>
        <v>13024565533254.381</v>
      </c>
      <c r="AC23" s="3">
        <f>calcs!AG129</f>
        <v>13229384361585.037</v>
      </c>
      <c r="AD23" s="3">
        <f>calcs!AH129</f>
        <v>13434203189915.695</v>
      </c>
      <c r="AE23" s="3">
        <f>calcs!AI129</f>
        <v>13639022018246.354</v>
      </c>
      <c r="AF23" s="3">
        <f>calcs!AJ129</f>
        <v>13843840846577.01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194">
        <f>'crude oil_data and calcs'!I12</f>
        <v>130691955490173.16</v>
      </c>
      <c r="C4" s="194">
        <f>'crude oil_data and calcs'!J12</f>
        <v>165869864087053.5</v>
      </c>
      <c r="D4" s="194">
        <f>'crude oil_data and calcs'!K12</f>
        <v>165869864087053.5</v>
      </c>
      <c r="E4" s="194">
        <f>'crude oil_data and calcs'!L12</f>
        <v>165869864087053.5</v>
      </c>
      <c r="F4" s="194">
        <f>'crude oil_data and calcs'!M12</f>
        <v>165869864087053.5</v>
      </c>
      <c r="G4" s="194">
        <f>'crude oil_data and calcs'!N12</f>
        <v>165869864087053.5</v>
      </c>
      <c r="H4" s="194">
        <f>'crude oil_data and calcs'!O12</f>
        <v>165869864087053.5</v>
      </c>
      <c r="I4" s="194">
        <f>'crude oil_data and calcs'!P12</f>
        <v>165869864087053.5</v>
      </c>
      <c r="J4" s="194">
        <f>'crude oil_data and calcs'!Q12</f>
        <v>165869864087053.5</v>
      </c>
      <c r="K4" s="194">
        <f>'crude oil_data and calcs'!R12</f>
        <v>165869864087053.5</v>
      </c>
      <c r="L4" s="194">
        <f>'crude oil_data and calcs'!S12</f>
        <v>165869864087053.5</v>
      </c>
      <c r="M4" s="194">
        <f>'crude oil_data and calcs'!T12</f>
        <v>165869864087053.5</v>
      </c>
      <c r="N4" s="194">
        <f>'crude oil_data and calcs'!U12</f>
        <v>165869864087053.5</v>
      </c>
      <c r="O4" s="194">
        <f>'crude oil_data and calcs'!V12</f>
        <v>165869864087053.5</v>
      </c>
      <c r="P4" s="194">
        <f>'crude oil_data and calcs'!W12</f>
        <v>165869864087053.5</v>
      </c>
      <c r="Q4" s="194">
        <f>'crude oil_data and calcs'!X12</f>
        <v>165869864087053.5</v>
      </c>
      <c r="R4" s="194">
        <f>'crude oil_data and calcs'!Y12</f>
        <v>165869864087053.5</v>
      </c>
      <c r="S4" s="194">
        <f>'crude oil_data and calcs'!Z12</f>
        <v>165869864087053.5</v>
      </c>
      <c r="T4" s="194">
        <f>'crude oil_data and calcs'!AA12</f>
        <v>165869864087053.5</v>
      </c>
      <c r="U4" s="194">
        <f>'crude oil_data and calcs'!AB12</f>
        <v>165869864087053.5</v>
      </c>
      <c r="V4" s="194">
        <f>'crude oil_data and calcs'!AC12</f>
        <v>165869864087053.5</v>
      </c>
      <c r="W4" s="194">
        <f>'crude oil_data and calcs'!AD12</f>
        <v>165869864087053.5</v>
      </c>
      <c r="X4" s="194">
        <f>'crude oil_data and calcs'!AE12</f>
        <v>165869864087053.5</v>
      </c>
      <c r="Y4" s="194">
        <f>'crude oil_data and calcs'!AF12</f>
        <v>165869864087053.5</v>
      </c>
      <c r="Z4" s="194">
        <f>'crude oil_data and calcs'!AG12</f>
        <v>165869864087053.5</v>
      </c>
      <c r="AA4" s="194">
        <f>'crude oil_data and calcs'!AH12</f>
        <v>165869864087053.5</v>
      </c>
      <c r="AB4" s="194">
        <f>'crude oil_data and calcs'!AI12</f>
        <v>165869864087053.5</v>
      </c>
      <c r="AC4" s="194">
        <f>'crude oil_data and calcs'!AJ12</f>
        <v>165869864087053.5</v>
      </c>
      <c r="AD4" s="194">
        <f>'crude oil_data and calcs'!AK12</f>
        <v>165869864087053.5</v>
      </c>
      <c r="AE4" s="194">
        <f>'crude oil_data and calcs'!AL12</f>
        <v>165869864087053.5</v>
      </c>
      <c r="AF4" s="194">
        <f>'crude oil_data and calcs'!AM12</f>
        <v>165869864087053.5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363" t="s">
        <v>60</v>
      </c>
      <c r="B10" s="194">
        <f>'crude oil_data and calcs'!I13</f>
        <v>2684941244509827</v>
      </c>
      <c r="C10" s="194">
        <f>'crude oil_data and calcs'!J13</f>
        <v>3407637735912946.5</v>
      </c>
      <c r="D10" s="194">
        <f>'crude oil_data and calcs'!K13</f>
        <v>3407637735912946.5</v>
      </c>
      <c r="E10" s="194">
        <f>'crude oil_data and calcs'!L13</f>
        <v>3407637735912946.5</v>
      </c>
      <c r="F10" s="194">
        <f>'crude oil_data and calcs'!M13</f>
        <v>3407637735912946.5</v>
      </c>
      <c r="G10" s="194">
        <f>'crude oil_data and calcs'!N13</f>
        <v>3407637735912946.5</v>
      </c>
      <c r="H10" s="194">
        <f>'crude oil_data and calcs'!O13</f>
        <v>3407637735912946.5</v>
      </c>
      <c r="I10" s="194">
        <f>'crude oil_data and calcs'!P13</f>
        <v>3407637735912946.5</v>
      </c>
      <c r="J10" s="194">
        <f>'crude oil_data and calcs'!Q13</f>
        <v>3407637735912946.5</v>
      </c>
      <c r="K10" s="194">
        <f>'crude oil_data and calcs'!R13</f>
        <v>3407637735912946.5</v>
      </c>
      <c r="L10" s="194">
        <f>'crude oil_data and calcs'!S13</f>
        <v>3407637735912946.5</v>
      </c>
      <c r="M10" s="194">
        <f>'crude oil_data and calcs'!T13</f>
        <v>3407637735912946.5</v>
      </c>
      <c r="N10" s="194">
        <f>'crude oil_data and calcs'!U13</f>
        <v>3407637735912946.5</v>
      </c>
      <c r="O10" s="194">
        <f>'crude oil_data and calcs'!V13</f>
        <v>3407637735912946.5</v>
      </c>
      <c r="P10" s="194">
        <f>'crude oil_data and calcs'!W13</f>
        <v>3407637735912946.5</v>
      </c>
      <c r="Q10" s="194">
        <f>'crude oil_data and calcs'!X13</f>
        <v>3407637735912946.5</v>
      </c>
      <c r="R10" s="194">
        <f>'crude oil_data and calcs'!Y13</f>
        <v>3407637735912946.5</v>
      </c>
      <c r="S10" s="194">
        <f>'crude oil_data and calcs'!Z13</f>
        <v>3407637735912946.5</v>
      </c>
      <c r="T10" s="194">
        <f>'crude oil_data and calcs'!AA13</f>
        <v>3407637735912946.5</v>
      </c>
      <c r="U10" s="194">
        <f>'crude oil_data and calcs'!AB13</f>
        <v>3407637735912946.5</v>
      </c>
      <c r="V10" s="194">
        <f>'crude oil_data and calcs'!AC13</f>
        <v>3407637735912946.5</v>
      </c>
      <c r="W10" s="194">
        <f>'crude oil_data and calcs'!AD13</f>
        <v>3407637735912946.5</v>
      </c>
      <c r="X10" s="194">
        <f>'crude oil_data and calcs'!AE13</f>
        <v>3407637735912946.5</v>
      </c>
      <c r="Y10" s="194">
        <f>'crude oil_data and calcs'!AF13</f>
        <v>3407637735912946.5</v>
      </c>
      <c r="Z10" s="194">
        <f>'crude oil_data and calcs'!AG13</f>
        <v>3407637735912946.5</v>
      </c>
      <c r="AA10" s="194">
        <f>'crude oil_data and calcs'!AH13</f>
        <v>3407637735912946.5</v>
      </c>
      <c r="AB10" s="194">
        <f>'crude oil_data and calcs'!AI13</f>
        <v>3407637735912946.5</v>
      </c>
      <c r="AC10" s="194">
        <f>'crude oil_data and calcs'!AJ13</f>
        <v>3407637735912946.5</v>
      </c>
      <c r="AD10" s="194">
        <f>'crude oil_data and calcs'!AK13</f>
        <v>3407637735912946.5</v>
      </c>
      <c r="AE10" s="194">
        <f>'crude oil_data and calcs'!AL13</f>
        <v>3407637735912946.5</v>
      </c>
      <c r="AF10" s="194">
        <f>'crude oil_data and calcs'!AM13</f>
        <v>3407637735912946.5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08" customFormat="1" ht="14.1" customHeight="1" x14ac:dyDescent="0.2">
      <c r="A15" s="408" t="s">
        <v>65</v>
      </c>
      <c r="B15" s="409">
        <f>calcs!F199</f>
        <v>0</v>
      </c>
      <c r="C15" s="409">
        <f>calcs!G199</f>
        <v>0</v>
      </c>
      <c r="D15" s="409">
        <f>calcs!H199</f>
        <v>0</v>
      </c>
      <c r="E15" s="409">
        <f>calcs!I199</f>
        <v>0</v>
      </c>
      <c r="F15" s="409">
        <f>calcs!J199</f>
        <v>0</v>
      </c>
      <c r="G15" s="409">
        <f>calcs!K199</f>
        <v>0</v>
      </c>
      <c r="H15" s="409">
        <f>calcs!L199</f>
        <v>0</v>
      </c>
      <c r="I15" s="409">
        <f>calcs!M199</f>
        <v>0</v>
      </c>
      <c r="J15" s="409">
        <f>calcs!N199</f>
        <v>0</v>
      </c>
      <c r="K15" s="409">
        <f>calcs!O199</f>
        <v>0</v>
      </c>
      <c r="L15" s="409">
        <f>calcs!P199</f>
        <v>0</v>
      </c>
      <c r="M15" s="409">
        <f>calcs!Q199</f>
        <v>0</v>
      </c>
      <c r="N15" s="409">
        <f>calcs!R199</f>
        <v>0</v>
      </c>
      <c r="O15" s="409">
        <f>calcs!S199</f>
        <v>0</v>
      </c>
      <c r="P15" s="409">
        <f>calcs!T199</f>
        <v>0</v>
      </c>
      <c r="Q15" s="409">
        <f>calcs!U199</f>
        <v>0</v>
      </c>
      <c r="R15" s="409">
        <f>calcs!V199</f>
        <v>0</v>
      </c>
      <c r="S15" s="409">
        <f>calcs!W199</f>
        <v>0</v>
      </c>
      <c r="T15" s="409">
        <f>calcs!X199</f>
        <v>0</v>
      </c>
      <c r="U15" s="409">
        <f>calcs!Y199</f>
        <v>0</v>
      </c>
      <c r="V15" s="409">
        <f>calcs!Z199</f>
        <v>0</v>
      </c>
      <c r="W15" s="409">
        <f>calcs!AA199</f>
        <v>0</v>
      </c>
      <c r="X15" s="409">
        <f>calcs!AB199</f>
        <v>0</v>
      </c>
      <c r="Y15" s="409">
        <f>calcs!AC199</f>
        <v>0</v>
      </c>
      <c r="Z15" s="409">
        <f>calcs!AD199</f>
        <v>0</v>
      </c>
      <c r="AA15" s="409">
        <f>calcs!AE199</f>
        <v>0</v>
      </c>
      <c r="AB15" s="409">
        <f>calcs!AF199</f>
        <v>0</v>
      </c>
      <c r="AC15" s="409">
        <f>calcs!AG199</f>
        <v>0</v>
      </c>
      <c r="AD15" s="409">
        <f>calcs!AH199</f>
        <v>0</v>
      </c>
      <c r="AE15" s="409">
        <f>calcs!AI199</f>
        <v>0</v>
      </c>
      <c r="AF15" s="409">
        <f>calcs!AJ199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calcs!F200</f>
        <v>0</v>
      </c>
      <c r="C16" s="409">
        <f>calcs!G200</f>
        <v>0</v>
      </c>
      <c r="D16" s="409">
        <f>calcs!H200</f>
        <v>0</v>
      </c>
      <c r="E16" s="409">
        <f>calcs!I200</f>
        <v>0</v>
      </c>
      <c r="F16" s="409">
        <f>calcs!J200</f>
        <v>0</v>
      </c>
      <c r="G16" s="409">
        <f>calcs!K200</f>
        <v>0</v>
      </c>
      <c r="H16" s="409">
        <f>calcs!L200</f>
        <v>0</v>
      </c>
      <c r="I16" s="409">
        <f>calcs!M200</f>
        <v>0</v>
      </c>
      <c r="J16" s="409">
        <f>calcs!N200</f>
        <v>0</v>
      </c>
      <c r="K16" s="409">
        <f>calcs!O200</f>
        <v>0</v>
      </c>
      <c r="L16" s="409">
        <f>calcs!P200</f>
        <v>0</v>
      </c>
      <c r="M16" s="409">
        <f>calcs!Q200</f>
        <v>0</v>
      </c>
      <c r="N16" s="409">
        <f>calcs!R200</f>
        <v>0</v>
      </c>
      <c r="O16" s="409">
        <f>calcs!S200</f>
        <v>0</v>
      </c>
      <c r="P16" s="409">
        <f>calcs!T200</f>
        <v>0</v>
      </c>
      <c r="Q16" s="409">
        <f>calcs!U200</f>
        <v>0</v>
      </c>
      <c r="R16" s="409">
        <f>calcs!V200</f>
        <v>0</v>
      </c>
      <c r="S16" s="409">
        <f>calcs!W200</f>
        <v>0</v>
      </c>
      <c r="T16" s="409">
        <f>calcs!X200</f>
        <v>0</v>
      </c>
      <c r="U16" s="409">
        <f>calcs!Y200</f>
        <v>0</v>
      </c>
      <c r="V16" s="409">
        <f>calcs!Z200</f>
        <v>0</v>
      </c>
      <c r="W16" s="409">
        <f>calcs!AA200</f>
        <v>0</v>
      </c>
      <c r="X16" s="409">
        <f>calcs!AB200</f>
        <v>0</v>
      </c>
      <c r="Y16" s="409">
        <f>calcs!AC200</f>
        <v>0</v>
      </c>
      <c r="Z16" s="409">
        <f>calcs!AD200</f>
        <v>0</v>
      </c>
      <c r="AA16" s="409">
        <f>calcs!AE200</f>
        <v>0</v>
      </c>
      <c r="AB16" s="409">
        <f>calcs!AF200</f>
        <v>0</v>
      </c>
      <c r="AC16" s="409">
        <f>calcs!AG200</f>
        <v>0</v>
      </c>
      <c r="AD16" s="409">
        <f>calcs!AH200</f>
        <v>0</v>
      </c>
      <c r="AE16" s="409">
        <f>calcs!AI200</f>
        <v>0</v>
      </c>
      <c r="AF16" s="409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08" customFormat="1" ht="14.1" customHeight="1" x14ac:dyDescent="0.2">
      <c r="A18" s="408" t="s">
        <v>68</v>
      </c>
      <c r="B18" s="409">
        <f>calcs!F202</f>
        <v>0</v>
      </c>
      <c r="C18" s="409">
        <f>calcs!G202</f>
        <v>0</v>
      </c>
      <c r="D18" s="409">
        <f>calcs!H202</f>
        <v>0</v>
      </c>
      <c r="E18" s="409">
        <f>calcs!I202</f>
        <v>0</v>
      </c>
      <c r="F18" s="409">
        <f>calcs!J202</f>
        <v>0</v>
      </c>
      <c r="G18" s="409">
        <f>calcs!K202</f>
        <v>0</v>
      </c>
      <c r="H18" s="409">
        <f>calcs!L202</f>
        <v>0</v>
      </c>
      <c r="I18" s="409">
        <f>calcs!M202</f>
        <v>0</v>
      </c>
      <c r="J18" s="409">
        <f>calcs!N202</f>
        <v>0</v>
      </c>
      <c r="K18" s="409">
        <f>calcs!O202</f>
        <v>0</v>
      </c>
      <c r="L18" s="409">
        <f>calcs!P202</f>
        <v>0</v>
      </c>
      <c r="M18" s="409">
        <f>calcs!Q202</f>
        <v>0</v>
      </c>
      <c r="N18" s="409">
        <f>calcs!R202</f>
        <v>0</v>
      </c>
      <c r="O18" s="409">
        <f>calcs!S202</f>
        <v>0</v>
      </c>
      <c r="P18" s="409">
        <f>calcs!T202</f>
        <v>0</v>
      </c>
      <c r="Q18" s="409">
        <f>calcs!U202</f>
        <v>0</v>
      </c>
      <c r="R18" s="409">
        <f>calcs!V202</f>
        <v>0</v>
      </c>
      <c r="S18" s="409">
        <f>calcs!W202</f>
        <v>0</v>
      </c>
      <c r="T18" s="409">
        <f>calcs!X202</f>
        <v>0</v>
      </c>
      <c r="U18" s="409">
        <f>calcs!Y202</f>
        <v>0</v>
      </c>
      <c r="V18" s="409">
        <f>calcs!Z202</f>
        <v>0</v>
      </c>
      <c r="W18" s="409">
        <f>calcs!AA202</f>
        <v>0</v>
      </c>
      <c r="X18" s="409">
        <f>calcs!AB202</f>
        <v>0</v>
      </c>
      <c r="Y18" s="409">
        <f>calcs!AC202</f>
        <v>0</v>
      </c>
      <c r="Z18" s="409">
        <f>calcs!AD202</f>
        <v>0</v>
      </c>
      <c r="AA18" s="409">
        <f>calcs!AE202</f>
        <v>0</v>
      </c>
      <c r="AB18" s="409">
        <f>calcs!AF202</f>
        <v>0</v>
      </c>
      <c r="AC18" s="409">
        <f>calcs!AG202</f>
        <v>0</v>
      </c>
      <c r="AD18" s="409">
        <f>calcs!AH202</f>
        <v>0</v>
      </c>
      <c r="AE18" s="409">
        <f>calcs!AI202</f>
        <v>0</v>
      </c>
      <c r="AF18" s="409">
        <f>calcs!AJ202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calcs!F203</f>
        <v>0</v>
      </c>
      <c r="C19" s="409">
        <f>calcs!G203</f>
        <v>0</v>
      </c>
      <c r="D19" s="409">
        <f>calcs!H203</f>
        <v>0</v>
      </c>
      <c r="E19" s="409">
        <f>calcs!I203</f>
        <v>0</v>
      </c>
      <c r="F19" s="409">
        <f>calcs!J203</f>
        <v>0</v>
      </c>
      <c r="G19" s="409">
        <f>calcs!K203</f>
        <v>0</v>
      </c>
      <c r="H19" s="409">
        <f>calcs!L203</f>
        <v>0</v>
      </c>
      <c r="I19" s="409">
        <f>calcs!M203</f>
        <v>0</v>
      </c>
      <c r="J19" s="409">
        <f>calcs!N203</f>
        <v>0</v>
      </c>
      <c r="K19" s="409">
        <f>calcs!O203</f>
        <v>0</v>
      </c>
      <c r="L19" s="409">
        <f>calcs!P203</f>
        <v>0</v>
      </c>
      <c r="M19" s="409">
        <f>calcs!Q203</f>
        <v>0</v>
      </c>
      <c r="N19" s="409">
        <f>calcs!R203</f>
        <v>0</v>
      </c>
      <c r="O19" s="409">
        <f>calcs!S203</f>
        <v>0</v>
      </c>
      <c r="P19" s="409">
        <f>calcs!T203</f>
        <v>0</v>
      </c>
      <c r="Q19" s="409">
        <f>calcs!U203</f>
        <v>0</v>
      </c>
      <c r="R19" s="409">
        <f>calcs!V203</f>
        <v>0</v>
      </c>
      <c r="S19" s="409">
        <f>calcs!W203</f>
        <v>0</v>
      </c>
      <c r="T19" s="409">
        <f>calcs!X203</f>
        <v>0</v>
      </c>
      <c r="U19" s="409">
        <f>calcs!Y203</f>
        <v>0</v>
      </c>
      <c r="V19" s="409">
        <f>calcs!Z203</f>
        <v>0</v>
      </c>
      <c r="W19" s="409">
        <f>calcs!AA203</f>
        <v>0</v>
      </c>
      <c r="X19" s="409">
        <f>calcs!AB203</f>
        <v>0</v>
      </c>
      <c r="Y19" s="409">
        <f>calcs!AC203</f>
        <v>0</v>
      </c>
      <c r="Z19" s="409">
        <f>calcs!AD203</f>
        <v>0</v>
      </c>
      <c r="AA19" s="409">
        <f>calcs!AE203</f>
        <v>0</v>
      </c>
      <c r="AB19" s="409">
        <f>calcs!AF203</f>
        <v>0</v>
      </c>
      <c r="AC19" s="409">
        <f>calcs!AG203</f>
        <v>0</v>
      </c>
      <c r="AD19" s="409">
        <f>calcs!AH203</f>
        <v>0</v>
      </c>
      <c r="AE19" s="409">
        <f>calcs!AI203</f>
        <v>0</v>
      </c>
      <c r="AF19" s="409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calcs!F205</f>
        <v>0</v>
      </c>
      <c r="C21" s="409">
        <f>calcs!G205</f>
        <v>0</v>
      </c>
      <c r="D21" s="409">
        <f>calcs!H205</f>
        <v>0</v>
      </c>
      <c r="E21" s="409">
        <f>calcs!I205</f>
        <v>0</v>
      </c>
      <c r="F21" s="409">
        <f>calcs!J205</f>
        <v>0</v>
      </c>
      <c r="G21" s="409">
        <f>calcs!K205</f>
        <v>0</v>
      </c>
      <c r="H21" s="409">
        <f>calcs!L205</f>
        <v>0</v>
      </c>
      <c r="I21" s="409">
        <f>calcs!M205</f>
        <v>0</v>
      </c>
      <c r="J21" s="409">
        <f>calcs!N205</f>
        <v>0</v>
      </c>
      <c r="K21" s="409">
        <f>calcs!O205</f>
        <v>0</v>
      </c>
      <c r="L21" s="409">
        <f>calcs!P205</f>
        <v>0</v>
      </c>
      <c r="M21" s="409">
        <f>calcs!Q205</f>
        <v>0</v>
      </c>
      <c r="N21" s="409">
        <f>calcs!R205</f>
        <v>0</v>
      </c>
      <c r="O21" s="409">
        <f>calcs!S205</f>
        <v>0</v>
      </c>
      <c r="P21" s="409">
        <f>calcs!T205</f>
        <v>0</v>
      </c>
      <c r="Q21" s="409">
        <f>calcs!U205</f>
        <v>0</v>
      </c>
      <c r="R21" s="409">
        <f>calcs!V205</f>
        <v>0</v>
      </c>
      <c r="S21" s="409">
        <f>calcs!W205</f>
        <v>0</v>
      </c>
      <c r="T21" s="409">
        <f>calcs!X205</f>
        <v>0</v>
      </c>
      <c r="U21" s="409">
        <f>calcs!Y205</f>
        <v>0</v>
      </c>
      <c r="V21" s="409">
        <f>calcs!Z205</f>
        <v>0</v>
      </c>
      <c r="W21" s="409">
        <f>calcs!AA205</f>
        <v>0</v>
      </c>
      <c r="X21" s="409">
        <f>calcs!AB205</f>
        <v>0</v>
      </c>
      <c r="Y21" s="409">
        <f>calcs!AC205</f>
        <v>0</v>
      </c>
      <c r="Z21" s="409">
        <f>calcs!AD205</f>
        <v>0</v>
      </c>
      <c r="AA21" s="409">
        <f>calcs!AE205</f>
        <v>0</v>
      </c>
      <c r="AB21" s="409">
        <f>calcs!AF205</f>
        <v>0</v>
      </c>
      <c r="AC21" s="409">
        <f>calcs!AG205</f>
        <v>0</v>
      </c>
      <c r="AD21" s="409">
        <f>calcs!AH205</f>
        <v>0</v>
      </c>
      <c r="AE21" s="409">
        <f>calcs!AI205</f>
        <v>0</v>
      </c>
      <c r="AF21" s="409">
        <f>calcs!AJ205</f>
        <v>0</v>
      </c>
    </row>
    <row r="22" spans="1:33" s="408" customFormat="1" ht="14.1" customHeight="1" x14ac:dyDescent="0.2">
      <c r="A22" s="408" t="s">
        <v>72</v>
      </c>
      <c r="B22" s="409">
        <f>calcs!F206</f>
        <v>0</v>
      </c>
      <c r="C22" s="409">
        <f>calcs!G206</f>
        <v>0</v>
      </c>
      <c r="D22" s="409">
        <f>calcs!H206</f>
        <v>0</v>
      </c>
      <c r="E22" s="409">
        <f>calcs!I206</f>
        <v>0</v>
      </c>
      <c r="F22" s="409">
        <f>calcs!J206</f>
        <v>0</v>
      </c>
      <c r="G22" s="409">
        <f>calcs!K206</f>
        <v>0</v>
      </c>
      <c r="H22" s="409">
        <f>calcs!L206</f>
        <v>0</v>
      </c>
      <c r="I22" s="409">
        <f>calcs!M206</f>
        <v>0</v>
      </c>
      <c r="J22" s="409">
        <f>calcs!N206</f>
        <v>0</v>
      </c>
      <c r="K22" s="409">
        <f>calcs!O206</f>
        <v>0</v>
      </c>
      <c r="L22" s="409">
        <f>calcs!P206</f>
        <v>0</v>
      </c>
      <c r="M22" s="409">
        <f>calcs!Q206</f>
        <v>0</v>
      </c>
      <c r="N22" s="409">
        <f>calcs!R206</f>
        <v>0</v>
      </c>
      <c r="O22" s="409">
        <f>calcs!S206</f>
        <v>0</v>
      </c>
      <c r="P22" s="409">
        <f>calcs!T206</f>
        <v>0</v>
      </c>
      <c r="Q22" s="409">
        <f>calcs!U206</f>
        <v>0</v>
      </c>
      <c r="R22" s="409">
        <f>calcs!V206</f>
        <v>0</v>
      </c>
      <c r="S22" s="409">
        <f>calcs!W206</f>
        <v>0</v>
      </c>
      <c r="T22" s="409">
        <f>calcs!X206</f>
        <v>0</v>
      </c>
      <c r="U22" s="409">
        <f>calcs!Y206</f>
        <v>0</v>
      </c>
      <c r="V22" s="409">
        <f>calcs!Z206</f>
        <v>0</v>
      </c>
      <c r="W22" s="409">
        <f>calcs!AA206</f>
        <v>0</v>
      </c>
      <c r="X22" s="409">
        <f>calcs!AB206</f>
        <v>0</v>
      </c>
      <c r="Y22" s="409">
        <f>calcs!AC206</f>
        <v>0</v>
      </c>
      <c r="Z22" s="409">
        <f>calcs!AD206</f>
        <v>0</v>
      </c>
      <c r="AA22" s="409">
        <f>calcs!AE206</f>
        <v>0</v>
      </c>
      <c r="AB22" s="409">
        <f>calcs!AF206</f>
        <v>0</v>
      </c>
      <c r="AC22" s="409">
        <f>calcs!AG206</f>
        <v>0</v>
      </c>
      <c r="AD22" s="409">
        <f>calcs!AH206</f>
        <v>0</v>
      </c>
      <c r="AE22" s="409">
        <f>calcs!AI206</f>
        <v>0</v>
      </c>
      <c r="AF22" s="409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08" customFormat="1" ht="14.1" customHeight="1" x14ac:dyDescent="0.2">
      <c r="A15" s="408" t="s">
        <v>65</v>
      </c>
      <c r="B15" s="409">
        <f>calcs!F225</f>
        <v>0</v>
      </c>
      <c r="C15" s="409">
        <f>calcs!G225</f>
        <v>0</v>
      </c>
      <c r="D15" s="409">
        <f>calcs!H225</f>
        <v>0</v>
      </c>
      <c r="E15" s="409">
        <f>calcs!I225</f>
        <v>0</v>
      </c>
      <c r="F15" s="409">
        <f>calcs!J225</f>
        <v>0</v>
      </c>
      <c r="G15" s="409">
        <f>calcs!K225</f>
        <v>0</v>
      </c>
      <c r="H15" s="409">
        <f>calcs!L225</f>
        <v>0</v>
      </c>
      <c r="I15" s="409">
        <f>calcs!M225</f>
        <v>0</v>
      </c>
      <c r="J15" s="409">
        <f>calcs!N225</f>
        <v>0</v>
      </c>
      <c r="K15" s="409">
        <f>calcs!O225</f>
        <v>0</v>
      </c>
      <c r="L15" s="409">
        <f>calcs!P225</f>
        <v>0</v>
      </c>
      <c r="M15" s="409">
        <f>calcs!Q225</f>
        <v>0</v>
      </c>
      <c r="N15" s="409">
        <f>calcs!R225</f>
        <v>0</v>
      </c>
      <c r="O15" s="409">
        <f>calcs!S225</f>
        <v>0</v>
      </c>
      <c r="P15" s="409">
        <f>calcs!T225</f>
        <v>0</v>
      </c>
      <c r="Q15" s="409">
        <f>calcs!U225</f>
        <v>0</v>
      </c>
      <c r="R15" s="409">
        <f>calcs!V225</f>
        <v>0</v>
      </c>
      <c r="S15" s="409">
        <f>calcs!W225</f>
        <v>0</v>
      </c>
      <c r="T15" s="409">
        <f>calcs!X225</f>
        <v>0</v>
      </c>
      <c r="U15" s="409">
        <f>calcs!Y225</f>
        <v>0</v>
      </c>
      <c r="V15" s="409">
        <f>calcs!Z225</f>
        <v>0</v>
      </c>
      <c r="W15" s="409">
        <f>calcs!AA225</f>
        <v>0</v>
      </c>
      <c r="X15" s="409">
        <f>calcs!AB225</f>
        <v>0</v>
      </c>
      <c r="Y15" s="409">
        <f>calcs!AC225</f>
        <v>0</v>
      </c>
      <c r="Z15" s="409">
        <f>calcs!AD225</f>
        <v>0</v>
      </c>
      <c r="AA15" s="409">
        <f>calcs!AE225</f>
        <v>0</v>
      </c>
      <c r="AB15" s="409">
        <f>calcs!AF225</f>
        <v>0</v>
      </c>
      <c r="AC15" s="409">
        <f>calcs!AG225</f>
        <v>0</v>
      </c>
      <c r="AD15" s="409">
        <f>calcs!AH225</f>
        <v>0</v>
      </c>
      <c r="AE15" s="409">
        <f>calcs!AI225</f>
        <v>0</v>
      </c>
      <c r="AF15" s="409">
        <f>calcs!AJ225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calcs!F226</f>
        <v>0</v>
      </c>
      <c r="C16" s="409">
        <f>calcs!G226</f>
        <v>0</v>
      </c>
      <c r="D16" s="409">
        <f>calcs!H226</f>
        <v>0</v>
      </c>
      <c r="E16" s="409">
        <f>calcs!I226</f>
        <v>0</v>
      </c>
      <c r="F16" s="409">
        <f>calcs!J226</f>
        <v>0</v>
      </c>
      <c r="G16" s="409">
        <f>calcs!K226</f>
        <v>0</v>
      </c>
      <c r="H16" s="409">
        <f>calcs!L226</f>
        <v>0</v>
      </c>
      <c r="I16" s="409">
        <f>calcs!M226</f>
        <v>0</v>
      </c>
      <c r="J16" s="409">
        <f>calcs!N226</f>
        <v>0</v>
      </c>
      <c r="K16" s="409">
        <f>calcs!O226</f>
        <v>0</v>
      </c>
      <c r="L16" s="409">
        <f>calcs!P226</f>
        <v>0</v>
      </c>
      <c r="M16" s="409">
        <f>calcs!Q226</f>
        <v>0</v>
      </c>
      <c r="N16" s="409">
        <f>calcs!R226</f>
        <v>0</v>
      </c>
      <c r="O16" s="409">
        <f>calcs!S226</f>
        <v>0</v>
      </c>
      <c r="P16" s="409">
        <f>calcs!T226</f>
        <v>0</v>
      </c>
      <c r="Q16" s="409">
        <f>calcs!U226</f>
        <v>0</v>
      </c>
      <c r="R16" s="409">
        <f>calcs!V226</f>
        <v>0</v>
      </c>
      <c r="S16" s="409">
        <f>calcs!W226</f>
        <v>0</v>
      </c>
      <c r="T16" s="409">
        <f>calcs!X226</f>
        <v>0</v>
      </c>
      <c r="U16" s="409">
        <f>calcs!Y226</f>
        <v>0</v>
      </c>
      <c r="V16" s="409">
        <f>calcs!Z226</f>
        <v>0</v>
      </c>
      <c r="W16" s="409">
        <f>calcs!AA226</f>
        <v>0</v>
      </c>
      <c r="X16" s="409">
        <f>calcs!AB226</f>
        <v>0</v>
      </c>
      <c r="Y16" s="409">
        <f>calcs!AC226</f>
        <v>0</v>
      </c>
      <c r="Z16" s="409">
        <f>calcs!AD226</f>
        <v>0</v>
      </c>
      <c r="AA16" s="409">
        <f>calcs!AE226</f>
        <v>0</v>
      </c>
      <c r="AB16" s="409">
        <f>calcs!AF226</f>
        <v>0</v>
      </c>
      <c r="AC16" s="409">
        <f>calcs!AG226</f>
        <v>0</v>
      </c>
      <c r="AD16" s="409">
        <f>calcs!AH226</f>
        <v>0</v>
      </c>
      <c r="AE16" s="409">
        <f>calcs!AI226</f>
        <v>0</v>
      </c>
      <c r="AF16" s="409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08" customFormat="1" ht="14.1" customHeight="1" x14ac:dyDescent="0.2">
      <c r="A18" s="408" t="s">
        <v>68</v>
      </c>
      <c r="B18" s="409">
        <f>calcs!F228</f>
        <v>0</v>
      </c>
      <c r="C18" s="409">
        <f>calcs!G228</f>
        <v>0</v>
      </c>
      <c r="D18" s="409">
        <f>calcs!H228</f>
        <v>0</v>
      </c>
      <c r="E18" s="409">
        <f>calcs!I228</f>
        <v>0</v>
      </c>
      <c r="F18" s="409">
        <f>calcs!J228</f>
        <v>0</v>
      </c>
      <c r="G18" s="409">
        <f>calcs!K228</f>
        <v>0</v>
      </c>
      <c r="H18" s="409">
        <f>calcs!L228</f>
        <v>0</v>
      </c>
      <c r="I18" s="409">
        <f>calcs!M228</f>
        <v>0</v>
      </c>
      <c r="J18" s="409">
        <f>calcs!N228</f>
        <v>0</v>
      </c>
      <c r="K18" s="409">
        <f>calcs!O228</f>
        <v>0</v>
      </c>
      <c r="L18" s="409">
        <f>calcs!P228</f>
        <v>0</v>
      </c>
      <c r="M18" s="409">
        <f>calcs!Q228</f>
        <v>0</v>
      </c>
      <c r="N18" s="409">
        <f>calcs!R228</f>
        <v>0</v>
      </c>
      <c r="O18" s="409">
        <f>calcs!S228</f>
        <v>0</v>
      </c>
      <c r="P18" s="409">
        <f>calcs!T228</f>
        <v>0</v>
      </c>
      <c r="Q18" s="409">
        <f>calcs!U228</f>
        <v>0</v>
      </c>
      <c r="R18" s="409">
        <f>calcs!V228</f>
        <v>0</v>
      </c>
      <c r="S18" s="409">
        <f>calcs!W228</f>
        <v>0</v>
      </c>
      <c r="T18" s="409">
        <f>calcs!X228</f>
        <v>0</v>
      </c>
      <c r="U18" s="409">
        <f>calcs!Y228</f>
        <v>0</v>
      </c>
      <c r="V18" s="409">
        <f>calcs!Z228</f>
        <v>0</v>
      </c>
      <c r="W18" s="409">
        <f>calcs!AA228</f>
        <v>0</v>
      </c>
      <c r="X18" s="409">
        <f>calcs!AB228</f>
        <v>0</v>
      </c>
      <c r="Y18" s="409">
        <f>calcs!AC228</f>
        <v>0</v>
      </c>
      <c r="Z18" s="409">
        <f>calcs!AD228</f>
        <v>0</v>
      </c>
      <c r="AA18" s="409">
        <f>calcs!AE228</f>
        <v>0</v>
      </c>
      <c r="AB18" s="409">
        <f>calcs!AF228</f>
        <v>0</v>
      </c>
      <c r="AC18" s="409">
        <f>calcs!AG228</f>
        <v>0</v>
      </c>
      <c r="AD18" s="409">
        <f>calcs!AH228</f>
        <v>0</v>
      </c>
      <c r="AE18" s="409">
        <f>calcs!AI228</f>
        <v>0</v>
      </c>
      <c r="AF18" s="409">
        <f>calcs!AJ228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calcs!F229</f>
        <v>0</v>
      </c>
      <c r="C19" s="409">
        <f>calcs!G229</f>
        <v>0</v>
      </c>
      <c r="D19" s="409">
        <f>calcs!H229</f>
        <v>0</v>
      </c>
      <c r="E19" s="409">
        <f>calcs!I229</f>
        <v>0</v>
      </c>
      <c r="F19" s="409">
        <f>calcs!J229</f>
        <v>0</v>
      </c>
      <c r="G19" s="409">
        <f>calcs!K229</f>
        <v>0</v>
      </c>
      <c r="H19" s="409">
        <f>calcs!L229</f>
        <v>0</v>
      </c>
      <c r="I19" s="409">
        <f>calcs!M229</f>
        <v>0</v>
      </c>
      <c r="J19" s="409">
        <f>calcs!N229</f>
        <v>0</v>
      </c>
      <c r="K19" s="409">
        <f>calcs!O229</f>
        <v>0</v>
      </c>
      <c r="L19" s="409">
        <f>calcs!P229</f>
        <v>0</v>
      </c>
      <c r="M19" s="409">
        <f>calcs!Q229</f>
        <v>0</v>
      </c>
      <c r="N19" s="409">
        <f>calcs!R229</f>
        <v>0</v>
      </c>
      <c r="O19" s="409">
        <f>calcs!S229</f>
        <v>0</v>
      </c>
      <c r="P19" s="409">
        <f>calcs!T229</f>
        <v>0</v>
      </c>
      <c r="Q19" s="409">
        <f>calcs!U229</f>
        <v>0</v>
      </c>
      <c r="R19" s="409">
        <f>calcs!V229</f>
        <v>0</v>
      </c>
      <c r="S19" s="409">
        <f>calcs!W229</f>
        <v>0</v>
      </c>
      <c r="T19" s="409">
        <f>calcs!X229</f>
        <v>0</v>
      </c>
      <c r="U19" s="409">
        <f>calcs!Y229</f>
        <v>0</v>
      </c>
      <c r="V19" s="409">
        <f>calcs!Z229</f>
        <v>0</v>
      </c>
      <c r="W19" s="409">
        <f>calcs!AA229</f>
        <v>0</v>
      </c>
      <c r="X19" s="409">
        <f>calcs!AB229</f>
        <v>0</v>
      </c>
      <c r="Y19" s="409">
        <f>calcs!AC229</f>
        <v>0</v>
      </c>
      <c r="Z19" s="409">
        <f>calcs!AD229</f>
        <v>0</v>
      </c>
      <c r="AA19" s="409">
        <f>calcs!AE229</f>
        <v>0</v>
      </c>
      <c r="AB19" s="409">
        <f>calcs!AF229</f>
        <v>0</v>
      </c>
      <c r="AC19" s="409">
        <f>calcs!AG229</f>
        <v>0</v>
      </c>
      <c r="AD19" s="409">
        <f>calcs!AH229</f>
        <v>0</v>
      </c>
      <c r="AE19" s="409">
        <f>calcs!AI229</f>
        <v>0</v>
      </c>
      <c r="AF19" s="409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calcs!F231</f>
        <v>0</v>
      </c>
      <c r="C21" s="409">
        <f>calcs!G231</f>
        <v>0</v>
      </c>
      <c r="D21" s="409">
        <f>calcs!H231</f>
        <v>0</v>
      </c>
      <c r="E21" s="409">
        <f>calcs!I231</f>
        <v>0</v>
      </c>
      <c r="F21" s="409">
        <f>calcs!J231</f>
        <v>0</v>
      </c>
      <c r="G21" s="409">
        <f>calcs!K231</f>
        <v>0</v>
      </c>
      <c r="H21" s="409">
        <f>calcs!L231</f>
        <v>0</v>
      </c>
      <c r="I21" s="409">
        <f>calcs!M231</f>
        <v>0</v>
      </c>
      <c r="J21" s="409">
        <f>calcs!N231</f>
        <v>0</v>
      </c>
      <c r="K21" s="409">
        <f>calcs!O231</f>
        <v>0</v>
      </c>
      <c r="L21" s="409">
        <f>calcs!P231</f>
        <v>0</v>
      </c>
      <c r="M21" s="409">
        <f>calcs!Q231</f>
        <v>0</v>
      </c>
      <c r="N21" s="409">
        <f>calcs!R231</f>
        <v>0</v>
      </c>
      <c r="O21" s="409">
        <f>calcs!S231</f>
        <v>0</v>
      </c>
      <c r="P21" s="409">
        <f>calcs!T231</f>
        <v>0</v>
      </c>
      <c r="Q21" s="409">
        <f>calcs!U231</f>
        <v>0</v>
      </c>
      <c r="R21" s="409">
        <f>calcs!V231</f>
        <v>0</v>
      </c>
      <c r="S21" s="409">
        <f>calcs!W231</f>
        <v>0</v>
      </c>
      <c r="T21" s="409">
        <f>calcs!X231</f>
        <v>0</v>
      </c>
      <c r="U21" s="409">
        <f>calcs!Y231</f>
        <v>0</v>
      </c>
      <c r="V21" s="409">
        <f>calcs!Z231</f>
        <v>0</v>
      </c>
      <c r="W21" s="409">
        <f>calcs!AA231</f>
        <v>0</v>
      </c>
      <c r="X21" s="409">
        <f>calcs!AB231</f>
        <v>0</v>
      </c>
      <c r="Y21" s="409">
        <f>calcs!AC231</f>
        <v>0</v>
      </c>
      <c r="Z21" s="409">
        <f>calcs!AD231</f>
        <v>0</v>
      </c>
      <c r="AA21" s="409">
        <f>calcs!AE231</f>
        <v>0</v>
      </c>
      <c r="AB21" s="409">
        <f>calcs!AF231</f>
        <v>0</v>
      </c>
      <c r="AC21" s="409">
        <f>calcs!AG231</f>
        <v>0</v>
      </c>
      <c r="AD21" s="409">
        <f>calcs!AH231</f>
        <v>0</v>
      </c>
      <c r="AE21" s="409">
        <f>calcs!AI231</f>
        <v>0</v>
      </c>
      <c r="AF21" s="409">
        <f>calcs!AJ231</f>
        <v>0</v>
      </c>
    </row>
    <row r="22" spans="1:33" s="408" customFormat="1" ht="14.1" customHeight="1" x14ac:dyDescent="0.2">
      <c r="A22" s="408" t="s">
        <v>72</v>
      </c>
      <c r="B22" s="409">
        <f>calcs!F232</f>
        <v>0</v>
      </c>
      <c r="C22" s="409">
        <f>calcs!G232</f>
        <v>0</v>
      </c>
      <c r="D22" s="409">
        <f>calcs!H232</f>
        <v>0</v>
      </c>
      <c r="E22" s="409">
        <f>calcs!I232</f>
        <v>0</v>
      </c>
      <c r="F22" s="409">
        <f>calcs!J232</f>
        <v>0</v>
      </c>
      <c r="G22" s="409">
        <f>calcs!K232</f>
        <v>0</v>
      </c>
      <c r="H22" s="409">
        <f>calcs!L232</f>
        <v>0</v>
      </c>
      <c r="I22" s="409">
        <f>calcs!M232</f>
        <v>0</v>
      </c>
      <c r="J22" s="409">
        <f>calcs!N232</f>
        <v>0</v>
      </c>
      <c r="K22" s="409">
        <f>calcs!O232</f>
        <v>0</v>
      </c>
      <c r="L22" s="409">
        <f>calcs!P232</f>
        <v>0</v>
      </c>
      <c r="M22" s="409">
        <f>calcs!Q232</f>
        <v>0</v>
      </c>
      <c r="N22" s="409">
        <f>calcs!R232</f>
        <v>0</v>
      </c>
      <c r="O22" s="409">
        <f>calcs!S232</f>
        <v>0</v>
      </c>
      <c r="P22" s="409">
        <f>calcs!T232</f>
        <v>0</v>
      </c>
      <c r="Q22" s="409">
        <f>calcs!U232</f>
        <v>0</v>
      </c>
      <c r="R22" s="409">
        <f>calcs!V232</f>
        <v>0</v>
      </c>
      <c r="S22" s="409">
        <f>calcs!W232</f>
        <v>0</v>
      </c>
      <c r="T22" s="409">
        <f>calcs!X232</f>
        <v>0</v>
      </c>
      <c r="U22" s="409">
        <f>calcs!Y232</f>
        <v>0</v>
      </c>
      <c r="V22" s="409">
        <f>calcs!Z232</f>
        <v>0</v>
      </c>
      <c r="W22" s="409">
        <f>calcs!AA232</f>
        <v>0</v>
      </c>
      <c r="X22" s="409">
        <f>calcs!AB232</f>
        <v>0</v>
      </c>
      <c r="Y22" s="409">
        <f>calcs!AC232</f>
        <v>0</v>
      </c>
      <c r="Z22" s="409">
        <f>calcs!AD232</f>
        <v>0</v>
      </c>
      <c r="AA22" s="409">
        <f>calcs!AE232</f>
        <v>0</v>
      </c>
      <c r="AB22" s="409">
        <f>calcs!AF232</f>
        <v>0</v>
      </c>
      <c r="AC22" s="409">
        <f>calcs!AG232</f>
        <v>0</v>
      </c>
      <c r="AD22" s="409">
        <f>calcs!AH232</f>
        <v>0</v>
      </c>
      <c r="AE22" s="409">
        <f>calcs!AI232</f>
        <v>0</v>
      </c>
      <c r="AF22" s="409">
        <f>calcs!AJ232</f>
        <v>0</v>
      </c>
    </row>
    <row r="23" spans="1:33" ht="14.1" customHeight="1" x14ac:dyDescent="0.2">
      <c r="A23" s="4" t="s">
        <v>73</v>
      </c>
      <c r="B23" s="3">
        <f>calcs!F233</f>
        <v>19249359717206.215</v>
      </c>
      <c r="C23" s="3">
        <f>calcs!G233</f>
        <v>19063423765392.035</v>
      </c>
      <c r="D23" s="3">
        <f>calcs!H233</f>
        <v>18185117067808.488</v>
      </c>
      <c r="E23" s="3">
        <f>calcs!I233</f>
        <v>18891045536021.375</v>
      </c>
      <c r="F23" s="3">
        <f>calcs!J233</f>
        <v>19230923913453.281</v>
      </c>
      <c r="G23" s="3">
        <f>calcs!K233</f>
        <v>19714408699704.82</v>
      </c>
      <c r="H23" s="3">
        <f>calcs!L233</f>
        <v>20008561921251.605</v>
      </c>
      <c r="I23" s="3">
        <f>calcs!M233</f>
        <v>20190868236028.012</v>
      </c>
      <c r="J23" s="3">
        <f>calcs!N233</f>
        <v>20343874177315.645</v>
      </c>
      <c r="K23" s="3">
        <f>calcs!O233</f>
        <v>20524302293127.203</v>
      </c>
      <c r="L23" s="3">
        <f>calcs!P233</f>
        <v>20797683439569.715</v>
      </c>
      <c r="M23" s="3">
        <f>calcs!Q233</f>
        <v>21042382195461.367</v>
      </c>
      <c r="N23" s="3">
        <f>calcs!R233</f>
        <v>21252199387728.875</v>
      </c>
      <c r="O23" s="3">
        <f>calcs!S233</f>
        <v>21565859194954.031</v>
      </c>
      <c r="P23" s="3">
        <f>calcs!T233</f>
        <v>21806930021613.078</v>
      </c>
      <c r="Q23" s="3">
        <f>calcs!U233</f>
        <v>21936006623896.824</v>
      </c>
      <c r="R23" s="3">
        <f>calcs!V233</f>
        <v>22016614412201.113</v>
      </c>
      <c r="S23" s="3">
        <f>calcs!W233</f>
        <v>22191202014496.637</v>
      </c>
      <c r="T23" s="3">
        <f>calcs!X233</f>
        <v>22384618484073.477</v>
      </c>
      <c r="U23" s="3">
        <f>calcs!Y233</f>
        <v>22602713003168.859</v>
      </c>
      <c r="V23" s="3">
        <f>calcs!Z233</f>
        <v>22753558341846.816</v>
      </c>
      <c r="W23" s="3">
        <f>calcs!AA233</f>
        <v>23000072922499.141</v>
      </c>
      <c r="X23" s="3">
        <f>calcs!AB233</f>
        <v>23365811191927.695</v>
      </c>
      <c r="Y23" s="3">
        <f>calcs!AC233</f>
        <v>23855942094753.484</v>
      </c>
      <c r="Z23" s="3">
        <f>calcs!AD233</f>
        <v>24256795419831.406</v>
      </c>
      <c r="AA23" s="3">
        <f>calcs!AE233</f>
        <v>24518532748002.324</v>
      </c>
      <c r="AB23" s="3">
        <f>calcs!AF233</f>
        <v>24977802039075.891</v>
      </c>
      <c r="AC23" s="3">
        <f>calcs!AG233</f>
        <v>25370592426966.883</v>
      </c>
      <c r="AD23" s="3">
        <f>calcs!AH233</f>
        <v>25763382814857.871</v>
      </c>
      <c r="AE23" s="3">
        <f>calcs!AI233</f>
        <v>26156173202748.863</v>
      </c>
      <c r="AF23" s="3">
        <f>calcs!AJ233</f>
        <v>26548963590639.855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1</vt:i4>
      </vt:variant>
    </vt:vector>
  </HeadingPairs>
  <TitlesOfParts>
    <vt:vector size="50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Calculations&gt;</vt:lpstr>
      <vt:lpstr>Growth rates</vt:lpstr>
      <vt:lpstr>EIA 860 Plant List</vt:lpstr>
      <vt:lpstr>EIA 923 Cogen</vt:lpstr>
      <vt:lpstr>CARB heat data summary</vt:lpstr>
      <vt:lpstr>CARB_In-State Fuel Heat Content</vt:lpstr>
      <vt:lpstr>Electricity by industry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2022-05-27T14:43:54Z</dcterms:modified>
</cp:coreProperties>
</file>